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showInkAnnotation="0" defaultThemeVersion="124226"/>
  <mc:AlternateContent xmlns:mc="http://schemas.openxmlformats.org/markup-compatibility/2006">
    <mc:Choice Requires="x15">
      <x15ac:absPath xmlns:x15ac="http://schemas.microsoft.com/office/spreadsheetml/2010/11/ac" url="https://ingov-my.sharepoint.com/personal/aculy_dlgf_in_gov/Documents/Documents/Desktop/"/>
    </mc:Choice>
  </mc:AlternateContent>
  <xr:revisionPtr revIDLastSave="11" documentId="8_{D110B795-7612-4B82-B9C7-309300D79399}" xr6:coauthVersionLast="47" xr6:coauthVersionMax="47" xr10:uidLastSave="{D0BD4EED-E25B-4FB9-9CD9-4AB9FFED1783}"/>
  <bookViews>
    <workbookView xWindow="30630" yWindow="0" windowWidth="18075" windowHeight="10905" tabRatio="874" xr2:uid="{00000000-000D-0000-FFFF-FFFF00000000}"/>
  </bookViews>
  <sheets>
    <sheet name="Notes" sheetId="19" r:id="rId1"/>
    <sheet name="Main - Unrestricted Summary" sheetId="43" r:id="rId2"/>
    <sheet name="Source - Unit List" sheetId="4" state="hidden" r:id="rId3"/>
    <sheet name="Unrestricted - Rainy Day" sheetId="55" r:id="rId4"/>
    <sheet name="Unrestricted - General" sheetId="50" r:id="rId5"/>
    <sheet name="Unrestricted Fund #3" sheetId="56" r:id="rId6"/>
    <sheet name="Unrestricted Fund #4" sheetId="57" r:id="rId7"/>
    <sheet name="Unrestricted Fund #5" sheetId="58" r:id="rId8"/>
    <sheet name="CIP (Expense)" sheetId="49" r:id="rId9"/>
    <sheet name="CIP (Revenue)" sheetId="52" r:id="rId10"/>
    <sheet name="Resolution (Example)" sheetId="59" r:id="rId11"/>
    <sheet name="Source - Hist. Revenue Est." sheetId="53" state="hidden" r:id="rId12"/>
    <sheet name="Source - AFR Funds" sheetId="45" state="hidden" r:id="rId13"/>
    <sheet name="Source - Cert. Funds" sheetId="23" state="hidden" r:id="rId14"/>
    <sheet name="Support - Misc Data" sheetId="41" state="hidden" r:id="rId15"/>
    <sheet name="Support - Units &amp; Cert. Funds" sheetId="1" state="hidden" r:id="rId16"/>
  </sheets>
  <definedNames>
    <definedName name="_xlnm._FilterDatabase" localSheetId="12" hidden="1">'Source - AFR Funds'!$A$1:$T$1</definedName>
    <definedName name="_xlnm._FilterDatabase" localSheetId="13" hidden="1">'Source - Cert. Funds'!$2:$2</definedName>
    <definedName name="_xlnm._FilterDatabase" localSheetId="11" hidden="1">'Source - Hist. Revenue Est.'!$A$1:$E$4574</definedName>
    <definedName name="CapImpFunds">'CIP (Expense)'!$C$142:$C$157</definedName>
    <definedName name="CapImprovType">'CIP (Expense)'!$D$121:$D$127</definedName>
    <definedName name="CountyList">'Main - Unrestricted Summary'!$C$24:$C$115</definedName>
    <definedName name="lnkAssetDetails" localSheetId="8">'CIP (Expense)'!$E$8</definedName>
    <definedName name="lnkAssetDetails" localSheetId="9">'CIP (Revenue)'!#REF!</definedName>
    <definedName name="_xlnm.Print_Area" localSheetId="8">'CIP (Expense)'!$B$1:$F$109</definedName>
    <definedName name="_xlnm.Print_Area" localSheetId="9">'CIP (Revenue)'!$B$1:$R$28</definedName>
    <definedName name="_xlnm.Print_Area" localSheetId="10">'Resolution (Example)'!$B$2</definedName>
    <definedName name="Units">'Source - Unit List'!$N$5:$N$27</definedName>
    <definedName name="Years">'CIP (Expense)'!$B$121:$B$137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2" i="58" l="1"/>
  <c r="D18" i="58" s="1"/>
  <c r="D21" i="58" s="1"/>
  <c r="D12" i="57"/>
  <c r="D18" i="57" s="1"/>
  <c r="D21" i="57" s="1"/>
  <c r="D12" i="56"/>
  <c r="D18" i="56" s="1"/>
  <c r="D21" i="56" s="1"/>
  <c r="D12" i="50"/>
  <c r="D18" i="50" s="1"/>
  <c r="D23" i="50" s="1"/>
  <c r="D12" i="55"/>
  <c r="D18" i="55" s="1"/>
  <c r="D21" i="55" s="1"/>
  <c r="H14" i="41"/>
  <c r="F14" i="41" s="1"/>
  <c r="H15" i="41"/>
  <c r="F15" i="41" s="1"/>
  <c r="F2" i="41"/>
  <c r="C10" i="52"/>
  <c r="D10" i="52" s="1"/>
  <c r="E10" i="52" s="1"/>
  <c r="F10" i="52" s="1"/>
  <c r="C11" i="52"/>
  <c r="D11" i="52" s="1"/>
  <c r="E11" i="52" s="1"/>
  <c r="F11" i="52" s="1"/>
  <c r="C12" i="52"/>
  <c r="D12" i="52" s="1"/>
  <c r="E12" i="52" s="1"/>
  <c r="F12" i="52" s="1"/>
  <c r="C13" i="52"/>
  <c r="D13" i="52" s="1"/>
  <c r="E13" i="52" s="1"/>
  <c r="F13" i="52" s="1"/>
  <c r="C14" i="52"/>
  <c r="D14" i="52" s="1"/>
  <c r="E14" i="52" s="1"/>
  <c r="F14" i="52" s="1"/>
  <c r="C15" i="52"/>
  <c r="D15" i="52" s="1"/>
  <c r="E15" i="52" s="1"/>
  <c r="F15" i="52" s="1"/>
  <c r="C16" i="52"/>
  <c r="D16" i="52" s="1"/>
  <c r="E16" i="52" s="1"/>
  <c r="F16" i="52" s="1"/>
  <c r="C17" i="52"/>
  <c r="D17" i="52" s="1"/>
  <c r="E17" i="52" s="1"/>
  <c r="F17" i="52" s="1"/>
  <c r="C18" i="52"/>
  <c r="D18" i="52" s="1"/>
  <c r="E18" i="52" s="1"/>
  <c r="F18" i="52" s="1"/>
  <c r="C16" i="43"/>
  <c r="C15" i="43"/>
  <c r="C14" i="43"/>
  <c r="D4" i="41" s="1"/>
  <c r="C4" i="58"/>
  <c r="C3" i="58"/>
  <c r="C4" i="57"/>
  <c r="C3" i="57"/>
  <c r="C4" i="56"/>
  <c r="C3" i="56"/>
  <c r="C4" i="55"/>
  <c r="C3" i="55"/>
  <c r="K1" i="4"/>
  <c r="D20" i="4" s="1"/>
  <c r="C4" i="50"/>
  <c r="C3" i="50"/>
  <c r="D3" i="41"/>
  <c r="D5" i="41"/>
  <c r="D6" i="41"/>
  <c r="D2" i="41"/>
  <c r="H6" i="49"/>
  <c r="G6" i="49"/>
  <c r="F6" i="49"/>
  <c r="C6" i="4"/>
  <c r="C7" i="4"/>
  <c r="C8" i="4"/>
  <c r="C9" i="4"/>
  <c r="C10" i="4"/>
  <c r="C11" i="4"/>
  <c r="C12" i="4"/>
  <c r="C13" i="4"/>
  <c r="C14" i="4"/>
  <c r="C15" i="4"/>
  <c r="C16" i="4"/>
  <c r="C17" i="4"/>
  <c r="C18" i="4"/>
  <c r="C19" i="4"/>
  <c r="C20" i="4"/>
  <c r="C21" i="4"/>
  <c r="C22" i="4"/>
  <c r="C23" i="4"/>
  <c r="C24" i="4"/>
  <c r="C25" i="4"/>
  <c r="C26" i="4"/>
  <c r="C27" i="4"/>
  <c r="C28" i="4"/>
  <c r="C29" i="4"/>
  <c r="C30" i="4"/>
  <c r="C31" i="4"/>
  <c r="C32" i="4"/>
  <c r="C33" i="4"/>
  <c r="C34" i="4"/>
  <c r="C35" i="4"/>
  <c r="C36" i="4"/>
  <c r="C37" i="4"/>
  <c r="C38" i="4"/>
  <c r="C39" i="4"/>
  <c r="C40" i="4"/>
  <c r="C41" i="4"/>
  <c r="C42" i="4"/>
  <c r="C43" i="4"/>
  <c r="C44" i="4"/>
  <c r="C45" i="4"/>
  <c r="C46" i="4"/>
  <c r="C47" i="4"/>
  <c r="C48" i="4"/>
  <c r="C49" i="4"/>
  <c r="C50" i="4"/>
  <c r="C51" i="4"/>
  <c r="C52" i="4"/>
  <c r="C53" i="4"/>
  <c r="C54" i="4"/>
  <c r="C55" i="4"/>
  <c r="C56" i="4"/>
  <c r="C57" i="4"/>
  <c r="C58" i="4"/>
  <c r="C59" i="4"/>
  <c r="C60" i="4"/>
  <c r="C61" i="4"/>
  <c r="C62" i="4"/>
  <c r="C63" i="4"/>
  <c r="C64" i="4"/>
  <c r="C65" i="4"/>
  <c r="C66" i="4"/>
  <c r="C67" i="4"/>
  <c r="C68" i="4"/>
  <c r="C69" i="4"/>
  <c r="C70" i="4"/>
  <c r="C71" i="4"/>
  <c r="C72" i="4"/>
  <c r="C73" i="4"/>
  <c r="C74" i="4"/>
  <c r="C75" i="4"/>
  <c r="C76" i="4"/>
  <c r="C77" i="4"/>
  <c r="C78" i="4"/>
  <c r="C79" i="4"/>
  <c r="C80" i="4"/>
  <c r="C81" i="4"/>
  <c r="C82" i="4"/>
  <c r="C83" i="4"/>
  <c r="C84" i="4"/>
  <c r="C85" i="4"/>
  <c r="C86" i="4"/>
  <c r="C87" i="4"/>
  <c r="C88" i="4"/>
  <c r="C89" i="4"/>
  <c r="C90" i="4"/>
  <c r="C91" i="4"/>
  <c r="C92" i="4"/>
  <c r="C93" i="4"/>
  <c r="C94" i="4"/>
  <c r="C95" i="4"/>
  <c r="C96" i="4"/>
  <c r="C5" i="4"/>
  <c r="C3327" i="1"/>
  <c r="D3327" i="1"/>
  <c r="E3327" i="1"/>
  <c r="F3327" i="1"/>
  <c r="G3327" i="1"/>
  <c r="H3327" i="1"/>
  <c r="I3327" i="1"/>
  <c r="J3327" i="1"/>
  <c r="C3328" i="1"/>
  <c r="D3328" i="1"/>
  <c r="E3328" i="1"/>
  <c r="F3328" i="1"/>
  <c r="G3328" i="1"/>
  <c r="H3328" i="1"/>
  <c r="I3328" i="1"/>
  <c r="J3328" i="1"/>
  <c r="C3329" i="1"/>
  <c r="D3329" i="1"/>
  <c r="E3329" i="1"/>
  <c r="F3329" i="1"/>
  <c r="G3329" i="1"/>
  <c r="H3329" i="1"/>
  <c r="I3329" i="1"/>
  <c r="J3329" i="1"/>
  <c r="C3330" i="1"/>
  <c r="D3330" i="1"/>
  <c r="E3330" i="1"/>
  <c r="F3330" i="1"/>
  <c r="G3330" i="1"/>
  <c r="H3330" i="1"/>
  <c r="I3330" i="1"/>
  <c r="J3330" i="1"/>
  <c r="C3331" i="1"/>
  <c r="D3331" i="1"/>
  <c r="E3331" i="1"/>
  <c r="F3331" i="1"/>
  <c r="G3331" i="1"/>
  <c r="H3331" i="1"/>
  <c r="I3331" i="1"/>
  <c r="J3331" i="1"/>
  <c r="C3332" i="1"/>
  <c r="D3332" i="1"/>
  <c r="E3332" i="1"/>
  <c r="F3332" i="1"/>
  <c r="G3332" i="1"/>
  <c r="H3332" i="1"/>
  <c r="I3332" i="1"/>
  <c r="J3332" i="1"/>
  <c r="C3333" i="1"/>
  <c r="D3333" i="1"/>
  <c r="E3333" i="1"/>
  <c r="F3333" i="1"/>
  <c r="G3333" i="1"/>
  <c r="H3333" i="1"/>
  <c r="I3333" i="1"/>
  <c r="J3333" i="1"/>
  <c r="C3334" i="1"/>
  <c r="D3334" i="1"/>
  <c r="E3334" i="1"/>
  <c r="F3334" i="1"/>
  <c r="G3334" i="1"/>
  <c r="H3334" i="1"/>
  <c r="I3334" i="1"/>
  <c r="J3334" i="1"/>
  <c r="C3335" i="1"/>
  <c r="D3335" i="1"/>
  <c r="E3335" i="1"/>
  <c r="F3335" i="1"/>
  <c r="G3335" i="1"/>
  <c r="H3335" i="1"/>
  <c r="I3335" i="1"/>
  <c r="J3335" i="1"/>
  <c r="C3336" i="1"/>
  <c r="D3336" i="1"/>
  <c r="E3336" i="1"/>
  <c r="F3336" i="1"/>
  <c r="G3336" i="1"/>
  <c r="H3336" i="1"/>
  <c r="I3336" i="1"/>
  <c r="J3336" i="1"/>
  <c r="C3337" i="1"/>
  <c r="D3337" i="1"/>
  <c r="E3337" i="1"/>
  <c r="F3337" i="1"/>
  <c r="G3337" i="1"/>
  <c r="H3337" i="1"/>
  <c r="I3337" i="1"/>
  <c r="J3337" i="1"/>
  <c r="C3338" i="1"/>
  <c r="D3338" i="1"/>
  <c r="E3338" i="1"/>
  <c r="F3338" i="1"/>
  <c r="G3338" i="1"/>
  <c r="H3338" i="1"/>
  <c r="I3338" i="1"/>
  <c r="J3338" i="1"/>
  <c r="C3339" i="1"/>
  <c r="D3339" i="1"/>
  <c r="E3339" i="1"/>
  <c r="F3339" i="1"/>
  <c r="G3339" i="1"/>
  <c r="H3339" i="1"/>
  <c r="I3339" i="1"/>
  <c r="J3339" i="1"/>
  <c r="C3340" i="1"/>
  <c r="D3340" i="1"/>
  <c r="E3340" i="1"/>
  <c r="F3340" i="1"/>
  <c r="G3340" i="1"/>
  <c r="H3340" i="1"/>
  <c r="I3340" i="1"/>
  <c r="J3340" i="1"/>
  <c r="C3341" i="1"/>
  <c r="D3341" i="1"/>
  <c r="E3341" i="1"/>
  <c r="F3341" i="1"/>
  <c r="G3341" i="1"/>
  <c r="H3341" i="1"/>
  <c r="I3341" i="1"/>
  <c r="J3341" i="1"/>
  <c r="C3342" i="1"/>
  <c r="D3342" i="1"/>
  <c r="E3342" i="1"/>
  <c r="F3342" i="1"/>
  <c r="G3342" i="1"/>
  <c r="H3342" i="1"/>
  <c r="I3342" i="1"/>
  <c r="J3342" i="1"/>
  <c r="C3343" i="1"/>
  <c r="D3343" i="1"/>
  <c r="E3343" i="1"/>
  <c r="F3343" i="1"/>
  <c r="G3343" i="1"/>
  <c r="H3343" i="1"/>
  <c r="I3343" i="1"/>
  <c r="J3343" i="1"/>
  <c r="C3344" i="1"/>
  <c r="D3344" i="1"/>
  <c r="E3344" i="1"/>
  <c r="F3344" i="1"/>
  <c r="G3344" i="1"/>
  <c r="H3344" i="1"/>
  <c r="I3344" i="1"/>
  <c r="J3344" i="1"/>
  <c r="C3345" i="1"/>
  <c r="D3345" i="1"/>
  <c r="E3345" i="1"/>
  <c r="F3345" i="1"/>
  <c r="G3345" i="1"/>
  <c r="H3345" i="1"/>
  <c r="I3345" i="1"/>
  <c r="J3345" i="1"/>
  <c r="C3346" i="1"/>
  <c r="D3346" i="1"/>
  <c r="E3346" i="1"/>
  <c r="F3346" i="1"/>
  <c r="G3346" i="1"/>
  <c r="H3346" i="1"/>
  <c r="I3346" i="1"/>
  <c r="J3346" i="1"/>
  <c r="C3347" i="1"/>
  <c r="D3347" i="1"/>
  <c r="E3347" i="1"/>
  <c r="F3347" i="1"/>
  <c r="G3347" i="1"/>
  <c r="H3347" i="1"/>
  <c r="I3347" i="1"/>
  <c r="J3347" i="1"/>
  <c r="C3348" i="1"/>
  <c r="D3348" i="1"/>
  <c r="E3348" i="1"/>
  <c r="F3348" i="1"/>
  <c r="G3348" i="1"/>
  <c r="H3348" i="1"/>
  <c r="I3348" i="1"/>
  <c r="J3348" i="1"/>
  <c r="C3349" i="1"/>
  <c r="D3349" i="1"/>
  <c r="E3349" i="1"/>
  <c r="F3349" i="1"/>
  <c r="G3349" i="1"/>
  <c r="H3349" i="1"/>
  <c r="I3349" i="1"/>
  <c r="J3349" i="1"/>
  <c r="C3350" i="1"/>
  <c r="D3350" i="1"/>
  <c r="E3350" i="1"/>
  <c r="F3350" i="1"/>
  <c r="G3350" i="1"/>
  <c r="H3350" i="1"/>
  <c r="I3350" i="1"/>
  <c r="J3350" i="1"/>
  <c r="C3351" i="1"/>
  <c r="D3351" i="1"/>
  <c r="E3351" i="1"/>
  <c r="F3351" i="1"/>
  <c r="G3351" i="1"/>
  <c r="H3351" i="1"/>
  <c r="I3351" i="1"/>
  <c r="J3351" i="1"/>
  <c r="C3352" i="1"/>
  <c r="D3352" i="1"/>
  <c r="E3352" i="1"/>
  <c r="F3352" i="1"/>
  <c r="G3352" i="1"/>
  <c r="H3352" i="1"/>
  <c r="I3352" i="1"/>
  <c r="J3352" i="1"/>
  <c r="C3353" i="1"/>
  <c r="D3353" i="1"/>
  <c r="E3353" i="1"/>
  <c r="F3353" i="1"/>
  <c r="G3353" i="1"/>
  <c r="H3353" i="1"/>
  <c r="I3353" i="1"/>
  <c r="J3353" i="1"/>
  <c r="C3354" i="1"/>
  <c r="D3354" i="1"/>
  <c r="E3354" i="1"/>
  <c r="F3354" i="1"/>
  <c r="G3354" i="1"/>
  <c r="H3354" i="1"/>
  <c r="I3354" i="1"/>
  <c r="J3354" i="1"/>
  <c r="C3355" i="1"/>
  <c r="D3355" i="1"/>
  <c r="E3355" i="1"/>
  <c r="F3355" i="1"/>
  <c r="G3355" i="1"/>
  <c r="H3355" i="1"/>
  <c r="I3355" i="1"/>
  <c r="J3355" i="1"/>
  <c r="C3356" i="1"/>
  <c r="D3356" i="1"/>
  <c r="E3356" i="1"/>
  <c r="F3356" i="1"/>
  <c r="G3356" i="1"/>
  <c r="H3356" i="1"/>
  <c r="I3356" i="1"/>
  <c r="J3356" i="1"/>
  <c r="C3357" i="1"/>
  <c r="D3357" i="1"/>
  <c r="E3357" i="1"/>
  <c r="F3357" i="1"/>
  <c r="G3357" i="1"/>
  <c r="H3357" i="1"/>
  <c r="I3357" i="1"/>
  <c r="J3357" i="1"/>
  <c r="C3358" i="1"/>
  <c r="D3358" i="1"/>
  <c r="E3358" i="1"/>
  <c r="F3358" i="1"/>
  <c r="G3358" i="1"/>
  <c r="H3358" i="1"/>
  <c r="I3358" i="1"/>
  <c r="J3358" i="1"/>
  <c r="C3359" i="1"/>
  <c r="D3359" i="1"/>
  <c r="E3359" i="1"/>
  <c r="F3359" i="1"/>
  <c r="G3359" i="1"/>
  <c r="H3359" i="1"/>
  <c r="I3359" i="1"/>
  <c r="J3359" i="1"/>
  <c r="C3360" i="1"/>
  <c r="D3360" i="1"/>
  <c r="E3360" i="1"/>
  <c r="F3360" i="1"/>
  <c r="G3360" i="1"/>
  <c r="H3360" i="1"/>
  <c r="I3360" i="1"/>
  <c r="J3360" i="1"/>
  <c r="C3361" i="1"/>
  <c r="D3361" i="1"/>
  <c r="E3361" i="1"/>
  <c r="F3361" i="1"/>
  <c r="G3361" i="1"/>
  <c r="H3361" i="1"/>
  <c r="I3361" i="1"/>
  <c r="J3361" i="1"/>
  <c r="C3362" i="1"/>
  <c r="D3362" i="1"/>
  <c r="E3362" i="1"/>
  <c r="F3362" i="1"/>
  <c r="G3362" i="1"/>
  <c r="H3362" i="1"/>
  <c r="I3362" i="1"/>
  <c r="J3362" i="1"/>
  <c r="C3363" i="1"/>
  <c r="D3363" i="1"/>
  <c r="E3363" i="1"/>
  <c r="F3363" i="1"/>
  <c r="G3363" i="1"/>
  <c r="H3363" i="1"/>
  <c r="I3363" i="1"/>
  <c r="J3363" i="1"/>
  <c r="C3364" i="1"/>
  <c r="D3364" i="1"/>
  <c r="E3364" i="1"/>
  <c r="F3364" i="1"/>
  <c r="G3364" i="1"/>
  <c r="H3364" i="1"/>
  <c r="I3364" i="1"/>
  <c r="J3364" i="1"/>
  <c r="C3365" i="1"/>
  <c r="D3365" i="1"/>
  <c r="E3365" i="1"/>
  <c r="F3365" i="1"/>
  <c r="G3365" i="1"/>
  <c r="H3365" i="1"/>
  <c r="I3365" i="1"/>
  <c r="J3365" i="1"/>
  <c r="C3366" i="1"/>
  <c r="D3366" i="1"/>
  <c r="E3366" i="1"/>
  <c r="F3366" i="1"/>
  <c r="G3366" i="1"/>
  <c r="H3366" i="1"/>
  <c r="I3366" i="1"/>
  <c r="J3366" i="1"/>
  <c r="C3367" i="1"/>
  <c r="D3367" i="1"/>
  <c r="E3367" i="1"/>
  <c r="F3367" i="1"/>
  <c r="G3367" i="1"/>
  <c r="H3367" i="1"/>
  <c r="I3367" i="1"/>
  <c r="J3367" i="1"/>
  <c r="C3368" i="1"/>
  <c r="D3368" i="1"/>
  <c r="E3368" i="1"/>
  <c r="F3368" i="1"/>
  <c r="G3368" i="1"/>
  <c r="H3368" i="1"/>
  <c r="I3368" i="1"/>
  <c r="J3368" i="1"/>
  <c r="C3369" i="1"/>
  <c r="D3369" i="1"/>
  <c r="E3369" i="1"/>
  <c r="F3369" i="1"/>
  <c r="G3369" i="1"/>
  <c r="H3369" i="1"/>
  <c r="I3369" i="1"/>
  <c r="J3369" i="1"/>
  <c r="C3370" i="1"/>
  <c r="D3370" i="1"/>
  <c r="E3370" i="1"/>
  <c r="F3370" i="1"/>
  <c r="G3370" i="1"/>
  <c r="H3370" i="1"/>
  <c r="I3370" i="1"/>
  <c r="J3370" i="1"/>
  <c r="C3371" i="1"/>
  <c r="D3371" i="1"/>
  <c r="E3371" i="1"/>
  <c r="F3371" i="1"/>
  <c r="G3371" i="1"/>
  <c r="H3371" i="1"/>
  <c r="I3371" i="1"/>
  <c r="J3371" i="1"/>
  <c r="C3372" i="1"/>
  <c r="D3372" i="1"/>
  <c r="E3372" i="1"/>
  <c r="F3372" i="1"/>
  <c r="G3372" i="1"/>
  <c r="H3372" i="1"/>
  <c r="I3372" i="1"/>
  <c r="J3372" i="1"/>
  <c r="C3373" i="1"/>
  <c r="D3373" i="1"/>
  <c r="E3373" i="1"/>
  <c r="F3373" i="1"/>
  <c r="G3373" i="1"/>
  <c r="H3373" i="1"/>
  <c r="I3373" i="1"/>
  <c r="J3373" i="1"/>
  <c r="C3374" i="1"/>
  <c r="D3374" i="1"/>
  <c r="E3374" i="1"/>
  <c r="F3374" i="1"/>
  <c r="G3374" i="1"/>
  <c r="H3374" i="1"/>
  <c r="I3374" i="1"/>
  <c r="J3374" i="1"/>
  <c r="C3375" i="1"/>
  <c r="D3375" i="1"/>
  <c r="E3375" i="1"/>
  <c r="F3375" i="1"/>
  <c r="G3375" i="1"/>
  <c r="H3375" i="1"/>
  <c r="I3375" i="1"/>
  <c r="J3375" i="1"/>
  <c r="C3376" i="1"/>
  <c r="D3376" i="1"/>
  <c r="E3376" i="1"/>
  <c r="F3376" i="1"/>
  <c r="G3376" i="1"/>
  <c r="H3376" i="1"/>
  <c r="I3376" i="1"/>
  <c r="J3376" i="1"/>
  <c r="C3377" i="1"/>
  <c r="D3377" i="1"/>
  <c r="E3377" i="1"/>
  <c r="F3377" i="1"/>
  <c r="G3377" i="1"/>
  <c r="H3377" i="1"/>
  <c r="I3377" i="1"/>
  <c r="J3377" i="1"/>
  <c r="C3378" i="1"/>
  <c r="D3378" i="1"/>
  <c r="E3378" i="1"/>
  <c r="F3378" i="1"/>
  <c r="G3378" i="1"/>
  <c r="H3378" i="1"/>
  <c r="I3378" i="1"/>
  <c r="J3378" i="1"/>
  <c r="C3379" i="1"/>
  <c r="D3379" i="1"/>
  <c r="E3379" i="1"/>
  <c r="F3379" i="1"/>
  <c r="G3379" i="1"/>
  <c r="H3379" i="1"/>
  <c r="I3379" i="1"/>
  <c r="J3379" i="1"/>
  <c r="C3380" i="1"/>
  <c r="D3380" i="1"/>
  <c r="E3380" i="1"/>
  <c r="F3380" i="1"/>
  <c r="G3380" i="1"/>
  <c r="H3380" i="1"/>
  <c r="I3380" i="1"/>
  <c r="J3380" i="1"/>
  <c r="C3381" i="1"/>
  <c r="D3381" i="1"/>
  <c r="E3381" i="1"/>
  <c r="F3381" i="1"/>
  <c r="G3381" i="1"/>
  <c r="H3381" i="1"/>
  <c r="I3381" i="1"/>
  <c r="J3381" i="1"/>
  <c r="C3382" i="1"/>
  <c r="D3382" i="1"/>
  <c r="E3382" i="1"/>
  <c r="F3382" i="1"/>
  <c r="G3382" i="1"/>
  <c r="H3382" i="1"/>
  <c r="I3382" i="1"/>
  <c r="J3382" i="1"/>
  <c r="C3383" i="1"/>
  <c r="D3383" i="1"/>
  <c r="E3383" i="1"/>
  <c r="F3383" i="1"/>
  <c r="G3383" i="1"/>
  <c r="H3383" i="1"/>
  <c r="I3383" i="1"/>
  <c r="J3383" i="1"/>
  <c r="C3384" i="1"/>
  <c r="D3384" i="1"/>
  <c r="E3384" i="1"/>
  <c r="F3384" i="1"/>
  <c r="G3384" i="1"/>
  <c r="H3384" i="1"/>
  <c r="I3384" i="1"/>
  <c r="J3384" i="1"/>
  <c r="C3385" i="1"/>
  <c r="D3385" i="1"/>
  <c r="E3385" i="1"/>
  <c r="F3385" i="1"/>
  <c r="G3385" i="1"/>
  <c r="H3385" i="1"/>
  <c r="I3385" i="1"/>
  <c r="J3385" i="1"/>
  <c r="C3386" i="1"/>
  <c r="D3386" i="1"/>
  <c r="E3386" i="1"/>
  <c r="F3386" i="1"/>
  <c r="G3386" i="1"/>
  <c r="H3386" i="1"/>
  <c r="I3386" i="1"/>
  <c r="J3386" i="1"/>
  <c r="C3387" i="1"/>
  <c r="D3387" i="1"/>
  <c r="E3387" i="1"/>
  <c r="F3387" i="1"/>
  <c r="G3387" i="1"/>
  <c r="H3387" i="1"/>
  <c r="I3387" i="1"/>
  <c r="J3387" i="1"/>
  <c r="C3388" i="1"/>
  <c r="D3388" i="1"/>
  <c r="E3388" i="1"/>
  <c r="F3388" i="1"/>
  <c r="G3388" i="1"/>
  <c r="H3388" i="1"/>
  <c r="I3388" i="1"/>
  <c r="J3388" i="1"/>
  <c r="C3389" i="1"/>
  <c r="D3389" i="1"/>
  <c r="E3389" i="1"/>
  <c r="F3389" i="1"/>
  <c r="G3389" i="1"/>
  <c r="H3389" i="1"/>
  <c r="I3389" i="1"/>
  <c r="J3389" i="1"/>
  <c r="C3390" i="1"/>
  <c r="D3390" i="1"/>
  <c r="E3390" i="1"/>
  <c r="F3390" i="1"/>
  <c r="G3390" i="1"/>
  <c r="H3390" i="1"/>
  <c r="I3390" i="1"/>
  <c r="J3390" i="1"/>
  <c r="C3391" i="1"/>
  <c r="D3391" i="1"/>
  <c r="E3391" i="1"/>
  <c r="F3391" i="1"/>
  <c r="G3391" i="1"/>
  <c r="H3391" i="1"/>
  <c r="I3391" i="1"/>
  <c r="J3391" i="1"/>
  <c r="C3392" i="1"/>
  <c r="D3392" i="1"/>
  <c r="E3392" i="1"/>
  <c r="F3392" i="1"/>
  <c r="G3392" i="1"/>
  <c r="H3392" i="1"/>
  <c r="I3392" i="1"/>
  <c r="J3392" i="1"/>
  <c r="C3393" i="1"/>
  <c r="D3393" i="1"/>
  <c r="E3393" i="1"/>
  <c r="F3393" i="1"/>
  <c r="G3393" i="1"/>
  <c r="H3393" i="1"/>
  <c r="I3393" i="1"/>
  <c r="J3393" i="1"/>
  <c r="C3394" i="1"/>
  <c r="D3394" i="1"/>
  <c r="E3394" i="1"/>
  <c r="F3394" i="1"/>
  <c r="G3394" i="1"/>
  <c r="H3394" i="1"/>
  <c r="I3394" i="1"/>
  <c r="J3394" i="1"/>
  <c r="C3395" i="1"/>
  <c r="D3395" i="1"/>
  <c r="E3395" i="1"/>
  <c r="F3395" i="1"/>
  <c r="G3395" i="1"/>
  <c r="H3395" i="1"/>
  <c r="I3395" i="1"/>
  <c r="J3395" i="1"/>
  <c r="C3396" i="1"/>
  <c r="D3396" i="1"/>
  <c r="E3396" i="1"/>
  <c r="F3396" i="1"/>
  <c r="G3396" i="1"/>
  <c r="H3396" i="1"/>
  <c r="I3396" i="1"/>
  <c r="J3396" i="1"/>
  <c r="C3397" i="1"/>
  <c r="D3397" i="1"/>
  <c r="E3397" i="1"/>
  <c r="F3397" i="1"/>
  <c r="G3397" i="1"/>
  <c r="H3397" i="1"/>
  <c r="I3397" i="1"/>
  <c r="J3397" i="1"/>
  <c r="C3398" i="1"/>
  <c r="D3398" i="1"/>
  <c r="E3398" i="1"/>
  <c r="F3398" i="1"/>
  <c r="G3398" i="1"/>
  <c r="H3398" i="1"/>
  <c r="I3398" i="1"/>
  <c r="J3398" i="1"/>
  <c r="C3399" i="1"/>
  <c r="D3399" i="1"/>
  <c r="E3399" i="1"/>
  <c r="F3399" i="1"/>
  <c r="G3399" i="1"/>
  <c r="H3399" i="1"/>
  <c r="I3399" i="1"/>
  <c r="J3399" i="1"/>
  <c r="C3400" i="1"/>
  <c r="D3400" i="1"/>
  <c r="E3400" i="1"/>
  <c r="F3400" i="1"/>
  <c r="G3400" i="1"/>
  <c r="H3400" i="1"/>
  <c r="I3400" i="1"/>
  <c r="J3400" i="1"/>
  <c r="C3401" i="1"/>
  <c r="D3401" i="1"/>
  <c r="E3401" i="1"/>
  <c r="F3401" i="1"/>
  <c r="G3401" i="1"/>
  <c r="H3401" i="1"/>
  <c r="I3401" i="1"/>
  <c r="J3401" i="1"/>
  <c r="C3402" i="1"/>
  <c r="D3402" i="1"/>
  <c r="E3402" i="1"/>
  <c r="F3402" i="1"/>
  <c r="G3402" i="1"/>
  <c r="H3402" i="1"/>
  <c r="I3402" i="1"/>
  <c r="J3402" i="1"/>
  <c r="C3403" i="1"/>
  <c r="D3403" i="1"/>
  <c r="E3403" i="1"/>
  <c r="F3403" i="1"/>
  <c r="G3403" i="1"/>
  <c r="H3403" i="1"/>
  <c r="I3403" i="1"/>
  <c r="J3403" i="1"/>
  <c r="C3404" i="1"/>
  <c r="D3404" i="1"/>
  <c r="E3404" i="1"/>
  <c r="F3404" i="1"/>
  <c r="G3404" i="1"/>
  <c r="H3404" i="1"/>
  <c r="I3404" i="1"/>
  <c r="J3404" i="1"/>
  <c r="C3405" i="1"/>
  <c r="D3405" i="1"/>
  <c r="E3405" i="1"/>
  <c r="F3405" i="1"/>
  <c r="G3405" i="1"/>
  <c r="H3405" i="1"/>
  <c r="I3405" i="1"/>
  <c r="J3405" i="1"/>
  <c r="C3406" i="1"/>
  <c r="D3406" i="1"/>
  <c r="E3406" i="1"/>
  <c r="F3406" i="1"/>
  <c r="G3406" i="1"/>
  <c r="H3406" i="1"/>
  <c r="I3406" i="1"/>
  <c r="J3406" i="1"/>
  <c r="C3407" i="1"/>
  <c r="D3407" i="1"/>
  <c r="E3407" i="1"/>
  <c r="F3407" i="1"/>
  <c r="G3407" i="1"/>
  <c r="H3407" i="1"/>
  <c r="I3407" i="1"/>
  <c r="J3407" i="1"/>
  <c r="C3408" i="1"/>
  <c r="D3408" i="1"/>
  <c r="E3408" i="1"/>
  <c r="F3408" i="1"/>
  <c r="G3408" i="1"/>
  <c r="H3408" i="1"/>
  <c r="I3408" i="1"/>
  <c r="J3408" i="1"/>
  <c r="C3409" i="1"/>
  <c r="D3409" i="1"/>
  <c r="E3409" i="1"/>
  <c r="F3409" i="1"/>
  <c r="G3409" i="1"/>
  <c r="H3409" i="1"/>
  <c r="I3409" i="1"/>
  <c r="J3409" i="1"/>
  <c r="C3410" i="1"/>
  <c r="D3410" i="1"/>
  <c r="E3410" i="1"/>
  <c r="F3410" i="1"/>
  <c r="G3410" i="1"/>
  <c r="H3410" i="1"/>
  <c r="I3410" i="1"/>
  <c r="J3410" i="1"/>
  <c r="C3411" i="1"/>
  <c r="D3411" i="1"/>
  <c r="E3411" i="1"/>
  <c r="F3411" i="1"/>
  <c r="G3411" i="1"/>
  <c r="H3411" i="1"/>
  <c r="I3411" i="1"/>
  <c r="J3411" i="1"/>
  <c r="C3412" i="1"/>
  <c r="D3412" i="1"/>
  <c r="E3412" i="1"/>
  <c r="F3412" i="1"/>
  <c r="G3412" i="1"/>
  <c r="H3412" i="1"/>
  <c r="I3412" i="1"/>
  <c r="J3412" i="1"/>
  <c r="C3413" i="1"/>
  <c r="D3413" i="1"/>
  <c r="E3413" i="1"/>
  <c r="F3413" i="1"/>
  <c r="G3413" i="1"/>
  <c r="H3413" i="1"/>
  <c r="I3413" i="1"/>
  <c r="J3413" i="1"/>
  <c r="C3414" i="1"/>
  <c r="D3414" i="1"/>
  <c r="E3414" i="1"/>
  <c r="F3414" i="1"/>
  <c r="G3414" i="1"/>
  <c r="H3414" i="1"/>
  <c r="I3414" i="1"/>
  <c r="J3414" i="1"/>
  <c r="C3415" i="1"/>
  <c r="D3415" i="1"/>
  <c r="E3415" i="1"/>
  <c r="F3415" i="1"/>
  <c r="G3415" i="1"/>
  <c r="H3415" i="1"/>
  <c r="I3415" i="1"/>
  <c r="J3415" i="1"/>
  <c r="C3416" i="1"/>
  <c r="D3416" i="1"/>
  <c r="E3416" i="1"/>
  <c r="F3416" i="1"/>
  <c r="G3416" i="1"/>
  <c r="H3416" i="1"/>
  <c r="I3416" i="1"/>
  <c r="J3416" i="1"/>
  <c r="C3417" i="1"/>
  <c r="D3417" i="1"/>
  <c r="E3417" i="1"/>
  <c r="F3417" i="1"/>
  <c r="G3417" i="1"/>
  <c r="H3417" i="1"/>
  <c r="I3417" i="1"/>
  <c r="J3417" i="1"/>
  <c r="C3418" i="1"/>
  <c r="D3418" i="1"/>
  <c r="E3418" i="1"/>
  <c r="F3418" i="1"/>
  <c r="G3418" i="1"/>
  <c r="H3418" i="1"/>
  <c r="I3418" i="1"/>
  <c r="J3418" i="1"/>
  <c r="C3419" i="1"/>
  <c r="D3419" i="1"/>
  <c r="E3419" i="1"/>
  <c r="F3419" i="1"/>
  <c r="G3419" i="1"/>
  <c r="H3419" i="1"/>
  <c r="I3419" i="1"/>
  <c r="J3419" i="1"/>
  <c r="C3420" i="1"/>
  <c r="D3420" i="1"/>
  <c r="E3420" i="1"/>
  <c r="F3420" i="1"/>
  <c r="G3420" i="1"/>
  <c r="H3420" i="1"/>
  <c r="I3420" i="1"/>
  <c r="J3420" i="1"/>
  <c r="C3421" i="1"/>
  <c r="D3421" i="1"/>
  <c r="E3421" i="1"/>
  <c r="F3421" i="1"/>
  <c r="G3421" i="1"/>
  <c r="H3421" i="1"/>
  <c r="I3421" i="1"/>
  <c r="J3421" i="1"/>
  <c r="C3422" i="1"/>
  <c r="D3422" i="1"/>
  <c r="E3422" i="1"/>
  <c r="F3422" i="1"/>
  <c r="G3422" i="1"/>
  <c r="H3422" i="1"/>
  <c r="I3422" i="1"/>
  <c r="J3422" i="1"/>
  <c r="C3423" i="1"/>
  <c r="D3423" i="1"/>
  <c r="E3423" i="1"/>
  <c r="F3423" i="1"/>
  <c r="G3423" i="1"/>
  <c r="H3423" i="1"/>
  <c r="I3423" i="1"/>
  <c r="J3423" i="1"/>
  <c r="C3424" i="1"/>
  <c r="D3424" i="1"/>
  <c r="E3424" i="1"/>
  <c r="F3424" i="1"/>
  <c r="G3424" i="1"/>
  <c r="H3424" i="1"/>
  <c r="I3424" i="1"/>
  <c r="J3424" i="1"/>
  <c r="C3425" i="1"/>
  <c r="D3425" i="1"/>
  <c r="E3425" i="1"/>
  <c r="F3425" i="1"/>
  <c r="G3425" i="1"/>
  <c r="H3425" i="1"/>
  <c r="I3425" i="1"/>
  <c r="J3425" i="1"/>
  <c r="C3426" i="1"/>
  <c r="D3426" i="1"/>
  <c r="E3426" i="1"/>
  <c r="F3426" i="1"/>
  <c r="G3426" i="1"/>
  <c r="H3426" i="1"/>
  <c r="I3426" i="1"/>
  <c r="J3426" i="1"/>
  <c r="C3427" i="1"/>
  <c r="D3427" i="1"/>
  <c r="E3427" i="1"/>
  <c r="F3427" i="1"/>
  <c r="G3427" i="1"/>
  <c r="H3427" i="1"/>
  <c r="I3427" i="1"/>
  <c r="J3427" i="1"/>
  <c r="C3428" i="1"/>
  <c r="D3428" i="1"/>
  <c r="E3428" i="1"/>
  <c r="F3428" i="1"/>
  <c r="G3428" i="1"/>
  <c r="H3428" i="1"/>
  <c r="I3428" i="1"/>
  <c r="J3428" i="1"/>
  <c r="C3429" i="1"/>
  <c r="D3429" i="1"/>
  <c r="E3429" i="1"/>
  <c r="F3429" i="1"/>
  <c r="G3429" i="1"/>
  <c r="H3429" i="1"/>
  <c r="I3429" i="1"/>
  <c r="J3429" i="1"/>
  <c r="C3430" i="1"/>
  <c r="D3430" i="1"/>
  <c r="E3430" i="1"/>
  <c r="F3430" i="1"/>
  <c r="G3430" i="1"/>
  <c r="H3430" i="1"/>
  <c r="I3430" i="1"/>
  <c r="J3430" i="1"/>
  <c r="C3431" i="1"/>
  <c r="D3431" i="1"/>
  <c r="E3431" i="1"/>
  <c r="F3431" i="1"/>
  <c r="G3431" i="1"/>
  <c r="H3431" i="1"/>
  <c r="I3431" i="1"/>
  <c r="J3431" i="1"/>
  <c r="C3432" i="1"/>
  <c r="D3432" i="1"/>
  <c r="E3432" i="1"/>
  <c r="F3432" i="1"/>
  <c r="G3432" i="1"/>
  <c r="H3432" i="1"/>
  <c r="I3432" i="1"/>
  <c r="J3432" i="1"/>
  <c r="C3433" i="1"/>
  <c r="D3433" i="1"/>
  <c r="E3433" i="1"/>
  <c r="F3433" i="1"/>
  <c r="G3433" i="1"/>
  <c r="H3433" i="1"/>
  <c r="I3433" i="1"/>
  <c r="J3433" i="1"/>
  <c r="C3434" i="1"/>
  <c r="D3434" i="1"/>
  <c r="E3434" i="1"/>
  <c r="F3434" i="1"/>
  <c r="G3434" i="1"/>
  <c r="H3434" i="1"/>
  <c r="I3434" i="1"/>
  <c r="J3434" i="1"/>
  <c r="C3435" i="1"/>
  <c r="D3435" i="1"/>
  <c r="E3435" i="1"/>
  <c r="F3435" i="1"/>
  <c r="G3435" i="1"/>
  <c r="H3435" i="1"/>
  <c r="I3435" i="1"/>
  <c r="J3435" i="1"/>
  <c r="C3436" i="1"/>
  <c r="D3436" i="1"/>
  <c r="E3436" i="1"/>
  <c r="F3436" i="1"/>
  <c r="G3436" i="1"/>
  <c r="H3436" i="1"/>
  <c r="I3436" i="1"/>
  <c r="J3436" i="1"/>
  <c r="C3437" i="1"/>
  <c r="D3437" i="1"/>
  <c r="E3437" i="1"/>
  <c r="F3437" i="1"/>
  <c r="G3437" i="1"/>
  <c r="H3437" i="1"/>
  <c r="I3437" i="1"/>
  <c r="J3437" i="1"/>
  <c r="C3438" i="1"/>
  <c r="D3438" i="1"/>
  <c r="E3438" i="1"/>
  <c r="F3438" i="1"/>
  <c r="G3438" i="1"/>
  <c r="H3438" i="1"/>
  <c r="I3438" i="1"/>
  <c r="J3438" i="1"/>
  <c r="C3439" i="1"/>
  <c r="D3439" i="1"/>
  <c r="E3439" i="1"/>
  <c r="F3439" i="1"/>
  <c r="G3439" i="1"/>
  <c r="H3439" i="1"/>
  <c r="I3439" i="1"/>
  <c r="J3439" i="1"/>
  <c r="C3440" i="1"/>
  <c r="D3440" i="1"/>
  <c r="E3440" i="1"/>
  <c r="F3440" i="1"/>
  <c r="G3440" i="1"/>
  <c r="H3440" i="1"/>
  <c r="I3440" i="1"/>
  <c r="J3440" i="1"/>
  <c r="C3441" i="1"/>
  <c r="D3441" i="1"/>
  <c r="E3441" i="1"/>
  <c r="F3441" i="1"/>
  <c r="G3441" i="1"/>
  <c r="H3441" i="1"/>
  <c r="I3441" i="1"/>
  <c r="J3441" i="1"/>
  <c r="C3442" i="1"/>
  <c r="D3442" i="1"/>
  <c r="E3442" i="1"/>
  <c r="F3442" i="1"/>
  <c r="G3442" i="1"/>
  <c r="H3442" i="1"/>
  <c r="I3442" i="1"/>
  <c r="J3442" i="1"/>
  <c r="C3443" i="1"/>
  <c r="D3443" i="1"/>
  <c r="E3443" i="1"/>
  <c r="F3443" i="1"/>
  <c r="G3443" i="1"/>
  <c r="H3443" i="1"/>
  <c r="I3443" i="1"/>
  <c r="J3443" i="1"/>
  <c r="C3444" i="1"/>
  <c r="D3444" i="1"/>
  <c r="E3444" i="1"/>
  <c r="F3444" i="1"/>
  <c r="G3444" i="1"/>
  <c r="H3444" i="1"/>
  <c r="I3444" i="1"/>
  <c r="J3444" i="1"/>
  <c r="C3445" i="1"/>
  <c r="D3445" i="1"/>
  <c r="E3445" i="1"/>
  <c r="F3445" i="1"/>
  <c r="G3445" i="1"/>
  <c r="H3445" i="1"/>
  <c r="I3445" i="1"/>
  <c r="J3445" i="1"/>
  <c r="C3446" i="1"/>
  <c r="D3446" i="1"/>
  <c r="E3446" i="1"/>
  <c r="F3446" i="1"/>
  <c r="G3446" i="1"/>
  <c r="H3446" i="1"/>
  <c r="I3446" i="1"/>
  <c r="J3446" i="1"/>
  <c r="C3447" i="1"/>
  <c r="D3447" i="1"/>
  <c r="E3447" i="1"/>
  <c r="F3447" i="1"/>
  <c r="G3447" i="1"/>
  <c r="H3447" i="1"/>
  <c r="I3447" i="1"/>
  <c r="J3447" i="1"/>
  <c r="C3448" i="1"/>
  <c r="D3448" i="1"/>
  <c r="E3448" i="1"/>
  <c r="F3448" i="1"/>
  <c r="G3448" i="1"/>
  <c r="H3448" i="1"/>
  <c r="I3448" i="1"/>
  <c r="J3448" i="1"/>
  <c r="C3449" i="1"/>
  <c r="D3449" i="1"/>
  <c r="E3449" i="1"/>
  <c r="F3449" i="1"/>
  <c r="G3449" i="1"/>
  <c r="H3449" i="1"/>
  <c r="I3449" i="1"/>
  <c r="J3449" i="1"/>
  <c r="C3450" i="1"/>
  <c r="D3450" i="1"/>
  <c r="E3450" i="1"/>
  <c r="F3450" i="1"/>
  <c r="G3450" i="1"/>
  <c r="H3450" i="1"/>
  <c r="I3450" i="1"/>
  <c r="J3450" i="1"/>
  <c r="C3451" i="1"/>
  <c r="D3451" i="1"/>
  <c r="E3451" i="1"/>
  <c r="F3451" i="1"/>
  <c r="G3451" i="1"/>
  <c r="H3451" i="1"/>
  <c r="I3451" i="1"/>
  <c r="J3451" i="1"/>
  <c r="C3452" i="1"/>
  <c r="D3452" i="1"/>
  <c r="E3452" i="1"/>
  <c r="F3452" i="1"/>
  <c r="G3452" i="1"/>
  <c r="H3452" i="1"/>
  <c r="I3452" i="1"/>
  <c r="J3452" i="1"/>
  <c r="C3453" i="1"/>
  <c r="D3453" i="1"/>
  <c r="E3453" i="1"/>
  <c r="F3453" i="1"/>
  <c r="G3453" i="1"/>
  <c r="H3453" i="1"/>
  <c r="I3453" i="1"/>
  <c r="J3453" i="1"/>
  <c r="C3454" i="1"/>
  <c r="D3454" i="1"/>
  <c r="E3454" i="1"/>
  <c r="F3454" i="1"/>
  <c r="G3454" i="1"/>
  <c r="H3454" i="1"/>
  <c r="I3454" i="1"/>
  <c r="J3454" i="1"/>
  <c r="C3455" i="1"/>
  <c r="D3455" i="1"/>
  <c r="E3455" i="1"/>
  <c r="F3455" i="1"/>
  <c r="G3455" i="1"/>
  <c r="H3455" i="1"/>
  <c r="I3455" i="1"/>
  <c r="J3455" i="1"/>
  <c r="C3456" i="1"/>
  <c r="D3456" i="1"/>
  <c r="E3456" i="1"/>
  <c r="F3456" i="1"/>
  <c r="G3456" i="1"/>
  <c r="H3456" i="1"/>
  <c r="I3456" i="1"/>
  <c r="J3456" i="1"/>
  <c r="C3457" i="1"/>
  <c r="D3457" i="1"/>
  <c r="E3457" i="1"/>
  <c r="F3457" i="1"/>
  <c r="G3457" i="1"/>
  <c r="H3457" i="1"/>
  <c r="I3457" i="1"/>
  <c r="J3457" i="1"/>
  <c r="C3458" i="1"/>
  <c r="D3458" i="1"/>
  <c r="E3458" i="1"/>
  <c r="F3458" i="1"/>
  <c r="G3458" i="1"/>
  <c r="H3458" i="1"/>
  <c r="I3458" i="1"/>
  <c r="J3458" i="1"/>
  <c r="C3459" i="1"/>
  <c r="D3459" i="1"/>
  <c r="E3459" i="1"/>
  <c r="F3459" i="1"/>
  <c r="G3459" i="1"/>
  <c r="H3459" i="1"/>
  <c r="I3459" i="1"/>
  <c r="J3459" i="1"/>
  <c r="C3460" i="1"/>
  <c r="D3460" i="1"/>
  <c r="E3460" i="1"/>
  <c r="F3460" i="1"/>
  <c r="G3460" i="1"/>
  <c r="H3460" i="1"/>
  <c r="I3460" i="1"/>
  <c r="J3460" i="1"/>
  <c r="C3461" i="1"/>
  <c r="D3461" i="1"/>
  <c r="E3461" i="1"/>
  <c r="F3461" i="1"/>
  <c r="G3461" i="1"/>
  <c r="H3461" i="1"/>
  <c r="I3461" i="1"/>
  <c r="J3461" i="1"/>
  <c r="C3462" i="1"/>
  <c r="D3462" i="1"/>
  <c r="E3462" i="1"/>
  <c r="F3462" i="1"/>
  <c r="G3462" i="1"/>
  <c r="H3462" i="1"/>
  <c r="I3462" i="1"/>
  <c r="J3462" i="1"/>
  <c r="C3463" i="1"/>
  <c r="D3463" i="1"/>
  <c r="E3463" i="1"/>
  <c r="F3463" i="1"/>
  <c r="G3463" i="1"/>
  <c r="H3463" i="1"/>
  <c r="I3463" i="1"/>
  <c r="J3463" i="1"/>
  <c r="C3464" i="1"/>
  <c r="D3464" i="1"/>
  <c r="E3464" i="1"/>
  <c r="F3464" i="1"/>
  <c r="G3464" i="1"/>
  <c r="H3464" i="1"/>
  <c r="I3464" i="1"/>
  <c r="J3464" i="1"/>
  <c r="C3465" i="1"/>
  <c r="D3465" i="1"/>
  <c r="E3465" i="1"/>
  <c r="F3465" i="1"/>
  <c r="G3465" i="1"/>
  <c r="H3465" i="1"/>
  <c r="I3465" i="1"/>
  <c r="J3465" i="1"/>
  <c r="C3466" i="1"/>
  <c r="D3466" i="1"/>
  <c r="E3466" i="1"/>
  <c r="F3466" i="1"/>
  <c r="G3466" i="1"/>
  <c r="H3466" i="1"/>
  <c r="I3466" i="1"/>
  <c r="J3466" i="1"/>
  <c r="C3467" i="1"/>
  <c r="D3467" i="1"/>
  <c r="E3467" i="1"/>
  <c r="F3467" i="1"/>
  <c r="G3467" i="1"/>
  <c r="H3467" i="1"/>
  <c r="I3467" i="1"/>
  <c r="J3467" i="1"/>
  <c r="C3468" i="1"/>
  <c r="D3468" i="1"/>
  <c r="E3468" i="1"/>
  <c r="F3468" i="1"/>
  <c r="G3468" i="1"/>
  <c r="H3468" i="1"/>
  <c r="I3468" i="1"/>
  <c r="J3468" i="1"/>
  <c r="C3469" i="1"/>
  <c r="D3469" i="1"/>
  <c r="E3469" i="1"/>
  <c r="F3469" i="1"/>
  <c r="G3469" i="1"/>
  <c r="H3469" i="1"/>
  <c r="I3469" i="1"/>
  <c r="J3469" i="1"/>
  <c r="C3470" i="1"/>
  <c r="D3470" i="1"/>
  <c r="E3470" i="1"/>
  <c r="F3470" i="1"/>
  <c r="G3470" i="1"/>
  <c r="H3470" i="1"/>
  <c r="I3470" i="1"/>
  <c r="J3470" i="1"/>
  <c r="C3471" i="1"/>
  <c r="D3471" i="1"/>
  <c r="E3471" i="1"/>
  <c r="F3471" i="1"/>
  <c r="G3471" i="1"/>
  <c r="H3471" i="1"/>
  <c r="I3471" i="1"/>
  <c r="J3471" i="1"/>
  <c r="C3472" i="1"/>
  <c r="D3472" i="1"/>
  <c r="E3472" i="1"/>
  <c r="F3472" i="1"/>
  <c r="G3472" i="1"/>
  <c r="H3472" i="1"/>
  <c r="I3472" i="1"/>
  <c r="J3472" i="1"/>
  <c r="C3473" i="1"/>
  <c r="D3473" i="1"/>
  <c r="E3473" i="1"/>
  <c r="F3473" i="1"/>
  <c r="G3473" i="1"/>
  <c r="H3473" i="1"/>
  <c r="I3473" i="1"/>
  <c r="J3473" i="1"/>
  <c r="C3474" i="1"/>
  <c r="D3474" i="1"/>
  <c r="E3474" i="1"/>
  <c r="F3474" i="1"/>
  <c r="G3474" i="1"/>
  <c r="H3474" i="1"/>
  <c r="I3474" i="1"/>
  <c r="J3474" i="1"/>
  <c r="C3475" i="1"/>
  <c r="D3475" i="1"/>
  <c r="E3475" i="1"/>
  <c r="F3475" i="1"/>
  <c r="G3475" i="1"/>
  <c r="H3475" i="1"/>
  <c r="I3475" i="1"/>
  <c r="J3475" i="1"/>
  <c r="C3476" i="1"/>
  <c r="D3476" i="1"/>
  <c r="E3476" i="1"/>
  <c r="F3476" i="1"/>
  <c r="G3476" i="1"/>
  <c r="H3476" i="1"/>
  <c r="I3476" i="1"/>
  <c r="J3476" i="1"/>
  <c r="C3477" i="1"/>
  <c r="D3477" i="1"/>
  <c r="E3477" i="1"/>
  <c r="F3477" i="1"/>
  <c r="G3477" i="1"/>
  <c r="H3477" i="1"/>
  <c r="I3477" i="1"/>
  <c r="J3477" i="1"/>
  <c r="C3478" i="1"/>
  <c r="D3478" i="1"/>
  <c r="E3478" i="1"/>
  <c r="F3478" i="1"/>
  <c r="G3478" i="1"/>
  <c r="H3478" i="1"/>
  <c r="I3478" i="1"/>
  <c r="J3478" i="1"/>
  <c r="C3479" i="1"/>
  <c r="D3479" i="1"/>
  <c r="E3479" i="1"/>
  <c r="F3479" i="1"/>
  <c r="G3479" i="1"/>
  <c r="H3479" i="1"/>
  <c r="I3479" i="1"/>
  <c r="J3479" i="1"/>
  <c r="C3480" i="1"/>
  <c r="D3480" i="1"/>
  <c r="E3480" i="1"/>
  <c r="F3480" i="1"/>
  <c r="G3480" i="1"/>
  <c r="H3480" i="1"/>
  <c r="I3480" i="1"/>
  <c r="J3480" i="1"/>
  <c r="C3481" i="1"/>
  <c r="D3481" i="1"/>
  <c r="E3481" i="1"/>
  <c r="F3481" i="1"/>
  <c r="G3481" i="1"/>
  <c r="H3481" i="1"/>
  <c r="I3481" i="1"/>
  <c r="J3481" i="1"/>
  <c r="C3482" i="1"/>
  <c r="D3482" i="1"/>
  <c r="E3482" i="1"/>
  <c r="F3482" i="1"/>
  <c r="G3482" i="1"/>
  <c r="H3482" i="1"/>
  <c r="I3482" i="1"/>
  <c r="J3482" i="1"/>
  <c r="C3483" i="1"/>
  <c r="D3483" i="1"/>
  <c r="E3483" i="1"/>
  <c r="F3483" i="1"/>
  <c r="G3483" i="1"/>
  <c r="H3483" i="1"/>
  <c r="I3483" i="1"/>
  <c r="J3483" i="1"/>
  <c r="C3484" i="1"/>
  <c r="D3484" i="1"/>
  <c r="E3484" i="1"/>
  <c r="F3484" i="1"/>
  <c r="G3484" i="1"/>
  <c r="H3484" i="1"/>
  <c r="I3484" i="1"/>
  <c r="J3484" i="1"/>
  <c r="C3485" i="1"/>
  <c r="D3485" i="1"/>
  <c r="E3485" i="1"/>
  <c r="F3485" i="1"/>
  <c r="G3485" i="1"/>
  <c r="H3485" i="1"/>
  <c r="I3485" i="1"/>
  <c r="J3485" i="1"/>
  <c r="C3486" i="1"/>
  <c r="D3486" i="1"/>
  <c r="E3486" i="1"/>
  <c r="F3486" i="1"/>
  <c r="G3486" i="1"/>
  <c r="H3486" i="1"/>
  <c r="I3486" i="1"/>
  <c r="J3486" i="1"/>
  <c r="C3487" i="1"/>
  <c r="D3487" i="1"/>
  <c r="E3487" i="1"/>
  <c r="F3487" i="1"/>
  <c r="G3487" i="1"/>
  <c r="H3487" i="1"/>
  <c r="I3487" i="1"/>
  <c r="J3487" i="1"/>
  <c r="C3488" i="1"/>
  <c r="D3488" i="1"/>
  <c r="E3488" i="1"/>
  <c r="F3488" i="1"/>
  <c r="G3488" i="1"/>
  <c r="H3488" i="1"/>
  <c r="I3488" i="1"/>
  <c r="J3488" i="1"/>
  <c r="C3489" i="1"/>
  <c r="D3489" i="1"/>
  <c r="E3489" i="1"/>
  <c r="F3489" i="1"/>
  <c r="G3489" i="1"/>
  <c r="H3489" i="1"/>
  <c r="I3489" i="1"/>
  <c r="J3489" i="1"/>
  <c r="C3490" i="1"/>
  <c r="D3490" i="1"/>
  <c r="E3490" i="1"/>
  <c r="F3490" i="1"/>
  <c r="G3490" i="1"/>
  <c r="H3490" i="1"/>
  <c r="I3490" i="1"/>
  <c r="J3490" i="1"/>
  <c r="C3491" i="1"/>
  <c r="D3491" i="1"/>
  <c r="E3491" i="1"/>
  <c r="F3491" i="1"/>
  <c r="G3491" i="1"/>
  <c r="H3491" i="1"/>
  <c r="I3491" i="1"/>
  <c r="J3491" i="1"/>
  <c r="C3492" i="1"/>
  <c r="D3492" i="1"/>
  <c r="E3492" i="1"/>
  <c r="F3492" i="1"/>
  <c r="G3492" i="1"/>
  <c r="H3492" i="1"/>
  <c r="I3492" i="1"/>
  <c r="J3492" i="1"/>
  <c r="C3493" i="1"/>
  <c r="D3493" i="1"/>
  <c r="E3493" i="1"/>
  <c r="F3493" i="1"/>
  <c r="G3493" i="1"/>
  <c r="H3493" i="1"/>
  <c r="I3493" i="1"/>
  <c r="J3493" i="1"/>
  <c r="C3494" i="1"/>
  <c r="D3494" i="1"/>
  <c r="E3494" i="1"/>
  <c r="F3494" i="1"/>
  <c r="G3494" i="1"/>
  <c r="H3494" i="1"/>
  <c r="I3494" i="1"/>
  <c r="J3494" i="1"/>
  <c r="C3495" i="1"/>
  <c r="D3495" i="1"/>
  <c r="E3495" i="1"/>
  <c r="F3495" i="1"/>
  <c r="G3495" i="1"/>
  <c r="H3495" i="1"/>
  <c r="I3495" i="1"/>
  <c r="J3495" i="1"/>
  <c r="C3496" i="1"/>
  <c r="D3496" i="1"/>
  <c r="E3496" i="1"/>
  <c r="F3496" i="1"/>
  <c r="G3496" i="1"/>
  <c r="H3496" i="1"/>
  <c r="I3496" i="1"/>
  <c r="J3496" i="1"/>
  <c r="C3497" i="1"/>
  <c r="D3497" i="1"/>
  <c r="E3497" i="1"/>
  <c r="F3497" i="1"/>
  <c r="G3497" i="1"/>
  <c r="H3497" i="1"/>
  <c r="I3497" i="1"/>
  <c r="J3497" i="1"/>
  <c r="C3498" i="1"/>
  <c r="D3498" i="1"/>
  <c r="E3498" i="1"/>
  <c r="F3498" i="1"/>
  <c r="G3498" i="1"/>
  <c r="H3498" i="1"/>
  <c r="I3498" i="1"/>
  <c r="J3498" i="1"/>
  <c r="C3499" i="1"/>
  <c r="D3499" i="1"/>
  <c r="E3499" i="1"/>
  <c r="F3499" i="1"/>
  <c r="G3499" i="1"/>
  <c r="H3499" i="1"/>
  <c r="I3499" i="1"/>
  <c r="J3499" i="1"/>
  <c r="C3049" i="1"/>
  <c r="D3049" i="1"/>
  <c r="E3049" i="1"/>
  <c r="F3049" i="1"/>
  <c r="G3049" i="1"/>
  <c r="H3049" i="1"/>
  <c r="I3049" i="1"/>
  <c r="J3049" i="1"/>
  <c r="C3050" i="1"/>
  <c r="D3050" i="1"/>
  <c r="E3050" i="1"/>
  <c r="F3050" i="1"/>
  <c r="G3050" i="1"/>
  <c r="H3050" i="1"/>
  <c r="I3050" i="1"/>
  <c r="J3050" i="1"/>
  <c r="C3051" i="1"/>
  <c r="D3051" i="1"/>
  <c r="E3051" i="1"/>
  <c r="F3051" i="1"/>
  <c r="G3051" i="1"/>
  <c r="H3051" i="1"/>
  <c r="I3051" i="1"/>
  <c r="J3051" i="1"/>
  <c r="C3052" i="1"/>
  <c r="D3052" i="1"/>
  <c r="E3052" i="1"/>
  <c r="F3052" i="1"/>
  <c r="G3052" i="1"/>
  <c r="H3052" i="1"/>
  <c r="I3052" i="1"/>
  <c r="J3052" i="1"/>
  <c r="C3053" i="1"/>
  <c r="D3053" i="1"/>
  <c r="E3053" i="1"/>
  <c r="F3053" i="1"/>
  <c r="G3053" i="1"/>
  <c r="H3053" i="1"/>
  <c r="I3053" i="1"/>
  <c r="J3053" i="1"/>
  <c r="C3054" i="1"/>
  <c r="D3054" i="1"/>
  <c r="E3054" i="1"/>
  <c r="F3054" i="1"/>
  <c r="G3054" i="1"/>
  <c r="H3054" i="1"/>
  <c r="I3054" i="1"/>
  <c r="J3054" i="1"/>
  <c r="C3055" i="1"/>
  <c r="D3055" i="1"/>
  <c r="E3055" i="1"/>
  <c r="F3055" i="1"/>
  <c r="G3055" i="1"/>
  <c r="H3055" i="1"/>
  <c r="I3055" i="1"/>
  <c r="J3055" i="1"/>
  <c r="C3056" i="1"/>
  <c r="D3056" i="1"/>
  <c r="E3056" i="1"/>
  <c r="F3056" i="1"/>
  <c r="G3056" i="1"/>
  <c r="H3056" i="1"/>
  <c r="I3056" i="1"/>
  <c r="J3056" i="1"/>
  <c r="C3057" i="1"/>
  <c r="D3057" i="1"/>
  <c r="E3057" i="1"/>
  <c r="F3057" i="1"/>
  <c r="G3057" i="1"/>
  <c r="H3057" i="1"/>
  <c r="I3057" i="1"/>
  <c r="J3057" i="1"/>
  <c r="C3058" i="1"/>
  <c r="D3058" i="1"/>
  <c r="E3058" i="1"/>
  <c r="F3058" i="1"/>
  <c r="G3058" i="1"/>
  <c r="H3058" i="1"/>
  <c r="I3058" i="1"/>
  <c r="J3058" i="1"/>
  <c r="C3059" i="1"/>
  <c r="D3059" i="1"/>
  <c r="E3059" i="1"/>
  <c r="F3059" i="1"/>
  <c r="G3059" i="1"/>
  <c r="H3059" i="1"/>
  <c r="I3059" i="1"/>
  <c r="J3059" i="1"/>
  <c r="C3060" i="1"/>
  <c r="D3060" i="1"/>
  <c r="E3060" i="1"/>
  <c r="F3060" i="1"/>
  <c r="G3060" i="1"/>
  <c r="H3060" i="1"/>
  <c r="I3060" i="1"/>
  <c r="J3060" i="1"/>
  <c r="C3061" i="1"/>
  <c r="D3061" i="1"/>
  <c r="E3061" i="1"/>
  <c r="F3061" i="1"/>
  <c r="G3061" i="1"/>
  <c r="H3061" i="1"/>
  <c r="I3061" i="1"/>
  <c r="J3061" i="1"/>
  <c r="C3062" i="1"/>
  <c r="D3062" i="1"/>
  <c r="E3062" i="1"/>
  <c r="F3062" i="1"/>
  <c r="G3062" i="1"/>
  <c r="H3062" i="1"/>
  <c r="I3062" i="1"/>
  <c r="J3062" i="1"/>
  <c r="C3063" i="1"/>
  <c r="D3063" i="1"/>
  <c r="E3063" i="1"/>
  <c r="F3063" i="1"/>
  <c r="G3063" i="1"/>
  <c r="H3063" i="1"/>
  <c r="I3063" i="1"/>
  <c r="J3063" i="1"/>
  <c r="C3064" i="1"/>
  <c r="D3064" i="1"/>
  <c r="E3064" i="1"/>
  <c r="F3064" i="1"/>
  <c r="G3064" i="1"/>
  <c r="H3064" i="1"/>
  <c r="I3064" i="1"/>
  <c r="J3064" i="1"/>
  <c r="C3065" i="1"/>
  <c r="D3065" i="1"/>
  <c r="E3065" i="1"/>
  <c r="F3065" i="1"/>
  <c r="G3065" i="1"/>
  <c r="H3065" i="1"/>
  <c r="I3065" i="1"/>
  <c r="J3065" i="1"/>
  <c r="C3066" i="1"/>
  <c r="D3066" i="1"/>
  <c r="E3066" i="1"/>
  <c r="F3066" i="1"/>
  <c r="G3066" i="1"/>
  <c r="H3066" i="1"/>
  <c r="I3066" i="1"/>
  <c r="J3066" i="1"/>
  <c r="C3067" i="1"/>
  <c r="D3067" i="1"/>
  <c r="E3067" i="1"/>
  <c r="F3067" i="1"/>
  <c r="G3067" i="1"/>
  <c r="H3067" i="1"/>
  <c r="I3067" i="1"/>
  <c r="J3067" i="1"/>
  <c r="C3068" i="1"/>
  <c r="D3068" i="1"/>
  <c r="E3068" i="1"/>
  <c r="F3068" i="1"/>
  <c r="G3068" i="1"/>
  <c r="H3068" i="1"/>
  <c r="I3068" i="1"/>
  <c r="J3068" i="1"/>
  <c r="C3069" i="1"/>
  <c r="D3069" i="1"/>
  <c r="E3069" i="1"/>
  <c r="F3069" i="1"/>
  <c r="G3069" i="1"/>
  <c r="H3069" i="1"/>
  <c r="I3069" i="1"/>
  <c r="J3069" i="1"/>
  <c r="C3070" i="1"/>
  <c r="D3070" i="1"/>
  <c r="E3070" i="1"/>
  <c r="F3070" i="1"/>
  <c r="G3070" i="1"/>
  <c r="H3070" i="1"/>
  <c r="I3070" i="1"/>
  <c r="J3070" i="1"/>
  <c r="C3071" i="1"/>
  <c r="D3071" i="1"/>
  <c r="E3071" i="1"/>
  <c r="F3071" i="1"/>
  <c r="G3071" i="1"/>
  <c r="H3071" i="1"/>
  <c r="I3071" i="1"/>
  <c r="J3071" i="1"/>
  <c r="C3072" i="1"/>
  <c r="D3072" i="1"/>
  <c r="E3072" i="1"/>
  <c r="F3072" i="1"/>
  <c r="G3072" i="1"/>
  <c r="H3072" i="1"/>
  <c r="I3072" i="1"/>
  <c r="J3072" i="1"/>
  <c r="C3073" i="1"/>
  <c r="D3073" i="1"/>
  <c r="E3073" i="1"/>
  <c r="F3073" i="1"/>
  <c r="G3073" i="1"/>
  <c r="H3073" i="1"/>
  <c r="I3073" i="1"/>
  <c r="J3073" i="1"/>
  <c r="C3074" i="1"/>
  <c r="D3074" i="1"/>
  <c r="E3074" i="1"/>
  <c r="F3074" i="1"/>
  <c r="G3074" i="1"/>
  <c r="H3074" i="1"/>
  <c r="I3074" i="1"/>
  <c r="J3074" i="1"/>
  <c r="C3075" i="1"/>
  <c r="D3075" i="1"/>
  <c r="E3075" i="1"/>
  <c r="F3075" i="1"/>
  <c r="G3075" i="1"/>
  <c r="H3075" i="1"/>
  <c r="I3075" i="1"/>
  <c r="J3075" i="1"/>
  <c r="C3076" i="1"/>
  <c r="D3076" i="1"/>
  <c r="E3076" i="1"/>
  <c r="F3076" i="1"/>
  <c r="G3076" i="1"/>
  <c r="H3076" i="1"/>
  <c r="I3076" i="1"/>
  <c r="J3076" i="1"/>
  <c r="C3077" i="1"/>
  <c r="D3077" i="1"/>
  <c r="E3077" i="1"/>
  <c r="F3077" i="1"/>
  <c r="G3077" i="1"/>
  <c r="H3077" i="1"/>
  <c r="I3077" i="1"/>
  <c r="J3077" i="1"/>
  <c r="C3078" i="1"/>
  <c r="D3078" i="1"/>
  <c r="E3078" i="1"/>
  <c r="F3078" i="1"/>
  <c r="G3078" i="1"/>
  <c r="H3078" i="1"/>
  <c r="I3078" i="1"/>
  <c r="J3078" i="1"/>
  <c r="C3079" i="1"/>
  <c r="D3079" i="1"/>
  <c r="E3079" i="1"/>
  <c r="F3079" i="1"/>
  <c r="G3079" i="1"/>
  <c r="H3079" i="1"/>
  <c r="I3079" i="1"/>
  <c r="J3079" i="1"/>
  <c r="C3080" i="1"/>
  <c r="D3080" i="1"/>
  <c r="E3080" i="1"/>
  <c r="F3080" i="1"/>
  <c r="G3080" i="1"/>
  <c r="H3080" i="1"/>
  <c r="I3080" i="1"/>
  <c r="J3080" i="1"/>
  <c r="C3081" i="1"/>
  <c r="D3081" i="1"/>
  <c r="E3081" i="1"/>
  <c r="F3081" i="1"/>
  <c r="G3081" i="1"/>
  <c r="H3081" i="1"/>
  <c r="I3081" i="1"/>
  <c r="J3081" i="1"/>
  <c r="C3082" i="1"/>
  <c r="D3082" i="1"/>
  <c r="E3082" i="1"/>
  <c r="F3082" i="1"/>
  <c r="G3082" i="1"/>
  <c r="H3082" i="1"/>
  <c r="I3082" i="1"/>
  <c r="J3082" i="1"/>
  <c r="C3083" i="1"/>
  <c r="D3083" i="1"/>
  <c r="E3083" i="1"/>
  <c r="F3083" i="1"/>
  <c r="G3083" i="1"/>
  <c r="H3083" i="1"/>
  <c r="I3083" i="1"/>
  <c r="J3083" i="1"/>
  <c r="C3084" i="1"/>
  <c r="D3084" i="1"/>
  <c r="E3084" i="1"/>
  <c r="F3084" i="1"/>
  <c r="G3084" i="1"/>
  <c r="H3084" i="1"/>
  <c r="I3084" i="1"/>
  <c r="J3084" i="1"/>
  <c r="C3085" i="1"/>
  <c r="D3085" i="1"/>
  <c r="E3085" i="1"/>
  <c r="F3085" i="1"/>
  <c r="G3085" i="1"/>
  <c r="H3085" i="1"/>
  <c r="I3085" i="1"/>
  <c r="J3085" i="1"/>
  <c r="C3086" i="1"/>
  <c r="D3086" i="1"/>
  <c r="E3086" i="1"/>
  <c r="F3086" i="1"/>
  <c r="G3086" i="1"/>
  <c r="H3086" i="1"/>
  <c r="I3086" i="1"/>
  <c r="J3086" i="1"/>
  <c r="C3087" i="1"/>
  <c r="D3087" i="1"/>
  <c r="E3087" i="1"/>
  <c r="F3087" i="1"/>
  <c r="G3087" i="1"/>
  <c r="H3087" i="1"/>
  <c r="I3087" i="1"/>
  <c r="J3087" i="1"/>
  <c r="C3088" i="1"/>
  <c r="D3088" i="1"/>
  <c r="E3088" i="1"/>
  <c r="F3088" i="1"/>
  <c r="G3088" i="1"/>
  <c r="H3088" i="1"/>
  <c r="I3088" i="1"/>
  <c r="J3088" i="1"/>
  <c r="C3089" i="1"/>
  <c r="D3089" i="1"/>
  <c r="E3089" i="1"/>
  <c r="F3089" i="1"/>
  <c r="G3089" i="1"/>
  <c r="H3089" i="1"/>
  <c r="I3089" i="1"/>
  <c r="J3089" i="1"/>
  <c r="C3090" i="1"/>
  <c r="D3090" i="1"/>
  <c r="E3090" i="1"/>
  <c r="F3090" i="1"/>
  <c r="G3090" i="1"/>
  <c r="H3090" i="1"/>
  <c r="I3090" i="1"/>
  <c r="J3090" i="1"/>
  <c r="C3091" i="1"/>
  <c r="D3091" i="1"/>
  <c r="E3091" i="1"/>
  <c r="F3091" i="1"/>
  <c r="G3091" i="1"/>
  <c r="H3091" i="1"/>
  <c r="I3091" i="1"/>
  <c r="J3091" i="1"/>
  <c r="C3092" i="1"/>
  <c r="D3092" i="1"/>
  <c r="E3092" i="1"/>
  <c r="F3092" i="1"/>
  <c r="G3092" i="1"/>
  <c r="H3092" i="1"/>
  <c r="I3092" i="1"/>
  <c r="J3092" i="1"/>
  <c r="C3093" i="1"/>
  <c r="D3093" i="1"/>
  <c r="E3093" i="1"/>
  <c r="F3093" i="1"/>
  <c r="G3093" i="1"/>
  <c r="H3093" i="1"/>
  <c r="I3093" i="1"/>
  <c r="J3093" i="1"/>
  <c r="C3094" i="1"/>
  <c r="D3094" i="1"/>
  <c r="E3094" i="1"/>
  <c r="F3094" i="1"/>
  <c r="G3094" i="1"/>
  <c r="H3094" i="1"/>
  <c r="I3094" i="1"/>
  <c r="J3094" i="1"/>
  <c r="C3095" i="1"/>
  <c r="D3095" i="1"/>
  <c r="E3095" i="1"/>
  <c r="F3095" i="1"/>
  <c r="G3095" i="1"/>
  <c r="H3095" i="1"/>
  <c r="I3095" i="1"/>
  <c r="J3095" i="1"/>
  <c r="C3096" i="1"/>
  <c r="D3096" i="1"/>
  <c r="E3096" i="1"/>
  <c r="F3096" i="1"/>
  <c r="G3096" i="1"/>
  <c r="H3096" i="1"/>
  <c r="I3096" i="1"/>
  <c r="J3096" i="1"/>
  <c r="C3097" i="1"/>
  <c r="D3097" i="1"/>
  <c r="E3097" i="1"/>
  <c r="F3097" i="1"/>
  <c r="G3097" i="1"/>
  <c r="H3097" i="1"/>
  <c r="I3097" i="1"/>
  <c r="J3097" i="1"/>
  <c r="C3098" i="1"/>
  <c r="D3098" i="1"/>
  <c r="E3098" i="1"/>
  <c r="F3098" i="1"/>
  <c r="G3098" i="1"/>
  <c r="H3098" i="1"/>
  <c r="I3098" i="1"/>
  <c r="J3098" i="1"/>
  <c r="C3099" i="1"/>
  <c r="D3099" i="1"/>
  <c r="E3099" i="1"/>
  <c r="F3099" i="1"/>
  <c r="G3099" i="1"/>
  <c r="H3099" i="1"/>
  <c r="I3099" i="1"/>
  <c r="J3099" i="1"/>
  <c r="C3100" i="1"/>
  <c r="D3100" i="1"/>
  <c r="E3100" i="1"/>
  <c r="F3100" i="1"/>
  <c r="G3100" i="1"/>
  <c r="H3100" i="1"/>
  <c r="I3100" i="1"/>
  <c r="J3100" i="1"/>
  <c r="C3101" i="1"/>
  <c r="D3101" i="1"/>
  <c r="E3101" i="1"/>
  <c r="F3101" i="1"/>
  <c r="G3101" i="1"/>
  <c r="H3101" i="1"/>
  <c r="I3101" i="1"/>
  <c r="J3101" i="1"/>
  <c r="C3102" i="1"/>
  <c r="D3102" i="1"/>
  <c r="E3102" i="1"/>
  <c r="F3102" i="1"/>
  <c r="G3102" i="1"/>
  <c r="H3102" i="1"/>
  <c r="I3102" i="1"/>
  <c r="J3102" i="1"/>
  <c r="C3103" i="1"/>
  <c r="D3103" i="1"/>
  <c r="E3103" i="1"/>
  <c r="F3103" i="1"/>
  <c r="G3103" i="1"/>
  <c r="H3103" i="1"/>
  <c r="I3103" i="1"/>
  <c r="J3103" i="1"/>
  <c r="C3104" i="1"/>
  <c r="D3104" i="1"/>
  <c r="E3104" i="1"/>
  <c r="F3104" i="1"/>
  <c r="G3104" i="1"/>
  <c r="H3104" i="1"/>
  <c r="I3104" i="1"/>
  <c r="J3104" i="1"/>
  <c r="C3105" i="1"/>
  <c r="D3105" i="1"/>
  <c r="E3105" i="1"/>
  <c r="F3105" i="1"/>
  <c r="G3105" i="1"/>
  <c r="H3105" i="1"/>
  <c r="I3105" i="1"/>
  <c r="J3105" i="1"/>
  <c r="C3106" i="1"/>
  <c r="D3106" i="1"/>
  <c r="E3106" i="1"/>
  <c r="F3106" i="1"/>
  <c r="G3106" i="1"/>
  <c r="H3106" i="1"/>
  <c r="I3106" i="1"/>
  <c r="J3106" i="1"/>
  <c r="C3107" i="1"/>
  <c r="D3107" i="1"/>
  <c r="E3107" i="1"/>
  <c r="F3107" i="1"/>
  <c r="G3107" i="1"/>
  <c r="H3107" i="1"/>
  <c r="I3107" i="1"/>
  <c r="J3107" i="1"/>
  <c r="C3108" i="1"/>
  <c r="D3108" i="1"/>
  <c r="E3108" i="1"/>
  <c r="F3108" i="1"/>
  <c r="G3108" i="1"/>
  <c r="H3108" i="1"/>
  <c r="I3108" i="1"/>
  <c r="J3108" i="1"/>
  <c r="C3109" i="1"/>
  <c r="D3109" i="1"/>
  <c r="E3109" i="1"/>
  <c r="F3109" i="1"/>
  <c r="G3109" i="1"/>
  <c r="H3109" i="1"/>
  <c r="I3109" i="1"/>
  <c r="J3109" i="1"/>
  <c r="C3110" i="1"/>
  <c r="D3110" i="1"/>
  <c r="E3110" i="1"/>
  <c r="F3110" i="1"/>
  <c r="G3110" i="1"/>
  <c r="H3110" i="1"/>
  <c r="I3110" i="1"/>
  <c r="J3110" i="1"/>
  <c r="C3111" i="1"/>
  <c r="D3111" i="1"/>
  <c r="E3111" i="1"/>
  <c r="F3111" i="1"/>
  <c r="G3111" i="1"/>
  <c r="H3111" i="1"/>
  <c r="I3111" i="1"/>
  <c r="J3111" i="1"/>
  <c r="C3112" i="1"/>
  <c r="D3112" i="1"/>
  <c r="E3112" i="1"/>
  <c r="F3112" i="1"/>
  <c r="G3112" i="1"/>
  <c r="H3112" i="1"/>
  <c r="I3112" i="1"/>
  <c r="J3112" i="1"/>
  <c r="C3113" i="1"/>
  <c r="D3113" i="1"/>
  <c r="E3113" i="1"/>
  <c r="F3113" i="1"/>
  <c r="G3113" i="1"/>
  <c r="H3113" i="1"/>
  <c r="I3113" i="1"/>
  <c r="J3113" i="1"/>
  <c r="C3114" i="1"/>
  <c r="D3114" i="1"/>
  <c r="E3114" i="1"/>
  <c r="F3114" i="1"/>
  <c r="G3114" i="1"/>
  <c r="H3114" i="1"/>
  <c r="I3114" i="1"/>
  <c r="J3114" i="1"/>
  <c r="C3115" i="1"/>
  <c r="D3115" i="1"/>
  <c r="E3115" i="1"/>
  <c r="F3115" i="1"/>
  <c r="G3115" i="1"/>
  <c r="H3115" i="1"/>
  <c r="I3115" i="1"/>
  <c r="J3115" i="1"/>
  <c r="C3116" i="1"/>
  <c r="D3116" i="1"/>
  <c r="E3116" i="1"/>
  <c r="F3116" i="1"/>
  <c r="G3116" i="1"/>
  <c r="H3116" i="1"/>
  <c r="I3116" i="1"/>
  <c r="J3116" i="1"/>
  <c r="C3117" i="1"/>
  <c r="D3117" i="1"/>
  <c r="E3117" i="1"/>
  <c r="F3117" i="1"/>
  <c r="G3117" i="1"/>
  <c r="H3117" i="1"/>
  <c r="I3117" i="1"/>
  <c r="J3117" i="1"/>
  <c r="C3118" i="1"/>
  <c r="D3118" i="1"/>
  <c r="E3118" i="1"/>
  <c r="F3118" i="1"/>
  <c r="G3118" i="1"/>
  <c r="H3118" i="1"/>
  <c r="I3118" i="1"/>
  <c r="J3118" i="1"/>
  <c r="C3119" i="1"/>
  <c r="D3119" i="1"/>
  <c r="E3119" i="1"/>
  <c r="F3119" i="1"/>
  <c r="G3119" i="1"/>
  <c r="H3119" i="1"/>
  <c r="I3119" i="1"/>
  <c r="J3119" i="1"/>
  <c r="C3120" i="1"/>
  <c r="D3120" i="1"/>
  <c r="E3120" i="1"/>
  <c r="F3120" i="1"/>
  <c r="G3120" i="1"/>
  <c r="H3120" i="1"/>
  <c r="I3120" i="1"/>
  <c r="J3120" i="1"/>
  <c r="C3121" i="1"/>
  <c r="D3121" i="1"/>
  <c r="E3121" i="1"/>
  <c r="F3121" i="1"/>
  <c r="G3121" i="1"/>
  <c r="H3121" i="1"/>
  <c r="I3121" i="1"/>
  <c r="J3121" i="1"/>
  <c r="C3122" i="1"/>
  <c r="D3122" i="1"/>
  <c r="E3122" i="1"/>
  <c r="F3122" i="1"/>
  <c r="G3122" i="1"/>
  <c r="H3122" i="1"/>
  <c r="I3122" i="1"/>
  <c r="J3122" i="1"/>
  <c r="C3123" i="1"/>
  <c r="D3123" i="1"/>
  <c r="E3123" i="1"/>
  <c r="F3123" i="1"/>
  <c r="G3123" i="1"/>
  <c r="H3123" i="1"/>
  <c r="I3123" i="1"/>
  <c r="J3123" i="1"/>
  <c r="C3124" i="1"/>
  <c r="D3124" i="1"/>
  <c r="E3124" i="1"/>
  <c r="F3124" i="1"/>
  <c r="G3124" i="1"/>
  <c r="H3124" i="1"/>
  <c r="I3124" i="1"/>
  <c r="J3124" i="1"/>
  <c r="C3125" i="1"/>
  <c r="D3125" i="1"/>
  <c r="E3125" i="1"/>
  <c r="F3125" i="1"/>
  <c r="G3125" i="1"/>
  <c r="H3125" i="1"/>
  <c r="I3125" i="1"/>
  <c r="J3125" i="1"/>
  <c r="C3126" i="1"/>
  <c r="D3126" i="1"/>
  <c r="E3126" i="1"/>
  <c r="F3126" i="1"/>
  <c r="G3126" i="1"/>
  <c r="H3126" i="1"/>
  <c r="I3126" i="1"/>
  <c r="J3126" i="1"/>
  <c r="C3127" i="1"/>
  <c r="D3127" i="1"/>
  <c r="E3127" i="1"/>
  <c r="F3127" i="1"/>
  <c r="G3127" i="1"/>
  <c r="H3127" i="1"/>
  <c r="I3127" i="1"/>
  <c r="J3127" i="1"/>
  <c r="C3128" i="1"/>
  <c r="D3128" i="1"/>
  <c r="E3128" i="1"/>
  <c r="F3128" i="1"/>
  <c r="G3128" i="1"/>
  <c r="H3128" i="1"/>
  <c r="I3128" i="1"/>
  <c r="J3128" i="1"/>
  <c r="C3129" i="1"/>
  <c r="D3129" i="1"/>
  <c r="E3129" i="1"/>
  <c r="F3129" i="1"/>
  <c r="G3129" i="1"/>
  <c r="H3129" i="1"/>
  <c r="I3129" i="1"/>
  <c r="J3129" i="1"/>
  <c r="C3130" i="1"/>
  <c r="D3130" i="1"/>
  <c r="E3130" i="1"/>
  <c r="F3130" i="1"/>
  <c r="G3130" i="1"/>
  <c r="H3130" i="1"/>
  <c r="I3130" i="1"/>
  <c r="J3130" i="1"/>
  <c r="C3131" i="1"/>
  <c r="D3131" i="1"/>
  <c r="E3131" i="1"/>
  <c r="F3131" i="1"/>
  <c r="G3131" i="1"/>
  <c r="H3131" i="1"/>
  <c r="I3131" i="1"/>
  <c r="J3131" i="1"/>
  <c r="C3132" i="1"/>
  <c r="D3132" i="1"/>
  <c r="E3132" i="1"/>
  <c r="F3132" i="1"/>
  <c r="G3132" i="1"/>
  <c r="H3132" i="1"/>
  <c r="I3132" i="1"/>
  <c r="J3132" i="1"/>
  <c r="C3133" i="1"/>
  <c r="D3133" i="1"/>
  <c r="E3133" i="1"/>
  <c r="F3133" i="1"/>
  <c r="G3133" i="1"/>
  <c r="H3133" i="1"/>
  <c r="I3133" i="1"/>
  <c r="J3133" i="1"/>
  <c r="C3134" i="1"/>
  <c r="D3134" i="1"/>
  <c r="E3134" i="1"/>
  <c r="F3134" i="1"/>
  <c r="G3134" i="1"/>
  <c r="H3134" i="1"/>
  <c r="I3134" i="1"/>
  <c r="J3134" i="1"/>
  <c r="C3135" i="1"/>
  <c r="D3135" i="1"/>
  <c r="E3135" i="1"/>
  <c r="F3135" i="1"/>
  <c r="G3135" i="1"/>
  <c r="H3135" i="1"/>
  <c r="I3135" i="1"/>
  <c r="J3135" i="1"/>
  <c r="C3136" i="1"/>
  <c r="D3136" i="1"/>
  <c r="E3136" i="1"/>
  <c r="F3136" i="1"/>
  <c r="G3136" i="1"/>
  <c r="H3136" i="1"/>
  <c r="I3136" i="1"/>
  <c r="J3136" i="1"/>
  <c r="C3137" i="1"/>
  <c r="D3137" i="1"/>
  <c r="E3137" i="1"/>
  <c r="F3137" i="1"/>
  <c r="G3137" i="1"/>
  <c r="H3137" i="1"/>
  <c r="I3137" i="1"/>
  <c r="J3137" i="1"/>
  <c r="C3138" i="1"/>
  <c r="D3138" i="1"/>
  <c r="E3138" i="1"/>
  <c r="F3138" i="1"/>
  <c r="G3138" i="1"/>
  <c r="H3138" i="1"/>
  <c r="I3138" i="1"/>
  <c r="J3138" i="1"/>
  <c r="C3139" i="1"/>
  <c r="D3139" i="1"/>
  <c r="E3139" i="1"/>
  <c r="F3139" i="1"/>
  <c r="G3139" i="1"/>
  <c r="H3139" i="1"/>
  <c r="I3139" i="1"/>
  <c r="J3139" i="1"/>
  <c r="C3140" i="1"/>
  <c r="D3140" i="1"/>
  <c r="E3140" i="1"/>
  <c r="F3140" i="1"/>
  <c r="G3140" i="1"/>
  <c r="H3140" i="1"/>
  <c r="I3140" i="1"/>
  <c r="J3140" i="1"/>
  <c r="C3141" i="1"/>
  <c r="D3141" i="1"/>
  <c r="E3141" i="1"/>
  <c r="F3141" i="1"/>
  <c r="G3141" i="1"/>
  <c r="H3141" i="1"/>
  <c r="I3141" i="1"/>
  <c r="J3141" i="1"/>
  <c r="C3142" i="1"/>
  <c r="D3142" i="1"/>
  <c r="E3142" i="1"/>
  <c r="F3142" i="1"/>
  <c r="G3142" i="1"/>
  <c r="H3142" i="1"/>
  <c r="I3142" i="1"/>
  <c r="J3142" i="1"/>
  <c r="C3143" i="1"/>
  <c r="D3143" i="1"/>
  <c r="E3143" i="1"/>
  <c r="F3143" i="1"/>
  <c r="G3143" i="1"/>
  <c r="H3143" i="1"/>
  <c r="I3143" i="1"/>
  <c r="J3143" i="1"/>
  <c r="C3144" i="1"/>
  <c r="D3144" i="1"/>
  <c r="E3144" i="1"/>
  <c r="F3144" i="1"/>
  <c r="G3144" i="1"/>
  <c r="H3144" i="1"/>
  <c r="I3144" i="1"/>
  <c r="J3144" i="1"/>
  <c r="C3145" i="1"/>
  <c r="D3145" i="1"/>
  <c r="E3145" i="1"/>
  <c r="F3145" i="1"/>
  <c r="G3145" i="1"/>
  <c r="H3145" i="1"/>
  <c r="I3145" i="1"/>
  <c r="J3145" i="1"/>
  <c r="C3146" i="1"/>
  <c r="D3146" i="1"/>
  <c r="E3146" i="1"/>
  <c r="F3146" i="1"/>
  <c r="G3146" i="1"/>
  <c r="H3146" i="1"/>
  <c r="I3146" i="1"/>
  <c r="J3146" i="1"/>
  <c r="C3147" i="1"/>
  <c r="D3147" i="1"/>
  <c r="E3147" i="1"/>
  <c r="F3147" i="1"/>
  <c r="G3147" i="1"/>
  <c r="H3147" i="1"/>
  <c r="I3147" i="1"/>
  <c r="J3147" i="1"/>
  <c r="C3148" i="1"/>
  <c r="D3148" i="1"/>
  <c r="E3148" i="1"/>
  <c r="F3148" i="1"/>
  <c r="G3148" i="1"/>
  <c r="H3148" i="1"/>
  <c r="I3148" i="1"/>
  <c r="J3148" i="1"/>
  <c r="C3149" i="1"/>
  <c r="D3149" i="1"/>
  <c r="E3149" i="1"/>
  <c r="F3149" i="1"/>
  <c r="G3149" i="1"/>
  <c r="H3149" i="1"/>
  <c r="I3149" i="1"/>
  <c r="J3149" i="1"/>
  <c r="C3150" i="1"/>
  <c r="D3150" i="1"/>
  <c r="E3150" i="1"/>
  <c r="F3150" i="1"/>
  <c r="G3150" i="1"/>
  <c r="H3150" i="1"/>
  <c r="I3150" i="1"/>
  <c r="J3150" i="1"/>
  <c r="C3151" i="1"/>
  <c r="D3151" i="1"/>
  <c r="E3151" i="1"/>
  <c r="F3151" i="1"/>
  <c r="G3151" i="1"/>
  <c r="H3151" i="1"/>
  <c r="I3151" i="1"/>
  <c r="J3151" i="1"/>
  <c r="C3152" i="1"/>
  <c r="D3152" i="1"/>
  <c r="E3152" i="1"/>
  <c r="F3152" i="1"/>
  <c r="G3152" i="1"/>
  <c r="H3152" i="1"/>
  <c r="I3152" i="1"/>
  <c r="J3152" i="1"/>
  <c r="C3153" i="1"/>
  <c r="D3153" i="1"/>
  <c r="E3153" i="1"/>
  <c r="F3153" i="1"/>
  <c r="G3153" i="1"/>
  <c r="H3153" i="1"/>
  <c r="I3153" i="1"/>
  <c r="J3153" i="1"/>
  <c r="C3154" i="1"/>
  <c r="D3154" i="1"/>
  <c r="E3154" i="1"/>
  <c r="F3154" i="1"/>
  <c r="G3154" i="1"/>
  <c r="H3154" i="1"/>
  <c r="I3154" i="1"/>
  <c r="J3154" i="1"/>
  <c r="C3155" i="1"/>
  <c r="D3155" i="1"/>
  <c r="E3155" i="1"/>
  <c r="F3155" i="1"/>
  <c r="G3155" i="1"/>
  <c r="H3155" i="1"/>
  <c r="I3155" i="1"/>
  <c r="J3155" i="1"/>
  <c r="C3156" i="1"/>
  <c r="D3156" i="1"/>
  <c r="E3156" i="1"/>
  <c r="F3156" i="1"/>
  <c r="G3156" i="1"/>
  <c r="H3156" i="1"/>
  <c r="I3156" i="1"/>
  <c r="J3156" i="1"/>
  <c r="C3157" i="1"/>
  <c r="D3157" i="1"/>
  <c r="E3157" i="1"/>
  <c r="F3157" i="1"/>
  <c r="G3157" i="1"/>
  <c r="H3157" i="1"/>
  <c r="I3157" i="1"/>
  <c r="J3157" i="1"/>
  <c r="C3158" i="1"/>
  <c r="D3158" i="1"/>
  <c r="E3158" i="1"/>
  <c r="F3158" i="1"/>
  <c r="G3158" i="1"/>
  <c r="H3158" i="1"/>
  <c r="I3158" i="1"/>
  <c r="J3158" i="1"/>
  <c r="C3159" i="1"/>
  <c r="D3159" i="1"/>
  <c r="E3159" i="1"/>
  <c r="F3159" i="1"/>
  <c r="G3159" i="1"/>
  <c r="H3159" i="1"/>
  <c r="I3159" i="1"/>
  <c r="J3159" i="1"/>
  <c r="C3160" i="1"/>
  <c r="D3160" i="1"/>
  <c r="E3160" i="1"/>
  <c r="F3160" i="1"/>
  <c r="G3160" i="1"/>
  <c r="H3160" i="1"/>
  <c r="I3160" i="1"/>
  <c r="J3160" i="1"/>
  <c r="C3161" i="1"/>
  <c r="D3161" i="1"/>
  <c r="E3161" i="1"/>
  <c r="F3161" i="1"/>
  <c r="G3161" i="1"/>
  <c r="H3161" i="1"/>
  <c r="I3161" i="1"/>
  <c r="J3161" i="1"/>
  <c r="C3162" i="1"/>
  <c r="D3162" i="1"/>
  <c r="E3162" i="1"/>
  <c r="F3162" i="1"/>
  <c r="G3162" i="1"/>
  <c r="H3162" i="1"/>
  <c r="I3162" i="1"/>
  <c r="J3162" i="1"/>
  <c r="C3163" i="1"/>
  <c r="D3163" i="1"/>
  <c r="E3163" i="1"/>
  <c r="F3163" i="1"/>
  <c r="G3163" i="1"/>
  <c r="H3163" i="1"/>
  <c r="I3163" i="1"/>
  <c r="J3163" i="1"/>
  <c r="C3164" i="1"/>
  <c r="D3164" i="1"/>
  <c r="E3164" i="1"/>
  <c r="F3164" i="1"/>
  <c r="G3164" i="1"/>
  <c r="H3164" i="1"/>
  <c r="I3164" i="1"/>
  <c r="J3164" i="1"/>
  <c r="C3165" i="1"/>
  <c r="D3165" i="1"/>
  <c r="E3165" i="1"/>
  <c r="F3165" i="1"/>
  <c r="G3165" i="1"/>
  <c r="H3165" i="1"/>
  <c r="I3165" i="1"/>
  <c r="J3165" i="1"/>
  <c r="C3166" i="1"/>
  <c r="D3166" i="1"/>
  <c r="E3166" i="1"/>
  <c r="F3166" i="1"/>
  <c r="G3166" i="1"/>
  <c r="H3166" i="1"/>
  <c r="I3166" i="1"/>
  <c r="J3166" i="1"/>
  <c r="C3167" i="1"/>
  <c r="D3167" i="1"/>
  <c r="E3167" i="1"/>
  <c r="F3167" i="1"/>
  <c r="G3167" i="1"/>
  <c r="H3167" i="1"/>
  <c r="I3167" i="1"/>
  <c r="J3167" i="1"/>
  <c r="C3168" i="1"/>
  <c r="D3168" i="1"/>
  <c r="E3168" i="1"/>
  <c r="F3168" i="1"/>
  <c r="G3168" i="1"/>
  <c r="H3168" i="1"/>
  <c r="I3168" i="1"/>
  <c r="J3168" i="1"/>
  <c r="C3169" i="1"/>
  <c r="D3169" i="1"/>
  <c r="E3169" i="1"/>
  <c r="F3169" i="1"/>
  <c r="G3169" i="1"/>
  <c r="H3169" i="1"/>
  <c r="I3169" i="1"/>
  <c r="J3169" i="1"/>
  <c r="C3170" i="1"/>
  <c r="D3170" i="1"/>
  <c r="E3170" i="1"/>
  <c r="F3170" i="1"/>
  <c r="G3170" i="1"/>
  <c r="H3170" i="1"/>
  <c r="I3170" i="1"/>
  <c r="J3170" i="1"/>
  <c r="C3171" i="1"/>
  <c r="D3171" i="1"/>
  <c r="E3171" i="1"/>
  <c r="F3171" i="1"/>
  <c r="G3171" i="1"/>
  <c r="H3171" i="1"/>
  <c r="I3171" i="1"/>
  <c r="J3171" i="1"/>
  <c r="C3172" i="1"/>
  <c r="D3172" i="1"/>
  <c r="E3172" i="1"/>
  <c r="F3172" i="1"/>
  <c r="G3172" i="1"/>
  <c r="H3172" i="1"/>
  <c r="I3172" i="1"/>
  <c r="J3172" i="1"/>
  <c r="C3173" i="1"/>
  <c r="D3173" i="1"/>
  <c r="E3173" i="1"/>
  <c r="F3173" i="1"/>
  <c r="G3173" i="1"/>
  <c r="H3173" i="1"/>
  <c r="I3173" i="1"/>
  <c r="J3173" i="1"/>
  <c r="C3174" i="1"/>
  <c r="D3174" i="1"/>
  <c r="E3174" i="1"/>
  <c r="F3174" i="1"/>
  <c r="G3174" i="1"/>
  <c r="H3174" i="1"/>
  <c r="I3174" i="1"/>
  <c r="J3174" i="1"/>
  <c r="C3175" i="1"/>
  <c r="D3175" i="1"/>
  <c r="E3175" i="1"/>
  <c r="F3175" i="1"/>
  <c r="G3175" i="1"/>
  <c r="H3175" i="1"/>
  <c r="I3175" i="1"/>
  <c r="J3175" i="1"/>
  <c r="C3176" i="1"/>
  <c r="D3176" i="1"/>
  <c r="E3176" i="1"/>
  <c r="F3176" i="1"/>
  <c r="G3176" i="1"/>
  <c r="H3176" i="1"/>
  <c r="I3176" i="1"/>
  <c r="J3176" i="1"/>
  <c r="C3177" i="1"/>
  <c r="D3177" i="1"/>
  <c r="E3177" i="1"/>
  <c r="F3177" i="1"/>
  <c r="G3177" i="1"/>
  <c r="H3177" i="1"/>
  <c r="I3177" i="1"/>
  <c r="J3177" i="1"/>
  <c r="C3178" i="1"/>
  <c r="D3178" i="1"/>
  <c r="E3178" i="1"/>
  <c r="F3178" i="1"/>
  <c r="G3178" i="1"/>
  <c r="H3178" i="1"/>
  <c r="I3178" i="1"/>
  <c r="J3178" i="1"/>
  <c r="C3179" i="1"/>
  <c r="D3179" i="1"/>
  <c r="E3179" i="1"/>
  <c r="F3179" i="1"/>
  <c r="G3179" i="1"/>
  <c r="H3179" i="1"/>
  <c r="I3179" i="1"/>
  <c r="J3179" i="1"/>
  <c r="C3180" i="1"/>
  <c r="D3180" i="1"/>
  <c r="E3180" i="1"/>
  <c r="F3180" i="1"/>
  <c r="G3180" i="1"/>
  <c r="H3180" i="1"/>
  <c r="I3180" i="1"/>
  <c r="J3180" i="1"/>
  <c r="C3181" i="1"/>
  <c r="D3181" i="1"/>
  <c r="E3181" i="1"/>
  <c r="F3181" i="1"/>
  <c r="G3181" i="1"/>
  <c r="H3181" i="1"/>
  <c r="I3181" i="1"/>
  <c r="J3181" i="1"/>
  <c r="C3182" i="1"/>
  <c r="D3182" i="1"/>
  <c r="E3182" i="1"/>
  <c r="F3182" i="1"/>
  <c r="G3182" i="1"/>
  <c r="H3182" i="1"/>
  <c r="I3182" i="1"/>
  <c r="J3182" i="1"/>
  <c r="C3183" i="1"/>
  <c r="D3183" i="1"/>
  <c r="E3183" i="1"/>
  <c r="F3183" i="1"/>
  <c r="G3183" i="1"/>
  <c r="H3183" i="1"/>
  <c r="I3183" i="1"/>
  <c r="J3183" i="1"/>
  <c r="C3184" i="1"/>
  <c r="D3184" i="1"/>
  <c r="E3184" i="1"/>
  <c r="F3184" i="1"/>
  <c r="G3184" i="1"/>
  <c r="H3184" i="1"/>
  <c r="I3184" i="1"/>
  <c r="J3184" i="1"/>
  <c r="C3185" i="1"/>
  <c r="D3185" i="1"/>
  <c r="E3185" i="1"/>
  <c r="F3185" i="1"/>
  <c r="G3185" i="1"/>
  <c r="H3185" i="1"/>
  <c r="I3185" i="1"/>
  <c r="J3185" i="1"/>
  <c r="C3186" i="1"/>
  <c r="D3186" i="1"/>
  <c r="E3186" i="1"/>
  <c r="F3186" i="1"/>
  <c r="G3186" i="1"/>
  <c r="H3186" i="1"/>
  <c r="I3186" i="1"/>
  <c r="J3186" i="1"/>
  <c r="C3187" i="1"/>
  <c r="D3187" i="1"/>
  <c r="E3187" i="1"/>
  <c r="F3187" i="1"/>
  <c r="G3187" i="1"/>
  <c r="H3187" i="1"/>
  <c r="I3187" i="1"/>
  <c r="J3187" i="1"/>
  <c r="C3188" i="1"/>
  <c r="D3188" i="1"/>
  <c r="E3188" i="1"/>
  <c r="F3188" i="1"/>
  <c r="G3188" i="1"/>
  <c r="H3188" i="1"/>
  <c r="I3188" i="1"/>
  <c r="J3188" i="1"/>
  <c r="C3189" i="1"/>
  <c r="D3189" i="1"/>
  <c r="E3189" i="1"/>
  <c r="F3189" i="1"/>
  <c r="G3189" i="1"/>
  <c r="H3189" i="1"/>
  <c r="I3189" i="1"/>
  <c r="J3189" i="1"/>
  <c r="C3190" i="1"/>
  <c r="D3190" i="1"/>
  <c r="E3190" i="1"/>
  <c r="F3190" i="1"/>
  <c r="G3190" i="1"/>
  <c r="H3190" i="1"/>
  <c r="I3190" i="1"/>
  <c r="J3190" i="1"/>
  <c r="C3191" i="1"/>
  <c r="D3191" i="1"/>
  <c r="E3191" i="1"/>
  <c r="F3191" i="1"/>
  <c r="G3191" i="1"/>
  <c r="H3191" i="1"/>
  <c r="I3191" i="1"/>
  <c r="J3191" i="1"/>
  <c r="C3192" i="1"/>
  <c r="D3192" i="1"/>
  <c r="E3192" i="1"/>
  <c r="F3192" i="1"/>
  <c r="G3192" i="1"/>
  <c r="H3192" i="1"/>
  <c r="I3192" i="1"/>
  <c r="J3192" i="1"/>
  <c r="C3193" i="1"/>
  <c r="D3193" i="1"/>
  <c r="E3193" i="1"/>
  <c r="F3193" i="1"/>
  <c r="G3193" i="1"/>
  <c r="H3193" i="1"/>
  <c r="I3193" i="1"/>
  <c r="J3193" i="1"/>
  <c r="C3194" i="1"/>
  <c r="D3194" i="1"/>
  <c r="E3194" i="1"/>
  <c r="F3194" i="1"/>
  <c r="G3194" i="1"/>
  <c r="H3194" i="1"/>
  <c r="I3194" i="1"/>
  <c r="J3194" i="1"/>
  <c r="C3195" i="1"/>
  <c r="D3195" i="1"/>
  <c r="E3195" i="1"/>
  <c r="F3195" i="1"/>
  <c r="G3195" i="1"/>
  <c r="H3195" i="1"/>
  <c r="I3195" i="1"/>
  <c r="J3195" i="1"/>
  <c r="C3196" i="1"/>
  <c r="D3196" i="1"/>
  <c r="E3196" i="1"/>
  <c r="F3196" i="1"/>
  <c r="G3196" i="1"/>
  <c r="H3196" i="1"/>
  <c r="I3196" i="1"/>
  <c r="J3196" i="1"/>
  <c r="C3197" i="1"/>
  <c r="D3197" i="1"/>
  <c r="E3197" i="1"/>
  <c r="F3197" i="1"/>
  <c r="G3197" i="1"/>
  <c r="H3197" i="1"/>
  <c r="I3197" i="1"/>
  <c r="J3197" i="1"/>
  <c r="C3198" i="1"/>
  <c r="D3198" i="1"/>
  <c r="E3198" i="1"/>
  <c r="F3198" i="1"/>
  <c r="G3198" i="1"/>
  <c r="H3198" i="1"/>
  <c r="I3198" i="1"/>
  <c r="J3198" i="1"/>
  <c r="C3199" i="1"/>
  <c r="D3199" i="1"/>
  <c r="E3199" i="1"/>
  <c r="F3199" i="1"/>
  <c r="G3199" i="1"/>
  <c r="H3199" i="1"/>
  <c r="I3199" i="1"/>
  <c r="J3199" i="1"/>
  <c r="C3200" i="1"/>
  <c r="D3200" i="1"/>
  <c r="E3200" i="1"/>
  <c r="F3200" i="1"/>
  <c r="G3200" i="1"/>
  <c r="H3200" i="1"/>
  <c r="I3200" i="1"/>
  <c r="J3200" i="1"/>
  <c r="C3201" i="1"/>
  <c r="D3201" i="1"/>
  <c r="E3201" i="1"/>
  <c r="F3201" i="1"/>
  <c r="G3201" i="1"/>
  <c r="H3201" i="1"/>
  <c r="I3201" i="1"/>
  <c r="J3201" i="1"/>
  <c r="C3202" i="1"/>
  <c r="D3202" i="1"/>
  <c r="E3202" i="1"/>
  <c r="F3202" i="1"/>
  <c r="G3202" i="1"/>
  <c r="H3202" i="1"/>
  <c r="I3202" i="1"/>
  <c r="J3202" i="1"/>
  <c r="C3203" i="1"/>
  <c r="D3203" i="1"/>
  <c r="E3203" i="1"/>
  <c r="F3203" i="1"/>
  <c r="G3203" i="1"/>
  <c r="H3203" i="1"/>
  <c r="I3203" i="1"/>
  <c r="J3203" i="1"/>
  <c r="C3204" i="1"/>
  <c r="D3204" i="1"/>
  <c r="E3204" i="1"/>
  <c r="F3204" i="1"/>
  <c r="G3204" i="1"/>
  <c r="H3204" i="1"/>
  <c r="I3204" i="1"/>
  <c r="J3204" i="1"/>
  <c r="C3205" i="1"/>
  <c r="D3205" i="1"/>
  <c r="E3205" i="1"/>
  <c r="F3205" i="1"/>
  <c r="G3205" i="1"/>
  <c r="H3205" i="1"/>
  <c r="I3205" i="1"/>
  <c r="J3205" i="1"/>
  <c r="C3206" i="1"/>
  <c r="D3206" i="1"/>
  <c r="E3206" i="1"/>
  <c r="F3206" i="1"/>
  <c r="G3206" i="1"/>
  <c r="H3206" i="1"/>
  <c r="I3206" i="1"/>
  <c r="J3206" i="1"/>
  <c r="C3207" i="1"/>
  <c r="D3207" i="1"/>
  <c r="E3207" i="1"/>
  <c r="F3207" i="1"/>
  <c r="G3207" i="1"/>
  <c r="H3207" i="1"/>
  <c r="I3207" i="1"/>
  <c r="J3207" i="1"/>
  <c r="C3208" i="1"/>
  <c r="D3208" i="1"/>
  <c r="E3208" i="1"/>
  <c r="F3208" i="1"/>
  <c r="G3208" i="1"/>
  <c r="H3208" i="1"/>
  <c r="I3208" i="1"/>
  <c r="J3208" i="1"/>
  <c r="C3209" i="1"/>
  <c r="D3209" i="1"/>
  <c r="E3209" i="1"/>
  <c r="F3209" i="1"/>
  <c r="G3209" i="1"/>
  <c r="H3209" i="1"/>
  <c r="I3209" i="1"/>
  <c r="J3209" i="1"/>
  <c r="C3210" i="1"/>
  <c r="D3210" i="1"/>
  <c r="E3210" i="1"/>
  <c r="F3210" i="1"/>
  <c r="G3210" i="1"/>
  <c r="H3210" i="1"/>
  <c r="I3210" i="1"/>
  <c r="J3210" i="1"/>
  <c r="C3211" i="1"/>
  <c r="D3211" i="1"/>
  <c r="E3211" i="1"/>
  <c r="F3211" i="1"/>
  <c r="G3211" i="1"/>
  <c r="H3211" i="1"/>
  <c r="I3211" i="1"/>
  <c r="J3211" i="1"/>
  <c r="C3212" i="1"/>
  <c r="D3212" i="1"/>
  <c r="E3212" i="1"/>
  <c r="F3212" i="1"/>
  <c r="G3212" i="1"/>
  <c r="H3212" i="1"/>
  <c r="I3212" i="1"/>
  <c r="J3212" i="1"/>
  <c r="C3213" i="1"/>
  <c r="D3213" i="1"/>
  <c r="E3213" i="1"/>
  <c r="F3213" i="1"/>
  <c r="G3213" i="1"/>
  <c r="H3213" i="1"/>
  <c r="I3213" i="1"/>
  <c r="J3213" i="1"/>
  <c r="C3214" i="1"/>
  <c r="D3214" i="1"/>
  <c r="E3214" i="1"/>
  <c r="F3214" i="1"/>
  <c r="G3214" i="1"/>
  <c r="H3214" i="1"/>
  <c r="I3214" i="1"/>
  <c r="J3214" i="1"/>
  <c r="C3215" i="1"/>
  <c r="D3215" i="1"/>
  <c r="E3215" i="1"/>
  <c r="F3215" i="1"/>
  <c r="G3215" i="1"/>
  <c r="H3215" i="1"/>
  <c r="I3215" i="1"/>
  <c r="J3215" i="1"/>
  <c r="C3216" i="1"/>
  <c r="D3216" i="1"/>
  <c r="E3216" i="1"/>
  <c r="F3216" i="1"/>
  <c r="G3216" i="1"/>
  <c r="H3216" i="1"/>
  <c r="I3216" i="1"/>
  <c r="J3216" i="1"/>
  <c r="C3217" i="1"/>
  <c r="D3217" i="1"/>
  <c r="E3217" i="1"/>
  <c r="F3217" i="1"/>
  <c r="G3217" i="1"/>
  <c r="H3217" i="1"/>
  <c r="I3217" i="1"/>
  <c r="J3217" i="1"/>
  <c r="C3218" i="1"/>
  <c r="D3218" i="1"/>
  <c r="E3218" i="1"/>
  <c r="F3218" i="1"/>
  <c r="G3218" i="1"/>
  <c r="H3218" i="1"/>
  <c r="I3218" i="1"/>
  <c r="J3218" i="1"/>
  <c r="C3219" i="1"/>
  <c r="D3219" i="1"/>
  <c r="E3219" i="1"/>
  <c r="F3219" i="1"/>
  <c r="G3219" i="1"/>
  <c r="H3219" i="1"/>
  <c r="I3219" i="1"/>
  <c r="J3219" i="1"/>
  <c r="C3220" i="1"/>
  <c r="D3220" i="1"/>
  <c r="E3220" i="1"/>
  <c r="F3220" i="1"/>
  <c r="G3220" i="1"/>
  <c r="H3220" i="1"/>
  <c r="I3220" i="1"/>
  <c r="J3220" i="1"/>
  <c r="C3221" i="1"/>
  <c r="D3221" i="1"/>
  <c r="E3221" i="1"/>
  <c r="F3221" i="1"/>
  <c r="G3221" i="1"/>
  <c r="H3221" i="1"/>
  <c r="I3221" i="1"/>
  <c r="J3221" i="1"/>
  <c r="C3222" i="1"/>
  <c r="D3222" i="1"/>
  <c r="E3222" i="1"/>
  <c r="F3222" i="1"/>
  <c r="G3222" i="1"/>
  <c r="H3222" i="1"/>
  <c r="I3222" i="1"/>
  <c r="J3222" i="1"/>
  <c r="C3223" i="1"/>
  <c r="D3223" i="1"/>
  <c r="E3223" i="1"/>
  <c r="F3223" i="1"/>
  <c r="G3223" i="1"/>
  <c r="H3223" i="1"/>
  <c r="I3223" i="1"/>
  <c r="J3223" i="1"/>
  <c r="C3224" i="1"/>
  <c r="D3224" i="1"/>
  <c r="E3224" i="1"/>
  <c r="F3224" i="1"/>
  <c r="G3224" i="1"/>
  <c r="H3224" i="1"/>
  <c r="I3224" i="1"/>
  <c r="J3224" i="1"/>
  <c r="C3225" i="1"/>
  <c r="D3225" i="1"/>
  <c r="E3225" i="1"/>
  <c r="F3225" i="1"/>
  <c r="G3225" i="1"/>
  <c r="H3225" i="1"/>
  <c r="I3225" i="1"/>
  <c r="J3225" i="1"/>
  <c r="C3226" i="1"/>
  <c r="D3226" i="1"/>
  <c r="E3226" i="1"/>
  <c r="F3226" i="1"/>
  <c r="G3226" i="1"/>
  <c r="H3226" i="1"/>
  <c r="I3226" i="1"/>
  <c r="J3226" i="1"/>
  <c r="C3227" i="1"/>
  <c r="D3227" i="1"/>
  <c r="E3227" i="1"/>
  <c r="F3227" i="1"/>
  <c r="G3227" i="1"/>
  <c r="H3227" i="1"/>
  <c r="I3227" i="1"/>
  <c r="J3227" i="1"/>
  <c r="C3228" i="1"/>
  <c r="D3228" i="1"/>
  <c r="E3228" i="1"/>
  <c r="F3228" i="1"/>
  <c r="G3228" i="1"/>
  <c r="H3228" i="1"/>
  <c r="I3228" i="1"/>
  <c r="J3228" i="1"/>
  <c r="C3229" i="1"/>
  <c r="D3229" i="1"/>
  <c r="E3229" i="1"/>
  <c r="F3229" i="1"/>
  <c r="G3229" i="1"/>
  <c r="H3229" i="1"/>
  <c r="I3229" i="1"/>
  <c r="J3229" i="1"/>
  <c r="C3230" i="1"/>
  <c r="D3230" i="1"/>
  <c r="E3230" i="1"/>
  <c r="F3230" i="1"/>
  <c r="G3230" i="1"/>
  <c r="H3230" i="1"/>
  <c r="I3230" i="1"/>
  <c r="J3230" i="1"/>
  <c r="C3231" i="1"/>
  <c r="D3231" i="1"/>
  <c r="E3231" i="1"/>
  <c r="F3231" i="1"/>
  <c r="G3231" i="1"/>
  <c r="H3231" i="1"/>
  <c r="I3231" i="1"/>
  <c r="J3231" i="1"/>
  <c r="C3232" i="1"/>
  <c r="D3232" i="1"/>
  <c r="E3232" i="1"/>
  <c r="F3232" i="1"/>
  <c r="G3232" i="1"/>
  <c r="H3232" i="1"/>
  <c r="I3232" i="1"/>
  <c r="J3232" i="1"/>
  <c r="C3233" i="1"/>
  <c r="D3233" i="1"/>
  <c r="E3233" i="1"/>
  <c r="F3233" i="1"/>
  <c r="G3233" i="1"/>
  <c r="H3233" i="1"/>
  <c r="I3233" i="1"/>
  <c r="J3233" i="1"/>
  <c r="C3234" i="1"/>
  <c r="D3234" i="1"/>
  <c r="E3234" i="1"/>
  <c r="F3234" i="1"/>
  <c r="G3234" i="1"/>
  <c r="H3234" i="1"/>
  <c r="I3234" i="1"/>
  <c r="J3234" i="1"/>
  <c r="C3235" i="1"/>
  <c r="D3235" i="1"/>
  <c r="E3235" i="1"/>
  <c r="F3235" i="1"/>
  <c r="G3235" i="1"/>
  <c r="H3235" i="1"/>
  <c r="I3235" i="1"/>
  <c r="J3235" i="1"/>
  <c r="C3236" i="1"/>
  <c r="D3236" i="1"/>
  <c r="E3236" i="1"/>
  <c r="F3236" i="1"/>
  <c r="G3236" i="1"/>
  <c r="H3236" i="1"/>
  <c r="I3236" i="1"/>
  <c r="J3236" i="1"/>
  <c r="C3237" i="1"/>
  <c r="D3237" i="1"/>
  <c r="E3237" i="1"/>
  <c r="F3237" i="1"/>
  <c r="G3237" i="1"/>
  <c r="H3237" i="1"/>
  <c r="I3237" i="1"/>
  <c r="J3237" i="1"/>
  <c r="C3238" i="1"/>
  <c r="D3238" i="1"/>
  <c r="E3238" i="1"/>
  <c r="F3238" i="1"/>
  <c r="G3238" i="1"/>
  <c r="H3238" i="1"/>
  <c r="I3238" i="1"/>
  <c r="J3238" i="1"/>
  <c r="C3239" i="1"/>
  <c r="D3239" i="1"/>
  <c r="E3239" i="1"/>
  <c r="F3239" i="1"/>
  <c r="G3239" i="1"/>
  <c r="H3239" i="1"/>
  <c r="I3239" i="1"/>
  <c r="J3239" i="1"/>
  <c r="C3240" i="1"/>
  <c r="D3240" i="1"/>
  <c r="E3240" i="1"/>
  <c r="F3240" i="1"/>
  <c r="G3240" i="1"/>
  <c r="H3240" i="1"/>
  <c r="I3240" i="1"/>
  <c r="J3240" i="1"/>
  <c r="C3241" i="1"/>
  <c r="D3241" i="1"/>
  <c r="E3241" i="1"/>
  <c r="F3241" i="1"/>
  <c r="G3241" i="1"/>
  <c r="H3241" i="1"/>
  <c r="I3241" i="1"/>
  <c r="J3241" i="1"/>
  <c r="C3242" i="1"/>
  <c r="D3242" i="1"/>
  <c r="E3242" i="1"/>
  <c r="F3242" i="1"/>
  <c r="G3242" i="1"/>
  <c r="H3242" i="1"/>
  <c r="I3242" i="1"/>
  <c r="J3242" i="1"/>
  <c r="C3243" i="1"/>
  <c r="D3243" i="1"/>
  <c r="E3243" i="1"/>
  <c r="F3243" i="1"/>
  <c r="G3243" i="1"/>
  <c r="H3243" i="1"/>
  <c r="I3243" i="1"/>
  <c r="J3243" i="1"/>
  <c r="C3244" i="1"/>
  <c r="D3244" i="1"/>
  <c r="E3244" i="1"/>
  <c r="F3244" i="1"/>
  <c r="G3244" i="1"/>
  <c r="H3244" i="1"/>
  <c r="I3244" i="1"/>
  <c r="J3244" i="1"/>
  <c r="C3245" i="1"/>
  <c r="D3245" i="1"/>
  <c r="E3245" i="1"/>
  <c r="F3245" i="1"/>
  <c r="G3245" i="1"/>
  <c r="H3245" i="1"/>
  <c r="I3245" i="1"/>
  <c r="J3245" i="1"/>
  <c r="C3246" i="1"/>
  <c r="D3246" i="1"/>
  <c r="E3246" i="1"/>
  <c r="F3246" i="1"/>
  <c r="G3246" i="1"/>
  <c r="H3246" i="1"/>
  <c r="I3246" i="1"/>
  <c r="J3246" i="1"/>
  <c r="C3247" i="1"/>
  <c r="D3247" i="1"/>
  <c r="E3247" i="1"/>
  <c r="F3247" i="1"/>
  <c r="G3247" i="1"/>
  <c r="H3247" i="1"/>
  <c r="I3247" i="1"/>
  <c r="J3247" i="1"/>
  <c r="C3248" i="1"/>
  <c r="D3248" i="1"/>
  <c r="E3248" i="1"/>
  <c r="F3248" i="1"/>
  <c r="G3248" i="1"/>
  <c r="H3248" i="1"/>
  <c r="I3248" i="1"/>
  <c r="J3248" i="1"/>
  <c r="C3249" i="1"/>
  <c r="D3249" i="1"/>
  <c r="E3249" i="1"/>
  <c r="F3249" i="1"/>
  <c r="G3249" i="1"/>
  <c r="H3249" i="1"/>
  <c r="I3249" i="1"/>
  <c r="J3249" i="1"/>
  <c r="C3250" i="1"/>
  <c r="D3250" i="1"/>
  <c r="E3250" i="1"/>
  <c r="F3250" i="1"/>
  <c r="G3250" i="1"/>
  <c r="H3250" i="1"/>
  <c r="I3250" i="1"/>
  <c r="J3250" i="1"/>
  <c r="C3251" i="1"/>
  <c r="D3251" i="1"/>
  <c r="E3251" i="1"/>
  <c r="F3251" i="1"/>
  <c r="G3251" i="1"/>
  <c r="H3251" i="1"/>
  <c r="I3251" i="1"/>
  <c r="J3251" i="1"/>
  <c r="C3252" i="1"/>
  <c r="D3252" i="1"/>
  <c r="E3252" i="1"/>
  <c r="F3252" i="1"/>
  <c r="G3252" i="1"/>
  <c r="H3252" i="1"/>
  <c r="I3252" i="1"/>
  <c r="J3252" i="1"/>
  <c r="C3253" i="1"/>
  <c r="D3253" i="1"/>
  <c r="E3253" i="1"/>
  <c r="F3253" i="1"/>
  <c r="G3253" i="1"/>
  <c r="H3253" i="1"/>
  <c r="I3253" i="1"/>
  <c r="J3253" i="1"/>
  <c r="C3254" i="1"/>
  <c r="D3254" i="1"/>
  <c r="E3254" i="1"/>
  <c r="F3254" i="1"/>
  <c r="G3254" i="1"/>
  <c r="H3254" i="1"/>
  <c r="I3254" i="1"/>
  <c r="J3254" i="1"/>
  <c r="C3255" i="1"/>
  <c r="D3255" i="1"/>
  <c r="E3255" i="1"/>
  <c r="F3255" i="1"/>
  <c r="G3255" i="1"/>
  <c r="H3255" i="1"/>
  <c r="I3255" i="1"/>
  <c r="J3255" i="1"/>
  <c r="C3256" i="1"/>
  <c r="D3256" i="1"/>
  <c r="E3256" i="1"/>
  <c r="F3256" i="1"/>
  <c r="G3256" i="1"/>
  <c r="H3256" i="1"/>
  <c r="I3256" i="1"/>
  <c r="J3256" i="1"/>
  <c r="C3257" i="1"/>
  <c r="D3257" i="1"/>
  <c r="E3257" i="1"/>
  <c r="F3257" i="1"/>
  <c r="G3257" i="1"/>
  <c r="H3257" i="1"/>
  <c r="I3257" i="1"/>
  <c r="J3257" i="1"/>
  <c r="C3258" i="1"/>
  <c r="D3258" i="1"/>
  <c r="E3258" i="1"/>
  <c r="F3258" i="1"/>
  <c r="G3258" i="1"/>
  <c r="H3258" i="1"/>
  <c r="I3258" i="1"/>
  <c r="J3258" i="1"/>
  <c r="C3259" i="1"/>
  <c r="D3259" i="1"/>
  <c r="E3259" i="1"/>
  <c r="F3259" i="1"/>
  <c r="G3259" i="1"/>
  <c r="H3259" i="1"/>
  <c r="I3259" i="1"/>
  <c r="J3259" i="1"/>
  <c r="C3260" i="1"/>
  <c r="D3260" i="1"/>
  <c r="E3260" i="1"/>
  <c r="F3260" i="1"/>
  <c r="G3260" i="1"/>
  <c r="H3260" i="1"/>
  <c r="I3260" i="1"/>
  <c r="J3260" i="1"/>
  <c r="C3261" i="1"/>
  <c r="D3261" i="1"/>
  <c r="E3261" i="1"/>
  <c r="F3261" i="1"/>
  <c r="G3261" i="1"/>
  <c r="H3261" i="1"/>
  <c r="I3261" i="1"/>
  <c r="J3261" i="1"/>
  <c r="C3262" i="1"/>
  <c r="D3262" i="1"/>
  <c r="E3262" i="1"/>
  <c r="F3262" i="1"/>
  <c r="G3262" i="1"/>
  <c r="H3262" i="1"/>
  <c r="I3262" i="1"/>
  <c r="J3262" i="1"/>
  <c r="C3263" i="1"/>
  <c r="D3263" i="1"/>
  <c r="E3263" i="1"/>
  <c r="F3263" i="1"/>
  <c r="G3263" i="1"/>
  <c r="H3263" i="1"/>
  <c r="I3263" i="1"/>
  <c r="J3263" i="1"/>
  <c r="C3264" i="1"/>
  <c r="D3264" i="1"/>
  <c r="E3264" i="1"/>
  <c r="F3264" i="1"/>
  <c r="G3264" i="1"/>
  <c r="H3264" i="1"/>
  <c r="I3264" i="1"/>
  <c r="J3264" i="1"/>
  <c r="C3265" i="1"/>
  <c r="D3265" i="1"/>
  <c r="E3265" i="1"/>
  <c r="F3265" i="1"/>
  <c r="G3265" i="1"/>
  <c r="H3265" i="1"/>
  <c r="I3265" i="1"/>
  <c r="J3265" i="1"/>
  <c r="C3266" i="1"/>
  <c r="D3266" i="1"/>
  <c r="E3266" i="1"/>
  <c r="F3266" i="1"/>
  <c r="G3266" i="1"/>
  <c r="H3266" i="1"/>
  <c r="I3266" i="1"/>
  <c r="J3266" i="1"/>
  <c r="C3267" i="1"/>
  <c r="D3267" i="1"/>
  <c r="E3267" i="1"/>
  <c r="F3267" i="1"/>
  <c r="G3267" i="1"/>
  <c r="H3267" i="1"/>
  <c r="I3267" i="1"/>
  <c r="J3267" i="1"/>
  <c r="C3268" i="1"/>
  <c r="D3268" i="1"/>
  <c r="E3268" i="1"/>
  <c r="F3268" i="1"/>
  <c r="G3268" i="1"/>
  <c r="H3268" i="1"/>
  <c r="I3268" i="1"/>
  <c r="J3268" i="1"/>
  <c r="C3269" i="1"/>
  <c r="D3269" i="1"/>
  <c r="E3269" i="1"/>
  <c r="F3269" i="1"/>
  <c r="G3269" i="1"/>
  <c r="H3269" i="1"/>
  <c r="I3269" i="1"/>
  <c r="J3269" i="1"/>
  <c r="C3270" i="1"/>
  <c r="D3270" i="1"/>
  <c r="E3270" i="1"/>
  <c r="F3270" i="1"/>
  <c r="G3270" i="1"/>
  <c r="H3270" i="1"/>
  <c r="I3270" i="1"/>
  <c r="J3270" i="1"/>
  <c r="C3271" i="1"/>
  <c r="D3271" i="1"/>
  <c r="E3271" i="1"/>
  <c r="F3271" i="1"/>
  <c r="G3271" i="1"/>
  <c r="H3271" i="1"/>
  <c r="I3271" i="1"/>
  <c r="J3271" i="1"/>
  <c r="C3272" i="1"/>
  <c r="D3272" i="1"/>
  <c r="E3272" i="1"/>
  <c r="F3272" i="1"/>
  <c r="G3272" i="1"/>
  <c r="H3272" i="1"/>
  <c r="I3272" i="1"/>
  <c r="J3272" i="1"/>
  <c r="C3273" i="1"/>
  <c r="D3273" i="1"/>
  <c r="E3273" i="1"/>
  <c r="F3273" i="1"/>
  <c r="G3273" i="1"/>
  <c r="H3273" i="1"/>
  <c r="I3273" i="1"/>
  <c r="J3273" i="1"/>
  <c r="C3274" i="1"/>
  <c r="D3274" i="1"/>
  <c r="E3274" i="1"/>
  <c r="F3274" i="1"/>
  <c r="G3274" i="1"/>
  <c r="H3274" i="1"/>
  <c r="I3274" i="1"/>
  <c r="J3274" i="1"/>
  <c r="C3275" i="1"/>
  <c r="D3275" i="1"/>
  <c r="E3275" i="1"/>
  <c r="F3275" i="1"/>
  <c r="G3275" i="1"/>
  <c r="H3275" i="1"/>
  <c r="I3275" i="1"/>
  <c r="J3275" i="1"/>
  <c r="C3276" i="1"/>
  <c r="D3276" i="1"/>
  <c r="E3276" i="1"/>
  <c r="F3276" i="1"/>
  <c r="G3276" i="1"/>
  <c r="H3276" i="1"/>
  <c r="I3276" i="1"/>
  <c r="J3276" i="1"/>
  <c r="C3277" i="1"/>
  <c r="D3277" i="1"/>
  <c r="E3277" i="1"/>
  <c r="F3277" i="1"/>
  <c r="G3277" i="1"/>
  <c r="H3277" i="1"/>
  <c r="I3277" i="1"/>
  <c r="J3277" i="1"/>
  <c r="C3278" i="1"/>
  <c r="D3278" i="1"/>
  <c r="E3278" i="1"/>
  <c r="F3278" i="1"/>
  <c r="G3278" i="1"/>
  <c r="H3278" i="1"/>
  <c r="I3278" i="1"/>
  <c r="J3278" i="1"/>
  <c r="C3279" i="1"/>
  <c r="D3279" i="1"/>
  <c r="E3279" i="1"/>
  <c r="F3279" i="1"/>
  <c r="G3279" i="1"/>
  <c r="H3279" i="1"/>
  <c r="I3279" i="1"/>
  <c r="J3279" i="1"/>
  <c r="C3280" i="1"/>
  <c r="D3280" i="1"/>
  <c r="E3280" i="1"/>
  <c r="F3280" i="1"/>
  <c r="G3280" i="1"/>
  <c r="H3280" i="1"/>
  <c r="I3280" i="1"/>
  <c r="J3280" i="1"/>
  <c r="C3281" i="1"/>
  <c r="D3281" i="1"/>
  <c r="E3281" i="1"/>
  <c r="F3281" i="1"/>
  <c r="G3281" i="1"/>
  <c r="H3281" i="1"/>
  <c r="I3281" i="1"/>
  <c r="J3281" i="1"/>
  <c r="C3282" i="1"/>
  <c r="D3282" i="1"/>
  <c r="E3282" i="1"/>
  <c r="F3282" i="1"/>
  <c r="G3282" i="1"/>
  <c r="H3282" i="1"/>
  <c r="I3282" i="1"/>
  <c r="J3282" i="1"/>
  <c r="C3283" i="1"/>
  <c r="D3283" i="1"/>
  <c r="E3283" i="1"/>
  <c r="F3283" i="1"/>
  <c r="G3283" i="1"/>
  <c r="H3283" i="1"/>
  <c r="I3283" i="1"/>
  <c r="J3283" i="1"/>
  <c r="C3284" i="1"/>
  <c r="D3284" i="1"/>
  <c r="E3284" i="1"/>
  <c r="F3284" i="1"/>
  <c r="G3284" i="1"/>
  <c r="H3284" i="1"/>
  <c r="I3284" i="1"/>
  <c r="J3284" i="1"/>
  <c r="C3285" i="1"/>
  <c r="D3285" i="1"/>
  <c r="E3285" i="1"/>
  <c r="F3285" i="1"/>
  <c r="G3285" i="1"/>
  <c r="H3285" i="1"/>
  <c r="I3285" i="1"/>
  <c r="J3285" i="1"/>
  <c r="C3286" i="1"/>
  <c r="D3286" i="1"/>
  <c r="E3286" i="1"/>
  <c r="F3286" i="1"/>
  <c r="G3286" i="1"/>
  <c r="H3286" i="1"/>
  <c r="I3286" i="1"/>
  <c r="J3286" i="1"/>
  <c r="C3287" i="1"/>
  <c r="D3287" i="1"/>
  <c r="E3287" i="1"/>
  <c r="F3287" i="1"/>
  <c r="G3287" i="1"/>
  <c r="H3287" i="1"/>
  <c r="I3287" i="1"/>
  <c r="J3287" i="1"/>
  <c r="C3288" i="1"/>
  <c r="D3288" i="1"/>
  <c r="E3288" i="1"/>
  <c r="F3288" i="1"/>
  <c r="G3288" i="1"/>
  <c r="H3288" i="1"/>
  <c r="I3288" i="1"/>
  <c r="J3288" i="1"/>
  <c r="C3289" i="1"/>
  <c r="D3289" i="1"/>
  <c r="E3289" i="1"/>
  <c r="F3289" i="1"/>
  <c r="G3289" i="1"/>
  <c r="H3289" i="1"/>
  <c r="I3289" i="1"/>
  <c r="J3289" i="1"/>
  <c r="C3290" i="1"/>
  <c r="D3290" i="1"/>
  <c r="E3290" i="1"/>
  <c r="F3290" i="1"/>
  <c r="G3290" i="1"/>
  <c r="H3290" i="1"/>
  <c r="I3290" i="1"/>
  <c r="J3290" i="1"/>
  <c r="C3291" i="1"/>
  <c r="D3291" i="1"/>
  <c r="E3291" i="1"/>
  <c r="F3291" i="1"/>
  <c r="G3291" i="1"/>
  <c r="H3291" i="1"/>
  <c r="I3291" i="1"/>
  <c r="J3291" i="1"/>
  <c r="C3292" i="1"/>
  <c r="D3292" i="1"/>
  <c r="E3292" i="1"/>
  <c r="F3292" i="1"/>
  <c r="G3292" i="1"/>
  <c r="H3292" i="1"/>
  <c r="I3292" i="1"/>
  <c r="J3292" i="1"/>
  <c r="C3293" i="1"/>
  <c r="D3293" i="1"/>
  <c r="E3293" i="1"/>
  <c r="F3293" i="1"/>
  <c r="G3293" i="1"/>
  <c r="H3293" i="1"/>
  <c r="I3293" i="1"/>
  <c r="J3293" i="1"/>
  <c r="C3294" i="1"/>
  <c r="D3294" i="1"/>
  <c r="E3294" i="1"/>
  <c r="F3294" i="1"/>
  <c r="G3294" i="1"/>
  <c r="H3294" i="1"/>
  <c r="I3294" i="1"/>
  <c r="J3294" i="1"/>
  <c r="C3295" i="1"/>
  <c r="D3295" i="1"/>
  <c r="E3295" i="1"/>
  <c r="F3295" i="1"/>
  <c r="G3295" i="1"/>
  <c r="H3295" i="1"/>
  <c r="I3295" i="1"/>
  <c r="J3295" i="1"/>
  <c r="C3296" i="1"/>
  <c r="D3296" i="1"/>
  <c r="E3296" i="1"/>
  <c r="F3296" i="1"/>
  <c r="G3296" i="1"/>
  <c r="H3296" i="1"/>
  <c r="I3296" i="1"/>
  <c r="J3296" i="1"/>
  <c r="C3297" i="1"/>
  <c r="D3297" i="1"/>
  <c r="E3297" i="1"/>
  <c r="F3297" i="1"/>
  <c r="G3297" i="1"/>
  <c r="H3297" i="1"/>
  <c r="I3297" i="1"/>
  <c r="J3297" i="1"/>
  <c r="C3298" i="1"/>
  <c r="D3298" i="1"/>
  <c r="E3298" i="1"/>
  <c r="F3298" i="1"/>
  <c r="G3298" i="1"/>
  <c r="H3298" i="1"/>
  <c r="I3298" i="1"/>
  <c r="J3298" i="1"/>
  <c r="C3299" i="1"/>
  <c r="D3299" i="1"/>
  <c r="E3299" i="1"/>
  <c r="F3299" i="1"/>
  <c r="G3299" i="1"/>
  <c r="H3299" i="1"/>
  <c r="I3299" i="1"/>
  <c r="J3299" i="1"/>
  <c r="C3300" i="1"/>
  <c r="D3300" i="1"/>
  <c r="E3300" i="1"/>
  <c r="F3300" i="1"/>
  <c r="G3300" i="1"/>
  <c r="H3300" i="1"/>
  <c r="I3300" i="1"/>
  <c r="J3300" i="1"/>
  <c r="C3301" i="1"/>
  <c r="D3301" i="1"/>
  <c r="E3301" i="1"/>
  <c r="F3301" i="1"/>
  <c r="G3301" i="1"/>
  <c r="H3301" i="1"/>
  <c r="I3301" i="1"/>
  <c r="J3301" i="1"/>
  <c r="C3302" i="1"/>
  <c r="D3302" i="1"/>
  <c r="E3302" i="1"/>
  <c r="F3302" i="1"/>
  <c r="G3302" i="1"/>
  <c r="H3302" i="1"/>
  <c r="I3302" i="1"/>
  <c r="J3302" i="1"/>
  <c r="C3303" i="1"/>
  <c r="D3303" i="1"/>
  <c r="E3303" i="1"/>
  <c r="F3303" i="1"/>
  <c r="G3303" i="1"/>
  <c r="H3303" i="1"/>
  <c r="I3303" i="1"/>
  <c r="J3303" i="1"/>
  <c r="C3304" i="1"/>
  <c r="D3304" i="1"/>
  <c r="E3304" i="1"/>
  <c r="F3304" i="1"/>
  <c r="G3304" i="1"/>
  <c r="H3304" i="1"/>
  <c r="I3304" i="1"/>
  <c r="J3304" i="1"/>
  <c r="C3305" i="1"/>
  <c r="D3305" i="1"/>
  <c r="E3305" i="1"/>
  <c r="F3305" i="1"/>
  <c r="G3305" i="1"/>
  <c r="H3305" i="1"/>
  <c r="I3305" i="1"/>
  <c r="J3305" i="1"/>
  <c r="C3306" i="1"/>
  <c r="D3306" i="1"/>
  <c r="E3306" i="1"/>
  <c r="F3306" i="1"/>
  <c r="G3306" i="1"/>
  <c r="H3306" i="1"/>
  <c r="I3306" i="1"/>
  <c r="J3306" i="1"/>
  <c r="C3307" i="1"/>
  <c r="D3307" i="1"/>
  <c r="E3307" i="1"/>
  <c r="F3307" i="1"/>
  <c r="G3307" i="1"/>
  <c r="H3307" i="1"/>
  <c r="I3307" i="1"/>
  <c r="J3307" i="1"/>
  <c r="C3308" i="1"/>
  <c r="D3308" i="1"/>
  <c r="E3308" i="1"/>
  <c r="F3308" i="1"/>
  <c r="G3308" i="1"/>
  <c r="H3308" i="1"/>
  <c r="I3308" i="1"/>
  <c r="J3308" i="1"/>
  <c r="C3309" i="1"/>
  <c r="D3309" i="1"/>
  <c r="E3309" i="1"/>
  <c r="F3309" i="1"/>
  <c r="G3309" i="1"/>
  <c r="H3309" i="1"/>
  <c r="I3309" i="1"/>
  <c r="J3309" i="1"/>
  <c r="C3310" i="1"/>
  <c r="D3310" i="1"/>
  <c r="E3310" i="1"/>
  <c r="F3310" i="1"/>
  <c r="G3310" i="1"/>
  <c r="H3310" i="1"/>
  <c r="I3310" i="1"/>
  <c r="J3310" i="1"/>
  <c r="C3311" i="1"/>
  <c r="D3311" i="1"/>
  <c r="E3311" i="1"/>
  <c r="F3311" i="1"/>
  <c r="G3311" i="1"/>
  <c r="H3311" i="1"/>
  <c r="I3311" i="1"/>
  <c r="J3311" i="1"/>
  <c r="C3312" i="1"/>
  <c r="D3312" i="1"/>
  <c r="E3312" i="1"/>
  <c r="F3312" i="1"/>
  <c r="G3312" i="1"/>
  <c r="H3312" i="1"/>
  <c r="I3312" i="1"/>
  <c r="J3312" i="1"/>
  <c r="C3313" i="1"/>
  <c r="D3313" i="1"/>
  <c r="E3313" i="1"/>
  <c r="F3313" i="1"/>
  <c r="G3313" i="1"/>
  <c r="H3313" i="1"/>
  <c r="I3313" i="1"/>
  <c r="J3313" i="1"/>
  <c r="C3314" i="1"/>
  <c r="D3314" i="1"/>
  <c r="E3314" i="1"/>
  <c r="F3314" i="1"/>
  <c r="G3314" i="1"/>
  <c r="H3314" i="1"/>
  <c r="I3314" i="1"/>
  <c r="J3314" i="1"/>
  <c r="C3315" i="1"/>
  <c r="D3315" i="1"/>
  <c r="E3315" i="1"/>
  <c r="F3315" i="1"/>
  <c r="G3315" i="1"/>
  <c r="H3315" i="1"/>
  <c r="I3315" i="1"/>
  <c r="J3315" i="1"/>
  <c r="C3316" i="1"/>
  <c r="D3316" i="1"/>
  <c r="E3316" i="1"/>
  <c r="F3316" i="1"/>
  <c r="G3316" i="1"/>
  <c r="H3316" i="1"/>
  <c r="I3316" i="1"/>
  <c r="J3316" i="1"/>
  <c r="C3317" i="1"/>
  <c r="D3317" i="1"/>
  <c r="E3317" i="1"/>
  <c r="F3317" i="1"/>
  <c r="G3317" i="1"/>
  <c r="H3317" i="1"/>
  <c r="I3317" i="1"/>
  <c r="J3317" i="1"/>
  <c r="C3318" i="1"/>
  <c r="D3318" i="1"/>
  <c r="E3318" i="1"/>
  <c r="F3318" i="1"/>
  <c r="G3318" i="1"/>
  <c r="H3318" i="1"/>
  <c r="I3318" i="1"/>
  <c r="J3318" i="1"/>
  <c r="C3319" i="1"/>
  <c r="D3319" i="1"/>
  <c r="E3319" i="1"/>
  <c r="F3319" i="1"/>
  <c r="G3319" i="1"/>
  <c r="H3319" i="1"/>
  <c r="I3319" i="1"/>
  <c r="J3319" i="1"/>
  <c r="C3320" i="1"/>
  <c r="D3320" i="1"/>
  <c r="E3320" i="1"/>
  <c r="F3320" i="1"/>
  <c r="G3320" i="1"/>
  <c r="H3320" i="1"/>
  <c r="I3320" i="1"/>
  <c r="J3320" i="1"/>
  <c r="C3321" i="1"/>
  <c r="D3321" i="1"/>
  <c r="E3321" i="1"/>
  <c r="F3321" i="1"/>
  <c r="G3321" i="1"/>
  <c r="H3321" i="1"/>
  <c r="I3321" i="1"/>
  <c r="J3321" i="1"/>
  <c r="C3322" i="1"/>
  <c r="D3322" i="1"/>
  <c r="E3322" i="1"/>
  <c r="F3322" i="1"/>
  <c r="G3322" i="1"/>
  <c r="H3322" i="1"/>
  <c r="I3322" i="1"/>
  <c r="J3322" i="1"/>
  <c r="C3323" i="1"/>
  <c r="D3323" i="1"/>
  <c r="E3323" i="1"/>
  <c r="F3323" i="1"/>
  <c r="G3323" i="1"/>
  <c r="H3323" i="1"/>
  <c r="I3323" i="1"/>
  <c r="J3323" i="1"/>
  <c r="C3324" i="1"/>
  <c r="D3324" i="1"/>
  <c r="E3324" i="1"/>
  <c r="F3324" i="1"/>
  <c r="G3324" i="1"/>
  <c r="H3324" i="1"/>
  <c r="I3324" i="1"/>
  <c r="J3324" i="1"/>
  <c r="C3325" i="1"/>
  <c r="D3325" i="1"/>
  <c r="E3325" i="1"/>
  <c r="F3325" i="1"/>
  <c r="G3325" i="1"/>
  <c r="H3325" i="1"/>
  <c r="I3325" i="1"/>
  <c r="J3325" i="1"/>
  <c r="C3326" i="1"/>
  <c r="D3326" i="1"/>
  <c r="E3326" i="1"/>
  <c r="F3326" i="1"/>
  <c r="G3326" i="1"/>
  <c r="H3326" i="1"/>
  <c r="I3326" i="1"/>
  <c r="J3326" i="1"/>
  <c r="C4" i="1"/>
  <c r="D4" i="1"/>
  <c r="E4" i="1"/>
  <c r="F4" i="1"/>
  <c r="G4" i="1"/>
  <c r="H4" i="1"/>
  <c r="I4" i="1"/>
  <c r="J4" i="1"/>
  <c r="C5" i="1"/>
  <c r="D5" i="1"/>
  <c r="E5" i="1"/>
  <c r="F5" i="1"/>
  <c r="G5" i="1"/>
  <c r="H5" i="1"/>
  <c r="I5" i="1"/>
  <c r="J5" i="1"/>
  <c r="C6" i="1"/>
  <c r="D6" i="1"/>
  <c r="E6" i="1"/>
  <c r="F6" i="1"/>
  <c r="G6" i="1"/>
  <c r="H6" i="1"/>
  <c r="I6" i="1"/>
  <c r="J6" i="1"/>
  <c r="C7" i="1"/>
  <c r="D7" i="1"/>
  <c r="E7" i="1"/>
  <c r="F7" i="1"/>
  <c r="G7" i="1"/>
  <c r="H7" i="1"/>
  <c r="I7" i="1"/>
  <c r="J7" i="1"/>
  <c r="C8" i="1"/>
  <c r="D8" i="1"/>
  <c r="E8" i="1"/>
  <c r="F8" i="1"/>
  <c r="G8" i="1"/>
  <c r="H8" i="1"/>
  <c r="I8" i="1"/>
  <c r="J8" i="1"/>
  <c r="C9" i="1"/>
  <c r="D9" i="1"/>
  <c r="E9" i="1"/>
  <c r="F9" i="1"/>
  <c r="G9" i="1"/>
  <c r="H9" i="1"/>
  <c r="I9" i="1"/>
  <c r="J9" i="1"/>
  <c r="C10" i="1"/>
  <c r="D10" i="1"/>
  <c r="E10" i="1"/>
  <c r="F10" i="1"/>
  <c r="G10" i="1"/>
  <c r="H10" i="1"/>
  <c r="I10" i="1"/>
  <c r="J10" i="1"/>
  <c r="C11" i="1"/>
  <c r="D11" i="1"/>
  <c r="E11" i="1"/>
  <c r="F11" i="1"/>
  <c r="G11" i="1"/>
  <c r="H11" i="1"/>
  <c r="I11" i="1"/>
  <c r="J11" i="1"/>
  <c r="C12" i="1"/>
  <c r="D12" i="1"/>
  <c r="E12" i="1"/>
  <c r="F12" i="1"/>
  <c r="G12" i="1"/>
  <c r="H12" i="1"/>
  <c r="I12" i="1"/>
  <c r="J12" i="1"/>
  <c r="C13" i="1"/>
  <c r="D13" i="1"/>
  <c r="E13" i="1"/>
  <c r="F13" i="1"/>
  <c r="G13" i="1"/>
  <c r="H13" i="1"/>
  <c r="I13" i="1"/>
  <c r="J13" i="1"/>
  <c r="C14" i="1"/>
  <c r="D14" i="1"/>
  <c r="E14" i="1"/>
  <c r="F14" i="1"/>
  <c r="G14" i="1"/>
  <c r="H14" i="1"/>
  <c r="I14" i="1"/>
  <c r="J14" i="1"/>
  <c r="C15" i="1"/>
  <c r="D15" i="1"/>
  <c r="E15" i="1"/>
  <c r="F15" i="1"/>
  <c r="G15" i="1"/>
  <c r="H15" i="1"/>
  <c r="I15" i="1"/>
  <c r="J15" i="1"/>
  <c r="C16" i="1"/>
  <c r="D16" i="1"/>
  <c r="E16" i="1"/>
  <c r="F16" i="1"/>
  <c r="G16" i="1"/>
  <c r="H16" i="1"/>
  <c r="I16" i="1"/>
  <c r="J16" i="1"/>
  <c r="C17" i="1"/>
  <c r="D17" i="1"/>
  <c r="E17" i="1"/>
  <c r="F17" i="1"/>
  <c r="G17" i="1"/>
  <c r="H17" i="1"/>
  <c r="I17" i="1"/>
  <c r="J17" i="1"/>
  <c r="C18" i="1"/>
  <c r="D18" i="1"/>
  <c r="E18" i="1"/>
  <c r="F18" i="1"/>
  <c r="G18" i="1"/>
  <c r="H18" i="1"/>
  <c r="I18" i="1"/>
  <c r="J18" i="1"/>
  <c r="C19" i="1"/>
  <c r="D19" i="1"/>
  <c r="E19" i="1"/>
  <c r="F19" i="1"/>
  <c r="G19" i="1"/>
  <c r="H19" i="1"/>
  <c r="I19" i="1"/>
  <c r="J19" i="1"/>
  <c r="C20" i="1"/>
  <c r="D20" i="1"/>
  <c r="E20" i="1"/>
  <c r="F20" i="1"/>
  <c r="G20" i="1"/>
  <c r="H20" i="1"/>
  <c r="I20" i="1"/>
  <c r="J20" i="1"/>
  <c r="C21" i="1"/>
  <c r="D21" i="1"/>
  <c r="E21" i="1"/>
  <c r="F21" i="1"/>
  <c r="G21" i="1"/>
  <c r="H21" i="1"/>
  <c r="I21" i="1"/>
  <c r="J21" i="1"/>
  <c r="C22" i="1"/>
  <c r="D22" i="1"/>
  <c r="E22" i="1"/>
  <c r="F22" i="1"/>
  <c r="G22" i="1"/>
  <c r="H22" i="1"/>
  <c r="I22" i="1"/>
  <c r="J22" i="1"/>
  <c r="C23" i="1"/>
  <c r="D23" i="1"/>
  <c r="E23" i="1"/>
  <c r="F23" i="1"/>
  <c r="G23" i="1"/>
  <c r="H23" i="1"/>
  <c r="I23" i="1"/>
  <c r="J23" i="1"/>
  <c r="C24" i="1"/>
  <c r="D24" i="1"/>
  <c r="E24" i="1"/>
  <c r="F24" i="1"/>
  <c r="G24" i="1"/>
  <c r="H24" i="1"/>
  <c r="I24" i="1"/>
  <c r="J24" i="1"/>
  <c r="C25" i="1"/>
  <c r="D25" i="1"/>
  <c r="E25" i="1"/>
  <c r="F25" i="1"/>
  <c r="G25" i="1"/>
  <c r="H25" i="1"/>
  <c r="I25" i="1"/>
  <c r="J25" i="1"/>
  <c r="C26" i="1"/>
  <c r="D26" i="1"/>
  <c r="E26" i="1"/>
  <c r="F26" i="1"/>
  <c r="G26" i="1"/>
  <c r="H26" i="1"/>
  <c r="I26" i="1"/>
  <c r="J26" i="1"/>
  <c r="C27" i="1"/>
  <c r="D27" i="1"/>
  <c r="E27" i="1"/>
  <c r="F27" i="1"/>
  <c r="G27" i="1"/>
  <c r="H27" i="1"/>
  <c r="I27" i="1"/>
  <c r="J27" i="1"/>
  <c r="C28" i="1"/>
  <c r="D28" i="1"/>
  <c r="E28" i="1"/>
  <c r="F28" i="1"/>
  <c r="G28" i="1"/>
  <c r="H28" i="1"/>
  <c r="I28" i="1"/>
  <c r="J28" i="1"/>
  <c r="C29" i="1"/>
  <c r="D29" i="1"/>
  <c r="E29" i="1"/>
  <c r="F29" i="1"/>
  <c r="G29" i="1"/>
  <c r="H29" i="1"/>
  <c r="I29" i="1"/>
  <c r="J29" i="1"/>
  <c r="C30" i="1"/>
  <c r="D30" i="1"/>
  <c r="E30" i="1"/>
  <c r="F30" i="1"/>
  <c r="G30" i="1"/>
  <c r="H30" i="1"/>
  <c r="I30" i="1"/>
  <c r="J30" i="1"/>
  <c r="C31" i="1"/>
  <c r="D31" i="1"/>
  <c r="E31" i="1"/>
  <c r="F31" i="1"/>
  <c r="G31" i="1"/>
  <c r="H31" i="1"/>
  <c r="I31" i="1"/>
  <c r="J31" i="1"/>
  <c r="C32" i="1"/>
  <c r="D32" i="1"/>
  <c r="E32" i="1"/>
  <c r="F32" i="1"/>
  <c r="G32" i="1"/>
  <c r="H32" i="1"/>
  <c r="I32" i="1"/>
  <c r="J32" i="1"/>
  <c r="C33" i="1"/>
  <c r="D33" i="1"/>
  <c r="E33" i="1"/>
  <c r="F33" i="1"/>
  <c r="G33" i="1"/>
  <c r="H33" i="1"/>
  <c r="I33" i="1"/>
  <c r="J33" i="1"/>
  <c r="C34" i="1"/>
  <c r="D34" i="1"/>
  <c r="E34" i="1"/>
  <c r="F34" i="1"/>
  <c r="G34" i="1"/>
  <c r="H34" i="1"/>
  <c r="I34" i="1"/>
  <c r="J34" i="1"/>
  <c r="C35" i="1"/>
  <c r="D35" i="1"/>
  <c r="E35" i="1"/>
  <c r="F35" i="1"/>
  <c r="G35" i="1"/>
  <c r="H35" i="1"/>
  <c r="I35" i="1"/>
  <c r="J35" i="1"/>
  <c r="C36" i="1"/>
  <c r="D36" i="1"/>
  <c r="E36" i="1"/>
  <c r="F36" i="1"/>
  <c r="G36" i="1"/>
  <c r="H36" i="1"/>
  <c r="I36" i="1"/>
  <c r="J36" i="1"/>
  <c r="C37" i="1"/>
  <c r="D37" i="1"/>
  <c r="E37" i="1"/>
  <c r="F37" i="1"/>
  <c r="G37" i="1"/>
  <c r="H37" i="1"/>
  <c r="I37" i="1"/>
  <c r="J37" i="1"/>
  <c r="C38" i="1"/>
  <c r="D38" i="1"/>
  <c r="E38" i="1"/>
  <c r="F38" i="1"/>
  <c r="G38" i="1"/>
  <c r="H38" i="1"/>
  <c r="I38" i="1"/>
  <c r="J38" i="1"/>
  <c r="C39" i="1"/>
  <c r="D39" i="1"/>
  <c r="E39" i="1"/>
  <c r="F39" i="1"/>
  <c r="G39" i="1"/>
  <c r="H39" i="1"/>
  <c r="I39" i="1"/>
  <c r="J39" i="1"/>
  <c r="C40" i="1"/>
  <c r="D40" i="1"/>
  <c r="E40" i="1"/>
  <c r="F40" i="1"/>
  <c r="G40" i="1"/>
  <c r="H40" i="1"/>
  <c r="I40" i="1"/>
  <c r="J40" i="1"/>
  <c r="C41" i="1"/>
  <c r="D41" i="1"/>
  <c r="E41" i="1"/>
  <c r="F41" i="1"/>
  <c r="G41" i="1"/>
  <c r="H41" i="1"/>
  <c r="I41" i="1"/>
  <c r="J41" i="1"/>
  <c r="C42" i="1"/>
  <c r="D42" i="1"/>
  <c r="E42" i="1"/>
  <c r="F42" i="1"/>
  <c r="G42" i="1"/>
  <c r="H42" i="1"/>
  <c r="I42" i="1"/>
  <c r="J42" i="1"/>
  <c r="C43" i="1"/>
  <c r="D43" i="1"/>
  <c r="E43" i="1"/>
  <c r="F43" i="1"/>
  <c r="G43" i="1"/>
  <c r="H43" i="1"/>
  <c r="I43" i="1"/>
  <c r="J43" i="1"/>
  <c r="C44" i="1"/>
  <c r="D44" i="1"/>
  <c r="E44" i="1"/>
  <c r="F44" i="1"/>
  <c r="G44" i="1"/>
  <c r="H44" i="1"/>
  <c r="I44" i="1"/>
  <c r="J44" i="1"/>
  <c r="C45" i="1"/>
  <c r="D45" i="1"/>
  <c r="E45" i="1"/>
  <c r="F45" i="1"/>
  <c r="G45" i="1"/>
  <c r="H45" i="1"/>
  <c r="I45" i="1"/>
  <c r="J45" i="1"/>
  <c r="C46" i="1"/>
  <c r="D46" i="1"/>
  <c r="E46" i="1"/>
  <c r="F46" i="1"/>
  <c r="G46" i="1"/>
  <c r="H46" i="1"/>
  <c r="I46" i="1"/>
  <c r="J46" i="1"/>
  <c r="C47" i="1"/>
  <c r="D47" i="1"/>
  <c r="E47" i="1"/>
  <c r="F47" i="1"/>
  <c r="G47" i="1"/>
  <c r="H47" i="1"/>
  <c r="I47" i="1"/>
  <c r="J47" i="1"/>
  <c r="C48" i="1"/>
  <c r="D48" i="1"/>
  <c r="E48" i="1"/>
  <c r="F48" i="1"/>
  <c r="G48" i="1"/>
  <c r="H48" i="1"/>
  <c r="I48" i="1"/>
  <c r="J48" i="1"/>
  <c r="C49" i="1"/>
  <c r="D49" i="1"/>
  <c r="E49" i="1"/>
  <c r="F49" i="1"/>
  <c r="G49" i="1"/>
  <c r="H49" i="1"/>
  <c r="I49" i="1"/>
  <c r="J49" i="1"/>
  <c r="C50" i="1"/>
  <c r="D50" i="1"/>
  <c r="E50" i="1"/>
  <c r="F50" i="1"/>
  <c r="G50" i="1"/>
  <c r="H50" i="1"/>
  <c r="I50" i="1"/>
  <c r="J50" i="1"/>
  <c r="C51" i="1"/>
  <c r="D51" i="1"/>
  <c r="E51" i="1"/>
  <c r="F51" i="1"/>
  <c r="G51" i="1"/>
  <c r="H51" i="1"/>
  <c r="I51" i="1"/>
  <c r="J51" i="1"/>
  <c r="C52" i="1"/>
  <c r="D52" i="1"/>
  <c r="E52" i="1"/>
  <c r="F52" i="1"/>
  <c r="G52" i="1"/>
  <c r="H52" i="1"/>
  <c r="I52" i="1"/>
  <c r="J52" i="1"/>
  <c r="C53" i="1"/>
  <c r="D53" i="1"/>
  <c r="E53" i="1"/>
  <c r="F53" i="1"/>
  <c r="G53" i="1"/>
  <c r="H53" i="1"/>
  <c r="I53" i="1"/>
  <c r="J53" i="1"/>
  <c r="C54" i="1"/>
  <c r="D54" i="1"/>
  <c r="E54" i="1"/>
  <c r="F54" i="1"/>
  <c r="G54" i="1"/>
  <c r="H54" i="1"/>
  <c r="I54" i="1"/>
  <c r="J54" i="1"/>
  <c r="C55" i="1"/>
  <c r="D55" i="1"/>
  <c r="E55" i="1"/>
  <c r="F55" i="1"/>
  <c r="G55" i="1"/>
  <c r="H55" i="1"/>
  <c r="I55" i="1"/>
  <c r="J55" i="1"/>
  <c r="C56" i="1"/>
  <c r="D56" i="1"/>
  <c r="E56" i="1"/>
  <c r="F56" i="1"/>
  <c r="G56" i="1"/>
  <c r="H56" i="1"/>
  <c r="I56" i="1"/>
  <c r="J56" i="1"/>
  <c r="C57" i="1"/>
  <c r="D57" i="1"/>
  <c r="E57" i="1"/>
  <c r="F57" i="1"/>
  <c r="G57" i="1"/>
  <c r="H57" i="1"/>
  <c r="I57" i="1"/>
  <c r="J57" i="1"/>
  <c r="C58" i="1"/>
  <c r="D58" i="1"/>
  <c r="E58" i="1"/>
  <c r="F58" i="1"/>
  <c r="G58" i="1"/>
  <c r="H58" i="1"/>
  <c r="I58" i="1"/>
  <c r="J58" i="1"/>
  <c r="C59" i="1"/>
  <c r="D59" i="1"/>
  <c r="E59" i="1"/>
  <c r="F59" i="1"/>
  <c r="G59" i="1"/>
  <c r="H59" i="1"/>
  <c r="I59" i="1"/>
  <c r="J59" i="1"/>
  <c r="C60" i="1"/>
  <c r="D60" i="1"/>
  <c r="E60" i="1"/>
  <c r="F60" i="1"/>
  <c r="G60" i="1"/>
  <c r="H60" i="1"/>
  <c r="I60" i="1"/>
  <c r="J60" i="1"/>
  <c r="C61" i="1"/>
  <c r="D61" i="1"/>
  <c r="E61" i="1"/>
  <c r="F61" i="1"/>
  <c r="G61" i="1"/>
  <c r="H61" i="1"/>
  <c r="I61" i="1"/>
  <c r="J61" i="1"/>
  <c r="C62" i="1"/>
  <c r="D62" i="1"/>
  <c r="E62" i="1"/>
  <c r="F62" i="1"/>
  <c r="G62" i="1"/>
  <c r="H62" i="1"/>
  <c r="I62" i="1"/>
  <c r="J62" i="1"/>
  <c r="C63" i="1"/>
  <c r="D63" i="1"/>
  <c r="E63" i="1"/>
  <c r="F63" i="1"/>
  <c r="G63" i="1"/>
  <c r="H63" i="1"/>
  <c r="I63" i="1"/>
  <c r="J63" i="1"/>
  <c r="C64" i="1"/>
  <c r="D64" i="1"/>
  <c r="E64" i="1"/>
  <c r="F64" i="1"/>
  <c r="G64" i="1"/>
  <c r="H64" i="1"/>
  <c r="I64" i="1"/>
  <c r="J64" i="1"/>
  <c r="C65" i="1"/>
  <c r="D65" i="1"/>
  <c r="E65" i="1"/>
  <c r="F65" i="1"/>
  <c r="G65" i="1"/>
  <c r="H65" i="1"/>
  <c r="I65" i="1"/>
  <c r="J65" i="1"/>
  <c r="C66" i="1"/>
  <c r="D66" i="1"/>
  <c r="E66" i="1"/>
  <c r="F66" i="1"/>
  <c r="G66" i="1"/>
  <c r="H66" i="1"/>
  <c r="I66" i="1"/>
  <c r="J66" i="1"/>
  <c r="C67" i="1"/>
  <c r="D67" i="1"/>
  <c r="E67" i="1"/>
  <c r="F67" i="1"/>
  <c r="G67" i="1"/>
  <c r="H67" i="1"/>
  <c r="I67" i="1"/>
  <c r="J67" i="1"/>
  <c r="C68" i="1"/>
  <c r="D68" i="1"/>
  <c r="E68" i="1"/>
  <c r="F68" i="1"/>
  <c r="G68" i="1"/>
  <c r="H68" i="1"/>
  <c r="I68" i="1"/>
  <c r="J68" i="1"/>
  <c r="C69" i="1"/>
  <c r="D69" i="1"/>
  <c r="E69" i="1"/>
  <c r="F69" i="1"/>
  <c r="G69" i="1"/>
  <c r="H69" i="1"/>
  <c r="I69" i="1"/>
  <c r="J69" i="1"/>
  <c r="C70" i="1"/>
  <c r="D70" i="1"/>
  <c r="E70" i="1"/>
  <c r="F70" i="1"/>
  <c r="G70" i="1"/>
  <c r="H70" i="1"/>
  <c r="I70" i="1"/>
  <c r="J70" i="1"/>
  <c r="C71" i="1"/>
  <c r="D71" i="1"/>
  <c r="E71" i="1"/>
  <c r="F71" i="1"/>
  <c r="G71" i="1"/>
  <c r="H71" i="1"/>
  <c r="I71" i="1"/>
  <c r="J71" i="1"/>
  <c r="C72" i="1"/>
  <c r="D72" i="1"/>
  <c r="E72" i="1"/>
  <c r="F72" i="1"/>
  <c r="G72" i="1"/>
  <c r="H72" i="1"/>
  <c r="I72" i="1"/>
  <c r="J72" i="1"/>
  <c r="C73" i="1"/>
  <c r="D73" i="1"/>
  <c r="E73" i="1"/>
  <c r="F73" i="1"/>
  <c r="G73" i="1"/>
  <c r="H73" i="1"/>
  <c r="I73" i="1"/>
  <c r="J73" i="1"/>
  <c r="C74" i="1"/>
  <c r="D74" i="1"/>
  <c r="E74" i="1"/>
  <c r="F74" i="1"/>
  <c r="G74" i="1"/>
  <c r="H74" i="1"/>
  <c r="I74" i="1"/>
  <c r="J74" i="1"/>
  <c r="C75" i="1"/>
  <c r="D75" i="1"/>
  <c r="E75" i="1"/>
  <c r="F75" i="1"/>
  <c r="G75" i="1"/>
  <c r="H75" i="1"/>
  <c r="I75" i="1"/>
  <c r="J75" i="1"/>
  <c r="C76" i="1"/>
  <c r="D76" i="1"/>
  <c r="E76" i="1"/>
  <c r="F76" i="1"/>
  <c r="G76" i="1"/>
  <c r="H76" i="1"/>
  <c r="I76" i="1"/>
  <c r="J76" i="1"/>
  <c r="C77" i="1"/>
  <c r="D77" i="1"/>
  <c r="E77" i="1"/>
  <c r="F77" i="1"/>
  <c r="G77" i="1"/>
  <c r="H77" i="1"/>
  <c r="I77" i="1"/>
  <c r="J77" i="1"/>
  <c r="C78" i="1"/>
  <c r="D78" i="1"/>
  <c r="E78" i="1"/>
  <c r="F78" i="1"/>
  <c r="G78" i="1"/>
  <c r="H78" i="1"/>
  <c r="I78" i="1"/>
  <c r="J78" i="1"/>
  <c r="C79" i="1"/>
  <c r="D79" i="1"/>
  <c r="E79" i="1"/>
  <c r="F79" i="1"/>
  <c r="G79" i="1"/>
  <c r="H79" i="1"/>
  <c r="I79" i="1"/>
  <c r="J79" i="1"/>
  <c r="C80" i="1"/>
  <c r="D80" i="1"/>
  <c r="E80" i="1"/>
  <c r="F80" i="1"/>
  <c r="G80" i="1"/>
  <c r="H80" i="1"/>
  <c r="I80" i="1"/>
  <c r="J80" i="1"/>
  <c r="C81" i="1"/>
  <c r="D81" i="1"/>
  <c r="E81" i="1"/>
  <c r="F81" i="1"/>
  <c r="G81" i="1"/>
  <c r="H81" i="1"/>
  <c r="I81" i="1"/>
  <c r="J81" i="1"/>
  <c r="C82" i="1"/>
  <c r="D82" i="1"/>
  <c r="E82" i="1"/>
  <c r="F82" i="1"/>
  <c r="G82" i="1"/>
  <c r="H82" i="1"/>
  <c r="I82" i="1"/>
  <c r="J82" i="1"/>
  <c r="C83" i="1"/>
  <c r="D83" i="1"/>
  <c r="E83" i="1"/>
  <c r="F83" i="1"/>
  <c r="G83" i="1"/>
  <c r="H83" i="1"/>
  <c r="I83" i="1"/>
  <c r="J83" i="1"/>
  <c r="C84" i="1"/>
  <c r="D84" i="1"/>
  <c r="E84" i="1"/>
  <c r="F84" i="1"/>
  <c r="G84" i="1"/>
  <c r="H84" i="1"/>
  <c r="I84" i="1"/>
  <c r="J84" i="1"/>
  <c r="C85" i="1"/>
  <c r="D85" i="1"/>
  <c r="E85" i="1"/>
  <c r="F85" i="1"/>
  <c r="G85" i="1"/>
  <c r="H85" i="1"/>
  <c r="I85" i="1"/>
  <c r="J85" i="1"/>
  <c r="C86" i="1"/>
  <c r="D86" i="1"/>
  <c r="E86" i="1"/>
  <c r="F86" i="1"/>
  <c r="G86" i="1"/>
  <c r="H86" i="1"/>
  <c r="I86" i="1"/>
  <c r="J86" i="1"/>
  <c r="C87" i="1"/>
  <c r="D87" i="1"/>
  <c r="E87" i="1"/>
  <c r="F87" i="1"/>
  <c r="G87" i="1"/>
  <c r="H87" i="1"/>
  <c r="I87" i="1"/>
  <c r="J87" i="1"/>
  <c r="C88" i="1"/>
  <c r="D88" i="1"/>
  <c r="E88" i="1"/>
  <c r="F88" i="1"/>
  <c r="G88" i="1"/>
  <c r="H88" i="1"/>
  <c r="I88" i="1"/>
  <c r="J88" i="1"/>
  <c r="C89" i="1"/>
  <c r="D89" i="1"/>
  <c r="E89" i="1"/>
  <c r="F89" i="1"/>
  <c r="G89" i="1"/>
  <c r="H89" i="1"/>
  <c r="I89" i="1"/>
  <c r="J89" i="1"/>
  <c r="C90" i="1"/>
  <c r="D90" i="1"/>
  <c r="E90" i="1"/>
  <c r="F90" i="1"/>
  <c r="G90" i="1"/>
  <c r="H90" i="1"/>
  <c r="I90" i="1"/>
  <c r="J90" i="1"/>
  <c r="C91" i="1"/>
  <c r="D91" i="1"/>
  <c r="E91" i="1"/>
  <c r="F91" i="1"/>
  <c r="G91" i="1"/>
  <c r="H91" i="1"/>
  <c r="I91" i="1"/>
  <c r="J91" i="1"/>
  <c r="C92" i="1"/>
  <c r="D92" i="1"/>
  <c r="E92" i="1"/>
  <c r="F92" i="1"/>
  <c r="G92" i="1"/>
  <c r="H92" i="1"/>
  <c r="I92" i="1"/>
  <c r="J92" i="1"/>
  <c r="C93" i="1"/>
  <c r="D93" i="1"/>
  <c r="E93" i="1"/>
  <c r="F93" i="1"/>
  <c r="G93" i="1"/>
  <c r="H93" i="1"/>
  <c r="I93" i="1"/>
  <c r="J93" i="1"/>
  <c r="C94" i="1"/>
  <c r="D94" i="1"/>
  <c r="E94" i="1"/>
  <c r="F94" i="1"/>
  <c r="G94" i="1"/>
  <c r="H94" i="1"/>
  <c r="I94" i="1"/>
  <c r="J94" i="1"/>
  <c r="C95" i="1"/>
  <c r="D95" i="1"/>
  <c r="E95" i="1"/>
  <c r="F95" i="1"/>
  <c r="G95" i="1"/>
  <c r="H95" i="1"/>
  <c r="I95" i="1"/>
  <c r="J95" i="1"/>
  <c r="C96" i="1"/>
  <c r="D96" i="1"/>
  <c r="E96" i="1"/>
  <c r="F96" i="1"/>
  <c r="G96" i="1"/>
  <c r="H96" i="1"/>
  <c r="I96" i="1"/>
  <c r="J96" i="1"/>
  <c r="C97" i="1"/>
  <c r="D97" i="1"/>
  <c r="E97" i="1"/>
  <c r="F97" i="1"/>
  <c r="G97" i="1"/>
  <c r="H97" i="1"/>
  <c r="I97" i="1"/>
  <c r="J97" i="1"/>
  <c r="C98" i="1"/>
  <c r="D98" i="1"/>
  <c r="E98" i="1"/>
  <c r="F98" i="1"/>
  <c r="G98" i="1"/>
  <c r="H98" i="1"/>
  <c r="I98" i="1"/>
  <c r="J98" i="1"/>
  <c r="C99" i="1"/>
  <c r="D99" i="1"/>
  <c r="E99" i="1"/>
  <c r="F99" i="1"/>
  <c r="G99" i="1"/>
  <c r="H99" i="1"/>
  <c r="I99" i="1"/>
  <c r="J99" i="1"/>
  <c r="C100" i="1"/>
  <c r="D100" i="1"/>
  <c r="E100" i="1"/>
  <c r="F100" i="1"/>
  <c r="G100" i="1"/>
  <c r="H100" i="1"/>
  <c r="I100" i="1"/>
  <c r="J100" i="1"/>
  <c r="C101" i="1"/>
  <c r="D101" i="1"/>
  <c r="E101" i="1"/>
  <c r="F101" i="1"/>
  <c r="G101" i="1"/>
  <c r="H101" i="1"/>
  <c r="I101" i="1"/>
  <c r="J101" i="1"/>
  <c r="C102" i="1"/>
  <c r="D102" i="1"/>
  <c r="E102" i="1"/>
  <c r="F102" i="1"/>
  <c r="G102" i="1"/>
  <c r="H102" i="1"/>
  <c r="I102" i="1"/>
  <c r="J102" i="1"/>
  <c r="C103" i="1"/>
  <c r="D103" i="1"/>
  <c r="E103" i="1"/>
  <c r="F103" i="1"/>
  <c r="G103" i="1"/>
  <c r="H103" i="1"/>
  <c r="I103" i="1"/>
  <c r="J103" i="1"/>
  <c r="C104" i="1"/>
  <c r="D104" i="1"/>
  <c r="E104" i="1"/>
  <c r="F104" i="1"/>
  <c r="G104" i="1"/>
  <c r="H104" i="1"/>
  <c r="I104" i="1"/>
  <c r="J104" i="1"/>
  <c r="C105" i="1"/>
  <c r="D105" i="1"/>
  <c r="E105" i="1"/>
  <c r="F105" i="1"/>
  <c r="G105" i="1"/>
  <c r="H105" i="1"/>
  <c r="I105" i="1"/>
  <c r="J105" i="1"/>
  <c r="C106" i="1"/>
  <c r="D106" i="1"/>
  <c r="E106" i="1"/>
  <c r="F106" i="1"/>
  <c r="G106" i="1"/>
  <c r="H106" i="1"/>
  <c r="I106" i="1"/>
  <c r="J106" i="1"/>
  <c r="C107" i="1"/>
  <c r="D107" i="1"/>
  <c r="E107" i="1"/>
  <c r="F107" i="1"/>
  <c r="G107" i="1"/>
  <c r="H107" i="1"/>
  <c r="I107" i="1"/>
  <c r="J107" i="1"/>
  <c r="C108" i="1"/>
  <c r="D108" i="1"/>
  <c r="E108" i="1"/>
  <c r="F108" i="1"/>
  <c r="G108" i="1"/>
  <c r="H108" i="1"/>
  <c r="I108" i="1"/>
  <c r="J108" i="1"/>
  <c r="C109" i="1"/>
  <c r="D109" i="1"/>
  <c r="E109" i="1"/>
  <c r="F109" i="1"/>
  <c r="G109" i="1"/>
  <c r="H109" i="1"/>
  <c r="I109" i="1"/>
  <c r="J109" i="1"/>
  <c r="C110" i="1"/>
  <c r="D110" i="1"/>
  <c r="E110" i="1"/>
  <c r="F110" i="1"/>
  <c r="G110" i="1"/>
  <c r="H110" i="1"/>
  <c r="I110" i="1"/>
  <c r="J110" i="1"/>
  <c r="C111" i="1"/>
  <c r="D111" i="1"/>
  <c r="E111" i="1"/>
  <c r="F111" i="1"/>
  <c r="G111" i="1"/>
  <c r="H111" i="1"/>
  <c r="I111" i="1"/>
  <c r="J111" i="1"/>
  <c r="C112" i="1"/>
  <c r="D112" i="1"/>
  <c r="E112" i="1"/>
  <c r="F112" i="1"/>
  <c r="G112" i="1"/>
  <c r="H112" i="1"/>
  <c r="I112" i="1"/>
  <c r="J112" i="1"/>
  <c r="C113" i="1"/>
  <c r="D113" i="1"/>
  <c r="E113" i="1"/>
  <c r="F113" i="1"/>
  <c r="G113" i="1"/>
  <c r="H113" i="1"/>
  <c r="I113" i="1"/>
  <c r="J113" i="1"/>
  <c r="C114" i="1"/>
  <c r="D114" i="1"/>
  <c r="E114" i="1"/>
  <c r="F114" i="1"/>
  <c r="G114" i="1"/>
  <c r="H114" i="1"/>
  <c r="I114" i="1"/>
  <c r="J114" i="1"/>
  <c r="C115" i="1"/>
  <c r="D115" i="1"/>
  <c r="E115" i="1"/>
  <c r="F115" i="1"/>
  <c r="G115" i="1"/>
  <c r="H115" i="1"/>
  <c r="I115" i="1"/>
  <c r="J115" i="1"/>
  <c r="C116" i="1"/>
  <c r="D116" i="1"/>
  <c r="E116" i="1"/>
  <c r="F116" i="1"/>
  <c r="G116" i="1"/>
  <c r="H116" i="1"/>
  <c r="I116" i="1"/>
  <c r="J116" i="1"/>
  <c r="C117" i="1"/>
  <c r="D117" i="1"/>
  <c r="E117" i="1"/>
  <c r="F117" i="1"/>
  <c r="G117" i="1"/>
  <c r="H117" i="1"/>
  <c r="I117" i="1"/>
  <c r="J117" i="1"/>
  <c r="C118" i="1"/>
  <c r="D118" i="1"/>
  <c r="E118" i="1"/>
  <c r="F118" i="1"/>
  <c r="G118" i="1"/>
  <c r="H118" i="1"/>
  <c r="I118" i="1"/>
  <c r="J118" i="1"/>
  <c r="C119" i="1"/>
  <c r="D119" i="1"/>
  <c r="E119" i="1"/>
  <c r="F119" i="1"/>
  <c r="G119" i="1"/>
  <c r="H119" i="1"/>
  <c r="I119" i="1"/>
  <c r="J119" i="1"/>
  <c r="C120" i="1"/>
  <c r="D120" i="1"/>
  <c r="E120" i="1"/>
  <c r="F120" i="1"/>
  <c r="G120" i="1"/>
  <c r="H120" i="1"/>
  <c r="I120" i="1"/>
  <c r="J120" i="1"/>
  <c r="C121" i="1"/>
  <c r="D121" i="1"/>
  <c r="E121" i="1"/>
  <c r="F121" i="1"/>
  <c r="G121" i="1"/>
  <c r="H121" i="1"/>
  <c r="I121" i="1"/>
  <c r="J121" i="1"/>
  <c r="C122" i="1"/>
  <c r="D122" i="1"/>
  <c r="E122" i="1"/>
  <c r="F122" i="1"/>
  <c r="G122" i="1"/>
  <c r="H122" i="1"/>
  <c r="I122" i="1"/>
  <c r="J122" i="1"/>
  <c r="C123" i="1"/>
  <c r="D123" i="1"/>
  <c r="E123" i="1"/>
  <c r="F123" i="1"/>
  <c r="G123" i="1"/>
  <c r="H123" i="1"/>
  <c r="I123" i="1"/>
  <c r="J123" i="1"/>
  <c r="C124" i="1"/>
  <c r="D124" i="1"/>
  <c r="E124" i="1"/>
  <c r="F124" i="1"/>
  <c r="G124" i="1"/>
  <c r="H124" i="1"/>
  <c r="I124" i="1"/>
  <c r="J124" i="1"/>
  <c r="C125" i="1"/>
  <c r="D125" i="1"/>
  <c r="E125" i="1"/>
  <c r="F125" i="1"/>
  <c r="G125" i="1"/>
  <c r="H125" i="1"/>
  <c r="I125" i="1"/>
  <c r="J125" i="1"/>
  <c r="C126" i="1"/>
  <c r="D126" i="1"/>
  <c r="E126" i="1"/>
  <c r="F126" i="1"/>
  <c r="G126" i="1"/>
  <c r="H126" i="1"/>
  <c r="I126" i="1"/>
  <c r="J126" i="1"/>
  <c r="C127" i="1"/>
  <c r="D127" i="1"/>
  <c r="E127" i="1"/>
  <c r="F127" i="1"/>
  <c r="G127" i="1"/>
  <c r="H127" i="1"/>
  <c r="I127" i="1"/>
  <c r="J127" i="1"/>
  <c r="C128" i="1"/>
  <c r="D128" i="1"/>
  <c r="E128" i="1"/>
  <c r="F128" i="1"/>
  <c r="G128" i="1"/>
  <c r="H128" i="1"/>
  <c r="I128" i="1"/>
  <c r="J128" i="1"/>
  <c r="C129" i="1"/>
  <c r="D129" i="1"/>
  <c r="E129" i="1"/>
  <c r="F129" i="1"/>
  <c r="G129" i="1"/>
  <c r="H129" i="1"/>
  <c r="I129" i="1"/>
  <c r="J129" i="1"/>
  <c r="C130" i="1"/>
  <c r="D130" i="1"/>
  <c r="E130" i="1"/>
  <c r="F130" i="1"/>
  <c r="G130" i="1"/>
  <c r="H130" i="1"/>
  <c r="I130" i="1"/>
  <c r="J130" i="1"/>
  <c r="C131" i="1"/>
  <c r="D131" i="1"/>
  <c r="E131" i="1"/>
  <c r="F131" i="1"/>
  <c r="G131" i="1"/>
  <c r="H131" i="1"/>
  <c r="I131" i="1"/>
  <c r="J131" i="1"/>
  <c r="C132" i="1"/>
  <c r="D132" i="1"/>
  <c r="E132" i="1"/>
  <c r="F132" i="1"/>
  <c r="G132" i="1"/>
  <c r="H132" i="1"/>
  <c r="I132" i="1"/>
  <c r="J132" i="1"/>
  <c r="C133" i="1"/>
  <c r="D133" i="1"/>
  <c r="E133" i="1"/>
  <c r="F133" i="1"/>
  <c r="G133" i="1"/>
  <c r="H133" i="1"/>
  <c r="I133" i="1"/>
  <c r="J133" i="1"/>
  <c r="C134" i="1"/>
  <c r="D134" i="1"/>
  <c r="E134" i="1"/>
  <c r="F134" i="1"/>
  <c r="G134" i="1"/>
  <c r="H134" i="1"/>
  <c r="I134" i="1"/>
  <c r="J134" i="1"/>
  <c r="C135" i="1"/>
  <c r="D135" i="1"/>
  <c r="E135" i="1"/>
  <c r="F135" i="1"/>
  <c r="G135" i="1"/>
  <c r="H135" i="1"/>
  <c r="I135" i="1"/>
  <c r="J135" i="1"/>
  <c r="C136" i="1"/>
  <c r="D136" i="1"/>
  <c r="E136" i="1"/>
  <c r="F136" i="1"/>
  <c r="G136" i="1"/>
  <c r="H136" i="1"/>
  <c r="I136" i="1"/>
  <c r="J136" i="1"/>
  <c r="C137" i="1"/>
  <c r="D137" i="1"/>
  <c r="E137" i="1"/>
  <c r="F137" i="1"/>
  <c r="G137" i="1"/>
  <c r="H137" i="1"/>
  <c r="I137" i="1"/>
  <c r="J137" i="1"/>
  <c r="C138" i="1"/>
  <c r="D138" i="1"/>
  <c r="E138" i="1"/>
  <c r="F138" i="1"/>
  <c r="G138" i="1"/>
  <c r="H138" i="1"/>
  <c r="I138" i="1"/>
  <c r="J138" i="1"/>
  <c r="C139" i="1"/>
  <c r="D139" i="1"/>
  <c r="E139" i="1"/>
  <c r="F139" i="1"/>
  <c r="G139" i="1"/>
  <c r="H139" i="1"/>
  <c r="I139" i="1"/>
  <c r="J139" i="1"/>
  <c r="C140" i="1"/>
  <c r="D140" i="1"/>
  <c r="E140" i="1"/>
  <c r="F140" i="1"/>
  <c r="G140" i="1"/>
  <c r="H140" i="1"/>
  <c r="I140" i="1"/>
  <c r="J140" i="1"/>
  <c r="C141" i="1"/>
  <c r="D141" i="1"/>
  <c r="E141" i="1"/>
  <c r="F141" i="1"/>
  <c r="G141" i="1"/>
  <c r="H141" i="1"/>
  <c r="I141" i="1"/>
  <c r="J141" i="1"/>
  <c r="C142" i="1"/>
  <c r="D142" i="1"/>
  <c r="E142" i="1"/>
  <c r="F142" i="1"/>
  <c r="G142" i="1"/>
  <c r="H142" i="1"/>
  <c r="I142" i="1"/>
  <c r="J142" i="1"/>
  <c r="C143" i="1"/>
  <c r="D143" i="1"/>
  <c r="E143" i="1"/>
  <c r="F143" i="1"/>
  <c r="G143" i="1"/>
  <c r="H143" i="1"/>
  <c r="I143" i="1"/>
  <c r="J143" i="1"/>
  <c r="C144" i="1"/>
  <c r="D144" i="1"/>
  <c r="E144" i="1"/>
  <c r="F144" i="1"/>
  <c r="G144" i="1"/>
  <c r="H144" i="1"/>
  <c r="I144" i="1"/>
  <c r="J144" i="1"/>
  <c r="C145" i="1"/>
  <c r="D145" i="1"/>
  <c r="E145" i="1"/>
  <c r="F145" i="1"/>
  <c r="G145" i="1"/>
  <c r="H145" i="1"/>
  <c r="I145" i="1"/>
  <c r="J145" i="1"/>
  <c r="C146" i="1"/>
  <c r="D146" i="1"/>
  <c r="E146" i="1"/>
  <c r="F146" i="1"/>
  <c r="G146" i="1"/>
  <c r="H146" i="1"/>
  <c r="I146" i="1"/>
  <c r="J146" i="1"/>
  <c r="C147" i="1"/>
  <c r="D147" i="1"/>
  <c r="E147" i="1"/>
  <c r="F147" i="1"/>
  <c r="G147" i="1"/>
  <c r="H147" i="1"/>
  <c r="I147" i="1"/>
  <c r="J147" i="1"/>
  <c r="C148" i="1"/>
  <c r="D148" i="1"/>
  <c r="E148" i="1"/>
  <c r="F148" i="1"/>
  <c r="G148" i="1"/>
  <c r="H148" i="1"/>
  <c r="I148" i="1"/>
  <c r="J148" i="1"/>
  <c r="C149" i="1"/>
  <c r="D149" i="1"/>
  <c r="E149" i="1"/>
  <c r="F149" i="1"/>
  <c r="G149" i="1"/>
  <c r="H149" i="1"/>
  <c r="I149" i="1"/>
  <c r="J149" i="1"/>
  <c r="C150" i="1"/>
  <c r="D150" i="1"/>
  <c r="E150" i="1"/>
  <c r="F150" i="1"/>
  <c r="G150" i="1"/>
  <c r="H150" i="1"/>
  <c r="I150" i="1"/>
  <c r="J150" i="1"/>
  <c r="C151" i="1"/>
  <c r="D151" i="1"/>
  <c r="E151" i="1"/>
  <c r="F151" i="1"/>
  <c r="G151" i="1"/>
  <c r="H151" i="1"/>
  <c r="I151" i="1"/>
  <c r="J151" i="1"/>
  <c r="C152" i="1"/>
  <c r="D152" i="1"/>
  <c r="E152" i="1"/>
  <c r="F152" i="1"/>
  <c r="G152" i="1"/>
  <c r="H152" i="1"/>
  <c r="I152" i="1"/>
  <c r="J152" i="1"/>
  <c r="C153" i="1"/>
  <c r="D153" i="1"/>
  <c r="E153" i="1"/>
  <c r="F153" i="1"/>
  <c r="G153" i="1"/>
  <c r="H153" i="1"/>
  <c r="I153" i="1"/>
  <c r="J153" i="1"/>
  <c r="C154" i="1"/>
  <c r="D154" i="1"/>
  <c r="E154" i="1"/>
  <c r="F154" i="1"/>
  <c r="G154" i="1"/>
  <c r="H154" i="1"/>
  <c r="I154" i="1"/>
  <c r="J154" i="1"/>
  <c r="C155" i="1"/>
  <c r="D155" i="1"/>
  <c r="E155" i="1"/>
  <c r="F155" i="1"/>
  <c r="G155" i="1"/>
  <c r="H155" i="1"/>
  <c r="I155" i="1"/>
  <c r="J155" i="1"/>
  <c r="C156" i="1"/>
  <c r="D156" i="1"/>
  <c r="E156" i="1"/>
  <c r="F156" i="1"/>
  <c r="G156" i="1"/>
  <c r="H156" i="1"/>
  <c r="I156" i="1"/>
  <c r="J156" i="1"/>
  <c r="C157" i="1"/>
  <c r="D157" i="1"/>
  <c r="E157" i="1"/>
  <c r="F157" i="1"/>
  <c r="G157" i="1"/>
  <c r="H157" i="1"/>
  <c r="I157" i="1"/>
  <c r="J157" i="1"/>
  <c r="C158" i="1"/>
  <c r="D158" i="1"/>
  <c r="E158" i="1"/>
  <c r="F158" i="1"/>
  <c r="G158" i="1"/>
  <c r="H158" i="1"/>
  <c r="I158" i="1"/>
  <c r="J158" i="1"/>
  <c r="C159" i="1"/>
  <c r="D159" i="1"/>
  <c r="E159" i="1"/>
  <c r="F159" i="1"/>
  <c r="G159" i="1"/>
  <c r="H159" i="1"/>
  <c r="I159" i="1"/>
  <c r="J159" i="1"/>
  <c r="C160" i="1"/>
  <c r="D160" i="1"/>
  <c r="E160" i="1"/>
  <c r="F160" i="1"/>
  <c r="G160" i="1"/>
  <c r="H160" i="1"/>
  <c r="I160" i="1"/>
  <c r="J160" i="1"/>
  <c r="C161" i="1"/>
  <c r="D161" i="1"/>
  <c r="E161" i="1"/>
  <c r="F161" i="1"/>
  <c r="G161" i="1"/>
  <c r="H161" i="1"/>
  <c r="I161" i="1"/>
  <c r="J161" i="1"/>
  <c r="C162" i="1"/>
  <c r="D162" i="1"/>
  <c r="E162" i="1"/>
  <c r="F162" i="1"/>
  <c r="G162" i="1"/>
  <c r="H162" i="1"/>
  <c r="I162" i="1"/>
  <c r="J162" i="1"/>
  <c r="C163" i="1"/>
  <c r="D163" i="1"/>
  <c r="E163" i="1"/>
  <c r="F163" i="1"/>
  <c r="G163" i="1"/>
  <c r="H163" i="1"/>
  <c r="I163" i="1"/>
  <c r="J163" i="1"/>
  <c r="C164" i="1"/>
  <c r="D164" i="1"/>
  <c r="E164" i="1"/>
  <c r="F164" i="1"/>
  <c r="G164" i="1"/>
  <c r="H164" i="1"/>
  <c r="I164" i="1"/>
  <c r="J164" i="1"/>
  <c r="C165" i="1"/>
  <c r="D165" i="1"/>
  <c r="E165" i="1"/>
  <c r="F165" i="1"/>
  <c r="G165" i="1"/>
  <c r="H165" i="1"/>
  <c r="I165" i="1"/>
  <c r="J165" i="1"/>
  <c r="C166" i="1"/>
  <c r="D166" i="1"/>
  <c r="E166" i="1"/>
  <c r="F166" i="1"/>
  <c r="G166" i="1"/>
  <c r="H166" i="1"/>
  <c r="I166" i="1"/>
  <c r="J166" i="1"/>
  <c r="C167" i="1"/>
  <c r="D167" i="1"/>
  <c r="E167" i="1"/>
  <c r="F167" i="1"/>
  <c r="G167" i="1"/>
  <c r="H167" i="1"/>
  <c r="I167" i="1"/>
  <c r="J167" i="1"/>
  <c r="C168" i="1"/>
  <c r="D168" i="1"/>
  <c r="E168" i="1"/>
  <c r="F168" i="1"/>
  <c r="G168" i="1"/>
  <c r="H168" i="1"/>
  <c r="I168" i="1"/>
  <c r="J168" i="1"/>
  <c r="C169" i="1"/>
  <c r="D169" i="1"/>
  <c r="E169" i="1"/>
  <c r="F169" i="1"/>
  <c r="G169" i="1"/>
  <c r="H169" i="1"/>
  <c r="I169" i="1"/>
  <c r="J169" i="1"/>
  <c r="C170" i="1"/>
  <c r="D170" i="1"/>
  <c r="E170" i="1"/>
  <c r="F170" i="1"/>
  <c r="G170" i="1"/>
  <c r="H170" i="1"/>
  <c r="I170" i="1"/>
  <c r="J170" i="1"/>
  <c r="C171" i="1"/>
  <c r="D171" i="1"/>
  <c r="E171" i="1"/>
  <c r="F171" i="1"/>
  <c r="G171" i="1"/>
  <c r="H171" i="1"/>
  <c r="I171" i="1"/>
  <c r="J171" i="1"/>
  <c r="C172" i="1"/>
  <c r="D172" i="1"/>
  <c r="E172" i="1"/>
  <c r="F172" i="1"/>
  <c r="G172" i="1"/>
  <c r="H172" i="1"/>
  <c r="I172" i="1"/>
  <c r="J172" i="1"/>
  <c r="C173" i="1"/>
  <c r="D173" i="1"/>
  <c r="E173" i="1"/>
  <c r="F173" i="1"/>
  <c r="G173" i="1"/>
  <c r="H173" i="1"/>
  <c r="I173" i="1"/>
  <c r="J173" i="1"/>
  <c r="C174" i="1"/>
  <c r="D174" i="1"/>
  <c r="E174" i="1"/>
  <c r="F174" i="1"/>
  <c r="G174" i="1"/>
  <c r="H174" i="1"/>
  <c r="I174" i="1"/>
  <c r="J174" i="1"/>
  <c r="C175" i="1"/>
  <c r="D175" i="1"/>
  <c r="E175" i="1"/>
  <c r="F175" i="1"/>
  <c r="G175" i="1"/>
  <c r="H175" i="1"/>
  <c r="I175" i="1"/>
  <c r="J175" i="1"/>
  <c r="C176" i="1"/>
  <c r="D176" i="1"/>
  <c r="E176" i="1"/>
  <c r="F176" i="1"/>
  <c r="G176" i="1"/>
  <c r="H176" i="1"/>
  <c r="I176" i="1"/>
  <c r="J176" i="1"/>
  <c r="C177" i="1"/>
  <c r="D177" i="1"/>
  <c r="E177" i="1"/>
  <c r="F177" i="1"/>
  <c r="G177" i="1"/>
  <c r="H177" i="1"/>
  <c r="I177" i="1"/>
  <c r="J177" i="1"/>
  <c r="C178" i="1"/>
  <c r="D178" i="1"/>
  <c r="E178" i="1"/>
  <c r="F178" i="1"/>
  <c r="G178" i="1"/>
  <c r="H178" i="1"/>
  <c r="I178" i="1"/>
  <c r="J178" i="1"/>
  <c r="C179" i="1"/>
  <c r="D179" i="1"/>
  <c r="E179" i="1"/>
  <c r="F179" i="1"/>
  <c r="G179" i="1"/>
  <c r="H179" i="1"/>
  <c r="I179" i="1"/>
  <c r="J179" i="1"/>
  <c r="C180" i="1"/>
  <c r="D180" i="1"/>
  <c r="E180" i="1"/>
  <c r="F180" i="1"/>
  <c r="G180" i="1"/>
  <c r="H180" i="1"/>
  <c r="I180" i="1"/>
  <c r="J180" i="1"/>
  <c r="C181" i="1"/>
  <c r="D181" i="1"/>
  <c r="E181" i="1"/>
  <c r="F181" i="1"/>
  <c r="G181" i="1"/>
  <c r="H181" i="1"/>
  <c r="I181" i="1"/>
  <c r="J181" i="1"/>
  <c r="C182" i="1"/>
  <c r="D182" i="1"/>
  <c r="E182" i="1"/>
  <c r="F182" i="1"/>
  <c r="G182" i="1"/>
  <c r="H182" i="1"/>
  <c r="I182" i="1"/>
  <c r="J182" i="1"/>
  <c r="C183" i="1"/>
  <c r="D183" i="1"/>
  <c r="E183" i="1"/>
  <c r="F183" i="1"/>
  <c r="G183" i="1"/>
  <c r="H183" i="1"/>
  <c r="I183" i="1"/>
  <c r="J183" i="1"/>
  <c r="C184" i="1"/>
  <c r="D184" i="1"/>
  <c r="E184" i="1"/>
  <c r="F184" i="1"/>
  <c r="G184" i="1"/>
  <c r="H184" i="1"/>
  <c r="I184" i="1"/>
  <c r="J184" i="1"/>
  <c r="C185" i="1"/>
  <c r="D185" i="1"/>
  <c r="E185" i="1"/>
  <c r="F185" i="1"/>
  <c r="G185" i="1"/>
  <c r="H185" i="1"/>
  <c r="I185" i="1"/>
  <c r="J185" i="1"/>
  <c r="C186" i="1"/>
  <c r="D186" i="1"/>
  <c r="E186" i="1"/>
  <c r="F186" i="1"/>
  <c r="G186" i="1"/>
  <c r="H186" i="1"/>
  <c r="I186" i="1"/>
  <c r="J186" i="1"/>
  <c r="C187" i="1"/>
  <c r="D187" i="1"/>
  <c r="E187" i="1"/>
  <c r="F187" i="1"/>
  <c r="G187" i="1"/>
  <c r="H187" i="1"/>
  <c r="I187" i="1"/>
  <c r="J187" i="1"/>
  <c r="C188" i="1"/>
  <c r="D188" i="1"/>
  <c r="E188" i="1"/>
  <c r="F188" i="1"/>
  <c r="G188" i="1"/>
  <c r="H188" i="1"/>
  <c r="I188" i="1"/>
  <c r="J188" i="1"/>
  <c r="C189" i="1"/>
  <c r="D189" i="1"/>
  <c r="E189" i="1"/>
  <c r="F189" i="1"/>
  <c r="G189" i="1"/>
  <c r="H189" i="1"/>
  <c r="I189" i="1"/>
  <c r="J189" i="1"/>
  <c r="C190" i="1"/>
  <c r="D190" i="1"/>
  <c r="E190" i="1"/>
  <c r="F190" i="1"/>
  <c r="G190" i="1"/>
  <c r="H190" i="1"/>
  <c r="I190" i="1"/>
  <c r="J190" i="1"/>
  <c r="C191" i="1"/>
  <c r="D191" i="1"/>
  <c r="E191" i="1"/>
  <c r="F191" i="1"/>
  <c r="G191" i="1"/>
  <c r="H191" i="1"/>
  <c r="I191" i="1"/>
  <c r="J191" i="1"/>
  <c r="C192" i="1"/>
  <c r="D192" i="1"/>
  <c r="E192" i="1"/>
  <c r="F192" i="1"/>
  <c r="G192" i="1"/>
  <c r="H192" i="1"/>
  <c r="I192" i="1"/>
  <c r="J192" i="1"/>
  <c r="C193" i="1"/>
  <c r="D193" i="1"/>
  <c r="E193" i="1"/>
  <c r="F193" i="1"/>
  <c r="G193" i="1"/>
  <c r="H193" i="1"/>
  <c r="I193" i="1"/>
  <c r="J193" i="1"/>
  <c r="C194" i="1"/>
  <c r="D194" i="1"/>
  <c r="E194" i="1"/>
  <c r="F194" i="1"/>
  <c r="G194" i="1"/>
  <c r="H194" i="1"/>
  <c r="I194" i="1"/>
  <c r="J194" i="1"/>
  <c r="C195" i="1"/>
  <c r="D195" i="1"/>
  <c r="E195" i="1"/>
  <c r="F195" i="1"/>
  <c r="G195" i="1"/>
  <c r="H195" i="1"/>
  <c r="I195" i="1"/>
  <c r="J195" i="1"/>
  <c r="C196" i="1"/>
  <c r="D196" i="1"/>
  <c r="E196" i="1"/>
  <c r="F196" i="1"/>
  <c r="G196" i="1"/>
  <c r="H196" i="1"/>
  <c r="I196" i="1"/>
  <c r="J196" i="1"/>
  <c r="C197" i="1"/>
  <c r="D197" i="1"/>
  <c r="E197" i="1"/>
  <c r="F197" i="1"/>
  <c r="G197" i="1"/>
  <c r="H197" i="1"/>
  <c r="I197" i="1"/>
  <c r="J197" i="1"/>
  <c r="C198" i="1"/>
  <c r="D198" i="1"/>
  <c r="E198" i="1"/>
  <c r="F198" i="1"/>
  <c r="G198" i="1"/>
  <c r="H198" i="1"/>
  <c r="I198" i="1"/>
  <c r="J198" i="1"/>
  <c r="C199" i="1"/>
  <c r="D199" i="1"/>
  <c r="E199" i="1"/>
  <c r="F199" i="1"/>
  <c r="G199" i="1"/>
  <c r="H199" i="1"/>
  <c r="I199" i="1"/>
  <c r="J199" i="1"/>
  <c r="C200" i="1"/>
  <c r="D200" i="1"/>
  <c r="E200" i="1"/>
  <c r="F200" i="1"/>
  <c r="G200" i="1"/>
  <c r="H200" i="1"/>
  <c r="I200" i="1"/>
  <c r="J200" i="1"/>
  <c r="C201" i="1"/>
  <c r="D201" i="1"/>
  <c r="E201" i="1"/>
  <c r="F201" i="1"/>
  <c r="G201" i="1"/>
  <c r="H201" i="1"/>
  <c r="I201" i="1"/>
  <c r="J201" i="1"/>
  <c r="C202" i="1"/>
  <c r="D202" i="1"/>
  <c r="E202" i="1"/>
  <c r="F202" i="1"/>
  <c r="G202" i="1"/>
  <c r="H202" i="1"/>
  <c r="I202" i="1"/>
  <c r="J202" i="1"/>
  <c r="C203" i="1"/>
  <c r="D203" i="1"/>
  <c r="E203" i="1"/>
  <c r="F203" i="1"/>
  <c r="G203" i="1"/>
  <c r="H203" i="1"/>
  <c r="I203" i="1"/>
  <c r="J203" i="1"/>
  <c r="C204" i="1"/>
  <c r="D204" i="1"/>
  <c r="E204" i="1"/>
  <c r="F204" i="1"/>
  <c r="G204" i="1"/>
  <c r="H204" i="1"/>
  <c r="I204" i="1"/>
  <c r="J204" i="1"/>
  <c r="C205" i="1"/>
  <c r="D205" i="1"/>
  <c r="E205" i="1"/>
  <c r="F205" i="1"/>
  <c r="G205" i="1"/>
  <c r="H205" i="1"/>
  <c r="I205" i="1"/>
  <c r="J205" i="1"/>
  <c r="C206" i="1"/>
  <c r="D206" i="1"/>
  <c r="E206" i="1"/>
  <c r="F206" i="1"/>
  <c r="G206" i="1"/>
  <c r="H206" i="1"/>
  <c r="I206" i="1"/>
  <c r="J206" i="1"/>
  <c r="C207" i="1"/>
  <c r="D207" i="1"/>
  <c r="E207" i="1"/>
  <c r="F207" i="1"/>
  <c r="G207" i="1"/>
  <c r="H207" i="1"/>
  <c r="I207" i="1"/>
  <c r="J207" i="1"/>
  <c r="C208" i="1"/>
  <c r="D208" i="1"/>
  <c r="E208" i="1"/>
  <c r="F208" i="1"/>
  <c r="G208" i="1"/>
  <c r="H208" i="1"/>
  <c r="I208" i="1"/>
  <c r="J208" i="1"/>
  <c r="C209" i="1"/>
  <c r="D209" i="1"/>
  <c r="E209" i="1"/>
  <c r="F209" i="1"/>
  <c r="G209" i="1"/>
  <c r="H209" i="1"/>
  <c r="I209" i="1"/>
  <c r="J209" i="1"/>
  <c r="C210" i="1"/>
  <c r="D210" i="1"/>
  <c r="E210" i="1"/>
  <c r="F210" i="1"/>
  <c r="G210" i="1"/>
  <c r="H210" i="1"/>
  <c r="I210" i="1"/>
  <c r="J210" i="1"/>
  <c r="C211" i="1"/>
  <c r="D211" i="1"/>
  <c r="E211" i="1"/>
  <c r="F211" i="1"/>
  <c r="G211" i="1"/>
  <c r="H211" i="1"/>
  <c r="I211" i="1"/>
  <c r="J211" i="1"/>
  <c r="C212" i="1"/>
  <c r="D212" i="1"/>
  <c r="E212" i="1"/>
  <c r="F212" i="1"/>
  <c r="G212" i="1"/>
  <c r="H212" i="1"/>
  <c r="I212" i="1"/>
  <c r="J212" i="1"/>
  <c r="C213" i="1"/>
  <c r="D213" i="1"/>
  <c r="E213" i="1"/>
  <c r="F213" i="1"/>
  <c r="G213" i="1"/>
  <c r="H213" i="1"/>
  <c r="I213" i="1"/>
  <c r="J213" i="1"/>
  <c r="C214" i="1"/>
  <c r="D214" i="1"/>
  <c r="E214" i="1"/>
  <c r="F214" i="1"/>
  <c r="G214" i="1"/>
  <c r="H214" i="1"/>
  <c r="I214" i="1"/>
  <c r="J214" i="1"/>
  <c r="C215" i="1"/>
  <c r="D215" i="1"/>
  <c r="E215" i="1"/>
  <c r="F215" i="1"/>
  <c r="G215" i="1"/>
  <c r="H215" i="1"/>
  <c r="I215" i="1"/>
  <c r="J215" i="1"/>
  <c r="C216" i="1"/>
  <c r="D216" i="1"/>
  <c r="E216" i="1"/>
  <c r="F216" i="1"/>
  <c r="G216" i="1"/>
  <c r="H216" i="1"/>
  <c r="I216" i="1"/>
  <c r="J216" i="1"/>
  <c r="C217" i="1"/>
  <c r="D217" i="1"/>
  <c r="E217" i="1"/>
  <c r="F217" i="1"/>
  <c r="G217" i="1"/>
  <c r="H217" i="1"/>
  <c r="I217" i="1"/>
  <c r="J217" i="1"/>
  <c r="C218" i="1"/>
  <c r="D218" i="1"/>
  <c r="E218" i="1"/>
  <c r="F218" i="1"/>
  <c r="G218" i="1"/>
  <c r="H218" i="1"/>
  <c r="I218" i="1"/>
  <c r="J218" i="1"/>
  <c r="C219" i="1"/>
  <c r="D219" i="1"/>
  <c r="E219" i="1"/>
  <c r="F219" i="1"/>
  <c r="G219" i="1"/>
  <c r="H219" i="1"/>
  <c r="I219" i="1"/>
  <c r="J219" i="1"/>
  <c r="C220" i="1"/>
  <c r="D220" i="1"/>
  <c r="E220" i="1"/>
  <c r="F220" i="1"/>
  <c r="G220" i="1"/>
  <c r="H220" i="1"/>
  <c r="I220" i="1"/>
  <c r="J220" i="1"/>
  <c r="C221" i="1"/>
  <c r="D221" i="1"/>
  <c r="E221" i="1"/>
  <c r="F221" i="1"/>
  <c r="G221" i="1"/>
  <c r="H221" i="1"/>
  <c r="I221" i="1"/>
  <c r="J221" i="1"/>
  <c r="C222" i="1"/>
  <c r="D222" i="1"/>
  <c r="E222" i="1"/>
  <c r="F222" i="1"/>
  <c r="G222" i="1"/>
  <c r="H222" i="1"/>
  <c r="I222" i="1"/>
  <c r="J222" i="1"/>
  <c r="C223" i="1"/>
  <c r="D223" i="1"/>
  <c r="E223" i="1"/>
  <c r="F223" i="1"/>
  <c r="G223" i="1"/>
  <c r="H223" i="1"/>
  <c r="I223" i="1"/>
  <c r="J223" i="1"/>
  <c r="C224" i="1"/>
  <c r="D224" i="1"/>
  <c r="E224" i="1"/>
  <c r="F224" i="1"/>
  <c r="G224" i="1"/>
  <c r="H224" i="1"/>
  <c r="I224" i="1"/>
  <c r="J224" i="1"/>
  <c r="C225" i="1"/>
  <c r="D225" i="1"/>
  <c r="E225" i="1"/>
  <c r="F225" i="1"/>
  <c r="G225" i="1"/>
  <c r="H225" i="1"/>
  <c r="I225" i="1"/>
  <c r="J225" i="1"/>
  <c r="C226" i="1"/>
  <c r="D226" i="1"/>
  <c r="E226" i="1"/>
  <c r="F226" i="1"/>
  <c r="G226" i="1"/>
  <c r="H226" i="1"/>
  <c r="I226" i="1"/>
  <c r="J226" i="1"/>
  <c r="C227" i="1"/>
  <c r="D227" i="1"/>
  <c r="E227" i="1"/>
  <c r="F227" i="1"/>
  <c r="G227" i="1"/>
  <c r="H227" i="1"/>
  <c r="I227" i="1"/>
  <c r="J227" i="1"/>
  <c r="C228" i="1"/>
  <c r="D228" i="1"/>
  <c r="E228" i="1"/>
  <c r="F228" i="1"/>
  <c r="G228" i="1"/>
  <c r="H228" i="1"/>
  <c r="I228" i="1"/>
  <c r="J228" i="1"/>
  <c r="C229" i="1"/>
  <c r="D229" i="1"/>
  <c r="E229" i="1"/>
  <c r="F229" i="1"/>
  <c r="G229" i="1"/>
  <c r="H229" i="1"/>
  <c r="I229" i="1"/>
  <c r="J229" i="1"/>
  <c r="C230" i="1"/>
  <c r="D230" i="1"/>
  <c r="E230" i="1"/>
  <c r="F230" i="1"/>
  <c r="G230" i="1"/>
  <c r="H230" i="1"/>
  <c r="I230" i="1"/>
  <c r="J230" i="1"/>
  <c r="C231" i="1"/>
  <c r="D231" i="1"/>
  <c r="E231" i="1"/>
  <c r="F231" i="1"/>
  <c r="G231" i="1"/>
  <c r="H231" i="1"/>
  <c r="I231" i="1"/>
  <c r="J231" i="1"/>
  <c r="C232" i="1"/>
  <c r="D232" i="1"/>
  <c r="E232" i="1"/>
  <c r="F232" i="1"/>
  <c r="G232" i="1"/>
  <c r="H232" i="1"/>
  <c r="I232" i="1"/>
  <c r="J232" i="1"/>
  <c r="C233" i="1"/>
  <c r="D233" i="1"/>
  <c r="E233" i="1"/>
  <c r="F233" i="1"/>
  <c r="G233" i="1"/>
  <c r="H233" i="1"/>
  <c r="I233" i="1"/>
  <c r="J233" i="1"/>
  <c r="C234" i="1"/>
  <c r="D234" i="1"/>
  <c r="E234" i="1"/>
  <c r="F234" i="1"/>
  <c r="G234" i="1"/>
  <c r="H234" i="1"/>
  <c r="I234" i="1"/>
  <c r="J234" i="1"/>
  <c r="C235" i="1"/>
  <c r="D235" i="1"/>
  <c r="E235" i="1"/>
  <c r="F235" i="1"/>
  <c r="G235" i="1"/>
  <c r="H235" i="1"/>
  <c r="I235" i="1"/>
  <c r="J235" i="1"/>
  <c r="C236" i="1"/>
  <c r="D236" i="1"/>
  <c r="E236" i="1"/>
  <c r="F236" i="1"/>
  <c r="G236" i="1"/>
  <c r="H236" i="1"/>
  <c r="I236" i="1"/>
  <c r="J236" i="1"/>
  <c r="C237" i="1"/>
  <c r="D237" i="1"/>
  <c r="E237" i="1"/>
  <c r="F237" i="1"/>
  <c r="G237" i="1"/>
  <c r="H237" i="1"/>
  <c r="I237" i="1"/>
  <c r="J237" i="1"/>
  <c r="C238" i="1"/>
  <c r="D238" i="1"/>
  <c r="E238" i="1"/>
  <c r="F238" i="1"/>
  <c r="G238" i="1"/>
  <c r="H238" i="1"/>
  <c r="I238" i="1"/>
  <c r="J238" i="1"/>
  <c r="C239" i="1"/>
  <c r="D239" i="1"/>
  <c r="E239" i="1"/>
  <c r="F239" i="1"/>
  <c r="G239" i="1"/>
  <c r="H239" i="1"/>
  <c r="I239" i="1"/>
  <c r="J239" i="1"/>
  <c r="C240" i="1"/>
  <c r="D240" i="1"/>
  <c r="E240" i="1"/>
  <c r="F240" i="1"/>
  <c r="G240" i="1"/>
  <c r="H240" i="1"/>
  <c r="I240" i="1"/>
  <c r="J240" i="1"/>
  <c r="C241" i="1"/>
  <c r="D241" i="1"/>
  <c r="E241" i="1"/>
  <c r="F241" i="1"/>
  <c r="G241" i="1"/>
  <c r="H241" i="1"/>
  <c r="I241" i="1"/>
  <c r="J241" i="1"/>
  <c r="C242" i="1"/>
  <c r="D242" i="1"/>
  <c r="E242" i="1"/>
  <c r="F242" i="1"/>
  <c r="G242" i="1"/>
  <c r="H242" i="1"/>
  <c r="I242" i="1"/>
  <c r="J242" i="1"/>
  <c r="C243" i="1"/>
  <c r="D243" i="1"/>
  <c r="E243" i="1"/>
  <c r="F243" i="1"/>
  <c r="G243" i="1"/>
  <c r="H243" i="1"/>
  <c r="I243" i="1"/>
  <c r="J243" i="1"/>
  <c r="C244" i="1"/>
  <c r="D244" i="1"/>
  <c r="E244" i="1"/>
  <c r="F244" i="1"/>
  <c r="G244" i="1"/>
  <c r="H244" i="1"/>
  <c r="I244" i="1"/>
  <c r="J244" i="1"/>
  <c r="C245" i="1"/>
  <c r="D245" i="1"/>
  <c r="E245" i="1"/>
  <c r="F245" i="1"/>
  <c r="G245" i="1"/>
  <c r="H245" i="1"/>
  <c r="I245" i="1"/>
  <c r="J245" i="1"/>
  <c r="C246" i="1"/>
  <c r="D246" i="1"/>
  <c r="E246" i="1"/>
  <c r="F246" i="1"/>
  <c r="G246" i="1"/>
  <c r="H246" i="1"/>
  <c r="I246" i="1"/>
  <c r="J246" i="1"/>
  <c r="C247" i="1"/>
  <c r="D247" i="1"/>
  <c r="E247" i="1"/>
  <c r="F247" i="1"/>
  <c r="G247" i="1"/>
  <c r="H247" i="1"/>
  <c r="I247" i="1"/>
  <c r="J247" i="1"/>
  <c r="C248" i="1"/>
  <c r="D248" i="1"/>
  <c r="E248" i="1"/>
  <c r="F248" i="1"/>
  <c r="G248" i="1"/>
  <c r="H248" i="1"/>
  <c r="I248" i="1"/>
  <c r="J248" i="1"/>
  <c r="C249" i="1"/>
  <c r="D249" i="1"/>
  <c r="E249" i="1"/>
  <c r="F249" i="1"/>
  <c r="G249" i="1"/>
  <c r="H249" i="1"/>
  <c r="I249" i="1"/>
  <c r="J249" i="1"/>
  <c r="C250" i="1"/>
  <c r="D250" i="1"/>
  <c r="E250" i="1"/>
  <c r="F250" i="1"/>
  <c r="G250" i="1"/>
  <c r="H250" i="1"/>
  <c r="I250" i="1"/>
  <c r="J250" i="1"/>
  <c r="C251" i="1"/>
  <c r="D251" i="1"/>
  <c r="E251" i="1"/>
  <c r="F251" i="1"/>
  <c r="G251" i="1"/>
  <c r="H251" i="1"/>
  <c r="I251" i="1"/>
  <c r="J251" i="1"/>
  <c r="C252" i="1"/>
  <c r="D252" i="1"/>
  <c r="E252" i="1"/>
  <c r="F252" i="1"/>
  <c r="G252" i="1"/>
  <c r="H252" i="1"/>
  <c r="I252" i="1"/>
  <c r="J252" i="1"/>
  <c r="C253" i="1"/>
  <c r="D253" i="1"/>
  <c r="E253" i="1"/>
  <c r="F253" i="1"/>
  <c r="G253" i="1"/>
  <c r="H253" i="1"/>
  <c r="I253" i="1"/>
  <c r="J253" i="1"/>
  <c r="C254" i="1"/>
  <c r="D254" i="1"/>
  <c r="E254" i="1"/>
  <c r="F254" i="1"/>
  <c r="G254" i="1"/>
  <c r="H254" i="1"/>
  <c r="I254" i="1"/>
  <c r="J254" i="1"/>
  <c r="C255" i="1"/>
  <c r="D255" i="1"/>
  <c r="E255" i="1"/>
  <c r="F255" i="1"/>
  <c r="G255" i="1"/>
  <c r="H255" i="1"/>
  <c r="I255" i="1"/>
  <c r="J255" i="1"/>
  <c r="C256" i="1"/>
  <c r="D256" i="1"/>
  <c r="E256" i="1"/>
  <c r="F256" i="1"/>
  <c r="G256" i="1"/>
  <c r="H256" i="1"/>
  <c r="I256" i="1"/>
  <c r="J256" i="1"/>
  <c r="C257" i="1"/>
  <c r="D257" i="1"/>
  <c r="E257" i="1"/>
  <c r="F257" i="1"/>
  <c r="G257" i="1"/>
  <c r="H257" i="1"/>
  <c r="I257" i="1"/>
  <c r="J257" i="1"/>
  <c r="C258" i="1"/>
  <c r="D258" i="1"/>
  <c r="E258" i="1"/>
  <c r="F258" i="1"/>
  <c r="G258" i="1"/>
  <c r="H258" i="1"/>
  <c r="I258" i="1"/>
  <c r="J258" i="1"/>
  <c r="C259" i="1"/>
  <c r="D259" i="1"/>
  <c r="E259" i="1"/>
  <c r="F259" i="1"/>
  <c r="G259" i="1"/>
  <c r="H259" i="1"/>
  <c r="I259" i="1"/>
  <c r="J259" i="1"/>
  <c r="C260" i="1"/>
  <c r="D260" i="1"/>
  <c r="E260" i="1"/>
  <c r="F260" i="1"/>
  <c r="G260" i="1"/>
  <c r="H260" i="1"/>
  <c r="I260" i="1"/>
  <c r="J260" i="1"/>
  <c r="C261" i="1"/>
  <c r="D261" i="1"/>
  <c r="E261" i="1"/>
  <c r="F261" i="1"/>
  <c r="G261" i="1"/>
  <c r="H261" i="1"/>
  <c r="I261" i="1"/>
  <c r="J261" i="1"/>
  <c r="C262" i="1"/>
  <c r="D262" i="1"/>
  <c r="E262" i="1"/>
  <c r="F262" i="1"/>
  <c r="G262" i="1"/>
  <c r="H262" i="1"/>
  <c r="I262" i="1"/>
  <c r="J262" i="1"/>
  <c r="C263" i="1"/>
  <c r="D263" i="1"/>
  <c r="E263" i="1"/>
  <c r="F263" i="1"/>
  <c r="G263" i="1"/>
  <c r="H263" i="1"/>
  <c r="I263" i="1"/>
  <c r="J263" i="1"/>
  <c r="C264" i="1"/>
  <c r="D264" i="1"/>
  <c r="E264" i="1"/>
  <c r="F264" i="1"/>
  <c r="G264" i="1"/>
  <c r="H264" i="1"/>
  <c r="I264" i="1"/>
  <c r="J264" i="1"/>
  <c r="C265" i="1"/>
  <c r="D265" i="1"/>
  <c r="E265" i="1"/>
  <c r="F265" i="1"/>
  <c r="G265" i="1"/>
  <c r="H265" i="1"/>
  <c r="I265" i="1"/>
  <c r="J265" i="1"/>
  <c r="C266" i="1"/>
  <c r="D266" i="1"/>
  <c r="E266" i="1"/>
  <c r="F266" i="1"/>
  <c r="G266" i="1"/>
  <c r="H266" i="1"/>
  <c r="I266" i="1"/>
  <c r="J266" i="1"/>
  <c r="C267" i="1"/>
  <c r="D267" i="1"/>
  <c r="E267" i="1"/>
  <c r="F267" i="1"/>
  <c r="G267" i="1"/>
  <c r="H267" i="1"/>
  <c r="I267" i="1"/>
  <c r="J267" i="1"/>
  <c r="C268" i="1"/>
  <c r="D268" i="1"/>
  <c r="E268" i="1"/>
  <c r="F268" i="1"/>
  <c r="G268" i="1"/>
  <c r="H268" i="1"/>
  <c r="I268" i="1"/>
  <c r="J268" i="1"/>
  <c r="C269" i="1"/>
  <c r="D269" i="1"/>
  <c r="E269" i="1"/>
  <c r="F269" i="1"/>
  <c r="G269" i="1"/>
  <c r="H269" i="1"/>
  <c r="I269" i="1"/>
  <c r="J269" i="1"/>
  <c r="C270" i="1"/>
  <c r="D270" i="1"/>
  <c r="E270" i="1"/>
  <c r="F270" i="1"/>
  <c r="G270" i="1"/>
  <c r="H270" i="1"/>
  <c r="I270" i="1"/>
  <c r="J270" i="1"/>
  <c r="C271" i="1"/>
  <c r="D271" i="1"/>
  <c r="E271" i="1"/>
  <c r="F271" i="1"/>
  <c r="G271" i="1"/>
  <c r="H271" i="1"/>
  <c r="I271" i="1"/>
  <c r="J271" i="1"/>
  <c r="C272" i="1"/>
  <c r="D272" i="1"/>
  <c r="E272" i="1"/>
  <c r="F272" i="1"/>
  <c r="G272" i="1"/>
  <c r="H272" i="1"/>
  <c r="I272" i="1"/>
  <c r="J272" i="1"/>
  <c r="C273" i="1"/>
  <c r="D273" i="1"/>
  <c r="E273" i="1"/>
  <c r="F273" i="1"/>
  <c r="G273" i="1"/>
  <c r="H273" i="1"/>
  <c r="I273" i="1"/>
  <c r="J273" i="1"/>
  <c r="C274" i="1"/>
  <c r="D274" i="1"/>
  <c r="E274" i="1"/>
  <c r="F274" i="1"/>
  <c r="G274" i="1"/>
  <c r="H274" i="1"/>
  <c r="I274" i="1"/>
  <c r="J274" i="1"/>
  <c r="C275" i="1"/>
  <c r="D275" i="1"/>
  <c r="E275" i="1"/>
  <c r="F275" i="1"/>
  <c r="G275" i="1"/>
  <c r="H275" i="1"/>
  <c r="I275" i="1"/>
  <c r="J275" i="1"/>
  <c r="C276" i="1"/>
  <c r="D276" i="1"/>
  <c r="E276" i="1"/>
  <c r="F276" i="1"/>
  <c r="G276" i="1"/>
  <c r="H276" i="1"/>
  <c r="I276" i="1"/>
  <c r="J276" i="1"/>
  <c r="C277" i="1"/>
  <c r="D277" i="1"/>
  <c r="E277" i="1"/>
  <c r="F277" i="1"/>
  <c r="G277" i="1"/>
  <c r="H277" i="1"/>
  <c r="I277" i="1"/>
  <c r="J277" i="1"/>
  <c r="C278" i="1"/>
  <c r="D278" i="1"/>
  <c r="E278" i="1"/>
  <c r="F278" i="1"/>
  <c r="G278" i="1"/>
  <c r="H278" i="1"/>
  <c r="I278" i="1"/>
  <c r="J278" i="1"/>
  <c r="C279" i="1"/>
  <c r="D279" i="1"/>
  <c r="E279" i="1"/>
  <c r="F279" i="1"/>
  <c r="G279" i="1"/>
  <c r="H279" i="1"/>
  <c r="I279" i="1"/>
  <c r="J279" i="1"/>
  <c r="C280" i="1"/>
  <c r="D280" i="1"/>
  <c r="E280" i="1"/>
  <c r="F280" i="1"/>
  <c r="G280" i="1"/>
  <c r="H280" i="1"/>
  <c r="I280" i="1"/>
  <c r="J280" i="1"/>
  <c r="C281" i="1"/>
  <c r="D281" i="1"/>
  <c r="E281" i="1"/>
  <c r="F281" i="1"/>
  <c r="G281" i="1"/>
  <c r="H281" i="1"/>
  <c r="I281" i="1"/>
  <c r="J281" i="1"/>
  <c r="C282" i="1"/>
  <c r="D282" i="1"/>
  <c r="E282" i="1"/>
  <c r="F282" i="1"/>
  <c r="G282" i="1"/>
  <c r="H282" i="1"/>
  <c r="I282" i="1"/>
  <c r="J282" i="1"/>
  <c r="C283" i="1"/>
  <c r="D283" i="1"/>
  <c r="E283" i="1"/>
  <c r="F283" i="1"/>
  <c r="G283" i="1"/>
  <c r="H283" i="1"/>
  <c r="I283" i="1"/>
  <c r="J283" i="1"/>
  <c r="C284" i="1"/>
  <c r="D284" i="1"/>
  <c r="E284" i="1"/>
  <c r="F284" i="1"/>
  <c r="G284" i="1"/>
  <c r="H284" i="1"/>
  <c r="I284" i="1"/>
  <c r="J284" i="1"/>
  <c r="C285" i="1"/>
  <c r="D285" i="1"/>
  <c r="E285" i="1"/>
  <c r="F285" i="1"/>
  <c r="G285" i="1"/>
  <c r="H285" i="1"/>
  <c r="I285" i="1"/>
  <c r="J285" i="1"/>
  <c r="C286" i="1"/>
  <c r="D286" i="1"/>
  <c r="E286" i="1"/>
  <c r="F286" i="1"/>
  <c r="G286" i="1"/>
  <c r="H286" i="1"/>
  <c r="I286" i="1"/>
  <c r="J286" i="1"/>
  <c r="C287" i="1"/>
  <c r="D287" i="1"/>
  <c r="E287" i="1"/>
  <c r="F287" i="1"/>
  <c r="G287" i="1"/>
  <c r="H287" i="1"/>
  <c r="I287" i="1"/>
  <c r="J287" i="1"/>
  <c r="C288" i="1"/>
  <c r="D288" i="1"/>
  <c r="E288" i="1"/>
  <c r="F288" i="1"/>
  <c r="G288" i="1"/>
  <c r="H288" i="1"/>
  <c r="I288" i="1"/>
  <c r="J288" i="1"/>
  <c r="C289" i="1"/>
  <c r="D289" i="1"/>
  <c r="E289" i="1"/>
  <c r="F289" i="1"/>
  <c r="G289" i="1"/>
  <c r="H289" i="1"/>
  <c r="I289" i="1"/>
  <c r="J289" i="1"/>
  <c r="C290" i="1"/>
  <c r="D290" i="1"/>
  <c r="E290" i="1"/>
  <c r="F290" i="1"/>
  <c r="G290" i="1"/>
  <c r="H290" i="1"/>
  <c r="I290" i="1"/>
  <c r="J290" i="1"/>
  <c r="C291" i="1"/>
  <c r="D291" i="1"/>
  <c r="E291" i="1"/>
  <c r="F291" i="1"/>
  <c r="G291" i="1"/>
  <c r="H291" i="1"/>
  <c r="I291" i="1"/>
  <c r="J291" i="1"/>
  <c r="C292" i="1"/>
  <c r="D292" i="1"/>
  <c r="E292" i="1"/>
  <c r="F292" i="1"/>
  <c r="G292" i="1"/>
  <c r="H292" i="1"/>
  <c r="I292" i="1"/>
  <c r="J292" i="1"/>
  <c r="C293" i="1"/>
  <c r="D293" i="1"/>
  <c r="E293" i="1"/>
  <c r="F293" i="1"/>
  <c r="G293" i="1"/>
  <c r="H293" i="1"/>
  <c r="I293" i="1"/>
  <c r="J293" i="1"/>
  <c r="C294" i="1"/>
  <c r="D294" i="1"/>
  <c r="E294" i="1"/>
  <c r="F294" i="1"/>
  <c r="G294" i="1"/>
  <c r="H294" i="1"/>
  <c r="I294" i="1"/>
  <c r="J294" i="1"/>
  <c r="C295" i="1"/>
  <c r="D295" i="1"/>
  <c r="E295" i="1"/>
  <c r="F295" i="1"/>
  <c r="G295" i="1"/>
  <c r="H295" i="1"/>
  <c r="I295" i="1"/>
  <c r="J295" i="1"/>
  <c r="C296" i="1"/>
  <c r="D296" i="1"/>
  <c r="E296" i="1"/>
  <c r="F296" i="1"/>
  <c r="G296" i="1"/>
  <c r="H296" i="1"/>
  <c r="I296" i="1"/>
  <c r="J296" i="1"/>
  <c r="C297" i="1"/>
  <c r="D297" i="1"/>
  <c r="E297" i="1"/>
  <c r="F297" i="1"/>
  <c r="G297" i="1"/>
  <c r="H297" i="1"/>
  <c r="I297" i="1"/>
  <c r="J297" i="1"/>
  <c r="C298" i="1"/>
  <c r="D298" i="1"/>
  <c r="E298" i="1"/>
  <c r="F298" i="1"/>
  <c r="G298" i="1"/>
  <c r="H298" i="1"/>
  <c r="I298" i="1"/>
  <c r="J298" i="1"/>
  <c r="C299" i="1"/>
  <c r="D299" i="1"/>
  <c r="E299" i="1"/>
  <c r="F299" i="1"/>
  <c r="G299" i="1"/>
  <c r="H299" i="1"/>
  <c r="I299" i="1"/>
  <c r="J299" i="1"/>
  <c r="C300" i="1"/>
  <c r="D300" i="1"/>
  <c r="E300" i="1"/>
  <c r="F300" i="1"/>
  <c r="G300" i="1"/>
  <c r="H300" i="1"/>
  <c r="I300" i="1"/>
  <c r="J300" i="1"/>
  <c r="C301" i="1"/>
  <c r="D301" i="1"/>
  <c r="E301" i="1"/>
  <c r="F301" i="1"/>
  <c r="G301" i="1"/>
  <c r="H301" i="1"/>
  <c r="I301" i="1"/>
  <c r="J301" i="1"/>
  <c r="C302" i="1"/>
  <c r="D302" i="1"/>
  <c r="E302" i="1"/>
  <c r="F302" i="1"/>
  <c r="G302" i="1"/>
  <c r="H302" i="1"/>
  <c r="I302" i="1"/>
  <c r="J302" i="1"/>
  <c r="C303" i="1"/>
  <c r="D303" i="1"/>
  <c r="E303" i="1"/>
  <c r="F303" i="1"/>
  <c r="G303" i="1"/>
  <c r="H303" i="1"/>
  <c r="I303" i="1"/>
  <c r="J303" i="1"/>
  <c r="C304" i="1"/>
  <c r="D304" i="1"/>
  <c r="E304" i="1"/>
  <c r="F304" i="1"/>
  <c r="G304" i="1"/>
  <c r="H304" i="1"/>
  <c r="I304" i="1"/>
  <c r="J304" i="1"/>
  <c r="C305" i="1"/>
  <c r="D305" i="1"/>
  <c r="E305" i="1"/>
  <c r="F305" i="1"/>
  <c r="G305" i="1"/>
  <c r="H305" i="1"/>
  <c r="I305" i="1"/>
  <c r="J305" i="1"/>
  <c r="C306" i="1"/>
  <c r="D306" i="1"/>
  <c r="E306" i="1"/>
  <c r="F306" i="1"/>
  <c r="G306" i="1"/>
  <c r="H306" i="1"/>
  <c r="I306" i="1"/>
  <c r="J306" i="1"/>
  <c r="C307" i="1"/>
  <c r="D307" i="1"/>
  <c r="E307" i="1"/>
  <c r="F307" i="1"/>
  <c r="G307" i="1"/>
  <c r="H307" i="1"/>
  <c r="I307" i="1"/>
  <c r="J307" i="1"/>
  <c r="C308" i="1"/>
  <c r="D308" i="1"/>
  <c r="E308" i="1"/>
  <c r="F308" i="1"/>
  <c r="G308" i="1"/>
  <c r="H308" i="1"/>
  <c r="I308" i="1"/>
  <c r="J308" i="1"/>
  <c r="C309" i="1"/>
  <c r="D309" i="1"/>
  <c r="E309" i="1"/>
  <c r="F309" i="1"/>
  <c r="G309" i="1"/>
  <c r="H309" i="1"/>
  <c r="I309" i="1"/>
  <c r="J309" i="1"/>
  <c r="C310" i="1"/>
  <c r="D310" i="1"/>
  <c r="E310" i="1"/>
  <c r="F310" i="1"/>
  <c r="G310" i="1"/>
  <c r="H310" i="1"/>
  <c r="I310" i="1"/>
  <c r="J310" i="1"/>
  <c r="C311" i="1"/>
  <c r="D311" i="1"/>
  <c r="E311" i="1"/>
  <c r="F311" i="1"/>
  <c r="G311" i="1"/>
  <c r="H311" i="1"/>
  <c r="I311" i="1"/>
  <c r="J311" i="1"/>
  <c r="C312" i="1"/>
  <c r="D312" i="1"/>
  <c r="E312" i="1"/>
  <c r="F312" i="1"/>
  <c r="G312" i="1"/>
  <c r="H312" i="1"/>
  <c r="I312" i="1"/>
  <c r="J312" i="1"/>
  <c r="C313" i="1"/>
  <c r="D313" i="1"/>
  <c r="E313" i="1"/>
  <c r="F313" i="1"/>
  <c r="G313" i="1"/>
  <c r="H313" i="1"/>
  <c r="I313" i="1"/>
  <c r="J313" i="1"/>
  <c r="C314" i="1"/>
  <c r="D314" i="1"/>
  <c r="E314" i="1"/>
  <c r="F314" i="1"/>
  <c r="G314" i="1"/>
  <c r="H314" i="1"/>
  <c r="I314" i="1"/>
  <c r="J314" i="1"/>
  <c r="C315" i="1"/>
  <c r="D315" i="1"/>
  <c r="E315" i="1"/>
  <c r="F315" i="1"/>
  <c r="G315" i="1"/>
  <c r="H315" i="1"/>
  <c r="I315" i="1"/>
  <c r="J315" i="1"/>
  <c r="C316" i="1"/>
  <c r="D316" i="1"/>
  <c r="E316" i="1"/>
  <c r="F316" i="1"/>
  <c r="G316" i="1"/>
  <c r="H316" i="1"/>
  <c r="I316" i="1"/>
  <c r="J316" i="1"/>
  <c r="C317" i="1"/>
  <c r="D317" i="1"/>
  <c r="E317" i="1"/>
  <c r="F317" i="1"/>
  <c r="G317" i="1"/>
  <c r="H317" i="1"/>
  <c r="I317" i="1"/>
  <c r="J317" i="1"/>
  <c r="C318" i="1"/>
  <c r="D318" i="1"/>
  <c r="E318" i="1"/>
  <c r="F318" i="1"/>
  <c r="G318" i="1"/>
  <c r="H318" i="1"/>
  <c r="I318" i="1"/>
  <c r="J318" i="1"/>
  <c r="C319" i="1"/>
  <c r="D319" i="1"/>
  <c r="E319" i="1"/>
  <c r="F319" i="1"/>
  <c r="G319" i="1"/>
  <c r="H319" i="1"/>
  <c r="I319" i="1"/>
  <c r="J319" i="1"/>
  <c r="C320" i="1"/>
  <c r="D320" i="1"/>
  <c r="E320" i="1"/>
  <c r="F320" i="1"/>
  <c r="G320" i="1"/>
  <c r="H320" i="1"/>
  <c r="I320" i="1"/>
  <c r="J320" i="1"/>
  <c r="C321" i="1"/>
  <c r="D321" i="1"/>
  <c r="E321" i="1"/>
  <c r="F321" i="1"/>
  <c r="G321" i="1"/>
  <c r="H321" i="1"/>
  <c r="I321" i="1"/>
  <c r="J321" i="1"/>
  <c r="C322" i="1"/>
  <c r="D322" i="1"/>
  <c r="E322" i="1"/>
  <c r="F322" i="1"/>
  <c r="G322" i="1"/>
  <c r="H322" i="1"/>
  <c r="I322" i="1"/>
  <c r="J322" i="1"/>
  <c r="C323" i="1"/>
  <c r="D323" i="1"/>
  <c r="E323" i="1"/>
  <c r="F323" i="1"/>
  <c r="G323" i="1"/>
  <c r="H323" i="1"/>
  <c r="I323" i="1"/>
  <c r="J323" i="1"/>
  <c r="C324" i="1"/>
  <c r="D324" i="1"/>
  <c r="E324" i="1"/>
  <c r="F324" i="1"/>
  <c r="G324" i="1"/>
  <c r="H324" i="1"/>
  <c r="I324" i="1"/>
  <c r="J324" i="1"/>
  <c r="C325" i="1"/>
  <c r="D325" i="1"/>
  <c r="E325" i="1"/>
  <c r="F325" i="1"/>
  <c r="G325" i="1"/>
  <c r="H325" i="1"/>
  <c r="I325" i="1"/>
  <c r="J325" i="1"/>
  <c r="C326" i="1"/>
  <c r="D326" i="1"/>
  <c r="E326" i="1"/>
  <c r="F326" i="1"/>
  <c r="G326" i="1"/>
  <c r="H326" i="1"/>
  <c r="I326" i="1"/>
  <c r="J326" i="1"/>
  <c r="C327" i="1"/>
  <c r="D327" i="1"/>
  <c r="E327" i="1"/>
  <c r="F327" i="1"/>
  <c r="G327" i="1"/>
  <c r="H327" i="1"/>
  <c r="I327" i="1"/>
  <c r="J327" i="1"/>
  <c r="C328" i="1"/>
  <c r="D328" i="1"/>
  <c r="E328" i="1"/>
  <c r="F328" i="1"/>
  <c r="G328" i="1"/>
  <c r="H328" i="1"/>
  <c r="I328" i="1"/>
  <c r="J328" i="1"/>
  <c r="C329" i="1"/>
  <c r="D329" i="1"/>
  <c r="E329" i="1"/>
  <c r="F329" i="1"/>
  <c r="G329" i="1"/>
  <c r="H329" i="1"/>
  <c r="I329" i="1"/>
  <c r="J329" i="1"/>
  <c r="C330" i="1"/>
  <c r="D330" i="1"/>
  <c r="E330" i="1"/>
  <c r="F330" i="1"/>
  <c r="G330" i="1"/>
  <c r="H330" i="1"/>
  <c r="I330" i="1"/>
  <c r="J330" i="1"/>
  <c r="C331" i="1"/>
  <c r="D331" i="1"/>
  <c r="E331" i="1"/>
  <c r="F331" i="1"/>
  <c r="G331" i="1"/>
  <c r="H331" i="1"/>
  <c r="I331" i="1"/>
  <c r="J331" i="1"/>
  <c r="C332" i="1"/>
  <c r="D332" i="1"/>
  <c r="E332" i="1"/>
  <c r="F332" i="1"/>
  <c r="G332" i="1"/>
  <c r="H332" i="1"/>
  <c r="I332" i="1"/>
  <c r="J332" i="1"/>
  <c r="C333" i="1"/>
  <c r="D333" i="1"/>
  <c r="E333" i="1"/>
  <c r="F333" i="1"/>
  <c r="G333" i="1"/>
  <c r="H333" i="1"/>
  <c r="I333" i="1"/>
  <c r="J333" i="1"/>
  <c r="C334" i="1"/>
  <c r="D334" i="1"/>
  <c r="E334" i="1"/>
  <c r="F334" i="1"/>
  <c r="G334" i="1"/>
  <c r="H334" i="1"/>
  <c r="I334" i="1"/>
  <c r="J334" i="1"/>
  <c r="C335" i="1"/>
  <c r="D335" i="1"/>
  <c r="E335" i="1"/>
  <c r="F335" i="1"/>
  <c r="G335" i="1"/>
  <c r="H335" i="1"/>
  <c r="I335" i="1"/>
  <c r="J335" i="1"/>
  <c r="C336" i="1"/>
  <c r="D336" i="1"/>
  <c r="E336" i="1"/>
  <c r="F336" i="1"/>
  <c r="G336" i="1"/>
  <c r="H336" i="1"/>
  <c r="I336" i="1"/>
  <c r="J336" i="1"/>
  <c r="C337" i="1"/>
  <c r="D337" i="1"/>
  <c r="E337" i="1"/>
  <c r="F337" i="1"/>
  <c r="G337" i="1"/>
  <c r="H337" i="1"/>
  <c r="I337" i="1"/>
  <c r="J337" i="1"/>
  <c r="C338" i="1"/>
  <c r="D338" i="1"/>
  <c r="E338" i="1"/>
  <c r="F338" i="1"/>
  <c r="G338" i="1"/>
  <c r="H338" i="1"/>
  <c r="I338" i="1"/>
  <c r="J338" i="1"/>
  <c r="C339" i="1"/>
  <c r="D339" i="1"/>
  <c r="E339" i="1"/>
  <c r="F339" i="1"/>
  <c r="G339" i="1"/>
  <c r="H339" i="1"/>
  <c r="I339" i="1"/>
  <c r="J339" i="1"/>
  <c r="C340" i="1"/>
  <c r="D340" i="1"/>
  <c r="E340" i="1"/>
  <c r="F340" i="1"/>
  <c r="G340" i="1"/>
  <c r="H340" i="1"/>
  <c r="I340" i="1"/>
  <c r="J340" i="1"/>
  <c r="C341" i="1"/>
  <c r="D341" i="1"/>
  <c r="E341" i="1"/>
  <c r="F341" i="1"/>
  <c r="G341" i="1"/>
  <c r="H341" i="1"/>
  <c r="I341" i="1"/>
  <c r="J341" i="1"/>
  <c r="C342" i="1"/>
  <c r="D342" i="1"/>
  <c r="E342" i="1"/>
  <c r="F342" i="1"/>
  <c r="G342" i="1"/>
  <c r="H342" i="1"/>
  <c r="I342" i="1"/>
  <c r="J342" i="1"/>
  <c r="C343" i="1"/>
  <c r="D343" i="1"/>
  <c r="E343" i="1"/>
  <c r="F343" i="1"/>
  <c r="G343" i="1"/>
  <c r="H343" i="1"/>
  <c r="I343" i="1"/>
  <c r="J343" i="1"/>
  <c r="C344" i="1"/>
  <c r="D344" i="1"/>
  <c r="E344" i="1"/>
  <c r="F344" i="1"/>
  <c r="G344" i="1"/>
  <c r="H344" i="1"/>
  <c r="I344" i="1"/>
  <c r="J344" i="1"/>
  <c r="C345" i="1"/>
  <c r="D345" i="1"/>
  <c r="E345" i="1"/>
  <c r="F345" i="1"/>
  <c r="G345" i="1"/>
  <c r="H345" i="1"/>
  <c r="I345" i="1"/>
  <c r="J345" i="1"/>
  <c r="C346" i="1"/>
  <c r="D346" i="1"/>
  <c r="E346" i="1"/>
  <c r="F346" i="1"/>
  <c r="G346" i="1"/>
  <c r="H346" i="1"/>
  <c r="I346" i="1"/>
  <c r="J346" i="1"/>
  <c r="C347" i="1"/>
  <c r="D347" i="1"/>
  <c r="E347" i="1"/>
  <c r="F347" i="1"/>
  <c r="G347" i="1"/>
  <c r="H347" i="1"/>
  <c r="I347" i="1"/>
  <c r="J347" i="1"/>
  <c r="C348" i="1"/>
  <c r="D348" i="1"/>
  <c r="E348" i="1"/>
  <c r="F348" i="1"/>
  <c r="G348" i="1"/>
  <c r="H348" i="1"/>
  <c r="I348" i="1"/>
  <c r="J348" i="1"/>
  <c r="C349" i="1"/>
  <c r="D349" i="1"/>
  <c r="E349" i="1"/>
  <c r="F349" i="1"/>
  <c r="G349" i="1"/>
  <c r="H349" i="1"/>
  <c r="I349" i="1"/>
  <c r="J349" i="1"/>
  <c r="C350" i="1"/>
  <c r="D350" i="1"/>
  <c r="E350" i="1"/>
  <c r="F350" i="1"/>
  <c r="G350" i="1"/>
  <c r="H350" i="1"/>
  <c r="I350" i="1"/>
  <c r="J350" i="1"/>
  <c r="C351" i="1"/>
  <c r="D351" i="1"/>
  <c r="E351" i="1"/>
  <c r="F351" i="1"/>
  <c r="G351" i="1"/>
  <c r="H351" i="1"/>
  <c r="I351" i="1"/>
  <c r="J351" i="1"/>
  <c r="C352" i="1"/>
  <c r="D352" i="1"/>
  <c r="E352" i="1"/>
  <c r="F352" i="1"/>
  <c r="G352" i="1"/>
  <c r="H352" i="1"/>
  <c r="I352" i="1"/>
  <c r="J352" i="1"/>
  <c r="C353" i="1"/>
  <c r="D353" i="1"/>
  <c r="E353" i="1"/>
  <c r="F353" i="1"/>
  <c r="G353" i="1"/>
  <c r="H353" i="1"/>
  <c r="I353" i="1"/>
  <c r="J353" i="1"/>
  <c r="C354" i="1"/>
  <c r="D354" i="1"/>
  <c r="E354" i="1"/>
  <c r="F354" i="1"/>
  <c r="G354" i="1"/>
  <c r="H354" i="1"/>
  <c r="I354" i="1"/>
  <c r="J354" i="1"/>
  <c r="C355" i="1"/>
  <c r="D355" i="1"/>
  <c r="E355" i="1"/>
  <c r="F355" i="1"/>
  <c r="G355" i="1"/>
  <c r="H355" i="1"/>
  <c r="I355" i="1"/>
  <c r="J355" i="1"/>
  <c r="C356" i="1"/>
  <c r="D356" i="1"/>
  <c r="E356" i="1"/>
  <c r="F356" i="1"/>
  <c r="G356" i="1"/>
  <c r="H356" i="1"/>
  <c r="I356" i="1"/>
  <c r="J356" i="1"/>
  <c r="C357" i="1"/>
  <c r="D357" i="1"/>
  <c r="E357" i="1"/>
  <c r="F357" i="1"/>
  <c r="G357" i="1"/>
  <c r="H357" i="1"/>
  <c r="I357" i="1"/>
  <c r="J357" i="1"/>
  <c r="C358" i="1"/>
  <c r="D358" i="1"/>
  <c r="E358" i="1"/>
  <c r="F358" i="1"/>
  <c r="G358" i="1"/>
  <c r="H358" i="1"/>
  <c r="I358" i="1"/>
  <c r="J358" i="1"/>
  <c r="C359" i="1"/>
  <c r="D359" i="1"/>
  <c r="E359" i="1"/>
  <c r="F359" i="1"/>
  <c r="G359" i="1"/>
  <c r="H359" i="1"/>
  <c r="I359" i="1"/>
  <c r="J359" i="1"/>
  <c r="C360" i="1"/>
  <c r="D360" i="1"/>
  <c r="E360" i="1"/>
  <c r="F360" i="1"/>
  <c r="G360" i="1"/>
  <c r="H360" i="1"/>
  <c r="I360" i="1"/>
  <c r="J360" i="1"/>
  <c r="C361" i="1"/>
  <c r="D361" i="1"/>
  <c r="E361" i="1"/>
  <c r="F361" i="1"/>
  <c r="G361" i="1"/>
  <c r="H361" i="1"/>
  <c r="I361" i="1"/>
  <c r="J361" i="1"/>
  <c r="C362" i="1"/>
  <c r="D362" i="1"/>
  <c r="E362" i="1"/>
  <c r="F362" i="1"/>
  <c r="G362" i="1"/>
  <c r="H362" i="1"/>
  <c r="I362" i="1"/>
  <c r="J362" i="1"/>
  <c r="C363" i="1"/>
  <c r="D363" i="1"/>
  <c r="E363" i="1"/>
  <c r="F363" i="1"/>
  <c r="G363" i="1"/>
  <c r="H363" i="1"/>
  <c r="I363" i="1"/>
  <c r="J363" i="1"/>
  <c r="C364" i="1"/>
  <c r="D364" i="1"/>
  <c r="E364" i="1"/>
  <c r="F364" i="1"/>
  <c r="G364" i="1"/>
  <c r="H364" i="1"/>
  <c r="I364" i="1"/>
  <c r="J364" i="1"/>
  <c r="C365" i="1"/>
  <c r="D365" i="1"/>
  <c r="E365" i="1"/>
  <c r="F365" i="1"/>
  <c r="G365" i="1"/>
  <c r="H365" i="1"/>
  <c r="I365" i="1"/>
  <c r="J365" i="1"/>
  <c r="C366" i="1"/>
  <c r="D366" i="1"/>
  <c r="E366" i="1"/>
  <c r="F366" i="1"/>
  <c r="G366" i="1"/>
  <c r="H366" i="1"/>
  <c r="I366" i="1"/>
  <c r="J366" i="1"/>
  <c r="C367" i="1"/>
  <c r="D367" i="1"/>
  <c r="E367" i="1"/>
  <c r="F367" i="1"/>
  <c r="G367" i="1"/>
  <c r="H367" i="1"/>
  <c r="I367" i="1"/>
  <c r="J367" i="1"/>
  <c r="C368" i="1"/>
  <c r="D368" i="1"/>
  <c r="E368" i="1"/>
  <c r="F368" i="1"/>
  <c r="G368" i="1"/>
  <c r="H368" i="1"/>
  <c r="I368" i="1"/>
  <c r="J368" i="1"/>
  <c r="C369" i="1"/>
  <c r="D369" i="1"/>
  <c r="E369" i="1"/>
  <c r="F369" i="1"/>
  <c r="G369" i="1"/>
  <c r="H369" i="1"/>
  <c r="I369" i="1"/>
  <c r="J369" i="1"/>
  <c r="C370" i="1"/>
  <c r="D370" i="1"/>
  <c r="E370" i="1"/>
  <c r="F370" i="1"/>
  <c r="G370" i="1"/>
  <c r="H370" i="1"/>
  <c r="I370" i="1"/>
  <c r="J370" i="1"/>
  <c r="C371" i="1"/>
  <c r="D371" i="1"/>
  <c r="E371" i="1"/>
  <c r="F371" i="1"/>
  <c r="G371" i="1"/>
  <c r="H371" i="1"/>
  <c r="I371" i="1"/>
  <c r="J371" i="1"/>
  <c r="C372" i="1"/>
  <c r="D372" i="1"/>
  <c r="E372" i="1"/>
  <c r="F372" i="1"/>
  <c r="G372" i="1"/>
  <c r="H372" i="1"/>
  <c r="I372" i="1"/>
  <c r="J372" i="1"/>
  <c r="C373" i="1"/>
  <c r="D373" i="1"/>
  <c r="E373" i="1"/>
  <c r="F373" i="1"/>
  <c r="G373" i="1"/>
  <c r="H373" i="1"/>
  <c r="I373" i="1"/>
  <c r="J373" i="1"/>
  <c r="C374" i="1"/>
  <c r="D374" i="1"/>
  <c r="E374" i="1"/>
  <c r="F374" i="1"/>
  <c r="G374" i="1"/>
  <c r="H374" i="1"/>
  <c r="I374" i="1"/>
  <c r="J374" i="1"/>
  <c r="C375" i="1"/>
  <c r="D375" i="1"/>
  <c r="E375" i="1"/>
  <c r="F375" i="1"/>
  <c r="G375" i="1"/>
  <c r="H375" i="1"/>
  <c r="I375" i="1"/>
  <c r="J375" i="1"/>
  <c r="C376" i="1"/>
  <c r="D376" i="1"/>
  <c r="E376" i="1"/>
  <c r="F376" i="1"/>
  <c r="G376" i="1"/>
  <c r="H376" i="1"/>
  <c r="I376" i="1"/>
  <c r="J376" i="1"/>
  <c r="C377" i="1"/>
  <c r="D377" i="1"/>
  <c r="E377" i="1"/>
  <c r="F377" i="1"/>
  <c r="G377" i="1"/>
  <c r="H377" i="1"/>
  <c r="I377" i="1"/>
  <c r="J377" i="1"/>
  <c r="C378" i="1"/>
  <c r="D378" i="1"/>
  <c r="E378" i="1"/>
  <c r="F378" i="1"/>
  <c r="G378" i="1"/>
  <c r="H378" i="1"/>
  <c r="I378" i="1"/>
  <c r="J378" i="1"/>
  <c r="C379" i="1"/>
  <c r="D379" i="1"/>
  <c r="E379" i="1"/>
  <c r="F379" i="1"/>
  <c r="G379" i="1"/>
  <c r="H379" i="1"/>
  <c r="I379" i="1"/>
  <c r="J379" i="1"/>
  <c r="C380" i="1"/>
  <c r="D380" i="1"/>
  <c r="E380" i="1"/>
  <c r="F380" i="1"/>
  <c r="G380" i="1"/>
  <c r="H380" i="1"/>
  <c r="I380" i="1"/>
  <c r="J380" i="1"/>
  <c r="C381" i="1"/>
  <c r="D381" i="1"/>
  <c r="E381" i="1"/>
  <c r="F381" i="1"/>
  <c r="G381" i="1"/>
  <c r="H381" i="1"/>
  <c r="I381" i="1"/>
  <c r="J381" i="1"/>
  <c r="C382" i="1"/>
  <c r="D382" i="1"/>
  <c r="E382" i="1"/>
  <c r="F382" i="1"/>
  <c r="G382" i="1"/>
  <c r="H382" i="1"/>
  <c r="I382" i="1"/>
  <c r="J382" i="1"/>
  <c r="C383" i="1"/>
  <c r="D383" i="1"/>
  <c r="E383" i="1"/>
  <c r="F383" i="1"/>
  <c r="G383" i="1"/>
  <c r="H383" i="1"/>
  <c r="I383" i="1"/>
  <c r="J383" i="1"/>
  <c r="C384" i="1"/>
  <c r="D384" i="1"/>
  <c r="E384" i="1"/>
  <c r="F384" i="1"/>
  <c r="G384" i="1"/>
  <c r="H384" i="1"/>
  <c r="I384" i="1"/>
  <c r="J384" i="1"/>
  <c r="C385" i="1"/>
  <c r="D385" i="1"/>
  <c r="E385" i="1"/>
  <c r="F385" i="1"/>
  <c r="G385" i="1"/>
  <c r="H385" i="1"/>
  <c r="I385" i="1"/>
  <c r="J385" i="1"/>
  <c r="C386" i="1"/>
  <c r="D386" i="1"/>
  <c r="E386" i="1"/>
  <c r="F386" i="1"/>
  <c r="G386" i="1"/>
  <c r="H386" i="1"/>
  <c r="I386" i="1"/>
  <c r="J386" i="1"/>
  <c r="C387" i="1"/>
  <c r="D387" i="1"/>
  <c r="E387" i="1"/>
  <c r="F387" i="1"/>
  <c r="G387" i="1"/>
  <c r="H387" i="1"/>
  <c r="I387" i="1"/>
  <c r="J387" i="1"/>
  <c r="C388" i="1"/>
  <c r="D388" i="1"/>
  <c r="E388" i="1"/>
  <c r="F388" i="1"/>
  <c r="G388" i="1"/>
  <c r="H388" i="1"/>
  <c r="I388" i="1"/>
  <c r="J388" i="1"/>
  <c r="C389" i="1"/>
  <c r="D389" i="1"/>
  <c r="E389" i="1"/>
  <c r="F389" i="1"/>
  <c r="G389" i="1"/>
  <c r="H389" i="1"/>
  <c r="I389" i="1"/>
  <c r="J389" i="1"/>
  <c r="C390" i="1"/>
  <c r="D390" i="1"/>
  <c r="E390" i="1"/>
  <c r="F390" i="1"/>
  <c r="G390" i="1"/>
  <c r="H390" i="1"/>
  <c r="I390" i="1"/>
  <c r="J390" i="1"/>
  <c r="C391" i="1"/>
  <c r="D391" i="1"/>
  <c r="E391" i="1"/>
  <c r="F391" i="1"/>
  <c r="G391" i="1"/>
  <c r="H391" i="1"/>
  <c r="I391" i="1"/>
  <c r="J391" i="1"/>
  <c r="C392" i="1"/>
  <c r="D392" i="1"/>
  <c r="E392" i="1"/>
  <c r="F392" i="1"/>
  <c r="G392" i="1"/>
  <c r="H392" i="1"/>
  <c r="I392" i="1"/>
  <c r="J392" i="1"/>
  <c r="C393" i="1"/>
  <c r="D393" i="1"/>
  <c r="E393" i="1"/>
  <c r="F393" i="1"/>
  <c r="G393" i="1"/>
  <c r="H393" i="1"/>
  <c r="I393" i="1"/>
  <c r="J393" i="1"/>
  <c r="C394" i="1"/>
  <c r="D394" i="1"/>
  <c r="E394" i="1"/>
  <c r="F394" i="1"/>
  <c r="G394" i="1"/>
  <c r="H394" i="1"/>
  <c r="I394" i="1"/>
  <c r="J394" i="1"/>
  <c r="C395" i="1"/>
  <c r="D395" i="1"/>
  <c r="E395" i="1"/>
  <c r="F395" i="1"/>
  <c r="G395" i="1"/>
  <c r="H395" i="1"/>
  <c r="I395" i="1"/>
  <c r="J395" i="1"/>
  <c r="C396" i="1"/>
  <c r="D396" i="1"/>
  <c r="E396" i="1"/>
  <c r="F396" i="1"/>
  <c r="G396" i="1"/>
  <c r="H396" i="1"/>
  <c r="I396" i="1"/>
  <c r="J396" i="1"/>
  <c r="C397" i="1"/>
  <c r="D397" i="1"/>
  <c r="E397" i="1"/>
  <c r="F397" i="1"/>
  <c r="G397" i="1"/>
  <c r="H397" i="1"/>
  <c r="I397" i="1"/>
  <c r="J397" i="1"/>
  <c r="C398" i="1"/>
  <c r="D398" i="1"/>
  <c r="E398" i="1"/>
  <c r="F398" i="1"/>
  <c r="G398" i="1"/>
  <c r="H398" i="1"/>
  <c r="I398" i="1"/>
  <c r="J398" i="1"/>
  <c r="C399" i="1"/>
  <c r="D399" i="1"/>
  <c r="E399" i="1"/>
  <c r="F399" i="1"/>
  <c r="G399" i="1"/>
  <c r="H399" i="1"/>
  <c r="I399" i="1"/>
  <c r="J399" i="1"/>
  <c r="C400" i="1"/>
  <c r="D400" i="1"/>
  <c r="E400" i="1"/>
  <c r="F400" i="1"/>
  <c r="G400" i="1"/>
  <c r="H400" i="1"/>
  <c r="I400" i="1"/>
  <c r="J400" i="1"/>
  <c r="C401" i="1"/>
  <c r="D401" i="1"/>
  <c r="E401" i="1"/>
  <c r="F401" i="1"/>
  <c r="G401" i="1"/>
  <c r="H401" i="1"/>
  <c r="I401" i="1"/>
  <c r="J401" i="1"/>
  <c r="C402" i="1"/>
  <c r="D402" i="1"/>
  <c r="E402" i="1"/>
  <c r="F402" i="1"/>
  <c r="G402" i="1"/>
  <c r="H402" i="1"/>
  <c r="I402" i="1"/>
  <c r="J402" i="1"/>
  <c r="C403" i="1"/>
  <c r="D403" i="1"/>
  <c r="E403" i="1"/>
  <c r="F403" i="1"/>
  <c r="G403" i="1"/>
  <c r="H403" i="1"/>
  <c r="I403" i="1"/>
  <c r="J403" i="1"/>
  <c r="C404" i="1"/>
  <c r="D404" i="1"/>
  <c r="E404" i="1"/>
  <c r="F404" i="1"/>
  <c r="G404" i="1"/>
  <c r="H404" i="1"/>
  <c r="I404" i="1"/>
  <c r="J404" i="1"/>
  <c r="C405" i="1"/>
  <c r="D405" i="1"/>
  <c r="E405" i="1"/>
  <c r="F405" i="1"/>
  <c r="G405" i="1"/>
  <c r="H405" i="1"/>
  <c r="I405" i="1"/>
  <c r="J405" i="1"/>
  <c r="C406" i="1"/>
  <c r="D406" i="1"/>
  <c r="E406" i="1"/>
  <c r="F406" i="1"/>
  <c r="G406" i="1"/>
  <c r="H406" i="1"/>
  <c r="I406" i="1"/>
  <c r="J406" i="1"/>
  <c r="C407" i="1"/>
  <c r="D407" i="1"/>
  <c r="E407" i="1"/>
  <c r="F407" i="1"/>
  <c r="G407" i="1"/>
  <c r="H407" i="1"/>
  <c r="I407" i="1"/>
  <c r="J407" i="1"/>
  <c r="C408" i="1"/>
  <c r="D408" i="1"/>
  <c r="E408" i="1"/>
  <c r="F408" i="1"/>
  <c r="G408" i="1"/>
  <c r="H408" i="1"/>
  <c r="I408" i="1"/>
  <c r="J408" i="1"/>
  <c r="C409" i="1"/>
  <c r="D409" i="1"/>
  <c r="E409" i="1"/>
  <c r="F409" i="1"/>
  <c r="G409" i="1"/>
  <c r="H409" i="1"/>
  <c r="I409" i="1"/>
  <c r="J409" i="1"/>
  <c r="C410" i="1"/>
  <c r="D410" i="1"/>
  <c r="E410" i="1"/>
  <c r="F410" i="1"/>
  <c r="G410" i="1"/>
  <c r="H410" i="1"/>
  <c r="I410" i="1"/>
  <c r="J410" i="1"/>
  <c r="C411" i="1"/>
  <c r="D411" i="1"/>
  <c r="E411" i="1"/>
  <c r="F411" i="1"/>
  <c r="G411" i="1"/>
  <c r="H411" i="1"/>
  <c r="I411" i="1"/>
  <c r="J411" i="1"/>
  <c r="C412" i="1"/>
  <c r="D412" i="1"/>
  <c r="E412" i="1"/>
  <c r="F412" i="1"/>
  <c r="G412" i="1"/>
  <c r="H412" i="1"/>
  <c r="I412" i="1"/>
  <c r="J412" i="1"/>
  <c r="C413" i="1"/>
  <c r="D413" i="1"/>
  <c r="E413" i="1"/>
  <c r="F413" i="1"/>
  <c r="G413" i="1"/>
  <c r="H413" i="1"/>
  <c r="I413" i="1"/>
  <c r="J413" i="1"/>
  <c r="C414" i="1"/>
  <c r="D414" i="1"/>
  <c r="E414" i="1"/>
  <c r="F414" i="1"/>
  <c r="G414" i="1"/>
  <c r="H414" i="1"/>
  <c r="I414" i="1"/>
  <c r="J414" i="1"/>
  <c r="C415" i="1"/>
  <c r="D415" i="1"/>
  <c r="E415" i="1"/>
  <c r="F415" i="1"/>
  <c r="G415" i="1"/>
  <c r="H415" i="1"/>
  <c r="I415" i="1"/>
  <c r="J415" i="1"/>
  <c r="C416" i="1"/>
  <c r="D416" i="1"/>
  <c r="E416" i="1"/>
  <c r="F416" i="1"/>
  <c r="G416" i="1"/>
  <c r="H416" i="1"/>
  <c r="I416" i="1"/>
  <c r="J416" i="1"/>
  <c r="C417" i="1"/>
  <c r="D417" i="1"/>
  <c r="E417" i="1"/>
  <c r="F417" i="1"/>
  <c r="G417" i="1"/>
  <c r="H417" i="1"/>
  <c r="I417" i="1"/>
  <c r="J417" i="1"/>
  <c r="C418" i="1"/>
  <c r="D418" i="1"/>
  <c r="E418" i="1"/>
  <c r="F418" i="1"/>
  <c r="G418" i="1"/>
  <c r="H418" i="1"/>
  <c r="I418" i="1"/>
  <c r="J418" i="1"/>
  <c r="C419" i="1"/>
  <c r="D419" i="1"/>
  <c r="E419" i="1"/>
  <c r="F419" i="1"/>
  <c r="G419" i="1"/>
  <c r="H419" i="1"/>
  <c r="I419" i="1"/>
  <c r="J419" i="1"/>
  <c r="C420" i="1"/>
  <c r="D420" i="1"/>
  <c r="E420" i="1"/>
  <c r="F420" i="1"/>
  <c r="G420" i="1"/>
  <c r="H420" i="1"/>
  <c r="I420" i="1"/>
  <c r="J420" i="1"/>
  <c r="C421" i="1"/>
  <c r="D421" i="1"/>
  <c r="E421" i="1"/>
  <c r="F421" i="1"/>
  <c r="G421" i="1"/>
  <c r="H421" i="1"/>
  <c r="I421" i="1"/>
  <c r="J421" i="1"/>
  <c r="C422" i="1"/>
  <c r="D422" i="1"/>
  <c r="E422" i="1"/>
  <c r="F422" i="1"/>
  <c r="G422" i="1"/>
  <c r="H422" i="1"/>
  <c r="I422" i="1"/>
  <c r="J422" i="1"/>
  <c r="C423" i="1"/>
  <c r="D423" i="1"/>
  <c r="E423" i="1"/>
  <c r="F423" i="1"/>
  <c r="G423" i="1"/>
  <c r="H423" i="1"/>
  <c r="I423" i="1"/>
  <c r="J423" i="1"/>
  <c r="C424" i="1"/>
  <c r="D424" i="1"/>
  <c r="E424" i="1"/>
  <c r="F424" i="1"/>
  <c r="G424" i="1"/>
  <c r="H424" i="1"/>
  <c r="I424" i="1"/>
  <c r="J424" i="1"/>
  <c r="C425" i="1"/>
  <c r="D425" i="1"/>
  <c r="E425" i="1"/>
  <c r="F425" i="1"/>
  <c r="G425" i="1"/>
  <c r="H425" i="1"/>
  <c r="I425" i="1"/>
  <c r="J425" i="1"/>
  <c r="C426" i="1"/>
  <c r="D426" i="1"/>
  <c r="E426" i="1"/>
  <c r="F426" i="1"/>
  <c r="G426" i="1"/>
  <c r="H426" i="1"/>
  <c r="I426" i="1"/>
  <c r="J426" i="1"/>
  <c r="C427" i="1"/>
  <c r="D427" i="1"/>
  <c r="E427" i="1"/>
  <c r="F427" i="1"/>
  <c r="G427" i="1"/>
  <c r="H427" i="1"/>
  <c r="I427" i="1"/>
  <c r="J427" i="1"/>
  <c r="C428" i="1"/>
  <c r="D428" i="1"/>
  <c r="E428" i="1"/>
  <c r="F428" i="1"/>
  <c r="G428" i="1"/>
  <c r="H428" i="1"/>
  <c r="I428" i="1"/>
  <c r="J428" i="1"/>
  <c r="C429" i="1"/>
  <c r="D429" i="1"/>
  <c r="E429" i="1"/>
  <c r="F429" i="1"/>
  <c r="G429" i="1"/>
  <c r="H429" i="1"/>
  <c r="I429" i="1"/>
  <c r="J429" i="1"/>
  <c r="C430" i="1"/>
  <c r="D430" i="1"/>
  <c r="E430" i="1"/>
  <c r="F430" i="1"/>
  <c r="G430" i="1"/>
  <c r="H430" i="1"/>
  <c r="I430" i="1"/>
  <c r="J430" i="1"/>
  <c r="C431" i="1"/>
  <c r="D431" i="1"/>
  <c r="E431" i="1"/>
  <c r="F431" i="1"/>
  <c r="G431" i="1"/>
  <c r="H431" i="1"/>
  <c r="I431" i="1"/>
  <c r="J431" i="1"/>
  <c r="C432" i="1"/>
  <c r="D432" i="1"/>
  <c r="E432" i="1"/>
  <c r="F432" i="1"/>
  <c r="G432" i="1"/>
  <c r="H432" i="1"/>
  <c r="I432" i="1"/>
  <c r="J432" i="1"/>
  <c r="C433" i="1"/>
  <c r="D433" i="1"/>
  <c r="E433" i="1"/>
  <c r="F433" i="1"/>
  <c r="G433" i="1"/>
  <c r="H433" i="1"/>
  <c r="I433" i="1"/>
  <c r="J433" i="1"/>
  <c r="C434" i="1"/>
  <c r="D434" i="1"/>
  <c r="E434" i="1"/>
  <c r="F434" i="1"/>
  <c r="G434" i="1"/>
  <c r="H434" i="1"/>
  <c r="I434" i="1"/>
  <c r="J434" i="1"/>
  <c r="C435" i="1"/>
  <c r="D435" i="1"/>
  <c r="E435" i="1"/>
  <c r="F435" i="1"/>
  <c r="G435" i="1"/>
  <c r="H435" i="1"/>
  <c r="I435" i="1"/>
  <c r="J435" i="1"/>
  <c r="C436" i="1"/>
  <c r="D436" i="1"/>
  <c r="E436" i="1"/>
  <c r="F436" i="1"/>
  <c r="G436" i="1"/>
  <c r="H436" i="1"/>
  <c r="I436" i="1"/>
  <c r="J436" i="1"/>
  <c r="C437" i="1"/>
  <c r="D437" i="1"/>
  <c r="E437" i="1"/>
  <c r="F437" i="1"/>
  <c r="G437" i="1"/>
  <c r="H437" i="1"/>
  <c r="I437" i="1"/>
  <c r="J437" i="1"/>
  <c r="C438" i="1"/>
  <c r="D438" i="1"/>
  <c r="E438" i="1"/>
  <c r="F438" i="1"/>
  <c r="G438" i="1"/>
  <c r="H438" i="1"/>
  <c r="I438" i="1"/>
  <c r="J438" i="1"/>
  <c r="C439" i="1"/>
  <c r="D439" i="1"/>
  <c r="E439" i="1"/>
  <c r="F439" i="1"/>
  <c r="G439" i="1"/>
  <c r="H439" i="1"/>
  <c r="I439" i="1"/>
  <c r="J439" i="1"/>
  <c r="C440" i="1"/>
  <c r="D440" i="1"/>
  <c r="E440" i="1"/>
  <c r="F440" i="1"/>
  <c r="G440" i="1"/>
  <c r="H440" i="1"/>
  <c r="I440" i="1"/>
  <c r="J440" i="1"/>
  <c r="C441" i="1"/>
  <c r="D441" i="1"/>
  <c r="E441" i="1"/>
  <c r="F441" i="1"/>
  <c r="G441" i="1"/>
  <c r="H441" i="1"/>
  <c r="I441" i="1"/>
  <c r="J441" i="1"/>
  <c r="C442" i="1"/>
  <c r="D442" i="1"/>
  <c r="E442" i="1"/>
  <c r="F442" i="1"/>
  <c r="G442" i="1"/>
  <c r="H442" i="1"/>
  <c r="I442" i="1"/>
  <c r="J442" i="1"/>
  <c r="C443" i="1"/>
  <c r="D443" i="1"/>
  <c r="E443" i="1"/>
  <c r="F443" i="1"/>
  <c r="G443" i="1"/>
  <c r="H443" i="1"/>
  <c r="I443" i="1"/>
  <c r="J443" i="1"/>
  <c r="C444" i="1"/>
  <c r="D444" i="1"/>
  <c r="E444" i="1"/>
  <c r="F444" i="1"/>
  <c r="G444" i="1"/>
  <c r="H444" i="1"/>
  <c r="I444" i="1"/>
  <c r="J444" i="1"/>
  <c r="C445" i="1"/>
  <c r="D445" i="1"/>
  <c r="E445" i="1"/>
  <c r="F445" i="1"/>
  <c r="G445" i="1"/>
  <c r="H445" i="1"/>
  <c r="I445" i="1"/>
  <c r="J445" i="1"/>
  <c r="C446" i="1"/>
  <c r="D446" i="1"/>
  <c r="E446" i="1"/>
  <c r="F446" i="1"/>
  <c r="G446" i="1"/>
  <c r="H446" i="1"/>
  <c r="I446" i="1"/>
  <c r="J446" i="1"/>
  <c r="C447" i="1"/>
  <c r="D447" i="1"/>
  <c r="E447" i="1"/>
  <c r="F447" i="1"/>
  <c r="G447" i="1"/>
  <c r="H447" i="1"/>
  <c r="I447" i="1"/>
  <c r="J447" i="1"/>
  <c r="C448" i="1"/>
  <c r="D448" i="1"/>
  <c r="E448" i="1"/>
  <c r="F448" i="1"/>
  <c r="G448" i="1"/>
  <c r="H448" i="1"/>
  <c r="I448" i="1"/>
  <c r="J448" i="1"/>
  <c r="C449" i="1"/>
  <c r="D449" i="1"/>
  <c r="E449" i="1"/>
  <c r="F449" i="1"/>
  <c r="G449" i="1"/>
  <c r="H449" i="1"/>
  <c r="I449" i="1"/>
  <c r="J449" i="1"/>
  <c r="C450" i="1"/>
  <c r="D450" i="1"/>
  <c r="E450" i="1"/>
  <c r="F450" i="1"/>
  <c r="G450" i="1"/>
  <c r="H450" i="1"/>
  <c r="I450" i="1"/>
  <c r="J450" i="1"/>
  <c r="C451" i="1"/>
  <c r="D451" i="1"/>
  <c r="E451" i="1"/>
  <c r="F451" i="1"/>
  <c r="G451" i="1"/>
  <c r="H451" i="1"/>
  <c r="I451" i="1"/>
  <c r="J451" i="1"/>
  <c r="C452" i="1"/>
  <c r="D452" i="1"/>
  <c r="E452" i="1"/>
  <c r="F452" i="1"/>
  <c r="G452" i="1"/>
  <c r="H452" i="1"/>
  <c r="I452" i="1"/>
  <c r="J452" i="1"/>
  <c r="C453" i="1"/>
  <c r="D453" i="1"/>
  <c r="E453" i="1"/>
  <c r="F453" i="1"/>
  <c r="G453" i="1"/>
  <c r="H453" i="1"/>
  <c r="I453" i="1"/>
  <c r="J453" i="1"/>
  <c r="C454" i="1"/>
  <c r="D454" i="1"/>
  <c r="E454" i="1"/>
  <c r="F454" i="1"/>
  <c r="G454" i="1"/>
  <c r="H454" i="1"/>
  <c r="I454" i="1"/>
  <c r="J454" i="1"/>
  <c r="C455" i="1"/>
  <c r="D455" i="1"/>
  <c r="E455" i="1"/>
  <c r="F455" i="1"/>
  <c r="G455" i="1"/>
  <c r="H455" i="1"/>
  <c r="I455" i="1"/>
  <c r="J455" i="1"/>
  <c r="C456" i="1"/>
  <c r="D456" i="1"/>
  <c r="E456" i="1"/>
  <c r="F456" i="1"/>
  <c r="G456" i="1"/>
  <c r="H456" i="1"/>
  <c r="I456" i="1"/>
  <c r="J456" i="1"/>
  <c r="C457" i="1"/>
  <c r="D457" i="1"/>
  <c r="E457" i="1"/>
  <c r="F457" i="1"/>
  <c r="G457" i="1"/>
  <c r="H457" i="1"/>
  <c r="I457" i="1"/>
  <c r="J457" i="1"/>
  <c r="C458" i="1"/>
  <c r="D458" i="1"/>
  <c r="E458" i="1"/>
  <c r="F458" i="1"/>
  <c r="G458" i="1"/>
  <c r="H458" i="1"/>
  <c r="I458" i="1"/>
  <c r="J458" i="1"/>
  <c r="C459" i="1"/>
  <c r="D459" i="1"/>
  <c r="E459" i="1"/>
  <c r="F459" i="1"/>
  <c r="G459" i="1"/>
  <c r="H459" i="1"/>
  <c r="I459" i="1"/>
  <c r="J459" i="1"/>
  <c r="C460" i="1"/>
  <c r="D460" i="1"/>
  <c r="E460" i="1"/>
  <c r="F460" i="1"/>
  <c r="G460" i="1"/>
  <c r="H460" i="1"/>
  <c r="I460" i="1"/>
  <c r="J460" i="1"/>
  <c r="C461" i="1"/>
  <c r="D461" i="1"/>
  <c r="E461" i="1"/>
  <c r="F461" i="1"/>
  <c r="G461" i="1"/>
  <c r="H461" i="1"/>
  <c r="I461" i="1"/>
  <c r="J461" i="1"/>
  <c r="C462" i="1"/>
  <c r="D462" i="1"/>
  <c r="E462" i="1"/>
  <c r="F462" i="1"/>
  <c r="G462" i="1"/>
  <c r="H462" i="1"/>
  <c r="I462" i="1"/>
  <c r="J462" i="1"/>
  <c r="C463" i="1"/>
  <c r="D463" i="1"/>
  <c r="E463" i="1"/>
  <c r="F463" i="1"/>
  <c r="G463" i="1"/>
  <c r="H463" i="1"/>
  <c r="I463" i="1"/>
  <c r="J463" i="1"/>
  <c r="C464" i="1"/>
  <c r="D464" i="1"/>
  <c r="E464" i="1"/>
  <c r="F464" i="1"/>
  <c r="G464" i="1"/>
  <c r="H464" i="1"/>
  <c r="I464" i="1"/>
  <c r="J464" i="1"/>
  <c r="C465" i="1"/>
  <c r="D465" i="1"/>
  <c r="E465" i="1"/>
  <c r="F465" i="1"/>
  <c r="G465" i="1"/>
  <c r="H465" i="1"/>
  <c r="I465" i="1"/>
  <c r="J465" i="1"/>
  <c r="C466" i="1"/>
  <c r="D466" i="1"/>
  <c r="E466" i="1"/>
  <c r="F466" i="1"/>
  <c r="G466" i="1"/>
  <c r="H466" i="1"/>
  <c r="I466" i="1"/>
  <c r="J466" i="1"/>
  <c r="C467" i="1"/>
  <c r="D467" i="1"/>
  <c r="E467" i="1"/>
  <c r="F467" i="1"/>
  <c r="G467" i="1"/>
  <c r="H467" i="1"/>
  <c r="I467" i="1"/>
  <c r="J467" i="1"/>
  <c r="C468" i="1"/>
  <c r="D468" i="1"/>
  <c r="E468" i="1"/>
  <c r="F468" i="1"/>
  <c r="G468" i="1"/>
  <c r="H468" i="1"/>
  <c r="I468" i="1"/>
  <c r="J468" i="1"/>
  <c r="C469" i="1"/>
  <c r="D469" i="1"/>
  <c r="E469" i="1"/>
  <c r="F469" i="1"/>
  <c r="G469" i="1"/>
  <c r="H469" i="1"/>
  <c r="I469" i="1"/>
  <c r="J469" i="1"/>
  <c r="C470" i="1"/>
  <c r="D470" i="1"/>
  <c r="E470" i="1"/>
  <c r="F470" i="1"/>
  <c r="G470" i="1"/>
  <c r="H470" i="1"/>
  <c r="I470" i="1"/>
  <c r="J470" i="1"/>
  <c r="C471" i="1"/>
  <c r="D471" i="1"/>
  <c r="E471" i="1"/>
  <c r="F471" i="1"/>
  <c r="G471" i="1"/>
  <c r="H471" i="1"/>
  <c r="I471" i="1"/>
  <c r="J471" i="1"/>
  <c r="C472" i="1"/>
  <c r="D472" i="1"/>
  <c r="E472" i="1"/>
  <c r="F472" i="1"/>
  <c r="G472" i="1"/>
  <c r="H472" i="1"/>
  <c r="I472" i="1"/>
  <c r="J472" i="1"/>
  <c r="C473" i="1"/>
  <c r="D473" i="1"/>
  <c r="E473" i="1"/>
  <c r="F473" i="1"/>
  <c r="G473" i="1"/>
  <c r="H473" i="1"/>
  <c r="I473" i="1"/>
  <c r="J473" i="1"/>
  <c r="C474" i="1"/>
  <c r="D474" i="1"/>
  <c r="E474" i="1"/>
  <c r="F474" i="1"/>
  <c r="G474" i="1"/>
  <c r="H474" i="1"/>
  <c r="I474" i="1"/>
  <c r="J474" i="1"/>
  <c r="C475" i="1"/>
  <c r="D475" i="1"/>
  <c r="E475" i="1"/>
  <c r="F475" i="1"/>
  <c r="G475" i="1"/>
  <c r="H475" i="1"/>
  <c r="I475" i="1"/>
  <c r="J475" i="1"/>
  <c r="C476" i="1"/>
  <c r="D476" i="1"/>
  <c r="E476" i="1"/>
  <c r="F476" i="1"/>
  <c r="G476" i="1"/>
  <c r="H476" i="1"/>
  <c r="I476" i="1"/>
  <c r="J476" i="1"/>
  <c r="C477" i="1"/>
  <c r="D477" i="1"/>
  <c r="E477" i="1"/>
  <c r="F477" i="1"/>
  <c r="G477" i="1"/>
  <c r="H477" i="1"/>
  <c r="I477" i="1"/>
  <c r="J477" i="1"/>
  <c r="C478" i="1"/>
  <c r="D478" i="1"/>
  <c r="E478" i="1"/>
  <c r="F478" i="1"/>
  <c r="G478" i="1"/>
  <c r="H478" i="1"/>
  <c r="I478" i="1"/>
  <c r="J478" i="1"/>
  <c r="C479" i="1"/>
  <c r="D479" i="1"/>
  <c r="E479" i="1"/>
  <c r="F479" i="1"/>
  <c r="G479" i="1"/>
  <c r="H479" i="1"/>
  <c r="I479" i="1"/>
  <c r="J479" i="1"/>
  <c r="C480" i="1"/>
  <c r="D480" i="1"/>
  <c r="E480" i="1"/>
  <c r="F480" i="1"/>
  <c r="G480" i="1"/>
  <c r="H480" i="1"/>
  <c r="I480" i="1"/>
  <c r="J480" i="1"/>
  <c r="C481" i="1"/>
  <c r="D481" i="1"/>
  <c r="E481" i="1"/>
  <c r="F481" i="1"/>
  <c r="G481" i="1"/>
  <c r="H481" i="1"/>
  <c r="I481" i="1"/>
  <c r="J481" i="1"/>
  <c r="C482" i="1"/>
  <c r="D482" i="1"/>
  <c r="E482" i="1"/>
  <c r="F482" i="1"/>
  <c r="G482" i="1"/>
  <c r="H482" i="1"/>
  <c r="I482" i="1"/>
  <c r="J482" i="1"/>
  <c r="C483" i="1"/>
  <c r="D483" i="1"/>
  <c r="E483" i="1"/>
  <c r="F483" i="1"/>
  <c r="G483" i="1"/>
  <c r="H483" i="1"/>
  <c r="I483" i="1"/>
  <c r="J483" i="1"/>
  <c r="C484" i="1"/>
  <c r="D484" i="1"/>
  <c r="E484" i="1"/>
  <c r="F484" i="1"/>
  <c r="G484" i="1"/>
  <c r="H484" i="1"/>
  <c r="I484" i="1"/>
  <c r="J484" i="1"/>
  <c r="C485" i="1"/>
  <c r="D485" i="1"/>
  <c r="E485" i="1"/>
  <c r="F485" i="1"/>
  <c r="G485" i="1"/>
  <c r="H485" i="1"/>
  <c r="I485" i="1"/>
  <c r="J485" i="1"/>
  <c r="C486" i="1"/>
  <c r="D486" i="1"/>
  <c r="E486" i="1"/>
  <c r="F486" i="1"/>
  <c r="G486" i="1"/>
  <c r="H486" i="1"/>
  <c r="I486" i="1"/>
  <c r="J486" i="1"/>
  <c r="C487" i="1"/>
  <c r="D487" i="1"/>
  <c r="E487" i="1"/>
  <c r="F487" i="1"/>
  <c r="G487" i="1"/>
  <c r="H487" i="1"/>
  <c r="I487" i="1"/>
  <c r="J487" i="1"/>
  <c r="C488" i="1"/>
  <c r="D488" i="1"/>
  <c r="E488" i="1"/>
  <c r="F488" i="1"/>
  <c r="G488" i="1"/>
  <c r="H488" i="1"/>
  <c r="I488" i="1"/>
  <c r="J488" i="1"/>
  <c r="C489" i="1"/>
  <c r="D489" i="1"/>
  <c r="E489" i="1"/>
  <c r="F489" i="1"/>
  <c r="G489" i="1"/>
  <c r="H489" i="1"/>
  <c r="I489" i="1"/>
  <c r="J489" i="1"/>
  <c r="C490" i="1"/>
  <c r="D490" i="1"/>
  <c r="E490" i="1"/>
  <c r="F490" i="1"/>
  <c r="G490" i="1"/>
  <c r="H490" i="1"/>
  <c r="I490" i="1"/>
  <c r="J490" i="1"/>
  <c r="C491" i="1"/>
  <c r="D491" i="1"/>
  <c r="E491" i="1"/>
  <c r="F491" i="1"/>
  <c r="G491" i="1"/>
  <c r="H491" i="1"/>
  <c r="I491" i="1"/>
  <c r="J491" i="1"/>
  <c r="C492" i="1"/>
  <c r="D492" i="1"/>
  <c r="E492" i="1"/>
  <c r="F492" i="1"/>
  <c r="G492" i="1"/>
  <c r="H492" i="1"/>
  <c r="I492" i="1"/>
  <c r="J492" i="1"/>
  <c r="C493" i="1"/>
  <c r="D493" i="1"/>
  <c r="E493" i="1"/>
  <c r="F493" i="1"/>
  <c r="G493" i="1"/>
  <c r="H493" i="1"/>
  <c r="I493" i="1"/>
  <c r="J493" i="1"/>
  <c r="C494" i="1"/>
  <c r="D494" i="1"/>
  <c r="E494" i="1"/>
  <c r="F494" i="1"/>
  <c r="G494" i="1"/>
  <c r="H494" i="1"/>
  <c r="I494" i="1"/>
  <c r="J494" i="1"/>
  <c r="C495" i="1"/>
  <c r="D495" i="1"/>
  <c r="E495" i="1"/>
  <c r="F495" i="1"/>
  <c r="G495" i="1"/>
  <c r="H495" i="1"/>
  <c r="I495" i="1"/>
  <c r="J495" i="1"/>
  <c r="C496" i="1"/>
  <c r="D496" i="1"/>
  <c r="E496" i="1"/>
  <c r="F496" i="1"/>
  <c r="G496" i="1"/>
  <c r="H496" i="1"/>
  <c r="I496" i="1"/>
  <c r="J496" i="1"/>
  <c r="C497" i="1"/>
  <c r="D497" i="1"/>
  <c r="E497" i="1"/>
  <c r="F497" i="1"/>
  <c r="G497" i="1"/>
  <c r="H497" i="1"/>
  <c r="I497" i="1"/>
  <c r="J497" i="1"/>
  <c r="C498" i="1"/>
  <c r="D498" i="1"/>
  <c r="E498" i="1"/>
  <c r="F498" i="1"/>
  <c r="G498" i="1"/>
  <c r="H498" i="1"/>
  <c r="I498" i="1"/>
  <c r="J498" i="1"/>
  <c r="C499" i="1"/>
  <c r="D499" i="1"/>
  <c r="E499" i="1"/>
  <c r="F499" i="1"/>
  <c r="G499" i="1"/>
  <c r="H499" i="1"/>
  <c r="I499" i="1"/>
  <c r="J499" i="1"/>
  <c r="C500" i="1"/>
  <c r="D500" i="1"/>
  <c r="E500" i="1"/>
  <c r="F500" i="1"/>
  <c r="G500" i="1"/>
  <c r="H500" i="1"/>
  <c r="I500" i="1"/>
  <c r="J500" i="1"/>
  <c r="C501" i="1"/>
  <c r="D501" i="1"/>
  <c r="E501" i="1"/>
  <c r="F501" i="1"/>
  <c r="G501" i="1"/>
  <c r="H501" i="1"/>
  <c r="I501" i="1"/>
  <c r="J501" i="1"/>
  <c r="C502" i="1"/>
  <c r="D502" i="1"/>
  <c r="E502" i="1"/>
  <c r="F502" i="1"/>
  <c r="G502" i="1"/>
  <c r="H502" i="1"/>
  <c r="I502" i="1"/>
  <c r="J502" i="1"/>
  <c r="C503" i="1"/>
  <c r="D503" i="1"/>
  <c r="E503" i="1"/>
  <c r="F503" i="1"/>
  <c r="G503" i="1"/>
  <c r="H503" i="1"/>
  <c r="I503" i="1"/>
  <c r="J503" i="1"/>
  <c r="C504" i="1"/>
  <c r="D504" i="1"/>
  <c r="E504" i="1"/>
  <c r="F504" i="1"/>
  <c r="G504" i="1"/>
  <c r="H504" i="1"/>
  <c r="I504" i="1"/>
  <c r="J504" i="1"/>
  <c r="C505" i="1"/>
  <c r="D505" i="1"/>
  <c r="E505" i="1"/>
  <c r="F505" i="1"/>
  <c r="G505" i="1"/>
  <c r="H505" i="1"/>
  <c r="I505" i="1"/>
  <c r="J505" i="1"/>
  <c r="C506" i="1"/>
  <c r="D506" i="1"/>
  <c r="E506" i="1"/>
  <c r="F506" i="1"/>
  <c r="G506" i="1"/>
  <c r="H506" i="1"/>
  <c r="I506" i="1"/>
  <c r="J506" i="1"/>
  <c r="C507" i="1"/>
  <c r="D507" i="1"/>
  <c r="E507" i="1"/>
  <c r="F507" i="1"/>
  <c r="G507" i="1"/>
  <c r="H507" i="1"/>
  <c r="I507" i="1"/>
  <c r="J507" i="1"/>
  <c r="C508" i="1"/>
  <c r="D508" i="1"/>
  <c r="E508" i="1"/>
  <c r="F508" i="1"/>
  <c r="G508" i="1"/>
  <c r="H508" i="1"/>
  <c r="I508" i="1"/>
  <c r="J508" i="1"/>
  <c r="C509" i="1"/>
  <c r="D509" i="1"/>
  <c r="E509" i="1"/>
  <c r="F509" i="1"/>
  <c r="G509" i="1"/>
  <c r="H509" i="1"/>
  <c r="I509" i="1"/>
  <c r="J509" i="1"/>
  <c r="C510" i="1"/>
  <c r="D510" i="1"/>
  <c r="E510" i="1"/>
  <c r="F510" i="1"/>
  <c r="G510" i="1"/>
  <c r="H510" i="1"/>
  <c r="I510" i="1"/>
  <c r="J510" i="1"/>
  <c r="C511" i="1"/>
  <c r="D511" i="1"/>
  <c r="E511" i="1"/>
  <c r="F511" i="1"/>
  <c r="G511" i="1"/>
  <c r="H511" i="1"/>
  <c r="I511" i="1"/>
  <c r="J511" i="1"/>
  <c r="C512" i="1"/>
  <c r="D512" i="1"/>
  <c r="E512" i="1"/>
  <c r="F512" i="1"/>
  <c r="G512" i="1"/>
  <c r="H512" i="1"/>
  <c r="I512" i="1"/>
  <c r="J512" i="1"/>
  <c r="C513" i="1"/>
  <c r="D513" i="1"/>
  <c r="E513" i="1"/>
  <c r="F513" i="1"/>
  <c r="G513" i="1"/>
  <c r="H513" i="1"/>
  <c r="I513" i="1"/>
  <c r="J513" i="1"/>
  <c r="C514" i="1"/>
  <c r="D514" i="1"/>
  <c r="E514" i="1"/>
  <c r="F514" i="1"/>
  <c r="G514" i="1"/>
  <c r="H514" i="1"/>
  <c r="I514" i="1"/>
  <c r="J514" i="1"/>
  <c r="C515" i="1"/>
  <c r="D515" i="1"/>
  <c r="E515" i="1"/>
  <c r="F515" i="1"/>
  <c r="G515" i="1"/>
  <c r="H515" i="1"/>
  <c r="I515" i="1"/>
  <c r="J515" i="1"/>
  <c r="C516" i="1"/>
  <c r="D516" i="1"/>
  <c r="E516" i="1"/>
  <c r="F516" i="1"/>
  <c r="G516" i="1"/>
  <c r="H516" i="1"/>
  <c r="I516" i="1"/>
  <c r="J516" i="1"/>
  <c r="C517" i="1"/>
  <c r="D517" i="1"/>
  <c r="E517" i="1"/>
  <c r="F517" i="1"/>
  <c r="G517" i="1"/>
  <c r="H517" i="1"/>
  <c r="I517" i="1"/>
  <c r="J517" i="1"/>
  <c r="C518" i="1"/>
  <c r="D518" i="1"/>
  <c r="E518" i="1"/>
  <c r="F518" i="1"/>
  <c r="G518" i="1"/>
  <c r="H518" i="1"/>
  <c r="I518" i="1"/>
  <c r="J518" i="1"/>
  <c r="C519" i="1"/>
  <c r="D519" i="1"/>
  <c r="E519" i="1"/>
  <c r="F519" i="1"/>
  <c r="G519" i="1"/>
  <c r="H519" i="1"/>
  <c r="I519" i="1"/>
  <c r="J519" i="1"/>
  <c r="C520" i="1"/>
  <c r="D520" i="1"/>
  <c r="E520" i="1"/>
  <c r="F520" i="1"/>
  <c r="G520" i="1"/>
  <c r="H520" i="1"/>
  <c r="I520" i="1"/>
  <c r="J520" i="1"/>
  <c r="C521" i="1"/>
  <c r="D521" i="1"/>
  <c r="E521" i="1"/>
  <c r="F521" i="1"/>
  <c r="G521" i="1"/>
  <c r="H521" i="1"/>
  <c r="I521" i="1"/>
  <c r="J521" i="1"/>
  <c r="C522" i="1"/>
  <c r="D522" i="1"/>
  <c r="E522" i="1"/>
  <c r="F522" i="1"/>
  <c r="G522" i="1"/>
  <c r="H522" i="1"/>
  <c r="I522" i="1"/>
  <c r="J522" i="1"/>
  <c r="C523" i="1"/>
  <c r="D523" i="1"/>
  <c r="E523" i="1"/>
  <c r="F523" i="1"/>
  <c r="G523" i="1"/>
  <c r="H523" i="1"/>
  <c r="I523" i="1"/>
  <c r="J523" i="1"/>
  <c r="C524" i="1"/>
  <c r="D524" i="1"/>
  <c r="E524" i="1"/>
  <c r="F524" i="1"/>
  <c r="G524" i="1"/>
  <c r="H524" i="1"/>
  <c r="I524" i="1"/>
  <c r="J524" i="1"/>
  <c r="C525" i="1"/>
  <c r="D525" i="1"/>
  <c r="E525" i="1"/>
  <c r="F525" i="1"/>
  <c r="G525" i="1"/>
  <c r="H525" i="1"/>
  <c r="I525" i="1"/>
  <c r="J525" i="1"/>
  <c r="C526" i="1"/>
  <c r="D526" i="1"/>
  <c r="E526" i="1"/>
  <c r="F526" i="1"/>
  <c r="G526" i="1"/>
  <c r="H526" i="1"/>
  <c r="I526" i="1"/>
  <c r="J526" i="1"/>
  <c r="C527" i="1"/>
  <c r="D527" i="1"/>
  <c r="E527" i="1"/>
  <c r="F527" i="1"/>
  <c r="G527" i="1"/>
  <c r="H527" i="1"/>
  <c r="I527" i="1"/>
  <c r="J527" i="1"/>
  <c r="C528" i="1"/>
  <c r="D528" i="1"/>
  <c r="E528" i="1"/>
  <c r="F528" i="1"/>
  <c r="G528" i="1"/>
  <c r="H528" i="1"/>
  <c r="I528" i="1"/>
  <c r="J528" i="1"/>
  <c r="C529" i="1"/>
  <c r="D529" i="1"/>
  <c r="E529" i="1"/>
  <c r="F529" i="1"/>
  <c r="G529" i="1"/>
  <c r="H529" i="1"/>
  <c r="I529" i="1"/>
  <c r="J529" i="1"/>
  <c r="C530" i="1"/>
  <c r="D530" i="1"/>
  <c r="E530" i="1"/>
  <c r="F530" i="1"/>
  <c r="G530" i="1"/>
  <c r="H530" i="1"/>
  <c r="I530" i="1"/>
  <c r="J530" i="1"/>
  <c r="C531" i="1"/>
  <c r="D531" i="1"/>
  <c r="E531" i="1"/>
  <c r="F531" i="1"/>
  <c r="G531" i="1"/>
  <c r="H531" i="1"/>
  <c r="I531" i="1"/>
  <c r="J531" i="1"/>
  <c r="C532" i="1"/>
  <c r="D532" i="1"/>
  <c r="E532" i="1"/>
  <c r="F532" i="1"/>
  <c r="G532" i="1"/>
  <c r="H532" i="1"/>
  <c r="I532" i="1"/>
  <c r="J532" i="1"/>
  <c r="C533" i="1"/>
  <c r="D533" i="1"/>
  <c r="E533" i="1"/>
  <c r="F533" i="1"/>
  <c r="G533" i="1"/>
  <c r="H533" i="1"/>
  <c r="I533" i="1"/>
  <c r="J533" i="1"/>
  <c r="C534" i="1"/>
  <c r="D534" i="1"/>
  <c r="E534" i="1"/>
  <c r="F534" i="1"/>
  <c r="G534" i="1"/>
  <c r="H534" i="1"/>
  <c r="I534" i="1"/>
  <c r="J534" i="1"/>
  <c r="C535" i="1"/>
  <c r="D535" i="1"/>
  <c r="E535" i="1"/>
  <c r="F535" i="1"/>
  <c r="G535" i="1"/>
  <c r="H535" i="1"/>
  <c r="I535" i="1"/>
  <c r="J535" i="1"/>
  <c r="C536" i="1"/>
  <c r="D536" i="1"/>
  <c r="E536" i="1"/>
  <c r="F536" i="1"/>
  <c r="G536" i="1"/>
  <c r="H536" i="1"/>
  <c r="I536" i="1"/>
  <c r="J536" i="1"/>
  <c r="C537" i="1"/>
  <c r="D537" i="1"/>
  <c r="E537" i="1"/>
  <c r="F537" i="1"/>
  <c r="G537" i="1"/>
  <c r="H537" i="1"/>
  <c r="I537" i="1"/>
  <c r="J537" i="1"/>
  <c r="C538" i="1"/>
  <c r="D538" i="1"/>
  <c r="E538" i="1"/>
  <c r="F538" i="1"/>
  <c r="G538" i="1"/>
  <c r="H538" i="1"/>
  <c r="I538" i="1"/>
  <c r="J538" i="1"/>
  <c r="C539" i="1"/>
  <c r="D539" i="1"/>
  <c r="E539" i="1"/>
  <c r="F539" i="1"/>
  <c r="G539" i="1"/>
  <c r="H539" i="1"/>
  <c r="I539" i="1"/>
  <c r="J539" i="1"/>
  <c r="C540" i="1"/>
  <c r="D540" i="1"/>
  <c r="E540" i="1"/>
  <c r="F540" i="1"/>
  <c r="G540" i="1"/>
  <c r="H540" i="1"/>
  <c r="I540" i="1"/>
  <c r="J540" i="1"/>
  <c r="C541" i="1"/>
  <c r="D541" i="1"/>
  <c r="E541" i="1"/>
  <c r="F541" i="1"/>
  <c r="G541" i="1"/>
  <c r="H541" i="1"/>
  <c r="I541" i="1"/>
  <c r="J541" i="1"/>
  <c r="C542" i="1"/>
  <c r="D542" i="1"/>
  <c r="E542" i="1"/>
  <c r="F542" i="1"/>
  <c r="G542" i="1"/>
  <c r="H542" i="1"/>
  <c r="I542" i="1"/>
  <c r="J542" i="1"/>
  <c r="C543" i="1"/>
  <c r="D543" i="1"/>
  <c r="E543" i="1"/>
  <c r="F543" i="1"/>
  <c r="G543" i="1"/>
  <c r="H543" i="1"/>
  <c r="I543" i="1"/>
  <c r="J543" i="1"/>
  <c r="C544" i="1"/>
  <c r="D544" i="1"/>
  <c r="E544" i="1"/>
  <c r="F544" i="1"/>
  <c r="G544" i="1"/>
  <c r="H544" i="1"/>
  <c r="I544" i="1"/>
  <c r="J544" i="1"/>
  <c r="C545" i="1"/>
  <c r="D545" i="1"/>
  <c r="E545" i="1"/>
  <c r="F545" i="1"/>
  <c r="G545" i="1"/>
  <c r="H545" i="1"/>
  <c r="I545" i="1"/>
  <c r="J545" i="1"/>
  <c r="C546" i="1"/>
  <c r="D546" i="1"/>
  <c r="E546" i="1"/>
  <c r="F546" i="1"/>
  <c r="G546" i="1"/>
  <c r="H546" i="1"/>
  <c r="I546" i="1"/>
  <c r="J546" i="1"/>
  <c r="C547" i="1"/>
  <c r="D547" i="1"/>
  <c r="E547" i="1"/>
  <c r="F547" i="1"/>
  <c r="G547" i="1"/>
  <c r="H547" i="1"/>
  <c r="I547" i="1"/>
  <c r="J547" i="1"/>
  <c r="C548" i="1"/>
  <c r="D548" i="1"/>
  <c r="E548" i="1"/>
  <c r="F548" i="1"/>
  <c r="G548" i="1"/>
  <c r="H548" i="1"/>
  <c r="I548" i="1"/>
  <c r="J548" i="1"/>
  <c r="C549" i="1"/>
  <c r="D549" i="1"/>
  <c r="E549" i="1"/>
  <c r="F549" i="1"/>
  <c r="G549" i="1"/>
  <c r="H549" i="1"/>
  <c r="I549" i="1"/>
  <c r="J549" i="1"/>
  <c r="C550" i="1"/>
  <c r="D550" i="1"/>
  <c r="E550" i="1"/>
  <c r="F550" i="1"/>
  <c r="G550" i="1"/>
  <c r="H550" i="1"/>
  <c r="I550" i="1"/>
  <c r="J550" i="1"/>
  <c r="C551" i="1"/>
  <c r="D551" i="1"/>
  <c r="E551" i="1"/>
  <c r="F551" i="1"/>
  <c r="G551" i="1"/>
  <c r="H551" i="1"/>
  <c r="I551" i="1"/>
  <c r="J551" i="1"/>
  <c r="C552" i="1"/>
  <c r="D552" i="1"/>
  <c r="E552" i="1"/>
  <c r="F552" i="1"/>
  <c r="G552" i="1"/>
  <c r="H552" i="1"/>
  <c r="I552" i="1"/>
  <c r="J552" i="1"/>
  <c r="C553" i="1"/>
  <c r="D553" i="1"/>
  <c r="E553" i="1"/>
  <c r="F553" i="1"/>
  <c r="G553" i="1"/>
  <c r="H553" i="1"/>
  <c r="I553" i="1"/>
  <c r="J553" i="1"/>
  <c r="C554" i="1"/>
  <c r="D554" i="1"/>
  <c r="E554" i="1"/>
  <c r="F554" i="1"/>
  <c r="G554" i="1"/>
  <c r="H554" i="1"/>
  <c r="I554" i="1"/>
  <c r="J554" i="1"/>
  <c r="C555" i="1"/>
  <c r="D555" i="1"/>
  <c r="E555" i="1"/>
  <c r="F555" i="1"/>
  <c r="G555" i="1"/>
  <c r="H555" i="1"/>
  <c r="I555" i="1"/>
  <c r="J555" i="1"/>
  <c r="C556" i="1"/>
  <c r="D556" i="1"/>
  <c r="E556" i="1"/>
  <c r="F556" i="1"/>
  <c r="G556" i="1"/>
  <c r="H556" i="1"/>
  <c r="I556" i="1"/>
  <c r="J556" i="1"/>
  <c r="C557" i="1"/>
  <c r="D557" i="1"/>
  <c r="E557" i="1"/>
  <c r="F557" i="1"/>
  <c r="G557" i="1"/>
  <c r="H557" i="1"/>
  <c r="I557" i="1"/>
  <c r="J557" i="1"/>
  <c r="C558" i="1"/>
  <c r="D558" i="1"/>
  <c r="E558" i="1"/>
  <c r="F558" i="1"/>
  <c r="G558" i="1"/>
  <c r="H558" i="1"/>
  <c r="I558" i="1"/>
  <c r="J558" i="1"/>
  <c r="C559" i="1"/>
  <c r="D559" i="1"/>
  <c r="E559" i="1"/>
  <c r="F559" i="1"/>
  <c r="G559" i="1"/>
  <c r="H559" i="1"/>
  <c r="I559" i="1"/>
  <c r="J559" i="1"/>
  <c r="C560" i="1"/>
  <c r="D560" i="1"/>
  <c r="E560" i="1"/>
  <c r="F560" i="1"/>
  <c r="G560" i="1"/>
  <c r="H560" i="1"/>
  <c r="I560" i="1"/>
  <c r="J560" i="1"/>
  <c r="C561" i="1"/>
  <c r="D561" i="1"/>
  <c r="E561" i="1"/>
  <c r="F561" i="1"/>
  <c r="G561" i="1"/>
  <c r="H561" i="1"/>
  <c r="I561" i="1"/>
  <c r="J561" i="1"/>
  <c r="C562" i="1"/>
  <c r="D562" i="1"/>
  <c r="E562" i="1"/>
  <c r="F562" i="1"/>
  <c r="G562" i="1"/>
  <c r="H562" i="1"/>
  <c r="I562" i="1"/>
  <c r="J562" i="1"/>
  <c r="C563" i="1"/>
  <c r="D563" i="1"/>
  <c r="E563" i="1"/>
  <c r="F563" i="1"/>
  <c r="G563" i="1"/>
  <c r="H563" i="1"/>
  <c r="I563" i="1"/>
  <c r="J563" i="1"/>
  <c r="C564" i="1"/>
  <c r="D564" i="1"/>
  <c r="E564" i="1"/>
  <c r="F564" i="1"/>
  <c r="G564" i="1"/>
  <c r="H564" i="1"/>
  <c r="I564" i="1"/>
  <c r="J564" i="1"/>
  <c r="C565" i="1"/>
  <c r="D565" i="1"/>
  <c r="E565" i="1"/>
  <c r="F565" i="1"/>
  <c r="G565" i="1"/>
  <c r="H565" i="1"/>
  <c r="I565" i="1"/>
  <c r="J565" i="1"/>
  <c r="C566" i="1"/>
  <c r="D566" i="1"/>
  <c r="E566" i="1"/>
  <c r="F566" i="1"/>
  <c r="G566" i="1"/>
  <c r="H566" i="1"/>
  <c r="I566" i="1"/>
  <c r="J566" i="1"/>
  <c r="C567" i="1"/>
  <c r="D567" i="1"/>
  <c r="E567" i="1"/>
  <c r="F567" i="1"/>
  <c r="G567" i="1"/>
  <c r="H567" i="1"/>
  <c r="I567" i="1"/>
  <c r="J567" i="1"/>
  <c r="C568" i="1"/>
  <c r="D568" i="1"/>
  <c r="E568" i="1"/>
  <c r="F568" i="1"/>
  <c r="G568" i="1"/>
  <c r="H568" i="1"/>
  <c r="I568" i="1"/>
  <c r="J568" i="1"/>
  <c r="C569" i="1"/>
  <c r="D569" i="1"/>
  <c r="E569" i="1"/>
  <c r="F569" i="1"/>
  <c r="G569" i="1"/>
  <c r="H569" i="1"/>
  <c r="I569" i="1"/>
  <c r="J569" i="1"/>
  <c r="C570" i="1"/>
  <c r="D570" i="1"/>
  <c r="E570" i="1"/>
  <c r="F570" i="1"/>
  <c r="G570" i="1"/>
  <c r="H570" i="1"/>
  <c r="I570" i="1"/>
  <c r="J570" i="1"/>
  <c r="C571" i="1"/>
  <c r="D571" i="1"/>
  <c r="E571" i="1"/>
  <c r="F571" i="1"/>
  <c r="G571" i="1"/>
  <c r="H571" i="1"/>
  <c r="I571" i="1"/>
  <c r="J571" i="1"/>
  <c r="C572" i="1"/>
  <c r="D572" i="1"/>
  <c r="E572" i="1"/>
  <c r="F572" i="1"/>
  <c r="G572" i="1"/>
  <c r="H572" i="1"/>
  <c r="I572" i="1"/>
  <c r="J572" i="1"/>
  <c r="C573" i="1"/>
  <c r="D573" i="1"/>
  <c r="E573" i="1"/>
  <c r="F573" i="1"/>
  <c r="G573" i="1"/>
  <c r="H573" i="1"/>
  <c r="I573" i="1"/>
  <c r="J573" i="1"/>
  <c r="C574" i="1"/>
  <c r="D574" i="1"/>
  <c r="E574" i="1"/>
  <c r="F574" i="1"/>
  <c r="G574" i="1"/>
  <c r="H574" i="1"/>
  <c r="I574" i="1"/>
  <c r="J574" i="1"/>
  <c r="C575" i="1"/>
  <c r="D575" i="1"/>
  <c r="E575" i="1"/>
  <c r="F575" i="1"/>
  <c r="G575" i="1"/>
  <c r="H575" i="1"/>
  <c r="I575" i="1"/>
  <c r="J575" i="1"/>
  <c r="C576" i="1"/>
  <c r="D576" i="1"/>
  <c r="E576" i="1"/>
  <c r="F576" i="1"/>
  <c r="G576" i="1"/>
  <c r="H576" i="1"/>
  <c r="I576" i="1"/>
  <c r="J576" i="1"/>
  <c r="C577" i="1"/>
  <c r="D577" i="1"/>
  <c r="E577" i="1"/>
  <c r="F577" i="1"/>
  <c r="G577" i="1"/>
  <c r="H577" i="1"/>
  <c r="I577" i="1"/>
  <c r="J577" i="1"/>
  <c r="C578" i="1"/>
  <c r="D578" i="1"/>
  <c r="E578" i="1"/>
  <c r="F578" i="1"/>
  <c r="G578" i="1"/>
  <c r="H578" i="1"/>
  <c r="I578" i="1"/>
  <c r="J578" i="1"/>
  <c r="C579" i="1"/>
  <c r="D579" i="1"/>
  <c r="E579" i="1"/>
  <c r="F579" i="1"/>
  <c r="G579" i="1"/>
  <c r="H579" i="1"/>
  <c r="I579" i="1"/>
  <c r="J579" i="1"/>
  <c r="C580" i="1"/>
  <c r="D580" i="1"/>
  <c r="E580" i="1"/>
  <c r="F580" i="1"/>
  <c r="G580" i="1"/>
  <c r="H580" i="1"/>
  <c r="I580" i="1"/>
  <c r="J580" i="1"/>
  <c r="C581" i="1"/>
  <c r="D581" i="1"/>
  <c r="E581" i="1"/>
  <c r="F581" i="1"/>
  <c r="G581" i="1"/>
  <c r="H581" i="1"/>
  <c r="I581" i="1"/>
  <c r="J581" i="1"/>
  <c r="C582" i="1"/>
  <c r="D582" i="1"/>
  <c r="E582" i="1"/>
  <c r="F582" i="1"/>
  <c r="G582" i="1"/>
  <c r="H582" i="1"/>
  <c r="I582" i="1"/>
  <c r="J582" i="1"/>
  <c r="C583" i="1"/>
  <c r="D583" i="1"/>
  <c r="E583" i="1"/>
  <c r="F583" i="1"/>
  <c r="G583" i="1"/>
  <c r="H583" i="1"/>
  <c r="I583" i="1"/>
  <c r="J583" i="1"/>
  <c r="C584" i="1"/>
  <c r="D584" i="1"/>
  <c r="E584" i="1"/>
  <c r="F584" i="1"/>
  <c r="G584" i="1"/>
  <c r="H584" i="1"/>
  <c r="I584" i="1"/>
  <c r="J584" i="1"/>
  <c r="C585" i="1"/>
  <c r="D585" i="1"/>
  <c r="E585" i="1"/>
  <c r="F585" i="1"/>
  <c r="G585" i="1"/>
  <c r="H585" i="1"/>
  <c r="I585" i="1"/>
  <c r="J585" i="1"/>
  <c r="C586" i="1"/>
  <c r="D586" i="1"/>
  <c r="E586" i="1"/>
  <c r="F586" i="1"/>
  <c r="G586" i="1"/>
  <c r="H586" i="1"/>
  <c r="I586" i="1"/>
  <c r="J586" i="1"/>
  <c r="C587" i="1"/>
  <c r="D587" i="1"/>
  <c r="E587" i="1"/>
  <c r="F587" i="1"/>
  <c r="G587" i="1"/>
  <c r="H587" i="1"/>
  <c r="I587" i="1"/>
  <c r="J587" i="1"/>
  <c r="C588" i="1"/>
  <c r="D588" i="1"/>
  <c r="E588" i="1"/>
  <c r="F588" i="1"/>
  <c r="G588" i="1"/>
  <c r="H588" i="1"/>
  <c r="I588" i="1"/>
  <c r="J588" i="1"/>
  <c r="C589" i="1"/>
  <c r="D589" i="1"/>
  <c r="E589" i="1"/>
  <c r="F589" i="1"/>
  <c r="G589" i="1"/>
  <c r="H589" i="1"/>
  <c r="I589" i="1"/>
  <c r="J589" i="1"/>
  <c r="C590" i="1"/>
  <c r="D590" i="1"/>
  <c r="E590" i="1"/>
  <c r="F590" i="1"/>
  <c r="G590" i="1"/>
  <c r="H590" i="1"/>
  <c r="I590" i="1"/>
  <c r="J590" i="1"/>
  <c r="C591" i="1"/>
  <c r="D591" i="1"/>
  <c r="E591" i="1"/>
  <c r="F591" i="1"/>
  <c r="G591" i="1"/>
  <c r="H591" i="1"/>
  <c r="I591" i="1"/>
  <c r="J591" i="1"/>
  <c r="C592" i="1"/>
  <c r="D592" i="1"/>
  <c r="E592" i="1"/>
  <c r="F592" i="1"/>
  <c r="G592" i="1"/>
  <c r="H592" i="1"/>
  <c r="I592" i="1"/>
  <c r="J592" i="1"/>
  <c r="C593" i="1"/>
  <c r="D593" i="1"/>
  <c r="E593" i="1"/>
  <c r="F593" i="1"/>
  <c r="G593" i="1"/>
  <c r="H593" i="1"/>
  <c r="I593" i="1"/>
  <c r="J593" i="1"/>
  <c r="C594" i="1"/>
  <c r="D594" i="1"/>
  <c r="E594" i="1"/>
  <c r="F594" i="1"/>
  <c r="G594" i="1"/>
  <c r="H594" i="1"/>
  <c r="I594" i="1"/>
  <c r="J594" i="1"/>
  <c r="C595" i="1"/>
  <c r="D595" i="1"/>
  <c r="E595" i="1"/>
  <c r="F595" i="1"/>
  <c r="G595" i="1"/>
  <c r="H595" i="1"/>
  <c r="I595" i="1"/>
  <c r="J595" i="1"/>
  <c r="C596" i="1"/>
  <c r="D596" i="1"/>
  <c r="E596" i="1"/>
  <c r="F596" i="1"/>
  <c r="G596" i="1"/>
  <c r="H596" i="1"/>
  <c r="I596" i="1"/>
  <c r="J596" i="1"/>
  <c r="C597" i="1"/>
  <c r="D597" i="1"/>
  <c r="E597" i="1"/>
  <c r="F597" i="1"/>
  <c r="G597" i="1"/>
  <c r="H597" i="1"/>
  <c r="I597" i="1"/>
  <c r="J597" i="1"/>
  <c r="C598" i="1"/>
  <c r="D598" i="1"/>
  <c r="E598" i="1"/>
  <c r="F598" i="1"/>
  <c r="G598" i="1"/>
  <c r="H598" i="1"/>
  <c r="I598" i="1"/>
  <c r="J598" i="1"/>
  <c r="C599" i="1"/>
  <c r="D599" i="1"/>
  <c r="E599" i="1"/>
  <c r="F599" i="1"/>
  <c r="G599" i="1"/>
  <c r="H599" i="1"/>
  <c r="I599" i="1"/>
  <c r="J599" i="1"/>
  <c r="C600" i="1"/>
  <c r="D600" i="1"/>
  <c r="E600" i="1"/>
  <c r="F600" i="1"/>
  <c r="G600" i="1"/>
  <c r="H600" i="1"/>
  <c r="I600" i="1"/>
  <c r="J600" i="1"/>
  <c r="C601" i="1"/>
  <c r="D601" i="1"/>
  <c r="E601" i="1"/>
  <c r="F601" i="1"/>
  <c r="G601" i="1"/>
  <c r="H601" i="1"/>
  <c r="I601" i="1"/>
  <c r="J601" i="1"/>
  <c r="C602" i="1"/>
  <c r="D602" i="1"/>
  <c r="E602" i="1"/>
  <c r="F602" i="1"/>
  <c r="G602" i="1"/>
  <c r="H602" i="1"/>
  <c r="I602" i="1"/>
  <c r="J602" i="1"/>
  <c r="C603" i="1"/>
  <c r="D603" i="1"/>
  <c r="E603" i="1"/>
  <c r="F603" i="1"/>
  <c r="G603" i="1"/>
  <c r="H603" i="1"/>
  <c r="I603" i="1"/>
  <c r="J603" i="1"/>
  <c r="C604" i="1"/>
  <c r="D604" i="1"/>
  <c r="E604" i="1"/>
  <c r="F604" i="1"/>
  <c r="G604" i="1"/>
  <c r="H604" i="1"/>
  <c r="I604" i="1"/>
  <c r="J604" i="1"/>
  <c r="C605" i="1"/>
  <c r="D605" i="1"/>
  <c r="E605" i="1"/>
  <c r="F605" i="1"/>
  <c r="G605" i="1"/>
  <c r="H605" i="1"/>
  <c r="I605" i="1"/>
  <c r="J605" i="1"/>
  <c r="C606" i="1"/>
  <c r="D606" i="1"/>
  <c r="E606" i="1"/>
  <c r="F606" i="1"/>
  <c r="G606" i="1"/>
  <c r="H606" i="1"/>
  <c r="I606" i="1"/>
  <c r="J606" i="1"/>
  <c r="C607" i="1"/>
  <c r="D607" i="1"/>
  <c r="E607" i="1"/>
  <c r="F607" i="1"/>
  <c r="G607" i="1"/>
  <c r="H607" i="1"/>
  <c r="I607" i="1"/>
  <c r="J607" i="1"/>
  <c r="C608" i="1"/>
  <c r="D608" i="1"/>
  <c r="E608" i="1"/>
  <c r="F608" i="1"/>
  <c r="G608" i="1"/>
  <c r="H608" i="1"/>
  <c r="I608" i="1"/>
  <c r="J608" i="1"/>
  <c r="C609" i="1"/>
  <c r="D609" i="1"/>
  <c r="E609" i="1"/>
  <c r="F609" i="1"/>
  <c r="G609" i="1"/>
  <c r="H609" i="1"/>
  <c r="I609" i="1"/>
  <c r="J609" i="1"/>
  <c r="C610" i="1"/>
  <c r="D610" i="1"/>
  <c r="E610" i="1"/>
  <c r="F610" i="1"/>
  <c r="G610" i="1"/>
  <c r="H610" i="1"/>
  <c r="I610" i="1"/>
  <c r="J610" i="1"/>
  <c r="C611" i="1"/>
  <c r="D611" i="1"/>
  <c r="E611" i="1"/>
  <c r="F611" i="1"/>
  <c r="G611" i="1"/>
  <c r="H611" i="1"/>
  <c r="I611" i="1"/>
  <c r="J611" i="1"/>
  <c r="C612" i="1"/>
  <c r="D612" i="1"/>
  <c r="E612" i="1"/>
  <c r="F612" i="1"/>
  <c r="G612" i="1"/>
  <c r="H612" i="1"/>
  <c r="I612" i="1"/>
  <c r="J612" i="1"/>
  <c r="C613" i="1"/>
  <c r="D613" i="1"/>
  <c r="E613" i="1"/>
  <c r="F613" i="1"/>
  <c r="G613" i="1"/>
  <c r="H613" i="1"/>
  <c r="I613" i="1"/>
  <c r="J613" i="1"/>
  <c r="C614" i="1"/>
  <c r="D614" i="1"/>
  <c r="E614" i="1"/>
  <c r="F614" i="1"/>
  <c r="G614" i="1"/>
  <c r="H614" i="1"/>
  <c r="I614" i="1"/>
  <c r="J614" i="1"/>
  <c r="C615" i="1"/>
  <c r="D615" i="1"/>
  <c r="E615" i="1"/>
  <c r="F615" i="1"/>
  <c r="G615" i="1"/>
  <c r="H615" i="1"/>
  <c r="I615" i="1"/>
  <c r="J615" i="1"/>
  <c r="C616" i="1"/>
  <c r="D616" i="1"/>
  <c r="E616" i="1"/>
  <c r="F616" i="1"/>
  <c r="G616" i="1"/>
  <c r="H616" i="1"/>
  <c r="I616" i="1"/>
  <c r="J616" i="1"/>
  <c r="C617" i="1"/>
  <c r="D617" i="1"/>
  <c r="E617" i="1"/>
  <c r="F617" i="1"/>
  <c r="G617" i="1"/>
  <c r="H617" i="1"/>
  <c r="I617" i="1"/>
  <c r="J617" i="1"/>
  <c r="C618" i="1"/>
  <c r="D618" i="1"/>
  <c r="E618" i="1"/>
  <c r="F618" i="1"/>
  <c r="G618" i="1"/>
  <c r="H618" i="1"/>
  <c r="I618" i="1"/>
  <c r="J618" i="1"/>
  <c r="C619" i="1"/>
  <c r="D619" i="1"/>
  <c r="E619" i="1"/>
  <c r="F619" i="1"/>
  <c r="G619" i="1"/>
  <c r="H619" i="1"/>
  <c r="I619" i="1"/>
  <c r="J619" i="1"/>
  <c r="C620" i="1"/>
  <c r="D620" i="1"/>
  <c r="E620" i="1"/>
  <c r="F620" i="1"/>
  <c r="G620" i="1"/>
  <c r="H620" i="1"/>
  <c r="I620" i="1"/>
  <c r="J620" i="1"/>
  <c r="C621" i="1"/>
  <c r="D621" i="1"/>
  <c r="E621" i="1"/>
  <c r="F621" i="1"/>
  <c r="G621" i="1"/>
  <c r="H621" i="1"/>
  <c r="I621" i="1"/>
  <c r="J621" i="1"/>
  <c r="C622" i="1"/>
  <c r="D622" i="1"/>
  <c r="E622" i="1"/>
  <c r="F622" i="1"/>
  <c r="G622" i="1"/>
  <c r="H622" i="1"/>
  <c r="I622" i="1"/>
  <c r="J622" i="1"/>
  <c r="C623" i="1"/>
  <c r="D623" i="1"/>
  <c r="E623" i="1"/>
  <c r="F623" i="1"/>
  <c r="G623" i="1"/>
  <c r="H623" i="1"/>
  <c r="I623" i="1"/>
  <c r="J623" i="1"/>
  <c r="C624" i="1"/>
  <c r="D624" i="1"/>
  <c r="E624" i="1"/>
  <c r="F624" i="1"/>
  <c r="G624" i="1"/>
  <c r="H624" i="1"/>
  <c r="I624" i="1"/>
  <c r="J624" i="1"/>
  <c r="C625" i="1"/>
  <c r="D625" i="1"/>
  <c r="E625" i="1"/>
  <c r="F625" i="1"/>
  <c r="G625" i="1"/>
  <c r="H625" i="1"/>
  <c r="I625" i="1"/>
  <c r="J625" i="1"/>
  <c r="C626" i="1"/>
  <c r="D626" i="1"/>
  <c r="E626" i="1"/>
  <c r="F626" i="1"/>
  <c r="G626" i="1"/>
  <c r="H626" i="1"/>
  <c r="I626" i="1"/>
  <c r="J626" i="1"/>
  <c r="C627" i="1"/>
  <c r="D627" i="1"/>
  <c r="E627" i="1"/>
  <c r="F627" i="1"/>
  <c r="G627" i="1"/>
  <c r="H627" i="1"/>
  <c r="I627" i="1"/>
  <c r="J627" i="1"/>
  <c r="C628" i="1"/>
  <c r="D628" i="1"/>
  <c r="E628" i="1"/>
  <c r="F628" i="1"/>
  <c r="G628" i="1"/>
  <c r="H628" i="1"/>
  <c r="I628" i="1"/>
  <c r="J628" i="1"/>
  <c r="C629" i="1"/>
  <c r="D629" i="1"/>
  <c r="E629" i="1"/>
  <c r="F629" i="1"/>
  <c r="G629" i="1"/>
  <c r="H629" i="1"/>
  <c r="I629" i="1"/>
  <c r="J629" i="1"/>
  <c r="C630" i="1"/>
  <c r="D630" i="1"/>
  <c r="E630" i="1"/>
  <c r="F630" i="1"/>
  <c r="G630" i="1"/>
  <c r="H630" i="1"/>
  <c r="I630" i="1"/>
  <c r="J630" i="1"/>
  <c r="C631" i="1"/>
  <c r="D631" i="1"/>
  <c r="E631" i="1"/>
  <c r="F631" i="1"/>
  <c r="G631" i="1"/>
  <c r="H631" i="1"/>
  <c r="I631" i="1"/>
  <c r="J631" i="1"/>
  <c r="C632" i="1"/>
  <c r="D632" i="1"/>
  <c r="E632" i="1"/>
  <c r="F632" i="1"/>
  <c r="G632" i="1"/>
  <c r="H632" i="1"/>
  <c r="I632" i="1"/>
  <c r="J632" i="1"/>
  <c r="C633" i="1"/>
  <c r="D633" i="1"/>
  <c r="E633" i="1"/>
  <c r="F633" i="1"/>
  <c r="G633" i="1"/>
  <c r="H633" i="1"/>
  <c r="I633" i="1"/>
  <c r="J633" i="1"/>
  <c r="C634" i="1"/>
  <c r="D634" i="1"/>
  <c r="E634" i="1"/>
  <c r="F634" i="1"/>
  <c r="G634" i="1"/>
  <c r="H634" i="1"/>
  <c r="I634" i="1"/>
  <c r="J634" i="1"/>
  <c r="C635" i="1"/>
  <c r="D635" i="1"/>
  <c r="E635" i="1"/>
  <c r="F635" i="1"/>
  <c r="G635" i="1"/>
  <c r="H635" i="1"/>
  <c r="I635" i="1"/>
  <c r="J635" i="1"/>
  <c r="C636" i="1"/>
  <c r="D636" i="1"/>
  <c r="E636" i="1"/>
  <c r="F636" i="1"/>
  <c r="G636" i="1"/>
  <c r="H636" i="1"/>
  <c r="I636" i="1"/>
  <c r="J636" i="1"/>
  <c r="C637" i="1"/>
  <c r="D637" i="1"/>
  <c r="E637" i="1"/>
  <c r="F637" i="1"/>
  <c r="G637" i="1"/>
  <c r="H637" i="1"/>
  <c r="I637" i="1"/>
  <c r="J637" i="1"/>
  <c r="C638" i="1"/>
  <c r="D638" i="1"/>
  <c r="E638" i="1"/>
  <c r="F638" i="1"/>
  <c r="G638" i="1"/>
  <c r="H638" i="1"/>
  <c r="I638" i="1"/>
  <c r="J638" i="1"/>
  <c r="C639" i="1"/>
  <c r="D639" i="1"/>
  <c r="E639" i="1"/>
  <c r="F639" i="1"/>
  <c r="G639" i="1"/>
  <c r="H639" i="1"/>
  <c r="I639" i="1"/>
  <c r="J639" i="1"/>
  <c r="C640" i="1"/>
  <c r="D640" i="1"/>
  <c r="E640" i="1"/>
  <c r="F640" i="1"/>
  <c r="G640" i="1"/>
  <c r="H640" i="1"/>
  <c r="I640" i="1"/>
  <c r="J640" i="1"/>
  <c r="C641" i="1"/>
  <c r="D641" i="1"/>
  <c r="E641" i="1"/>
  <c r="F641" i="1"/>
  <c r="G641" i="1"/>
  <c r="H641" i="1"/>
  <c r="I641" i="1"/>
  <c r="J641" i="1"/>
  <c r="C642" i="1"/>
  <c r="D642" i="1"/>
  <c r="E642" i="1"/>
  <c r="F642" i="1"/>
  <c r="G642" i="1"/>
  <c r="H642" i="1"/>
  <c r="I642" i="1"/>
  <c r="J642" i="1"/>
  <c r="C643" i="1"/>
  <c r="D643" i="1"/>
  <c r="E643" i="1"/>
  <c r="F643" i="1"/>
  <c r="G643" i="1"/>
  <c r="H643" i="1"/>
  <c r="I643" i="1"/>
  <c r="J643" i="1"/>
  <c r="C644" i="1"/>
  <c r="D644" i="1"/>
  <c r="E644" i="1"/>
  <c r="F644" i="1"/>
  <c r="G644" i="1"/>
  <c r="H644" i="1"/>
  <c r="I644" i="1"/>
  <c r="J644" i="1"/>
  <c r="C645" i="1"/>
  <c r="D645" i="1"/>
  <c r="E645" i="1"/>
  <c r="F645" i="1"/>
  <c r="G645" i="1"/>
  <c r="H645" i="1"/>
  <c r="I645" i="1"/>
  <c r="J645" i="1"/>
  <c r="C646" i="1"/>
  <c r="D646" i="1"/>
  <c r="E646" i="1"/>
  <c r="F646" i="1"/>
  <c r="G646" i="1"/>
  <c r="H646" i="1"/>
  <c r="I646" i="1"/>
  <c r="J646" i="1"/>
  <c r="C647" i="1"/>
  <c r="D647" i="1"/>
  <c r="E647" i="1"/>
  <c r="F647" i="1"/>
  <c r="G647" i="1"/>
  <c r="H647" i="1"/>
  <c r="I647" i="1"/>
  <c r="J647" i="1"/>
  <c r="C648" i="1"/>
  <c r="D648" i="1"/>
  <c r="E648" i="1"/>
  <c r="F648" i="1"/>
  <c r="G648" i="1"/>
  <c r="H648" i="1"/>
  <c r="I648" i="1"/>
  <c r="J648" i="1"/>
  <c r="C649" i="1"/>
  <c r="D649" i="1"/>
  <c r="E649" i="1"/>
  <c r="F649" i="1"/>
  <c r="G649" i="1"/>
  <c r="H649" i="1"/>
  <c r="I649" i="1"/>
  <c r="J649" i="1"/>
  <c r="C650" i="1"/>
  <c r="D650" i="1"/>
  <c r="E650" i="1"/>
  <c r="F650" i="1"/>
  <c r="G650" i="1"/>
  <c r="H650" i="1"/>
  <c r="I650" i="1"/>
  <c r="J650" i="1"/>
  <c r="C651" i="1"/>
  <c r="D651" i="1"/>
  <c r="E651" i="1"/>
  <c r="F651" i="1"/>
  <c r="G651" i="1"/>
  <c r="H651" i="1"/>
  <c r="I651" i="1"/>
  <c r="J651" i="1"/>
  <c r="C652" i="1"/>
  <c r="D652" i="1"/>
  <c r="E652" i="1"/>
  <c r="F652" i="1"/>
  <c r="G652" i="1"/>
  <c r="H652" i="1"/>
  <c r="I652" i="1"/>
  <c r="J652" i="1"/>
  <c r="C653" i="1"/>
  <c r="D653" i="1"/>
  <c r="E653" i="1"/>
  <c r="F653" i="1"/>
  <c r="G653" i="1"/>
  <c r="H653" i="1"/>
  <c r="I653" i="1"/>
  <c r="J653" i="1"/>
  <c r="C654" i="1"/>
  <c r="D654" i="1"/>
  <c r="E654" i="1"/>
  <c r="F654" i="1"/>
  <c r="G654" i="1"/>
  <c r="H654" i="1"/>
  <c r="I654" i="1"/>
  <c r="J654" i="1"/>
  <c r="C655" i="1"/>
  <c r="D655" i="1"/>
  <c r="E655" i="1"/>
  <c r="F655" i="1"/>
  <c r="G655" i="1"/>
  <c r="H655" i="1"/>
  <c r="I655" i="1"/>
  <c r="J655" i="1"/>
  <c r="C656" i="1"/>
  <c r="D656" i="1"/>
  <c r="E656" i="1"/>
  <c r="F656" i="1"/>
  <c r="G656" i="1"/>
  <c r="H656" i="1"/>
  <c r="I656" i="1"/>
  <c r="J656" i="1"/>
  <c r="C657" i="1"/>
  <c r="D657" i="1"/>
  <c r="E657" i="1"/>
  <c r="F657" i="1"/>
  <c r="G657" i="1"/>
  <c r="H657" i="1"/>
  <c r="I657" i="1"/>
  <c r="J657" i="1"/>
  <c r="C658" i="1"/>
  <c r="D658" i="1"/>
  <c r="E658" i="1"/>
  <c r="F658" i="1"/>
  <c r="G658" i="1"/>
  <c r="H658" i="1"/>
  <c r="I658" i="1"/>
  <c r="J658" i="1"/>
  <c r="C659" i="1"/>
  <c r="D659" i="1"/>
  <c r="E659" i="1"/>
  <c r="F659" i="1"/>
  <c r="G659" i="1"/>
  <c r="H659" i="1"/>
  <c r="I659" i="1"/>
  <c r="J659" i="1"/>
  <c r="C660" i="1"/>
  <c r="D660" i="1"/>
  <c r="E660" i="1"/>
  <c r="F660" i="1"/>
  <c r="G660" i="1"/>
  <c r="H660" i="1"/>
  <c r="I660" i="1"/>
  <c r="J660" i="1"/>
  <c r="C661" i="1"/>
  <c r="D661" i="1"/>
  <c r="E661" i="1"/>
  <c r="F661" i="1"/>
  <c r="G661" i="1"/>
  <c r="H661" i="1"/>
  <c r="I661" i="1"/>
  <c r="J661" i="1"/>
  <c r="C662" i="1"/>
  <c r="D662" i="1"/>
  <c r="E662" i="1"/>
  <c r="F662" i="1"/>
  <c r="G662" i="1"/>
  <c r="H662" i="1"/>
  <c r="I662" i="1"/>
  <c r="J662" i="1"/>
  <c r="C663" i="1"/>
  <c r="D663" i="1"/>
  <c r="E663" i="1"/>
  <c r="F663" i="1"/>
  <c r="G663" i="1"/>
  <c r="H663" i="1"/>
  <c r="I663" i="1"/>
  <c r="J663" i="1"/>
  <c r="C664" i="1"/>
  <c r="D664" i="1"/>
  <c r="E664" i="1"/>
  <c r="F664" i="1"/>
  <c r="G664" i="1"/>
  <c r="H664" i="1"/>
  <c r="I664" i="1"/>
  <c r="J664" i="1"/>
  <c r="C665" i="1"/>
  <c r="D665" i="1"/>
  <c r="E665" i="1"/>
  <c r="F665" i="1"/>
  <c r="G665" i="1"/>
  <c r="H665" i="1"/>
  <c r="I665" i="1"/>
  <c r="J665" i="1"/>
  <c r="C666" i="1"/>
  <c r="D666" i="1"/>
  <c r="E666" i="1"/>
  <c r="F666" i="1"/>
  <c r="G666" i="1"/>
  <c r="H666" i="1"/>
  <c r="I666" i="1"/>
  <c r="J666" i="1"/>
  <c r="C667" i="1"/>
  <c r="D667" i="1"/>
  <c r="E667" i="1"/>
  <c r="F667" i="1"/>
  <c r="G667" i="1"/>
  <c r="H667" i="1"/>
  <c r="I667" i="1"/>
  <c r="J667" i="1"/>
  <c r="C668" i="1"/>
  <c r="D668" i="1"/>
  <c r="E668" i="1"/>
  <c r="F668" i="1"/>
  <c r="G668" i="1"/>
  <c r="H668" i="1"/>
  <c r="I668" i="1"/>
  <c r="J668" i="1"/>
  <c r="C669" i="1"/>
  <c r="D669" i="1"/>
  <c r="E669" i="1"/>
  <c r="F669" i="1"/>
  <c r="G669" i="1"/>
  <c r="H669" i="1"/>
  <c r="I669" i="1"/>
  <c r="J669" i="1"/>
  <c r="C670" i="1"/>
  <c r="D670" i="1"/>
  <c r="E670" i="1"/>
  <c r="F670" i="1"/>
  <c r="G670" i="1"/>
  <c r="H670" i="1"/>
  <c r="I670" i="1"/>
  <c r="J670" i="1"/>
  <c r="C671" i="1"/>
  <c r="D671" i="1"/>
  <c r="E671" i="1"/>
  <c r="F671" i="1"/>
  <c r="G671" i="1"/>
  <c r="H671" i="1"/>
  <c r="I671" i="1"/>
  <c r="J671" i="1"/>
  <c r="C672" i="1"/>
  <c r="D672" i="1"/>
  <c r="E672" i="1"/>
  <c r="F672" i="1"/>
  <c r="G672" i="1"/>
  <c r="H672" i="1"/>
  <c r="I672" i="1"/>
  <c r="J672" i="1"/>
  <c r="C673" i="1"/>
  <c r="D673" i="1"/>
  <c r="E673" i="1"/>
  <c r="F673" i="1"/>
  <c r="G673" i="1"/>
  <c r="H673" i="1"/>
  <c r="I673" i="1"/>
  <c r="J673" i="1"/>
  <c r="C674" i="1"/>
  <c r="D674" i="1"/>
  <c r="E674" i="1"/>
  <c r="F674" i="1"/>
  <c r="G674" i="1"/>
  <c r="H674" i="1"/>
  <c r="I674" i="1"/>
  <c r="J674" i="1"/>
  <c r="C675" i="1"/>
  <c r="D675" i="1"/>
  <c r="E675" i="1"/>
  <c r="F675" i="1"/>
  <c r="G675" i="1"/>
  <c r="H675" i="1"/>
  <c r="I675" i="1"/>
  <c r="J675" i="1"/>
  <c r="C676" i="1"/>
  <c r="D676" i="1"/>
  <c r="E676" i="1"/>
  <c r="F676" i="1"/>
  <c r="G676" i="1"/>
  <c r="H676" i="1"/>
  <c r="I676" i="1"/>
  <c r="J676" i="1"/>
  <c r="C677" i="1"/>
  <c r="D677" i="1"/>
  <c r="E677" i="1"/>
  <c r="F677" i="1"/>
  <c r="G677" i="1"/>
  <c r="H677" i="1"/>
  <c r="I677" i="1"/>
  <c r="J677" i="1"/>
  <c r="C678" i="1"/>
  <c r="D678" i="1"/>
  <c r="E678" i="1"/>
  <c r="F678" i="1"/>
  <c r="G678" i="1"/>
  <c r="H678" i="1"/>
  <c r="I678" i="1"/>
  <c r="J678" i="1"/>
  <c r="C679" i="1"/>
  <c r="D679" i="1"/>
  <c r="E679" i="1"/>
  <c r="F679" i="1"/>
  <c r="G679" i="1"/>
  <c r="H679" i="1"/>
  <c r="I679" i="1"/>
  <c r="J679" i="1"/>
  <c r="C680" i="1"/>
  <c r="D680" i="1"/>
  <c r="E680" i="1"/>
  <c r="F680" i="1"/>
  <c r="G680" i="1"/>
  <c r="H680" i="1"/>
  <c r="I680" i="1"/>
  <c r="J680" i="1"/>
  <c r="C681" i="1"/>
  <c r="D681" i="1"/>
  <c r="E681" i="1"/>
  <c r="F681" i="1"/>
  <c r="G681" i="1"/>
  <c r="H681" i="1"/>
  <c r="I681" i="1"/>
  <c r="J681" i="1"/>
  <c r="C682" i="1"/>
  <c r="D682" i="1"/>
  <c r="E682" i="1"/>
  <c r="F682" i="1"/>
  <c r="G682" i="1"/>
  <c r="H682" i="1"/>
  <c r="I682" i="1"/>
  <c r="J682" i="1"/>
  <c r="C683" i="1"/>
  <c r="D683" i="1"/>
  <c r="E683" i="1"/>
  <c r="F683" i="1"/>
  <c r="G683" i="1"/>
  <c r="H683" i="1"/>
  <c r="I683" i="1"/>
  <c r="J683" i="1"/>
  <c r="C684" i="1"/>
  <c r="D684" i="1"/>
  <c r="E684" i="1"/>
  <c r="F684" i="1"/>
  <c r="G684" i="1"/>
  <c r="H684" i="1"/>
  <c r="I684" i="1"/>
  <c r="J684" i="1"/>
  <c r="C685" i="1"/>
  <c r="D685" i="1"/>
  <c r="E685" i="1"/>
  <c r="F685" i="1"/>
  <c r="G685" i="1"/>
  <c r="H685" i="1"/>
  <c r="I685" i="1"/>
  <c r="J685" i="1"/>
  <c r="C686" i="1"/>
  <c r="D686" i="1"/>
  <c r="E686" i="1"/>
  <c r="F686" i="1"/>
  <c r="G686" i="1"/>
  <c r="H686" i="1"/>
  <c r="I686" i="1"/>
  <c r="J686" i="1"/>
  <c r="C687" i="1"/>
  <c r="D687" i="1"/>
  <c r="E687" i="1"/>
  <c r="F687" i="1"/>
  <c r="G687" i="1"/>
  <c r="H687" i="1"/>
  <c r="I687" i="1"/>
  <c r="J687" i="1"/>
  <c r="C688" i="1"/>
  <c r="D688" i="1"/>
  <c r="E688" i="1"/>
  <c r="F688" i="1"/>
  <c r="G688" i="1"/>
  <c r="H688" i="1"/>
  <c r="I688" i="1"/>
  <c r="J688" i="1"/>
  <c r="C689" i="1"/>
  <c r="D689" i="1"/>
  <c r="E689" i="1"/>
  <c r="F689" i="1"/>
  <c r="G689" i="1"/>
  <c r="H689" i="1"/>
  <c r="I689" i="1"/>
  <c r="J689" i="1"/>
  <c r="C690" i="1"/>
  <c r="D690" i="1"/>
  <c r="E690" i="1"/>
  <c r="F690" i="1"/>
  <c r="G690" i="1"/>
  <c r="H690" i="1"/>
  <c r="I690" i="1"/>
  <c r="J690" i="1"/>
  <c r="C691" i="1"/>
  <c r="D691" i="1"/>
  <c r="E691" i="1"/>
  <c r="F691" i="1"/>
  <c r="G691" i="1"/>
  <c r="H691" i="1"/>
  <c r="I691" i="1"/>
  <c r="J691" i="1"/>
  <c r="C692" i="1"/>
  <c r="D692" i="1"/>
  <c r="E692" i="1"/>
  <c r="F692" i="1"/>
  <c r="G692" i="1"/>
  <c r="H692" i="1"/>
  <c r="I692" i="1"/>
  <c r="J692" i="1"/>
  <c r="C693" i="1"/>
  <c r="D693" i="1"/>
  <c r="E693" i="1"/>
  <c r="F693" i="1"/>
  <c r="G693" i="1"/>
  <c r="H693" i="1"/>
  <c r="I693" i="1"/>
  <c r="J693" i="1"/>
  <c r="C694" i="1"/>
  <c r="D694" i="1"/>
  <c r="E694" i="1"/>
  <c r="F694" i="1"/>
  <c r="G694" i="1"/>
  <c r="H694" i="1"/>
  <c r="I694" i="1"/>
  <c r="J694" i="1"/>
  <c r="C695" i="1"/>
  <c r="D695" i="1"/>
  <c r="E695" i="1"/>
  <c r="F695" i="1"/>
  <c r="G695" i="1"/>
  <c r="H695" i="1"/>
  <c r="I695" i="1"/>
  <c r="J695" i="1"/>
  <c r="C696" i="1"/>
  <c r="D696" i="1"/>
  <c r="E696" i="1"/>
  <c r="F696" i="1"/>
  <c r="G696" i="1"/>
  <c r="H696" i="1"/>
  <c r="I696" i="1"/>
  <c r="J696" i="1"/>
  <c r="C697" i="1"/>
  <c r="D697" i="1"/>
  <c r="E697" i="1"/>
  <c r="F697" i="1"/>
  <c r="G697" i="1"/>
  <c r="H697" i="1"/>
  <c r="I697" i="1"/>
  <c r="J697" i="1"/>
  <c r="C698" i="1"/>
  <c r="D698" i="1"/>
  <c r="E698" i="1"/>
  <c r="F698" i="1"/>
  <c r="G698" i="1"/>
  <c r="H698" i="1"/>
  <c r="I698" i="1"/>
  <c r="J698" i="1"/>
  <c r="C699" i="1"/>
  <c r="D699" i="1"/>
  <c r="E699" i="1"/>
  <c r="F699" i="1"/>
  <c r="G699" i="1"/>
  <c r="H699" i="1"/>
  <c r="I699" i="1"/>
  <c r="J699" i="1"/>
  <c r="C700" i="1"/>
  <c r="D700" i="1"/>
  <c r="E700" i="1"/>
  <c r="F700" i="1"/>
  <c r="G700" i="1"/>
  <c r="H700" i="1"/>
  <c r="I700" i="1"/>
  <c r="J700" i="1"/>
  <c r="C701" i="1"/>
  <c r="D701" i="1"/>
  <c r="E701" i="1"/>
  <c r="F701" i="1"/>
  <c r="G701" i="1"/>
  <c r="H701" i="1"/>
  <c r="I701" i="1"/>
  <c r="J701" i="1"/>
  <c r="C702" i="1"/>
  <c r="D702" i="1"/>
  <c r="E702" i="1"/>
  <c r="F702" i="1"/>
  <c r="G702" i="1"/>
  <c r="H702" i="1"/>
  <c r="I702" i="1"/>
  <c r="J702" i="1"/>
  <c r="C703" i="1"/>
  <c r="D703" i="1"/>
  <c r="E703" i="1"/>
  <c r="F703" i="1"/>
  <c r="G703" i="1"/>
  <c r="H703" i="1"/>
  <c r="I703" i="1"/>
  <c r="J703" i="1"/>
  <c r="C704" i="1"/>
  <c r="D704" i="1"/>
  <c r="E704" i="1"/>
  <c r="F704" i="1"/>
  <c r="G704" i="1"/>
  <c r="H704" i="1"/>
  <c r="I704" i="1"/>
  <c r="J704" i="1"/>
  <c r="C705" i="1"/>
  <c r="D705" i="1"/>
  <c r="E705" i="1"/>
  <c r="F705" i="1"/>
  <c r="G705" i="1"/>
  <c r="H705" i="1"/>
  <c r="I705" i="1"/>
  <c r="J705" i="1"/>
  <c r="C706" i="1"/>
  <c r="D706" i="1"/>
  <c r="E706" i="1"/>
  <c r="F706" i="1"/>
  <c r="G706" i="1"/>
  <c r="H706" i="1"/>
  <c r="I706" i="1"/>
  <c r="J706" i="1"/>
  <c r="C707" i="1"/>
  <c r="D707" i="1"/>
  <c r="E707" i="1"/>
  <c r="F707" i="1"/>
  <c r="G707" i="1"/>
  <c r="H707" i="1"/>
  <c r="I707" i="1"/>
  <c r="J707" i="1"/>
  <c r="C708" i="1"/>
  <c r="D708" i="1"/>
  <c r="E708" i="1"/>
  <c r="F708" i="1"/>
  <c r="G708" i="1"/>
  <c r="H708" i="1"/>
  <c r="I708" i="1"/>
  <c r="J708" i="1"/>
  <c r="C709" i="1"/>
  <c r="D709" i="1"/>
  <c r="E709" i="1"/>
  <c r="F709" i="1"/>
  <c r="G709" i="1"/>
  <c r="H709" i="1"/>
  <c r="I709" i="1"/>
  <c r="J709" i="1"/>
  <c r="C710" i="1"/>
  <c r="D710" i="1"/>
  <c r="E710" i="1"/>
  <c r="F710" i="1"/>
  <c r="G710" i="1"/>
  <c r="H710" i="1"/>
  <c r="I710" i="1"/>
  <c r="J710" i="1"/>
  <c r="C711" i="1"/>
  <c r="D711" i="1"/>
  <c r="E711" i="1"/>
  <c r="F711" i="1"/>
  <c r="G711" i="1"/>
  <c r="H711" i="1"/>
  <c r="I711" i="1"/>
  <c r="J711" i="1"/>
  <c r="C712" i="1"/>
  <c r="D712" i="1"/>
  <c r="E712" i="1"/>
  <c r="F712" i="1"/>
  <c r="G712" i="1"/>
  <c r="H712" i="1"/>
  <c r="I712" i="1"/>
  <c r="J712" i="1"/>
  <c r="C713" i="1"/>
  <c r="D713" i="1"/>
  <c r="E713" i="1"/>
  <c r="F713" i="1"/>
  <c r="G713" i="1"/>
  <c r="H713" i="1"/>
  <c r="I713" i="1"/>
  <c r="J713" i="1"/>
  <c r="C714" i="1"/>
  <c r="D714" i="1"/>
  <c r="E714" i="1"/>
  <c r="F714" i="1"/>
  <c r="G714" i="1"/>
  <c r="H714" i="1"/>
  <c r="I714" i="1"/>
  <c r="J714" i="1"/>
  <c r="C715" i="1"/>
  <c r="D715" i="1"/>
  <c r="E715" i="1"/>
  <c r="F715" i="1"/>
  <c r="G715" i="1"/>
  <c r="H715" i="1"/>
  <c r="I715" i="1"/>
  <c r="J715" i="1"/>
  <c r="C716" i="1"/>
  <c r="D716" i="1"/>
  <c r="E716" i="1"/>
  <c r="F716" i="1"/>
  <c r="G716" i="1"/>
  <c r="H716" i="1"/>
  <c r="I716" i="1"/>
  <c r="J716" i="1"/>
  <c r="C717" i="1"/>
  <c r="D717" i="1"/>
  <c r="E717" i="1"/>
  <c r="F717" i="1"/>
  <c r="G717" i="1"/>
  <c r="H717" i="1"/>
  <c r="I717" i="1"/>
  <c r="J717" i="1"/>
  <c r="C718" i="1"/>
  <c r="D718" i="1"/>
  <c r="E718" i="1"/>
  <c r="F718" i="1"/>
  <c r="G718" i="1"/>
  <c r="H718" i="1"/>
  <c r="I718" i="1"/>
  <c r="J718" i="1"/>
  <c r="C719" i="1"/>
  <c r="D719" i="1"/>
  <c r="E719" i="1"/>
  <c r="F719" i="1"/>
  <c r="G719" i="1"/>
  <c r="H719" i="1"/>
  <c r="I719" i="1"/>
  <c r="J719" i="1"/>
  <c r="C720" i="1"/>
  <c r="D720" i="1"/>
  <c r="E720" i="1"/>
  <c r="F720" i="1"/>
  <c r="G720" i="1"/>
  <c r="H720" i="1"/>
  <c r="I720" i="1"/>
  <c r="J720" i="1"/>
  <c r="C721" i="1"/>
  <c r="D721" i="1"/>
  <c r="E721" i="1"/>
  <c r="F721" i="1"/>
  <c r="G721" i="1"/>
  <c r="H721" i="1"/>
  <c r="I721" i="1"/>
  <c r="J721" i="1"/>
  <c r="C722" i="1"/>
  <c r="D722" i="1"/>
  <c r="E722" i="1"/>
  <c r="F722" i="1"/>
  <c r="G722" i="1"/>
  <c r="H722" i="1"/>
  <c r="I722" i="1"/>
  <c r="J722" i="1"/>
  <c r="C723" i="1"/>
  <c r="D723" i="1"/>
  <c r="E723" i="1"/>
  <c r="F723" i="1"/>
  <c r="G723" i="1"/>
  <c r="H723" i="1"/>
  <c r="I723" i="1"/>
  <c r="J723" i="1"/>
  <c r="C724" i="1"/>
  <c r="D724" i="1"/>
  <c r="E724" i="1"/>
  <c r="F724" i="1"/>
  <c r="G724" i="1"/>
  <c r="H724" i="1"/>
  <c r="I724" i="1"/>
  <c r="J724" i="1"/>
  <c r="C725" i="1"/>
  <c r="D725" i="1"/>
  <c r="E725" i="1"/>
  <c r="F725" i="1"/>
  <c r="G725" i="1"/>
  <c r="H725" i="1"/>
  <c r="I725" i="1"/>
  <c r="J725" i="1"/>
  <c r="C726" i="1"/>
  <c r="D726" i="1"/>
  <c r="E726" i="1"/>
  <c r="F726" i="1"/>
  <c r="G726" i="1"/>
  <c r="H726" i="1"/>
  <c r="I726" i="1"/>
  <c r="J726" i="1"/>
  <c r="C727" i="1"/>
  <c r="D727" i="1"/>
  <c r="E727" i="1"/>
  <c r="F727" i="1"/>
  <c r="G727" i="1"/>
  <c r="H727" i="1"/>
  <c r="I727" i="1"/>
  <c r="J727" i="1"/>
  <c r="C728" i="1"/>
  <c r="D728" i="1"/>
  <c r="E728" i="1"/>
  <c r="F728" i="1"/>
  <c r="G728" i="1"/>
  <c r="H728" i="1"/>
  <c r="I728" i="1"/>
  <c r="J728" i="1"/>
  <c r="C729" i="1"/>
  <c r="D729" i="1"/>
  <c r="E729" i="1"/>
  <c r="F729" i="1"/>
  <c r="G729" i="1"/>
  <c r="H729" i="1"/>
  <c r="I729" i="1"/>
  <c r="J729" i="1"/>
  <c r="C730" i="1"/>
  <c r="D730" i="1"/>
  <c r="E730" i="1"/>
  <c r="F730" i="1"/>
  <c r="G730" i="1"/>
  <c r="H730" i="1"/>
  <c r="I730" i="1"/>
  <c r="J730" i="1"/>
  <c r="C731" i="1"/>
  <c r="D731" i="1"/>
  <c r="E731" i="1"/>
  <c r="F731" i="1"/>
  <c r="G731" i="1"/>
  <c r="H731" i="1"/>
  <c r="I731" i="1"/>
  <c r="J731" i="1"/>
  <c r="C732" i="1"/>
  <c r="D732" i="1"/>
  <c r="E732" i="1"/>
  <c r="F732" i="1"/>
  <c r="G732" i="1"/>
  <c r="H732" i="1"/>
  <c r="I732" i="1"/>
  <c r="J732" i="1"/>
  <c r="C733" i="1"/>
  <c r="D733" i="1"/>
  <c r="E733" i="1"/>
  <c r="F733" i="1"/>
  <c r="G733" i="1"/>
  <c r="H733" i="1"/>
  <c r="I733" i="1"/>
  <c r="J733" i="1"/>
  <c r="C734" i="1"/>
  <c r="D734" i="1"/>
  <c r="E734" i="1"/>
  <c r="F734" i="1"/>
  <c r="G734" i="1"/>
  <c r="H734" i="1"/>
  <c r="I734" i="1"/>
  <c r="J734" i="1"/>
  <c r="C735" i="1"/>
  <c r="D735" i="1"/>
  <c r="E735" i="1"/>
  <c r="F735" i="1"/>
  <c r="G735" i="1"/>
  <c r="H735" i="1"/>
  <c r="I735" i="1"/>
  <c r="J735" i="1"/>
  <c r="C736" i="1"/>
  <c r="D736" i="1"/>
  <c r="E736" i="1"/>
  <c r="F736" i="1"/>
  <c r="G736" i="1"/>
  <c r="H736" i="1"/>
  <c r="I736" i="1"/>
  <c r="J736" i="1"/>
  <c r="C737" i="1"/>
  <c r="D737" i="1"/>
  <c r="E737" i="1"/>
  <c r="F737" i="1"/>
  <c r="G737" i="1"/>
  <c r="H737" i="1"/>
  <c r="I737" i="1"/>
  <c r="J737" i="1"/>
  <c r="C738" i="1"/>
  <c r="D738" i="1"/>
  <c r="E738" i="1"/>
  <c r="F738" i="1"/>
  <c r="G738" i="1"/>
  <c r="H738" i="1"/>
  <c r="I738" i="1"/>
  <c r="J738" i="1"/>
  <c r="C739" i="1"/>
  <c r="D739" i="1"/>
  <c r="E739" i="1"/>
  <c r="F739" i="1"/>
  <c r="G739" i="1"/>
  <c r="H739" i="1"/>
  <c r="I739" i="1"/>
  <c r="J739" i="1"/>
  <c r="C740" i="1"/>
  <c r="D740" i="1"/>
  <c r="E740" i="1"/>
  <c r="F740" i="1"/>
  <c r="G740" i="1"/>
  <c r="H740" i="1"/>
  <c r="I740" i="1"/>
  <c r="J740" i="1"/>
  <c r="C741" i="1"/>
  <c r="D741" i="1"/>
  <c r="E741" i="1"/>
  <c r="F741" i="1"/>
  <c r="G741" i="1"/>
  <c r="H741" i="1"/>
  <c r="I741" i="1"/>
  <c r="J741" i="1"/>
  <c r="C742" i="1"/>
  <c r="D742" i="1"/>
  <c r="E742" i="1"/>
  <c r="F742" i="1"/>
  <c r="G742" i="1"/>
  <c r="H742" i="1"/>
  <c r="I742" i="1"/>
  <c r="J742" i="1"/>
  <c r="C743" i="1"/>
  <c r="D743" i="1"/>
  <c r="E743" i="1"/>
  <c r="F743" i="1"/>
  <c r="G743" i="1"/>
  <c r="H743" i="1"/>
  <c r="I743" i="1"/>
  <c r="J743" i="1"/>
  <c r="C744" i="1"/>
  <c r="D744" i="1"/>
  <c r="E744" i="1"/>
  <c r="F744" i="1"/>
  <c r="G744" i="1"/>
  <c r="H744" i="1"/>
  <c r="I744" i="1"/>
  <c r="J744" i="1"/>
  <c r="C745" i="1"/>
  <c r="D745" i="1"/>
  <c r="E745" i="1"/>
  <c r="F745" i="1"/>
  <c r="G745" i="1"/>
  <c r="H745" i="1"/>
  <c r="I745" i="1"/>
  <c r="J745" i="1"/>
  <c r="C746" i="1"/>
  <c r="D746" i="1"/>
  <c r="E746" i="1"/>
  <c r="F746" i="1"/>
  <c r="G746" i="1"/>
  <c r="H746" i="1"/>
  <c r="I746" i="1"/>
  <c r="J746" i="1"/>
  <c r="C747" i="1"/>
  <c r="D747" i="1"/>
  <c r="E747" i="1"/>
  <c r="F747" i="1"/>
  <c r="G747" i="1"/>
  <c r="H747" i="1"/>
  <c r="I747" i="1"/>
  <c r="J747" i="1"/>
  <c r="C748" i="1"/>
  <c r="D748" i="1"/>
  <c r="E748" i="1"/>
  <c r="F748" i="1"/>
  <c r="G748" i="1"/>
  <c r="H748" i="1"/>
  <c r="I748" i="1"/>
  <c r="J748" i="1"/>
  <c r="C749" i="1"/>
  <c r="D749" i="1"/>
  <c r="E749" i="1"/>
  <c r="F749" i="1"/>
  <c r="G749" i="1"/>
  <c r="H749" i="1"/>
  <c r="I749" i="1"/>
  <c r="J749" i="1"/>
  <c r="C750" i="1"/>
  <c r="D750" i="1"/>
  <c r="E750" i="1"/>
  <c r="F750" i="1"/>
  <c r="G750" i="1"/>
  <c r="H750" i="1"/>
  <c r="I750" i="1"/>
  <c r="J750" i="1"/>
  <c r="C751" i="1"/>
  <c r="D751" i="1"/>
  <c r="E751" i="1"/>
  <c r="F751" i="1"/>
  <c r="G751" i="1"/>
  <c r="H751" i="1"/>
  <c r="I751" i="1"/>
  <c r="J751" i="1"/>
  <c r="C752" i="1"/>
  <c r="D752" i="1"/>
  <c r="E752" i="1"/>
  <c r="F752" i="1"/>
  <c r="G752" i="1"/>
  <c r="H752" i="1"/>
  <c r="I752" i="1"/>
  <c r="J752" i="1"/>
  <c r="C753" i="1"/>
  <c r="D753" i="1"/>
  <c r="E753" i="1"/>
  <c r="F753" i="1"/>
  <c r="G753" i="1"/>
  <c r="H753" i="1"/>
  <c r="I753" i="1"/>
  <c r="J753" i="1"/>
  <c r="C754" i="1"/>
  <c r="D754" i="1"/>
  <c r="E754" i="1"/>
  <c r="F754" i="1"/>
  <c r="G754" i="1"/>
  <c r="H754" i="1"/>
  <c r="I754" i="1"/>
  <c r="J754" i="1"/>
  <c r="C755" i="1"/>
  <c r="D755" i="1"/>
  <c r="E755" i="1"/>
  <c r="F755" i="1"/>
  <c r="G755" i="1"/>
  <c r="H755" i="1"/>
  <c r="I755" i="1"/>
  <c r="J755" i="1"/>
  <c r="C756" i="1"/>
  <c r="D756" i="1"/>
  <c r="E756" i="1"/>
  <c r="F756" i="1"/>
  <c r="G756" i="1"/>
  <c r="H756" i="1"/>
  <c r="I756" i="1"/>
  <c r="J756" i="1"/>
  <c r="C757" i="1"/>
  <c r="D757" i="1"/>
  <c r="E757" i="1"/>
  <c r="F757" i="1"/>
  <c r="G757" i="1"/>
  <c r="H757" i="1"/>
  <c r="I757" i="1"/>
  <c r="J757" i="1"/>
  <c r="C758" i="1"/>
  <c r="D758" i="1"/>
  <c r="E758" i="1"/>
  <c r="F758" i="1"/>
  <c r="G758" i="1"/>
  <c r="H758" i="1"/>
  <c r="I758" i="1"/>
  <c r="J758" i="1"/>
  <c r="C759" i="1"/>
  <c r="D759" i="1"/>
  <c r="E759" i="1"/>
  <c r="F759" i="1"/>
  <c r="G759" i="1"/>
  <c r="H759" i="1"/>
  <c r="I759" i="1"/>
  <c r="J759" i="1"/>
  <c r="C760" i="1"/>
  <c r="D760" i="1"/>
  <c r="E760" i="1"/>
  <c r="F760" i="1"/>
  <c r="G760" i="1"/>
  <c r="H760" i="1"/>
  <c r="I760" i="1"/>
  <c r="J760" i="1"/>
  <c r="C761" i="1"/>
  <c r="D761" i="1"/>
  <c r="E761" i="1"/>
  <c r="F761" i="1"/>
  <c r="G761" i="1"/>
  <c r="H761" i="1"/>
  <c r="I761" i="1"/>
  <c r="J761" i="1"/>
  <c r="C762" i="1"/>
  <c r="D762" i="1"/>
  <c r="E762" i="1"/>
  <c r="F762" i="1"/>
  <c r="G762" i="1"/>
  <c r="H762" i="1"/>
  <c r="I762" i="1"/>
  <c r="J762" i="1"/>
  <c r="C763" i="1"/>
  <c r="D763" i="1"/>
  <c r="E763" i="1"/>
  <c r="F763" i="1"/>
  <c r="G763" i="1"/>
  <c r="H763" i="1"/>
  <c r="I763" i="1"/>
  <c r="J763" i="1"/>
  <c r="C764" i="1"/>
  <c r="D764" i="1"/>
  <c r="E764" i="1"/>
  <c r="F764" i="1"/>
  <c r="G764" i="1"/>
  <c r="H764" i="1"/>
  <c r="I764" i="1"/>
  <c r="J764" i="1"/>
  <c r="C765" i="1"/>
  <c r="D765" i="1"/>
  <c r="E765" i="1"/>
  <c r="F765" i="1"/>
  <c r="G765" i="1"/>
  <c r="H765" i="1"/>
  <c r="I765" i="1"/>
  <c r="J765" i="1"/>
  <c r="C766" i="1"/>
  <c r="D766" i="1"/>
  <c r="E766" i="1"/>
  <c r="F766" i="1"/>
  <c r="G766" i="1"/>
  <c r="H766" i="1"/>
  <c r="I766" i="1"/>
  <c r="J766" i="1"/>
  <c r="C767" i="1"/>
  <c r="D767" i="1"/>
  <c r="E767" i="1"/>
  <c r="F767" i="1"/>
  <c r="G767" i="1"/>
  <c r="H767" i="1"/>
  <c r="I767" i="1"/>
  <c r="J767" i="1"/>
  <c r="C768" i="1"/>
  <c r="D768" i="1"/>
  <c r="E768" i="1"/>
  <c r="F768" i="1"/>
  <c r="G768" i="1"/>
  <c r="H768" i="1"/>
  <c r="I768" i="1"/>
  <c r="J768" i="1"/>
  <c r="C769" i="1"/>
  <c r="D769" i="1"/>
  <c r="E769" i="1"/>
  <c r="F769" i="1"/>
  <c r="G769" i="1"/>
  <c r="H769" i="1"/>
  <c r="I769" i="1"/>
  <c r="J769" i="1"/>
  <c r="C770" i="1"/>
  <c r="D770" i="1"/>
  <c r="E770" i="1"/>
  <c r="F770" i="1"/>
  <c r="G770" i="1"/>
  <c r="H770" i="1"/>
  <c r="I770" i="1"/>
  <c r="J770" i="1"/>
  <c r="C771" i="1"/>
  <c r="D771" i="1"/>
  <c r="E771" i="1"/>
  <c r="F771" i="1"/>
  <c r="G771" i="1"/>
  <c r="H771" i="1"/>
  <c r="I771" i="1"/>
  <c r="J771" i="1"/>
  <c r="C772" i="1"/>
  <c r="D772" i="1"/>
  <c r="E772" i="1"/>
  <c r="F772" i="1"/>
  <c r="G772" i="1"/>
  <c r="H772" i="1"/>
  <c r="I772" i="1"/>
  <c r="J772" i="1"/>
  <c r="C773" i="1"/>
  <c r="D773" i="1"/>
  <c r="E773" i="1"/>
  <c r="F773" i="1"/>
  <c r="G773" i="1"/>
  <c r="H773" i="1"/>
  <c r="I773" i="1"/>
  <c r="J773" i="1"/>
  <c r="C774" i="1"/>
  <c r="D774" i="1"/>
  <c r="E774" i="1"/>
  <c r="F774" i="1"/>
  <c r="G774" i="1"/>
  <c r="H774" i="1"/>
  <c r="I774" i="1"/>
  <c r="J774" i="1"/>
  <c r="C775" i="1"/>
  <c r="D775" i="1"/>
  <c r="E775" i="1"/>
  <c r="F775" i="1"/>
  <c r="G775" i="1"/>
  <c r="H775" i="1"/>
  <c r="I775" i="1"/>
  <c r="J775" i="1"/>
  <c r="C776" i="1"/>
  <c r="D776" i="1"/>
  <c r="E776" i="1"/>
  <c r="F776" i="1"/>
  <c r="G776" i="1"/>
  <c r="H776" i="1"/>
  <c r="I776" i="1"/>
  <c r="J776" i="1"/>
  <c r="C777" i="1"/>
  <c r="D777" i="1"/>
  <c r="E777" i="1"/>
  <c r="F777" i="1"/>
  <c r="G777" i="1"/>
  <c r="H777" i="1"/>
  <c r="I777" i="1"/>
  <c r="J777" i="1"/>
  <c r="C778" i="1"/>
  <c r="D778" i="1"/>
  <c r="E778" i="1"/>
  <c r="F778" i="1"/>
  <c r="G778" i="1"/>
  <c r="H778" i="1"/>
  <c r="I778" i="1"/>
  <c r="J778" i="1"/>
  <c r="C779" i="1"/>
  <c r="D779" i="1"/>
  <c r="E779" i="1"/>
  <c r="F779" i="1"/>
  <c r="G779" i="1"/>
  <c r="H779" i="1"/>
  <c r="I779" i="1"/>
  <c r="J779" i="1"/>
  <c r="C780" i="1"/>
  <c r="D780" i="1"/>
  <c r="E780" i="1"/>
  <c r="F780" i="1"/>
  <c r="G780" i="1"/>
  <c r="H780" i="1"/>
  <c r="I780" i="1"/>
  <c r="J780" i="1"/>
  <c r="C781" i="1"/>
  <c r="D781" i="1"/>
  <c r="E781" i="1"/>
  <c r="F781" i="1"/>
  <c r="G781" i="1"/>
  <c r="H781" i="1"/>
  <c r="I781" i="1"/>
  <c r="J781" i="1"/>
  <c r="C782" i="1"/>
  <c r="D782" i="1"/>
  <c r="E782" i="1"/>
  <c r="F782" i="1"/>
  <c r="G782" i="1"/>
  <c r="H782" i="1"/>
  <c r="I782" i="1"/>
  <c r="J782" i="1"/>
  <c r="C783" i="1"/>
  <c r="D783" i="1"/>
  <c r="E783" i="1"/>
  <c r="F783" i="1"/>
  <c r="G783" i="1"/>
  <c r="H783" i="1"/>
  <c r="I783" i="1"/>
  <c r="J783" i="1"/>
  <c r="C784" i="1"/>
  <c r="D784" i="1"/>
  <c r="E784" i="1"/>
  <c r="F784" i="1"/>
  <c r="G784" i="1"/>
  <c r="H784" i="1"/>
  <c r="I784" i="1"/>
  <c r="J784" i="1"/>
  <c r="C785" i="1"/>
  <c r="D785" i="1"/>
  <c r="E785" i="1"/>
  <c r="F785" i="1"/>
  <c r="G785" i="1"/>
  <c r="H785" i="1"/>
  <c r="I785" i="1"/>
  <c r="J785" i="1"/>
  <c r="C786" i="1"/>
  <c r="D786" i="1"/>
  <c r="E786" i="1"/>
  <c r="F786" i="1"/>
  <c r="G786" i="1"/>
  <c r="H786" i="1"/>
  <c r="I786" i="1"/>
  <c r="J786" i="1"/>
  <c r="C787" i="1"/>
  <c r="D787" i="1"/>
  <c r="E787" i="1"/>
  <c r="F787" i="1"/>
  <c r="G787" i="1"/>
  <c r="H787" i="1"/>
  <c r="I787" i="1"/>
  <c r="J787" i="1"/>
  <c r="C788" i="1"/>
  <c r="D788" i="1"/>
  <c r="E788" i="1"/>
  <c r="F788" i="1"/>
  <c r="G788" i="1"/>
  <c r="H788" i="1"/>
  <c r="I788" i="1"/>
  <c r="J788" i="1"/>
  <c r="C789" i="1"/>
  <c r="D789" i="1"/>
  <c r="E789" i="1"/>
  <c r="F789" i="1"/>
  <c r="G789" i="1"/>
  <c r="H789" i="1"/>
  <c r="I789" i="1"/>
  <c r="J789" i="1"/>
  <c r="C790" i="1"/>
  <c r="D790" i="1"/>
  <c r="E790" i="1"/>
  <c r="F790" i="1"/>
  <c r="G790" i="1"/>
  <c r="H790" i="1"/>
  <c r="I790" i="1"/>
  <c r="J790" i="1"/>
  <c r="C791" i="1"/>
  <c r="D791" i="1"/>
  <c r="E791" i="1"/>
  <c r="F791" i="1"/>
  <c r="G791" i="1"/>
  <c r="H791" i="1"/>
  <c r="I791" i="1"/>
  <c r="J791" i="1"/>
  <c r="C792" i="1"/>
  <c r="D792" i="1"/>
  <c r="E792" i="1"/>
  <c r="F792" i="1"/>
  <c r="G792" i="1"/>
  <c r="H792" i="1"/>
  <c r="I792" i="1"/>
  <c r="J792" i="1"/>
  <c r="C793" i="1"/>
  <c r="D793" i="1"/>
  <c r="E793" i="1"/>
  <c r="F793" i="1"/>
  <c r="G793" i="1"/>
  <c r="H793" i="1"/>
  <c r="I793" i="1"/>
  <c r="J793" i="1"/>
  <c r="C794" i="1"/>
  <c r="D794" i="1"/>
  <c r="E794" i="1"/>
  <c r="F794" i="1"/>
  <c r="G794" i="1"/>
  <c r="H794" i="1"/>
  <c r="I794" i="1"/>
  <c r="J794" i="1"/>
  <c r="C795" i="1"/>
  <c r="D795" i="1"/>
  <c r="E795" i="1"/>
  <c r="F795" i="1"/>
  <c r="G795" i="1"/>
  <c r="H795" i="1"/>
  <c r="I795" i="1"/>
  <c r="J795" i="1"/>
  <c r="C796" i="1"/>
  <c r="D796" i="1"/>
  <c r="E796" i="1"/>
  <c r="F796" i="1"/>
  <c r="G796" i="1"/>
  <c r="H796" i="1"/>
  <c r="I796" i="1"/>
  <c r="J796" i="1"/>
  <c r="C797" i="1"/>
  <c r="D797" i="1"/>
  <c r="E797" i="1"/>
  <c r="F797" i="1"/>
  <c r="G797" i="1"/>
  <c r="H797" i="1"/>
  <c r="I797" i="1"/>
  <c r="J797" i="1"/>
  <c r="C798" i="1"/>
  <c r="D798" i="1"/>
  <c r="E798" i="1"/>
  <c r="F798" i="1"/>
  <c r="G798" i="1"/>
  <c r="H798" i="1"/>
  <c r="I798" i="1"/>
  <c r="J798" i="1"/>
  <c r="C799" i="1"/>
  <c r="D799" i="1"/>
  <c r="E799" i="1"/>
  <c r="F799" i="1"/>
  <c r="G799" i="1"/>
  <c r="H799" i="1"/>
  <c r="I799" i="1"/>
  <c r="J799" i="1"/>
  <c r="C800" i="1"/>
  <c r="D800" i="1"/>
  <c r="E800" i="1"/>
  <c r="F800" i="1"/>
  <c r="G800" i="1"/>
  <c r="H800" i="1"/>
  <c r="I800" i="1"/>
  <c r="J800" i="1"/>
  <c r="C801" i="1"/>
  <c r="D801" i="1"/>
  <c r="E801" i="1"/>
  <c r="F801" i="1"/>
  <c r="G801" i="1"/>
  <c r="H801" i="1"/>
  <c r="I801" i="1"/>
  <c r="J801" i="1"/>
  <c r="C802" i="1"/>
  <c r="D802" i="1"/>
  <c r="E802" i="1"/>
  <c r="F802" i="1"/>
  <c r="G802" i="1"/>
  <c r="H802" i="1"/>
  <c r="I802" i="1"/>
  <c r="J802" i="1"/>
  <c r="C803" i="1"/>
  <c r="D803" i="1"/>
  <c r="E803" i="1"/>
  <c r="F803" i="1"/>
  <c r="G803" i="1"/>
  <c r="H803" i="1"/>
  <c r="I803" i="1"/>
  <c r="J803" i="1"/>
  <c r="C804" i="1"/>
  <c r="D804" i="1"/>
  <c r="E804" i="1"/>
  <c r="F804" i="1"/>
  <c r="G804" i="1"/>
  <c r="H804" i="1"/>
  <c r="I804" i="1"/>
  <c r="J804" i="1"/>
  <c r="C805" i="1"/>
  <c r="D805" i="1"/>
  <c r="E805" i="1"/>
  <c r="F805" i="1"/>
  <c r="G805" i="1"/>
  <c r="H805" i="1"/>
  <c r="I805" i="1"/>
  <c r="J805" i="1"/>
  <c r="C806" i="1"/>
  <c r="D806" i="1"/>
  <c r="E806" i="1"/>
  <c r="F806" i="1"/>
  <c r="G806" i="1"/>
  <c r="H806" i="1"/>
  <c r="I806" i="1"/>
  <c r="J806" i="1"/>
  <c r="C807" i="1"/>
  <c r="D807" i="1"/>
  <c r="E807" i="1"/>
  <c r="F807" i="1"/>
  <c r="G807" i="1"/>
  <c r="H807" i="1"/>
  <c r="I807" i="1"/>
  <c r="J807" i="1"/>
  <c r="C808" i="1"/>
  <c r="D808" i="1"/>
  <c r="E808" i="1"/>
  <c r="F808" i="1"/>
  <c r="G808" i="1"/>
  <c r="H808" i="1"/>
  <c r="I808" i="1"/>
  <c r="J808" i="1"/>
  <c r="C809" i="1"/>
  <c r="D809" i="1"/>
  <c r="E809" i="1"/>
  <c r="F809" i="1"/>
  <c r="G809" i="1"/>
  <c r="H809" i="1"/>
  <c r="I809" i="1"/>
  <c r="J809" i="1"/>
  <c r="C810" i="1"/>
  <c r="D810" i="1"/>
  <c r="E810" i="1"/>
  <c r="F810" i="1"/>
  <c r="G810" i="1"/>
  <c r="H810" i="1"/>
  <c r="I810" i="1"/>
  <c r="J810" i="1"/>
  <c r="C811" i="1"/>
  <c r="D811" i="1"/>
  <c r="E811" i="1"/>
  <c r="F811" i="1"/>
  <c r="G811" i="1"/>
  <c r="H811" i="1"/>
  <c r="I811" i="1"/>
  <c r="J811" i="1"/>
  <c r="C812" i="1"/>
  <c r="D812" i="1"/>
  <c r="E812" i="1"/>
  <c r="F812" i="1"/>
  <c r="G812" i="1"/>
  <c r="H812" i="1"/>
  <c r="I812" i="1"/>
  <c r="J812" i="1"/>
  <c r="C813" i="1"/>
  <c r="D813" i="1"/>
  <c r="E813" i="1"/>
  <c r="F813" i="1"/>
  <c r="G813" i="1"/>
  <c r="H813" i="1"/>
  <c r="I813" i="1"/>
  <c r="J813" i="1"/>
  <c r="C814" i="1"/>
  <c r="D814" i="1"/>
  <c r="E814" i="1"/>
  <c r="F814" i="1"/>
  <c r="G814" i="1"/>
  <c r="H814" i="1"/>
  <c r="I814" i="1"/>
  <c r="J814" i="1"/>
  <c r="C815" i="1"/>
  <c r="D815" i="1"/>
  <c r="E815" i="1"/>
  <c r="F815" i="1"/>
  <c r="G815" i="1"/>
  <c r="H815" i="1"/>
  <c r="I815" i="1"/>
  <c r="J815" i="1"/>
  <c r="C816" i="1"/>
  <c r="D816" i="1"/>
  <c r="E816" i="1"/>
  <c r="F816" i="1"/>
  <c r="G816" i="1"/>
  <c r="H816" i="1"/>
  <c r="I816" i="1"/>
  <c r="J816" i="1"/>
  <c r="C817" i="1"/>
  <c r="D817" i="1"/>
  <c r="E817" i="1"/>
  <c r="F817" i="1"/>
  <c r="G817" i="1"/>
  <c r="H817" i="1"/>
  <c r="I817" i="1"/>
  <c r="J817" i="1"/>
  <c r="C818" i="1"/>
  <c r="D818" i="1"/>
  <c r="E818" i="1"/>
  <c r="F818" i="1"/>
  <c r="G818" i="1"/>
  <c r="H818" i="1"/>
  <c r="I818" i="1"/>
  <c r="J818" i="1"/>
  <c r="C819" i="1"/>
  <c r="D819" i="1"/>
  <c r="E819" i="1"/>
  <c r="F819" i="1"/>
  <c r="G819" i="1"/>
  <c r="H819" i="1"/>
  <c r="I819" i="1"/>
  <c r="J819" i="1"/>
  <c r="C820" i="1"/>
  <c r="D820" i="1"/>
  <c r="E820" i="1"/>
  <c r="F820" i="1"/>
  <c r="G820" i="1"/>
  <c r="H820" i="1"/>
  <c r="I820" i="1"/>
  <c r="J820" i="1"/>
  <c r="C821" i="1"/>
  <c r="D821" i="1"/>
  <c r="E821" i="1"/>
  <c r="F821" i="1"/>
  <c r="G821" i="1"/>
  <c r="H821" i="1"/>
  <c r="I821" i="1"/>
  <c r="J821" i="1"/>
  <c r="C822" i="1"/>
  <c r="D822" i="1"/>
  <c r="E822" i="1"/>
  <c r="F822" i="1"/>
  <c r="G822" i="1"/>
  <c r="H822" i="1"/>
  <c r="I822" i="1"/>
  <c r="J822" i="1"/>
  <c r="C823" i="1"/>
  <c r="D823" i="1"/>
  <c r="E823" i="1"/>
  <c r="F823" i="1"/>
  <c r="G823" i="1"/>
  <c r="H823" i="1"/>
  <c r="I823" i="1"/>
  <c r="J823" i="1"/>
  <c r="C824" i="1"/>
  <c r="D824" i="1"/>
  <c r="E824" i="1"/>
  <c r="F824" i="1"/>
  <c r="G824" i="1"/>
  <c r="H824" i="1"/>
  <c r="I824" i="1"/>
  <c r="J824" i="1"/>
  <c r="C825" i="1"/>
  <c r="D825" i="1"/>
  <c r="E825" i="1"/>
  <c r="F825" i="1"/>
  <c r="G825" i="1"/>
  <c r="H825" i="1"/>
  <c r="I825" i="1"/>
  <c r="J825" i="1"/>
  <c r="C826" i="1"/>
  <c r="D826" i="1"/>
  <c r="E826" i="1"/>
  <c r="F826" i="1"/>
  <c r="G826" i="1"/>
  <c r="H826" i="1"/>
  <c r="I826" i="1"/>
  <c r="J826" i="1"/>
  <c r="C827" i="1"/>
  <c r="D827" i="1"/>
  <c r="E827" i="1"/>
  <c r="F827" i="1"/>
  <c r="G827" i="1"/>
  <c r="H827" i="1"/>
  <c r="I827" i="1"/>
  <c r="J827" i="1"/>
  <c r="C828" i="1"/>
  <c r="D828" i="1"/>
  <c r="E828" i="1"/>
  <c r="F828" i="1"/>
  <c r="G828" i="1"/>
  <c r="H828" i="1"/>
  <c r="I828" i="1"/>
  <c r="J828" i="1"/>
  <c r="C829" i="1"/>
  <c r="D829" i="1"/>
  <c r="E829" i="1"/>
  <c r="F829" i="1"/>
  <c r="G829" i="1"/>
  <c r="H829" i="1"/>
  <c r="I829" i="1"/>
  <c r="J829" i="1"/>
  <c r="C830" i="1"/>
  <c r="D830" i="1"/>
  <c r="E830" i="1"/>
  <c r="F830" i="1"/>
  <c r="G830" i="1"/>
  <c r="H830" i="1"/>
  <c r="I830" i="1"/>
  <c r="J830" i="1"/>
  <c r="C831" i="1"/>
  <c r="D831" i="1"/>
  <c r="E831" i="1"/>
  <c r="F831" i="1"/>
  <c r="G831" i="1"/>
  <c r="H831" i="1"/>
  <c r="I831" i="1"/>
  <c r="J831" i="1"/>
  <c r="C832" i="1"/>
  <c r="D832" i="1"/>
  <c r="E832" i="1"/>
  <c r="F832" i="1"/>
  <c r="G832" i="1"/>
  <c r="H832" i="1"/>
  <c r="I832" i="1"/>
  <c r="J832" i="1"/>
  <c r="C833" i="1"/>
  <c r="D833" i="1"/>
  <c r="E833" i="1"/>
  <c r="F833" i="1"/>
  <c r="G833" i="1"/>
  <c r="H833" i="1"/>
  <c r="I833" i="1"/>
  <c r="J833" i="1"/>
  <c r="C834" i="1"/>
  <c r="D834" i="1"/>
  <c r="E834" i="1"/>
  <c r="F834" i="1"/>
  <c r="G834" i="1"/>
  <c r="H834" i="1"/>
  <c r="I834" i="1"/>
  <c r="J834" i="1"/>
  <c r="C835" i="1"/>
  <c r="D835" i="1"/>
  <c r="E835" i="1"/>
  <c r="F835" i="1"/>
  <c r="G835" i="1"/>
  <c r="H835" i="1"/>
  <c r="I835" i="1"/>
  <c r="J835" i="1"/>
  <c r="C836" i="1"/>
  <c r="D836" i="1"/>
  <c r="E836" i="1"/>
  <c r="F836" i="1"/>
  <c r="G836" i="1"/>
  <c r="H836" i="1"/>
  <c r="I836" i="1"/>
  <c r="J836" i="1"/>
  <c r="C837" i="1"/>
  <c r="D837" i="1"/>
  <c r="E837" i="1"/>
  <c r="F837" i="1"/>
  <c r="G837" i="1"/>
  <c r="H837" i="1"/>
  <c r="I837" i="1"/>
  <c r="J837" i="1"/>
  <c r="C838" i="1"/>
  <c r="D838" i="1"/>
  <c r="E838" i="1"/>
  <c r="F838" i="1"/>
  <c r="G838" i="1"/>
  <c r="H838" i="1"/>
  <c r="I838" i="1"/>
  <c r="J838" i="1"/>
  <c r="C839" i="1"/>
  <c r="D839" i="1"/>
  <c r="E839" i="1"/>
  <c r="F839" i="1"/>
  <c r="G839" i="1"/>
  <c r="H839" i="1"/>
  <c r="I839" i="1"/>
  <c r="J839" i="1"/>
  <c r="C840" i="1"/>
  <c r="D840" i="1"/>
  <c r="E840" i="1"/>
  <c r="F840" i="1"/>
  <c r="G840" i="1"/>
  <c r="H840" i="1"/>
  <c r="I840" i="1"/>
  <c r="J840" i="1"/>
  <c r="C841" i="1"/>
  <c r="D841" i="1"/>
  <c r="E841" i="1"/>
  <c r="F841" i="1"/>
  <c r="G841" i="1"/>
  <c r="H841" i="1"/>
  <c r="I841" i="1"/>
  <c r="J841" i="1"/>
  <c r="C842" i="1"/>
  <c r="D842" i="1"/>
  <c r="E842" i="1"/>
  <c r="F842" i="1"/>
  <c r="G842" i="1"/>
  <c r="H842" i="1"/>
  <c r="I842" i="1"/>
  <c r="J842" i="1"/>
  <c r="C843" i="1"/>
  <c r="D843" i="1"/>
  <c r="E843" i="1"/>
  <c r="F843" i="1"/>
  <c r="G843" i="1"/>
  <c r="H843" i="1"/>
  <c r="I843" i="1"/>
  <c r="J843" i="1"/>
  <c r="C844" i="1"/>
  <c r="D844" i="1"/>
  <c r="E844" i="1"/>
  <c r="F844" i="1"/>
  <c r="G844" i="1"/>
  <c r="H844" i="1"/>
  <c r="I844" i="1"/>
  <c r="J844" i="1"/>
  <c r="C845" i="1"/>
  <c r="D845" i="1"/>
  <c r="E845" i="1"/>
  <c r="F845" i="1"/>
  <c r="G845" i="1"/>
  <c r="H845" i="1"/>
  <c r="I845" i="1"/>
  <c r="J845" i="1"/>
  <c r="C846" i="1"/>
  <c r="D846" i="1"/>
  <c r="E846" i="1"/>
  <c r="F846" i="1"/>
  <c r="G846" i="1"/>
  <c r="H846" i="1"/>
  <c r="I846" i="1"/>
  <c r="J846" i="1"/>
  <c r="C847" i="1"/>
  <c r="D847" i="1"/>
  <c r="E847" i="1"/>
  <c r="F847" i="1"/>
  <c r="G847" i="1"/>
  <c r="H847" i="1"/>
  <c r="I847" i="1"/>
  <c r="J847" i="1"/>
  <c r="C848" i="1"/>
  <c r="D848" i="1"/>
  <c r="E848" i="1"/>
  <c r="F848" i="1"/>
  <c r="G848" i="1"/>
  <c r="H848" i="1"/>
  <c r="I848" i="1"/>
  <c r="J848" i="1"/>
  <c r="C849" i="1"/>
  <c r="D849" i="1"/>
  <c r="E849" i="1"/>
  <c r="F849" i="1"/>
  <c r="G849" i="1"/>
  <c r="H849" i="1"/>
  <c r="I849" i="1"/>
  <c r="J849" i="1"/>
  <c r="C850" i="1"/>
  <c r="D850" i="1"/>
  <c r="E850" i="1"/>
  <c r="F850" i="1"/>
  <c r="G850" i="1"/>
  <c r="H850" i="1"/>
  <c r="I850" i="1"/>
  <c r="J850" i="1"/>
  <c r="C851" i="1"/>
  <c r="D851" i="1"/>
  <c r="E851" i="1"/>
  <c r="F851" i="1"/>
  <c r="G851" i="1"/>
  <c r="H851" i="1"/>
  <c r="I851" i="1"/>
  <c r="J851" i="1"/>
  <c r="C852" i="1"/>
  <c r="D852" i="1"/>
  <c r="E852" i="1"/>
  <c r="F852" i="1"/>
  <c r="G852" i="1"/>
  <c r="H852" i="1"/>
  <c r="I852" i="1"/>
  <c r="J852" i="1"/>
  <c r="C853" i="1"/>
  <c r="D853" i="1"/>
  <c r="E853" i="1"/>
  <c r="F853" i="1"/>
  <c r="G853" i="1"/>
  <c r="H853" i="1"/>
  <c r="I853" i="1"/>
  <c r="J853" i="1"/>
  <c r="C854" i="1"/>
  <c r="D854" i="1"/>
  <c r="E854" i="1"/>
  <c r="F854" i="1"/>
  <c r="G854" i="1"/>
  <c r="H854" i="1"/>
  <c r="I854" i="1"/>
  <c r="J854" i="1"/>
  <c r="C855" i="1"/>
  <c r="D855" i="1"/>
  <c r="E855" i="1"/>
  <c r="F855" i="1"/>
  <c r="G855" i="1"/>
  <c r="H855" i="1"/>
  <c r="I855" i="1"/>
  <c r="J855" i="1"/>
  <c r="C856" i="1"/>
  <c r="D856" i="1"/>
  <c r="E856" i="1"/>
  <c r="F856" i="1"/>
  <c r="G856" i="1"/>
  <c r="H856" i="1"/>
  <c r="I856" i="1"/>
  <c r="J856" i="1"/>
  <c r="C857" i="1"/>
  <c r="D857" i="1"/>
  <c r="E857" i="1"/>
  <c r="F857" i="1"/>
  <c r="G857" i="1"/>
  <c r="H857" i="1"/>
  <c r="I857" i="1"/>
  <c r="J857" i="1"/>
  <c r="C858" i="1"/>
  <c r="D858" i="1"/>
  <c r="E858" i="1"/>
  <c r="F858" i="1"/>
  <c r="G858" i="1"/>
  <c r="H858" i="1"/>
  <c r="I858" i="1"/>
  <c r="J858" i="1"/>
  <c r="C859" i="1"/>
  <c r="D859" i="1"/>
  <c r="E859" i="1"/>
  <c r="F859" i="1"/>
  <c r="G859" i="1"/>
  <c r="H859" i="1"/>
  <c r="I859" i="1"/>
  <c r="J859" i="1"/>
  <c r="C860" i="1"/>
  <c r="D860" i="1"/>
  <c r="E860" i="1"/>
  <c r="F860" i="1"/>
  <c r="G860" i="1"/>
  <c r="H860" i="1"/>
  <c r="I860" i="1"/>
  <c r="J860" i="1"/>
  <c r="C861" i="1"/>
  <c r="D861" i="1"/>
  <c r="E861" i="1"/>
  <c r="F861" i="1"/>
  <c r="G861" i="1"/>
  <c r="H861" i="1"/>
  <c r="I861" i="1"/>
  <c r="J861" i="1"/>
  <c r="C862" i="1"/>
  <c r="D862" i="1"/>
  <c r="E862" i="1"/>
  <c r="F862" i="1"/>
  <c r="G862" i="1"/>
  <c r="H862" i="1"/>
  <c r="I862" i="1"/>
  <c r="J862" i="1"/>
  <c r="C863" i="1"/>
  <c r="D863" i="1"/>
  <c r="E863" i="1"/>
  <c r="F863" i="1"/>
  <c r="G863" i="1"/>
  <c r="H863" i="1"/>
  <c r="I863" i="1"/>
  <c r="J863" i="1"/>
  <c r="C864" i="1"/>
  <c r="D864" i="1"/>
  <c r="E864" i="1"/>
  <c r="F864" i="1"/>
  <c r="G864" i="1"/>
  <c r="H864" i="1"/>
  <c r="I864" i="1"/>
  <c r="J864" i="1"/>
  <c r="C865" i="1"/>
  <c r="D865" i="1"/>
  <c r="E865" i="1"/>
  <c r="F865" i="1"/>
  <c r="G865" i="1"/>
  <c r="H865" i="1"/>
  <c r="I865" i="1"/>
  <c r="J865" i="1"/>
  <c r="C866" i="1"/>
  <c r="D866" i="1"/>
  <c r="E866" i="1"/>
  <c r="F866" i="1"/>
  <c r="G866" i="1"/>
  <c r="H866" i="1"/>
  <c r="I866" i="1"/>
  <c r="J866" i="1"/>
  <c r="C867" i="1"/>
  <c r="D867" i="1"/>
  <c r="E867" i="1"/>
  <c r="F867" i="1"/>
  <c r="G867" i="1"/>
  <c r="H867" i="1"/>
  <c r="I867" i="1"/>
  <c r="J867" i="1"/>
  <c r="C868" i="1"/>
  <c r="D868" i="1"/>
  <c r="E868" i="1"/>
  <c r="F868" i="1"/>
  <c r="G868" i="1"/>
  <c r="H868" i="1"/>
  <c r="I868" i="1"/>
  <c r="J868" i="1"/>
  <c r="C869" i="1"/>
  <c r="D869" i="1"/>
  <c r="E869" i="1"/>
  <c r="F869" i="1"/>
  <c r="G869" i="1"/>
  <c r="H869" i="1"/>
  <c r="I869" i="1"/>
  <c r="J869" i="1"/>
  <c r="C870" i="1"/>
  <c r="D870" i="1"/>
  <c r="E870" i="1"/>
  <c r="F870" i="1"/>
  <c r="G870" i="1"/>
  <c r="H870" i="1"/>
  <c r="I870" i="1"/>
  <c r="J870" i="1"/>
  <c r="C871" i="1"/>
  <c r="D871" i="1"/>
  <c r="E871" i="1"/>
  <c r="F871" i="1"/>
  <c r="G871" i="1"/>
  <c r="H871" i="1"/>
  <c r="I871" i="1"/>
  <c r="J871" i="1"/>
  <c r="C872" i="1"/>
  <c r="D872" i="1"/>
  <c r="E872" i="1"/>
  <c r="F872" i="1"/>
  <c r="G872" i="1"/>
  <c r="H872" i="1"/>
  <c r="I872" i="1"/>
  <c r="J872" i="1"/>
  <c r="C873" i="1"/>
  <c r="D873" i="1"/>
  <c r="E873" i="1"/>
  <c r="F873" i="1"/>
  <c r="G873" i="1"/>
  <c r="H873" i="1"/>
  <c r="I873" i="1"/>
  <c r="J873" i="1"/>
  <c r="C874" i="1"/>
  <c r="D874" i="1"/>
  <c r="E874" i="1"/>
  <c r="F874" i="1"/>
  <c r="G874" i="1"/>
  <c r="H874" i="1"/>
  <c r="I874" i="1"/>
  <c r="J874" i="1"/>
  <c r="C875" i="1"/>
  <c r="D875" i="1"/>
  <c r="E875" i="1"/>
  <c r="F875" i="1"/>
  <c r="G875" i="1"/>
  <c r="H875" i="1"/>
  <c r="I875" i="1"/>
  <c r="J875" i="1"/>
  <c r="C876" i="1"/>
  <c r="D876" i="1"/>
  <c r="E876" i="1"/>
  <c r="F876" i="1"/>
  <c r="G876" i="1"/>
  <c r="H876" i="1"/>
  <c r="I876" i="1"/>
  <c r="J876" i="1"/>
  <c r="C877" i="1"/>
  <c r="D877" i="1"/>
  <c r="E877" i="1"/>
  <c r="F877" i="1"/>
  <c r="G877" i="1"/>
  <c r="H877" i="1"/>
  <c r="I877" i="1"/>
  <c r="J877" i="1"/>
  <c r="C878" i="1"/>
  <c r="D878" i="1"/>
  <c r="E878" i="1"/>
  <c r="F878" i="1"/>
  <c r="G878" i="1"/>
  <c r="H878" i="1"/>
  <c r="I878" i="1"/>
  <c r="J878" i="1"/>
  <c r="C879" i="1"/>
  <c r="D879" i="1"/>
  <c r="E879" i="1"/>
  <c r="F879" i="1"/>
  <c r="G879" i="1"/>
  <c r="H879" i="1"/>
  <c r="I879" i="1"/>
  <c r="J879" i="1"/>
  <c r="C880" i="1"/>
  <c r="D880" i="1"/>
  <c r="E880" i="1"/>
  <c r="F880" i="1"/>
  <c r="G880" i="1"/>
  <c r="H880" i="1"/>
  <c r="I880" i="1"/>
  <c r="J880" i="1"/>
  <c r="C881" i="1"/>
  <c r="D881" i="1"/>
  <c r="E881" i="1"/>
  <c r="F881" i="1"/>
  <c r="G881" i="1"/>
  <c r="H881" i="1"/>
  <c r="I881" i="1"/>
  <c r="J881" i="1"/>
  <c r="C882" i="1"/>
  <c r="D882" i="1"/>
  <c r="E882" i="1"/>
  <c r="F882" i="1"/>
  <c r="G882" i="1"/>
  <c r="H882" i="1"/>
  <c r="I882" i="1"/>
  <c r="J882" i="1"/>
  <c r="C883" i="1"/>
  <c r="D883" i="1"/>
  <c r="E883" i="1"/>
  <c r="F883" i="1"/>
  <c r="G883" i="1"/>
  <c r="H883" i="1"/>
  <c r="I883" i="1"/>
  <c r="J883" i="1"/>
  <c r="C884" i="1"/>
  <c r="D884" i="1"/>
  <c r="E884" i="1"/>
  <c r="F884" i="1"/>
  <c r="G884" i="1"/>
  <c r="H884" i="1"/>
  <c r="I884" i="1"/>
  <c r="J884" i="1"/>
  <c r="C885" i="1"/>
  <c r="D885" i="1"/>
  <c r="E885" i="1"/>
  <c r="F885" i="1"/>
  <c r="G885" i="1"/>
  <c r="H885" i="1"/>
  <c r="I885" i="1"/>
  <c r="J885" i="1"/>
  <c r="C886" i="1"/>
  <c r="D886" i="1"/>
  <c r="E886" i="1"/>
  <c r="F886" i="1"/>
  <c r="G886" i="1"/>
  <c r="H886" i="1"/>
  <c r="I886" i="1"/>
  <c r="J886" i="1"/>
  <c r="C887" i="1"/>
  <c r="D887" i="1"/>
  <c r="E887" i="1"/>
  <c r="F887" i="1"/>
  <c r="G887" i="1"/>
  <c r="H887" i="1"/>
  <c r="I887" i="1"/>
  <c r="J887" i="1"/>
  <c r="C888" i="1"/>
  <c r="D888" i="1"/>
  <c r="E888" i="1"/>
  <c r="F888" i="1"/>
  <c r="G888" i="1"/>
  <c r="H888" i="1"/>
  <c r="I888" i="1"/>
  <c r="J888" i="1"/>
  <c r="C889" i="1"/>
  <c r="D889" i="1"/>
  <c r="E889" i="1"/>
  <c r="F889" i="1"/>
  <c r="G889" i="1"/>
  <c r="H889" i="1"/>
  <c r="I889" i="1"/>
  <c r="J889" i="1"/>
  <c r="C890" i="1"/>
  <c r="D890" i="1"/>
  <c r="E890" i="1"/>
  <c r="F890" i="1"/>
  <c r="G890" i="1"/>
  <c r="H890" i="1"/>
  <c r="I890" i="1"/>
  <c r="J890" i="1"/>
  <c r="C891" i="1"/>
  <c r="D891" i="1"/>
  <c r="E891" i="1"/>
  <c r="F891" i="1"/>
  <c r="G891" i="1"/>
  <c r="H891" i="1"/>
  <c r="I891" i="1"/>
  <c r="J891" i="1"/>
  <c r="C892" i="1"/>
  <c r="D892" i="1"/>
  <c r="E892" i="1"/>
  <c r="F892" i="1"/>
  <c r="G892" i="1"/>
  <c r="H892" i="1"/>
  <c r="I892" i="1"/>
  <c r="J892" i="1"/>
  <c r="C893" i="1"/>
  <c r="D893" i="1"/>
  <c r="E893" i="1"/>
  <c r="F893" i="1"/>
  <c r="G893" i="1"/>
  <c r="H893" i="1"/>
  <c r="I893" i="1"/>
  <c r="J893" i="1"/>
  <c r="C894" i="1"/>
  <c r="D894" i="1"/>
  <c r="E894" i="1"/>
  <c r="F894" i="1"/>
  <c r="G894" i="1"/>
  <c r="H894" i="1"/>
  <c r="I894" i="1"/>
  <c r="J894" i="1"/>
  <c r="C895" i="1"/>
  <c r="D895" i="1"/>
  <c r="E895" i="1"/>
  <c r="F895" i="1"/>
  <c r="G895" i="1"/>
  <c r="H895" i="1"/>
  <c r="I895" i="1"/>
  <c r="J895" i="1"/>
  <c r="C896" i="1"/>
  <c r="D896" i="1"/>
  <c r="E896" i="1"/>
  <c r="F896" i="1"/>
  <c r="G896" i="1"/>
  <c r="H896" i="1"/>
  <c r="I896" i="1"/>
  <c r="J896" i="1"/>
  <c r="C897" i="1"/>
  <c r="D897" i="1"/>
  <c r="E897" i="1"/>
  <c r="F897" i="1"/>
  <c r="G897" i="1"/>
  <c r="H897" i="1"/>
  <c r="I897" i="1"/>
  <c r="J897" i="1"/>
  <c r="C898" i="1"/>
  <c r="D898" i="1"/>
  <c r="E898" i="1"/>
  <c r="F898" i="1"/>
  <c r="G898" i="1"/>
  <c r="H898" i="1"/>
  <c r="I898" i="1"/>
  <c r="J898" i="1"/>
  <c r="C899" i="1"/>
  <c r="D899" i="1"/>
  <c r="E899" i="1"/>
  <c r="F899" i="1"/>
  <c r="G899" i="1"/>
  <c r="H899" i="1"/>
  <c r="I899" i="1"/>
  <c r="J899" i="1"/>
  <c r="C900" i="1"/>
  <c r="D900" i="1"/>
  <c r="E900" i="1"/>
  <c r="F900" i="1"/>
  <c r="G900" i="1"/>
  <c r="H900" i="1"/>
  <c r="I900" i="1"/>
  <c r="J900" i="1"/>
  <c r="C901" i="1"/>
  <c r="D901" i="1"/>
  <c r="E901" i="1"/>
  <c r="F901" i="1"/>
  <c r="G901" i="1"/>
  <c r="H901" i="1"/>
  <c r="I901" i="1"/>
  <c r="J901" i="1"/>
  <c r="C902" i="1"/>
  <c r="D902" i="1"/>
  <c r="E902" i="1"/>
  <c r="F902" i="1"/>
  <c r="G902" i="1"/>
  <c r="H902" i="1"/>
  <c r="I902" i="1"/>
  <c r="J902" i="1"/>
  <c r="C903" i="1"/>
  <c r="D903" i="1"/>
  <c r="E903" i="1"/>
  <c r="F903" i="1"/>
  <c r="G903" i="1"/>
  <c r="H903" i="1"/>
  <c r="I903" i="1"/>
  <c r="J903" i="1"/>
  <c r="C904" i="1"/>
  <c r="D904" i="1"/>
  <c r="E904" i="1"/>
  <c r="F904" i="1"/>
  <c r="G904" i="1"/>
  <c r="H904" i="1"/>
  <c r="I904" i="1"/>
  <c r="J904" i="1"/>
  <c r="C905" i="1"/>
  <c r="D905" i="1"/>
  <c r="E905" i="1"/>
  <c r="F905" i="1"/>
  <c r="G905" i="1"/>
  <c r="H905" i="1"/>
  <c r="I905" i="1"/>
  <c r="J905" i="1"/>
  <c r="C906" i="1"/>
  <c r="D906" i="1"/>
  <c r="E906" i="1"/>
  <c r="F906" i="1"/>
  <c r="G906" i="1"/>
  <c r="H906" i="1"/>
  <c r="I906" i="1"/>
  <c r="J906" i="1"/>
  <c r="C907" i="1"/>
  <c r="D907" i="1"/>
  <c r="E907" i="1"/>
  <c r="F907" i="1"/>
  <c r="G907" i="1"/>
  <c r="H907" i="1"/>
  <c r="I907" i="1"/>
  <c r="J907" i="1"/>
  <c r="C908" i="1"/>
  <c r="D908" i="1"/>
  <c r="E908" i="1"/>
  <c r="F908" i="1"/>
  <c r="G908" i="1"/>
  <c r="H908" i="1"/>
  <c r="I908" i="1"/>
  <c r="J908" i="1"/>
  <c r="C909" i="1"/>
  <c r="D909" i="1"/>
  <c r="E909" i="1"/>
  <c r="F909" i="1"/>
  <c r="G909" i="1"/>
  <c r="H909" i="1"/>
  <c r="I909" i="1"/>
  <c r="J909" i="1"/>
  <c r="C910" i="1"/>
  <c r="D910" i="1"/>
  <c r="E910" i="1"/>
  <c r="F910" i="1"/>
  <c r="G910" i="1"/>
  <c r="H910" i="1"/>
  <c r="I910" i="1"/>
  <c r="J910" i="1"/>
  <c r="C911" i="1"/>
  <c r="D911" i="1"/>
  <c r="E911" i="1"/>
  <c r="F911" i="1"/>
  <c r="G911" i="1"/>
  <c r="H911" i="1"/>
  <c r="I911" i="1"/>
  <c r="J911" i="1"/>
  <c r="C912" i="1"/>
  <c r="D912" i="1"/>
  <c r="E912" i="1"/>
  <c r="F912" i="1"/>
  <c r="G912" i="1"/>
  <c r="H912" i="1"/>
  <c r="I912" i="1"/>
  <c r="J912" i="1"/>
  <c r="C913" i="1"/>
  <c r="D913" i="1"/>
  <c r="E913" i="1"/>
  <c r="F913" i="1"/>
  <c r="G913" i="1"/>
  <c r="H913" i="1"/>
  <c r="I913" i="1"/>
  <c r="J913" i="1"/>
  <c r="C914" i="1"/>
  <c r="D914" i="1"/>
  <c r="E914" i="1"/>
  <c r="F914" i="1"/>
  <c r="G914" i="1"/>
  <c r="H914" i="1"/>
  <c r="I914" i="1"/>
  <c r="J914" i="1"/>
  <c r="C915" i="1"/>
  <c r="D915" i="1"/>
  <c r="E915" i="1"/>
  <c r="F915" i="1"/>
  <c r="G915" i="1"/>
  <c r="H915" i="1"/>
  <c r="I915" i="1"/>
  <c r="J915" i="1"/>
  <c r="C916" i="1"/>
  <c r="D916" i="1"/>
  <c r="E916" i="1"/>
  <c r="F916" i="1"/>
  <c r="G916" i="1"/>
  <c r="H916" i="1"/>
  <c r="I916" i="1"/>
  <c r="J916" i="1"/>
  <c r="C917" i="1"/>
  <c r="D917" i="1"/>
  <c r="E917" i="1"/>
  <c r="F917" i="1"/>
  <c r="G917" i="1"/>
  <c r="H917" i="1"/>
  <c r="I917" i="1"/>
  <c r="J917" i="1"/>
  <c r="C918" i="1"/>
  <c r="D918" i="1"/>
  <c r="E918" i="1"/>
  <c r="F918" i="1"/>
  <c r="G918" i="1"/>
  <c r="H918" i="1"/>
  <c r="I918" i="1"/>
  <c r="J918" i="1"/>
  <c r="C919" i="1"/>
  <c r="D919" i="1"/>
  <c r="E919" i="1"/>
  <c r="F919" i="1"/>
  <c r="G919" i="1"/>
  <c r="H919" i="1"/>
  <c r="I919" i="1"/>
  <c r="J919" i="1"/>
  <c r="C920" i="1"/>
  <c r="D920" i="1"/>
  <c r="E920" i="1"/>
  <c r="F920" i="1"/>
  <c r="G920" i="1"/>
  <c r="H920" i="1"/>
  <c r="I920" i="1"/>
  <c r="J920" i="1"/>
  <c r="C921" i="1"/>
  <c r="D921" i="1"/>
  <c r="E921" i="1"/>
  <c r="F921" i="1"/>
  <c r="G921" i="1"/>
  <c r="H921" i="1"/>
  <c r="I921" i="1"/>
  <c r="J921" i="1"/>
  <c r="C922" i="1"/>
  <c r="D922" i="1"/>
  <c r="E922" i="1"/>
  <c r="F922" i="1"/>
  <c r="G922" i="1"/>
  <c r="H922" i="1"/>
  <c r="I922" i="1"/>
  <c r="J922" i="1"/>
  <c r="C923" i="1"/>
  <c r="D923" i="1"/>
  <c r="E923" i="1"/>
  <c r="F923" i="1"/>
  <c r="G923" i="1"/>
  <c r="H923" i="1"/>
  <c r="I923" i="1"/>
  <c r="J923" i="1"/>
  <c r="C924" i="1"/>
  <c r="D924" i="1"/>
  <c r="E924" i="1"/>
  <c r="F924" i="1"/>
  <c r="G924" i="1"/>
  <c r="H924" i="1"/>
  <c r="I924" i="1"/>
  <c r="J924" i="1"/>
  <c r="C925" i="1"/>
  <c r="D925" i="1"/>
  <c r="E925" i="1"/>
  <c r="F925" i="1"/>
  <c r="G925" i="1"/>
  <c r="H925" i="1"/>
  <c r="I925" i="1"/>
  <c r="J925" i="1"/>
  <c r="C926" i="1"/>
  <c r="D926" i="1"/>
  <c r="E926" i="1"/>
  <c r="F926" i="1"/>
  <c r="G926" i="1"/>
  <c r="H926" i="1"/>
  <c r="I926" i="1"/>
  <c r="J926" i="1"/>
  <c r="C927" i="1"/>
  <c r="D927" i="1"/>
  <c r="E927" i="1"/>
  <c r="F927" i="1"/>
  <c r="G927" i="1"/>
  <c r="H927" i="1"/>
  <c r="I927" i="1"/>
  <c r="J927" i="1"/>
  <c r="C928" i="1"/>
  <c r="D928" i="1"/>
  <c r="E928" i="1"/>
  <c r="F928" i="1"/>
  <c r="G928" i="1"/>
  <c r="H928" i="1"/>
  <c r="I928" i="1"/>
  <c r="J928" i="1"/>
  <c r="C929" i="1"/>
  <c r="D929" i="1"/>
  <c r="E929" i="1"/>
  <c r="F929" i="1"/>
  <c r="G929" i="1"/>
  <c r="H929" i="1"/>
  <c r="I929" i="1"/>
  <c r="J929" i="1"/>
  <c r="C930" i="1"/>
  <c r="D930" i="1"/>
  <c r="E930" i="1"/>
  <c r="F930" i="1"/>
  <c r="G930" i="1"/>
  <c r="H930" i="1"/>
  <c r="I930" i="1"/>
  <c r="J930" i="1"/>
  <c r="C931" i="1"/>
  <c r="D931" i="1"/>
  <c r="E931" i="1"/>
  <c r="F931" i="1"/>
  <c r="G931" i="1"/>
  <c r="H931" i="1"/>
  <c r="I931" i="1"/>
  <c r="J931" i="1"/>
  <c r="C932" i="1"/>
  <c r="D932" i="1"/>
  <c r="E932" i="1"/>
  <c r="F932" i="1"/>
  <c r="G932" i="1"/>
  <c r="H932" i="1"/>
  <c r="I932" i="1"/>
  <c r="J932" i="1"/>
  <c r="C933" i="1"/>
  <c r="D933" i="1"/>
  <c r="E933" i="1"/>
  <c r="F933" i="1"/>
  <c r="G933" i="1"/>
  <c r="H933" i="1"/>
  <c r="I933" i="1"/>
  <c r="J933" i="1"/>
  <c r="C934" i="1"/>
  <c r="D934" i="1"/>
  <c r="E934" i="1"/>
  <c r="F934" i="1"/>
  <c r="G934" i="1"/>
  <c r="H934" i="1"/>
  <c r="I934" i="1"/>
  <c r="J934" i="1"/>
  <c r="C935" i="1"/>
  <c r="D935" i="1"/>
  <c r="E935" i="1"/>
  <c r="F935" i="1"/>
  <c r="G935" i="1"/>
  <c r="H935" i="1"/>
  <c r="I935" i="1"/>
  <c r="J935" i="1"/>
  <c r="C936" i="1"/>
  <c r="D936" i="1"/>
  <c r="E936" i="1"/>
  <c r="F936" i="1"/>
  <c r="G936" i="1"/>
  <c r="H936" i="1"/>
  <c r="I936" i="1"/>
  <c r="J936" i="1"/>
  <c r="C937" i="1"/>
  <c r="D937" i="1"/>
  <c r="E937" i="1"/>
  <c r="F937" i="1"/>
  <c r="G937" i="1"/>
  <c r="H937" i="1"/>
  <c r="I937" i="1"/>
  <c r="J937" i="1"/>
  <c r="C938" i="1"/>
  <c r="D938" i="1"/>
  <c r="E938" i="1"/>
  <c r="F938" i="1"/>
  <c r="G938" i="1"/>
  <c r="H938" i="1"/>
  <c r="I938" i="1"/>
  <c r="J938" i="1"/>
  <c r="C939" i="1"/>
  <c r="D939" i="1"/>
  <c r="E939" i="1"/>
  <c r="F939" i="1"/>
  <c r="G939" i="1"/>
  <c r="H939" i="1"/>
  <c r="I939" i="1"/>
  <c r="J939" i="1"/>
  <c r="C940" i="1"/>
  <c r="D940" i="1"/>
  <c r="E940" i="1"/>
  <c r="F940" i="1"/>
  <c r="G940" i="1"/>
  <c r="H940" i="1"/>
  <c r="I940" i="1"/>
  <c r="J940" i="1"/>
  <c r="C941" i="1"/>
  <c r="D941" i="1"/>
  <c r="E941" i="1"/>
  <c r="F941" i="1"/>
  <c r="G941" i="1"/>
  <c r="H941" i="1"/>
  <c r="I941" i="1"/>
  <c r="J941" i="1"/>
  <c r="C942" i="1"/>
  <c r="D942" i="1"/>
  <c r="E942" i="1"/>
  <c r="F942" i="1"/>
  <c r="G942" i="1"/>
  <c r="H942" i="1"/>
  <c r="I942" i="1"/>
  <c r="J942" i="1"/>
  <c r="C943" i="1"/>
  <c r="D943" i="1"/>
  <c r="E943" i="1"/>
  <c r="F943" i="1"/>
  <c r="G943" i="1"/>
  <c r="H943" i="1"/>
  <c r="I943" i="1"/>
  <c r="J943" i="1"/>
  <c r="C944" i="1"/>
  <c r="D944" i="1"/>
  <c r="E944" i="1"/>
  <c r="F944" i="1"/>
  <c r="G944" i="1"/>
  <c r="H944" i="1"/>
  <c r="I944" i="1"/>
  <c r="J944" i="1"/>
  <c r="C945" i="1"/>
  <c r="D945" i="1"/>
  <c r="E945" i="1"/>
  <c r="F945" i="1"/>
  <c r="G945" i="1"/>
  <c r="H945" i="1"/>
  <c r="I945" i="1"/>
  <c r="J945" i="1"/>
  <c r="C946" i="1"/>
  <c r="D946" i="1"/>
  <c r="E946" i="1"/>
  <c r="F946" i="1"/>
  <c r="G946" i="1"/>
  <c r="H946" i="1"/>
  <c r="I946" i="1"/>
  <c r="J946" i="1"/>
  <c r="C947" i="1"/>
  <c r="D947" i="1"/>
  <c r="E947" i="1"/>
  <c r="F947" i="1"/>
  <c r="G947" i="1"/>
  <c r="H947" i="1"/>
  <c r="I947" i="1"/>
  <c r="J947" i="1"/>
  <c r="C948" i="1"/>
  <c r="D948" i="1"/>
  <c r="E948" i="1"/>
  <c r="F948" i="1"/>
  <c r="G948" i="1"/>
  <c r="H948" i="1"/>
  <c r="I948" i="1"/>
  <c r="J948" i="1"/>
  <c r="C949" i="1"/>
  <c r="D949" i="1"/>
  <c r="E949" i="1"/>
  <c r="F949" i="1"/>
  <c r="G949" i="1"/>
  <c r="H949" i="1"/>
  <c r="I949" i="1"/>
  <c r="J949" i="1"/>
  <c r="C950" i="1"/>
  <c r="D950" i="1"/>
  <c r="E950" i="1"/>
  <c r="F950" i="1"/>
  <c r="G950" i="1"/>
  <c r="H950" i="1"/>
  <c r="I950" i="1"/>
  <c r="J950" i="1"/>
  <c r="C951" i="1"/>
  <c r="D951" i="1"/>
  <c r="E951" i="1"/>
  <c r="F951" i="1"/>
  <c r="G951" i="1"/>
  <c r="H951" i="1"/>
  <c r="I951" i="1"/>
  <c r="J951" i="1"/>
  <c r="C952" i="1"/>
  <c r="D952" i="1"/>
  <c r="E952" i="1"/>
  <c r="F952" i="1"/>
  <c r="G952" i="1"/>
  <c r="H952" i="1"/>
  <c r="I952" i="1"/>
  <c r="J952" i="1"/>
  <c r="C953" i="1"/>
  <c r="D953" i="1"/>
  <c r="E953" i="1"/>
  <c r="F953" i="1"/>
  <c r="G953" i="1"/>
  <c r="H953" i="1"/>
  <c r="I953" i="1"/>
  <c r="J953" i="1"/>
  <c r="C954" i="1"/>
  <c r="D954" i="1"/>
  <c r="E954" i="1"/>
  <c r="F954" i="1"/>
  <c r="G954" i="1"/>
  <c r="H954" i="1"/>
  <c r="I954" i="1"/>
  <c r="J954" i="1"/>
  <c r="C955" i="1"/>
  <c r="D955" i="1"/>
  <c r="E955" i="1"/>
  <c r="F955" i="1"/>
  <c r="G955" i="1"/>
  <c r="H955" i="1"/>
  <c r="I955" i="1"/>
  <c r="J955" i="1"/>
  <c r="C956" i="1"/>
  <c r="D956" i="1"/>
  <c r="E956" i="1"/>
  <c r="F956" i="1"/>
  <c r="G956" i="1"/>
  <c r="H956" i="1"/>
  <c r="I956" i="1"/>
  <c r="J956" i="1"/>
  <c r="C957" i="1"/>
  <c r="D957" i="1"/>
  <c r="E957" i="1"/>
  <c r="F957" i="1"/>
  <c r="G957" i="1"/>
  <c r="H957" i="1"/>
  <c r="I957" i="1"/>
  <c r="J957" i="1"/>
  <c r="C958" i="1"/>
  <c r="D958" i="1"/>
  <c r="E958" i="1"/>
  <c r="F958" i="1"/>
  <c r="G958" i="1"/>
  <c r="H958" i="1"/>
  <c r="I958" i="1"/>
  <c r="J958" i="1"/>
  <c r="C959" i="1"/>
  <c r="D959" i="1"/>
  <c r="E959" i="1"/>
  <c r="F959" i="1"/>
  <c r="G959" i="1"/>
  <c r="H959" i="1"/>
  <c r="I959" i="1"/>
  <c r="J959" i="1"/>
  <c r="C960" i="1"/>
  <c r="D960" i="1"/>
  <c r="E960" i="1"/>
  <c r="F960" i="1"/>
  <c r="G960" i="1"/>
  <c r="H960" i="1"/>
  <c r="I960" i="1"/>
  <c r="J960" i="1"/>
  <c r="C961" i="1"/>
  <c r="D961" i="1"/>
  <c r="E961" i="1"/>
  <c r="F961" i="1"/>
  <c r="G961" i="1"/>
  <c r="H961" i="1"/>
  <c r="I961" i="1"/>
  <c r="J961" i="1"/>
  <c r="C962" i="1"/>
  <c r="D962" i="1"/>
  <c r="E962" i="1"/>
  <c r="F962" i="1"/>
  <c r="G962" i="1"/>
  <c r="H962" i="1"/>
  <c r="I962" i="1"/>
  <c r="J962" i="1"/>
  <c r="C963" i="1"/>
  <c r="D963" i="1"/>
  <c r="E963" i="1"/>
  <c r="F963" i="1"/>
  <c r="G963" i="1"/>
  <c r="H963" i="1"/>
  <c r="I963" i="1"/>
  <c r="J963" i="1"/>
  <c r="C964" i="1"/>
  <c r="D964" i="1"/>
  <c r="E964" i="1"/>
  <c r="F964" i="1"/>
  <c r="G964" i="1"/>
  <c r="H964" i="1"/>
  <c r="I964" i="1"/>
  <c r="J964" i="1"/>
  <c r="C965" i="1"/>
  <c r="D965" i="1"/>
  <c r="E965" i="1"/>
  <c r="F965" i="1"/>
  <c r="G965" i="1"/>
  <c r="H965" i="1"/>
  <c r="I965" i="1"/>
  <c r="J965" i="1"/>
  <c r="C966" i="1"/>
  <c r="D966" i="1"/>
  <c r="E966" i="1"/>
  <c r="F966" i="1"/>
  <c r="G966" i="1"/>
  <c r="H966" i="1"/>
  <c r="I966" i="1"/>
  <c r="J966" i="1"/>
  <c r="C967" i="1"/>
  <c r="D967" i="1"/>
  <c r="E967" i="1"/>
  <c r="F967" i="1"/>
  <c r="G967" i="1"/>
  <c r="H967" i="1"/>
  <c r="I967" i="1"/>
  <c r="J967" i="1"/>
  <c r="C968" i="1"/>
  <c r="D968" i="1"/>
  <c r="E968" i="1"/>
  <c r="F968" i="1"/>
  <c r="G968" i="1"/>
  <c r="H968" i="1"/>
  <c r="I968" i="1"/>
  <c r="J968" i="1"/>
  <c r="C969" i="1"/>
  <c r="D969" i="1"/>
  <c r="E969" i="1"/>
  <c r="F969" i="1"/>
  <c r="G969" i="1"/>
  <c r="H969" i="1"/>
  <c r="I969" i="1"/>
  <c r="J969" i="1"/>
  <c r="C970" i="1"/>
  <c r="D970" i="1"/>
  <c r="E970" i="1"/>
  <c r="F970" i="1"/>
  <c r="G970" i="1"/>
  <c r="H970" i="1"/>
  <c r="I970" i="1"/>
  <c r="J970" i="1"/>
  <c r="C971" i="1"/>
  <c r="D971" i="1"/>
  <c r="E971" i="1"/>
  <c r="F971" i="1"/>
  <c r="G971" i="1"/>
  <c r="H971" i="1"/>
  <c r="I971" i="1"/>
  <c r="J971" i="1"/>
  <c r="C972" i="1"/>
  <c r="D972" i="1"/>
  <c r="E972" i="1"/>
  <c r="F972" i="1"/>
  <c r="G972" i="1"/>
  <c r="H972" i="1"/>
  <c r="I972" i="1"/>
  <c r="J972" i="1"/>
  <c r="C973" i="1"/>
  <c r="D973" i="1"/>
  <c r="E973" i="1"/>
  <c r="F973" i="1"/>
  <c r="G973" i="1"/>
  <c r="H973" i="1"/>
  <c r="I973" i="1"/>
  <c r="J973" i="1"/>
  <c r="C974" i="1"/>
  <c r="D974" i="1"/>
  <c r="E974" i="1"/>
  <c r="F974" i="1"/>
  <c r="G974" i="1"/>
  <c r="H974" i="1"/>
  <c r="I974" i="1"/>
  <c r="J974" i="1"/>
  <c r="C975" i="1"/>
  <c r="D975" i="1"/>
  <c r="E975" i="1"/>
  <c r="F975" i="1"/>
  <c r="G975" i="1"/>
  <c r="H975" i="1"/>
  <c r="I975" i="1"/>
  <c r="J975" i="1"/>
  <c r="C976" i="1"/>
  <c r="D976" i="1"/>
  <c r="E976" i="1"/>
  <c r="F976" i="1"/>
  <c r="G976" i="1"/>
  <c r="H976" i="1"/>
  <c r="I976" i="1"/>
  <c r="J976" i="1"/>
  <c r="C977" i="1"/>
  <c r="D977" i="1"/>
  <c r="E977" i="1"/>
  <c r="F977" i="1"/>
  <c r="G977" i="1"/>
  <c r="H977" i="1"/>
  <c r="I977" i="1"/>
  <c r="J977" i="1"/>
  <c r="C978" i="1"/>
  <c r="D978" i="1"/>
  <c r="E978" i="1"/>
  <c r="F978" i="1"/>
  <c r="G978" i="1"/>
  <c r="H978" i="1"/>
  <c r="I978" i="1"/>
  <c r="J978" i="1"/>
  <c r="C979" i="1"/>
  <c r="D979" i="1"/>
  <c r="E979" i="1"/>
  <c r="F979" i="1"/>
  <c r="G979" i="1"/>
  <c r="H979" i="1"/>
  <c r="I979" i="1"/>
  <c r="J979" i="1"/>
  <c r="C980" i="1"/>
  <c r="D980" i="1"/>
  <c r="E980" i="1"/>
  <c r="F980" i="1"/>
  <c r="G980" i="1"/>
  <c r="H980" i="1"/>
  <c r="I980" i="1"/>
  <c r="J980" i="1"/>
  <c r="C981" i="1"/>
  <c r="D981" i="1"/>
  <c r="E981" i="1"/>
  <c r="F981" i="1"/>
  <c r="G981" i="1"/>
  <c r="H981" i="1"/>
  <c r="I981" i="1"/>
  <c r="J981" i="1"/>
  <c r="C982" i="1"/>
  <c r="D982" i="1"/>
  <c r="E982" i="1"/>
  <c r="F982" i="1"/>
  <c r="G982" i="1"/>
  <c r="H982" i="1"/>
  <c r="I982" i="1"/>
  <c r="J982" i="1"/>
  <c r="C983" i="1"/>
  <c r="D983" i="1"/>
  <c r="E983" i="1"/>
  <c r="F983" i="1"/>
  <c r="G983" i="1"/>
  <c r="H983" i="1"/>
  <c r="I983" i="1"/>
  <c r="J983" i="1"/>
  <c r="C984" i="1"/>
  <c r="D984" i="1"/>
  <c r="E984" i="1"/>
  <c r="F984" i="1"/>
  <c r="G984" i="1"/>
  <c r="H984" i="1"/>
  <c r="I984" i="1"/>
  <c r="J984" i="1"/>
  <c r="C985" i="1"/>
  <c r="D985" i="1"/>
  <c r="E985" i="1"/>
  <c r="F985" i="1"/>
  <c r="G985" i="1"/>
  <c r="H985" i="1"/>
  <c r="I985" i="1"/>
  <c r="J985" i="1"/>
  <c r="C986" i="1"/>
  <c r="D986" i="1"/>
  <c r="E986" i="1"/>
  <c r="F986" i="1"/>
  <c r="G986" i="1"/>
  <c r="H986" i="1"/>
  <c r="I986" i="1"/>
  <c r="J986" i="1"/>
  <c r="C987" i="1"/>
  <c r="D987" i="1"/>
  <c r="E987" i="1"/>
  <c r="F987" i="1"/>
  <c r="G987" i="1"/>
  <c r="H987" i="1"/>
  <c r="I987" i="1"/>
  <c r="J987" i="1"/>
  <c r="C988" i="1"/>
  <c r="D988" i="1"/>
  <c r="E988" i="1"/>
  <c r="F988" i="1"/>
  <c r="G988" i="1"/>
  <c r="H988" i="1"/>
  <c r="I988" i="1"/>
  <c r="J988" i="1"/>
  <c r="C989" i="1"/>
  <c r="D989" i="1"/>
  <c r="E989" i="1"/>
  <c r="F989" i="1"/>
  <c r="G989" i="1"/>
  <c r="H989" i="1"/>
  <c r="I989" i="1"/>
  <c r="J989" i="1"/>
  <c r="C990" i="1"/>
  <c r="D990" i="1"/>
  <c r="E990" i="1"/>
  <c r="F990" i="1"/>
  <c r="G990" i="1"/>
  <c r="H990" i="1"/>
  <c r="I990" i="1"/>
  <c r="J990" i="1"/>
  <c r="C991" i="1"/>
  <c r="D991" i="1"/>
  <c r="E991" i="1"/>
  <c r="F991" i="1"/>
  <c r="G991" i="1"/>
  <c r="H991" i="1"/>
  <c r="I991" i="1"/>
  <c r="J991" i="1"/>
  <c r="C992" i="1"/>
  <c r="D992" i="1"/>
  <c r="E992" i="1"/>
  <c r="F992" i="1"/>
  <c r="G992" i="1"/>
  <c r="H992" i="1"/>
  <c r="I992" i="1"/>
  <c r="J992" i="1"/>
  <c r="C993" i="1"/>
  <c r="D993" i="1"/>
  <c r="E993" i="1"/>
  <c r="F993" i="1"/>
  <c r="G993" i="1"/>
  <c r="H993" i="1"/>
  <c r="I993" i="1"/>
  <c r="J993" i="1"/>
  <c r="C994" i="1"/>
  <c r="D994" i="1"/>
  <c r="E994" i="1"/>
  <c r="F994" i="1"/>
  <c r="G994" i="1"/>
  <c r="H994" i="1"/>
  <c r="I994" i="1"/>
  <c r="J994" i="1"/>
  <c r="C995" i="1"/>
  <c r="D995" i="1"/>
  <c r="E995" i="1"/>
  <c r="F995" i="1"/>
  <c r="G995" i="1"/>
  <c r="H995" i="1"/>
  <c r="I995" i="1"/>
  <c r="J995" i="1"/>
  <c r="C996" i="1"/>
  <c r="D996" i="1"/>
  <c r="E996" i="1"/>
  <c r="F996" i="1"/>
  <c r="G996" i="1"/>
  <c r="H996" i="1"/>
  <c r="I996" i="1"/>
  <c r="J996" i="1"/>
  <c r="C997" i="1"/>
  <c r="D997" i="1"/>
  <c r="E997" i="1"/>
  <c r="F997" i="1"/>
  <c r="G997" i="1"/>
  <c r="H997" i="1"/>
  <c r="I997" i="1"/>
  <c r="J997" i="1"/>
  <c r="C998" i="1"/>
  <c r="D998" i="1"/>
  <c r="E998" i="1"/>
  <c r="F998" i="1"/>
  <c r="G998" i="1"/>
  <c r="H998" i="1"/>
  <c r="I998" i="1"/>
  <c r="J998" i="1"/>
  <c r="C999" i="1"/>
  <c r="D999" i="1"/>
  <c r="E999" i="1"/>
  <c r="F999" i="1"/>
  <c r="G999" i="1"/>
  <c r="H999" i="1"/>
  <c r="I999" i="1"/>
  <c r="J999" i="1"/>
  <c r="C1000" i="1"/>
  <c r="D1000" i="1"/>
  <c r="E1000" i="1"/>
  <c r="F1000" i="1"/>
  <c r="G1000" i="1"/>
  <c r="H1000" i="1"/>
  <c r="I1000" i="1"/>
  <c r="J1000" i="1"/>
  <c r="C1001" i="1"/>
  <c r="D1001" i="1"/>
  <c r="E1001" i="1"/>
  <c r="F1001" i="1"/>
  <c r="G1001" i="1"/>
  <c r="H1001" i="1"/>
  <c r="I1001" i="1"/>
  <c r="J1001" i="1"/>
  <c r="C1002" i="1"/>
  <c r="D1002" i="1"/>
  <c r="E1002" i="1"/>
  <c r="F1002" i="1"/>
  <c r="G1002" i="1"/>
  <c r="H1002" i="1"/>
  <c r="I1002" i="1"/>
  <c r="J1002" i="1"/>
  <c r="C1003" i="1"/>
  <c r="D1003" i="1"/>
  <c r="E1003" i="1"/>
  <c r="F1003" i="1"/>
  <c r="G1003" i="1"/>
  <c r="H1003" i="1"/>
  <c r="I1003" i="1"/>
  <c r="J1003" i="1"/>
  <c r="C1004" i="1"/>
  <c r="D1004" i="1"/>
  <c r="E1004" i="1"/>
  <c r="F1004" i="1"/>
  <c r="G1004" i="1"/>
  <c r="H1004" i="1"/>
  <c r="I1004" i="1"/>
  <c r="J1004" i="1"/>
  <c r="C1005" i="1"/>
  <c r="D1005" i="1"/>
  <c r="E1005" i="1"/>
  <c r="F1005" i="1"/>
  <c r="G1005" i="1"/>
  <c r="H1005" i="1"/>
  <c r="I1005" i="1"/>
  <c r="J1005" i="1"/>
  <c r="C1006" i="1"/>
  <c r="D1006" i="1"/>
  <c r="E1006" i="1"/>
  <c r="F1006" i="1"/>
  <c r="G1006" i="1"/>
  <c r="H1006" i="1"/>
  <c r="I1006" i="1"/>
  <c r="J1006" i="1"/>
  <c r="C1007" i="1"/>
  <c r="D1007" i="1"/>
  <c r="E1007" i="1"/>
  <c r="F1007" i="1"/>
  <c r="G1007" i="1"/>
  <c r="H1007" i="1"/>
  <c r="I1007" i="1"/>
  <c r="J1007" i="1"/>
  <c r="C1008" i="1"/>
  <c r="D1008" i="1"/>
  <c r="E1008" i="1"/>
  <c r="F1008" i="1"/>
  <c r="G1008" i="1"/>
  <c r="H1008" i="1"/>
  <c r="I1008" i="1"/>
  <c r="J1008" i="1"/>
  <c r="C1009" i="1"/>
  <c r="D1009" i="1"/>
  <c r="E1009" i="1"/>
  <c r="F1009" i="1"/>
  <c r="G1009" i="1"/>
  <c r="H1009" i="1"/>
  <c r="I1009" i="1"/>
  <c r="J1009" i="1"/>
  <c r="C1010" i="1"/>
  <c r="D1010" i="1"/>
  <c r="E1010" i="1"/>
  <c r="F1010" i="1"/>
  <c r="G1010" i="1"/>
  <c r="H1010" i="1"/>
  <c r="I1010" i="1"/>
  <c r="J1010" i="1"/>
  <c r="C1011" i="1"/>
  <c r="D1011" i="1"/>
  <c r="E1011" i="1"/>
  <c r="F1011" i="1"/>
  <c r="G1011" i="1"/>
  <c r="H1011" i="1"/>
  <c r="I1011" i="1"/>
  <c r="J1011" i="1"/>
  <c r="C1012" i="1"/>
  <c r="D1012" i="1"/>
  <c r="E1012" i="1"/>
  <c r="F1012" i="1"/>
  <c r="G1012" i="1"/>
  <c r="H1012" i="1"/>
  <c r="I1012" i="1"/>
  <c r="J1012" i="1"/>
  <c r="C1013" i="1"/>
  <c r="D1013" i="1"/>
  <c r="E1013" i="1"/>
  <c r="F1013" i="1"/>
  <c r="G1013" i="1"/>
  <c r="H1013" i="1"/>
  <c r="I1013" i="1"/>
  <c r="J1013" i="1"/>
  <c r="C1014" i="1"/>
  <c r="D1014" i="1"/>
  <c r="E1014" i="1"/>
  <c r="F1014" i="1"/>
  <c r="G1014" i="1"/>
  <c r="H1014" i="1"/>
  <c r="I1014" i="1"/>
  <c r="J1014" i="1"/>
  <c r="C1015" i="1"/>
  <c r="D1015" i="1"/>
  <c r="E1015" i="1"/>
  <c r="F1015" i="1"/>
  <c r="G1015" i="1"/>
  <c r="H1015" i="1"/>
  <c r="I1015" i="1"/>
  <c r="J1015" i="1"/>
  <c r="C1016" i="1"/>
  <c r="D1016" i="1"/>
  <c r="E1016" i="1"/>
  <c r="F1016" i="1"/>
  <c r="G1016" i="1"/>
  <c r="H1016" i="1"/>
  <c r="I1016" i="1"/>
  <c r="J1016" i="1"/>
  <c r="C1017" i="1"/>
  <c r="D1017" i="1"/>
  <c r="E1017" i="1"/>
  <c r="F1017" i="1"/>
  <c r="G1017" i="1"/>
  <c r="H1017" i="1"/>
  <c r="I1017" i="1"/>
  <c r="J1017" i="1"/>
  <c r="C1018" i="1"/>
  <c r="D1018" i="1"/>
  <c r="E1018" i="1"/>
  <c r="F1018" i="1"/>
  <c r="G1018" i="1"/>
  <c r="H1018" i="1"/>
  <c r="I1018" i="1"/>
  <c r="J1018" i="1"/>
  <c r="C1019" i="1"/>
  <c r="D1019" i="1"/>
  <c r="E1019" i="1"/>
  <c r="F1019" i="1"/>
  <c r="G1019" i="1"/>
  <c r="H1019" i="1"/>
  <c r="I1019" i="1"/>
  <c r="J1019" i="1"/>
  <c r="C1020" i="1"/>
  <c r="D1020" i="1"/>
  <c r="E1020" i="1"/>
  <c r="F1020" i="1"/>
  <c r="G1020" i="1"/>
  <c r="H1020" i="1"/>
  <c r="I1020" i="1"/>
  <c r="J1020" i="1"/>
  <c r="C1021" i="1"/>
  <c r="D1021" i="1"/>
  <c r="E1021" i="1"/>
  <c r="F1021" i="1"/>
  <c r="G1021" i="1"/>
  <c r="H1021" i="1"/>
  <c r="I1021" i="1"/>
  <c r="J1021" i="1"/>
  <c r="C1022" i="1"/>
  <c r="D1022" i="1"/>
  <c r="E1022" i="1"/>
  <c r="F1022" i="1"/>
  <c r="G1022" i="1"/>
  <c r="H1022" i="1"/>
  <c r="I1022" i="1"/>
  <c r="J1022" i="1"/>
  <c r="C1023" i="1"/>
  <c r="D1023" i="1"/>
  <c r="E1023" i="1"/>
  <c r="F1023" i="1"/>
  <c r="G1023" i="1"/>
  <c r="H1023" i="1"/>
  <c r="I1023" i="1"/>
  <c r="J1023" i="1"/>
  <c r="C1024" i="1"/>
  <c r="D1024" i="1"/>
  <c r="E1024" i="1"/>
  <c r="F1024" i="1"/>
  <c r="G1024" i="1"/>
  <c r="H1024" i="1"/>
  <c r="I1024" i="1"/>
  <c r="J1024" i="1"/>
  <c r="C1025" i="1"/>
  <c r="D1025" i="1"/>
  <c r="E1025" i="1"/>
  <c r="F1025" i="1"/>
  <c r="G1025" i="1"/>
  <c r="H1025" i="1"/>
  <c r="I1025" i="1"/>
  <c r="J1025" i="1"/>
  <c r="C1026" i="1"/>
  <c r="D1026" i="1"/>
  <c r="E1026" i="1"/>
  <c r="F1026" i="1"/>
  <c r="G1026" i="1"/>
  <c r="H1026" i="1"/>
  <c r="I1026" i="1"/>
  <c r="J1026" i="1"/>
  <c r="C1027" i="1"/>
  <c r="D1027" i="1"/>
  <c r="E1027" i="1"/>
  <c r="F1027" i="1"/>
  <c r="G1027" i="1"/>
  <c r="H1027" i="1"/>
  <c r="I1027" i="1"/>
  <c r="J1027" i="1"/>
  <c r="C1028" i="1"/>
  <c r="D1028" i="1"/>
  <c r="E1028" i="1"/>
  <c r="F1028" i="1"/>
  <c r="G1028" i="1"/>
  <c r="H1028" i="1"/>
  <c r="I1028" i="1"/>
  <c r="J1028" i="1"/>
  <c r="C1029" i="1"/>
  <c r="D1029" i="1"/>
  <c r="E1029" i="1"/>
  <c r="F1029" i="1"/>
  <c r="G1029" i="1"/>
  <c r="H1029" i="1"/>
  <c r="I1029" i="1"/>
  <c r="J1029" i="1"/>
  <c r="C1030" i="1"/>
  <c r="D1030" i="1"/>
  <c r="E1030" i="1"/>
  <c r="F1030" i="1"/>
  <c r="G1030" i="1"/>
  <c r="H1030" i="1"/>
  <c r="I1030" i="1"/>
  <c r="J1030" i="1"/>
  <c r="C1031" i="1"/>
  <c r="D1031" i="1"/>
  <c r="E1031" i="1"/>
  <c r="F1031" i="1"/>
  <c r="G1031" i="1"/>
  <c r="H1031" i="1"/>
  <c r="I1031" i="1"/>
  <c r="J1031" i="1"/>
  <c r="C1032" i="1"/>
  <c r="D1032" i="1"/>
  <c r="E1032" i="1"/>
  <c r="F1032" i="1"/>
  <c r="G1032" i="1"/>
  <c r="H1032" i="1"/>
  <c r="I1032" i="1"/>
  <c r="J1032" i="1"/>
  <c r="C1033" i="1"/>
  <c r="D1033" i="1"/>
  <c r="E1033" i="1"/>
  <c r="F1033" i="1"/>
  <c r="G1033" i="1"/>
  <c r="H1033" i="1"/>
  <c r="I1033" i="1"/>
  <c r="J1033" i="1"/>
  <c r="C1034" i="1"/>
  <c r="D1034" i="1"/>
  <c r="E1034" i="1"/>
  <c r="F1034" i="1"/>
  <c r="G1034" i="1"/>
  <c r="H1034" i="1"/>
  <c r="I1034" i="1"/>
  <c r="J1034" i="1"/>
  <c r="C1035" i="1"/>
  <c r="D1035" i="1"/>
  <c r="E1035" i="1"/>
  <c r="F1035" i="1"/>
  <c r="G1035" i="1"/>
  <c r="H1035" i="1"/>
  <c r="I1035" i="1"/>
  <c r="J1035" i="1"/>
  <c r="C1036" i="1"/>
  <c r="D1036" i="1"/>
  <c r="E1036" i="1"/>
  <c r="F1036" i="1"/>
  <c r="G1036" i="1"/>
  <c r="H1036" i="1"/>
  <c r="I1036" i="1"/>
  <c r="J1036" i="1"/>
  <c r="C1037" i="1"/>
  <c r="D1037" i="1"/>
  <c r="E1037" i="1"/>
  <c r="F1037" i="1"/>
  <c r="G1037" i="1"/>
  <c r="H1037" i="1"/>
  <c r="I1037" i="1"/>
  <c r="J1037" i="1"/>
  <c r="C1038" i="1"/>
  <c r="D1038" i="1"/>
  <c r="E1038" i="1"/>
  <c r="F1038" i="1"/>
  <c r="G1038" i="1"/>
  <c r="H1038" i="1"/>
  <c r="I1038" i="1"/>
  <c r="J1038" i="1"/>
  <c r="C1039" i="1"/>
  <c r="D1039" i="1"/>
  <c r="E1039" i="1"/>
  <c r="F1039" i="1"/>
  <c r="G1039" i="1"/>
  <c r="H1039" i="1"/>
  <c r="I1039" i="1"/>
  <c r="J1039" i="1"/>
  <c r="C1040" i="1"/>
  <c r="D1040" i="1"/>
  <c r="E1040" i="1"/>
  <c r="F1040" i="1"/>
  <c r="G1040" i="1"/>
  <c r="H1040" i="1"/>
  <c r="I1040" i="1"/>
  <c r="J1040" i="1"/>
  <c r="C1041" i="1"/>
  <c r="D1041" i="1"/>
  <c r="E1041" i="1"/>
  <c r="F1041" i="1"/>
  <c r="G1041" i="1"/>
  <c r="H1041" i="1"/>
  <c r="I1041" i="1"/>
  <c r="J1041" i="1"/>
  <c r="C1042" i="1"/>
  <c r="D1042" i="1"/>
  <c r="E1042" i="1"/>
  <c r="F1042" i="1"/>
  <c r="G1042" i="1"/>
  <c r="H1042" i="1"/>
  <c r="I1042" i="1"/>
  <c r="J1042" i="1"/>
  <c r="C1043" i="1"/>
  <c r="D1043" i="1"/>
  <c r="E1043" i="1"/>
  <c r="F1043" i="1"/>
  <c r="G1043" i="1"/>
  <c r="H1043" i="1"/>
  <c r="I1043" i="1"/>
  <c r="J1043" i="1"/>
  <c r="C1044" i="1"/>
  <c r="D1044" i="1"/>
  <c r="E1044" i="1"/>
  <c r="F1044" i="1"/>
  <c r="G1044" i="1"/>
  <c r="H1044" i="1"/>
  <c r="I1044" i="1"/>
  <c r="J1044" i="1"/>
  <c r="C1045" i="1"/>
  <c r="D1045" i="1"/>
  <c r="E1045" i="1"/>
  <c r="F1045" i="1"/>
  <c r="G1045" i="1"/>
  <c r="H1045" i="1"/>
  <c r="I1045" i="1"/>
  <c r="J1045" i="1"/>
  <c r="C1046" i="1"/>
  <c r="D1046" i="1"/>
  <c r="E1046" i="1"/>
  <c r="F1046" i="1"/>
  <c r="G1046" i="1"/>
  <c r="H1046" i="1"/>
  <c r="I1046" i="1"/>
  <c r="J1046" i="1"/>
  <c r="C1047" i="1"/>
  <c r="D1047" i="1"/>
  <c r="E1047" i="1"/>
  <c r="F1047" i="1"/>
  <c r="G1047" i="1"/>
  <c r="H1047" i="1"/>
  <c r="I1047" i="1"/>
  <c r="J1047" i="1"/>
  <c r="C1048" i="1"/>
  <c r="D1048" i="1"/>
  <c r="E1048" i="1"/>
  <c r="F1048" i="1"/>
  <c r="G1048" i="1"/>
  <c r="H1048" i="1"/>
  <c r="I1048" i="1"/>
  <c r="J1048" i="1"/>
  <c r="C1049" i="1"/>
  <c r="D1049" i="1"/>
  <c r="E1049" i="1"/>
  <c r="F1049" i="1"/>
  <c r="G1049" i="1"/>
  <c r="H1049" i="1"/>
  <c r="I1049" i="1"/>
  <c r="J1049" i="1"/>
  <c r="C1050" i="1"/>
  <c r="D1050" i="1"/>
  <c r="E1050" i="1"/>
  <c r="F1050" i="1"/>
  <c r="G1050" i="1"/>
  <c r="H1050" i="1"/>
  <c r="I1050" i="1"/>
  <c r="J1050" i="1"/>
  <c r="C1051" i="1"/>
  <c r="D1051" i="1"/>
  <c r="E1051" i="1"/>
  <c r="F1051" i="1"/>
  <c r="G1051" i="1"/>
  <c r="H1051" i="1"/>
  <c r="I1051" i="1"/>
  <c r="J1051" i="1"/>
  <c r="C1052" i="1"/>
  <c r="D1052" i="1"/>
  <c r="E1052" i="1"/>
  <c r="F1052" i="1"/>
  <c r="G1052" i="1"/>
  <c r="H1052" i="1"/>
  <c r="I1052" i="1"/>
  <c r="J1052" i="1"/>
  <c r="C1053" i="1"/>
  <c r="D1053" i="1"/>
  <c r="E1053" i="1"/>
  <c r="F1053" i="1"/>
  <c r="G1053" i="1"/>
  <c r="H1053" i="1"/>
  <c r="I1053" i="1"/>
  <c r="J1053" i="1"/>
  <c r="C1054" i="1"/>
  <c r="D1054" i="1"/>
  <c r="E1054" i="1"/>
  <c r="F1054" i="1"/>
  <c r="G1054" i="1"/>
  <c r="H1054" i="1"/>
  <c r="I1054" i="1"/>
  <c r="J1054" i="1"/>
  <c r="C1055" i="1"/>
  <c r="D1055" i="1"/>
  <c r="E1055" i="1"/>
  <c r="F1055" i="1"/>
  <c r="G1055" i="1"/>
  <c r="H1055" i="1"/>
  <c r="I1055" i="1"/>
  <c r="J1055" i="1"/>
  <c r="C1056" i="1"/>
  <c r="D1056" i="1"/>
  <c r="E1056" i="1"/>
  <c r="F1056" i="1"/>
  <c r="G1056" i="1"/>
  <c r="H1056" i="1"/>
  <c r="I1056" i="1"/>
  <c r="J1056" i="1"/>
  <c r="C1057" i="1"/>
  <c r="D1057" i="1"/>
  <c r="E1057" i="1"/>
  <c r="F1057" i="1"/>
  <c r="G1057" i="1"/>
  <c r="H1057" i="1"/>
  <c r="I1057" i="1"/>
  <c r="J1057" i="1"/>
  <c r="C1058" i="1"/>
  <c r="D1058" i="1"/>
  <c r="E1058" i="1"/>
  <c r="F1058" i="1"/>
  <c r="G1058" i="1"/>
  <c r="H1058" i="1"/>
  <c r="I1058" i="1"/>
  <c r="J1058" i="1"/>
  <c r="C1059" i="1"/>
  <c r="D1059" i="1"/>
  <c r="E1059" i="1"/>
  <c r="F1059" i="1"/>
  <c r="G1059" i="1"/>
  <c r="H1059" i="1"/>
  <c r="I1059" i="1"/>
  <c r="J1059" i="1"/>
  <c r="C1060" i="1"/>
  <c r="D1060" i="1"/>
  <c r="E1060" i="1"/>
  <c r="F1060" i="1"/>
  <c r="G1060" i="1"/>
  <c r="H1060" i="1"/>
  <c r="I1060" i="1"/>
  <c r="J1060" i="1"/>
  <c r="C1061" i="1"/>
  <c r="D1061" i="1"/>
  <c r="E1061" i="1"/>
  <c r="F1061" i="1"/>
  <c r="G1061" i="1"/>
  <c r="H1061" i="1"/>
  <c r="I1061" i="1"/>
  <c r="J1061" i="1"/>
  <c r="C1062" i="1"/>
  <c r="D1062" i="1"/>
  <c r="E1062" i="1"/>
  <c r="F1062" i="1"/>
  <c r="G1062" i="1"/>
  <c r="H1062" i="1"/>
  <c r="I1062" i="1"/>
  <c r="J1062" i="1"/>
  <c r="C1063" i="1"/>
  <c r="D1063" i="1"/>
  <c r="E1063" i="1"/>
  <c r="F1063" i="1"/>
  <c r="G1063" i="1"/>
  <c r="H1063" i="1"/>
  <c r="I1063" i="1"/>
  <c r="J1063" i="1"/>
  <c r="C1064" i="1"/>
  <c r="D1064" i="1"/>
  <c r="E1064" i="1"/>
  <c r="F1064" i="1"/>
  <c r="G1064" i="1"/>
  <c r="H1064" i="1"/>
  <c r="I1064" i="1"/>
  <c r="J1064" i="1"/>
  <c r="C1065" i="1"/>
  <c r="D1065" i="1"/>
  <c r="E1065" i="1"/>
  <c r="F1065" i="1"/>
  <c r="G1065" i="1"/>
  <c r="H1065" i="1"/>
  <c r="I1065" i="1"/>
  <c r="J1065" i="1"/>
  <c r="C1066" i="1"/>
  <c r="D1066" i="1"/>
  <c r="E1066" i="1"/>
  <c r="F1066" i="1"/>
  <c r="G1066" i="1"/>
  <c r="H1066" i="1"/>
  <c r="I1066" i="1"/>
  <c r="J1066" i="1"/>
  <c r="C1067" i="1"/>
  <c r="D1067" i="1"/>
  <c r="E1067" i="1"/>
  <c r="F1067" i="1"/>
  <c r="G1067" i="1"/>
  <c r="H1067" i="1"/>
  <c r="I1067" i="1"/>
  <c r="J1067" i="1"/>
  <c r="C1068" i="1"/>
  <c r="D1068" i="1"/>
  <c r="E1068" i="1"/>
  <c r="F1068" i="1"/>
  <c r="G1068" i="1"/>
  <c r="H1068" i="1"/>
  <c r="I1068" i="1"/>
  <c r="J1068" i="1"/>
  <c r="C1069" i="1"/>
  <c r="D1069" i="1"/>
  <c r="E1069" i="1"/>
  <c r="F1069" i="1"/>
  <c r="G1069" i="1"/>
  <c r="H1069" i="1"/>
  <c r="I1069" i="1"/>
  <c r="J1069" i="1"/>
  <c r="C1070" i="1"/>
  <c r="D1070" i="1"/>
  <c r="E1070" i="1"/>
  <c r="F1070" i="1"/>
  <c r="G1070" i="1"/>
  <c r="H1070" i="1"/>
  <c r="I1070" i="1"/>
  <c r="J1070" i="1"/>
  <c r="C1071" i="1"/>
  <c r="D1071" i="1"/>
  <c r="E1071" i="1"/>
  <c r="F1071" i="1"/>
  <c r="G1071" i="1"/>
  <c r="H1071" i="1"/>
  <c r="I1071" i="1"/>
  <c r="J1071" i="1"/>
  <c r="C1072" i="1"/>
  <c r="D1072" i="1"/>
  <c r="E1072" i="1"/>
  <c r="F1072" i="1"/>
  <c r="G1072" i="1"/>
  <c r="H1072" i="1"/>
  <c r="I1072" i="1"/>
  <c r="J1072" i="1"/>
  <c r="C1073" i="1"/>
  <c r="D1073" i="1"/>
  <c r="E1073" i="1"/>
  <c r="F1073" i="1"/>
  <c r="G1073" i="1"/>
  <c r="H1073" i="1"/>
  <c r="I1073" i="1"/>
  <c r="J1073" i="1"/>
  <c r="C1074" i="1"/>
  <c r="D1074" i="1"/>
  <c r="E1074" i="1"/>
  <c r="F1074" i="1"/>
  <c r="G1074" i="1"/>
  <c r="H1074" i="1"/>
  <c r="I1074" i="1"/>
  <c r="J1074" i="1"/>
  <c r="C1075" i="1"/>
  <c r="D1075" i="1"/>
  <c r="E1075" i="1"/>
  <c r="F1075" i="1"/>
  <c r="G1075" i="1"/>
  <c r="H1075" i="1"/>
  <c r="I1075" i="1"/>
  <c r="J1075" i="1"/>
  <c r="C1076" i="1"/>
  <c r="D1076" i="1"/>
  <c r="E1076" i="1"/>
  <c r="F1076" i="1"/>
  <c r="G1076" i="1"/>
  <c r="H1076" i="1"/>
  <c r="I1076" i="1"/>
  <c r="J1076" i="1"/>
  <c r="C1077" i="1"/>
  <c r="D1077" i="1"/>
  <c r="E1077" i="1"/>
  <c r="F1077" i="1"/>
  <c r="G1077" i="1"/>
  <c r="H1077" i="1"/>
  <c r="I1077" i="1"/>
  <c r="J1077" i="1"/>
  <c r="C1078" i="1"/>
  <c r="D1078" i="1"/>
  <c r="E1078" i="1"/>
  <c r="F1078" i="1"/>
  <c r="G1078" i="1"/>
  <c r="H1078" i="1"/>
  <c r="I1078" i="1"/>
  <c r="J1078" i="1"/>
  <c r="C1079" i="1"/>
  <c r="D1079" i="1"/>
  <c r="E1079" i="1"/>
  <c r="F1079" i="1"/>
  <c r="G1079" i="1"/>
  <c r="H1079" i="1"/>
  <c r="I1079" i="1"/>
  <c r="J1079" i="1"/>
  <c r="C1080" i="1"/>
  <c r="D1080" i="1"/>
  <c r="E1080" i="1"/>
  <c r="F1080" i="1"/>
  <c r="G1080" i="1"/>
  <c r="H1080" i="1"/>
  <c r="I1080" i="1"/>
  <c r="J1080" i="1"/>
  <c r="C1081" i="1"/>
  <c r="D1081" i="1"/>
  <c r="E1081" i="1"/>
  <c r="F1081" i="1"/>
  <c r="G1081" i="1"/>
  <c r="H1081" i="1"/>
  <c r="I1081" i="1"/>
  <c r="J1081" i="1"/>
  <c r="C1082" i="1"/>
  <c r="D1082" i="1"/>
  <c r="E1082" i="1"/>
  <c r="F1082" i="1"/>
  <c r="G1082" i="1"/>
  <c r="H1082" i="1"/>
  <c r="I1082" i="1"/>
  <c r="J1082" i="1"/>
  <c r="C1083" i="1"/>
  <c r="D1083" i="1"/>
  <c r="E1083" i="1"/>
  <c r="F1083" i="1"/>
  <c r="G1083" i="1"/>
  <c r="H1083" i="1"/>
  <c r="I1083" i="1"/>
  <c r="J1083" i="1"/>
  <c r="C1084" i="1"/>
  <c r="D1084" i="1"/>
  <c r="E1084" i="1"/>
  <c r="F1084" i="1"/>
  <c r="G1084" i="1"/>
  <c r="H1084" i="1"/>
  <c r="I1084" i="1"/>
  <c r="J1084" i="1"/>
  <c r="C1085" i="1"/>
  <c r="D1085" i="1"/>
  <c r="E1085" i="1"/>
  <c r="F1085" i="1"/>
  <c r="G1085" i="1"/>
  <c r="H1085" i="1"/>
  <c r="I1085" i="1"/>
  <c r="J1085" i="1"/>
  <c r="C1086" i="1"/>
  <c r="D1086" i="1"/>
  <c r="E1086" i="1"/>
  <c r="F1086" i="1"/>
  <c r="G1086" i="1"/>
  <c r="H1086" i="1"/>
  <c r="I1086" i="1"/>
  <c r="J1086" i="1"/>
  <c r="C1087" i="1"/>
  <c r="D1087" i="1"/>
  <c r="E1087" i="1"/>
  <c r="F1087" i="1"/>
  <c r="G1087" i="1"/>
  <c r="H1087" i="1"/>
  <c r="I1087" i="1"/>
  <c r="J1087" i="1"/>
  <c r="C1088" i="1"/>
  <c r="D1088" i="1"/>
  <c r="E1088" i="1"/>
  <c r="F1088" i="1"/>
  <c r="G1088" i="1"/>
  <c r="H1088" i="1"/>
  <c r="I1088" i="1"/>
  <c r="J1088" i="1"/>
  <c r="C1089" i="1"/>
  <c r="D1089" i="1"/>
  <c r="E1089" i="1"/>
  <c r="F1089" i="1"/>
  <c r="G1089" i="1"/>
  <c r="H1089" i="1"/>
  <c r="I1089" i="1"/>
  <c r="J1089" i="1"/>
  <c r="C1090" i="1"/>
  <c r="D1090" i="1"/>
  <c r="E1090" i="1"/>
  <c r="F1090" i="1"/>
  <c r="G1090" i="1"/>
  <c r="H1090" i="1"/>
  <c r="I1090" i="1"/>
  <c r="J1090" i="1"/>
  <c r="C1091" i="1"/>
  <c r="D1091" i="1"/>
  <c r="E1091" i="1"/>
  <c r="F1091" i="1"/>
  <c r="G1091" i="1"/>
  <c r="H1091" i="1"/>
  <c r="I1091" i="1"/>
  <c r="J1091" i="1"/>
  <c r="C1092" i="1"/>
  <c r="D1092" i="1"/>
  <c r="E1092" i="1"/>
  <c r="F1092" i="1"/>
  <c r="G1092" i="1"/>
  <c r="H1092" i="1"/>
  <c r="I1092" i="1"/>
  <c r="J1092" i="1"/>
  <c r="C1093" i="1"/>
  <c r="D1093" i="1"/>
  <c r="E1093" i="1"/>
  <c r="F1093" i="1"/>
  <c r="G1093" i="1"/>
  <c r="H1093" i="1"/>
  <c r="I1093" i="1"/>
  <c r="J1093" i="1"/>
  <c r="C1094" i="1"/>
  <c r="D1094" i="1"/>
  <c r="E1094" i="1"/>
  <c r="F1094" i="1"/>
  <c r="G1094" i="1"/>
  <c r="H1094" i="1"/>
  <c r="I1094" i="1"/>
  <c r="J1094" i="1"/>
  <c r="C1095" i="1"/>
  <c r="D1095" i="1"/>
  <c r="E1095" i="1"/>
  <c r="F1095" i="1"/>
  <c r="G1095" i="1"/>
  <c r="H1095" i="1"/>
  <c r="I1095" i="1"/>
  <c r="J1095" i="1"/>
  <c r="C1096" i="1"/>
  <c r="D1096" i="1"/>
  <c r="E1096" i="1"/>
  <c r="F1096" i="1"/>
  <c r="G1096" i="1"/>
  <c r="H1096" i="1"/>
  <c r="I1096" i="1"/>
  <c r="J1096" i="1"/>
  <c r="C1097" i="1"/>
  <c r="D1097" i="1"/>
  <c r="E1097" i="1"/>
  <c r="F1097" i="1"/>
  <c r="G1097" i="1"/>
  <c r="H1097" i="1"/>
  <c r="I1097" i="1"/>
  <c r="J1097" i="1"/>
  <c r="C1098" i="1"/>
  <c r="D1098" i="1"/>
  <c r="E1098" i="1"/>
  <c r="F1098" i="1"/>
  <c r="G1098" i="1"/>
  <c r="H1098" i="1"/>
  <c r="I1098" i="1"/>
  <c r="J1098" i="1"/>
  <c r="C1099" i="1"/>
  <c r="D1099" i="1"/>
  <c r="E1099" i="1"/>
  <c r="F1099" i="1"/>
  <c r="G1099" i="1"/>
  <c r="H1099" i="1"/>
  <c r="I1099" i="1"/>
  <c r="J1099" i="1"/>
  <c r="C1100" i="1"/>
  <c r="D1100" i="1"/>
  <c r="E1100" i="1"/>
  <c r="F1100" i="1"/>
  <c r="G1100" i="1"/>
  <c r="H1100" i="1"/>
  <c r="I1100" i="1"/>
  <c r="J1100" i="1"/>
  <c r="C1101" i="1"/>
  <c r="D1101" i="1"/>
  <c r="E1101" i="1"/>
  <c r="F1101" i="1"/>
  <c r="G1101" i="1"/>
  <c r="H1101" i="1"/>
  <c r="I1101" i="1"/>
  <c r="J1101" i="1"/>
  <c r="C1102" i="1"/>
  <c r="D1102" i="1"/>
  <c r="E1102" i="1"/>
  <c r="F1102" i="1"/>
  <c r="G1102" i="1"/>
  <c r="H1102" i="1"/>
  <c r="I1102" i="1"/>
  <c r="J1102" i="1"/>
  <c r="C1103" i="1"/>
  <c r="D1103" i="1"/>
  <c r="E1103" i="1"/>
  <c r="F1103" i="1"/>
  <c r="G1103" i="1"/>
  <c r="H1103" i="1"/>
  <c r="I1103" i="1"/>
  <c r="J1103" i="1"/>
  <c r="C1104" i="1"/>
  <c r="D1104" i="1"/>
  <c r="E1104" i="1"/>
  <c r="F1104" i="1"/>
  <c r="G1104" i="1"/>
  <c r="H1104" i="1"/>
  <c r="I1104" i="1"/>
  <c r="J1104" i="1"/>
  <c r="C1105" i="1"/>
  <c r="D1105" i="1"/>
  <c r="E1105" i="1"/>
  <c r="F1105" i="1"/>
  <c r="G1105" i="1"/>
  <c r="H1105" i="1"/>
  <c r="I1105" i="1"/>
  <c r="J1105" i="1"/>
  <c r="C1106" i="1"/>
  <c r="D1106" i="1"/>
  <c r="E1106" i="1"/>
  <c r="F1106" i="1"/>
  <c r="G1106" i="1"/>
  <c r="H1106" i="1"/>
  <c r="I1106" i="1"/>
  <c r="J1106" i="1"/>
  <c r="C1107" i="1"/>
  <c r="D1107" i="1"/>
  <c r="E1107" i="1"/>
  <c r="F1107" i="1"/>
  <c r="G1107" i="1"/>
  <c r="H1107" i="1"/>
  <c r="I1107" i="1"/>
  <c r="J1107" i="1"/>
  <c r="C1108" i="1"/>
  <c r="D1108" i="1"/>
  <c r="E1108" i="1"/>
  <c r="F1108" i="1"/>
  <c r="G1108" i="1"/>
  <c r="H1108" i="1"/>
  <c r="I1108" i="1"/>
  <c r="J1108" i="1"/>
  <c r="C1109" i="1"/>
  <c r="D1109" i="1"/>
  <c r="E1109" i="1"/>
  <c r="F1109" i="1"/>
  <c r="G1109" i="1"/>
  <c r="H1109" i="1"/>
  <c r="I1109" i="1"/>
  <c r="J1109" i="1"/>
  <c r="C1110" i="1"/>
  <c r="D1110" i="1"/>
  <c r="E1110" i="1"/>
  <c r="F1110" i="1"/>
  <c r="G1110" i="1"/>
  <c r="H1110" i="1"/>
  <c r="I1110" i="1"/>
  <c r="J1110" i="1"/>
  <c r="C1111" i="1"/>
  <c r="D1111" i="1"/>
  <c r="E1111" i="1"/>
  <c r="F1111" i="1"/>
  <c r="G1111" i="1"/>
  <c r="H1111" i="1"/>
  <c r="I1111" i="1"/>
  <c r="J1111" i="1"/>
  <c r="C1112" i="1"/>
  <c r="D1112" i="1"/>
  <c r="E1112" i="1"/>
  <c r="F1112" i="1"/>
  <c r="G1112" i="1"/>
  <c r="H1112" i="1"/>
  <c r="I1112" i="1"/>
  <c r="J1112" i="1"/>
  <c r="C1113" i="1"/>
  <c r="D1113" i="1"/>
  <c r="E1113" i="1"/>
  <c r="F1113" i="1"/>
  <c r="G1113" i="1"/>
  <c r="H1113" i="1"/>
  <c r="I1113" i="1"/>
  <c r="J1113" i="1"/>
  <c r="C1114" i="1"/>
  <c r="D1114" i="1"/>
  <c r="E1114" i="1"/>
  <c r="F1114" i="1"/>
  <c r="G1114" i="1"/>
  <c r="H1114" i="1"/>
  <c r="I1114" i="1"/>
  <c r="J1114" i="1"/>
  <c r="C1115" i="1"/>
  <c r="D1115" i="1"/>
  <c r="E1115" i="1"/>
  <c r="F1115" i="1"/>
  <c r="G1115" i="1"/>
  <c r="H1115" i="1"/>
  <c r="I1115" i="1"/>
  <c r="J1115" i="1"/>
  <c r="C1116" i="1"/>
  <c r="D1116" i="1"/>
  <c r="E1116" i="1"/>
  <c r="F1116" i="1"/>
  <c r="G1116" i="1"/>
  <c r="H1116" i="1"/>
  <c r="I1116" i="1"/>
  <c r="J1116" i="1"/>
  <c r="C1117" i="1"/>
  <c r="D1117" i="1"/>
  <c r="E1117" i="1"/>
  <c r="F1117" i="1"/>
  <c r="G1117" i="1"/>
  <c r="H1117" i="1"/>
  <c r="I1117" i="1"/>
  <c r="J1117" i="1"/>
  <c r="C1118" i="1"/>
  <c r="D1118" i="1"/>
  <c r="E1118" i="1"/>
  <c r="F1118" i="1"/>
  <c r="G1118" i="1"/>
  <c r="H1118" i="1"/>
  <c r="I1118" i="1"/>
  <c r="J1118" i="1"/>
  <c r="C1119" i="1"/>
  <c r="D1119" i="1"/>
  <c r="E1119" i="1"/>
  <c r="F1119" i="1"/>
  <c r="G1119" i="1"/>
  <c r="H1119" i="1"/>
  <c r="I1119" i="1"/>
  <c r="J1119" i="1"/>
  <c r="C1120" i="1"/>
  <c r="D1120" i="1"/>
  <c r="E1120" i="1"/>
  <c r="F1120" i="1"/>
  <c r="G1120" i="1"/>
  <c r="H1120" i="1"/>
  <c r="I1120" i="1"/>
  <c r="J1120" i="1"/>
  <c r="C1121" i="1"/>
  <c r="D1121" i="1"/>
  <c r="E1121" i="1"/>
  <c r="F1121" i="1"/>
  <c r="G1121" i="1"/>
  <c r="H1121" i="1"/>
  <c r="I1121" i="1"/>
  <c r="J1121" i="1"/>
  <c r="C1122" i="1"/>
  <c r="D1122" i="1"/>
  <c r="E1122" i="1"/>
  <c r="F1122" i="1"/>
  <c r="G1122" i="1"/>
  <c r="H1122" i="1"/>
  <c r="I1122" i="1"/>
  <c r="J1122" i="1"/>
  <c r="C1123" i="1"/>
  <c r="D1123" i="1"/>
  <c r="E1123" i="1"/>
  <c r="F1123" i="1"/>
  <c r="G1123" i="1"/>
  <c r="H1123" i="1"/>
  <c r="I1123" i="1"/>
  <c r="J1123" i="1"/>
  <c r="C1124" i="1"/>
  <c r="D1124" i="1"/>
  <c r="E1124" i="1"/>
  <c r="F1124" i="1"/>
  <c r="G1124" i="1"/>
  <c r="H1124" i="1"/>
  <c r="I1124" i="1"/>
  <c r="J1124" i="1"/>
  <c r="C1125" i="1"/>
  <c r="D1125" i="1"/>
  <c r="E1125" i="1"/>
  <c r="F1125" i="1"/>
  <c r="G1125" i="1"/>
  <c r="H1125" i="1"/>
  <c r="I1125" i="1"/>
  <c r="J1125" i="1"/>
  <c r="C1126" i="1"/>
  <c r="D1126" i="1"/>
  <c r="E1126" i="1"/>
  <c r="F1126" i="1"/>
  <c r="G1126" i="1"/>
  <c r="H1126" i="1"/>
  <c r="I1126" i="1"/>
  <c r="J1126" i="1"/>
  <c r="C1127" i="1"/>
  <c r="D1127" i="1"/>
  <c r="E1127" i="1"/>
  <c r="F1127" i="1"/>
  <c r="G1127" i="1"/>
  <c r="H1127" i="1"/>
  <c r="I1127" i="1"/>
  <c r="J1127" i="1"/>
  <c r="C1128" i="1"/>
  <c r="D1128" i="1"/>
  <c r="E1128" i="1"/>
  <c r="F1128" i="1"/>
  <c r="G1128" i="1"/>
  <c r="H1128" i="1"/>
  <c r="I1128" i="1"/>
  <c r="J1128" i="1"/>
  <c r="C1129" i="1"/>
  <c r="D1129" i="1"/>
  <c r="E1129" i="1"/>
  <c r="F1129" i="1"/>
  <c r="G1129" i="1"/>
  <c r="H1129" i="1"/>
  <c r="I1129" i="1"/>
  <c r="J1129" i="1"/>
  <c r="C1130" i="1"/>
  <c r="D1130" i="1"/>
  <c r="E1130" i="1"/>
  <c r="F1130" i="1"/>
  <c r="G1130" i="1"/>
  <c r="H1130" i="1"/>
  <c r="I1130" i="1"/>
  <c r="J1130" i="1"/>
  <c r="C1131" i="1"/>
  <c r="D1131" i="1"/>
  <c r="E1131" i="1"/>
  <c r="F1131" i="1"/>
  <c r="G1131" i="1"/>
  <c r="H1131" i="1"/>
  <c r="I1131" i="1"/>
  <c r="J1131" i="1"/>
  <c r="C1132" i="1"/>
  <c r="D1132" i="1"/>
  <c r="E1132" i="1"/>
  <c r="F1132" i="1"/>
  <c r="G1132" i="1"/>
  <c r="H1132" i="1"/>
  <c r="I1132" i="1"/>
  <c r="J1132" i="1"/>
  <c r="C1133" i="1"/>
  <c r="D1133" i="1"/>
  <c r="E1133" i="1"/>
  <c r="F1133" i="1"/>
  <c r="G1133" i="1"/>
  <c r="H1133" i="1"/>
  <c r="I1133" i="1"/>
  <c r="J1133" i="1"/>
  <c r="C1134" i="1"/>
  <c r="D1134" i="1"/>
  <c r="E1134" i="1"/>
  <c r="F1134" i="1"/>
  <c r="G1134" i="1"/>
  <c r="H1134" i="1"/>
  <c r="I1134" i="1"/>
  <c r="J1134" i="1"/>
  <c r="C1135" i="1"/>
  <c r="D1135" i="1"/>
  <c r="E1135" i="1"/>
  <c r="F1135" i="1"/>
  <c r="G1135" i="1"/>
  <c r="H1135" i="1"/>
  <c r="I1135" i="1"/>
  <c r="J1135" i="1"/>
  <c r="C1136" i="1"/>
  <c r="D1136" i="1"/>
  <c r="E1136" i="1"/>
  <c r="F1136" i="1"/>
  <c r="G1136" i="1"/>
  <c r="H1136" i="1"/>
  <c r="I1136" i="1"/>
  <c r="J1136" i="1"/>
  <c r="C1137" i="1"/>
  <c r="D1137" i="1"/>
  <c r="E1137" i="1"/>
  <c r="F1137" i="1"/>
  <c r="G1137" i="1"/>
  <c r="H1137" i="1"/>
  <c r="I1137" i="1"/>
  <c r="J1137" i="1"/>
  <c r="C1138" i="1"/>
  <c r="D1138" i="1"/>
  <c r="E1138" i="1"/>
  <c r="F1138" i="1"/>
  <c r="G1138" i="1"/>
  <c r="H1138" i="1"/>
  <c r="I1138" i="1"/>
  <c r="J1138" i="1"/>
  <c r="C1139" i="1"/>
  <c r="D1139" i="1"/>
  <c r="E1139" i="1"/>
  <c r="F1139" i="1"/>
  <c r="G1139" i="1"/>
  <c r="H1139" i="1"/>
  <c r="I1139" i="1"/>
  <c r="J1139" i="1"/>
  <c r="C1140" i="1"/>
  <c r="D1140" i="1"/>
  <c r="E1140" i="1"/>
  <c r="F1140" i="1"/>
  <c r="G1140" i="1"/>
  <c r="H1140" i="1"/>
  <c r="I1140" i="1"/>
  <c r="J1140" i="1"/>
  <c r="C1141" i="1"/>
  <c r="D1141" i="1"/>
  <c r="E1141" i="1"/>
  <c r="F1141" i="1"/>
  <c r="G1141" i="1"/>
  <c r="H1141" i="1"/>
  <c r="I1141" i="1"/>
  <c r="J1141" i="1"/>
  <c r="C1142" i="1"/>
  <c r="D1142" i="1"/>
  <c r="E1142" i="1"/>
  <c r="F1142" i="1"/>
  <c r="G1142" i="1"/>
  <c r="H1142" i="1"/>
  <c r="I1142" i="1"/>
  <c r="J1142" i="1"/>
  <c r="C1143" i="1"/>
  <c r="D1143" i="1"/>
  <c r="E1143" i="1"/>
  <c r="F1143" i="1"/>
  <c r="G1143" i="1"/>
  <c r="H1143" i="1"/>
  <c r="I1143" i="1"/>
  <c r="J1143" i="1"/>
  <c r="C1144" i="1"/>
  <c r="D1144" i="1"/>
  <c r="E1144" i="1"/>
  <c r="F1144" i="1"/>
  <c r="G1144" i="1"/>
  <c r="H1144" i="1"/>
  <c r="I1144" i="1"/>
  <c r="J1144" i="1"/>
  <c r="C1145" i="1"/>
  <c r="D1145" i="1"/>
  <c r="E1145" i="1"/>
  <c r="F1145" i="1"/>
  <c r="G1145" i="1"/>
  <c r="H1145" i="1"/>
  <c r="I1145" i="1"/>
  <c r="J1145" i="1"/>
  <c r="C1146" i="1"/>
  <c r="D1146" i="1"/>
  <c r="E1146" i="1"/>
  <c r="F1146" i="1"/>
  <c r="G1146" i="1"/>
  <c r="H1146" i="1"/>
  <c r="I1146" i="1"/>
  <c r="J1146" i="1"/>
  <c r="C1147" i="1"/>
  <c r="D1147" i="1"/>
  <c r="E1147" i="1"/>
  <c r="F1147" i="1"/>
  <c r="G1147" i="1"/>
  <c r="H1147" i="1"/>
  <c r="I1147" i="1"/>
  <c r="J1147" i="1"/>
  <c r="C1148" i="1"/>
  <c r="D1148" i="1"/>
  <c r="E1148" i="1"/>
  <c r="F1148" i="1"/>
  <c r="G1148" i="1"/>
  <c r="H1148" i="1"/>
  <c r="I1148" i="1"/>
  <c r="J1148" i="1"/>
  <c r="C1149" i="1"/>
  <c r="D1149" i="1"/>
  <c r="E1149" i="1"/>
  <c r="F1149" i="1"/>
  <c r="G1149" i="1"/>
  <c r="H1149" i="1"/>
  <c r="I1149" i="1"/>
  <c r="J1149" i="1"/>
  <c r="C1150" i="1"/>
  <c r="D1150" i="1"/>
  <c r="E1150" i="1"/>
  <c r="F1150" i="1"/>
  <c r="G1150" i="1"/>
  <c r="H1150" i="1"/>
  <c r="I1150" i="1"/>
  <c r="J1150" i="1"/>
  <c r="C1151" i="1"/>
  <c r="D1151" i="1"/>
  <c r="E1151" i="1"/>
  <c r="F1151" i="1"/>
  <c r="G1151" i="1"/>
  <c r="H1151" i="1"/>
  <c r="I1151" i="1"/>
  <c r="J1151" i="1"/>
  <c r="C1152" i="1"/>
  <c r="D1152" i="1"/>
  <c r="E1152" i="1"/>
  <c r="F1152" i="1"/>
  <c r="G1152" i="1"/>
  <c r="H1152" i="1"/>
  <c r="I1152" i="1"/>
  <c r="J1152" i="1"/>
  <c r="C1153" i="1"/>
  <c r="D1153" i="1"/>
  <c r="E1153" i="1"/>
  <c r="F1153" i="1"/>
  <c r="G1153" i="1"/>
  <c r="H1153" i="1"/>
  <c r="I1153" i="1"/>
  <c r="J1153" i="1"/>
  <c r="C1154" i="1"/>
  <c r="D1154" i="1"/>
  <c r="E1154" i="1"/>
  <c r="F1154" i="1"/>
  <c r="G1154" i="1"/>
  <c r="H1154" i="1"/>
  <c r="I1154" i="1"/>
  <c r="J1154" i="1"/>
  <c r="C1155" i="1"/>
  <c r="D1155" i="1"/>
  <c r="E1155" i="1"/>
  <c r="F1155" i="1"/>
  <c r="G1155" i="1"/>
  <c r="H1155" i="1"/>
  <c r="I1155" i="1"/>
  <c r="J1155" i="1"/>
  <c r="C1156" i="1"/>
  <c r="D1156" i="1"/>
  <c r="E1156" i="1"/>
  <c r="F1156" i="1"/>
  <c r="G1156" i="1"/>
  <c r="H1156" i="1"/>
  <c r="I1156" i="1"/>
  <c r="J1156" i="1"/>
  <c r="C1157" i="1"/>
  <c r="D1157" i="1"/>
  <c r="E1157" i="1"/>
  <c r="F1157" i="1"/>
  <c r="G1157" i="1"/>
  <c r="H1157" i="1"/>
  <c r="I1157" i="1"/>
  <c r="J1157" i="1"/>
  <c r="C1158" i="1"/>
  <c r="D1158" i="1"/>
  <c r="E1158" i="1"/>
  <c r="F1158" i="1"/>
  <c r="G1158" i="1"/>
  <c r="H1158" i="1"/>
  <c r="I1158" i="1"/>
  <c r="J1158" i="1"/>
  <c r="C1159" i="1"/>
  <c r="D1159" i="1"/>
  <c r="E1159" i="1"/>
  <c r="F1159" i="1"/>
  <c r="G1159" i="1"/>
  <c r="H1159" i="1"/>
  <c r="I1159" i="1"/>
  <c r="J1159" i="1"/>
  <c r="C1160" i="1"/>
  <c r="D1160" i="1"/>
  <c r="E1160" i="1"/>
  <c r="F1160" i="1"/>
  <c r="G1160" i="1"/>
  <c r="H1160" i="1"/>
  <c r="I1160" i="1"/>
  <c r="J1160" i="1"/>
  <c r="C1161" i="1"/>
  <c r="D1161" i="1"/>
  <c r="E1161" i="1"/>
  <c r="F1161" i="1"/>
  <c r="G1161" i="1"/>
  <c r="H1161" i="1"/>
  <c r="I1161" i="1"/>
  <c r="J1161" i="1"/>
  <c r="C1162" i="1"/>
  <c r="D1162" i="1"/>
  <c r="E1162" i="1"/>
  <c r="F1162" i="1"/>
  <c r="G1162" i="1"/>
  <c r="H1162" i="1"/>
  <c r="I1162" i="1"/>
  <c r="J1162" i="1"/>
  <c r="C1163" i="1"/>
  <c r="D1163" i="1"/>
  <c r="E1163" i="1"/>
  <c r="F1163" i="1"/>
  <c r="G1163" i="1"/>
  <c r="H1163" i="1"/>
  <c r="I1163" i="1"/>
  <c r="J1163" i="1"/>
  <c r="C1164" i="1"/>
  <c r="D1164" i="1"/>
  <c r="E1164" i="1"/>
  <c r="F1164" i="1"/>
  <c r="G1164" i="1"/>
  <c r="H1164" i="1"/>
  <c r="I1164" i="1"/>
  <c r="J1164" i="1"/>
  <c r="C1165" i="1"/>
  <c r="D1165" i="1"/>
  <c r="E1165" i="1"/>
  <c r="F1165" i="1"/>
  <c r="G1165" i="1"/>
  <c r="H1165" i="1"/>
  <c r="I1165" i="1"/>
  <c r="J1165" i="1"/>
  <c r="C1166" i="1"/>
  <c r="D1166" i="1"/>
  <c r="E1166" i="1"/>
  <c r="F1166" i="1"/>
  <c r="G1166" i="1"/>
  <c r="H1166" i="1"/>
  <c r="I1166" i="1"/>
  <c r="J1166" i="1"/>
  <c r="C1167" i="1"/>
  <c r="D1167" i="1"/>
  <c r="E1167" i="1"/>
  <c r="F1167" i="1"/>
  <c r="G1167" i="1"/>
  <c r="H1167" i="1"/>
  <c r="I1167" i="1"/>
  <c r="J1167" i="1"/>
  <c r="C1168" i="1"/>
  <c r="D1168" i="1"/>
  <c r="E1168" i="1"/>
  <c r="F1168" i="1"/>
  <c r="G1168" i="1"/>
  <c r="H1168" i="1"/>
  <c r="I1168" i="1"/>
  <c r="J1168" i="1"/>
  <c r="C1169" i="1"/>
  <c r="D1169" i="1"/>
  <c r="E1169" i="1"/>
  <c r="F1169" i="1"/>
  <c r="G1169" i="1"/>
  <c r="H1169" i="1"/>
  <c r="I1169" i="1"/>
  <c r="J1169" i="1"/>
  <c r="C1170" i="1"/>
  <c r="D1170" i="1"/>
  <c r="E1170" i="1"/>
  <c r="F1170" i="1"/>
  <c r="G1170" i="1"/>
  <c r="H1170" i="1"/>
  <c r="I1170" i="1"/>
  <c r="J1170" i="1"/>
  <c r="C1171" i="1"/>
  <c r="D1171" i="1"/>
  <c r="E1171" i="1"/>
  <c r="F1171" i="1"/>
  <c r="G1171" i="1"/>
  <c r="H1171" i="1"/>
  <c r="I1171" i="1"/>
  <c r="J1171" i="1"/>
  <c r="C1172" i="1"/>
  <c r="D1172" i="1"/>
  <c r="E1172" i="1"/>
  <c r="F1172" i="1"/>
  <c r="G1172" i="1"/>
  <c r="H1172" i="1"/>
  <c r="I1172" i="1"/>
  <c r="J1172" i="1"/>
  <c r="C1173" i="1"/>
  <c r="D1173" i="1"/>
  <c r="E1173" i="1"/>
  <c r="F1173" i="1"/>
  <c r="G1173" i="1"/>
  <c r="H1173" i="1"/>
  <c r="I1173" i="1"/>
  <c r="J1173" i="1"/>
  <c r="C1174" i="1"/>
  <c r="D1174" i="1"/>
  <c r="E1174" i="1"/>
  <c r="F1174" i="1"/>
  <c r="G1174" i="1"/>
  <c r="H1174" i="1"/>
  <c r="I1174" i="1"/>
  <c r="J1174" i="1"/>
  <c r="C1175" i="1"/>
  <c r="D1175" i="1"/>
  <c r="E1175" i="1"/>
  <c r="F1175" i="1"/>
  <c r="G1175" i="1"/>
  <c r="H1175" i="1"/>
  <c r="I1175" i="1"/>
  <c r="J1175" i="1"/>
  <c r="C1176" i="1"/>
  <c r="D1176" i="1"/>
  <c r="E1176" i="1"/>
  <c r="F1176" i="1"/>
  <c r="G1176" i="1"/>
  <c r="H1176" i="1"/>
  <c r="I1176" i="1"/>
  <c r="J1176" i="1"/>
  <c r="C1177" i="1"/>
  <c r="D1177" i="1"/>
  <c r="E1177" i="1"/>
  <c r="F1177" i="1"/>
  <c r="G1177" i="1"/>
  <c r="H1177" i="1"/>
  <c r="I1177" i="1"/>
  <c r="J1177" i="1"/>
  <c r="C1178" i="1"/>
  <c r="D1178" i="1"/>
  <c r="E1178" i="1"/>
  <c r="F1178" i="1"/>
  <c r="G1178" i="1"/>
  <c r="H1178" i="1"/>
  <c r="I1178" i="1"/>
  <c r="J1178" i="1"/>
  <c r="C1179" i="1"/>
  <c r="D1179" i="1"/>
  <c r="E1179" i="1"/>
  <c r="F1179" i="1"/>
  <c r="G1179" i="1"/>
  <c r="H1179" i="1"/>
  <c r="I1179" i="1"/>
  <c r="J1179" i="1"/>
  <c r="C1180" i="1"/>
  <c r="D1180" i="1"/>
  <c r="E1180" i="1"/>
  <c r="F1180" i="1"/>
  <c r="G1180" i="1"/>
  <c r="H1180" i="1"/>
  <c r="I1180" i="1"/>
  <c r="J1180" i="1"/>
  <c r="C1181" i="1"/>
  <c r="D1181" i="1"/>
  <c r="E1181" i="1"/>
  <c r="F1181" i="1"/>
  <c r="G1181" i="1"/>
  <c r="H1181" i="1"/>
  <c r="I1181" i="1"/>
  <c r="J1181" i="1"/>
  <c r="C1182" i="1"/>
  <c r="D1182" i="1"/>
  <c r="E1182" i="1"/>
  <c r="F1182" i="1"/>
  <c r="G1182" i="1"/>
  <c r="H1182" i="1"/>
  <c r="I1182" i="1"/>
  <c r="J1182" i="1"/>
  <c r="C1183" i="1"/>
  <c r="D1183" i="1"/>
  <c r="E1183" i="1"/>
  <c r="F1183" i="1"/>
  <c r="G1183" i="1"/>
  <c r="H1183" i="1"/>
  <c r="I1183" i="1"/>
  <c r="J1183" i="1"/>
  <c r="C1184" i="1"/>
  <c r="D1184" i="1"/>
  <c r="E1184" i="1"/>
  <c r="F1184" i="1"/>
  <c r="G1184" i="1"/>
  <c r="H1184" i="1"/>
  <c r="I1184" i="1"/>
  <c r="J1184" i="1"/>
  <c r="C1185" i="1"/>
  <c r="D1185" i="1"/>
  <c r="E1185" i="1"/>
  <c r="F1185" i="1"/>
  <c r="G1185" i="1"/>
  <c r="H1185" i="1"/>
  <c r="I1185" i="1"/>
  <c r="J1185" i="1"/>
  <c r="C1186" i="1"/>
  <c r="D1186" i="1"/>
  <c r="E1186" i="1"/>
  <c r="F1186" i="1"/>
  <c r="G1186" i="1"/>
  <c r="H1186" i="1"/>
  <c r="I1186" i="1"/>
  <c r="J1186" i="1"/>
  <c r="C1187" i="1"/>
  <c r="D1187" i="1"/>
  <c r="E1187" i="1"/>
  <c r="F1187" i="1"/>
  <c r="G1187" i="1"/>
  <c r="H1187" i="1"/>
  <c r="I1187" i="1"/>
  <c r="J1187" i="1"/>
  <c r="C1188" i="1"/>
  <c r="D1188" i="1"/>
  <c r="E1188" i="1"/>
  <c r="F1188" i="1"/>
  <c r="G1188" i="1"/>
  <c r="H1188" i="1"/>
  <c r="I1188" i="1"/>
  <c r="J1188" i="1"/>
  <c r="C1189" i="1"/>
  <c r="D1189" i="1"/>
  <c r="E1189" i="1"/>
  <c r="F1189" i="1"/>
  <c r="G1189" i="1"/>
  <c r="H1189" i="1"/>
  <c r="I1189" i="1"/>
  <c r="J1189" i="1"/>
  <c r="C1190" i="1"/>
  <c r="D1190" i="1"/>
  <c r="E1190" i="1"/>
  <c r="F1190" i="1"/>
  <c r="G1190" i="1"/>
  <c r="H1190" i="1"/>
  <c r="I1190" i="1"/>
  <c r="J1190" i="1"/>
  <c r="C1191" i="1"/>
  <c r="D1191" i="1"/>
  <c r="E1191" i="1"/>
  <c r="F1191" i="1"/>
  <c r="G1191" i="1"/>
  <c r="H1191" i="1"/>
  <c r="I1191" i="1"/>
  <c r="J1191" i="1"/>
  <c r="C1192" i="1"/>
  <c r="D1192" i="1"/>
  <c r="E1192" i="1"/>
  <c r="F1192" i="1"/>
  <c r="G1192" i="1"/>
  <c r="H1192" i="1"/>
  <c r="I1192" i="1"/>
  <c r="J1192" i="1"/>
  <c r="C1193" i="1"/>
  <c r="D1193" i="1"/>
  <c r="E1193" i="1"/>
  <c r="F1193" i="1"/>
  <c r="G1193" i="1"/>
  <c r="H1193" i="1"/>
  <c r="I1193" i="1"/>
  <c r="J1193" i="1"/>
  <c r="C1194" i="1"/>
  <c r="D1194" i="1"/>
  <c r="E1194" i="1"/>
  <c r="F1194" i="1"/>
  <c r="G1194" i="1"/>
  <c r="H1194" i="1"/>
  <c r="I1194" i="1"/>
  <c r="J1194" i="1"/>
  <c r="C1195" i="1"/>
  <c r="D1195" i="1"/>
  <c r="E1195" i="1"/>
  <c r="F1195" i="1"/>
  <c r="G1195" i="1"/>
  <c r="H1195" i="1"/>
  <c r="I1195" i="1"/>
  <c r="J1195" i="1"/>
  <c r="C1196" i="1"/>
  <c r="D1196" i="1"/>
  <c r="E1196" i="1"/>
  <c r="F1196" i="1"/>
  <c r="G1196" i="1"/>
  <c r="H1196" i="1"/>
  <c r="I1196" i="1"/>
  <c r="J1196" i="1"/>
  <c r="C1197" i="1"/>
  <c r="D1197" i="1"/>
  <c r="E1197" i="1"/>
  <c r="F1197" i="1"/>
  <c r="G1197" i="1"/>
  <c r="H1197" i="1"/>
  <c r="I1197" i="1"/>
  <c r="J1197" i="1"/>
  <c r="C1198" i="1"/>
  <c r="D1198" i="1"/>
  <c r="E1198" i="1"/>
  <c r="F1198" i="1"/>
  <c r="G1198" i="1"/>
  <c r="H1198" i="1"/>
  <c r="I1198" i="1"/>
  <c r="J1198" i="1"/>
  <c r="C1199" i="1"/>
  <c r="D1199" i="1"/>
  <c r="E1199" i="1"/>
  <c r="F1199" i="1"/>
  <c r="G1199" i="1"/>
  <c r="H1199" i="1"/>
  <c r="I1199" i="1"/>
  <c r="J1199" i="1"/>
  <c r="C1200" i="1"/>
  <c r="D1200" i="1"/>
  <c r="E1200" i="1"/>
  <c r="F1200" i="1"/>
  <c r="G1200" i="1"/>
  <c r="H1200" i="1"/>
  <c r="I1200" i="1"/>
  <c r="J1200" i="1"/>
  <c r="C1201" i="1"/>
  <c r="D1201" i="1"/>
  <c r="E1201" i="1"/>
  <c r="F1201" i="1"/>
  <c r="G1201" i="1"/>
  <c r="H1201" i="1"/>
  <c r="I1201" i="1"/>
  <c r="J1201" i="1"/>
  <c r="C1202" i="1"/>
  <c r="D1202" i="1"/>
  <c r="E1202" i="1"/>
  <c r="F1202" i="1"/>
  <c r="G1202" i="1"/>
  <c r="H1202" i="1"/>
  <c r="I1202" i="1"/>
  <c r="J1202" i="1"/>
  <c r="C1203" i="1"/>
  <c r="D1203" i="1"/>
  <c r="E1203" i="1"/>
  <c r="F1203" i="1"/>
  <c r="G1203" i="1"/>
  <c r="H1203" i="1"/>
  <c r="I1203" i="1"/>
  <c r="J1203" i="1"/>
  <c r="C1204" i="1"/>
  <c r="D1204" i="1"/>
  <c r="E1204" i="1"/>
  <c r="F1204" i="1"/>
  <c r="G1204" i="1"/>
  <c r="H1204" i="1"/>
  <c r="I1204" i="1"/>
  <c r="J1204" i="1"/>
  <c r="C1205" i="1"/>
  <c r="D1205" i="1"/>
  <c r="E1205" i="1"/>
  <c r="F1205" i="1"/>
  <c r="G1205" i="1"/>
  <c r="H1205" i="1"/>
  <c r="I1205" i="1"/>
  <c r="J1205" i="1"/>
  <c r="C1206" i="1"/>
  <c r="D1206" i="1"/>
  <c r="E1206" i="1"/>
  <c r="F1206" i="1"/>
  <c r="G1206" i="1"/>
  <c r="H1206" i="1"/>
  <c r="I1206" i="1"/>
  <c r="J1206" i="1"/>
  <c r="C1207" i="1"/>
  <c r="D1207" i="1"/>
  <c r="E1207" i="1"/>
  <c r="F1207" i="1"/>
  <c r="G1207" i="1"/>
  <c r="H1207" i="1"/>
  <c r="I1207" i="1"/>
  <c r="J1207" i="1"/>
  <c r="C1208" i="1"/>
  <c r="D1208" i="1"/>
  <c r="E1208" i="1"/>
  <c r="F1208" i="1"/>
  <c r="G1208" i="1"/>
  <c r="H1208" i="1"/>
  <c r="I1208" i="1"/>
  <c r="J1208" i="1"/>
  <c r="C1209" i="1"/>
  <c r="D1209" i="1"/>
  <c r="E1209" i="1"/>
  <c r="F1209" i="1"/>
  <c r="G1209" i="1"/>
  <c r="H1209" i="1"/>
  <c r="I1209" i="1"/>
  <c r="J1209" i="1"/>
  <c r="C1210" i="1"/>
  <c r="D1210" i="1"/>
  <c r="E1210" i="1"/>
  <c r="F1210" i="1"/>
  <c r="G1210" i="1"/>
  <c r="H1210" i="1"/>
  <c r="I1210" i="1"/>
  <c r="J1210" i="1"/>
  <c r="C1211" i="1"/>
  <c r="D1211" i="1"/>
  <c r="E1211" i="1"/>
  <c r="F1211" i="1"/>
  <c r="G1211" i="1"/>
  <c r="H1211" i="1"/>
  <c r="I1211" i="1"/>
  <c r="J1211" i="1"/>
  <c r="C1212" i="1"/>
  <c r="D1212" i="1"/>
  <c r="E1212" i="1"/>
  <c r="F1212" i="1"/>
  <c r="G1212" i="1"/>
  <c r="H1212" i="1"/>
  <c r="I1212" i="1"/>
  <c r="J1212" i="1"/>
  <c r="C1213" i="1"/>
  <c r="D1213" i="1"/>
  <c r="E1213" i="1"/>
  <c r="F1213" i="1"/>
  <c r="G1213" i="1"/>
  <c r="H1213" i="1"/>
  <c r="I1213" i="1"/>
  <c r="J1213" i="1"/>
  <c r="C1214" i="1"/>
  <c r="D1214" i="1"/>
  <c r="E1214" i="1"/>
  <c r="F1214" i="1"/>
  <c r="G1214" i="1"/>
  <c r="H1214" i="1"/>
  <c r="I1214" i="1"/>
  <c r="J1214" i="1"/>
  <c r="C1215" i="1"/>
  <c r="D1215" i="1"/>
  <c r="E1215" i="1"/>
  <c r="F1215" i="1"/>
  <c r="G1215" i="1"/>
  <c r="H1215" i="1"/>
  <c r="I1215" i="1"/>
  <c r="J1215" i="1"/>
  <c r="C1216" i="1"/>
  <c r="D1216" i="1"/>
  <c r="E1216" i="1"/>
  <c r="F1216" i="1"/>
  <c r="G1216" i="1"/>
  <c r="H1216" i="1"/>
  <c r="I1216" i="1"/>
  <c r="J1216" i="1"/>
  <c r="C1217" i="1"/>
  <c r="D1217" i="1"/>
  <c r="E1217" i="1"/>
  <c r="F1217" i="1"/>
  <c r="G1217" i="1"/>
  <c r="H1217" i="1"/>
  <c r="I1217" i="1"/>
  <c r="J1217" i="1"/>
  <c r="C1218" i="1"/>
  <c r="D1218" i="1"/>
  <c r="E1218" i="1"/>
  <c r="F1218" i="1"/>
  <c r="G1218" i="1"/>
  <c r="H1218" i="1"/>
  <c r="I1218" i="1"/>
  <c r="J1218" i="1"/>
  <c r="C1219" i="1"/>
  <c r="D1219" i="1"/>
  <c r="E1219" i="1"/>
  <c r="F1219" i="1"/>
  <c r="G1219" i="1"/>
  <c r="H1219" i="1"/>
  <c r="I1219" i="1"/>
  <c r="J1219" i="1"/>
  <c r="C1220" i="1"/>
  <c r="D1220" i="1"/>
  <c r="E1220" i="1"/>
  <c r="F1220" i="1"/>
  <c r="G1220" i="1"/>
  <c r="H1220" i="1"/>
  <c r="I1220" i="1"/>
  <c r="J1220" i="1"/>
  <c r="C1221" i="1"/>
  <c r="D1221" i="1"/>
  <c r="E1221" i="1"/>
  <c r="F1221" i="1"/>
  <c r="G1221" i="1"/>
  <c r="H1221" i="1"/>
  <c r="I1221" i="1"/>
  <c r="J1221" i="1"/>
  <c r="C1222" i="1"/>
  <c r="D1222" i="1"/>
  <c r="E1222" i="1"/>
  <c r="F1222" i="1"/>
  <c r="G1222" i="1"/>
  <c r="H1222" i="1"/>
  <c r="I1222" i="1"/>
  <c r="J1222" i="1"/>
  <c r="C1223" i="1"/>
  <c r="D1223" i="1"/>
  <c r="E1223" i="1"/>
  <c r="F1223" i="1"/>
  <c r="G1223" i="1"/>
  <c r="H1223" i="1"/>
  <c r="I1223" i="1"/>
  <c r="J1223" i="1"/>
  <c r="C1224" i="1"/>
  <c r="D1224" i="1"/>
  <c r="E1224" i="1"/>
  <c r="F1224" i="1"/>
  <c r="G1224" i="1"/>
  <c r="H1224" i="1"/>
  <c r="I1224" i="1"/>
  <c r="J1224" i="1"/>
  <c r="C1225" i="1"/>
  <c r="D1225" i="1"/>
  <c r="E1225" i="1"/>
  <c r="F1225" i="1"/>
  <c r="G1225" i="1"/>
  <c r="H1225" i="1"/>
  <c r="I1225" i="1"/>
  <c r="J1225" i="1"/>
  <c r="C1226" i="1"/>
  <c r="D1226" i="1"/>
  <c r="E1226" i="1"/>
  <c r="F1226" i="1"/>
  <c r="G1226" i="1"/>
  <c r="H1226" i="1"/>
  <c r="I1226" i="1"/>
  <c r="J1226" i="1"/>
  <c r="C1227" i="1"/>
  <c r="D1227" i="1"/>
  <c r="E1227" i="1"/>
  <c r="F1227" i="1"/>
  <c r="G1227" i="1"/>
  <c r="H1227" i="1"/>
  <c r="I1227" i="1"/>
  <c r="J1227" i="1"/>
  <c r="C1228" i="1"/>
  <c r="D1228" i="1"/>
  <c r="E1228" i="1"/>
  <c r="F1228" i="1"/>
  <c r="G1228" i="1"/>
  <c r="H1228" i="1"/>
  <c r="I1228" i="1"/>
  <c r="J1228" i="1"/>
  <c r="C1229" i="1"/>
  <c r="D1229" i="1"/>
  <c r="E1229" i="1"/>
  <c r="F1229" i="1"/>
  <c r="G1229" i="1"/>
  <c r="H1229" i="1"/>
  <c r="I1229" i="1"/>
  <c r="J1229" i="1"/>
  <c r="C1230" i="1"/>
  <c r="D1230" i="1"/>
  <c r="E1230" i="1"/>
  <c r="F1230" i="1"/>
  <c r="G1230" i="1"/>
  <c r="H1230" i="1"/>
  <c r="I1230" i="1"/>
  <c r="J1230" i="1"/>
  <c r="C1231" i="1"/>
  <c r="D1231" i="1"/>
  <c r="E1231" i="1"/>
  <c r="F1231" i="1"/>
  <c r="G1231" i="1"/>
  <c r="H1231" i="1"/>
  <c r="I1231" i="1"/>
  <c r="J1231" i="1"/>
  <c r="C1232" i="1"/>
  <c r="D1232" i="1"/>
  <c r="E1232" i="1"/>
  <c r="F1232" i="1"/>
  <c r="G1232" i="1"/>
  <c r="H1232" i="1"/>
  <c r="I1232" i="1"/>
  <c r="J1232" i="1"/>
  <c r="C1233" i="1"/>
  <c r="D1233" i="1"/>
  <c r="E1233" i="1"/>
  <c r="F1233" i="1"/>
  <c r="G1233" i="1"/>
  <c r="H1233" i="1"/>
  <c r="I1233" i="1"/>
  <c r="J1233" i="1"/>
  <c r="C1234" i="1"/>
  <c r="D1234" i="1"/>
  <c r="E1234" i="1"/>
  <c r="F1234" i="1"/>
  <c r="G1234" i="1"/>
  <c r="H1234" i="1"/>
  <c r="I1234" i="1"/>
  <c r="J1234" i="1"/>
  <c r="C1235" i="1"/>
  <c r="D1235" i="1"/>
  <c r="E1235" i="1"/>
  <c r="F1235" i="1"/>
  <c r="G1235" i="1"/>
  <c r="H1235" i="1"/>
  <c r="I1235" i="1"/>
  <c r="J1235" i="1"/>
  <c r="C1236" i="1"/>
  <c r="D1236" i="1"/>
  <c r="E1236" i="1"/>
  <c r="F1236" i="1"/>
  <c r="G1236" i="1"/>
  <c r="H1236" i="1"/>
  <c r="I1236" i="1"/>
  <c r="J1236" i="1"/>
  <c r="C1237" i="1"/>
  <c r="D1237" i="1"/>
  <c r="E1237" i="1"/>
  <c r="F1237" i="1"/>
  <c r="G1237" i="1"/>
  <c r="H1237" i="1"/>
  <c r="I1237" i="1"/>
  <c r="J1237" i="1"/>
  <c r="C1238" i="1"/>
  <c r="D1238" i="1"/>
  <c r="E1238" i="1"/>
  <c r="F1238" i="1"/>
  <c r="G1238" i="1"/>
  <c r="H1238" i="1"/>
  <c r="I1238" i="1"/>
  <c r="J1238" i="1"/>
  <c r="C1239" i="1"/>
  <c r="D1239" i="1"/>
  <c r="E1239" i="1"/>
  <c r="F1239" i="1"/>
  <c r="G1239" i="1"/>
  <c r="H1239" i="1"/>
  <c r="I1239" i="1"/>
  <c r="J1239" i="1"/>
  <c r="C1240" i="1"/>
  <c r="D1240" i="1"/>
  <c r="E1240" i="1"/>
  <c r="F1240" i="1"/>
  <c r="G1240" i="1"/>
  <c r="H1240" i="1"/>
  <c r="I1240" i="1"/>
  <c r="J1240" i="1"/>
  <c r="C1241" i="1"/>
  <c r="D1241" i="1"/>
  <c r="E1241" i="1"/>
  <c r="F1241" i="1"/>
  <c r="G1241" i="1"/>
  <c r="H1241" i="1"/>
  <c r="I1241" i="1"/>
  <c r="J1241" i="1"/>
  <c r="C1242" i="1"/>
  <c r="D1242" i="1"/>
  <c r="E1242" i="1"/>
  <c r="F1242" i="1"/>
  <c r="G1242" i="1"/>
  <c r="H1242" i="1"/>
  <c r="I1242" i="1"/>
  <c r="J1242" i="1"/>
  <c r="C1243" i="1"/>
  <c r="D1243" i="1"/>
  <c r="E1243" i="1"/>
  <c r="F1243" i="1"/>
  <c r="G1243" i="1"/>
  <c r="H1243" i="1"/>
  <c r="I1243" i="1"/>
  <c r="J1243" i="1"/>
  <c r="C1244" i="1"/>
  <c r="D1244" i="1"/>
  <c r="E1244" i="1"/>
  <c r="F1244" i="1"/>
  <c r="G1244" i="1"/>
  <c r="H1244" i="1"/>
  <c r="I1244" i="1"/>
  <c r="J1244" i="1"/>
  <c r="C1245" i="1"/>
  <c r="D1245" i="1"/>
  <c r="E1245" i="1"/>
  <c r="F1245" i="1"/>
  <c r="G1245" i="1"/>
  <c r="H1245" i="1"/>
  <c r="I1245" i="1"/>
  <c r="J1245" i="1"/>
  <c r="C1246" i="1"/>
  <c r="D1246" i="1"/>
  <c r="E1246" i="1"/>
  <c r="F1246" i="1"/>
  <c r="G1246" i="1"/>
  <c r="H1246" i="1"/>
  <c r="I1246" i="1"/>
  <c r="J1246" i="1"/>
  <c r="C1247" i="1"/>
  <c r="D1247" i="1"/>
  <c r="E1247" i="1"/>
  <c r="F1247" i="1"/>
  <c r="G1247" i="1"/>
  <c r="H1247" i="1"/>
  <c r="I1247" i="1"/>
  <c r="J1247" i="1"/>
  <c r="C1248" i="1"/>
  <c r="D1248" i="1"/>
  <c r="E1248" i="1"/>
  <c r="F1248" i="1"/>
  <c r="G1248" i="1"/>
  <c r="H1248" i="1"/>
  <c r="I1248" i="1"/>
  <c r="J1248" i="1"/>
  <c r="C1249" i="1"/>
  <c r="D1249" i="1"/>
  <c r="E1249" i="1"/>
  <c r="F1249" i="1"/>
  <c r="G1249" i="1"/>
  <c r="H1249" i="1"/>
  <c r="I1249" i="1"/>
  <c r="J1249" i="1"/>
  <c r="C1250" i="1"/>
  <c r="D1250" i="1"/>
  <c r="E1250" i="1"/>
  <c r="F1250" i="1"/>
  <c r="G1250" i="1"/>
  <c r="H1250" i="1"/>
  <c r="I1250" i="1"/>
  <c r="J1250" i="1"/>
  <c r="C1251" i="1"/>
  <c r="D1251" i="1"/>
  <c r="E1251" i="1"/>
  <c r="F1251" i="1"/>
  <c r="G1251" i="1"/>
  <c r="H1251" i="1"/>
  <c r="I1251" i="1"/>
  <c r="J1251" i="1"/>
  <c r="C1252" i="1"/>
  <c r="D1252" i="1"/>
  <c r="E1252" i="1"/>
  <c r="F1252" i="1"/>
  <c r="G1252" i="1"/>
  <c r="H1252" i="1"/>
  <c r="I1252" i="1"/>
  <c r="J1252" i="1"/>
  <c r="C1253" i="1"/>
  <c r="D1253" i="1"/>
  <c r="E1253" i="1"/>
  <c r="F1253" i="1"/>
  <c r="G1253" i="1"/>
  <c r="H1253" i="1"/>
  <c r="I1253" i="1"/>
  <c r="J1253" i="1"/>
  <c r="C1254" i="1"/>
  <c r="D1254" i="1"/>
  <c r="E1254" i="1"/>
  <c r="F1254" i="1"/>
  <c r="G1254" i="1"/>
  <c r="H1254" i="1"/>
  <c r="I1254" i="1"/>
  <c r="J1254" i="1"/>
  <c r="C1255" i="1"/>
  <c r="D1255" i="1"/>
  <c r="E1255" i="1"/>
  <c r="F1255" i="1"/>
  <c r="G1255" i="1"/>
  <c r="H1255" i="1"/>
  <c r="I1255" i="1"/>
  <c r="J1255" i="1"/>
  <c r="C1256" i="1"/>
  <c r="D1256" i="1"/>
  <c r="E1256" i="1"/>
  <c r="F1256" i="1"/>
  <c r="G1256" i="1"/>
  <c r="H1256" i="1"/>
  <c r="I1256" i="1"/>
  <c r="J1256" i="1"/>
  <c r="C1257" i="1"/>
  <c r="D1257" i="1"/>
  <c r="E1257" i="1"/>
  <c r="F1257" i="1"/>
  <c r="G1257" i="1"/>
  <c r="H1257" i="1"/>
  <c r="I1257" i="1"/>
  <c r="J1257" i="1"/>
  <c r="C1258" i="1"/>
  <c r="D1258" i="1"/>
  <c r="E1258" i="1"/>
  <c r="F1258" i="1"/>
  <c r="G1258" i="1"/>
  <c r="H1258" i="1"/>
  <c r="I1258" i="1"/>
  <c r="J1258" i="1"/>
  <c r="C1259" i="1"/>
  <c r="D1259" i="1"/>
  <c r="E1259" i="1"/>
  <c r="F1259" i="1"/>
  <c r="G1259" i="1"/>
  <c r="H1259" i="1"/>
  <c r="I1259" i="1"/>
  <c r="J1259" i="1"/>
  <c r="C1260" i="1"/>
  <c r="D1260" i="1"/>
  <c r="E1260" i="1"/>
  <c r="F1260" i="1"/>
  <c r="G1260" i="1"/>
  <c r="H1260" i="1"/>
  <c r="I1260" i="1"/>
  <c r="J1260" i="1"/>
  <c r="C1261" i="1"/>
  <c r="D1261" i="1"/>
  <c r="E1261" i="1"/>
  <c r="F1261" i="1"/>
  <c r="G1261" i="1"/>
  <c r="H1261" i="1"/>
  <c r="I1261" i="1"/>
  <c r="J1261" i="1"/>
  <c r="C1262" i="1"/>
  <c r="D1262" i="1"/>
  <c r="E1262" i="1"/>
  <c r="F1262" i="1"/>
  <c r="G1262" i="1"/>
  <c r="H1262" i="1"/>
  <c r="I1262" i="1"/>
  <c r="J1262" i="1"/>
  <c r="C1263" i="1"/>
  <c r="D1263" i="1"/>
  <c r="E1263" i="1"/>
  <c r="F1263" i="1"/>
  <c r="G1263" i="1"/>
  <c r="H1263" i="1"/>
  <c r="I1263" i="1"/>
  <c r="J1263" i="1"/>
  <c r="C1264" i="1"/>
  <c r="D1264" i="1"/>
  <c r="E1264" i="1"/>
  <c r="F1264" i="1"/>
  <c r="G1264" i="1"/>
  <c r="H1264" i="1"/>
  <c r="I1264" i="1"/>
  <c r="J1264" i="1"/>
  <c r="C1265" i="1"/>
  <c r="D1265" i="1"/>
  <c r="E1265" i="1"/>
  <c r="F1265" i="1"/>
  <c r="G1265" i="1"/>
  <c r="H1265" i="1"/>
  <c r="I1265" i="1"/>
  <c r="J1265" i="1"/>
  <c r="C1266" i="1"/>
  <c r="D1266" i="1"/>
  <c r="E1266" i="1"/>
  <c r="F1266" i="1"/>
  <c r="G1266" i="1"/>
  <c r="H1266" i="1"/>
  <c r="I1266" i="1"/>
  <c r="J1266" i="1"/>
  <c r="C1267" i="1"/>
  <c r="D1267" i="1"/>
  <c r="E1267" i="1"/>
  <c r="F1267" i="1"/>
  <c r="G1267" i="1"/>
  <c r="H1267" i="1"/>
  <c r="I1267" i="1"/>
  <c r="J1267" i="1"/>
  <c r="C1268" i="1"/>
  <c r="D1268" i="1"/>
  <c r="E1268" i="1"/>
  <c r="F1268" i="1"/>
  <c r="G1268" i="1"/>
  <c r="H1268" i="1"/>
  <c r="I1268" i="1"/>
  <c r="J1268" i="1"/>
  <c r="C1269" i="1"/>
  <c r="D1269" i="1"/>
  <c r="E1269" i="1"/>
  <c r="F1269" i="1"/>
  <c r="G1269" i="1"/>
  <c r="H1269" i="1"/>
  <c r="I1269" i="1"/>
  <c r="J1269" i="1"/>
  <c r="C1270" i="1"/>
  <c r="D1270" i="1"/>
  <c r="E1270" i="1"/>
  <c r="F1270" i="1"/>
  <c r="G1270" i="1"/>
  <c r="H1270" i="1"/>
  <c r="I1270" i="1"/>
  <c r="J1270" i="1"/>
  <c r="C1271" i="1"/>
  <c r="D1271" i="1"/>
  <c r="E1271" i="1"/>
  <c r="F1271" i="1"/>
  <c r="G1271" i="1"/>
  <c r="H1271" i="1"/>
  <c r="I1271" i="1"/>
  <c r="J1271" i="1"/>
  <c r="C1272" i="1"/>
  <c r="D1272" i="1"/>
  <c r="E1272" i="1"/>
  <c r="F1272" i="1"/>
  <c r="G1272" i="1"/>
  <c r="H1272" i="1"/>
  <c r="I1272" i="1"/>
  <c r="J1272" i="1"/>
  <c r="C1273" i="1"/>
  <c r="D1273" i="1"/>
  <c r="E1273" i="1"/>
  <c r="F1273" i="1"/>
  <c r="G1273" i="1"/>
  <c r="H1273" i="1"/>
  <c r="I1273" i="1"/>
  <c r="J1273" i="1"/>
  <c r="C1274" i="1"/>
  <c r="D1274" i="1"/>
  <c r="E1274" i="1"/>
  <c r="F1274" i="1"/>
  <c r="G1274" i="1"/>
  <c r="H1274" i="1"/>
  <c r="I1274" i="1"/>
  <c r="J1274" i="1"/>
  <c r="C1275" i="1"/>
  <c r="D1275" i="1"/>
  <c r="E1275" i="1"/>
  <c r="F1275" i="1"/>
  <c r="G1275" i="1"/>
  <c r="H1275" i="1"/>
  <c r="I1275" i="1"/>
  <c r="J1275" i="1"/>
  <c r="C1276" i="1"/>
  <c r="D1276" i="1"/>
  <c r="E1276" i="1"/>
  <c r="F1276" i="1"/>
  <c r="G1276" i="1"/>
  <c r="H1276" i="1"/>
  <c r="I1276" i="1"/>
  <c r="J1276" i="1"/>
  <c r="C1277" i="1"/>
  <c r="D1277" i="1"/>
  <c r="E1277" i="1"/>
  <c r="F1277" i="1"/>
  <c r="G1277" i="1"/>
  <c r="H1277" i="1"/>
  <c r="I1277" i="1"/>
  <c r="J1277" i="1"/>
  <c r="C1278" i="1"/>
  <c r="D1278" i="1"/>
  <c r="E1278" i="1"/>
  <c r="F1278" i="1"/>
  <c r="G1278" i="1"/>
  <c r="H1278" i="1"/>
  <c r="I1278" i="1"/>
  <c r="J1278" i="1"/>
  <c r="C1279" i="1"/>
  <c r="D1279" i="1"/>
  <c r="E1279" i="1"/>
  <c r="F1279" i="1"/>
  <c r="G1279" i="1"/>
  <c r="H1279" i="1"/>
  <c r="I1279" i="1"/>
  <c r="J1279" i="1"/>
  <c r="C1280" i="1"/>
  <c r="D1280" i="1"/>
  <c r="E1280" i="1"/>
  <c r="F1280" i="1"/>
  <c r="G1280" i="1"/>
  <c r="H1280" i="1"/>
  <c r="I1280" i="1"/>
  <c r="J1280" i="1"/>
  <c r="C1281" i="1"/>
  <c r="D1281" i="1"/>
  <c r="E1281" i="1"/>
  <c r="F1281" i="1"/>
  <c r="G1281" i="1"/>
  <c r="H1281" i="1"/>
  <c r="I1281" i="1"/>
  <c r="J1281" i="1"/>
  <c r="C1282" i="1"/>
  <c r="D1282" i="1"/>
  <c r="E1282" i="1"/>
  <c r="F1282" i="1"/>
  <c r="G1282" i="1"/>
  <c r="H1282" i="1"/>
  <c r="I1282" i="1"/>
  <c r="J1282" i="1"/>
  <c r="C1283" i="1"/>
  <c r="D1283" i="1"/>
  <c r="E1283" i="1"/>
  <c r="F1283" i="1"/>
  <c r="G1283" i="1"/>
  <c r="H1283" i="1"/>
  <c r="I1283" i="1"/>
  <c r="J1283" i="1"/>
  <c r="C1284" i="1"/>
  <c r="D1284" i="1"/>
  <c r="E1284" i="1"/>
  <c r="F1284" i="1"/>
  <c r="G1284" i="1"/>
  <c r="H1284" i="1"/>
  <c r="I1284" i="1"/>
  <c r="J1284" i="1"/>
  <c r="C1285" i="1"/>
  <c r="D1285" i="1"/>
  <c r="E1285" i="1"/>
  <c r="F1285" i="1"/>
  <c r="G1285" i="1"/>
  <c r="H1285" i="1"/>
  <c r="I1285" i="1"/>
  <c r="J1285" i="1"/>
  <c r="C1286" i="1"/>
  <c r="D1286" i="1"/>
  <c r="E1286" i="1"/>
  <c r="F1286" i="1"/>
  <c r="G1286" i="1"/>
  <c r="H1286" i="1"/>
  <c r="I1286" i="1"/>
  <c r="J1286" i="1"/>
  <c r="C1287" i="1"/>
  <c r="D1287" i="1"/>
  <c r="E1287" i="1"/>
  <c r="F1287" i="1"/>
  <c r="G1287" i="1"/>
  <c r="H1287" i="1"/>
  <c r="I1287" i="1"/>
  <c r="J1287" i="1"/>
  <c r="C1288" i="1"/>
  <c r="D1288" i="1"/>
  <c r="E1288" i="1"/>
  <c r="F1288" i="1"/>
  <c r="G1288" i="1"/>
  <c r="H1288" i="1"/>
  <c r="I1288" i="1"/>
  <c r="J1288" i="1"/>
  <c r="C1289" i="1"/>
  <c r="D1289" i="1"/>
  <c r="E1289" i="1"/>
  <c r="F1289" i="1"/>
  <c r="G1289" i="1"/>
  <c r="H1289" i="1"/>
  <c r="I1289" i="1"/>
  <c r="J1289" i="1"/>
  <c r="C1290" i="1"/>
  <c r="D1290" i="1"/>
  <c r="E1290" i="1"/>
  <c r="F1290" i="1"/>
  <c r="G1290" i="1"/>
  <c r="H1290" i="1"/>
  <c r="I1290" i="1"/>
  <c r="J1290" i="1"/>
  <c r="C1291" i="1"/>
  <c r="D1291" i="1"/>
  <c r="E1291" i="1"/>
  <c r="F1291" i="1"/>
  <c r="G1291" i="1"/>
  <c r="H1291" i="1"/>
  <c r="I1291" i="1"/>
  <c r="J1291" i="1"/>
  <c r="C1292" i="1"/>
  <c r="D1292" i="1"/>
  <c r="E1292" i="1"/>
  <c r="F1292" i="1"/>
  <c r="G1292" i="1"/>
  <c r="H1292" i="1"/>
  <c r="I1292" i="1"/>
  <c r="J1292" i="1"/>
  <c r="C1293" i="1"/>
  <c r="D1293" i="1"/>
  <c r="E1293" i="1"/>
  <c r="F1293" i="1"/>
  <c r="G1293" i="1"/>
  <c r="H1293" i="1"/>
  <c r="I1293" i="1"/>
  <c r="J1293" i="1"/>
  <c r="C1294" i="1"/>
  <c r="D1294" i="1"/>
  <c r="E1294" i="1"/>
  <c r="F1294" i="1"/>
  <c r="G1294" i="1"/>
  <c r="H1294" i="1"/>
  <c r="I1294" i="1"/>
  <c r="J1294" i="1"/>
  <c r="C1295" i="1"/>
  <c r="D1295" i="1"/>
  <c r="E1295" i="1"/>
  <c r="F1295" i="1"/>
  <c r="G1295" i="1"/>
  <c r="H1295" i="1"/>
  <c r="I1295" i="1"/>
  <c r="J1295" i="1"/>
  <c r="C1296" i="1"/>
  <c r="D1296" i="1"/>
  <c r="E1296" i="1"/>
  <c r="F1296" i="1"/>
  <c r="G1296" i="1"/>
  <c r="H1296" i="1"/>
  <c r="I1296" i="1"/>
  <c r="J1296" i="1"/>
  <c r="C1297" i="1"/>
  <c r="D1297" i="1"/>
  <c r="E1297" i="1"/>
  <c r="F1297" i="1"/>
  <c r="G1297" i="1"/>
  <c r="H1297" i="1"/>
  <c r="I1297" i="1"/>
  <c r="J1297" i="1"/>
  <c r="C1298" i="1"/>
  <c r="D1298" i="1"/>
  <c r="E1298" i="1"/>
  <c r="F1298" i="1"/>
  <c r="G1298" i="1"/>
  <c r="H1298" i="1"/>
  <c r="I1298" i="1"/>
  <c r="J1298" i="1"/>
  <c r="C1299" i="1"/>
  <c r="D1299" i="1"/>
  <c r="E1299" i="1"/>
  <c r="F1299" i="1"/>
  <c r="G1299" i="1"/>
  <c r="H1299" i="1"/>
  <c r="I1299" i="1"/>
  <c r="J1299" i="1"/>
  <c r="C1300" i="1"/>
  <c r="D1300" i="1"/>
  <c r="E1300" i="1"/>
  <c r="F1300" i="1"/>
  <c r="G1300" i="1"/>
  <c r="H1300" i="1"/>
  <c r="I1300" i="1"/>
  <c r="J1300" i="1"/>
  <c r="C1301" i="1"/>
  <c r="D1301" i="1"/>
  <c r="E1301" i="1"/>
  <c r="F1301" i="1"/>
  <c r="G1301" i="1"/>
  <c r="H1301" i="1"/>
  <c r="I1301" i="1"/>
  <c r="J1301" i="1"/>
  <c r="C1302" i="1"/>
  <c r="D1302" i="1"/>
  <c r="E1302" i="1"/>
  <c r="F1302" i="1"/>
  <c r="G1302" i="1"/>
  <c r="H1302" i="1"/>
  <c r="I1302" i="1"/>
  <c r="J1302" i="1"/>
  <c r="C1303" i="1"/>
  <c r="D1303" i="1"/>
  <c r="E1303" i="1"/>
  <c r="F1303" i="1"/>
  <c r="G1303" i="1"/>
  <c r="H1303" i="1"/>
  <c r="I1303" i="1"/>
  <c r="J1303" i="1"/>
  <c r="C1304" i="1"/>
  <c r="D1304" i="1"/>
  <c r="E1304" i="1"/>
  <c r="F1304" i="1"/>
  <c r="G1304" i="1"/>
  <c r="H1304" i="1"/>
  <c r="I1304" i="1"/>
  <c r="J1304" i="1"/>
  <c r="C1305" i="1"/>
  <c r="D1305" i="1"/>
  <c r="E1305" i="1"/>
  <c r="F1305" i="1"/>
  <c r="G1305" i="1"/>
  <c r="H1305" i="1"/>
  <c r="I1305" i="1"/>
  <c r="J1305" i="1"/>
  <c r="C1306" i="1"/>
  <c r="D1306" i="1"/>
  <c r="E1306" i="1"/>
  <c r="F1306" i="1"/>
  <c r="G1306" i="1"/>
  <c r="H1306" i="1"/>
  <c r="I1306" i="1"/>
  <c r="J1306" i="1"/>
  <c r="C1307" i="1"/>
  <c r="D1307" i="1"/>
  <c r="E1307" i="1"/>
  <c r="F1307" i="1"/>
  <c r="G1307" i="1"/>
  <c r="H1307" i="1"/>
  <c r="I1307" i="1"/>
  <c r="J1307" i="1"/>
  <c r="C1308" i="1"/>
  <c r="D1308" i="1"/>
  <c r="E1308" i="1"/>
  <c r="F1308" i="1"/>
  <c r="G1308" i="1"/>
  <c r="H1308" i="1"/>
  <c r="I1308" i="1"/>
  <c r="J1308" i="1"/>
  <c r="C1309" i="1"/>
  <c r="D1309" i="1"/>
  <c r="E1309" i="1"/>
  <c r="F1309" i="1"/>
  <c r="G1309" i="1"/>
  <c r="H1309" i="1"/>
  <c r="I1309" i="1"/>
  <c r="J1309" i="1"/>
  <c r="C1310" i="1"/>
  <c r="D1310" i="1"/>
  <c r="E1310" i="1"/>
  <c r="F1310" i="1"/>
  <c r="G1310" i="1"/>
  <c r="H1310" i="1"/>
  <c r="I1310" i="1"/>
  <c r="J1310" i="1"/>
  <c r="C1311" i="1"/>
  <c r="D1311" i="1"/>
  <c r="E1311" i="1"/>
  <c r="F1311" i="1"/>
  <c r="G1311" i="1"/>
  <c r="H1311" i="1"/>
  <c r="I1311" i="1"/>
  <c r="J1311" i="1"/>
  <c r="C1312" i="1"/>
  <c r="D1312" i="1"/>
  <c r="E1312" i="1"/>
  <c r="F1312" i="1"/>
  <c r="G1312" i="1"/>
  <c r="H1312" i="1"/>
  <c r="I1312" i="1"/>
  <c r="J1312" i="1"/>
  <c r="C1313" i="1"/>
  <c r="D1313" i="1"/>
  <c r="E1313" i="1"/>
  <c r="F1313" i="1"/>
  <c r="G1313" i="1"/>
  <c r="H1313" i="1"/>
  <c r="I1313" i="1"/>
  <c r="J1313" i="1"/>
  <c r="C1314" i="1"/>
  <c r="D1314" i="1"/>
  <c r="E1314" i="1"/>
  <c r="F1314" i="1"/>
  <c r="G1314" i="1"/>
  <c r="H1314" i="1"/>
  <c r="I1314" i="1"/>
  <c r="J1314" i="1"/>
  <c r="C1315" i="1"/>
  <c r="D1315" i="1"/>
  <c r="E1315" i="1"/>
  <c r="F1315" i="1"/>
  <c r="G1315" i="1"/>
  <c r="H1315" i="1"/>
  <c r="I1315" i="1"/>
  <c r="J1315" i="1"/>
  <c r="C1316" i="1"/>
  <c r="D1316" i="1"/>
  <c r="E1316" i="1"/>
  <c r="F1316" i="1"/>
  <c r="G1316" i="1"/>
  <c r="H1316" i="1"/>
  <c r="I1316" i="1"/>
  <c r="J1316" i="1"/>
  <c r="C1317" i="1"/>
  <c r="D1317" i="1"/>
  <c r="E1317" i="1"/>
  <c r="F1317" i="1"/>
  <c r="G1317" i="1"/>
  <c r="H1317" i="1"/>
  <c r="I1317" i="1"/>
  <c r="J1317" i="1"/>
  <c r="C1318" i="1"/>
  <c r="D1318" i="1"/>
  <c r="E1318" i="1"/>
  <c r="F1318" i="1"/>
  <c r="G1318" i="1"/>
  <c r="H1318" i="1"/>
  <c r="I1318" i="1"/>
  <c r="J1318" i="1"/>
  <c r="C1319" i="1"/>
  <c r="D1319" i="1"/>
  <c r="E1319" i="1"/>
  <c r="F1319" i="1"/>
  <c r="G1319" i="1"/>
  <c r="H1319" i="1"/>
  <c r="I1319" i="1"/>
  <c r="J1319" i="1"/>
  <c r="C1320" i="1"/>
  <c r="D1320" i="1"/>
  <c r="E1320" i="1"/>
  <c r="F1320" i="1"/>
  <c r="G1320" i="1"/>
  <c r="H1320" i="1"/>
  <c r="I1320" i="1"/>
  <c r="J1320" i="1"/>
  <c r="C1321" i="1"/>
  <c r="D1321" i="1"/>
  <c r="E1321" i="1"/>
  <c r="F1321" i="1"/>
  <c r="G1321" i="1"/>
  <c r="H1321" i="1"/>
  <c r="I1321" i="1"/>
  <c r="J1321" i="1"/>
  <c r="C1322" i="1"/>
  <c r="D1322" i="1"/>
  <c r="E1322" i="1"/>
  <c r="F1322" i="1"/>
  <c r="G1322" i="1"/>
  <c r="H1322" i="1"/>
  <c r="I1322" i="1"/>
  <c r="J1322" i="1"/>
  <c r="C1323" i="1"/>
  <c r="D1323" i="1"/>
  <c r="E1323" i="1"/>
  <c r="F1323" i="1"/>
  <c r="G1323" i="1"/>
  <c r="H1323" i="1"/>
  <c r="I1323" i="1"/>
  <c r="J1323" i="1"/>
  <c r="C1324" i="1"/>
  <c r="D1324" i="1"/>
  <c r="E1324" i="1"/>
  <c r="F1324" i="1"/>
  <c r="G1324" i="1"/>
  <c r="H1324" i="1"/>
  <c r="I1324" i="1"/>
  <c r="J1324" i="1"/>
  <c r="C1325" i="1"/>
  <c r="D1325" i="1"/>
  <c r="E1325" i="1"/>
  <c r="F1325" i="1"/>
  <c r="G1325" i="1"/>
  <c r="H1325" i="1"/>
  <c r="I1325" i="1"/>
  <c r="J1325" i="1"/>
  <c r="C1326" i="1"/>
  <c r="D1326" i="1"/>
  <c r="E1326" i="1"/>
  <c r="F1326" i="1"/>
  <c r="G1326" i="1"/>
  <c r="H1326" i="1"/>
  <c r="I1326" i="1"/>
  <c r="J1326" i="1"/>
  <c r="C1327" i="1"/>
  <c r="D1327" i="1"/>
  <c r="E1327" i="1"/>
  <c r="F1327" i="1"/>
  <c r="G1327" i="1"/>
  <c r="H1327" i="1"/>
  <c r="I1327" i="1"/>
  <c r="J1327" i="1"/>
  <c r="C1328" i="1"/>
  <c r="D1328" i="1"/>
  <c r="E1328" i="1"/>
  <c r="F1328" i="1"/>
  <c r="G1328" i="1"/>
  <c r="H1328" i="1"/>
  <c r="I1328" i="1"/>
  <c r="J1328" i="1"/>
  <c r="C1329" i="1"/>
  <c r="D1329" i="1"/>
  <c r="E1329" i="1"/>
  <c r="F1329" i="1"/>
  <c r="G1329" i="1"/>
  <c r="H1329" i="1"/>
  <c r="I1329" i="1"/>
  <c r="J1329" i="1"/>
  <c r="C1330" i="1"/>
  <c r="D1330" i="1"/>
  <c r="E1330" i="1"/>
  <c r="F1330" i="1"/>
  <c r="G1330" i="1"/>
  <c r="H1330" i="1"/>
  <c r="I1330" i="1"/>
  <c r="J1330" i="1"/>
  <c r="C1331" i="1"/>
  <c r="D1331" i="1"/>
  <c r="E1331" i="1"/>
  <c r="F1331" i="1"/>
  <c r="G1331" i="1"/>
  <c r="H1331" i="1"/>
  <c r="I1331" i="1"/>
  <c r="J1331" i="1"/>
  <c r="C1332" i="1"/>
  <c r="D1332" i="1"/>
  <c r="E1332" i="1"/>
  <c r="F1332" i="1"/>
  <c r="G1332" i="1"/>
  <c r="H1332" i="1"/>
  <c r="I1332" i="1"/>
  <c r="J1332" i="1"/>
  <c r="C1333" i="1"/>
  <c r="D1333" i="1"/>
  <c r="E1333" i="1"/>
  <c r="F1333" i="1"/>
  <c r="G1333" i="1"/>
  <c r="H1333" i="1"/>
  <c r="I1333" i="1"/>
  <c r="J1333" i="1"/>
  <c r="C1334" i="1"/>
  <c r="D1334" i="1"/>
  <c r="E1334" i="1"/>
  <c r="F1334" i="1"/>
  <c r="G1334" i="1"/>
  <c r="H1334" i="1"/>
  <c r="I1334" i="1"/>
  <c r="J1334" i="1"/>
  <c r="C1335" i="1"/>
  <c r="D1335" i="1"/>
  <c r="E1335" i="1"/>
  <c r="F1335" i="1"/>
  <c r="G1335" i="1"/>
  <c r="H1335" i="1"/>
  <c r="I1335" i="1"/>
  <c r="J1335" i="1"/>
  <c r="C1336" i="1"/>
  <c r="D1336" i="1"/>
  <c r="E1336" i="1"/>
  <c r="F1336" i="1"/>
  <c r="G1336" i="1"/>
  <c r="H1336" i="1"/>
  <c r="I1336" i="1"/>
  <c r="J1336" i="1"/>
  <c r="C1337" i="1"/>
  <c r="D1337" i="1"/>
  <c r="E1337" i="1"/>
  <c r="F1337" i="1"/>
  <c r="G1337" i="1"/>
  <c r="H1337" i="1"/>
  <c r="I1337" i="1"/>
  <c r="J1337" i="1"/>
  <c r="C1338" i="1"/>
  <c r="D1338" i="1"/>
  <c r="E1338" i="1"/>
  <c r="F1338" i="1"/>
  <c r="G1338" i="1"/>
  <c r="H1338" i="1"/>
  <c r="I1338" i="1"/>
  <c r="J1338" i="1"/>
  <c r="C1339" i="1"/>
  <c r="D1339" i="1"/>
  <c r="E1339" i="1"/>
  <c r="F1339" i="1"/>
  <c r="G1339" i="1"/>
  <c r="H1339" i="1"/>
  <c r="I1339" i="1"/>
  <c r="J1339" i="1"/>
  <c r="C1340" i="1"/>
  <c r="D1340" i="1"/>
  <c r="E1340" i="1"/>
  <c r="F1340" i="1"/>
  <c r="G1340" i="1"/>
  <c r="H1340" i="1"/>
  <c r="I1340" i="1"/>
  <c r="J1340" i="1"/>
  <c r="C1341" i="1"/>
  <c r="D1341" i="1"/>
  <c r="E1341" i="1"/>
  <c r="F1341" i="1"/>
  <c r="G1341" i="1"/>
  <c r="H1341" i="1"/>
  <c r="I1341" i="1"/>
  <c r="J1341" i="1"/>
  <c r="C1342" i="1"/>
  <c r="D1342" i="1"/>
  <c r="E1342" i="1"/>
  <c r="F1342" i="1"/>
  <c r="G1342" i="1"/>
  <c r="H1342" i="1"/>
  <c r="I1342" i="1"/>
  <c r="J1342" i="1"/>
  <c r="C1343" i="1"/>
  <c r="D1343" i="1"/>
  <c r="E1343" i="1"/>
  <c r="F1343" i="1"/>
  <c r="G1343" i="1"/>
  <c r="H1343" i="1"/>
  <c r="I1343" i="1"/>
  <c r="J1343" i="1"/>
  <c r="C1344" i="1"/>
  <c r="D1344" i="1"/>
  <c r="E1344" i="1"/>
  <c r="F1344" i="1"/>
  <c r="G1344" i="1"/>
  <c r="H1344" i="1"/>
  <c r="I1344" i="1"/>
  <c r="J1344" i="1"/>
  <c r="C1345" i="1"/>
  <c r="D1345" i="1"/>
  <c r="E1345" i="1"/>
  <c r="F1345" i="1"/>
  <c r="G1345" i="1"/>
  <c r="H1345" i="1"/>
  <c r="I1345" i="1"/>
  <c r="J1345" i="1"/>
  <c r="C1346" i="1"/>
  <c r="D1346" i="1"/>
  <c r="E1346" i="1"/>
  <c r="F1346" i="1"/>
  <c r="G1346" i="1"/>
  <c r="H1346" i="1"/>
  <c r="I1346" i="1"/>
  <c r="J1346" i="1"/>
  <c r="C1347" i="1"/>
  <c r="D1347" i="1"/>
  <c r="E1347" i="1"/>
  <c r="F1347" i="1"/>
  <c r="G1347" i="1"/>
  <c r="H1347" i="1"/>
  <c r="I1347" i="1"/>
  <c r="J1347" i="1"/>
  <c r="C1348" i="1"/>
  <c r="D1348" i="1"/>
  <c r="E1348" i="1"/>
  <c r="F1348" i="1"/>
  <c r="G1348" i="1"/>
  <c r="H1348" i="1"/>
  <c r="I1348" i="1"/>
  <c r="J1348" i="1"/>
  <c r="C1349" i="1"/>
  <c r="D1349" i="1"/>
  <c r="E1349" i="1"/>
  <c r="F1349" i="1"/>
  <c r="G1349" i="1"/>
  <c r="H1349" i="1"/>
  <c r="I1349" i="1"/>
  <c r="J1349" i="1"/>
  <c r="C1350" i="1"/>
  <c r="D1350" i="1"/>
  <c r="E1350" i="1"/>
  <c r="F1350" i="1"/>
  <c r="G1350" i="1"/>
  <c r="H1350" i="1"/>
  <c r="I1350" i="1"/>
  <c r="J1350" i="1"/>
  <c r="C1351" i="1"/>
  <c r="D1351" i="1"/>
  <c r="E1351" i="1"/>
  <c r="F1351" i="1"/>
  <c r="G1351" i="1"/>
  <c r="H1351" i="1"/>
  <c r="I1351" i="1"/>
  <c r="J1351" i="1"/>
  <c r="C1352" i="1"/>
  <c r="D1352" i="1"/>
  <c r="E1352" i="1"/>
  <c r="F1352" i="1"/>
  <c r="G1352" i="1"/>
  <c r="H1352" i="1"/>
  <c r="I1352" i="1"/>
  <c r="J1352" i="1"/>
  <c r="C1353" i="1"/>
  <c r="D1353" i="1"/>
  <c r="E1353" i="1"/>
  <c r="F1353" i="1"/>
  <c r="G1353" i="1"/>
  <c r="H1353" i="1"/>
  <c r="I1353" i="1"/>
  <c r="J1353" i="1"/>
  <c r="C1354" i="1"/>
  <c r="D1354" i="1"/>
  <c r="E1354" i="1"/>
  <c r="F1354" i="1"/>
  <c r="G1354" i="1"/>
  <c r="H1354" i="1"/>
  <c r="I1354" i="1"/>
  <c r="J1354" i="1"/>
  <c r="C1355" i="1"/>
  <c r="D1355" i="1"/>
  <c r="E1355" i="1"/>
  <c r="F1355" i="1"/>
  <c r="G1355" i="1"/>
  <c r="H1355" i="1"/>
  <c r="I1355" i="1"/>
  <c r="J1355" i="1"/>
  <c r="C1356" i="1"/>
  <c r="D1356" i="1"/>
  <c r="E1356" i="1"/>
  <c r="F1356" i="1"/>
  <c r="G1356" i="1"/>
  <c r="H1356" i="1"/>
  <c r="I1356" i="1"/>
  <c r="J1356" i="1"/>
  <c r="C1357" i="1"/>
  <c r="D1357" i="1"/>
  <c r="E1357" i="1"/>
  <c r="F1357" i="1"/>
  <c r="G1357" i="1"/>
  <c r="H1357" i="1"/>
  <c r="I1357" i="1"/>
  <c r="J1357" i="1"/>
  <c r="C1358" i="1"/>
  <c r="D1358" i="1"/>
  <c r="E1358" i="1"/>
  <c r="F1358" i="1"/>
  <c r="G1358" i="1"/>
  <c r="H1358" i="1"/>
  <c r="I1358" i="1"/>
  <c r="J1358" i="1"/>
  <c r="C1359" i="1"/>
  <c r="D1359" i="1"/>
  <c r="E1359" i="1"/>
  <c r="F1359" i="1"/>
  <c r="G1359" i="1"/>
  <c r="H1359" i="1"/>
  <c r="I1359" i="1"/>
  <c r="J1359" i="1"/>
  <c r="C1360" i="1"/>
  <c r="D1360" i="1"/>
  <c r="E1360" i="1"/>
  <c r="F1360" i="1"/>
  <c r="G1360" i="1"/>
  <c r="H1360" i="1"/>
  <c r="I1360" i="1"/>
  <c r="J1360" i="1"/>
  <c r="C1361" i="1"/>
  <c r="D1361" i="1"/>
  <c r="E1361" i="1"/>
  <c r="F1361" i="1"/>
  <c r="G1361" i="1"/>
  <c r="H1361" i="1"/>
  <c r="I1361" i="1"/>
  <c r="J1361" i="1"/>
  <c r="C1362" i="1"/>
  <c r="D1362" i="1"/>
  <c r="E1362" i="1"/>
  <c r="F1362" i="1"/>
  <c r="G1362" i="1"/>
  <c r="H1362" i="1"/>
  <c r="I1362" i="1"/>
  <c r="J1362" i="1"/>
  <c r="C1363" i="1"/>
  <c r="D1363" i="1"/>
  <c r="E1363" i="1"/>
  <c r="F1363" i="1"/>
  <c r="G1363" i="1"/>
  <c r="H1363" i="1"/>
  <c r="I1363" i="1"/>
  <c r="J1363" i="1"/>
  <c r="C1364" i="1"/>
  <c r="D1364" i="1"/>
  <c r="E1364" i="1"/>
  <c r="F1364" i="1"/>
  <c r="G1364" i="1"/>
  <c r="H1364" i="1"/>
  <c r="I1364" i="1"/>
  <c r="J1364" i="1"/>
  <c r="C1365" i="1"/>
  <c r="D1365" i="1"/>
  <c r="E1365" i="1"/>
  <c r="F1365" i="1"/>
  <c r="G1365" i="1"/>
  <c r="H1365" i="1"/>
  <c r="I1365" i="1"/>
  <c r="J1365" i="1"/>
  <c r="C1366" i="1"/>
  <c r="D1366" i="1"/>
  <c r="E1366" i="1"/>
  <c r="F1366" i="1"/>
  <c r="G1366" i="1"/>
  <c r="H1366" i="1"/>
  <c r="I1366" i="1"/>
  <c r="J1366" i="1"/>
  <c r="C1367" i="1"/>
  <c r="D1367" i="1"/>
  <c r="E1367" i="1"/>
  <c r="F1367" i="1"/>
  <c r="G1367" i="1"/>
  <c r="H1367" i="1"/>
  <c r="I1367" i="1"/>
  <c r="J1367" i="1"/>
  <c r="C1368" i="1"/>
  <c r="D1368" i="1"/>
  <c r="E1368" i="1"/>
  <c r="F1368" i="1"/>
  <c r="G1368" i="1"/>
  <c r="H1368" i="1"/>
  <c r="I1368" i="1"/>
  <c r="J1368" i="1"/>
  <c r="C1369" i="1"/>
  <c r="D1369" i="1"/>
  <c r="E1369" i="1"/>
  <c r="F1369" i="1"/>
  <c r="G1369" i="1"/>
  <c r="H1369" i="1"/>
  <c r="I1369" i="1"/>
  <c r="J1369" i="1"/>
  <c r="C1370" i="1"/>
  <c r="D1370" i="1"/>
  <c r="E1370" i="1"/>
  <c r="F1370" i="1"/>
  <c r="G1370" i="1"/>
  <c r="H1370" i="1"/>
  <c r="I1370" i="1"/>
  <c r="J1370" i="1"/>
  <c r="C1371" i="1"/>
  <c r="D1371" i="1"/>
  <c r="E1371" i="1"/>
  <c r="F1371" i="1"/>
  <c r="G1371" i="1"/>
  <c r="H1371" i="1"/>
  <c r="I1371" i="1"/>
  <c r="J1371" i="1"/>
  <c r="C1372" i="1"/>
  <c r="D1372" i="1"/>
  <c r="E1372" i="1"/>
  <c r="F1372" i="1"/>
  <c r="G1372" i="1"/>
  <c r="H1372" i="1"/>
  <c r="I1372" i="1"/>
  <c r="J1372" i="1"/>
  <c r="C1373" i="1"/>
  <c r="D1373" i="1"/>
  <c r="E1373" i="1"/>
  <c r="F1373" i="1"/>
  <c r="G1373" i="1"/>
  <c r="H1373" i="1"/>
  <c r="I1373" i="1"/>
  <c r="J1373" i="1"/>
  <c r="C1374" i="1"/>
  <c r="D1374" i="1"/>
  <c r="E1374" i="1"/>
  <c r="F1374" i="1"/>
  <c r="G1374" i="1"/>
  <c r="H1374" i="1"/>
  <c r="I1374" i="1"/>
  <c r="J1374" i="1"/>
  <c r="C1375" i="1"/>
  <c r="D1375" i="1"/>
  <c r="E1375" i="1"/>
  <c r="F1375" i="1"/>
  <c r="G1375" i="1"/>
  <c r="H1375" i="1"/>
  <c r="I1375" i="1"/>
  <c r="J1375" i="1"/>
  <c r="C1376" i="1"/>
  <c r="D1376" i="1"/>
  <c r="E1376" i="1"/>
  <c r="F1376" i="1"/>
  <c r="G1376" i="1"/>
  <c r="H1376" i="1"/>
  <c r="I1376" i="1"/>
  <c r="J1376" i="1"/>
  <c r="C1377" i="1"/>
  <c r="D1377" i="1"/>
  <c r="E1377" i="1"/>
  <c r="F1377" i="1"/>
  <c r="G1377" i="1"/>
  <c r="H1377" i="1"/>
  <c r="I1377" i="1"/>
  <c r="J1377" i="1"/>
  <c r="C1378" i="1"/>
  <c r="D1378" i="1"/>
  <c r="E1378" i="1"/>
  <c r="F1378" i="1"/>
  <c r="G1378" i="1"/>
  <c r="H1378" i="1"/>
  <c r="I1378" i="1"/>
  <c r="J1378" i="1"/>
  <c r="C1379" i="1"/>
  <c r="D1379" i="1"/>
  <c r="E1379" i="1"/>
  <c r="F1379" i="1"/>
  <c r="G1379" i="1"/>
  <c r="H1379" i="1"/>
  <c r="I1379" i="1"/>
  <c r="J1379" i="1"/>
  <c r="C1380" i="1"/>
  <c r="D1380" i="1"/>
  <c r="E1380" i="1"/>
  <c r="F1380" i="1"/>
  <c r="G1380" i="1"/>
  <c r="H1380" i="1"/>
  <c r="I1380" i="1"/>
  <c r="J1380" i="1"/>
  <c r="C1381" i="1"/>
  <c r="D1381" i="1"/>
  <c r="E1381" i="1"/>
  <c r="F1381" i="1"/>
  <c r="G1381" i="1"/>
  <c r="H1381" i="1"/>
  <c r="I1381" i="1"/>
  <c r="J1381" i="1"/>
  <c r="C1382" i="1"/>
  <c r="D1382" i="1"/>
  <c r="E1382" i="1"/>
  <c r="F1382" i="1"/>
  <c r="G1382" i="1"/>
  <c r="H1382" i="1"/>
  <c r="I1382" i="1"/>
  <c r="J1382" i="1"/>
  <c r="C1383" i="1"/>
  <c r="D1383" i="1"/>
  <c r="E1383" i="1"/>
  <c r="F1383" i="1"/>
  <c r="G1383" i="1"/>
  <c r="H1383" i="1"/>
  <c r="I1383" i="1"/>
  <c r="J1383" i="1"/>
  <c r="C1384" i="1"/>
  <c r="D1384" i="1"/>
  <c r="E1384" i="1"/>
  <c r="F1384" i="1"/>
  <c r="G1384" i="1"/>
  <c r="H1384" i="1"/>
  <c r="I1384" i="1"/>
  <c r="J1384" i="1"/>
  <c r="C1385" i="1"/>
  <c r="D1385" i="1"/>
  <c r="E1385" i="1"/>
  <c r="F1385" i="1"/>
  <c r="G1385" i="1"/>
  <c r="H1385" i="1"/>
  <c r="I1385" i="1"/>
  <c r="J1385" i="1"/>
  <c r="C1386" i="1"/>
  <c r="D1386" i="1"/>
  <c r="E1386" i="1"/>
  <c r="F1386" i="1"/>
  <c r="G1386" i="1"/>
  <c r="H1386" i="1"/>
  <c r="I1386" i="1"/>
  <c r="J1386" i="1"/>
  <c r="C1387" i="1"/>
  <c r="D1387" i="1"/>
  <c r="E1387" i="1"/>
  <c r="F1387" i="1"/>
  <c r="G1387" i="1"/>
  <c r="H1387" i="1"/>
  <c r="I1387" i="1"/>
  <c r="J1387" i="1"/>
  <c r="C1388" i="1"/>
  <c r="D1388" i="1"/>
  <c r="E1388" i="1"/>
  <c r="F1388" i="1"/>
  <c r="G1388" i="1"/>
  <c r="H1388" i="1"/>
  <c r="I1388" i="1"/>
  <c r="J1388" i="1"/>
  <c r="C1389" i="1"/>
  <c r="D1389" i="1"/>
  <c r="E1389" i="1"/>
  <c r="F1389" i="1"/>
  <c r="G1389" i="1"/>
  <c r="H1389" i="1"/>
  <c r="I1389" i="1"/>
  <c r="J1389" i="1"/>
  <c r="C1390" i="1"/>
  <c r="D1390" i="1"/>
  <c r="E1390" i="1"/>
  <c r="F1390" i="1"/>
  <c r="G1390" i="1"/>
  <c r="H1390" i="1"/>
  <c r="I1390" i="1"/>
  <c r="J1390" i="1"/>
  <c r="C1391" i="1"/>
  <c r="D1391" i="1"/>
  <c r="E1391" i="1"/>
  <c r="F1391" i="1"/>
  <c r="G1391" i="1"/>
  <c r="H1391" i="1"/>
  <c r="I1391" i="1"/>
  <c r="J1391" i="1"/>
  <c r="C1392" i="1"/>
  <c r="D1392" i="1"/>
  <c r="E1392" i="1"/>
  <c r="F1392" i="1"/>
  <c r="G1392" i="1"/>
  <c r="H1392" i="1"/>
  <c r="I1392" i="1"/>
  <c r="J1392" i="1"/>
  <c r="C1393" i="1"/>
  <c r="D1393" i="1"/>
  <c r="E1393" i="1"/>
  <c r="F1393" i="1"/>
  <c r="G1393" i="1"/>
  <c r="H1393" i="1"/>
  <c r="I1393" i="1"/>
  <c r="J1393" i="1"/>
  <c r="C1394" i="1"/>
  <c r="D1394" i="1"/>
  <c r="E1394" i="1"/>
  <c r="F1394" i="1"/>
  <c r="G1394" i="1"/>
  <c r="H1394" i="1"/>
  <c r="I1394" i="1"/>
  <c r="J1394" i="1"/>
  <c r="C1395" i="1"/>
  <c r="D1395" i="1"/>
  <c r="E1395" i="1"/>
  <c r="F1395" i="1"/>
  <c r="G1395" i="1"/>
  <c r="H1395" i="1"/>
  <c r="I1395" i="1"/>
  <c r="J1395" i="1"/>
  <c r="C1396" i="1"/>
  <c r="D1396" i="1"/>
  <c r="E1396" i="1"/>
  <c r="F1396" i="1"/>
  <c r="G1396" i="1"/>
  <c r="H1396" i="1"/>
  <c r="I1396" i="1"/>
  <c r="J1396" i="1"/>
  <c r="C1397" i="1"/>
  <c r="D1397" i="1"/>
  <c r="E1397" i="1"/>
  <c r="F1397" i="1"/>
  <c r="G1397" i="1"/>
  <c r="H1397" i="1"/>
  <c r="I1397" i="1"/>
  <c r="J1397" i="1"/>
  <c r="C1398" i="1"/>
  <c r="D1398" i="1"/>
  <c r="E1398" i="1"/>
  <c r="F1398" i="1"/>
  <c r="G1398" i="1"/>
  <c r="H1398" i="1"/>
  <c r="I1398" i="1"/>
  <c r="J1398" i="1"/>
  <c r="C1399" i="1"/>
  <c r="D1399" i="1"/>
  <c r="E1399" i="1"/>
  <c r="F1399" i="1"/>
  <c r="G1399" i="1"/>
  <c r="H1399" i="1"/>
  <c r="I1399" i="1"/>
  <c r="J1399" i="1"/>
  <c r="C1400" i="1"/>
  <c r="D1400" i="1"/>
  <c r="E1400" i="1"/>
  <c r="F1400" i="1"/>
  <c r="G1400" i="1"/>
  <c r="H1400" i="1"/>
  <c r="I1400" i="1"/>
  <c r="J1400" i="1"/>
  <c r="C1401" i="1"/>
  <c r="D1401" i="1"/>
  <c r="E1401" i="1"/>
  <c r="F1401" i="1"/>
  <c r="G1401" i="1"/>
  <c r="H1401" i="1"/>
  <c r="I1401" i="1"/>
  <c r="J1401" i="1"/>
  <c r="C1402" i="1"/>
  <c r="D1402" i="1"/>
  <c r="E1402" i="1"/>
  <c r="F1402" i="1"/>
  <c r="G1402" i="1"/>
  <c r="H1402" i="1"/>
  <c r="I1402" i="1"/>
  <c r="J1402" i="1"/>
  <c r="C1403" i="1"/>
  <c r="D1403" i="1"/>
  <c r="E1403" i="1"/>
  <c r="F1403" i="1"/>
  <c r="G1403" i="1"/>
  <c r="H1403" i="1"/>
  <c r="I1403" i="1"/>
  <c r="J1403" i="1"/>
  <c r="C1404" i="1"/>
  <c r="D1404" i="1"/>
  <c r="E1404" i="1"/>
  <c r="F1404" i="1"/>
  <c r="G1404" i="1"/>
  <c r="H1404" i="1"/>
  <c r="I1404" i="1"/>
  <c r="J1404" i="1"/>
  <c r="C1405" i="1"/>
  <c r="D1405" i="1"/>
  <c r="E1405" i="1"/>
  <c r="F1405" i="1"/>
  <c r="G1405" i="1"/>
  <c r="H1405" i="1"/>
  <c r="I1405" i="1"/>
  <c r="J1405" i="1"/>
  <c r="C1406" i="1"/>
  <c r="D1406" i="1"/>
  <c r="E1406" i="1"/>
  <c r="F1406" i="1"/>
  <c r="G1406" i="1"/>
  <c r="H1406" i="1"/>
  <c r="I1406" i="1"/>
  <c r="J1406" i="1"/>
  <c r="C1407" i="1"/>
  <c r="D1407" i="1"/>
  <c r="E1407" i="1"/>
  <c r="F1407" i="1"/>
  <c r="G1407" i="1"/>
  <c r="H1407" i="1"/>
  <c r="I1407" i="1"/>
  <c r="J1407" i="1"/>
  <c r="C1408" i="1"/>
  <c r="D1408" i="1"/>
  <c r="E1408" i="1"/>
  <c r="F1408" i="1"/>
  <c r="G1408" i="1"/>
  <c r="H1408" i="1"/>
  <c r="I1408" i="1"/>
  <c r="J1408" i="1"/>
  <c r="C1409" i="1"/>
  <c r="D1409" i="1"/>
  <c r="E1409" i="1"/>
  <c r="F1409" i="1"/>
  <c r="G1409" i="1"/>
  <c r="H1409" i="1"/>
  <c r="I1409" i="1"/>
  <c r="J1409" i="1"/>
  <c r="C1410" i="1"/>
  <c r="D1410" i="1"/>
  <c r="E1410" i="1"/>
  <c r="F1410" i="1"/>
  <c r="G1410" i="1"/>
  <c r="H1410" i="1"/>
  <c r="I1410" i="1"/>
  <c r="J1410" i="1"/>
  <c r="C1411" i="1"/>
  <c r="D1411" i="1"/>
  <c r="E1411" i="1"/>
  <c r="F1411" i="1"/>
  <c r="G1411" i="1"/>
  <c r="H1411" i="1"/>
  <c r="I1411" i="1"/>
  <c r="J1411" i="1"/>
  <c r="C1412" i="1"/>
  <c r="D1412" i="1"/>
  <c r="E1412" i="1"/>
  <c r="F1412" i="1"/>
  <c r="G1412" i="1"/>
  <c r="H1412" i="1"/>
  <c r="I1412" i="1"/>
  <c r="J1412" i="1"/>
  <c r="C1413" i="1"/>
  <c r="D1413" i="1"/>
  <c r="E1413" i="1"/>
  <c r="F1413" i="1"/>
  <c r="G1413" i="1"/>
  <c r="H1413" i="1"/>
  <c r="I1413" i="1"/>
  <c r="J1413" i="1"/>
  <c r="C1414" i="1"/>
  <c r="D1414" i="1"/>
  <c r="E1414" i="1"/>
  <c r="F1414" i="1"/>
  <c r="G1414" i="1"/>
  <c r="H1414" i="1"/>
  <c r="I1414" i="1"/>
  <c r="J1414" i="1"/>
  <c r="C1415" i="1"/>
  <c r="D1415" i="1"/>
  <c r="E1415" i="1"/>
  <c r="F1415" i="1"/>
  <c r="G1415" i="1"/>
  <c r="H1415" i="1"/>
  <c r="I1415" i="1"/>
  <c r="J1415" i="1"/>
  <c r="C1416" i="1"/>
  <c r="D1416" i="1"/>
  <c r="E1416" i="1"/>
  <c r="F1416" i="1"/>
  <c r="G1416" i="1"/>
  <c r="H1416" i="1"/>
  <c r="I1416" i="1"/>
  <c r="J1416" i="1"/>
  <c r="C1417" i="1"/>
  <c r="D1417" i="1"/>
  <c r="E1417" i="1"/>
  <c r="F1417" i="1"/>
  <c r="G1417" i="1"/>
  <c r="H1417" i="1"/>
  <c r="I1417" i="1"/>
  <c r="J1417" i="1"/>
  <c r="C1418" i="1"/>
  <c r="D1418" i="1"/>
  <c r="E1418" i="1"/>
  <c r="F1418" i="1"/>
  <c r="G1418" i="1"/>
  <c r="H1418" i="1"/>
  <c r="I1418" i="1"/>
  <c r="J1418" i="1"/>
  <c r="C1419" i="1"/>
  <c r="D1419" i="1"/>
  <c r="E1419" i="1"/>
  <c r="F1419" i="1"/>
  <c r="G1419" i="1"/>
  <c r="H1419" i="1"/>
  <c r="I1419" i="1"/>
  <c r="J1419" i="1"/>
  <c r="C1420" i="1"/>
  <c r="D1420" i="1"/>
  <c r="E1420" i="1"/>
  <c r="F1420" i="1"/>
  <c r="G1420" i="1"/>
  <c r="H1420" i="1"/>
  <c r="I1420" i="1"/>
  <c r="J1420" i="1"/>
  <c r="C1421" i="1"/>
  <c r="D1421" i="1"/>
  <c r="E1421" i="1"/>
  <c r="F1421" i="1"/>
  <c r="G1421" i="1"/>
  <c r="H1421" i="1"/>
  <c r="I1421" i="1"/>
  <c r="J1421" i="1"/>
  <c r="C1422" i="1"/>
  <c r="D1422" i="1"/>
  <c r="E1422" i="1"/>
  <c r="F1422" i="1"/>
  <c r="G1422" i="1"/>
  <c r="H1422" i="1"/>
  <c r="I1422" i="1"/>
  <c r="J1422" i="1"/>
  <c r="C1423" i="1"/>
  <c r="D1423" i="1"/>
  <c r="E1423" i="1"/>
  <c r="F1423" i="1"/>
  <c r="G1423" i="1"/>
  <c r="H1423" i="1"/>
  <c r="I1423" i="1"/>
  <c r="J1423" i="1"/>
  <c r="C1424" i="1"/>
  <c r="D1424" i="1"/>
  <c r="E1424" i="1"/>
  <c r="F1424" i="1"/>
  <c r="G1424" i="1"/>
  <c r="H1424" i="1"/>
  <c r="I1424" i="1"/>
  <c r="J1424" i="1"/>
  <c r="C1425" i="1"/>
  <c r="D1425" i="1"/>
  <c r="E1425" i="1"/>
  <c r="F1425" i="1"/>
  <c r="G1425" i="1"/>
  <c r="H1425" i="1"/>
  <c r="I1425" i="1"/>
  <c r="J1425" i="1"/>
  <c r="C1426" i="1"/>
  <c r="D1426" i="1"/>
  <c r="E1426" i="1"/>
  <c r="F1426" i="1"/>
  <c r="G1426" i="1"/>
  <c r="H1426" i="1"/>
  <c r="I1426" i="1"/>
  <c r="J1426" i="1"/>
  <c r="C1427" i="1"/>
  <c r="D1427" i="1"/>
  <c r="E1427" i="1"/>
  <c r="F1427" i="1"/>
  <c r="G1427" i="1"/>
  <c r="H1427" i="1"/>
  <c r="I1427" i="1"/>
  <c r="J1427" i="1"/>
  <c r="C1428" i="1"/>
  <c r="D1428" i="1"/>
  <c r="E1428" i="1"/>
  <c r="F1428" i="1"/>
  <c r="G1428" i="1"/>
  <c r="H1428" i="1"/>
  <c r="I1428" i="1"/>
  <c r="J1428" i="1"/>
  <c r="C1429" i="1"/>
  <c r="D1429" i="1"/>
  <c r="E1429" i="1"/>
  <c r="F1429" i="1"/>
  <c r="G1429" i="1"/>
  <c r="H1429" i="1"/>
  <c r="I1429" i="1"/>
  <c r="J1429" i="1"/>
  <c r="C1430" i="1"/>
  <c r="D1430" i="1"/>
  <c r="E1430" i="1"/>
  <c r="F1430" i="1"/>
  <c r="G1430" i="1"/>
  <c r="H1430" i="1"/>
  <c r="I1430" i="1"/>
  <c r="J1430" i="1"/>
  <c r="C1431" i="1"/>
  <c r="D1431" i="1"/>
  <c r="E1431" i="1"/>
  <c r="F1431" i="1"/>
  <c r="G1431" i="1"/>
  <c r="H1431" i="1"/>
  <c r="I1431" i="1"/>
  <c r="J1431" i="1"/>
  <c r="C1432" i="1"/>
  <c r="D1432" i="1"/>
  <c r="E1432" i="1"/>
  <c r="F1432" i="1"/>
  <c r="G1432" i="1"/>
  <c r="H1432" i="1"/>
  <c r="I1432" i="1"/>
  <c r="J1432" i="1"/>
  <c r="C1433" i="1"/>
  <c r="D1433" i="1"/>
  <c r="E1433" i="1"/>
  <c r="F1433" i="1"/>
  <c r="G1433" i="1"/>
  <c r="H1433" i="1"/>
  <c r="I1433" i="1"/>
  <c r="J1433" i="1"/>
  <c r="C1434" i="1"/>
  <c r="D1434" i="1"/>
  <c r="E1434" i="1"/>
  <c r="F1434" i="1"/>
  <c r="G1434" i="1"/>
  <c r="H1434" i="1"/>
  <c r="I1434" i="1"/>
  <c r="J1434" i="1"/>
  <c r="C1435" i="1"/>
  <c r="D1435" i="1"/>
  <c r="E1435" i="1"/>
  <c r="F1435" i="1"/>
  <c r="G1435" i="1"/>
  <c r="H1435" i="1"/>
  <c r="I1435" i="1"/>
  <c r="J1435" i="1"/>
  <c r="C1436" i="1"/>
  <c r="D1436" i="1"/>
  <c r="E1436" i="1"/>
  <c r="F1436" i="1"/>
  <c r="G1436" i="1"/>
  <c r="H1436" i="1"/>
  <c r="I1436" i="1"/>
  <c r="J1436" i="1"/>
  <c r="C1437" i="1"/>
  <c r="D1437" i="1"/>
  <c r="E1437" i="1"/>
  <c r="F1437" i="1"/>
  <c r="G1437" i="1"/>
  <c r="H1437" i="1"/>
  <c r="I1437" i="1"/>
  <c r="J1437" i="1"/>
  <c r="C1438" i="1"/>
  <c r="D1438" i="1"/>
  <c r="E1438" i="1"/>
  <c r="F1438" i="1"/>
  <c r="G1438" i="1"/>
  <c r="H1438" i="1"/>
  <c r="I1438" i="1"/>
  <c r="J1438" i="1"/>
  <c r="C1439" i="1"/>
  <c r="D1439" i="1"/>
  <c r="E1439" i="1"/>
  <c r="F1439" i="1"/>
  <c r="G1439" i="1"/>
  <c r="H1439" i="1"/>
  <c r="I1439" i="1"/>
  <c r="J1439" i="1"/>
  <c r="C1440" i="1"/>
  <c r="D1440" i="1"/>
  <c r="E1440" i="1"/>
  <c r="F1440" i="1"/>
  <c r="G1440" i="1"/>
  <c r="H1440" i="1"/>
  <c r="I1440" i="1"/>
  <c r="J1440" i="1"/>
  <c r="C1441" i="1"/>
  <c r="D1441" i="1"/>
  <c r="E1441" i="1"/>
  <c r="F1441" i="1"/>
  <c r="G1441" i="1"/>
  <c r="H1441" i="1"/>
  <c r="I1441" i="1"/>
  <c r="J1441" i="1"/>
  <c r="C1442" i="1"/>
  <c r="D1442" i="1"/>
  <c r="E1442" i="1"/>
  <c r="F1442" i="1"/>
  <c r="G1442" i="1"/>
  <c r="H1442" i="1"/>
  <c r="I1442" i="1"/>
  <c r="J1442" i="1"/>
  <c r="C1443" i="1"/>
  <c r="D1443" i="1"/>
  <c r="E1443" i="1"/>
  <c r="F1443" i="1"/>
  <c r="G1443" i="1"/>
  <c r="H1443" i="1"/>
  <c r="I1443" i="1"/>
  <c r="J1443" i="1"/>
  <c r="C1444" i="1"/>
  <c r="D1444" i="1"/>
  <c r="E1444" i="1"/>
  <c r="F1444" i="1"/>
  <c r="G1444" i="1"/>
  <c r="H1444" i="1"/>
  <c r="I1444" i="1"/>
  <c r="J1444" i="1"/>
  <c r="C1445" i="1"/>
  <c r="D1445" i="1"/>
  <c r="E1445" i="1"/>
  <c r="F1445" i="1"/>
  <c r="G1445" i="1"/>
  <c r="H1445" i="1"/>
  <c r="I1445" i="1"/>
  <c r="J1445" i="1"/>
  <c r="C1446" i="1"/>
  <c r="D1446" i="1"/>
  <c r="E1446" i="1"/>
  <c r="F1446" i="1"/>
  <c r="G1446" i="1"/>
  <c r="H1446" i="1"/>
  <c r="I1446" i="1"/>
  <c r="J1446" i="1"/>
  <c r="C1447" i="1"/>
  <c r="D1447" i="1"/>
  <c r="E1447" i="1"/>
  <c r="F1447" i="1"/>
  <c r="G1447" i="1"/>
  <c r="H1447" i="1"/>
  <c r="I1447" i="1"/>
  <c r="J1447" i="1"/>
  <c r="C1448" i="1"/>
  <c r="D1448" i="1"/>
  <c r="E1448" i="1"/>
  <c r="F1448" i="1"/>
  <c r="G1448" i="1"/>
  <c r="H1448" i="1"/>
  <c r="I1448" i="1"/>
  <c r="J1448" i="1"/>
  <c r="C1449" i="1"/>
  <c r="D1449" i="1"/>
  <c r="E1449" i="1"/>
  <c r="F1449" i="1"/>
  <c r="G1449" i="1"/>
  <c r="H1449" i="1"/>
  <c r="I1449" i="1"/>
  <c r="J1449" i="1"/>
  <c r="C1450" i="1"/>
  <c r="D1450" i="1"/>
  <c r="E1450" i="1"/>
  <c r="F1450" i="1"/>
  <c r="G1450" i="1"/>
  <c r="H1450" i="1"/>
  <c r="I1450" i="1"/>
  <c r="J1450" i="1"/>
  <c r="C1451" i="1"/>
  <c r="D1451" i="1"/>
  <c r="E1451" i="1"/>
  <c r="F1451" i="1"/>
  <c r="G1451" i="1"/>
  <c r="H1451" i="1"/>
  <c r="I1451" i="1"/>
  <c r="J1451" i="1"/>
  <c r="C1452" i="1"/>
  <c r="D1452" i="1"/>
  <c r="E1452" i="1"/>
  <c r="F1452" i="1"/>
  <c r="G1452" i="1"/>
  <c r="H1452" i="1"/>
  <c r="I1452" i="1"/>
  <c r="J1452" i="1"/>
  <c r="C1453" i="1"/>
  <c r="D1453" i="1"/>
  <c r="E1453" i="1"/>
  <c r="F1453" i="1"/>
  <c r="G1453" i="1"/>
  <c r="H1453" i="1"/>
  <c r="I1453" i="1"/>
  <c r="J1453" i="1"/>
  <c r="C1454" i="1"/>
  <c r="D1454" i="1"/>
  <c r="E1454" i="1"/>
  <c r="F1454" i="1"/>
  <c r="G1454" i="1"/>
  <c r="H1454" i="1"/>
  <c r="I1454" i="1"/>
  <c r="J1454" i="1"/>
  <c r="C1455" i="1"/>
  <c r="D1455" i="1"/>
  <c r="E1455" i="1"/>
  <c r="F1455" i="1"/>
  <c r="G1455" i="1"/>
  <c r="H1455" i="1"/>
  <c r="I1455" i="1"/>
  <c r="J1455" i="1"/>
  <c r="C1456" i="1"/>
  <c r="D1456" i="1"/>
  <c r="E1456" i="1"/>
  <c r="F1456" i="1"/>
  <c r="G1456" i="1"/>
  <c r="H1456" i="1"/>
  <c r="I1456" i="1"/>
  <c r="J1456" i="1"/>
  <c r="C1457" i="1"/>
  <c r="D1457" i="1"/>
  <c r="E1457" i="1"/>
  <c r="F1457" i="1"/>
  <c r="G1457" i="1"/>
  <c r="H1457" i="1"/>
  <c r="I1457" i="1"/>
  <c r="J1457" i="1"/>
  <c r="C1458" i="1"/>
  <c r="D1458" i="1"/>
  <c r="E1458" i="1"/>
  <c r="F1458" i="1"/>
  <c r="G1458" i="1"/>
  <c r="H1458" i="1"/>
  <c r="I1458" i="1"/>
  <c r="J1458" i="1"/>
  <c r="C1459" i="1"/>
  <c r="D1459" i="1"/>
  <c r="E1459" i="1"/>
  <c r="F1459" i="1"/>
  <c r="G1459" i="1"/>
  <c r="H1459" i="1"/>
  <c r="I1459" i="1"/>
  <c r="J1459" i="1"/>
  <c r="C1460" i="1"/>
  <c r="D1460" i="1"/>
  <c r="E1460" i="1"/>
  <c r="F1460" i="1"/>
  <c r="G1460" i="1"/>
  <c r="H1460" i="1"/>
  <c r="I1460" i="1"/>
  <c r="J1460" i="1"/>
  <c r="C1461" i="1"/>
  <c r="D1461" i="1"/>
  <c r="E1461" i="1"/>
  <c r="F1461" i="1"/>
  <c r="G1461" i="1"/>
  <c r="H1461" i="1"/>
  <c r="I1461" i="1"/>
  <c r="J1461" i="1"/>
  <c r="C1462" i="1"/>
  <c r="D1462" i="1"/>
  <c r="E1462" i="1"/>
  <c r="F1462" i="1"/>
  <c r="G1462" i="1"/>
  <c r="H1462" i="1"/>
  <c r="I1462" i="1"/>
  <c r="J1462" i="1"/>
  <c r="C1463" i="1"/>
  <c r="D1463" i="1"/>
  <c r="E1463" i="1"/>
  <c r="F1463" i="1"/>
  <c r="G1463" i="1"/>
  <c r="H1463" i="1"/>
  <c r="I1463" i="1"/>
  <c r="J1463" i="1"/>
  <c r="C1464" i="1"/>
  <c r="D1464" i="1"/>
  <c r="E1464" i="1"/>
  <c r="F1464" i="1"/>
  <c r="G1464" i="1"/>
  <c r="H1464" i="1"/>
  <c r="I1464" i="1"/>
  <c r="J1464" i="1"/>
  <c r="C1465" i="1"/>
  <c r="D1465" i="1"/>
  <c r="E1465" i="1"/>
  <c r="F1465" i="1"/>
  <c r="G1465" i="1"/>
  <c r="H1465" i="1"/>
  <c r="I1465" i="1"/>
  <c r="J1465" i="1"/>
  <c r="C1466" i="1"/>
  <c r="D1466" i="1"/>
  <c r="E1466" i="1"/>
  <c r="F1466" i="1"/>
  <c r="G1466" i="1"/>
  <c r="H1466" i="1"/>
  <c r="I1466" i="1"/>
  <c r="J1466" i="1"/>
  <c r="C1467" i="1"/>
  <c r="D1467" i="1"/>
  <c r="E1467" i="1"/>
  <c r="F1467" i="1"/>
  <c r="G1467" i="1"/>
  <c r="H1467" i="1"/>
  <c r="I1467" i="1"/>
  <c r="J1467" i="1"/>
  <c r="C1468" i="1"/>
  <c r="D1468" i="1"/>
  <c r="E1468" i="1"/>
  <c r="F1468" i="1"/>
  <c r="G1468" i="1"/>
  <c r="H1468" i="1"/>
  <c r="I1468" i="1"/>
  <c r="J1468" i="1"/>
  <c r="C1469" i="1"/>
  <c r="D1469" i="1"/>
  <c r="E1469" i="1"/>
  <c r="F1469" i="1"/>
  <c r="G1469" i="1"/>
  <c r="H1469" i="1"/>
  <c r="I1469" i="1"/>
  <c r="J1469" i="1"/>
  <c r="C1470" i="1"/>
  <c r="D1470" i="1"/>
  <c r="E1470" i="1"/>
  <c r="F1470" i="1"/>
  <c r="G1470" i="1"/>
  <c r="H1470" i="1"/>
  <c r="I1470" i="1"/>
  <c r="J1470" i="1"/>
  <c r="C1471" i="1"/>
  <c r="D1471" i="1"/>
  <c r="E1471" i="1"/>
  <c r="F1471" i="1"/>
  <c r="G1471" i="1"/>
  <c r="H1471" i="1"/>
  <c r="I1471" i="1"/>
  <c r="J1471" i="1"/>
  <c r="C1472" i="1"/>
  <c r="D1472" i="1"/>
  <c r="E1472" i="1"/>
  <c r="F1472" i="1"/>
  <c r="G1472" i="1"/>
  <c r="H1472" i="1"/>
  <c r="I1472" i="1"/>
  <c r="J1472" i="1"/>
  <c r="C1473" i="1"/>
  <c r="D1473" i="1"/>
  <c r="E1473" i="1"/>
  <c r="F1473" i="1"/>
  <c r="G1473" i="1"/>
  <c r="H1473" i="1"/>
  <c r="I1473" i="1"/>
  <c r="J1473" i="1"/>
  <c r="C1474" i="1"/>
  <c r="D1474" i="1"/>
  <c r="E1474" i="1"/>
  <c r="F1474" i="1"/>
  <c r="G1474" i="1"/>
  <c r="H1474" i="1"/>
  <c r="I1474" i="1"/>
  <c r="J1474" i="1"/>
  <c r="C1475" i="1"/>
  <c r="D1475" i="1"/>
  <c r="E1475" i="1"/>
  <c r="F1475" i="1"/>
  <c r="G1475" i="1"/>
  <c r="H1475" i="1"/>
  <c r="I1475" i="1"/>
  <c r="J1475" i="1"/>
  <c r="C1476" i="1"/>
  <c r="D1476" i="1"/>
  <c r="E1476" i="1"/>
  <c r="F1476" i="1"/>
  <c r="G1476" i="1"/>
  <c r="H1476" i="1"/>
  <c r="I1476" i="1"/>
  <c r="J1476" i="1"/>
  <c r="C1477" i="1"/>
  <c r="D1477" i="1"/>
  <c r="E1477" i="1"/>
  <c r="F1477" i="1"/>
  <c r="G1477" i="1"/>
  <c r="H1477" i="1"/>
  <c r="I1477" i="1"/>
  <c r="J1477" i="1"/>
  <c r="C1478" i="1"/>
  <c r="D1478" i="1"/>
  <c r="E1478" i="1"/>
  <c r="F1478" i="1"/>
  <c r="G1478" i="1"/>
  <c r="H1478" i="1"/>
  <c r="I1478" i="1"/>
  <c r="J1478" i="1"/>
  <c r="C1479" i="1"/>
  <c r="D1479" i="1"/>
  <c r="E1479" i="1"/>
  <c r="F1479" i="1"/>
  <c r="G1479" i="1"/>
  <c r="H1479" i="1"/>
  <c r="I1479" i="1"/>
  <c r="J1479" i="1"/>
  <c r="C1480" i="1"/>
  <c r="D1480" i="1"/>
  <c r="E1480" i="1"/>
  <c r="F1480" i="1"/>
  <c r="G1480" i="1"/>
  <c r="H1480" i="1"/>
  <c r="I1480" i="1"/>
  <c r="J1480" i="1"/>
  <c r="C1481" i="1"/>
  <c r="D1481" i="1"/>
  <c r="E1481" i="1"/>
  <c r="F1481" i="1"/>
  <c r="G1481" i="1"/>
  <c r="H1481" i="1"/>
  <c r="I1481" i="1"/>
  <c r="J1481" i="1"/>
  <c r="C1482" i="1"/>
  <c r="D1482" i="1"/>
  <c r="E1482" i="1"/>
  <c r="F1482" i="1"/>
  <c r="G1482" i="1"/>
  <c r="H1482" i="1"/>
  <c r="I1482" i="1"/>
  <c r="J1482" i="1"/>
  <c r="C1483" i="1"/>
  <c r="D1483" i="1"/>
  <c r="E1483" i="1"/>
  <c r="F1483" i="1"/>
  <c r="G1483" i="1"/>
  <c r="H1483" i="1"/>
  <c r="I1483" i="1"/>
  <c r="J1483" i="1"/>
  <c r="C1484" i="1"/>
  <c r="D1484" i="1"/>
  <c r="E1484" i="1"/>
  <c r="F1484" i="1"/>
  <c r="G1484" i="1"/>
  <c r="H1484" i="1"/>
  <c r="I1484" i="1"/>
  <c r="J1484" i="1"/>
  <c r="C1485" i="1"/>
  <c r="D1485" i="1"/>
  <c r="E1485" i="1"/>
  <c r="F1485" i="1"/>
  <c r="G1485" i="1"/>
  <c r="H1485" i="1"/>
  <c r="I1485" i="1"/>
  <c r="J1485" i="1"/>
  <c r="C1486" i="1"/>
  <c r="D1486" i="1"/>
  <c r="E1486" i="1"/>
  <c r="F1486" i="1"/>
  <c r="G1486" i="1"/>
  <c r="H1486" i="1"/>
  <c r="I1486" i="1"/>
  <c r="J1486" i="1"/>
  <c r="C1487" i="1"/>
  <c r="D1487" i="1"/>
  <c r="E1487" i="1"/>
  <c r="F1487" i="1"/>
  <c r="G1487" i="1"/>
  <c r="H1487" i="1"/>
  <c r="I1487" i="1"/>
  <c r="J1487" i="1"/>
  <c r="C1488" i="1"/>
  <c r="D1488" i="1"/>
  <c r="E1488" i="1"/>
  <c r="F1488" i="1"/>
  <c r="G1488" i="1"/>
  <c r="H1488" i="1"/>
  <c r="I1488" i="1"/>
  <c r="J1488" i="1"/>
  <c r="C1489" i="1"/>
  <c r="D1489" i="1"/>
  <c r="E1489" i="1"/>
  <c r="F1489" i="1"/>
  <c r="G1489" i="1"/>
  <c r="H1489" i="1"/>
  <c r="I1489" i="1"/>
  <c r="J1489" i="1"/>
  <c r="C1490" i="1"/>
  <c r="D1490" i="1"/>
  <c r="E1490" i="1"/>
  <c r="F1490" i="1"/>
  <c r="G1490" i="1"/>
  <c r="H1490" i="1"/>
  <c r="I1490" i="1"/>
  <c r="J1490" i="1"/>
  <c r="C1491" i="1"/>
  <c r="D1491" i="1"/>
  <c r="E1491" i="1"/>
  <c r="F1491" i="1"/>
  <c r="G1491" i="1"/>
  <c r="H1491" i="1"/>
  <c r="I1491" i="1"/>
  <c r="J1491" i="1"/>
  <c r="C1492" i="1"/>
  <c r="D1492" i="1"/>
  <c r="E1492" i="1"/>
  <c r="F1492" i="1"/>
  <c r="G1492" i="1"/>
  <c r="H1492" i="1"/>
  <c r="I1492" i="1"/>
  <c r="J1492" i="1"/>
  <c r="C1493" i="1"/>
  <c r="D1493" i="1"/>
  <c r="E1493" i="1"/>
  <c r="F1493" i="1"/>
  <c r="G1493" i="1"/>
  <c r="H1493" i="1"/>
  <c r="I1493" i="1"/>
  <c r="J1493" i="1"/>
  <c r="C1494" i="1"/>
  <c r="D1494" i="1"/>
  <c r="E1494" i="1"/>
  <c r="F1494" i="1"/>
  <c r="G1494" i="1"/>
  <c r="H1494" i="1"/>
  <c r="I1494" i="1"/>
  <c r="J1494" i="1"/>
  <c r="C1495" i="1"/>
  <c r="D1495" i="1"/>
  <c r="E1495" i="1"/>
  <c r="F1495" i="1"/>
  <c r="G1495" i="1"/>
  <c r="H1495" i="1"/>
  <c r="I1495" i="1"/>
  <c r="J1495" i="1"/>
  <c r="C1496" i="1"/>
  <c r="D1496" i="1"/>
  <c r="E1496" i="1"/>
  <c r="F1496" i="1"/>
  <c r="G1496" i="1"/>
  <c r="H1496" i="1"/>
  <c r="I1496" i="1"/>
  <c r="J1496" i="1"/>
  <c r="C1497" i="1"/>
  <c r="D1497" i="1"/>
  <c r="E1497" i="1"/>
  <c r="F1497" i="1"/>
  <c r="G1497" i="1"/>
  <c r="H1497" i="1"/>
  <c r="I1497" i="1"/>
  <c r="J1497" i="1"/>
  <c r="C1498" i="1"/>
  <c r="D1498" i="1"/>
  <c r="E1498" i="1"/>
  <c r="F1498" i="1"/>
  <c r="G1498" i="1"/>
  <c r="H1498" i="1"/>
  <c r="I1498" i="1"/>
  <c r="J1498" i="1"/>
  <c r="C1499" i="1"/>
  <c r="D1499" i="1"/>
  <c r="E1499" i="1"/>
  <c r="F1499" i="1"/>
  <c r="G1499" i="1"/>
  <c r="H1499" i="1"/>
  <c r="I1499" i="1"/>
  <c r="J1499" i="1"/>
  <c r="C1500" i="1"/>
  <c r="D1500" i="1"/>
  <c r="E1500" i="1"/>
  <c r="F1500" i="1"/>
  <c r="G1500" i="1"/>
  <c r="H1500" i="1"/>
  <c r="I1500" i="1"/>
  <c r="J1500" i="1"/>
  <c r="C1501" i="1"/>
  <c r="D1501" i="1"/>
  <c r="E1501" i="1"/>
  <c r="F1501" i="1"/>
  <c r="G1501" i="1"/>
  <c r="H1501" i="1"/>
  <c r="I1501" i="1"/>
  <c r="J1501" i="1"/>
  <c r="C1502" i="1"/>
  <c r="D1502" i="1"/>
  <c r="E1502" i="1"/>
  <c r="F1502" i="1"/>
  <c r="G1502" i="1"/>
  <c r="H1502" i="1"/>
  <c r="I1502" i="1"/>
  <c r="J1502" i="1"/>
  <c r="C1503" i="1"/>
  <c r="D1503" i="1"/>
  <c r="E1503" i="1"/>
  <c r="F1503" i="1"/>
  <c r="G1503" i="1"/>
  <c r="H1503" i="1"/>
  <c r="I1503" i="1"/>
  <c r="J1503" i="1"/>
  <c r="C1504" i="1"/>
  <c r="D1504" i="1"/>
  <c r="E1504" i="1"/>
  <c r="F1504" i="1"/>
  <c r="G1504" i="1"/>
  <c r="H1504" i="1"/>
  <c r="I1504" i="1"/>
  <c r="J1504" i="1"/>
  <c r="C1505" i="1"/>
  <c r="D1505" i="1"/>
  <c r="E1505" i="1"/>
  <c r="F1505" i="1"/>
  <c r="G1505" i="1"/>
  <c r="H1505" i="1"/>
  <c r="I1505" i="1"/>
  <c r="J1505" i="1"/>
  <c r="C1506" i="1"/>
  <c r="D1506" i="1"/>
  <c r="E1506" i="1"/>
  <c r="F1506" i="1"/>
  <c r="G1506" i="1"/>
  <c r="H1506" i="1"/>
  <c r="I1506" i="1"/>
  <c r="J1506" i="1"/>
  <c r="C1507" i="1"/>
  <c r="D1507" i="1"/>
  <c r="E1507" i="1"/>
  <c r="F1507" i="1"/>
  <c r="G1507" i="1"/>
  <c r="H1507" i="1"/>
  <c r="I1507" i="1"/>
  <c r="J1507" i="1"/>
  <c r="C1508" i="1"/>
  <c r="D1508" i="1"/>
  <c r="E1508" i="1"/>
  <c r="F1508" i="1"/>
  <c r="G1508" i="1"/>
  <c r="H1508" i="1"/>
  <c r="I1508" i="1"/>
  <c r="J1508" i="1"/>
  <c r="C1509" i="1"/>
  <c r="D1509" i="1"/>
  <c r="E1509" i="1"/>
  <c r="F1509" i="1"/>
  <c r="G1509" i="1"/>
  <c r="H1509" i="1"/>
  <c r="I1509" i="1"/>
  <c r="J1509" i="1"/>
  <c r="C1510" i="1"/>
  <c r="D1510" i="1"/>
  <c r="E1510" i="1"/>
  <c r="F1510" i="1"/>
  <c r="G1510" i="1"/>
  <c r="H1510" i="1"/>
  <c r="I1510" i="1"/>
  <c r="J1510" i="1"/>
  <c r="C1511" i="1"/>
  <c r="D1511" i="1"/>
  <c r="E1511" i="1"/>
  <c r="F1511" i="1"/>
  <c r="G1511" i="1"/>
  <c r="H1511" i="1"/>
  <c r="I1511" i="1"/>
  <c r="J1511" i="1"/>
  <c r="C1512" i="1"/>
  <c r="D1512" i="1"/>
  <c r="E1512" i="1"/>
  <c r="F1512" i="1"/>
  <c r="G1512" i="1"/>
  <c r="H1512" i="1"/>
  <c r="I1512" i="1"/>
  <c r="J1512" i="1"/>
  <c r="C1513" i="1"/>
  <c r="D1513" i="1"/>
  <c r="E1513" i="1"/>
  <c r="F1513" i="1"/>
  <c r="G1513" i="1"/>
  <c r="H1513" i="1"/>
  <c r="I1513" i="1"/>
  <c r="J1513" i="1"/>
  <c r="C1514" i="1"/>
  <c r="D1514" i="1"/>
  <c r="E1514" i="1"/>
  <c r="F1514" i="1"/>
  <c r="G1514" i="1"/>
  <c r="H1514" i="1"/>
  <c r="I1514" i="1"/>
  <c r="J1514" i="1"/>
  <c r="C1515" i="1"/>
  <c r="D1515" i="1"/>
  <c r="E1515" i="1"/>
  <c r="F1515" i="1"/>
  <c r="G1515" i="1"/>
  <c r="H1515" i="1"/>
  <c r="I1515" i="1"/>
  <c r="J1515" i="1"/>
  <c r="C1516" i="1"/>
  <c r="D1516" i="1"/>
  <c r="E1516" i="1"/>
  <c r="F1516" i="1"/>
  <c r="G1516" i="1"/>
  <c r="H1516" i="1"/>
  <c r="I1516" i="1"/>
  <c r="J1516" i="1"/>
  <c r="C1517" i="1"/>
  <c r="D1517" i="1"/>
  <c r="E1517" i="1"/>
  <c r="F1517" i="1"/>
  <c r="G1517" i="1"/>
  <c r="H1517" i="1"/>
  <c r="I1517" i="1"/>
  <c r="J1517" i="1"/>
  <c r="C1518" i="1"/>
  <c r="D1518" i="1"/>
  <c r="E1518" i="1"/>
  <c r="F1518" i="1"/>
  <c r="G1518" i="1"/>
  <c r="H1518" i="1"/>
  <c r="I1518" i="1"/>
  <c r="J1518" i="1"/>
  <c r="C1519" i="1"/>
  <c r="D1519" i="1"/>
  <c r="E1519" i="1"/>
  <c r="F1519" i="1"/>
  <c r="G1519" i="1"/>
  <c r="H1519" i="1"/>
  <c r="I1519" i="1"/>
  <c r="J1519" i="1"/>
  <c r="C1520" i="1"/>
  <c r="D1520" i="1"/>
  <c r="E1520" i="1"/>
  <c r="F1520" i="1"/>
  <c r="G1520" i="1"/>
  <c r="H1520" i="1"/>
  <c r="I1520" i="1"/>
  <c r="J1520" i="1"/>
  <c r="C1521" i="1"/>
  <c r="D1521" i="1"/>
  <c r="E1521" i="1"/>
  <c r="F1521" i="1"/>
  <c r="G1521" i="1"/>
  <c r="H1521" i="1"/>
  <c r="I1521" i="1"/>
  <c r="J1521" i="1"/>
  <c r="C1522" i="1"/>
  <c r="D1522" i="1"/>
  <c r="E1522" i="1"/>
  <c r="F1522" i="1"/>
  <c r="G1522" i="1"/>
  <c r="H1522" i="1"/>
  <c r="I1522" i="1"/>
  <c r="J1522" i="1"/>
  <c r="C1523" i="1"/>
  <c r="D1523" i="1"/>
  <c r="E1523" i="1"/>
  <c r="F1523" i="1"/>
  <c r="G1523" i="1"/>
  <c r="H1523" i="1"/>
  <c r="I1523" i="1"/>
  <c r="J1523" i="1"/>
  <c r="C1524" i="1"/>
  <c r="D1524" i="1"/>
  <c r="E1524" i="1"/>
  <c r="F1524" i="1"/>
  <c r="G1524" i="1"/>
  <c r="H1524" i="1"/>
  <c r="I1524" i="1"/>
  <c r="J1524" i="1"/>
  <c r="C1525" i="1"/>
  <c r="D1525" i="1"/>
  <c r="E1525" i="1"/>
  <c r="F1525" i="1"/>
  <c r="G1525" i="1"/>
  <c r="H1525" i="1"/>
  <c r="I1525" i="1"/>
  <c r="J1525" i="1"/>
  <c r="C1526" i="1"/>
  <c r="D1526" i="1"/>
  <c r="E1526" i="1"/>
  <c r="F1526" i="1"/>
  <c r="G1526" i="1"/>
  <c r="H1526" i="1"/>
  <c r="I1526" i="1"/>
  <c r="J1526" i="1"/>
  <c r="C1527" i="1"/>
  <c r="D1527" i="1"/>
  <c r="E1527" i="1"/>
  <c r="F1527" i="1"/>
  <c r="G1527" i="1"/>
  <c r="H1527" i="1"/>
  <c r="I1527" i="1"/>
  <c r="J1527" i="1"/>
  <c r="C1528" i="1"/>
  <c r="D1528" i="1"/>
  <c r="E1528" i="1"/>
  <c r="F1528" i="1"/>
  <c r="G1528" i="1"/>
  <c r="H1528" i="1"/>
  <c r="I1528" i="1"/>
  <c r="J1528" i="1"/>
  <c r="C1529" i="1"/>
  <c r="D1529" i="1"/>
  <c r="E1529" i="1"/>
  <c r="F1529" i="1"/>
  <c r="G1529" i="1"/>
  <c r="H1529" i="1"/>
  <c r="I1529" i="1"/>
  <c r="J1529" i="1"/>
  <c r="C1530" i="1"/>
  <c r="D1530" i="1"/>
  <c r="E1530" i="1"/>
  <c r="F1530" i="1"/>
  <c r="G1530" i="1"/>
  <c r="H1530" i="1"/>
  <c r="I1530" i="1"/>
  <c r="J1530" i="1"/>
  <c r="C1531" i="1"/>
  <c r="D1531" i="1"/>
  <c r="E1531" i="1"/>
  <c r="F1531" i="1"/>
  <c r="G1531" i="1"/>
  <c r="H1531" i="1"/>
  <c r="I1531" i="1"/>
  <c r="J1531" i="1"/>
  <c r="C1532" i="1"/>
  <c r="D1532" i="1"/>
  <c r="E1532" i="1"/>
  <c r="F1532" i="1"/>
  <c r="G1532" i="1"/>
  <c r="H1532" i="1"/>
  <c r="I1532" i="1"/>
  <c r="J1532" i="1"/>
  <c r="C1533" i="1"/>
  <c r="D1533" i="1"/>
  <c r="E1533" i="1"/>
  <c r="F1533" i="1"/>
  <c r="G1533" i="1"/>
  <c r="H1533" i="1"/>
  <c r="I1533" i="1"/>
  <c r="J1533" i="1"/>
  <c r="C1534" i="1"/>
  <c r="D1534" i="1"/>
  <c r="E1534" i="1"/>
  <c r="F1534" i="1"/>
  <c r="G1534" i="1"/>
  <c r="H1534" i="1"/>
  <c r="I1534" i="1"/>
  <c r="J1534" i="1"/>
  <c r="C1535" i="1"/>
  <c r="D1535" i="1"/>
  <c r="E1535" i="1"/>
  <c r="F1535" i="1"/>
  <c r="G1535" i="1"/>
  <c r="H1535" i="1"/>
  <c r="I1535" i="1"/>
  <c r="J1535" i="1"/>
  <c r="C1536" i="1"/>
  <c r="D1536" i="1"/>
  <c r="E1536" i="1"/>
  <c r="F1536" i="1"/>
  <c r="G1536" i="1"/>
  <c r="H1536" i="1"/>
  <c r="I1536" i="1"/>
  <c r="J1536" i="1"/>
  <c r="C1537" i="1"/>
  <c r="D1537" i="1"/>
  <c r="E1537" i="1"/>
  <c r="F1537" i="1"/>
  <c r="G1537" i="1"/>
  <c r="H1537" i="1"/>
  <c r="I1537" i="1"/>
  <c r="J1537" i="1"/>
  <c r="C1538" i="1"/>
  <c r="D1538" i="1"/>
  <c r="E1538" i="1"/>
  <c r="F1538" i="1"/>
  <c r="G1538" i="1"/>
  <c r="H1538" i="1"/>
  <c r="I1538" i="1"/>
  <c r="J1538" i="1"/>
  <c r="C1539" i="1"/>
  <c r="D1539" i="1"/>
  <c r="E1539" i="1"/>
  <c r="F1539" i="1"/>
  <c r="G1539" i="1"/>
  <c r="H1539" i="1"/>
  <c r="I1539" i="1"/>
  <c r="J1539" i="1"/>
  <c r="C1540" i="1"/>
  <c r="D1540" i="1"/>
  <c r="E1540" i="1"/>
  <c r="F1540" i="1"/>
  <c r="G1540" i="1"/>
  <c r="H1540" i="1"/>
  <c r="I1540" i="1"/>
  <c r="J1540" i="1"/>
  <c r="C1541" i="1"/>
  <c r="D1541" i="1"/>
  <c r="E1541" i="1"/>
  <c r="F1541" i="1"/>
  <c r="G1541" i="1"/>
  <c r="H1541" i="1"/>
  <c r="I1541" i="1"/>
  <c r="J1541" i="1"/>
  <c r="C1542" i="1"/>
  <c r="D1542" i="1"/>
  <c r="E1542" i="1"/>
  <c r="F1542" i="1"/>
  <c r="G1542" i="1"/>
  <c r="H1542" i="1"/>
  <c r="I1542" i="1"/>
  <c r="J1542" i="1"/>
  <c r="C1543" i="1"/>
  <c r="D1543" i="1"/>
  <c r="E1543" i="1"/>
  <c r="F1543" i="1"/>
  <c r="G1543" i="1"/>
  <c r="H1543" i="1"/>
  <c r="I1543" i="1"/>
  <c r="J1543" i="1"/>
  <c r="C1544" i="1"/>
  <c r="D1544" i="1"/>
  <c r="E1544" i="1"/>
  <c r="F1544" i="1"/>
  <c r="G1544" i="1"/>
  <c r="H1544" i="1"/>
  <c r="I1544" i="1"/>
  <c r="J1544" i="1"/>
  <c r="C1545" i="1"/>
  <c r="D1545" i="1"/>
  <c r="E1545" i="1"/>
  <c r="F1545" i="1"/>
  <c r="G1545" i="1"/>
  <c r="H1545" i="1"/>
  <c r="I1545" i="1"/>
  <c r="J1545" i="1"/>
  <c r="C1546" i="1"/>
  <c r="D1546" i="1"/>
  <c r="E1546" i="1"/>
  <c r="F1546" i="1"/>
  <c r="G1546" i="1"/>
  <c r="H1546" i="1"/>
  <c r="I1546" i="1"/>
  <c r="J1546" i="1"/>
  <c r="C1547" i="1"/>
  <c r="D1547" i="1"/>
  <c r="E1547" i="1"/>
  <c r="F1547" i="1"/>
  <c r="G1547" i="1"/>
  <c r="H1547" i="1"/>
  <c r="I1547" i="1"/>
  <c r="J1547" i="1"/>
  <c r="C1548" i="1"/>
  <c r="D1548" i="1"/>
  <c r="E1548" i="1"/>
  <c r="F1548" i="1"/>
  <c r="G1548" i="1"/>
  <c r="H1548" i="1"/>
  <c r="I1548" i="1"/>
  <c r="J1548" i="1"/>
  <c r="C1549" i="1"/>
  <c r="D1549" i="1"/>
  <c r="E1549" i="1"/>
  <c r="F1549" i="1"/>
  <c r="G1549" i="1"/>
  <c r="H1549" i="1"/>
  <c r="I1549" i="1"/>
  <c r="J1549" i="1"/>
  <c r="C1550" i="1"/>
  <c r="D1550" i="1"/>
  <c r="E1550" i="1"/>
  <c r="F1550" i="1"/>
  <c r="G1550" i="1"/>
  <c r="H1550" i="1"/>
  <c r="I1550" i="1"/>
  <c r="J1550" i="1"/>
  <c r="C1551" i="1"/>
  <c r="D1551" i="1"/>
  <c r="E1551" i="1"/>
  <c r="F1551" i="1"/>
  <c r="G1551" i="1"/>
  <c r="H1551" i="1"/>
  <c r="I1551" i="1"/>
  <c r="J1551" i="1"/>
  <c r="C1552" i="1"/>
  <c r="D1552" i="1"/>
  <c r="E1552" i="1"/>
  <c r="F1552" i="1"/>
  <c r="G1552" i="1"/>
  <c r="H1552" i="1"/>
  <c r="I1552" i="1"/>
  <c r="J1552" i="1"/>
  <c r="C1553" i="1"/>
  <c r="D1553" i="1"/>
  <c r="E1553" i="1"/>
  <c r="F1553" i="1"/>
  <c r="G1553" i="1"/>
  <c r="H1553" i="1"/>
  <c r="I1553" i="1"/>
  <c r="J1553" i="1"/>
  <c r="C1554" i="1"/>
  <c r="D1554" i="1"/>
  <c r="E1554" i="1"/>
  <c r="F1554" i="1"/>
  <c r="G1554" i="1"/>
  <c r="H1554" i="1"/>
  <c r="I1554" i="1"/>
  <c r="J1554" i="1"/>
  <c r="C1555" i="1"/>
  <c r="D1555" i="1"/>
  <c r="E1555" i="1"/>
  <c r="F1555" i="1"/>
  <c r="G1555" i="1"/>
  <c r="H1555" i="1"/>
  <c r="I1555" i="1"/>
  <c r="J1555" i="1"/>
  <c r="C1556" i="1"/>
  <c r="D1556" i="1"/>
  <c r="E1556" i="1"/>
  <c r="F1556" i="1"/>
  <c r="G1556" i="1"/>
  <c r="H1556" i="1"/>
  <c r="I1556" i="1"/>
  <c r="J1556" i="1"/>
  <c r="C1557" i="1"/>
  <c r="D1557" i="1"/>
  <c r="E1557" i="1"/>
  <c r="F1557" i="1"/>
  <c r="G1557" i="1"/>
  <c r="H1557" i="1"/>
  <c r="I1557" i="1"/>
  <c r="J1557" i="1"/>
  <c r="C1558" i="1"/>
  <c r="D1558" i="1"/>
  <c r="E1558" i="1"/>
  <c r="F1558" i="1"/>
  <c r="G1558" i="1"/>
  <c r="H1558" i="1"/>
  <c r="I1558" i="1"/>
  <c r="J1558" i="1"/>
  <c r="C1559" i="1"/>
  <c r="D1559" i="1"/>
  <c r="E1559" i="1"/>
  <c r="F1559" i="1"/>
  <c r="G1559" i="1"/>
  <c r="H1559" i="1"/>
  <c r="I1559" i="1"/>
  <c r="J1559" i="1"/>
  <c r="C1560" i="1"/>
  <c r="D1560" i="1"/>
  <c r="E1560" i="1"/>
  <c r="F1560" i="1"/>
  <c r="G1560" i="1"/>
  <c r="H1560" i="1"/>
  <c r="I1560" i="1"/>
  <c r="J1560" i="1"/>
  <c r="C1561" i="1"/>
  <c r="D1561" i="1"/>
  <c r="E1561" i="1"/>
  <c r="F1561" i="1"/>
  <c r="G1561" i="1"/>
  <c r="H1561" i="1"/>
  <c r="I1561" i="1"/>
  <c r="J1561" i="1"/>
  <c r="C1562" i="1"/>
  <c r="D1562" i="1"/>
  <c r="E1562" i="1"/>
  <c r="F1562" i="1"/>
  <c r="G1562" i="1"/>
  <c r="H1562" i="1"/>
  <c r="I1562" i="1"/>
  <c r="J1562" i="1"/>
  <c r="C1563" i="1"/>
  <c r="D1563" i="1"/>
  <c r="E1563" i="1"/>
  <c r="F1563" i="1"/>
  <c r="G1563" i="1"/>
  <c r="H1563" i="1"/>
  <c r="I1563" i="1"/>
  <c r="J1563" i="1"/>
  <c r="C1564" i="1"/>
  <c r="D1564" i="1"/>
  <c r="E1564" i="1"/>
  <c r="F1564" i="1"/>
  <c r="G1564" i="1"/>
  <c r="H1564" i="1"/>
  <c r="I1564" i="1"/>
  <c r="J1564" i="1"/>
  <c r="C1565" i="1"/>
  <c r="D1565" i="1"/>
  <c r="E1565" i="1"/>
  <c r="F1565" i="1"/>
  <c r="G1565" i="1"/>
  <c r="H1565" i="1"/>
  <c r="I1565" i="1"/>
  <c r="J1565" i="1"/>
  <c r="C1566" i="1"/>
  <c r="D1566" i="1"/>
  <c r="E1566" i="1"/>
  <c r="F1566" i="1"/>
  <c r="G1566" i="1"/>
  <c r="H1566" i="1"/>
  <c r="I1566" i="1"/>
  <c r="J1566" i="1"/>
  <c r="C1567" i="1"/>
  <c r="D1567" i="1"/>
  <c r="E1567" i="1"/>
  <c r="F1567" i="1"/>
  <c r="G1567" i="1"/>
  <c r="H1567" i="1"/>
  <c r="I1567" i="1"/>
  <c r="J1567" i="1"/>
  <c r="C1568" i="1"/>
  <c r="D1568" i="1"/>
  <c r="E1568" i="1"/>
  <c r="F1568" i="1"/>
  <c r="G1568" i="1"/>
  <c r="H1568" i="1"/>
  <c r="I1568" i="1"/>
  <c r="J1568" i="1"/>
  <c r="C1569" i="1"/>
  <c r="D1569" i="1"/>
  <c r="E1569" i="1"/>
  <c r="F1569" i="1"/>
  <c r="G1569" i="1"/>
  <c r="H1569" i="1"/>
  <c r="I1569" i="1"/>
  <c r="J1569" i="1"/>
  <c r="C1570" i="1"/>
  <c r="D1570" i="1"/>
  <c r="E1570" i="1"/>
  <c r="F1570" i="1"/>
  <c r="G1570" i="1"/>
  <c r="H1570" i="1"/>
  <c r="I1570" i="1"/>
  <c r="J1570" i="1"/>
  <c r="C1571" i="1"/>
  <c r="D1571" i="1"/>
  <c r="E1571" i="1"/>
  <c r="F1571" i="1"/>
  <c r="G1571" i="1"/>
  <c r="H1571" i="1"/>
  <c r="I1571" i="1"/>
  <c r="J1571" i="1"/>
  <c r="C1572" i="1"/>
  <c r="D1572" i="1"/>
  <c r="E1572" i="1"/>
  <c r="F1572" i="1"/>
  <c r="G1572" i="1"/>
  <c r="H1572" i="1"/>
  <c r="I1572" i="1"/>
  <c r="J1572" i="1"/>
  <c r="C1573" i="1"/>
  <c r="D1573" i="1"/>
  <c r="E1573" i="1"/>
  <c r="F1573" i="1"/>
  <c r="G1573" i="1"/>
  <c r="H1573" i="1"/>
  <c r="I1573" i="1"/>
  <c r="J1573" i="1"/>
  <c r="C1574" i="1"/>
  <c r="D1574" i="1"/>
  <c r="E1574" i="1"/>
  <c r="F1574" i="1"/>
  <c r="G1574" i="1"/>
  <c r="H1574" i="1"/>
  <c r="I1574" i="1"/>
  <c r="J1574" i="1"/>
  <c r="C1575" i="1"/>
  <c r="D1575" i="1"/>
  <c r="E1575" i="1"/>
  <c r="F1575" i="1"/>
  <c r="G1575" i="1"/>
  <c r="H1575" i="1"/>
  <c r="I1575" i="1"/>
  <c r="J1575" i="1"/>
  <c r="C1576" i="1"/>
  <c r="D1576" i="1"/>
  <c r="E1576" i="1"/>
  <c r="F1576" i="1"/>
  <c r="G1576" i="1"/>
  <c r="H1576" i="1"/>
  <c r="I1576" i="1"/>
  <c r="J1576" i="1"/>
  <c r="C1577" i="1"/>
  <c r="D1577" i="1"/>
  <c r="E1577" i="1"/>
  <c r="F1577" i="1"/>
  <c r="G1577" i="1"/>
  <c r="H1577" i="1"/>
  <c r="I1577" i="1"/>
  <c r="J1577" i="1"/>
  <c r="C1578" i="1"/>
  <c r="D1578" i="1"/>
  <c r="E1578" i="1"/>
  <c r="F1578" i="1"/>
  <c r="G1578" i="1"/>
  <c r="H1578" i="1"/>
  <c r="I1578" i="1"/>
  <c r="J1578" i="1"/>
  <c r="C1579" i="1"/>
  <c r="D1579" i="1"/>
  <c r="E1579" i="1"/>
  <c r="F1579" i="1"/>
  <c r="G1579" i="1"/>
  <c r="H1579" i="1"/>
  <c r="I1579" i="1"/>
  <c r="J1579" i="1"/>
  <c r="C1580" i="1"/>
  <c r="D1580" i="1"/>
  <c r="E1580" i="1"/>
  <c r="F1580" i="1"/>
  <c r="G1580" i="1"/>
  <c r="H1580" i="1"/>
  <c r="I1580" i="1"/>
  <c r="J1580" i="1"/>
  <c r="C1581" i="1"/>
  <c r="D1581" i="1"/>
  <c r="E1581" i="1"/>
  <c r="F1581" i="1"/>
  <c r="G1581" i="1"/>
  <c r="H1581" i="1"/>
  <c r="I1581" i="1"/>
  <c r="J1581" i="1"/>
  <c r="C1582" i="1"/>
  <c r="D1582" i="1"/>
  <c r="E1582" i="1"/>
  <c r="F1582" i="1"/>
  <c r="G1582" i="1"/>
  <c r="H1582" i="1"/>
  <c r="I1582" i="1"/>
  <c r="J1582" i="1"/>
  <c r="C1583" i="1"/>
  <c r="D1583" i="1"/>
  <c r="E1583" i="1"/>
  <c r="F1583" i="1"/>
  <c r="G1583" i="1"/>
  <c r="H1583" i="1"/>
  <c r="I1583" i="1"/>
  <c r="J1583" i="1"/>
  <c r="C1584" i="1"/>
  <c r="D1584" i="1"/>
  <c r="E1584" i="1"/>
  <c r="F1584" i="1"/>
  <c r="G1584" i="1"/>
  <c r="H1584" i="1"/>
  <c r="I1584" i="1"/>
  <c r="J1584" i="1"/>
  <c r="C1585" i="1"/>
  <c r="D1585" i="1"/>
  <c r="E1585" i="1"/>
  <c r="F1585" i="1"/>
  <c r="G1585" i="1"/>
  <c r="H1585" i="1"/>
  <c r="I1585" i="1"/>
  <c r="J1585" i="1"/>
  <c r="C1586" i="1"/>
  <c r="D1586" i="1"/>
  <c r="E1586" i="1"/>
  <c r="F1586" i="1"/>
  <c r="G1586" i="1"/>
  <c r="H1586" i="1"/>
  <c r="I1586" i="1"/>
  <c r="J1586" i="1"/>
  <c r="C1587" i="1"/>
  <c r="D1587" i="1"/>
  <c r="E1587" i="1"/>
  <c r="F1587" i="1"/>
  <c r="G1587" i="1"/>
  <c r="H1587" i="1"/>
  <c r="I1587" i="1"/>
  <c r="J1587" i="1"/>
  <c r="C1588" i="1"/>
  <c r="D1588" i="1"/>
  <c r="E1588" i="1"/>
  <c r="F1588" i="1"/>
  <c r="G1588" i="1"/>
  <c r="H1588" i="1"/>
  <c r="I1588" i="1"/>
  <c r="J1588" i="1"/>
  <c r="C1589" i="1"/>
  <c r="D1589" i="1"/>
  <c r="E1589" i="1"/>
  <c r="F1589" i="1"/>
  <c r="G1589" i="1"/>
  <c r="H1589" i="1"/>
  <c r="I1589" i="1"/>
  <c r="J1589" i="1"/>
  <c r="C1590" i="1"/>
  <c r="D1590" i="1"/>
  <c r="E1590" i="1"/>
  <c r="F1590" i="1"/>
  <c r="G1590" i="1"/>
  <c r="H1590" i="1"/>
  <c r="I1590" i="1"/>
  <c r="J1590" i="1"/>
  <c r="C1591" i="1"/>
  <c r="D1591" i="1"/>
  <c r="E1591" i="1"/>
  <c r="F1591" i="1"/>
  <c r="G1591" i="1"/>
  <c r="H1591" i="1"/>
  <c r="I1591" i="1"/>
  <c r="J1591" i="1"/>
  <c r="C1592" i="1"/>
  <c r="D1592" i="1"/>
  <c r="E1592" i="1"/>
  <c r="F1592" i="1"/>
  <c r="G1592" i="1"/>
  <c r="H1592" i="1"/>
  <c r="I1592" i="1"/>
  <c r="J1592" i="1"/>
  <c r="C1593" i="1"/>
  <c r="D1593" i="1"/>
  <c r="E1593" i="1"/>
  <c r="F1593" i="1"/>
  <c r="G1593" i="1"/>
  <c r="H1593" i="1"/>
  <c r="I1593" i="1"/>
  <c r="J1593" i="1"/>
  <c r="C1594" i="1"/>
  <c r="D1594" i="1"/>
  <c r="E1594" i="1"/>
  <c r="F1594" i="1"/>
  <c r="G1594" i="1"/>
  <c r="H1594" i="1"/>
  <c r="I1594" i="1"/>
  <c r="J1594" i="1"/>
  <c r="C1595" i="1"/>
  <c r="D1595" i="1"/>
  <c r="E1595" i="1"/>
  <c r="F1595" i="1"/>
  <c r="G1595" i="1"/>
  <c r="H1595" i="1"/>
  <c r="I1595" i="1"/>
  <c r="J1595" i="1"/>
  <c r="C1596" i="1"/>
  <c r="D1596" i="1"/>
  <c r="E1596" i="1"/>
  <c r="F1596" i="1"/>
  <c r="G1596" i="1"/>
  <c r="H1596" i="1"/>
  <c r="I1596" i="1"/>
  <c r="J1596" i="1"/>
  <c r="C1597" i="1"/>
  <c r="D1597" i="1"/>
  <c r="E1597" i="1"/>
  <c r="F1597" i="1"/>
  <c r="G1597" i="1"/>
  <c r="H1597" i="1"/>
  <c r="I1597" i="1"/>
  <c r="J1597" i="1"/>
  <c r="C1598" i="1"/>
  <c r="D1598" i="1"/>
  <c r="E1598" i="1"/>
  <c r="F1598" i="1"/>
  <c r="G1598" i="1"/>
  <c r="H1598" i="1"/>
  <c r="I1598" i="1"/>
  <c r="J1598" i="1"/>
  <c r="C1599" i="1"/>
  <c r="D1599" i="1"/>
  <c r="E1599" i="1"/>
  <c r="F1599" i="1"/>
  <c r="G1599" i="1"/>
  <c r="H1599" i="1"/>
  <c r="I1599" i="1"/>
  <c r="J1599" i="1"/>
  <c r="C1600" i="1"/>
  <c r="D1600" i="1"/>
  <c r="E1600" i="1"/>
  <c r="F1600" i="1"/>
  <c r="G1600" i="1"/>
  <c r="H1600" i="1"/>
  <c r="I1600" i="1"/>
  <c r="J1600" i="1"/>
  <c r="C1601" i="1"/>
  <c r="D1601" i="1"/>
  <c r="E1601" i="1"/>
  <c r="F1601" i="1"/>
  <c r="G1601" i="1"/>
  <c r="H1601" i="1"/>
  <c r="I1601" i="1"/>
  <c r="J1601" i="1"/>
  <c r="C1602" i="1"/>
  <c r="D1602" i="1"/>
  <c r="E1602" i="1"/>
  <c r="F1602" i="1"/>
  <c r="G1602" i="1"/>
  <c r="H1602" i="1"/>
  <c r="I1602" i="1"/>
  <c r="J1602" i="1"/>
  <c r="C1603" i="1"/>
  <c r="D1603" i="1"/>
  <c r="E1603" i="1"/>
  <c r="F1603" i="1"/>
  <c r="G1603" i="1"/>
  <c r="H1603" i="1"/>
  <c r="I1603" i="1"/>
  <c r="J1603" i="1"/>
  <c r="C1604" i="1"/>
  <c r="D1604" i="1"/>
  <c r="E1604" i="1"/>
  <c r="F1604" i="1"/>
  <c r="G1604" i="1"/>
  <c r="H1604" i="1"/>
  <c r="I1604" i="1"/>
  <c r="J1604" i="1"/>
  <c r="C1605" i="1"/>
  <c r="D1605" i="1"/>
  <c r="E1605" i="1"/>
  <c r="F1605" i="1"/>
  <c r="G1605" i="1"/>
  <c r="H1605" i="1"/>
  <c r="I1605" i="1"/>
  <c r="J1605" i="1"/>
  <c r="C1606" i="1"/>
  <c r="D1606" i="1"/>
  <c r="E1606" i="1"/>
  <c r="F1606" i="1"/>
  <c r="G1606" i="1"/>
  <c r="H1606" i="1"/>
  <c r="I1606" i="1"/>
  <c r="J1606" i="1"/>
  <c r="C1607" i="1"/>
  <c r="D1607" i="1"/>
  <c r="E1607" i="1"/>
  <c r="F1607" i="1"/>
  <c r="G1607" i="1"/>
  <c r="H1607" i="1"/>
  <c r="I1607" i="1"/>
  <c r="J1607" i="1"/>
  <c r="C1608" i="1"/>
  <c r="D1608" i="1"/>
  <c r="E1608" i="1"/>
  <c r="F1608" i="1"/>
  <c r="G1608" i="1"/>
  <c r="H1608" i="1"/>
  <c r="I1608" i="1"/>
  <c r="J1608" i="1"/>
  <c r="C1609" i="1"/>
  <c r="D1609" i="1"/>
  <c r="E1609" i="1"/>
  <c r="F1609" i="1"/>
  <c r="G1609" i="1"/>
  <c r="H1609" i="1"/>
  <c r="I1609" i="1"/>
  <c r="J1609" i="1"/>
  <c r="C1610" i="1"/>
  <c r="D1610" i="1"/>
  <c r="E1610" i="1"/>
  <c r="F1610" i="1"/>
  <c r="G1610" i="1"/>
  <c r="H1610" i="1"/>
  <c r="I1610" i="1"/>
  <c r="J1610" i="1"/>
  <c r="C1611" i="1"/>
  <c r="D1611" i="1"/>
  <c r="E1611" i="1"/>
  <c r="F1611" i="1"/>
  <c r="G1611" i="1"/>
  <c r="H1611" i="1"/>
  <c r="I1611" i="1"/>
  <c r="J1611" i="1"/>
  <c r="C1612" i="1"/>
  <c r="D1612" i="1"/>
  <c r="E1612" i="1"/>
  <c r="F1612" i="1"/>
  <c r="G1612" i="1"/>
  <c r="H1612" i="1"/>
  <c r="I1612" i="1"/>
  <c r="J1612" i="1"/>
  <c r="C1613" i="1"/>
  <c r="D1613" i="1"/>
  <c r="E1613" i="1"/>
  <c r="F1613" i="1"/>
  <c r="G1613" i="1"/>
  <c r="H1613" i="1"/>
  <c r="I1613" i="1"/>
  <c r="J1613" i="1"/>
  <c r="C1614" i="1"/>
  <c r="D1614" i="1"/>
  <c r="E1614" i="1"/>
  <c r="F1614" i="1"/>
  <c r="G1614" i="1"/>
  <c r="H1614" i="1"/>
  <c r="I1614" i="1"/>
  <c r="J1614" i="1"/>
  <c r="C1615" i="1"/>
  <c r="D1615" i="1"/>
  <c r="E1615" i="1"/>
  <c r="F1615" i="1"/>
  <c r="G1615" i="1"/>
  <c r="H1615" i="1"/>
  <c r="I1615" i="1"/>
  <c r="J1615" i="1"/>
  <c r="C1616" i="1"/>
  <c r="D1616" i="1"/>
  <c r="E1616" i="1"/>
  <c r="F1616" i="1"/>
  <c r="G1616" i="1"/>
  <c r="H1616" i="1"/>
  <c r="I1616" i="1"/>
  <c r="J1616" i="1"/>
  <c r="C1617" i="1"/>
  <c r="D1617" i="1"/>
  <c r="E1617" i="1"/>
  <c r="F1617" i="1"/>
  <c r="G1617" i="1"/>
  <c r="H1617" i="1"/>
  <c r="I1617" i="1"/>
  <c r="J1617" i="1"/>
  <c r="C1618" i="1"/>
  <c r="D1618" i="1"/>
  <c r="E1618" i="1"/>
  <c r="F1618" i="1"/>
  <c r="G1618" i="1"/>
  <c r="H1618" i="1"/>
  <c r="I1618" i="1"/>
  <c r="J1618" i="1"/>
  <c r="C1619" i="1"/>
  <c r="D1619" i="1"/>
  <c r="E1619" i="1"/>
  <c r="F1619" i="1"/>
  <c r="G1619" i="1"/>
  <c r="H1619" i="1"/>
  <c r="I1619" i="1"/>
  <c r="J1619" i="1"/>
  <c r="C1620" i="1"/>
  <c r="D1620" i="1"/>
  <c r="E1620" i="1"/>
  <c r="F1620" i="1"/>
  <c r="G1620" i="1"/>
  <c r="H1620" i="1"/>
  <c r="I1620" i="1"/>
  <c r="J1620" i="1"/>
  <c r="C1621" i="1"/>
  <c r="D1621" i="1"/>
  <c r="E1621" i="1"/>
  <c r="F1621" i="1"/>
  <c r="G1621" i="1"/>
  <c r="H1621" i="1"/>
  <c r="I1621" i="1"/>
  <c r="J1621" i="1"/>
  <c r="C1622" i="1"/>
  <c r="D1622" i="1"/>
  <c r="E1622" i="1"/>
  <c r="F1622" i="1"/>
  <c r="G1622" i="1"/>
  <c r="H1622" i="1"/>
  <c r="I1622" i="1"/>
  <c r="J1622" i="1"/>
  <c r="C1623" i="1"/>
  <c r="D1623" i="1"/>
  <c r="E1623" i="1"/>
  <c r="F1623" i="1"/>
  <c r="G1623" i="1"/>
  <c r="H1623" i="1"/>
  <c r="I1623" i="1"/>
  <c r="J1623" i="1"/>
  <c r="C1624" i="1"/>
  <c r="D1624" i="1"/>
  <c r="E1624" i="1"/>
  <c r="F1624" i="1"/>
  <c r="G1624" i="1"/>
  <c r="H1624" i="1"/>
  <c r="I1624" i="1"/>
  <c r="J1624" i="1"/>
  <c r="C1625" i="1"/>
  <c r="D1625" i="1"/>
  <c r="E1625" i="1"/>
  <c r="F1625" i="1"/>
  <c r="G1625" i="1"/>
  <c r="H1625" i="1"/>
  <c r="I1625" i="1"/>
  <c r="J1625" i="1"/>
  <c r="C1626" i="1"/>
  <c r="D1626" i="1"/>
  <c r="E1626" i="1"/>
  <c r="F1626" i="1"/>
  <c r="G1626" i="1"/>
  <c r="H1626" i="1"/>
  <c r="I1626" i="1"/>
  <c r="J1626" i="1"/>
  <c r="C1627" i="1"/>
  <c r="D1627" i="1"/>
  <c r="E1627" i="1"/>
  <c r="F1627" i="1"/>
  <c r="G1627" i="1"/>
  <c r="H1627" i="1"/>
  <c r="I1627" i="1"/>
  <c r="J1627" i="1"/>
  <c r="C1628" i="1"/>
  <c r="D1628" i="1"/>
  <c r="E1628" i="1"/>
  <c r="F1628" i="1"/>
  <c r="G1628" i="1"/>
  <c r="H1628" i="1"/>
  <c r="I1628" i="1"/>
  <c r="J1628" i="1"/>
  <c r="C1629" i="1"/>
  <c r="D1629" i="1"/>
  <c r="E1629" i="1"/>
  <c r="F1629" i="1"/>
  <c r="G1629" i="1"/>
  <c r="H1629" i="1"/>
  <c r="I1629" i="1"/>
  <c r="J1629" i="1"/>
  <c r="C1630" i="1"/>
  <c r="D1630" i="1"/>
  <c r="E1630" i="1"/>
  <c r="F1630" i="1"/>
  <c r="G1630" i="1"/>
  <c r="H1630" i="1"/>
  <c r="I1630" i="1"/>
  <c r="J1630" i="1"/>
  <c r="C1631" i="1"/>
  <c r="D1631" i="1"/>
  <c r="E1631" i="1"/>
  <c r="F1631" i="1"/>
  <c r="G1631" i="1"/>
  <c r="H1631" i="1"/>
  <c r="I1631" i="1"/>
  <c r="J1631" i="1"/>
  <c r="C1632" i="1"/>
  <c r="D1632" i="1"/>
  <c r="E1632" i="1"/>
  <c r="F1632" i="1"/>
  <c r="G1632" i="1"/>
  <c r="H1632" i="1"/>
  <c r="I1632" i="1"/>
  <c r="J1632" i="1"/>
  <c r="C1633" i="1"/>
  <c r="D1633" i="1"/>
  <c r="E1633" i="1"/>
  <c r="F1633" i="1"/>
  <c r="G1633" i="1"/>
  <c r="H1633" i="1"/>
  <c r="I1633" i="1"/>
  <c r="J1633" i="1"/>
  <c r="C1634" i="1"/>
  <c r="D1634" i="1"/>
  <c r="E1634" i="1"/>
  <c r="F1634" i="1"/>
  <c r="G1634" i="1"/>
  <c r="H1634" i="1"/>
  <c r="I1634" i="1"/>
  <c r="J1634" i="1"/>
  <c r="C1635" i="1"/>
  <c r="D1635" i="1"/>
  <c r="E1635" i="1"/>
  <c r="F1635" i="1"/>
  <c r="G1635" i="1"/>
  <c r="H1635" i="1"/>
  <c r="I1635" i="1"/>
  <c r="J1635" i="1"/>
  <c r="C1636" i="1"/>
  <c r="D1636" i="1"/>
  <c r="E1636" i="1"/>
  <c r="F1636" i="1"/>
  <c r="G1636" i="1"/>
  <c r="H1636" i="1"/>
  <c r="I1636" i="1"/>
  <c r="J1636" i="1"/>
  <c r="C1637" i="1"/>
  <c r="D1637" i="1"/>
  <c r="E1637" i="1"/>
  <c r="F1637" i="1"/>
  <c r="G1637" i="1"/>
  <c r="H1637" i="1"/>
  <c r="I1637" i="1"/>
  <c r="J1637" i="1"/>
  <c r="C1638" i="1"/>
  <c r="D1638" i="1"/>
  <c r="E1638" i="1"/>
  <c r="F1638" i="1"/>
  <c r="G1638" i="1"/>
  <c r="H1638" i="1"/>
  <c r="I1638" i="1"/>
  <c r="J1638" i="1"/>
  <c r="C1639" i="1"/>
  <c r="D1639" i="1"/>
  <c r="E1639" i="1"/>
  <c r="F1639" i="1"/>
  <c r="G1639" i="1"/>
  <c r="H1639" i="1"/>
  <c r="I1639" i="1"/>
  <c r="J1639" i="1"/>
  <c r="C1640" i="1"/>
  <c r="D1640" i="1"/>
  <c r="E1640" i="1"/>
  <c r="F1640" i="1"/>
  <c r="G1640" i="1"/>
  <c r="H1640" i="1"/>
  <c r="I1640" i="1"/>
  <c r="J1640" i="1"/>
  <c r="C1641" i="1"/>
  <c r="D1641" i="1"/>
  <c r="E1641" i="1"/>
  <c r="F1641" i="1"/>
  <c r="G1641" i="1"/>
  <c r="H1641" i="1"/>
  <c r="I1641" i="1"/>
  <c r="J1641" i="1"/>
  <c r="C1642" i="1"/>
  <c r="D1642" i="1"/>
  <c r="E1642" i="1"/>
  <c r="F1642" i="1"/>
  <c r="G1642" i="1"/>
  <c r="H1642" i="1"/>
  <c r="I1642" i="1"/>
  <c r="J1642" i="1"/>
  <c r="C1643" i="1"/>
  <c r="D1643" i="1"/>
  <c r="E1643" i="1"/>
  <c r="F1643" i="1"/>
  <c r="G1643" i="1"/>
  <c r="H1643" i="1"/>
  <c r="I1643" i="1"/>
  <c r="J1643" i="1"/>
  <c r="C1644" i="1"/>
  <c r="D1644" i="1"/>
  <c r="E1644" i="1"/>
  <c r="F1644" i="1"/>
  <c r="G1644" i="1"/>
  <c r="H1644" i="1"/>
  <c r="I1644" i="1"/>
  <c r="J1644" i="1"/>
  <c r="C1645" i="1"/>
  <c r="D1645" i="1"/>
  <c r="E1645" i="1"/>
  <c r="F1645" i="1"/>
  <c r="G1645" i="1"/>
  <c r="H1645" i="1"/>
  <c r="I1645" i="1"/>
  <c r="J1645" i="1"/>
  <c r="C1646" i="1"/>
  <c r="D1646" i="1"/>
  <c r="E1646" i="1"/>
  <c r="F1646" i="1"/>
  <c r="G1646" i="1"/>
  <c r="H1646" i="1"/>
  <c r="I1646" i="1"/>
  <c r="J1646" i="1"/>
  <c r="C1647" i="1"/>
  <c r="D1647" i="1"/>
  <c r="E1647" i="1"/>
  <c r="F1647" i="1"/>
  <c r="G1647" i="1"/>
  <c r="H1647" i="1"/>
  <c r="I1647" i="1"/>
  <c r="J1647" i="1"/>
  <c r="C1648" i="1"/>
  <c r="D1648" i="1"/>
  <c r="E1648" i="1"/>
  <c r="F1648" i="1"/>
  <c r="G1648" i="1"/>
  <c r="H1648" i="1"/>
  <c r="I1648" i="1"/>
  <c r="J1648" i="1"/>
  <c r="C1649" i="1"/>
  <c r="D1649" i="1"/>
  <c r="E1649" i="1"/>
  <c r="F1649" i="1"/>
  <c r="G1649" i="1"/>
  <c r="H1649" i="1"/>
  <c r="I1649" i="1"/>
  <c r="J1649" i="1"/>
  <c r="C1650" i="1"/>
  <c r="D1650" i="1"/>
  <c r="E1650" i="1"/>
  <c r="F1650" i="1"/>
  <c r="G1650" i="1"/>
  <c r="H1650" i="1"/>
  <c r="I1650" i="1"/>
  <c r="J1650" i="1"/>
  <c r="C1651" i="1"/>
  <c r="D1651" i="1"/>
  <c r="E1651" i="1"/>
  <c r="F1651" i="1"/>
  <c r="G1651" i="1"/>
  <c r="H1651" i="1"/>
  <c r="I1651" i="1"/>
  <c r="J1651" i="1"/>
  <c r="C1652" i="1"/>
  <c r="D1652" i="1"/>
  <c r="E1652" i="1"/>
  <c r="F1652" i="1"/>
  <c r="G1652" i="1"/>
  <c r="H1652" i="1"/>
  <c r="I1652" i="1"/>
  <c r="J1652" i="1"/>
  <c r="C1653" i="1"/>
  <c r="D1653" i="1"/>
  <c r="E1653" i="1"/>
  <c r="F1653" i="1"/>
  <c r="G1653" i="1"/>
  <c r="H1653" i="1"/>
  <c r="I1653" i="1"/>
  <c r="J1653" i="1"/>
  <c r="C1654" i="1"/>
  <c r="D1654" i="1"/>
  <c r="E1654" i="1"/>
  <c r="F1654" i="1"/>
  <c r="G1654" i="1"/>
  <c r="H1654" i="1"/>
  <c r="I1654" i="1"/>
  <c r="J1654" i="1"/>
  <c r="C1655" i="1"/>
  <c r="D1655" i="1"/>
  <c r="E1655" i="1"/>
  <c r="F1655" i="1"/>
  <c r="G1655" i="1"/>
  <c r="H1655" i="1"/>
  <c r="I1655" i="1"/>
  <c r="J1655" i="1"/>
  <c r="C1656" i="1"/>
  <c r="D1656" i="1"/>
  <c r="E1656" i="1"/>
  <c r="F1656" i="1"/>
  <c r="G1656" i="1"/>
  <c r="H1656" i="1"/>
  <c r="I1656" i="1"/>
  <c r="J1656" i="1"/>
  <c r="C1657" i="1"/>
  <c r="D1657" i="1"/>
  <c r="E1657" i="1"/>
  <c r="F1657" i="1"/>
  <c r="G1657" i="1"/>
  <c r="H1657" i="1"/>
  <c r="I1657" i="1"/>
  <c r="J1657" i="1"/>
  <c r="C1658" i="1"/>
  <c r="D1658" i="1"/>
  <c r="E1658" i="1"/>
  <c r="F1658" i="1"/>
  <c r="G1658" i="1"/>
  <c r="H1658" i="1"/>
  <c r="I1658" i="1"/>
  <c r="J1658" i="1"/>
  <c r="C1659" i="1"/>
  <c r="D1659" i="1"/>
  <c r="E1659" i="1"/>
  <c r="F1659" i="1"/>
  <c r="G1659" i="1"/>
  <c r="H1659" i="1"/>
  <c r="I1659" i="1"/>
  <c r="J1659" i="1"/>
  <c r="C1660" i="1"/>
  <c r="D1660" i="1"/>
  <c r="E1660" i="1"/>
  <c r="F1660" i="1"/>
  <c r="G1660" i="1"/>
  <c r="H1660" i="1"/>
  <c r="I1660" i="1"/>
  <c r="J1660" i="1"/>
  <c r="C1661" i="1"/>
  <c r="D1661" i="1"/>
  <c r="E1661" i="1"/>
  <c r="F1661" i="1"/>
  <c r="G1661" i="1"/>
  <c r="H1661" i="1"/>
  <c r="I1661" i="1"/>
  <c r="J1661" i="1"/>
  <c r="C1662" i="1"/>
  <c r="D1662" i="1"/>
  <c r="E1662" i="1"/>
  <c r="F1662" i="1"/>
  <c r="G1662" i="1"/>
  <c r="H1662" i="1"/>
  <c r="I1662" i="1"/>
  <c r="J1662" i="1"/>
  <c r="C1663" i="1"/>
  <c r="D1663" i="1"/>
  <c r="E1663" i="1"/>
  <c r="F1663" i="1"/>
  <c r="G1663" i="1"/>
  <c r="H1663" i="1"/>
  <c r="I1663" i="1"/>
  <c r="J1663" i="1"/>
  <c r="C1664" i="1"/>
  <c r="D1664" i="1"/>
  <c r="E1664" i="1"/>
  <c r="F1664" i="1"/>
  <c r="G1664" i="1"/>
  <c r="H1664" i="1"/>
  <c r="I1664" i="1"/>
  <c r="J1664" i="1"/>
  <c r="C1665" i="1"/>
  <c r="D1665" i="1"/>
  <c r="E1665" i="1"/>
  <c r="F1665" i="1"/>
  <c r="G1665" i="1"/>
  <c r="H1665" i="1"/>
  <c r="I1665" i="1"/>
  <c r="J1665" i="1"/>
  <c r="C1666" i="1"/>
  <c r="D1666" i="1"/>
  <c r="E1666" i="1"/>
  <c r="F1666" i="1"/>
  <c r="G1666" i="1"/>
  <c r="H1666" i="1"/>
  <c r="I1666" i="1"/>
  <c r="J1666" i="1"/>
  <c r="C1667" i="1"/>
  <c r="D1667" i="1"/>
  <c r="E1667" i="1"/>
  <c r="F1667" i="1"/>
  <c r="G1667" i="1"/>
  <c r="H1667" i="1"/>
  <c r="I1667" i="1"/>
  <c r="J1667" i="1"/>
  <c r="C1668" i="1"/>
  <c r="D1668" i="1"/>
  <c r="E1668" i="1"/>
  <c r="F1668" i="1"/>
  <c r="G1668" i="1"/>
  <c r="H1668" i="1"/>
  <c r="I1668" i="1"/>
  <c r="J1668" i="1"/>
  <c r="C1669" i="1"/>
  <c r="D1669" i="1"/>
  <c r="E1669" i="1"/>
  <c r="F1669" i="1"/>
  <c r="G1669" i="1"/>
  <c r="H1669" i="1"/>
  <c r="I1669" i="1"/>
  <c r="J1669" i="1"/>
  <c r="C1670" i="1"/>
  <c r="D1670" i="1"/>
  <c r="E1670" i="1"/>
  <c r="F1670" i="1"/>
  <c r="G1670" i="1"/>
  <c r="H1670" i="1"/>
  <c r="I1670" i="1"/>
  <c r="J1670" i="1"/>
  <c r="C1671" i="1"/>
  <c r="D1671" i="1"/>
  <c r="E1671" i="1"/>
  <c r="F1671" i="1"/>
  <c r="G1671" i="1"/>
  <c r="H1671" i="1"/>
  <c r="I1671" i="1"/>
  <c r="J1671" i="1"/>
  <c r="C1672" i="1"/>
  <c r="D1672" i="1"/>
  <c r="E1672" i="1"/>
  <c r="F1672" i="1"/>
  <c r="G1672" i="1"/>
  <c r="H1672" i="1"/>
  <c r="I1672" i="1"/>
  <c r="J1672" i="1"/>
  <c r="C1673" i="1"/>
  <c r="D1673" i="1"/>
  <c r="E1673" i="1"/>
  <c r="F1673" i="1"/>
  <c r="G1673" i="1"/>
  <c r="H1673" i="1"/>
  <c r="I1673" i="1"/>
  <c r="J1673" i="1"/>
  <c r="C1674" i="1"/>
  <c r="D1674" i="1"/>
  <c r="E1674" i="1"/>
  <c r="F1674" i="1"/>
  <c r="G1674" i="1"/>
  <c r="H1674" i="1"/>
  <c r="I1674" i="1"/>
  <c r="J1674" i="1"/>
  <c r="C1675" i="1"/>
  <c r="D1675" i="1"/>
  <c r="E1675" i="1"/>
  <c r="F1675" i="1"/>
  <c r="G1675" i="1"/>
  <c r="H1675" i="1"/>
  <c r="I1675" i="1"/>
  <c r="J1675" i="1"/>
  <c r="C1676" i="1"/>
  <c r="D1676" i="1"/>
  <c r="E1676" i="1"/>
  <c r="F1676" i="1"/>
  <c r="G1676" i="1"/>
  <c r="H1676" i="1"/>
  <c r="I1676" i="1"/>
  <c r="J1676" i="1"/>
  <c r="C1677" i="1"/>
  <c r="D1677" i="1"/>
  <c r="E1677" i="1"/>
  <c r="F1677" i="1"/>
  <c r="G1677" i="1"/>
  <c r="H1677" i="1"/>
  <c r="I1677" i="1"/>
  <c r="J1677" i="1"/>
  <c r="C1678" i="1"/>
  <c r="D1678" i="1"/>
  <c r="E1678" i="1"/>
  <c r="F1678" i="1"/>
  <c r="G1678" i="1"/>
  <c r="H1678" i="1"/>
  <c r="I1678" i="1"/>
  <c r="J1678" i="1"/>
  <c r="C1679" i="1"/>
  <c r="D1679" i="1"/>
  <c r="E1679" i="1"/>
  <c r="F1679" i="1"/>
  <c r="G1679" i="1"/>
  <c r="H1679" i="1"/>
  <c r="I1679" i="1"/>
  <c r="J1679" i="1"/>
  <c r="C1680" i="1"/>
  <c r="D1680" i="1"/>
  <c r="E1680" i="1"/>
  <c r="F1680" i="1"/>
  <c r="G1680" i="1"/>
  <c r="H1680" i="1"/>
  <c r="I1680" i="1"/>
  <c r="J1680" i="1"/>
  <c r="C1681" i="1"/>
  <c r="D1681" i="1"/>
  <c r="E1681" i="1"/>
  <c r="F1681" i="1"/>
  <c r="G1681" i="1"/>
  <c r="H1681" i="1"/>
  <c r="I1681" i="1"/>
  <c r="J1681" i="1"/>
  <c r="C1682" i="1"/>
  <c r="D1682" i="1"/>
  <c r="E1682" i="1"/>
  <c r="F1682" i="1"/>
  <c r="G1682" i="1"/>
  <c r="H1682" i="1"/>
  <c r="I1682" i="1"/>
  <c r="J1682" i="1"/>
  <c r="C1683" i="1"/>
  <c r="D1683" i="1"/>
  <c r="E1683" i="1"/>
  <c r="F1683" i="1"/>
  <c r="G1683" i="1"/>
  <c r="H1683" i="1"/>
  <c r="I1683" i="1"/>
  <c r="J1683" i="1"/>
  <c r="C1684" i="1"/>
  <c r="D1684" i="1"/>
  <c r="E1684" i="1"/>
  <c r="F1684" i="1"/>
  <c r="G1684" i="1"/>
  <c r="H1684" i="1"/>
  <c r="I1684" i="1"/>
  <c r="J1684" i="1"/>
  <c r="C1685" i="1"/>
  <c r="D1685" i="1"/>
  <c r="E1685" i="1"/>
  <c r="F1685" i="1"/>
  <c r="G1685" i="1"/>
  <c r="H1685" i="1"/>
  <c r="I1685" i="1"/>
  <c r="J1685" i="1"/>
  <c r="C1686" i="1"/>
  <c r="D1686" i="1"/>
  <c r="E1686" i="1"/>
  <c r="F1686" i="1"/>
  <c r="G1686" i="1"/>
  <c r="H1686" i="1"/>
  <c r="I1686" i="1"/>
  <c r="J1686" i="1"/>
  <c r="C1687" i="1"/>
  <c r="D1687" i="1"/>
  <c r="E1687" i="1"/>
  <c r="F1687" i="1"/>
  <c r="G1687" i="1"/>
  <c r="H1687" i="1"/>
  <c r="I1687" i="1"/>
  <c r="J1687" i="1"/>
  <c r="C1688" i="1"/>
  <c r="D1688" i="1"/>
  <c r="E1688" i="1"/>
  <c r="F1688" i="1"/>
  <c r="G1688" i="1"/>
  <c r="H1688" i="1"/>
  <c r="I1688" i="1"/>
  <c r="J1688" i="1"/>
  <c r="C1689" i="1"/>
  <c r="D1689" i="1"/>
  <c r="E1689" i="1"/>
  <c r="F1689" i="1"/>
  <c r="G1689" i="1"/>
  <c r="H1689" i="1"/>
  <c r="I1689" i="1"/>
  <c r="J1689" i="1"/>
  <c r="C1690" i="1"/>
  <c r="D1690" i="1"/>
  <c r="E1690" i="1"/>
  <c r="F1690" i="1"/>
  <c r="G1690" i="1"/>
  <c r="H1690" i="1"/>
  <c r="I1690" i="1"/>
  <c r="J1690" i="1"/>
  <c r="C1691" i="1"/>
  <c r="D1691" i="1"/>
  <c r="E1691" i="1"/>
  <c r="F1691" i="1"/>
  <c r="G1691" i="1"/>
  <c r="H1691" i="1"/>
  <c r="I1691" i="1"/>
  <c r="J1691" i="1"/>
  <c r="C1692" i="1"/>
  <c r="D1692" i="1"/>
  <c r="E1692" i="1"/>
  <c r="F1692" i="1"/>
  <c r="G1692" i="1"/>
  <c r="H1692" i="1"/>
  <c r="I1692" i="1"/>
  <c r="J1692" i="1"/>
  <c r="C1693" i="1"/>
  <c r="D1693" i="1"/>
  <c r="E1693" i="1"/>
  <c r="F1693" i="1"/>
  <c r="G1693" i="1"/>
  <c r="H1693" i="1"/>
  <c r="I1693" i="1"/>
  <c r="J1693" i="1"/>
  <c r="C1694" i="1"/>
  <c r="D1694" i="1"/>
  <c r="E1694" i="1"/>
  <c r="F1694" i="1"/>
  <c r="G1694" i="1"/>
  <c r="H1694" i="1"/>
  <c r="I1694" i="1"/>
  <c r="J1694" i="1"/>
  <c r="C1695" i="1"/>
  <c r="D1695" i="1"/>
  <c r="E1695" i="1"/>
  <c r="F1695" i="1"/>
  <c r="G1695" i="1"/>
  <c r="H1695" i="1"/>
  <c r="I1695" i="1"/>
  <c r="J1695" i="1"/>
  <c r="C1696" i="1"/>
  <c r="D1696" i="1"/>
  <c r="E1696" i="1"/>
  <c r="F1696" i="1"/>
  <c r="G1696" i="1"/>
  <c r="H1696" i="1"/>
  <c r="I1696" i="1"/>
  <c r="J1696" i="1"/>
  <c r="C1697" i="1"/>
  <c r="D1697" i="1"/>
  <c r="E1697" i="1"/>
  <c r="F1697" i="1"/>
  <c r="G1697" i="1"/>
  <c r="H1697" i="1"/>
  <c r="I1697" i="1"/>
  <c r="J1697" i="1"/>
  <c r="C1698" i="1"/>
  <c r="D1698" i="1"/>
  <c r="E1698" i="1"/>
  <c r="F1698" i="1"/>
  <c r="G1698" i="1"/>
  <c r="H1698" i="1"/>
  <c r="I1698" i="1"/>
  <c r="J1698" i="1"/>
  <c r="C1699" i="1"/>
  <c r="D1699" i="1"/>
  <c r="E1699" i="1"/>
  <c r="F1699" i="1"/>
  <c r="G1699" i="1"/>
  <c r="H1699" i="1"/>
  <c r="I1699" i="1"/>
  <c r="J1699" i="1"/>
  <c r="C1700" i="1"/>
  <c r="D1700" i="1"/>
  <c r="E1700" i="1"/>
  <c r="F1700" i="1"/>
  <c r="G1700" i="1"/>
  <c r="H1700" i="1"/>
  <c r="I1700" i="1"/>
  <c r="J1700" i="1"/>
  <c r="C1701" i="1"/>
  <c r="D1701" i="1"/>
  <c r="E1701" i="1"/>
  <c r="F1701" i="1"/>
  <c r="G1701" i="1"/>
  <c r="H1701" i="1"/>
  <c r="I1701" i="1"/>
  <c r="J1701" i="1"/>
  <c r="C1702" i="1"/>
  <c r="D1702" i="1"/>
  <c r="E1702" i="1"/>
  <c r="F1702" i="1"/>
  <c r="G1702" i="1"/>
  <c r="H1702" i="1"/>
  <c r="I1702" i="1"/>
  <c r="J1702" i="1"/>
  <c r="C1703" i="1"/>
  <c r="D1703" i="1"/>
  <c r="E1703" i="1"/>
  <c r="F1703" i="1"/>
  <c r="G1703" i="1"/>
  <c r="H1703" i="1"/>
  <c r="I1703" i="1"/>
  <c r="J1703" i="1"/>
  <c r="C1704" i="1"/>
  <c r="D1704" i="1"/>
  <c r="E1704" i="1"/>
  <c r="F1704" i="1"/>
  <c r="G1704" i="1"/>
  <c r="H1704" i="1"/>
  <c r="I1704" i="1"/>
  <c r="J1704" i="1"/>
  <c r="C1705" i="1"/>
  <c r="D1705" i="1"/>
  <c r="E1705" i="1"/>
  <c r="F1705" i="1"/>
  <c r="G1705" i="1"/>
  <c r="H1705" i="1"/>
  <c r="I1705" i="1"/>
  <c r="J1705" i="1"/>
  <c r="C1706" i="1"/>
  <c r="D1706" i="1"/>
  <c r="E1706" i="1"/>
  <c r="F1706" i="1"/>
  <c r="G1706" i="1"/>
  <c r="H1706" i="1"/>
  <c r="I1706" i="1"/>
  <c r="J1706" i="1"/>
  <c r="C1707" i="1"/>
  <c r="D1707" i="1"/>
  <c r="E1707" i="1"/>
  <c r="F1707" i="1"/>
  <c r="G1707" i="1"/>
  <c r="H1707" i="1"/>
  <c r="I1707" i="1"/>
  <c r="J1707" i="1"/>
  <c r="C1708" i="1"/>
  <c r="D1708" i="1"/>
  <c r="E1708" i="1"/>
  <c r="F1708" i="1"/>
  <c r="G1708" i="1"/>
  <c r="H1708" i="1"/>
  <c r="I1708" i="1"/>
  <c r="J1708" i="1"/>
  <c r="C1709" i="1"/>
  <c r="D1709" i="1"/>
  <c r="E1709" i="1"/>
  <c r="F1709" i="1"/>
  <c r="G1709" i="1"/>
  <c r="H1709" i="1"/>
  <c r="I1709" i="1"/>
  <c r="J1709" i="1"/>
  <c r="C1710" i="1"/>
  <c r="D1710" i="1"/>
  <c r="E1710" i="1"/>
  <c r="F1710" i="1"/>
  <c r="G1710" i="1"/>
  <c r="H1710" i="1"/>
  <c r="I1710" i="1"/>
  <c r="J1710" i="1"/>
  <c r="C1711" i="1"/>
  <c r="D1711" i="1"/>
  <c r="E1711" i="1"/>
  <c r="F1711" i="1"/>
  <c r="G1711" i="1"/>
  <c r="H1711" i="1"/>
  <c r="I1711" i="1"/>
  <c r="J1711" i="1"/>
  <c r="C1712" i="1"/>
  <c r="D1712" i="1"/>
  <c r="E1712" i="1"/>
  <c r="F1712" i="1"/>
  <c r="G1712" i="1"/>
  <c r="H1712" i="1"/>
  <c r="I1712" i="1"/>
  <c r="J1712" i="1"/>
  <c r="C1713" i="1"/>
  <c r="D1713" i="1"/>
  <c r="E1713" i="1"/>
  <c r="F1713" i="1"/>
  <c r="G1713" i="1"/>
  <c r="H1713" i="1"/>
  <c r="I1713" i="1"/>
  <c r="J1713" i="1"/>
  <c r="C1714" i="1"/>
  <c r="D1714" i="1"/>
  <c r="E1714" i="1"/>
  <c r="F1714" i="1"/>
  <c r="G1714" i="1"/>
  <c r="H1714" i="1"/>
  <c r="I1714" i="1"/>
  <c r="J1714" i="1"/>
  <c r="C1715" i="1"/>
  <c r="D1715" i="1"/>
  <c r="E1715" i="1"/>
  <c r="F1715" i="1"/>
  <c r="G1715" i="1"/>
  <c r="H1715" i="1"/>
  <c r="I1715" i="1"/>
  <c r="J1715" i="1"/>
  <c r="C1716" i="1"/>
  <c r="D1716" i="1"/>
  <c r="E1716" i="1"/>
  <c r="F1716" i="1"/>
  <c r="G1716" i="1"/>
  <c r="H1716" i="1"/>
  <c r="I1716" i="1"/>
  <c r="J1716" i="1"/>
  <c r="C1717" i="1"/>
  <c r="D1717" i="1"/>
  <c r="E1717" i="1"/>
  <c r="F1717" i="1"/>
  <c r="G1717" i="1"/>
  <c r="H1717" i="1"/>
  <c r="I1717" i="1"/>
  <c r="J1717" i="1"/>
  <c r="C1718" i="1"/>
  <c r="D1718" i="1"/>
  <c r="E1718" i="1"/>
  <c r="F1718" i="1"/>
  <c r="G1718" i="1"/>
  <c r="H1718" i="1"/>
  <c r="I1718" i="1"/>
  <c r="J1718" i="1"/>
  <c r="C1719" i="1"/>
  <c r="D1719" i="1"/>
  <c r="E1719" i="1"/>
  <c r="F1719" i="1"/>
  <c r="G1719" i="1"/>
  <c r="H1719" i="1"/>
  <c r="I1719" i="1"/>
  <c r="J1719" i="1"/>
  <c r="C1720" i="1"/>
  <c r="D1720" i="1"/>
  <c r="E1720" i="1"/>
  <c r="F1720" i="1"/>
  <c r="G1720" i="1"/>
  <c r="H1720" i="1"/>
  <c r="I1720" i="1"/>
  <c r="J1720" i="1"/>
  <c r="C1721" i="1"/>
  <c r="D1721" i="1"/>
  <c r="E1721" i="1"/>
  <c r="F1721" i="1"/>
  <c r="G1721" i="1"/>
  <c r="H1721" i="1"/>
  <c r="I1721" i="1"/>
  <c r="J1721" i="1"/>
  <c r="C1722" i="1"/>
  <c r="D1722" i="1"/>
  <c r="E1722" i="1"/>
  <c r="F1722" i="1"/>
  <c r="G1722" i="1"/>
  <c r="H1722" i="1"/>
  <c r="I1722" i="1"/>
  <c r="J1722" i="1"/>
  <c r="C1723" i="1"/>
  <c r="D1723" i="1"/>
  <c r="E1723" i="1"/>
  <c r="F1723" i="1"/>
  <c r="G1723" i="1"/>
  <c r="H1723" i="1"/>
  <c r="I1723" i="1"/>
  <c r="J1723" i="1"/>
  <c r="C1724" i="1"/>
  <c r="D1724" i="1"/>
  <c r="E1724" i="1"/>
  <c r="F1724" i="1"/>
  <c r="G1724" i="1"/>
  <c r="H1724" i="1"/>
  <c r="I1724" i="1"/>
  <c r="J1724" i="1"/>
  <c r="C1725" i="1"/>
  <c r="D1725" i="1"/>
  <c r="E1725" i="1"/>
  <c r="F1725" i="1"/>
  <c r="G1725" i="1"/>
  <c r="H1725" i="1"/>
  <c r="I1725" i="1"/>
  <c r="J1725" i="1"/>
  <c r="C1726" i="1"/>
  <c r="D1726" i="1"/>
  <c r="E1726" i="1"/>
  <c r="F1726" i="1"/>
  <c r="G1726" i="1"/>
  <c r="H1726" i="1"/>
  <c r="I1726" i="1"/>
  <c r="J1726" i="1"/>
  <c r="C1727" i="1"/>
  <c r="D1727" i="1"/>
  <c r="E1727" i="1"/>
  <c r="F1727" i="1"/>
  <c r="G1727" i="1"/>
  <c r="H1727" i="1"/>
  <c r="I1727" i="1"/>
  <c r="J1727" i="1"/>
  <c r="C1728" i="1"/>
  <c r="D1728" i="1"/>
  <c r="E1728" i="1"/>
  <c r="F1728" i="1"/>
  <c r="G1728" i="1"/>
  <c r="H1728" i="1"/>
  <c r="I1728" i="1"/>
  <c r="J1728" i="1"/>
  <c r="C1729" i="1"/>
  <c r="D1729" i="1"/>
  <c r="E1729" i="1"/>
  <c r="F1729" i="1"/>
  <c r="G1729" i="1"/>
  <c r="H1729" i="1"/>
  <c r="I1729" i="1"/>
  <c r="J1729" i="1"/>
  <c r="C1730" i="1"/>
  <c r="D1730" i="1"/>
  <c r="E1730" i="1"/>
  <c r="F1730" i="1"/>
  <c r="G1730" i="1"/>
  <c r="H1730" i="1"/>
  <c r="I1730" i="1"/>
  <c r="J1730" i="1"/>
  <c r="C1731" i="1"/>
  <c r="D1731" i="1"/>
  <c r="E1731" i="1"/>
  <c r="F1731" i="1"/>
  <c r="G1731" i="1"/>
  <c r="H1731" i="1"/>
  <c r="I1731" i="1"/>
  <c r="J1731" i="1"/>
  <c r="C1732" i="1"/>
  <c r="D1732" i="1"/>
  <c r="E1732" i="1"/>
  <c r="F1732" i="1"/>
  <c r="G1732" i="1"/>
  <c r="H1732" i="1"/>
  <c r="I1732" i="1"/>
  <c r="J1732" i="1"/>
  <c r="C1733" i="1"/>
  <c r="D1733" i="1"/>
  <c r="E1733" i="1"/>
  <c r="F1733" i="1"/>
  <c r="G1733" i="1"/>
  <c r="H1733" i="1"/>
  <c r="I1733" i="1"/>
  <c r="J1733" i="1"/>
  <c r="C1734" i="1"/>
  <c r="D1734" i="1"/>
  <c r="E1734" i="1"/>
  <c r="F1734" i="1"/>
  <c r="G1734" i="1"/>
  <c r="H1734" i="1"/>
  <c r="I1734" i="1"/>
  <c r="J1734" i="1"/>
  <c r="C1735" i="1"/>
  <c r="D1735" i="1"/>
  <c r="E1735" i="1"/>
  <c r="F1735" i="1"/>
  <c r="G1735" i="1"/>
  <c r="H1735" i="1"/>
  <c r="I1735" i="1"/>
  <c r="J1735" i="1"/>
  <c r="C1736" i="1"/>
  <c r="D1736" i="1"/>
  <c r="E1736" i="1"/>
  <c r="F1736" i="1"/>
  <c r="G1736" i="1"/>
  <c r="H1736" i="1"/>
  <c r="I1736" i="1"/>
  <c r="J1736" i="1"/>
  <c r="C1737" i="1"/>
  <c r="D1737" i="1"/>
  <c r="E1737" i="1"/>
  <c r="F1737" i="1"/>
  <c r="G1737" i="1"/>
  <c r="H1737" i="1"/>
  <c r="I1737" i="1"/>
  <c r="J1737" i="1"/>
  <c r="C1738" i="1"/>
  <c r="D1738" i="1"/>
  <c r="E1738" i="1"/>
  <c r="F1738" i="1"/>
  <c r="G1738" i="1"/>
  <c r="H1738" i="1"/>
  <c r="I1738" i="1"/>
  <c r="J1738" i="1"/>
  <c r="C1739" i="1"/>
  <c r="D1739" i="1"/>
  <c r="E1739" i="1"/>
  <c r="F1739" i="1"/>
  <c r="G1739" i="1"/>
  <c r="H1739" i="1"/>
  <c r="I1739" i="1"/>
  <c r="J1739" i="1"/>
  <c r="C1740" i="1"/>
  <c r="D1740" i="1"/>
  <c r="E1740" i="1"/>
  <c r="F1740" i="1"/>
  <c r="G1740" i="1"/>
  <c r="H1740" i="1"/>
  <c r="I1740" i="1"/>
  <c r="J1740" i="1"/>
  <c r="C1741" i="1"/>
  <c r="D1741" i="1"/>
  <c r="E1741" i="1"/>
  <c r="F1741" i="1"/>
  <c r="G1741" i="1"/>
  <c r="H1741" i="1"/>
  <c r="I1741" i="1"/>
  <c r="J1741" i="1"/>
  <c r="C1742" i="1"/>
  <c r="D1742" i="1"/>
  <c r="E1742" i="1"/>
  <c r="F1742" i="1"/>
  <c r="G1742" i="1"/>
  <c r="H1742" i="1"/>
  <c r="I1742" i="1"/>
  <c r="J1742" i="1"/>
  <c r="C1743" i="1"/>
  <c r="D1743" i="1"/>
  <c r="E1743" i="1"/>
  <c r="F1743" i="1"/>
  <c r="G1743" i="1"/>
  <c r="H1743" i="1"/>
  <c r="I1743" i="1"/>
  <c r="J1743" i="1"/>
  <c r="C1744" i="1"/>
  <c r="D1744" i="1"/>
  <c r="E1744" i="1"/>
  <c r="F1744" i="1"/>
  <c r="G1744" i="1"/>
  <c r="H1744" i="1"/>
  <c r="I1744" i="1"/>
  <c r="J1744" i="1"/>
  <c r="C1745" i="1"/>
  <c r="D1745" i="1"/>
  <c r="E1745" i="1"/>
  <c r="F1745" i="1"/>
  <c r="G1745" i="1"/>
  <c r="H1745" i="1"/>
  <c r="I1745" i="1"/>
  <c r="J1745" i="1"/>
  <c r="C1746" i="1"/>
  <c r="D1746" i="1"/>
  <c r="E1746" i="1"/>
  <c r="F1746" i="1"/>
  <c r="G1746" i="1"/>
  <c r="H1746" i="1"/>
  <c r="I1746" i="1"/>
  <c r="J1746" i="1"/>
  <c r="C1747" i="1"/>
  <c r="D1747" i="1"/>
  <c r="E1747" i="1"/>
  <c r="F1747" i="1"/>
  <c r="G1747" i="1"/>
  <c r="H1747" i="1"/>
  <c r="I1747" i="1"/>
  <c r="J1747" i="1"/>
  <c r="C1748" i="1"/>
  <c r="D1748" i="1"/>
  <c r="E1748" i="1"/>
  <c r="F1748" i="1"/>
  <c r="G1748" i="1"/>
  <c r="H1748" i="1"/>
  <c r="I1748" i="1"/>
  <c r="J1748" i="1"/>
  <c r="C1749" i="1"/>
  <c r="D1749" i="1"/>
  <c r="E1749" i="1"/>
  <c r="F1749" i="1"/>
  <c r="G1749" i="1"/>
  <c r="H1749" i="1"/>
  <c r="I1749" i="1"/>
  <c r="J1749" i="1"/>
  <c r="C1750" i="1"/>
  <c r="D1750" i="1"/>
  <c r="E1750" i="1"/>
  <c r="F1750" i="1"/>
  <c r="G1750" i="1"/>
  <c r="H1750" i="1"/>
  <c r="I1750" i="1"/>
  <c r="J1750" i="1"/>
  <c r="C1751" i="1"/>
  <c r="D1751" i="1"/>
  <c r="E1751" i="1"/>
  <c r="F1751" i="1"/>
  <c r="G1751" i="1"/>
  <c r="H1751" i="1"/>
  <c r="I1751" i="1"/>
  <c r="J1751" i="1"/>
  <c r="C1752" i="1"/>
  <c r="D1752" i="1"/>
  <c r="E1752" i="1"/>
  <c r="F1752" i="1"/>
  <c r="G1752" i="1"/>
  <c r="H1752" i="1"/>
  <c r="I1752" i="1"/>
  <c r="J1752" i="1"/>
  <c r="C1753" i="1"/>
  <c r="D1753" i="1"/>
  <c r="E1753" i="1"/>
  <c r="F1753" i="1"/>
  <c r="G1753" i="1"/>
  <c r="H1753" i="1"/>
  <c r="I1753" i="1"/>
  <c r="J1753" i="1"/>
  <c r="C1754" i="1"/>
  <c r="D1754" i="1"/>
  <c r="E1754" i="1"/>
  <c r="F1754" i="1"/>
  <c r="G1754" i="1"/>
  <c r="H1754" i="1"/>
  <c r="I1754" i="1"/>
  <c r="J1754" i="1"/>
  <c r="C1755" i="1"/>
  <c r="D1755" i="1"/>
  <c r="E1755" i="1"/>
  <c r="F1755" i="1"/>
  <c r="G1755" i="1"/>
  <c r="H1755" i="1"/>
  <c r="I1755" i="1"/>
  <c r="J1755" i="1"/>
  <c r="C1756" i="1"/>
  <c r="D1756" i="1"/>
  <c r="E1756" i="1"/>
  <c r="F1756" i="1"/>
  <c r="G1756" i="1"/>
  <c r="H1756" i="1"/>
  <c r="I1756" i="1"/>
  <c r="J1756" i="1"/>
  <c r="C1757" i="1"/>
  <c r="D1757" i="1"/>
  <c r="E1757" i="1"/>
  <c r="F1757" i="1"/>
  <c r="G1757" i="1"/>
  <c r="H1757" i="1"/>
  <c r="I1757" i="1"/>
  <c r="J1757" i="1"/>
  <c r="C1758" i="1"/>
  <c r="D1758" i="1"/>
  <c r="E1758" i="1"/>
  <c r="F1758" i="1"/>
  <c r="G1758" i="1"/>
  <c r="H1758" i="1"/>
  <c r="I1758" i="1"/>
  <c r="J1758" i="1"/>
  <c r="C1759" i="1"/>
  <c r="D1759" i="1"/>
  <c r="E1759" i="1"/>
  <c r="F1759" i="1"/>
  <c r="G1759" i="1"/>
  <c r="H1759" i="1"/>
  <c r="I1759" i="1"/>
  <c r="J1759" i="1"/>
  <c r="C1760" i="1"/>
  <c r="D1760" i="1"/>
  <c r="E1760" i="1"/>
  <c r="F1760" i="1"/>
  <c r="G1760" i="1"/>
  <c r="H1760" i="1"/>
  <c r="I1760" i="1"/>
  <c r="J1760" i="1"/>
  <c r="C1761" i="1"/>
  <c r="D1761" i="1"/>
  <c r="E1761" i="1"/>
  <c r="F1761" i="1"/>
  <c r="G1761" i="1"/>
  <c r="H1761" i="1"/>
  <c r="I1761" i="1"/>
  <c r="J1761" i="1"/>
  <c r="C1762" i="1"/>
  <c r="D1762" i="1"/>
  <c r="E1762" i="1"/>
  <c r="F1762" i="1"/>
  <c r="G1762" i="1"/>
  <c r="H1762" i="1"/>
  <c r="I1762" i="1"/>
  <c r="J1762" i="1"/>
  <c r="C1763" i="1"/>
  <c r="D1763" i="1"/>
  <c r="E1763" i="1"/>
  <c r="F1763" i="1"/>
  <c r="G1763" i="1"/>
  <c r="H1763" i="1"/>
  <c r="I1763" i="1"/>
  <c r="J1763" i="1"/>
  <c r="C1764" i="1"/>
  <c r="D1764" i="1"/>
  <c r="E1764" i="1"/>
  <c r="F1764" i="1"/>
  <c r="G1764" i="1"/>
  <c r="H1764" i="1"/>
  <c r="I1764" i="1"/>
  <c r="J1764" i="1"/>
  <c r="C1765" i="1"/>
  <c r="D1765" i="1"/>
  <c r="E1765" i="1"/>
  <c r="F1765" i="1"/>
  <c r="G1765" i="1"/>
  <c r="H1765" i="1"/>
  <c r="I1765" i="1"/>
  <c r="J1765" i="1"/>
  <c r="C1766" i="1"/>
  <c r="D1766" i="1"/>
  <c r="E1766" i="1"/>
  <c r="F1766" i="1"/>
  <c r="G1766" i="1"/>
  <c r="H1766" i="1"/>
  <c r="I1766" i="1"/>
  <c r="J1766" i="1"/>
  <c r="C1767" i="1"/>
  <c r="D1767" i="1"/>
  <c r="E1767" i="1"/>
  <c r="F1767" i="1"/>
  <c r="G1767" i="1"/>
  <c r="H1767" i="1"/>
  <c r="I1767" i="1"/>
  <c r="J1767" i="1"/>
  <c r="C1768" i="1"/>
  <c r="D1768" i="1"/>
  <c r="E1768" i="1"/>
  <c r="F1768" i="1"/>
  <c r="G1768" i="1"/>
  <c r="H1768" i="1"/>
  <c r="I1768" i="1"/>
  <c r="J1768" i="1"/>
  <c r="C1769" i="1"/>
  <c r="D1769" i="1"/>
  <c r="E1769" i="1"/>
  <c r="F1769" i="1"/>
  <c r="G1769" i="1"/>
  <c r="H1769" i="1"/>
  <c r="I1769" i="1"/>
  <c r="J1769" i="1"/>
  <c r="C1770" i="1"/>
  <c r="D1770" i="1"/>
  <c r="E1770" i="1"/>
  <c r="F1770" i="1"/>
  <c r="G1770" i="1"/>
  <c r="H1770" i="1"/>
  <c r="I1770" i="1"/>
  <c r="J1770" i="1"/>
  <c r="C1771" i="1"/>
  <c r="D1771" i="1"/>
  <c r="E1771" i="1"/>
  <c r="F1771" i="1"/>
  <c r="G1771" i="1"/>
  <c r="H1771" i="1"/>
  <c r="I1771" i="1"/>
  <c r="J1771" i="1"/>
  <c r="C1772" i="1"/>
  <c r="D1772" i="1"/>
  <c r="E1772" i="1"/>
  <c r="F1772" i="1"/>
  <c r="G1772" i="1"/>
  <c r="H1772" i="1"/>
  <c r="I1772" i="1"/>
  <c r="J1772" i="1"/>
  <c r="C1773" i="1"/>
  <c r="D1773" i="1"/>
  <c r="E1773" i="1"/>
  <c r="F1773" i="1"/>
  <c r="G1773" i="1"/>
  <c r="H1773" i="1"/>
  <c r="I1773" i="1"/>
  <c r="J1773" i="1"/>
  <c r="C1774" i="1"/>
  <c r="D1774" i="1"/>
  <c r="E1774" i="1"/>
  <c r="F1774" i="1"/>
  <c r="G1774" i="1"/>
  <c r="H1774" i="1"/>
  <c r="I1774" i="1"/>
  <c r="J1774" i="1"/>
  <c r="C1775" i="1"/>
  <c r="D1775" i="1"/>
  <c r="E1775" i="1"/>
  <c r="F1775" i="1"/>
  <c r="G1775" i="1"/>
  <c r="H1775" i="1"/>
  <c r="I1775" i="1"/>
  <c r="J1775" i="1"/>
  <c r="C1776" i="1"/>
  <c r="D1776" i="1"/>
  <c r="E1776" i="1"/>
  <c r="F1776" i="1"/>
  <c r="G1776" i="1"/>
  <c r="H1776" i="1"/>
  <c r="I1776" i="1"/>
  <c r="J1776" i="1"/>
  <c r="C1777" i="1"/>
  <c r="D1777" i="1"/>
  <c r="E1777" i="1"/>
  <c r="F1777" i="1"/>
  <c r="G1777" i="1"/>
  <c r="H1777" i="1"/>
  <c r="I1777" i="1"/>
  <c r="J1777" i="1"/>
  <c r="C1778" i="1"/>
  <c r="D1778" i="1"/>
  <c r="E1778" i="1"/>
  <c r="F1778" i="1"/>
  <c r="G1778" i="1"/>
  <c r="H1778" i="1"/>
  <c r="I1778" i="1"/>
  <c r="J1778" i="1"/>
  <c r="C1779" i="1"/>
  <c r="D1779" i="1"/>
  <c r="E1779" i="1"/>
  <c r="F1779" i="1"/>
  <c r="G1779" i="1"/>
  <c r="H1779" i="1"/>
  <c r="I1779" i="1"/>
  <c r="J1779" i="1"/>
  <c r="C1780" i="1"/>
  <c r="D1780" i="1"/>
  <c r="E1780" i="1"/>
  <c r="F1780" i="1"/>
  <c r="G1780" i="1"/>
  <c r="H1780" i="1"/>
  <c r="I1780" i="1"/>
  <c r="J1780" i="1"/>
  <c r="C1781" i="1"/>
  <c r="D1781" i="1"/>
  <c r="E1781" i="1"/>
  <c r="F1781" i="1"/>
  <c r="G1781" i="1"/>
  <c r="H1781" i="1"/>
  <c r="I1781" i="1"/>
  <c r="J1781" i="1"/>
  <c r="C1782" i="1"/>
  <c r="D1782" i="1"/>
  <c r="E1782" i="1"/>
  <c r="F1782" i="1"/>
  <c r="G1782" i="1"/>
  <c r="H1782" i="1"/>
  <c r="I1782" i="1"/>
  <c r="J1782" i="1"/>
  <c r="C1783" i="1"/>
  <c r="D1783" i="1"/>
  <c r="E1783" i="1"/>
  <c r="F1783" i="1"/>
  <c r="G1783" i="1"/>
  <c r="H1783" i="1"/>
  <c r="I1783" i="1"/>
  <c r="J1783" i="1"/>
  <c r="C1784" i="1"/>
  <c r="D1784" i="1"/>
  <c r="E1784" i="1"/>
  <c r="F1784" i="1"/>
  <c r="G1784" i="1"/>
  <c r="H1784" i="1"/>
  <c r="I1784" i="1"/>
  <c r="J1784" i="1"/>
  <c r="C1785" i="1"/>
  <c r="D1785" i="1"/>
  <c r="E1785" i="1"/>
  <c r="F1785" i="1"/>
  <c r="G1785" i="1"/>
  <c r="H1785" i="1"/>
  <c r="I1785" i="1"/>
  <c r="J1785" i="1"/>
  <c r="C1786" i="1"/>
  <c r="D1786" i="1"/>
  <c r="E1786" i="1"/>
  <c r="F1786" i="1"/>
  <c r="G1786" i="1"/>
  <c r="H1786" i="1"/>
  <c r="I1786" i="1"/>
  <c r="J1786" i="1"/>
  <c r="C1787" i="1"/>
  <c r="D1787" i="1"/>
  <c r="E1787" i="1"/>
  <c r="F1787" i="1"/>
  <c r="G1787" i="1"/>
  <c r="H1787" i="1"/>
  <c r="I1787" i="1"/>
  <c r="J1787" i="1"/>
  <c r="C1788" i="1"/>
  <c r="D1788" i="1"/>
  <c r="E1788" i="1"/>
  <c r="F1788" i="1"/>
  <c r="G1788" i="1"/>
  <c r="H1788" i="1"/>
  <c r="I1788" i="1"/>
  <c r="J1788" i="1"/>
  <c r="C1789" i="1"/>
  <c r="D1789" i="1"/>
  <c r="E1789" i="1"/>
  <c r="F1789" i="1"/>
  <c r="G1789" i="1"/>
  <c r="H1789" i="1"/>
  <c r="I1789" i="1"/>
  <c r="J1789" i="1"/>
  <c r="C1790" i="1"/>
  <c r="D1790" i="1"/>
  <c r="E1790" i="1"/>
  <c r="F1790" i="1"/>
  <c r="G1790" i="1"/>
  <c r="H1790" i="1"/>
  <c r="I1790" i="1"/>
  <c r="J1790" i="1"/>
  <c r="C1791" i="1"/>
  <c r="D1791" i="1"/>
  <c r="E1791" i="1"/>
  <c r="F1791" i="1"/>
  <c r="G1791" i="1"/>
  <c r="H1791" i="1"/>
  <c r="I1791" i="1"/>
  <c r="J1791" i="1"/>
  <c r="C1792" i="1"/>
  <c r="D1792" i="1"/>
  <c r="E1792" i="1"/>
  <c r="F1792" i="1"/>
  <c r="G1792" i="1"/>
  <c r="H1792" i="1"/>
  <c r="I1792" i="1"/>
  <c r="J1792" i="1"/>
  <c r="C1793" i="1"/>
  <c r="D1793" i="1"/>
  <c r="E1793" i="1"/>
  <c r="F1793" i="1"/>
  <c r="G1793" i="1"/>
  <c r="H1793" i="1"/>
  <c r="I1793" i="1"/>
  <c r="J1793" i="1"/>
  <c r="C1794" i="1"/>
  <c r="D1794" i="1"/>
  <c r="E1794" i="1"/>
  <c r="F1794" i="1"/>
  <c r="G1794" i="1"/>
  <c r="H1794" i="1"/>
  <c r="I1794" i="1"/>
  <c r="J1794" i="1"/>
  <c r="C1795" i="1"/>
  <c r="D1795" i="1"/>
  <c r="E1795" i="1"/>
  <c r="F1795" i="1"/>
  <c r="G1795" i="1"/>
  <c r="H1795" i="1"/>
  <c r="I1795" i="1"/>
  <c r="J1795" i="1"/>
  <c r="C1796" i="1"/>
  <c r="D1796" i="1"/>
  <c r="E1796" i="1"/>
  <c r="F1796" i="1"/>
  <c r="G1796" i="1"/>
  <c r="H1796" i="1"/>
  <c r="I1796" i="1"/>
  <c r="J1796" i="1"/>
  <c r="C1797" i="1"/>
  <c r="D1797" i="1"/>
  <c r="E1797" i="1"/>
  <c r="F1797" i="1"/>
  <c r="G1797" i="1"/>
  <c r="H1797" i="1"/>
  <c r="I1797" i="1"/>
  <c r="J1797" i="1"/>
  <c r="C1798" i="1"/>
  <c r="D1798" i="1"/>
  <c r="E1798" i="1"/>
  <c r="F1798" i="1"/>
  <c r="G1798" i="1"/>
  <c r="H1798" i="1"/>
  <c r="I1798" i="1"/>
  <c r="J1798" i="1"/>
  <c r="C1799" i="1"/>
  <c r="D1799" i="1"/>
  <c r="E1799" i="1"/>
  <c r="F1799" i="1"/>
  <c r="G1799" i="1"/>
  <c r="H1799" i="1"/>
  <c r="I1799" i="1"/>
  <c r="J1799" i="1"/>
  <c r="C1800" i="1"/>
  <c r="D1800" i="1"/>
  <c r="E1800" i="1"/>
  <c r="F1800" i="1"/>
  <c r="G1800" i="1"/>
  <c r="H1800" i="1"/>
  <c r="I1800" i="1"/>
  <c r="J1800" i="1"/>
  <c r="C1801" i="1"/>
  <c r="D1801" i="1"/>
  <c r="E1801" i="1"/>
  <c r="F1801" i="1"/>
  <c r="G1801" i="1"/>
  <c r="H1801" i="1"/>
  <c r="I1801" i="1"/>
  <c r="J1801" i="1"/>
  <c r="C1802" i="1"/>
  <c r="D1802" i="1"/>
  <c r="E1802" i="1"/>
  <c r="F1802" i="1"/>
  <c r="G1802" i="1"/>
  <c r="H1802" i="1"/>
  <c r="I1802" i="1"/>
  <c r="J1802" i="1"/>
  <c r="C1803" i="1"/>
  <c r="D1803" i="1"/>
  <c r="E1803" i="1"/>
  <c r="F1803" i="1"/>
  <c r="G1803" i="1"/>
  <c r="H1803" i="1"/>
  <c r="I1803" i="1"/>
  <c r="J1803" i="1"/>
  <c r="C1804" i="1"/>
  <c r="D1804" i="1"/>
  <c r="E1804" i="1"/>
  <c r="F1804" i="1"/>
  <c r="G1804" i="1"/>
  <c r="H1804" i="1"/>
  <c r="I1804" i="1"/>
  <c r="J1804" i="1"/>
  <c r="C1805" i="1"/>
  <c r="D1805" i="1"/>
  <c r="E1805" i="1"/>
  <c r="F1805" i="1"/>
  <c r="G1805" i="1"/>
  <c r="H1805" i="1"/>
  <c r="I1805" i="1"/>
  <c r="J1805" i="1"/>
  <c r="C1806" i="1"/>
  <c r="D1806" i="1"/>
  <c r="E1806" i="1"/>
  <c r="F1806" i="1"/>
  <c r="G1806" i="1"/>
  <c r="H1806" i="1"/>
  <c r="I1806" i="1"/>
  <c r="J1806" i="1"/>
  <c r="C1807" i="1"/>
  <c r="D1807" i="1"/>
  <c r="E1807" i="1"/>
  <c r="F1807" i="1"/>
  <c r="G1807" i="1"/>
  <c r="H1807" i="1"/>
  <c r="I1807" i="1"/>
  <c r="J1807" i="1"/>
  <c r="C1808" i="1"/>
  <c r="D1808" i="1"/>
  <c r="E1808" i="1"/>
  <c r="F1808" i="1"/>
  <c r="G1808" i="1"/>
  <c r="H1808" i="1"/>
  <c r="I1808" i="1"/>
  <c r="J1808" i="1"/>
  <c r="C1809" i="1"/>
  <c r="D1809" i="1"/>
  <c r="E1809" i="1"/>
  <c r="F1809" i="1"/>
  <c r="G1809" i="1"/>
  <c r="H1809" i="1"/>
  <c r="I1809" i="1"/>
  <c r="J1809" i="1"/>
  <c r="C1810" i="1"/>
  <c r="D1810" i="1"/>
  <c r="E1810" i="1"/>
  <c r="F1810" i="1"/>
  <c r="G1810" i="1"/>
  <c r="H1810" i="1"/>
  <c r="I1810" i="1"/>
  <c r="J1810" i="1"/>
  <c r="C1811" i="1"/>
  <c r="D1811" i="1"/>
  <c r="E1811" i="1"/>
  <c r="F1811" i="1"/>
  <c r="G1811" i="1"/>
  <c r="H1811" i="1"/>
  <c r="I1811" i="1"/>
  <c r="J1811" i="1"/>
  <c r="C1812" i="1"/>
  <c r="D1812" i="1"/>
  <c r="E1812" i="1"/>
  <c r="F1812" i="1"/>
  <c r="G1812" i="1"/>
  <c r="H1812" i="1"/>
  <c r="I1812" i="1"/>
  <c r="J1812" i="1"/>
  <c r="C1813" i="1"/>
  <c r="D1813" i="1"/>
  <c r="E1813" i="1"/>
  <c r="F1813" i="1"/>
  <c r="G1813" i="1"/>
  <c r="H1813" i="1"/>
  <c r="I1813" i="1"/>
  <c r="J1813" i="1"/>
  <c r="C1814" i="1"/>
  <c r="D1814" i="1"/>
  <c r="E1814" i="1"/>
  <c r="F1814" i="1"/>
  <c r="G1814" i="1"/>
  <c r="H1814" i="1"/>
  <c r="I1814" i="1"/>
  <c r="J1814" i="1"/>
  <c r="C1815" i="1"/>
  <c r="D1815" i="1"/>
  <c r="E1815" i="1"/>
  <c r="F1815" i="1"/>
  <c r="G1815" i="1"/>
  <c r="H1815" i="1"/>
  <c r="I1815" i="1"/>
  <c r="J1815" i="1"/>
  <c r="C1816" i="1"/>
  <c r="D1816" i="1"/>
  <c r="E1816" i="1"/>
  <c r="F1816" i="1"/>
  <c r="G1816" i="1"/>
  <c r="H1816" i="1"/>
  <c r="I1816" i="1"/>
  <c r="J1816" i="1"/>
  <c r="C1817" i="1"/>
  <c r="D1817" i="1"/>
  <c r="E1817" i="1"/>
  <c r="F1817" i="1"/>
  <c r="G1817" i="1"/>
  <c r="H1817" i="1"/>
  <c r="I1817" i="1"/>
  <c r="J1817" i="1"/>
  <c r="C1818" i="1"/>
  <c r="D1818" i="1"/>
  <c r="E1818" i="1"/>
  <c r="F1818" i="1"/>
  <c r="G1818" i="1"/>
  <c r="H1818" i="1"/>
  <c r="I1818" i="1"/>
  <c r="J1818" i="1"/>
  <c r="C1819" i="1"/>
  <c r="D1819" i="1"/>
  <c r="E1819" i="1"/>
  <c r="F1819" i="1"/>
  <c r="G1819" i="1"/>
  <c r="H1819" i="1"/>
  <c r="I1819" i="1"/>
  <c r="J1819" i="1"/>
  <c r="C1820" i="1"/>
  <c r="D1820" i="1"/>
  <c r="E1820" i="1"/>
  <c r="F1820" i="1"/>
  <c r="G1820" i="1"/>
  <c r="H1820" i="1"/>
  <c r="I1820" i="1"/>
  <c r="J1820" i="1"/>
  <c r="C1821" i="1"/>
  <c r="D1821" i="1"/>
  <c r="E1821" i="1"/>
  <c r="F1821" i="1"/>
  <c r="G1821" i="1"/>
  <c r="H1821" i="1"/>
  <c r="I1821" i="1"/>
  <c r="J1821" i="1"/>
  <c r="C1822" i="1"/>
  <c r="D1822" i="1"/>
  <c r="E1822" i="1"/>
  <c r="F1822" i="1"/>
  <c r="G1822" i="1"/>
  <c r="H1822" i="1"/>
  <c r="I1822" i="1"/>
  <c r="J1822" i="1"/>
  <c r="C1823" i="1"/>
  <c r="D1823" i="1"/>
  <c r="E1823" i="1"/>
  <c r="F1823" i="1"/>
  <c r="G1823" i="1"/>
  <c r="H1823" i="1"/>
  <c r="I1823" i="1"/>
  <c r="J1823" i="1"/>
  <c r="C1824" i="1"/>
  <c r="D1824" i="1"/>
  <c r="E1824" i="1"/>
  <c r="F1824" i="1"/>
  <c r="G1824" i="1"/>
  <c r="H1824" i="1"/>
  <c r="I1824" i="1"/>
  <c r="J1824" i="1"/>
  <c r="C1825" i="1"/>
  <c r="D1825" i="1"/>
  <c r="E1825" i="1"/>
  <c r="F1825" i="1"/>
  <c r="G1825" i="1"/>
  <c r="H1825" i="1"/>
  <c r="I1825" i="1"/>
  <c r="J1825" i="1"/>
  <c r="C1826" i="1"/>
  <c r="D1826" i="1"/>
  <c r="E1826" i="1"/>
  <c r="F1826" i="1"/>
  <c r="G1826" i="1"/>
  <c r="H1826" i="1"/>
  <c r="I1826" i="1"/>
  <c r="J1826" i="1"/>
  <c r="C1827" i="1"/>
  <c r="D1827" i="1"/>
  <c r="E1827" i="1"/>
  <c r="F1827" i="1"/>
  <c r="G1827" i="1"/>
  <c r="H1827" i="1"/>
  <c r="I1827" i="1"/>
  <c r="J1827" i="1"/>
  <c r="C1828" i="1"/>
  <c r="D1828" i="1"/>
  <c r="E1828" i="1"/>
  <c r="F1828" i="1"/>
  <c r="G1828" i="1"/>
  <c r="H1828" i="1"/>
  <c r="I1828" i="1"/>
  <c r="J1828" i="1"/>
  <c r="C1829" i="1"/>
  <c r="D1829" i="1"/>
  <c r="E1829" i="1"/>
  <c r="F1829" i="1"/>
  <c r="G1829" i="1"/>
  <c r="H1829" i="1"/>
  <c r="I1829" i="1"/>
  <c r="J1829" i="1"/>
  <c r="C1830" i="1"/>
  <c r="D1830" i="1"/>
  <c r="E1830" i="1"/>
  <c r="F1830" i="1"/>
  <c r="G1830" i="1"/>
  <c r="H1830" i="1"/>
  <c r="I1830" i="1"/>
  <c r="J1830" i="1"/>
  <c r="C1831" i="1"/>
  <c r="D1831" i="1"/>
  <c r="E1831" i="1"/>
  <c r="F1831" i="1"/>
  <c r="G1831" i="1"/>
  <c r="H1831" i="1"/>
  <c r="I1831" i="1"/>
  <c r="J1831" i="1"/>
  <c r="C1832" i="1"/>
  <c r="D1832" i="1"/>
  <c r="E1832" i="1"/>
  <c r="F1832" i="1"/>
  <c r="G1832" i="1"/>
  <c r="H1832" i="1"/>
  <c r="I1832" i="1"/>
  <c r="J1832" i="1"/>
  <c r="C1833" i="1"/>
  <c r="D1833" i="1"/>
  <c r="E1833" i="1"/>
  <c r="F1833" i="1"/>
  <c r="G1833" i="1"/>
  <c r="H1833" i="1"/>
  <c r="I1833" i="1"/>
  <c r="J1833" i="1"/>
  <c r="C1834" i="1"/>
  <c r="D1834" i="1"/>
  <c r="E1834" i="1"/>
  <c r="F1834" i="1"/>
  <c r="G1834" i="1"/>
  <c r="H1834" i="1"/>
  <c r="I1834" i="1"/>
  <c r="J1834" i="1"/>
  <c r="C1835" i="1"/>
  <c r="D1835" i="1"/>
  <c r="E1835" i="1"/>
  <c r="F1835" i="1"/>
  <c r="G1835" i="1"/>
  <c r="H1835" i="1"/>
  <c r="I1835" i="1"/>
  <c r="J1835" i="1"/>
  <c r="C1836" i="1"/>
  <c r="D1836" i="1"/>
  <c r="E1836" i="1"/>
  <c r="F1836" i="1"/>
  <c r="G1836" i="1"/>
  <c r="H1836" i="1"/>
  <c r="I1836" i="1"/>
  <c r="J1836" i="1"/>
  <c r="C1837" i="1"/>
  <c r="D1837" i="1"/>
  <c r="E1837" i="1"/>
  <c r="F1837" i="1"/>
  <c r="G1837" i="1"/>
  <c r="H1837" i="1"/>
  <c r="I1837" i="1"/>
  <c r="J1837" i="1"/>
  <c r="C1838" i="1"/>
  <c r="D1838" i="1"/>
  <c r="E1838" i="1"/>
  <c r="F1838" i="1"/>
  <c r="G1838" i="1"/>
  <c r="H1838" i="1"/>
  <c r="I1838" i="1"/>
  <c r="J1838" i="1"/>
  <c r="C1839" i="1"/>
  <c r="D1839" i="1"/>
  <c r="E1839" i="1"/>
  <c r="F1839" i="1"/>
  <c r="G1839" i="1"/>
  <c r="H1839" i="1"/>
  <c r="I1839" i="1"/>
  <c r="J1839" i="1"/>
  <c r="C1840" i="1"/>
  <c r="D1840" i="1"/>
  <c r="E1840" i="1"/>
  <c r="F1840" i="1"/>
  <c r="G1840" i="1"/>
  <c r="H1840" i="1"/>
  <c r="I1840" i="1"/>
  <c r="J1840" i="1"/>
  <c r="C1841" i="1"/>
  <c r="D1841" i="1"/>
  <c r="E1841" i="1"/>
  <c r="F1841" i="1"/>
  <c r="G1841" i="1"/>
  <c r="H1841" i="1"/>
  <c r="I1841" i="1"/>
  <c r="J1841" i="1"/>
  <c r="C1842" i="1"/>
  <c r="D1842" i="1"/>
  <c r="E1842" i="1"/>
  <c r="F1842" i="1"/>
  <c r="G1842" i="1"/>
  <c r="H1842" i="1"/>
  <c r="I1842" i="1"/>
  <c r="J1842" i="1"/>
  <c r="C1843" i="1"/>
  <c r="D1843" i="1"/>
  <c r="E1843" i="1"/>
  <c r="F1843" i="1"/>
  <c r="G1843" i="1"/>
  <c r="H1843" i="1"/>
  <c r="I1843" i="1"/>
  <c r="J1843" i="1"/>
  <c r="C1844" i="1"/>
  <c r="D1844" i="1"/>
  <c r="E1844" i="1"/>
  <c r="F1844" i="1"/>
  <c r="G1844" i="1"/>
  <c r="H1844" i="1"/>
  <c r="I1844" i="1"/>
  <c r="J1844" i="1"/>
  <c r="C1845" i="1"/>
  <c r="D1845" i="1"/>
  <c r="E1845" i="1"/>
  <c r="F1845" i="1"/>
  <c r="G1845" i="1"/>
  <c r="H1845" i="1"/>
  <c r="I1845" i="1"/>
  <c r="J1845" i="1"/>
  <c r="C1846" i="1"/>
  <c r="D1846" i="1"/>
  <c r="E1846" i="1"/>
  <c r="F1846" i="1"/>
  <c r="G1846" i="1"/>
  <c r="H1846" i="1"/>
  <c r="I1846" i="1"/>
  <c r="J1846" i="1"/>
  <c r="C1847" i="1"/>
  <c r="D1847" i="1"/>
  <c r="E1847" i="1"/>
  <c r="F1847" i="1"/>
  <c r="G1847" i="1"/>
  <c r="H1847" i="1"/>
  <c r="I1847" i="1"/>
  <c r="J1847" i="1"/>
  <c r="C1848" i="1"/>
  <c r="D1848" i="1"/>
  <c r="E1848" i="1"/>
  <c r="F1848" i="1"/>
  <c r="G1848" i="1"/>
  <c r="H1848" i="1"/>
  <c r="I1848" i="1"/>
  <c r="J1848" i="1"/>
  <c r="C1849" i="1"/>
  <c r="D1849" i="1"/>
  <c r="E1849" i="1"/>
  <c r="F1849" i="1"/>
  <c r="G1849" i="1"/>
  <c r="H1849" i="1"/>
  <c r="I1849" i="1"/>
  <c r="J1849" i="1"/>
  <c r="C1850" i="1"/>
  <c r="D1850" i="1"/>
  <c r="E1850" i="1"/>
  <c r="F1850" i="1"/>
  <c r="G1850" i="1"/>
  <c r="H1850" i="1"/>
  <c r="I1850" i="1"/>
  <c r="J1850" i="1"/>
  <c r="C1851" i="1"/>
  <c r="D1851" i="1"/>
  <c r="E1851" i="1"/>
  <c r="F1851" i="1"/>
  <c r="G1851" i="1"/>
  <c r="H1851" i="1"/>
  <c r="I1851" i="1"/>
  <c r="J1851" i="1"/>
  <c r="C1852" i="1"/>
  <c r="D1852" i="1"/>
  <c r="E1852" i="1"/>
  <c r="F1852" i="1"/>
  <c r="G1852" i="1"/>
  <c r="H1852" i="1"/>
  <c r="I1852" i="1"/>
  <c r="J1852" i="1"/>
  <c r="C1853" i="1"/>
  <c r="D1853" i="1"/>
  <c r="E1853" i="1"/>
  <c r="F1853" i="1"/>
  <c r="G1853" i="1"/>
  <c r="H1853" i="1"/>
  <c r="I1853" i="1"/>
  <c r="J1853" i="1"/>
  <c r="C1854" i="1"/>
  <c r="D1854" i="1"/>
  <c r="E1854" i="1"/>
  <c r="F1854" i="1"/>
  <c r="G1854" i="1"/>
  <c r="H1854" i="1"/>
  <c r="I1854" i="1"/>
  <c r="J1854" i="1"/>
  <c r="C1855" i="1"/>
  <c r="D1855" i="1"/>
  <c r="E1855" i="1"/>
  <c r="F1855" i="1"/>
  <c r="G1855" i="1"/>
  <c r="H1855" i="1"/>
  <c r="I1855" i="1"/>
  <c r="J1855" i="1"/>
  <c r="C1856" i="1"/>
  <c r="D1856" i="1"/>
  <c r="E1856" i="1"/>
  <c r="F1856" i="1"/>
  <c r="G1856" i="1"/>
  <c r="H1856" i="1"/>
  <c r="I1856" i="1"/>
  <c r="J1856" i="1"/>
  <c r="C1857" i="1"/>
  <c r="D1857" i="1"/>
  <c r="E1857" i="1"/>
  <c r="F1857" i="1"/>
  <c r="G1857" i="1"/>
  <c r="H1857" i="1"/>
  <c r="I1857" i="1"/>
  <c r="J1857" i="1"/>
  <c r="C1858" i="1"/>
  <c r="D1858" i="1"/>
  <c r="E1858" i="1"/>
  <c r="F1858" i="1"/>
  <c r="G1858" i="1"/>
  <c r="H1858" i="1"/>
  <c r="I1858" i="1"/>
  <c r="J1858" i="1"/>
  <c r="C1859" i="1"/>
  <c r="D1859" i="1"/>
  <c r="E1859" i="1"/>
  <c r="F1859" i="1"/>
  <c r="G1859" i="1"/>
  <c r="H1859" i="1"/>
  <c r="I1859" i="1"/>
  <c r="J1859" i="1"/>
  <c r="C1860" i="1"/>
  <c r="D1860" i="1"/>
  <c r="E1860" i="1"/>
  <c r="F1860" i="1"/>
  <c r="G1860" i="1"/>
  <c r="H1860" i="1"/>
  <c r="I1860" i="1"/>
  <c r="J1860" i="1"/>
  <c r="C1861" i="1"/>
  <c r="D1861" i="1"/>
  <c r="E1861" i="1"/>
  <c r="F1861" i="1"/>
  <c r="G1861" i="1"/>
  <c r="H1861" i="1"/>
  <c r="I1861" i="1"/>
  <c r="J1861" i="1"/>
  <c r="C1862" i="1"/>
  <c r="D1862" i="1"/>
  <c r="E1862" i="1"/>
  <c r="F1862" i="1"/>
  <c r="G1862" i="1"/>
  <c r="H1862" i="1"/>
  <c r="I1862" i="1"/>
  <c r="J1862" i="1"/>
  <c r="C1863" i="1"/>
  <c r="D1863" i="1"/>
  <c r="E1863" i="1"/>
  <c r="F1863" i="1"/>
  <c r="G1863" i="1"/>
  <c r="H1863" i="1"/>
  <c r="I1863" i="1"/>
  <c r="J1863" i="1"/>
  <c r="C1864" i="1"/>
  <c r="D1864" i="1"/>
  <c r="E1864" i="1"/>
  <c r="F1864" i="1"/>
  <c r="G1864" i="1"/>
  <c r="H1864" i="1"/>
  <c r="I1864" i="1"/>
  <c r="J1864" i="1"/>
  <c r="C1865" i="1"/>
  <c r="D1865" i="1"/>
  <c r="E1865" i="1"/>
  <c r="F1865" i="1"/>
  <c r="G1865" i="1"/>
  <c r="H1865" i="1"/>
  <c r="I1865" i="1"/>
  <c r="J1865" i="1"/>
  <c r="C1866" i="1"/>
  <c r="D1866" i="1"/>
  <c r="E1866" i="1"/>
  <c r="F1866" i="1"/>
  <c r="G1866" i="1"/>
  <c r="H1866" i="1"/>
  <c r="I1866" i="1"/>
  <c r="J1866" i="1"/>
  <c r="C1867" i="1"/>
  <c r="D1867" i="1"/>
  <c r="E1867" i="1"/>
  <c r="F1867" i="1"/>
  <c r="G1867" i="1"/>
  <c r="H1867" i="1"/>
  <c r="I1867" i="1"/>
  <c r="J1867" i="1"/>
  <c r="C1868" i="1"/>
  <c r="D1868" i="1"/>
  <c r="E1868" i="1"/>
  <c r="F1868" i="1"/>
  <c r="G1868" i="1"/>
  <c r="H1868" i="1"/>
  <c r="I1868" i="1"/>
  <c r="J1868" i="1"/>
  <c r="C1869" i="1"/>
  <c r="D1869" i="1"/>
  <c r="E1869" i="1"/>
  <c r="F1869" i="1"/>
  <c r="G1869" i="1"/>
  <c r="H1869" i="1"/>
  <c r="I1869" i="1"/>
  <c r="J1869" i="1"/>
  <c r="C1870" i="1"/>
  <c r="D1870" i="1"/>
  <c r="E1870" i="1"/>
  <c r="F1870" i="1"/>
  <c r="G1870" i="1"/>
  <c r="H1870" i="1"/>
  <c r="I1870" i="1"/>
  <c r="J1870" i="1"/>
  <c r="C1871" i="1"/>
  <c r="D1871" i="1"/>
  <c r="E1871" i="1"/>
  <c r="F1871" i="1"/>
  <c r="G1871" i="1"/>
  <c r="H1871" i="1"/>
  <c r="I1871" i="1"/>
  <c r="J1871" i="1"/>
  <c r="C1872" i="1"/>
  <c r="D1872" i="1"/>
  <c r="E1872" i="1"/>
  <c r="F1872" i="1"/>
  <c r="G1872" i="1"/>
  <c r="H1872" i="1"/>
  <c r="I1872" i="1"/>
  <c r="J1872" i="1"/>
  <c r="C1873" i="1"/>
  <c r="D1873" i="1"/>
  <c r="E1873" i="1"/>
  <c r="F1873" i="1"/>
  <c r="G1873" i="1"/>
  <c r="H1873" i="1"/>
  <c r="I1873" i="1"/>
  <c r="J1873" i="1"/>
  <c r="C1874" i="1"/>
  <c r="D1874" i="1"/>
  <c r="E1874" i="1"/>
  <c r="F1874" i="1"/>
  <c r="G1874" i="1"/>
  <c r="H1874" i="1"/>
  <c r="I1874" i="1"/>
  <c r="J1874" i="1"/>
  <c r="C1875" i="1"/>
  <c r="D1875" i="1"/>
  <c r="E1875" i="1"/>
  <c r="F1875" i="1"/>
  <c r="G1875" i="1"/>
  <c r="H1875" i="1"/>
  <c r="I1875" i="1"/>
  <c r="J1875" i="1"/>
  <c r="C1876" i="1"/>
  <c r="D1876" i="1"/>
  <c r="E1876" i="1"/>
  <c r="F1876" i="1"/>
  <c r="G1876" i="1"/>
  <c r="H1876" i="1"/>
  <c r="I1876" i="1"/>
  <c r="J1876" i="1"/>
  <c r="C1877" i="1"/>
  <c r="D1877" i="1"/>
  <c r="E1877" i="1"/>
  <c r="F1877" i="1"/>
  <c r="G1877" i="1"/>
  <c r="H1877" i="1"/>
  <c r="I1877" i="1"/>
  <c r="J1877" i="1"/>
  <c r="C1878" i="1"/>
  <c r="D1878" i="1"/>
  <c r="E1878" i="1"/>
  <c r="F1878" i="1"/>
  <c r="G1878" i="1"/>
  <c r="H1878" i="1"/>
  <c r="I1878" i="1"/>
  <c r="J1878" i="1"/>
  <c r="C1879" i="1"/>
  <c r="D1879" i="1"/>
  <c r="E1879" i="1"/>
  <c r="F1879" i="1"/>
  <c r="G1879" i="1"/>
  <c r="H1879" i="1"/>
  <c r="I1879" i="1"/>
  <c r="J1879" i="1"/>
  <c r="C1880" i="1"/>
  <c r="D1880" i="1"/>
  <c r="E1880" i="1"/>
  <c r="F1880" i="1"/>
  <c r="G1880" i="1"/>
  <c r="H1880" i="1"/>
  <c r="I1880" i="1"/>
  <c r="J1880" i="1"/>
  <c r="C1881" i="1"/>
  <c r="D1881" i="1"/>
  <c r="E1881" i="1"/>
  <c r="F1881" i="1"/>
  <c r="G1881" i="1"/>
  <c r="H1881" i="1"/>
  <c r="I1881" i="1"/>
  <c r="J1881" i="1"/>
  <c r="C1882" i="1"/>
  <c r="D1882" i="1"/>
  <c r="E1882" i="1"/>
  <c r="F1882" i="1"/>
  <c r="G1882" i="1"/>
  <c r="H1882" i="1"/>
  <c r="I1882" i="1"/>
  <c r="J1882" i="1"/>
  <c r="C1883" i="1"/>
  <c r="D1883" i="1"/>
  <c r="E1883" i="1"/>
  <c r="F1883" i="1"/>
  <c r="G1883" i="1"/>
  <c r="H1883" i="1"/>
  <c r="I1883" i="1"/>
  <c r="J1883" i="1"/>
  <c r="C1884" i="1"/>
  <c r="D1884" i="1"/>
  <c r="E1884" i="1"/>
  <c r="F1884" i="1"/>
  <c r="G1884" i="1"/>
  <c r="H1884" i="1"/>
  <c r="I1884" i="1"/>
  <c r="J1884" i="1"/>
  <c r="C1885" i="1"/>
  <c r="D1885" i="1"/>
  <c r="E1885" i="1"/>
  <c r="F1885" i="1"/>
  <c r="G1885" i="1"/>
  <c r="H1885" i="1"/>
  <c r="I1885" i="1"/>
  <c r="J1885" i="1"/>
  <c r="C1886" i="1"/>
  <c r="D1886" i="1"/>
  <c r="E1886" i="1"/>
  <c r="F1886" i="1"/>
  <c r="G1886" i="1"/>
  <c r="H1886" i="1"/>
  <c r="I1886" i="1"/>
  <c r="J1886" i="1"/>
  <c r="C1887" i="1"/>
  <c r="D1887" i="1"/>
  <c r="E1887" i="1"/>
  <c r="F1887" i="1"/>
  <c r="G1887" i="1"/>
  <c r="H1887" i="1"/>
  <c r="I1887" i="1"/>
  <c r="J1887" i="1"/>
  <c r="C1888" i="1"/>
  <c r="D1888" i="1"/>
  <c r="E1888" i="1"/>
  <c r="F1888" i="1"/>
  <c r="G1888" i="1"/>
  <c r="H1888" i="1"/>
  <c r="I1888" i="1"/>
  <c r="J1888" i="1"/>
  <c r="C1889" i="1"/>
  <c r="D1889" i="1"/>
  <c r="E1889" i="1"/>
  <c r="F1889" i="1"/>
  <c r="G1889" i="1"/>
  <c r="H1889" i="1"/>
  <c r="I1889" i="1"/>
  <c r="J1889" i="1"/>
  <c r="C1890" i="1"/>
  <c r="D1890" i="1"/>
  <c r="E1890" i="1"/>
  <c r="F1890" i="1"/>
  <c r="G1890" i="1"/>
  <c r="H1890" i="1"/>
  <c r="I1890" i="1"/>
  <c r="J1890" i="1"/>
  <c r="C1891" i="1"/>
  <c r="D1891" i="1"/>
  <c r="E1891" i="1"/>
  <c r="F1891" i="1"/>
  <c r="G1891" i="1"/>
  <c r="H1891" i="1"/>
  <c r="I1891" i="1"/>
  <c r="J1891" i="1"/>
  <c r="C1892" i="1"/>
  <c r="D1892" i="1"/>
  <c r="E1892" i="1"/>
  <c r="F1892" i="1"/>
  <c r="G1892" i="1"/>
  <c r="H1892" i="1"/>
  <c r="I1892" i="1"/>
  <c r="J1892" i="1"/>
  <c r="C1893" i="1"/>
  <c r="D1893" i="1"/>
  <c r="E1893" i="1"/>
  <c r="F1893" i="1"/>
  <c r="G1893" i="1"/>
  <c r="H1893" i="1"/>
  <c r="I1893" i="1"/>
  <c r="J1893" i="1"/>
  <c r="C1894" i="1"/>
  <c r="D1894" i="1"/>
  <c r="E1894" i="1"/>
  <c r="F1894" i="1"/>
  <c r="G1894" i="1"/>
  <c r="H1894" i="1"/>
  <c r="I1894" i="1"/>
  <c r="J1894" i="1"/>
  <c r="C1895" i="1"/>
  <c r="D1895" i="1"/>
  <c r="E1895" i="1"/>
  <c r="F1895" i="1"/>
  <c r="G1895" i="1"/>
  <c r="H1895" i="1"/>
  <c r="I1895" i="1"/>
  <c r="J1895" i="1"/>
  <c r="C1896" i="1"/>
  <c r="D1896" i="1"/>
  <c r="E1896" i="1"/>
  <c r="F1896" i="1"/>
  <c r="G1896" i="1"/>
  <c r="H1896" i="1"/>
  <c r="I1896" i="1"/>
  <c r="J1896" i="1"/>
  <c r="C1897" i="1"/>
  <c r="D1897" i="1"/>
  <c r="E1897" i="1"/>
  <c r="F1897" i="1"/>
  <c r="G1897" i="1"/>
  <c r="H1897" i="1"/>
  <c r="I1897" i="1"/>
  <c r="J1897" i="1"/>
  <c r="C1898" i="1"/>
  <c r="D1898" i="1"/>
  <c r="E1898" i="1"/>
  <c r="F1898" i="1"/>
  <c r="G1898" i="1"/>
  <c r="H1898" i="1"/>
  <c r="I1898" i="1"/>
  <c r="J1898" i="1"/>
  <c r="C1899" i="1"/>
  <c r="D1899" i="1"/>
  <c r="E1899" i="1"/>
  <c r="F1899" i="1"/>
  <c r="G1899" i="1"/>
  <c r="H1899" i="1"/>
  <c r="I1899" i="1"/>
  <c r="J1899" i="1"/>
  <c r="C1900" i="1"/>
  <c r="D1900" i="1"/>
  <c r="E1900" i="1"/>
  <c r="F1900" i="1"/>
  <c r="G1900" i="1"/>
  <c r="H1900" i="1"/>
  <c r="I1900" i="1"/>
  <c r="J1900" i="1"/>
  <c r="C1901" i="1"/>
  <c r="D1901" i="1"/>
  <c r="E1901" i="1"/>
  <c r="F1901" i="1"/>
  <c r="G1901" i="1"/>
  <c r="H1901" i="1"/>
  <c r="I1901" i="1"/>
  <c r="J1901" i="1"/>
  <c r="C1902" i="1"/>
  <c r="D1902" i="1"/>
  <c r="E1902" i="1"/>
  <c r="F1902" i="1"/>
  <c r="G1902" i="1"/>
  <c r="H1902" i="1"/>
  <c r="I1902" i="1"/>
  <c r="J1902" i="1"/>
  <c r="C1903" i="1"/>
  <c r="D1903" i="1"/>
  <c r="E1903" i="1"/>
  <c r="F1903" i="1"/>
  <c r="G1903" i="1"/>
  <c r="H1903" i="1"/>
  <c r="I1903" i="1"/>
  <c r="J1903" i="1"/>
  <c r="C1904" i="1"/>
  <c r="D1904" i="1"/>
  <c r="E1904" i="1"/>
  <c r="F1904" i="1"/>
  <c r="G1904" i="1"/>
  <c r="H1904" i="1"/>
  <c r="I1904" i="1"/>
  <c r="J1904" i="1"/>
  <c r="C1905" i="1"/>
  <c r="D1905" i="1"/>
  <c r="E1905" i="1"/>
  <c r="F1905" i="1"/>
  <c r="G1905" i="1"/>
  <c r="H1905" i="1"/>
  <c r="I1905" i="1"/>
  <c r="J1905" i="1"/>
  <c r="C1906" i="1"/>
  <c r="D1906" i="1"/>
  <c r="E1906" i="1"/>
  <c r="F1906" i="1"/>
  <c r="G1906" i="1"/>
  <c r="H1906" i="1"/>
  <c r="I1906" i="1"/>
  <c r="J1906" i="1"/>
  <c r="C1907" i="1"/>
  <c r="D1907" i="1"/>
  <c r="E1907" i="1"/>
  <c r="F1907" i="1"/>
  <c r="G1907" i="1"/>
  <c r="H1907" i="1"/>
  <c r="I1907" i="1"/>
  <c r="J1907" i="1"/>
  <c r="C1908" i="1"/>
  <c r="D1908" i="1"/>
  <c r="E1908" i="1"/>
  <c r="F1908" i="1"/>
  <c r="G1908" i="1"/>
  <c r="H1908" i="1"/>
  <c r="I1908" i="1"/>
  <c r="J1908" i="1"/>
  <c r="C1909" i="1"/>
  <c r="D1909" i="1"/>
  <c r="E1909" i="1"/>
  <c r="F1909" i="1"/>
  <c r="G1909" i="1"/>
  <c r="H1909" i="1"/>
  <c r="I1909" i="1"/>
  <c r="J1909" i="1"/>
  <c r="C1910" i="1"/>
  <c r="D1910" i="1"/>
  <c r="E1910" i="1"/>
  <c r="F1910" i="1"/>
  <c r="G1910" i="1"/>
  <c r="H1910" i="1"/>
  <c r="I1910" i="1"/>
  <c r="J1910" i="1"/>
  <c r="C1911" i="1"/>
  <c r="D1911" i="1"/>
  <c r="E1911" i="1"/>
  <c r="F1911" i="1"/>
  <c r="G1911" i="1"/>
  <c r="H1911" i="1"/>
  <c r="I1911" i="1"/>
  <c r="J1911" i="1"/>
  <c r="C1912" i="1"/>
  <c r="D1912" i="1"/>
  <c r="E1912" i="1"/>
  <c r="F1912" i="1"/>
  <c r="G1912" i="1"/>
  <c r="H1912" i="1"/>
  <c r="I1912" i="1"/>
  <c r="J1912" i="1"/>
  <c r="C1913" i="1"/>
  <c r="D1913" i="1"/>
  <c r="E1913" i="1"/>
  <c r="F1913" i="1"/>
  <c r="G1913" i="1"/>
  <c r="H1913" i="1"/>
  <c r="I1913" i="1"/>
  <c r="J1913" i="1"/>
  <c r="C1914" i="1"/>
  <c r="D1914" i="1"/>
  <c r="E1914" i="1"/>
  <c r="F1914" i="1"/>
  <c r="G1914" i="1"/>
  <c r="H1914" i="1"/>
  <c r="I1914" i="1"/>
  <c r="J1914" i="1"/>
  <c r="C1915" i="1"/>
  <c r="D1915" i="1"/>
  <c r="E1915" i="1"/>
  <c r="F1915" i="1"/>
  <c r="G1915" i="1"/>
  <c r="H1915" i="1"/>
  <c r="I1915" i="1"/>
  <c r="J1915" i="1"/>
  <c r="C1916" i="1"/>
  <c r="D1916" i="1"/>
  <c r="E1916" i="1"/>
  <c r="F1916" i="1"/>
  <c r="G1916" i="1"/>
  <c r="H1916" i="1"/>
  <c r="I1916" i="1"/>
  <c r="J1916" i="1"/>
  <c r="C1917" i="1"/>
  <c r="D1917" i="1"/>
  <c r="E1917" i="1"/>
  <c r="F1917" i="1"/>
  <c r="G1917" i="1"/>
  <c r="H1917" i="1"/>
  <c r="I1917" i="1"/>
  <c r="J1917" i="1"/>
  <c r="C1918" i="1"/>
  <c r="D1918" i="1"/>
  <c r="E1918" i="1"/>
  <c r="F1918" i="1"/>
  <c r="G1918" i="1"/>
  <c r="H1918" i="1"/>
  <c r="I1918" i="1"/>
  <c r="J1918" i="1"/>
  <c r="C1919" i="1"/>
  <c r="D1919" i="1"/>
  <c r="E1919" i="1"/>
  <c r="F1919" i="1"/>
  <c r="G1919" i="1"/>
  <c r="H1919" i="1"/>
  <c r="I1919" i="1"/>
  <c r="J1919" i="1"/>
  <c r="C1920" i="1"/>
  <c r="D1920" i="1"/>
  <c r="E1920" i="1"/>
  <c r="F1920" i="1"/>
  <c r="G1920" i="1"/>
  <c r="H1920" i="1"/>
  <c r="I1920" i="1"/>
  <c r="J1920" i="1"/>
  <c r="C1921" i="1"/>
  <c r="D1921" i="1"/>
  <c r="E1921" i="1"/>
  <c r="F1921" i="1"/>
  <c r="G1921" i="1"/>
  <c r="H1921" i="1"/>
  <c r="I1921" i="1"/>
  <c r="J1921" i="1"/>
  <c r="C1922" i="1"/>
  <c r="D1922" i="1"/>
  <c r="E1922" i="1"/>
  <c r="F1922" i="1"/>
  <c r="G1922" i="1"/>
  <c r="H1922" i="1"/>
  <c r="I1922" i="1"/>
  <c r="J1922" i="1"/>
  <c r="C1923" i="1"/>
  <c r="D1923" i="1"/>
  <c r="E1923" i="1"/>
  <c r="F1923" i="1"/>
  <c r="G1923" i="1"/>
  <c r="H1923" i="1"/>
  <c r="I1923" i="1"/>
  <c r="J1923" i="1"/>
  <c r="C1924" i="1"/>
  <c r="D1924" i="1"/>
  <c r="E1924" i="1"/>
  <c r="F1924" i="1"/>
  <c r="G1924" i="1"/>
  <c r="H1924" i="1"/>
  <c r="I1924" i="1"/>
  <c r="J1924" i="1"/>
  <c r="C1925" i="1"/>
  <c r="D1925" i="1"/>
  <c r="E1925" i="1"/>
  <c r="F1925" i="1"/>
  <c r="G1925" i="1"/>
  <c r="H1925" i="1"/>
  <c r="I1925" i="1"/>
  <c r="J1925" i="1"/>
  <c r="C1926" i="1"/>
  <c r="D1926" i="1"/>
  <c r="E1926" i="1"/>
  <c r="F1926" i="1"/>
  <c r="G1926" i="1"/>
  <c r="H1926" i="1"/>
  <c r="I1926" i="1"/>
  <c r="J1926" i="1"/>
  <c r="C1927" i="1"/>
  <c r="D1927" i="1"/>
  <c r="E1927" i="1"/>
  <c r="F1927" i="1"/>
  <c r="G1927" i="1"/>
  <c r="H1927" i="1"/>
  <c r="I1927" i="1"/>
  <c r="J1927" i="1"/>
  <c r="C1928" i="1"/>
  <c r="D1928" i="1"/>
  <c r="E1928" i="1"/>
  <c r="F1928" i="1"/>
  <c r="G1928" i="1"/>
  <c r="H1928" i="1"/>
  <c r="I1928" i="1"/>
  <c r="J1928" i="1"/>
  <c r="C1929" i="1"/>
  <c r="D1929" i="1"/>
  <c r="E1929" i="1"/>
  <c r="F1929" i="1"/>
  <c r="G1929" i="1"/>
  <c r="H1929" i="1"/>
  <c r="I1929" i="1"/>
  <c r="J1929" i="1"/>
  <c r="C1930" i="1"/>
  <c r="D1930" i="1"/>
  <c r="E1930" i="1"/>
  <c r="F1930" i="1"/>
  <c r="G1930" i="1"/>
  <c r="H1930" i="1"/>
  <c r="I1930" i="1"/>
  <c r="J1930" i="1"/>
  <c r="C1931" i="1"/>
  <c r="D1931" i="1"/>
  <c r="E1931" i="1"/>
  <c r="F1931" i="1"/>
  <c r="G1931" i="1"/>
  <c r="H1931" i="1"/>
  <c r="I1931" i="1"/>
  <c r="J1931" i="1"/>
  <c r="C1932" i="1"/>
  <c r="D1932" i="1"/>
  <c r="E1932" i="1"/>
  <c r="F1932" i="1"/>
  <c r="G1932" i="1"/>
  <c r="H1932" i="1"/>
  <c r="I1932" i="1"/>
  <c r="J1932" i="1"/>
  <c r="C1933" i="1"/>
  <c r="D1933" i="1"/>
  <c r="E1933" i="1"/>
  <c r="F1933" i="1"/>
  <c r="G1933" i="1"/>
  <c r="H1933" i="1"/>
  <c r="I1933" i="1"/>
  <c r="J1933" i="1"/>
  <c r="C1934" i="1"/>
  <c r="D1934" i="1"/>
  <c r="E1934" i="1"/>
  <c r="F1934" i="1"/>
  <c r="G1934" i="1"/>
  <c r="H1934" i="1"/>
  <c r="I1934" i="1"/>
  <c r="J1934" i="1"/>
  <c r="C1935" i="1"/>
  <c r="D1935" i="1"/>
  <c r="E1935" i="1"/>
  <c r="F1935" i="1"/>
  <c r="G1935" i="1"/>
  <c r="H1935" i="1"/>
  <c r="I1935" i="1"/>
  <c r="J1935" i="1"/>
  <c r="C1936" i="1"/>
  <c r="D1936" i="1"/>
  <c r="E1936" i="1"/>
  <c r="F1936" i="1"/>
  <c r="G1936" i="1"/>
  <c r="H1936" i="1"/>
  <c r="I1936" i="1"/>
  <c r="J1936" i="1"/>
  <c r="C1937" i="1"/>
  <c r="D1937" i="1"/>
  <c r="E1937" i="1"/>
  <c r="F1937" i="1"/>
  <c r="G1937" i="1"/>
  <c r="H1937" i="1"/>
  <c r="I1937" i="1"/>
  <c r="J1937" i="1"/>
  <c r="C1938" i="1"/>
  <c r="D1938" i="1"/>
  <c r="E1938" i="1"/>
  <c r="F1938" i="1"/>
  <c r="G1938" i="1"/>
  <c r="H1938" i="1"/>
  <c r="I1938" i="1"/>
  <c r="J1938" i="1"/>
  <c r="C1939" i="1"/>
  <c r="D1939" i="1"/>
  <c r="E1939" i="1"/>
  <c r="F1939" i="1"/>
  <c r="G1939" i="1"/>
  <c r="H1939" i="1"/>
  <c r="I1939" i="1"/>
  <c r="J1939" i="1"/>
  <c r="C1940" i="1"/>
  <c r="D1940" i="1"/>
  <c r="E1940" i="1"/>
  <c r="F1940" i="1"/>
  <c r="G1940" i="1"/>
  <c r="H1940" i="1"/>
  <c r="I1940" i="1"/>
  <c r="J1940" i="1"/>
  <c r="C1941" i="1"/>
  <c r="D1941" i="1"/>
  <c r="E1941" i="1"/>
  <c r="F1941" i="1"/>
  <c r="G1941" i="1"/>
  <c r="H1941" i="1"/>
  <c r="I1941" i="1"/>
  <c r="J1941" i="1"/>
  <c r="C1942" i="1"/>
  <c r="D1942" i="1"/>
  <c r="E1942" i="1"/>
  <c r="F1942" i="1"/>
  <c r="G1942" i="1"/>
  <c r="H1942" i="1"/>
  <c r="I1942" i="1"/>
  <c r="J1942" i="1"/>
  <c r="C1943" i="1"/>
  <c r="D1943" i="1"/>
  <c r="E1943" i="1"/>
  <c r="F1943" i="1"/>
  <c r="G1943" i="1"/>
  <c r="H1943" i="1"/>
  <c r="I1943" i="1"/>
  <c r="J1943" i="1"/>
  <c r="C1944" i="1"/>
  <c r="D1944" i="1"/>
  <c r="E1944" i="1"/>
  <c r="F1944" i="1"/>
  <c r="G1944" i="1"/>
  <c r="H1944" i="1"/>
  <c r="I1944" i="1"/>
  <c r="J1944" i="1"/>
  <c r="C1945" i="1"/>
  <c r="D1945" i="1"/>
  <c r="E1945" i="1"/>
  <c r="F1945" i="1"/>
  <c r="G1945" i="1"/>
  <c r="H1945" i="1"/>
  <c r="I1945" i="1"/>
  <c r="J1945" i="1"/>
  <c r="C1946" i="1"/>
  <c r="D1946" i="1"/>
  <c r="E1946" i="1"/>
  <c r="F1946" i="1"/>
  <c r="G1946" i="1"/>
  <c r="H1946" i="1"/>
  <c r="I1946" i="1"/>
  <c r="J1946" i="1"/>
  <c r="C1947" i="1"/>
  <c r="D1947" i="1"/>
  <c r="E1947" i="1"/>
  <c r="F1947" i="1"/>
  <c r="G1947" i="1"/>
  <c r="H1947" i="1"/>
  <c r="I1947" i="1"/>
  <c r="J1947" i="1"/>
  <c r="C1948" i="1"/>
  <c r="D1948" i="1"/>
  <c r="E1948" i="1"/>
  <c r="F1948" i="1"/>
  <c r="G1948" i="1"/>
  <c r="H1948" i="1"/>
  <c r="I1948" i="1"/>
  <c r="J1948" i="1"/>
  <c r="C1949" i="1"/>
  <c r="D1949" i="1"/>
  <c r="E1949" i="1"/>
  <c r="F1949" i="1"/>
  <c r="G1949" i="1"/>
  <c r="H1949" i="1"/>
  <c r="I1949" i="1"/>
  <c r="J1949" i="1"/>
  <c r="C1950" i="1"/>
  <c r="D1950" i="1"/>
  <c r="E1950" i="1"/>
  <c r="F1950" i="1"/>
  <c r="G1950" i="1"/>
  <c r="H1950" i="1"/>
  <c r="I1950" i="1"/>
  <c r="J1950" i="1"/>
  <c r="C1951" i="1"/>
  <c r="D1951" i="1"/>
  <c r="E1951" i="1"/>
  <c r="F1951" i="1"/>
  <c r="G1951" i="1"/>
  <c r="H1951" i="1"/>
  <c r="I1951" i="1"/>
  <c r="J1951" i="1"/>
  <c r="C1952" i="1"/>
  <c r="D1952" i="1"/>
  <c r="E1952" i="1"/>
  <c r="F1952" i="1"/>
  <c r="G1952" i="1"/>
  <c r="H1952" i="1"/>
  <c r="I1952" i="1"/>
  <c r="J1952" i="1"/>
  <c r="C1953" i="1"/>
  <c r="D1953" i="1"/>
  <c r="E1953" i="1"/>
  <c r="F1953" i="1"/>
  <c r="G1953" i="1"/>
  <c r="H1953" i="1"/>
  <c r="I1953" i="1"/>
  <c r="J1953" i="1"/>
  <c r="C1954" i="1"/>
  <c r="D1954" i="1"/>
  <c r="E1954" i="1"/>
  <c r="F1954" i="1"/>
  <c r="G1954" i="1"/>
  <c r="H1954" i="1"/>
  <c r="I1954" i="1"/>
  <c r="J1954" i="1"/>
  <c r="C1955" i="1"/>
  <c r="D1955" i="1"/>
  <c r="E1955" i="1"/>
  <c r="F1955" i="1"/>
  <c r="G1955" i="1"/>
  <c r="H1955" i="1"/>
  <c r="I1955" i="1"/>
  <c r="J1955" i="1"/>
  <c r="C1956" i="1"/>
  <c r="D1956" i="1"/>
  <c r="E1956" i="1"/>
  <c r="F1956" i="1"/>
  <c r="G1956" i="1"/>
  <c r="H1956" i="1"/>
  <c r="I1956" i="1"/>
  <c r="J1956" i="1"/>
  <c r="C1957" i="1"/>
  <c r="D1957" i="1"/>
  <c r="E1957" i="1"/>
  <c r="F1957" i="1"/>
  <c r="G1957" i="1"/>
  <c r="H1957" i="1"/>
  <c r="I1957" i="1"/>
  <c r="J1957" i="1"/>
  <c r="C1958" i="1"/>
  <c r="D1958" i="1"/>
  <c r="E1958" i="1"/>
  <c r="F1958" i="1"/>
  <c r="G1958" i="1"/>
  <c r="H1958" i="1"/>
  <c r="I1958" i="1"/>
  <c r="J1958" i="1"/>
  <c r="C1959" i="1"/>
  <c r="D1959" i="1"/>
  <c r="E1959" i="1"/>
  <c r="F1959" i="1"/>
  <c r="G1959" i="1"/>
  <c r="H1959" i="1"/>
  <c r="I1959" i="1"/>
  <c r="J1959" i="1"/>
  <c r="C1960" i="1"/>
  <c r="D1960" i="1"/>
  <c r="E1960" i="1"/>
  <c r="F1960" i="1"/>
  <c r="G1960" i="1"/>
  <c r="H1960" i="1"/>
  <c r="I1960" i="1"/>
  <c r="J1960" i="1"/>
  <c r="C1961" i="1"/>
  <c r="D1961" i="1"/>
  <c r="E1961" i="1"/>
  <c r="F1961" i="1"/>
  <c r="G1961" i="1"/>
  <c r="H1961" i="1"/>
  <c r="I1961" i="1"/>
  <c r="J1961" i="1"/>
  <c r="C1962" i="1"/>
  <c r="D1962" i="1"/>
  <c r="E1962" i="1"/>
  <c r="F1962" i="1"/>
  <c r="G1962" i="1"/>
  <c r="H1962" i="1"/>
  <c r="I1962" i="1"/>
  <c r="J1962" i="1"/>
  <c r="C1963" i="1"/>
  <c r="D1963" i="1"/>
  <c r="E1963" i="1"/>
  <c r="F1963" i="1"/>
  <c r="G1963" i="1"/>
  <c r="H1963" i="1"/>
  <c r="I1963" i="1"/>
  <c r="J1963" i="1"/>
  <c r="C1964" i="1"/>
  <c r="D1964" i="1"/>
  <c r="E1964" i="1"/>
  <c r="F1964" i="1"/>
  <c r="G1964" i="1"/>
  <c r="H1964" i="1"/>
  <c r="I1964" i="1"/>
  <c r="J1964" i="1"/>
  <c r="C1965" i="1"/>
  <c r="D1965" i="1"/>
  <c r="E1965" i="1"/>
  <c r="F1965" i="1"/>
  <c r="G1965" i="1"/>
  <c r="H1965" i="1"/>
  <c r="I1965" i="1"/>
  <c r="J1965" i="1"/>
  <c r="C1966" i="1"/>
  <c r="D1966" i="1"/>
  <c r="E1966" i="1"/>
  <c r="F1966" i="1"/>
  <c r="G1966" i="1"/>
  <c r="H1966" i="1"/>
  <c r="I1966" i="1"/>
  <c r="J1966" i="1"/>
  <c r="C1967" i="1"/>
  <c r="D1967" i="1"/>
  <c r="E1967" i="1"/>
  <c r="F1967" i="1"/>
  <c r="G1967" i="1"/>
  <c r="H1967" i="1"/>
  <c r="I1967" i="1"/>
  <c r="J1967" i="1"/>
  <c r="C1968" i="1"/>
  <c r="D1968" i="1"/>
  <c r="E1968" i="1"/>
  <c r="F1968" i="1"/>
  <c r="G1968" i="1"/>
  <c r="H1968" i="1"/>
  <c r="I1968" i="1"/>
  <c r="J1968" i="1"/>
  <c r="C1969" i="1"/>
  <c r="D1969" i="1"/>
  <c r="E1969" i="1"/>
  <c r="F1969" i="1"/>
  <c r="G1969" i="1"/>
  <c r="H1969" i="1"/>
  <c r="I1969" i="1"/>
  <c r="J1969" i="1"/>
  <c r="C1970" i="1"/>
  <c r="D1970" i="1"/>
  <c r="E1970" i="1"/>
  <c r="F1970" i="1"/>
  <c r="G1970" i="1"/>
  <c r="H1970" i="1"/>
  <c r="I1970" i="1"/>
  <c r="J1970" i="1"/>
  <c r="C1971" i="1"/>
  <c r="D1971" i="1"/>
  <c r="E1971" i="1"/>
  <c r="F1971" i="1"/>
  <c r="G1971" i="1"/>
  <c r="H1971" i="1"/>
  <c r="I1971" i="1"/>
  <c r="J1971" i="1"/>
  <c r="C1972" i="1"/>
  <c r="D1972" i="1"/>
  <c r="E1972" i="1"/>
  <c r="F1972" i="1"/>
  <c r="G1972" i="1"/>
  <c r="H1972" i="1"/>
  <c r="I1972" i="1"/>
  <c r="J1972" i="1"/>
  <c r="C1973" i="1"/>
  <c r="D1973" i="1"/>
  <c r="E1973" i="1"/>
  <c r="F1973" i="1"/>
  <c r="G1973" i="1"/>
  <c r="H1973" i="1"/>
  <c r="I1973" i="1"/>
  <c r="J1973" i="1"/>
  <c r="C1974" i="1"/>
  <c r="D1974" i="1"/>
  <c r="E1974" i="1"/>
  <c r="F1974" i="1"/>
  <c r="G1974" i="1"/>
  <c r="H1974" i="1"/>
  <c r="I1974" i="1"/>
  <c r="J1974" i="1"/>
  <c r="C1975" i="1"/>
  <c r="D1975" i="1"/>
  <c r="E1975" i="1"/>
  <c r="F1975" i="1"/>
  <c r="G1975" i="1"/>
  <c r="H1975" i="1"/>
  <c r="I1975" i="1"/>
  <c r="J1975" i="1"/>
  <c r="C1976" i="1"/>
  <c r="D1976" i="1"/>
  <c r="E1976" i="1"/>
  <c r="F1976" i="1"/>
  <c r="G1976" i="1"/>
  <c r="H1976" i="1"/>
  <c r="I1976" i="1"/>
  <c r="J1976" i="1"/>
  <c r="C1977" i="1"/>
  <c r="D1977" i="1"/>
  <c r="E1977" i="1"/>
  <c r="F1977" i="1"/>
  <c r="G1977" i="1"/>
  <c r="H1977" i="1"/>
  <c r="I1977" i="1"/>
  <c r="J1977" i="1"/>
  <c r="C1978" i="1"/>
  <c r="D1978" i="1"/>
  <c r="E1978" i="1"/>
  <c r="F1978" i="1"/>
  <c r="G1978" i="1"/>
  <c r="H1978" i="1"/>
  <c r="I1978" i="1"/>
  <c r="J1978" i="1"/>
  <c r="C1979" i="1"/>
  <c r="D1979" i="1"/>
  <c r="E1979" i="1"/>
  <c r="F1979" i="1"/>
  <c r="G1979" i="1"/>
  <c r="H1979" i="1"/>
  <c r="I1979" i="1"/>
  <c r="J1979" i="1"/>
  <c r="C1980" i="1"/>
  <c r="D1980" i="1"/>
  <c r="E1980" i="1"/>
  <c r="F1980" i="1"/>
  <c r="G1980" i="1"/>
  <c r="H1980" i="1"/>
  <c r="I1980" i="1"/>
  <c r="J1980" i="1"/>
  <c r="C1981" i="1"/>
  <c r="D1981" i="1"/>
  <c r="E1981" i="1"/>
  <c r="F1981" i="1"/>
  <c r="G1981" i="1"/>
  <c r="H1981" i="1"/>
  <c r="I1981" i="1"/>
  <c r="J1981" i="1"/>
  <c r="C1982" i="1"/>
  <c r="D1982" i="1"/>
  <c r="E1982" i="1"/>
  <c r="F1982" i="1"/>
  <c r="G1982" i="1"/>
  <c r="H1982" i="1"/>
  <c r="I1982" i="1"/>
  <c r="J1982" i="1"/>
  <c r="C1983" i="1"/>
  <c r="D1983" i="1"/>
  <c r="E1983" i="1"/>
  <c r="F1983" i="1"/>
  <c r="G1983" i="1"/>
  <c r="H1983" i="1"/>
  <c r="I1983" i="1"/>
  <c r="J1983" i="1"/>
  <c r="C1984" i="1"/>
  <c r="D1984" i="1"/>
  <c r="E1984" i="1"/>
  <c r="F1984" i="1"/>
  <c r="G1984" i="1"/>
  <c r="H1984" i="1"/>
  <c r="I1984" i="1"/>
  <c r="J1984" i="1"/>
  <c r="C1985" i="1"/>
  <c r="D1985" i="1"/>
  <c r="E1985" i="1"/>
  <c r="F1985" i="1"/>
  <c r="G1985" i="1"/>
  <c r="H1985" i="1"/>
  <c r="I1985" i="1"/>
  <c r="J1985" i="1"/>
  <c r="C1986" i="1"/>
  <c r="D1986" i="1"/>
  <c r="E1986" i="1"/>
  <c r="F1986" i="1"/>
  <c r="G1986" i="1"/>
  <c r="H1986" i="1"/>
  <c r="I1986" i="1"/>
  <c r="J1986" i="1"/>
  <c r="C1987" i="1"/>
  <c r="D1987" i="1"/>
  <c r="E1987" i="1"/>
  <c r="F1987" i="1"/>
  <c r="G1987" i="1"/>
  <c r="H1987" i="1"/>
  <c r="I1987" i="1"/>
  <c r="J1987" i="1"/>
  <c r="C1988" i="1"/>
  <c r="D1988" i="1"/>
  <c r="E1988" i="1"/>
  <c r="F1988" i="1"/>
  <c r="G1988" i="1"/>
  <c r="H1988" i="1"/>
  <c r="I1988" i="1"/>
  <c r="J1988" i="1"/>
  <c r="C1989" i="1"/>
  <c r="D1989" i="1"/>
  <c r="E1989" i="1"/>
  <c r="F1989" i="1"/>
  <c r="G1989" i="1"/>
  <c r="H1989" i="1"/>
  <c r="I1989" i="1"/>
  <c r="J1989" i="1"/>
  <c r="C1990" i="1"/>
  <c r="D1990" i="1"/>
  <c r="E1990" i="1"/>
  <c r="F1990" i="1"/>
  <c r="G1990" i="1"/>
  <c r="H1990" i="1"/>
  <c r="I1990" i="1"/>
  <c r="J1990" i="1"/>
  <c r="C1991" i="1"/>
  <c r="D1991" i="1"/>
  <c r="E1991" i="1"/>
  <c r="F1991" i="1"/>
  <c r="G1991" i="1"/>
  <c r="H1991" i="1"/>
  <c r="I1991" i="1"/>
  <c r="J1991" i="1"/>
  <c r="C1992" i="1"/>
  <c r="D1992" i="1"/>
  <c r="E1992" i="1"/>
  <c r="F1992" i="1"/>
  <c r="G1992" i="1"/>
  <c r="H1992" i="1"/>
  <c r="I1992" i="1"/>
  <c r="J1992" i="1"/>
  <c r="C1993" i="1"/>
  <c r="D1993" i="1"/>
  <c r="E1993" i="1"/>
  <c r="F1993" i="1"/>
  <c r="G1993" i="1"/>
  <c r="H1993" i="1"/>
  <c r="I1993" i="1"/>
  <c r="J1993" i="1"/>
  <c r="C1994" i="1"/>
  <c r="D1994" i="1"/>
  <c r="E1994" i="1"/>
  <c r="F1994" i="1"/>
  <c r="G1994" i="1"/>
  <c r="H1994" i="1"/>
  <c r="I1994" i="1"/>
  <c r="J1994" i="1"/>
  <c r="C1995" i="1"/>
  <c r="D1995" i="1"/>
  <c r="E1995" i="1"/>
  <c r="F1995" i="1"/>
  <c r="G1995" i="1"/>
  <c r="H1995" i="1"/>
  <c r="I1995" i="1"/>
  <c r="J1995" i="1"/>
  <c r="C1996" i="1"/>
  <c r="D1996" i="1"/>
  <c r="E1996" i="1"/>
  <c r="F1996" i="1"/>
  <c r="G1996" i="1"/>
  <c r="H1996" i="1"/>
  <c r="I1996" i="1"/>
  <c r="J1996" i="1"/>
  <c r="C1997" i="1"/>
  <c r="D1997" i="1"/>
  <c r="E1997" i="1"/>
  <c r="F1997" i="1"/>
  <c r="G1997" i="1"/>
  <c r="H1997" i="1"/>
  <c r="I1997" i="1"/>
  <c r="J1997" i="1"/>
  <c r="C1998" i="1"/>
  <c r="D1998" i="1"/>
  <c r="E1998" i="1"/>
  <c r="F1998" i="1"/>
  <c r="G1998" i="1"/>
  <c r="H1998" i="1"/>
  <c r="I1998" i="1"/>
  <c r="J1998" i="1"/>
  <c r="C1999" i="1"/>
  <c r="D1999" i="1"/>
  <c r="E1999" i="1"/>
  <c r="F1999" i="1"/>
  <c r="G1999" i="1"/>
  <c r="H1999" i="1"/>
  <c r="I1999" i="1"/>
  <c r="J1999" i="1"/>
  <c r="C2000" i="1"/>
  <c r="D2000" i="1"/>
  <c r="E2000" i="1"/>
  <c r="F2000" i="1"/>
  <c r="G2000" i="1"/>
  <c r="H2000" i="1"/>
  <c r="I2000" i="1"/>
  <c r="J2000" i="1"/>
  <c r="C2001" i="1"/>
  <c r="D2001" i="1"/>
  <c r="E2001" i="1"/>
  <c r="F2001" i="1"/>
  <c r="G2001" i="1"/>
  <c r="H2001" i="1"/>
  <c r="I2001" i="1"/>
  <c r="J2001" i="1"/>
  <c r="C2002" i="1"/>
  <c r="D2002" i="1"/>
  <c r="E2002" i="1"/>
  <c r="F2002" i="1"/>
  <c r="G2002" i="1"/>
  <c r="H2002" i="1"/>
  <c r="I2002" i="1"/>
  <c r="J2002" i="1"/>
  <c r="C2003" i="1"/>
  <c r="D2003" i="1"/>
  <c r="E2003" i="1"/>
  <c r="F2003" i="1"/>
  <c r="G2003" i="1"/>
  <c r="H2003" i="1"/>
  <c r="I2003" i="1"/>
  <c r="J2003" i="1"/>
  <c r="C2004" i="1"/>
  <c r="D2004" i="1"/>
  <c r="E2004" i="1"/>
  <c r="F2004" i="1"/>
  <c r="G2004" i="1"/>
  <c r="H2004" i="1"/>
  <c r="I2004" i="1"/>
  <c r="J2004" i="1"/>
  <c r="C2005" i="1"/>
  <c r="D2005" i="1"/>
  <c r="E2005" i="1"/>
  <c r="F2005" i="1"/>
  <c r="G2005" i="1"/>
  <c r="H2005" i="1"/>
  <c r="I2005" i="1"/>
  <c r="J2005" i="1"/>
  <c r="C2006" i="1"/>
  <c r="D2006" i="1"/>
  <c r="E2006" i="1"/>
  <c r="F2006" i="1"/>
  <c r="G2006" i="1"/>
  <c r="H2006" i="1"/>
  <c r="I2006" i="1"/>
  <c r="J2006" i="1"/>
  <c r="C2007" i="1"/>
  <c r="D2007" i="1"/>
  <c r="E2007" i="1"/>
  <c r="F2007" i="1"/>
  <c r="G2007" i="1"/>
  <c r="H2007" i="1"/>
  <c r="I2007" i="1"/>
  <c r="J2007" i="1"/>
  <c r="C2008" i="1"/>
  <c r="D2008" i="1"/>
  <c r="E2008" i="1"/>
  <c r="F2008" i="1"/>
  <c r="G2008" i="1"/>
  <c r="H2008" i="1"/>
  <c r="I2008" i="1"/>
  <c r="J2008" i="1"/>
  <c r="C2009" i="1"/>
  <c r="D2009" i="1"/>
  <c r="E2009" i="1"/>
  <c r="F2009" i="1"/>
  <c r="G2009" i="1"/>
  <c r="H2009" i="1"/>
  <c r="I2009" i="1"/>
  <c r="J2009" i="1"/>
  <c r="C2010" i="1"/>
  <c r="D2010" i="1"/>
  <c r="E2010" i="1"/>
  <c r="F2010" i="1"/>
  <c r="G2010" i="1"/>
  <c r="H2010" i="1"/>
  <c r="I2010" i="1"/>
  <c r="J2010" i="1"/>
  <c r="C2011" i="1"/>
  <c r="D2011" i="1"/>
  <c r="E2011" i="1"/>
  <c r="F2011" i="1"/>
  <c r="G2011" i="1"/>
  <c r="H2011" i="1"/>
  <c r="I2011" i="1"/>
  <c r="J2011" i="1"/>
  <c r="C2012" i="1"/>
  <c r="D2012" i="1"/>
  <c r="E2012" i="1"/>
  <c r="F2012" i="1"/>
  <c r="G2012" i="1"/>
  <c r="H2012" i="1"/>
  <c r="I2012" i="1"/>
  <c r="J2012" i="1"/>
  <c r="C2013" i="1"/>
  <c r="D2013" i="1"/>
  <c r="E2013" i="1"/>
  <c r="F2013" i="1"/>
  <c r="G2013" i="1"/>
  <c r="H2013" i="1"/>
  <c r="I2013" i="1"/>
  <c r="J2013" i="1"/>
  <c r="C2014" i="1"/>
  <c r="D2014" i="1"/>
  <c r="E2014" i="1"/>
  <c r="F2014" i="1"/>
  <c r="G2014" i="1"/>
  <c r="H2014" i="1"/>
  <c r="I2014" i="1"/>
  <c r="J2014" i="1"/>
  <c r="C2015" i="1"/>
  <c r="D2015" i="1"/>
  <c r="E2015" i="1"/>
  <c r="F2015" i="1"/>
  <c r="G2015" i="1"/>
  <c r="H2015" i="1"/>
  <c r="I2015" i="1"/>
  <c r="J2015" i="1"/>
  <c r="C2016" i="1"/>
  <c r="D2016" i="1"/>
  <c r="E2016" i="1"/>
  <c r="F2016" i="1"/>
  <c r="G2016" i="1"/>
  <c r="H2016" i="1"/>
  <c r="I2016" i="1"/>
  <c r="J2016" i="1"/>
  <c r="C2017" i="1"/>
  <c r="D2017" i="1"/>
  <c r="E2017" i="1"/>
  <c r="F2017" i="1"/>
  <c r="G2017" i="1"/>
  <c r="H2017" i="1"/>
  <c r="I2017" i="1"/>
  <c r="J2017" i="1"/>
  <c r="C2018" i="1"/>
  <c r="D2018" i="1"/>
  <c r="E2018" i="1"/>
  <c r="F2018" i="1"/>
  <c r="G2018" i="1"/>
  <c r="H2018" i="1"/>
  <c r="I2018" i="1"/>
  <c r="J2018" i="1"/>
  <c r="C2019" i="1"/>
  <c r="D2019" i="1"/>
  <c r="E2019" i="1"/>
  <c r="F2019" i="1"/>
  <c r="G2019" i="1"/>
  <c r="H2019" i="1"/>
  <c r="I2019" i="1"/>
  <c r="J2019" i="1"/>
  <c r="C2020" i="1"/>
  <c r="D2020" i="1"/>
  <c r="E2020" i="1"/>
  <c r="F2020" i="1"/>
  <c r="G2020" i="1"/>
  <c r="H2020" i="1"/>
  <c r="I2020" i="1"/>
  <c r="J2020" i="1"/>
  <c r="C2021" i="1"/>
  <c r="D2021" i="1"/>
  <c r="E2021" i="1"/>
  <c r="F2021" i="1"/>
  <c r="G2021" i="1"/>
  <c r="H2021" i="1"/>
  <c r="I2021" i="1"/>
  <c r="J2021" i="1"/>
  <c r="C2022" i="1"/>
  <c r="D2022" i="1"/>
  <c r="E2022" i="1"/>
  <c r="F2022" i="1"/>
  <c r="G2022" i="1"/>
  <c r="H2022" i="1"/>
  <c r="I2022" i="1"/>
  <c r="J2022" i="1"/>
  <c r="C2023" i="1"/>
  <c r="D2023" i="1"/>
  <c r="E2023" i="1"/>
  <c r="F2023" i="1"/>
  <c r="G2023" i="1"/>
  <c r="H2023" i="1"/>
  <c r="I2023" i="1"/>
  <c r="J2023" i="1"/>
  <c r="C2024" i="1"/>
  <c r="D2024" i="1"/>
  <c r="E2024" i="1"/>
  <c r="F2024" i="1"/>
  <c r="G2024" i="1"/>
  <c r="H2024" i="1"/>
  <c r="I2024" i="1"/>
  <c r="J2024" i="1"/>
  <c r="C2025" i="1"/>
  <c r="D2025" i="1"/>
  <c r="E2025" i="1"/>
  <c r="F2025" i="1"/>
  <c r="G2025" i="1"/>
  <c r="H2025" i="1"/>
  <c r="I2025" i="1"/>
  <c r="J2025" i="1"/>
  <c r="C2026" i="1"/>
  <c r="D2026" i="1"/>
  <c r="E2026" i="1"/>
  <c r="F2026" i="1"/>
  <c r="G2026" i="1"/>
  <c r="H2026" i="1"/>
  <c r="I2026" i="1"/>
  <c r="J2026" i="1"/>
  <c r="C2027" i="1"/>
  <c r="D2027" i="1"/>
  <c r="E2027" i="1"/>
  <c r="F2027" i="1"/>
  <c r="G2027" i="1"/>
  <c r="H2027" i="1"/>
  <c r="I2027" i="1"/>
  <c r="J2027" i="1"/>
  <c r="C2028" i="1"/>
  <c r="D2028" i="1"/>
  <c r="E2028" i="1"/>
  <c r="F2028" i="1"/>
  <c r="G2028" i="1"/>
  <c r="H2028" i="1"/>
  <c r="I2028" i="1"/>
  <c r="J2028" i="1"/>
  <c r="C2029" i="1"/>
  <c r="D2029" i="1"/>
  <c r="E2029" i="1"/>
  <c r="F2029" i="1"/>
  <c r="G2029" i="1"/>
  <c r="H2029" i="1"/>
  <c r="I2029" i="1"/>
  <c r="J2029" i="1"/>
  <c r="C2030" i="1"/>
  <c r="D2030" i="1"/>
  <c r="E2030" i="1"/>
  <c r="F2030" i="1"/>
  <c r="G2030" i="1"/>
  <c r="H2030" i="1"/>
  <c r="I2030" i="1"/>
  <c r="J2030" i="1"/>
  <c r="C2031" i="1"/>
  <c r="D2031" i="1"/>
  <c r="E2031" i="1"/>
  <c r="F2031" i="1"/>
  <c r="G2031" i="1"/>
  <c r="H2031" i="1"/>
  <c r="I2031" i="1"/>
  <c r="J2031" i="1"/>
  <c r="C2032" i="1"/>
  <c r="D2032" i="1"/>
  <c r="E2032" i="1"/>
  <c r="F2032" i="1"/>
  <c r="G2032" i="1"/>
  <c r="H2032" i="1"/>
  <c r="I2032" i="1"/>
  <c r="J2032" i="1"/>
  <c r="C2033" i="1"/>
  <c r="D2033" i="1"/>
  <c r="E2033" i="1"/>
  <c r="F2033" i="1"/>
  <c r="G2033" i="1"/>
  <c r="H2033" i="1"/>
  <c r="I2033" i="1"/>
  <c r="J2033" i="1"/>
  <c r="C2034" i="1"/>
  <c r="D2034" i="1"/>
  <c r="E2034" i="1"/>
  <c r="F2034" i="1"/>
  <c r="G2034" i="1"/>
  <c r="H2034" i="1"/>
  <c r="I2034" i="1"/>
  <c r="J2034" i="1"/>
  <c r="C2035" i="1"/>
  <c r="D2035" i="1"/>
  <c r="E2035" i="1"/>
  <c r="F2035" i="1"/>
  <c r="G2035" i="1"/>
  <c r="H2035" i="1"/>
  <c r="I2035" i="1"/>
  <c r="J2035" i="1"/>
  <c r="C2036" i="1"/>
  <c r="D2036" i="1"/>
  <c r="E2036" i="1"/>
  <c r="F2036" i="1"/>
  <c r="G2036" i="1"/>
  <c r="H2036" i="1"/>
  <c r="I2036" i="1"/>
  <c r="J2036" i="1"/>
  <c r="C2037" i="1"/>
  <c r="D2037" i="1"/>
  <c r="E2037" i="1"/>
  <c r="F2037" i="1"/>
  <c r="G2037" i="1"/>
  <c r="H2037" i="1"/>
  <c r="I2037" i="1"/>
  <c r="J2037" i="1"/>
  <c r="C2038" i="1"/>
  <c r="D2038" i="1"/>
  <c r="E2038" i="1"/>
  <c r="F2038" i="1"/>
  <c r="G2038" i="1"/>
  <c r="H2038" i="1"/>
  <c r="I2038" i="1"/>
  <c r="J2038" i="1"/>
  <c r="C2039" i="1"/>
  <c r="D2039" i="1"/>
  <c r="E2039" i="1"/>
  <c r="F2039" i="1"/>
  <c r="G2039" i="1"/>
  <c r="H2039" i="1"/>
  <c r="I2039" i="1"/>
  <c r="J2039" i="1"/>
  <c r="C2040" i="1"/>
  <c r="D2040" i="1"/>
  <c r="E2040" i="1"/>
  <c r="F2040" i="1"/>
  <c r="G2040" i="1"/>
  <c r="H2040" i="1"/>
  <c r="I2040" i="1"/>
  <c r="J2040" i="1"/>
  <c r="C2041" i="1"/>
  <c r="D2041" i="1"/>
  <c r="E2041" i="1"/>
  <c r="F2041" i="1"/>
  <c r="G2041" i="1"/>
  <c r="H2041" i="1"/>
  <c r="I2041" i="1"/>
  <c r="J2041" i="1"/>
  <c r="C2042" i="1"/>
  <c r="D2042" i="1"/>
  <c r="E2042" i="1"/>
  <c r="F2042" i="1"/>
  <c r="G2042" i="1"/>
  <c r="H2042" i="1"/>
  <c r="I2042" i="1"/>
  <c r="J2042" i="1"/>
  <c r="C2043" i="1"/>
  <c r="D2043" i="1"/>
  <c r="E2043" i="1"/>
  <c r="F2043" i="1"/>
  <c r="G2043" i="1"/>
  <c r="H2043" i="1"/>
  <c r="I2043" i="1"/>
  <c r="J2043" i="1"/>
  <c r="C2044" i="1"/>
  <c r="D2044" i="1"/>
  <c r="E2044" i="1"/>
  <c r="F2044" i="1"/>
  <c r="G2044" i="1"/>
  <c r="H2044" i="1"/>
  <c r="I2044" i="1"/>
  <c r="J2044" i="1"/>
  <c r="C2045" i="1"/>
  <c r="D2045" i="1"/>
  <c r="E2045" i="1"/>
  <c r="F2045" i="1"/>
  <c r="G2045" i="1"/>
  <c r="H2045" i="1"/>
  <c r="I2045" i="1"/>
  <c r="J2045" i="1"/>
  <c r="C2046" i="1"/>
  <c r="D2046" i="1"/>
  <c r="E2046" i="1"/>
  <c r="F2046" i="1"/>
  <c r="G2046" i="1"/>
  <c r="H2046" i="1"/>
  <c r="I2046" i="1"/>
  <c r="J2046" i="1"/>
  <c r="C2047" i="1"/>
  <c r="D2047" i="1"/>
  <c r="E2047" i="1"/>
  <c r="F2047" i="1"/>
  <c r="G2047" i="1"/>
  <c r="H2047" i="1"/>
  <c r="I2047" i="1"/>
  <c r="J2047" i="1"/>
  <c r="C2048" i="1"/>
  <c r="D2048" i="1"/>
  <c r="E2048" i="1"/>
  <c r="F2048" i="1"/>
  <c r="G2048" i="1"/>
  <c r="H2048" i="1"/>
  <c r="I2048" i="1"/>
  <c r="J2048" i="1"/>
  <c r="C2049" i="1"/>
  <c r="D2049" i="1"/>
  <c r="E2049" i="1"/>
  <c r="F2049" i="1"/>
  <c r="G2049" i="1"/>
  <c r="H2049" i="1"/>
  <c r="I2049" i="1"/>
  <c r="J2049" i="1"/>
  <c r="C2050" i="1"/>
  <c r="D2050" i="1"/>
  <c r="E2050" i="1"/>
  <c r="F2050" i="1"/>
  <c r="G2050" i="1"/>
  <c r="H2050" i="1"/>
  <c r="I2050" i="1"/>
  <c r="J2050" i="1"/>
  <c r="C2051" i="1"/>
  <c r="D2051" i="1"/>
  <c r="E2051" i="1"/>
  <c r="F2051" i="1"/>
  <c r="G2051" i="1"/>
  <c r="H2051" i="1"/>
  <c r="I2051" i="1"/>
  <c r="J2051" i="1"/>
  <c r="C2052" i="1"/>
  <c r="D2052" i="1"/>
  <c r="E2052" i="1"/>
  <c r="F2052" i="1"/>
  <c r="G2052" i="1"/>
  <c r="H2052" i="1"/>
  <c r="I2052" i="1"/>
  <c r="J2052" i="1"/>
  <c r="C2053" i="1"/>
  <c r="D2053" i="1"/>
  <c r="E2053" i="1"/>
  <c r="F2053" i="1"/>
  <c r="G2053" i="1"/>
  <c r="H2053" i="1"/>
  <c r="I2053" i="1"/>
  <c r="J2053" i="1"/>
  <c r="C2054" i="1"/>
  <c r="D2054" i="1"/>
  <c r="E2054" i="1"/>
  <c r="F2054" i="1"/>
  <c r="G2054" i="1"/>
  <c r="H2054" i="1"/>
  <c r="I2054" i="1"/>
  <c r="J2054" i="1"/>
  <c r="C2055" i="1"/>
  <c r="D2055" i="1"/>
  <c r="E2055" i="1"/>
  <c r="F2055" i="1"/>
  <c r="G2055" i="1"/>
  <c r="H2055" i="1"/>
  <c r="I2055" i="1"/>
  <c r="J2055" i="1"/>
  <c r="C2056" i="1"/>
  <c r="D2056" i="1"/>
  <c r="E2056" i="1"/>
  <c r="F2056" i="1"/>
  <c r="G2056" i="1"/>
  <c r="H2056" i="1"/>
  <c r="I2056" i="1"/>
  <c r="J2056" i="1"/>
  <c r="C2057" i="1"/>
  <c r="D2057" i="1"/>
  <c r="E2057" i="1"/>
  <c r="F2057" i="1"/>
  <c r="G2057" i="1"/>
  <c r="H2057" i="1"/>
  <c r="I2057" i="1"/>
  <c r="J2057" i="1"/>
  <c r="C2058" i="1"/>
  <c r="D2058" i="1"/>
  <c r="E2058" i="1"/>
  <c r="F2058" i="1"/>
  <c r="G2058" i="1"/>
  <c r="H2058" i="1"/>
  <c r="I2058" i="1"/>
  <c r="J2058" i="1"/>
  <c r="C2059" i="1"/>
  <c r="D2059" i="1"/>
  <c r="E2059" i="1"/>
  <c r="F2059" i="1"/>
  <c r="G2059" i="1"/>
  <c r="H2059" i="1"/>
  <c r="I2059" i="1"/>
  <c r="J2059" i="1"/>
  <c r="C2060" i="1"/>
  <c r="D2060" i="1"/>
  <c r="E2060" i="1"/>
  <c r="F2060" i="1"/>
  <c r="G2060" i="1"/>
  <c r="H2060" i="1"/>
  <c r="I2060" i="1"/>
  <c r="J2060" i="1"/>
  <c r="C2061" i="1"/>
  <c r="D2061" i="1"/>
  <c r="E2061" i="1"/>
  <c r="F2061" i="1"/>
  <c r="G2061" i="1"/>
  <c r="H2061" i="1"/>
  <c r="I2061" i="1"/>
  <c r="J2061" i="1"/>
  <c r="C2062" i="1"/>
  <c r="D2062" i="1"/>
  <c r="E2062" i="1"/>
  <c r="F2062" i="1"/>
  <c r="G2062" i="1"/>
  <c r="H2062" i="1"/>
  <c r="I2062" i="1"/>
  <c r="J2062" i="1"/>
  <c r="C2063" i="1"/>
  <c r="D2063" i="1"/>
  <c r="E2063" i="1"/>
  <c r="F2063" i="1"/>
  <c r="G2063" i="1"/>
  <c r="H2063" i="1"/>
  <c r="I2063" i="1"/>
  <c r="J2063" i="1"/>
  <c r="C2064" i="1"/>
  <c r="D2064" i="1"/>
  <c r="E2064" i="1"/>
  <c r="F2064" i="1"/>
  <c r="G2064" i="1"/>
  <c r="H2064" i="1"/>
  <c r="I2064" i="1"/>
  <c r="J2064" i="1"/>
  <c r="C2065" i="1"/>
  <c r="D2065" i="1"/>
  <c r="E2065" i="1"/>
  <c r="F2065" i="1"/>
  <c r="G2065" i="1"/>
  <c r="H2065" i="1"/>
  <c r="I2065" i="1"/>
  <c r="J2065" i="1"/>
  <c r="C2066" i="1"/>
  <c r="D2066" i="1"/>
  <c r="E2066" i="1"/>
  <c r="F2066" i="1"/>
  <c r="G2066" i="1"/>
  <c r="H2066" i="1"/>
  <c r="I2066" i="1"/>
  <c r="J2066" i="1"/>
  <c r="C2067" i="1"/>
  <c r="D2067" i="1"/>
  <c r="E2067" i="1"/>
  <c r="F2067" i="1"/>
  <c r="G2067" i="1"/>
  <c r="H2067" i="1"/>
  <c r="I2067" i="1"/>
  <c r="J2067" i="1"/>
  <c r="C2068" i="1"/>
  <c r="D2068" i="1"/>
  <c r="E2068" i="1"/>
  <c r="F2068" i="1"/>
  <c r="G2068" i="1"/>
  <c r="H2068" i="1"/>
  <c r="I2068" i="1"/>
  <c r="J2068" i="1"/>
  <c r="C2069" i="1"/>
  <c r="D2069" i="1"/>
  <c r="E2069" i="1"/>
  <c r="F2069" i="1"/>
  <c r="G2069" i="1"/>
  <c r="H2069" i="1"/>
  <c r="I2069" i="1"/>
  <c r="J2069" i="1"/>
  <c r="C2070" i="1"/>
  <c r="D2070" i="1"/>
  <c r="E2070" i="1"/>
  <c r="F2070" i="1"/>
  <c r="G2070" i="1"/>
  <c r="H2070" i="1"/>
  <c r="I2070" i="1"/>
  <c r="J2070" i="1"/>
  <c r="C2071" i="1"/>
  <c r="D2071" i="1"/>
  <c r="E2071" i="1"/>
  <c r="F2071" i="1"/>
  <c r="G2071" i="1"/>
  <c r="H2071" i="1"/>
  <c r="I2071" i="1"/>
  <c r="J2071" i="1"/>
  <c r="C2072" i="1"/>
  <c r="D2072" i="1"/>
  <c r="E2072" i="1"/>
  <c r="F2072" i="1"/>
  <c r="G2072" i="1"/>
  <c r="H2072" i="1"/>
  <c r="I2072" i="1"/>
  <c r="J2072" i="1"/>
  <c r="C2073" i="1"/>
  <c r="D2073" i="1"/>
  <c r="E2073" i="1"/>
  <c r="F2073" i="1"/>
  <c r="G2073" i="1"/>
  <c r="H2073" i="1"/>
  <c r="I2073" i="1"/>
  <c r="J2073" i="1"/>
  <c r="C2074" i="1"/>
  <c r="D2074" i="1"/>
  <c r="E2074" i="1"/>
  <c r="F2074" i="1"/>
  <c r="G2074" i="1"/>
  <c r="H2074" i="1"/>
  <c r="I2074" i="1"/>
  <c r="J2074" i="1"/>
  <c r="C2075" i="1"/>
  <c r="D2075" i="1"/>
  <c r="E2075" i="1"/>
  <c r="F2075" i="1"/>
  <c r="G2075" i="1"/>
  <c r="H2075" i="1"/>
  <c r="I2075" i="1"/>
  <c r="J2075" i="1"/>
  <c r="C2076" i="1"/>
  <c r="D2076" i="1"/>
  <c r="E2076" i="1"/>
  <c r="F2076" i="1"/>
  <c r="G2076" i="1"/>
  <c r="H2076" i="1"/>
  <c r="I2076" i="1"/>
  <c r="J2076" i="1"/>
  <c r="C2077" i="1"/>
  <c r="D2077" i="1"/>
  <c r="E2077" i="1"/>
  <c r="F2077" i="1"/>
  <c r="G2077" i="1"/>
  <c r="H2077" i="1"/>
  <c r="I2077" i="1"/>
  <c r="J2077" i="1"/>
  <c r="C2078" i="1"/>
  <c r="D2078" i="1"/>
  <c r="E2078" i="1"/>
  <c r="F2078" i="1"/>
  <c r="G2078" i="1"/>
  <c r="H2078" i="1"/>
  <c r="I2078" i="1"/>
  <c r="J2078" i="1"/>
  <c r="C2079" i="1"/>
  <c r="D2079" i="1"/>
  <c r="E2079" i="1"/>
  <c r="F2079" i="1"/>
  <c r="G2079" i="1"/>
  <c r="H2079" i="1"/>
  <c r="I2079" i="1"/>
  <c r="J2079" i="1"/>
  <c r="C2080" i="1"/>
  <c r="D2080" i="1"/>
  <c r="E2080" i="1"/>
  <c r="F2080" i="1"/>
  <c r="G2080" i="1"/>
  <c r="H2080" i="1"/>
  <c r="I2080" i="1"/>
  <c r="J2080" i="1"/>
  <c r="C2081" i="1"/>
  <c r="D2081" i="1"/>
  <c r="E2081" i="1"/>
  <c r="F2081" i="1"/>
  <c r="G2081" i="1"/>
  <c r="H2081" i="1"/>
  <c r="I2081" i="1"/>
  <c r="J2081" i="1"/>
  <c r="C2082" i="1"/>
  <c r="D2082" i="1"/>
  <c r="E2082" i="1"/>
  <c r="F2082" i="1"/>
  <c r="G2082" i="1"/>
  <c r="H2082" i="1"/>
  <c r="I2082" i="1"/>
  <c r="J2082" i="1"/>
  <c r="C2083" i="1"/>
  <c r="D2083" i="1"/>
  <c r="E2083" i="1"/>
  <c r="F2083" i="1"/>
  <c r="G2083" i="1"/>
  <c r="H2083" i="1"/>
  <c r="I2083" i="1"/>
  <c r="J2083" i="1"/>
  <c r="C2084" i="1"/>
  <c r="D2084" i="1"/>
  <c r="E2084" i="1"/>
  <c r="F2084" i="1"/>
  <c r="G2084" i="1"/>
  <c r="H2084" i="1"/>
  <c r="I2084" i="1"/>
  <c r="J2084" i="1"/>
  <c r="C2085" i="1"/>
  <c r="D2085" i="1"/>
  <c r="E2085" i="1"/>
  <c r="F2085" i="1"/>
  <c r="G2085" i="1"/>
  <c r="H2085" i="1"/>
  <c r="I2085" i="1"/>
  <c r="J2085" i="1"/>
  <c r="C2086" i="1"/>
  <c r="D2086" i="1"/>
  <c r="E2086" i="1"/>
  <c r="F2086" i="1"/>
  <c r="G2086" i="1"/>
  <c r="H2086" i="1"/>
  <c r="I2086" i="1"/>
  <c r="J2086" i="1"/>
  <c r="C2087" i="1"/>
  <c r="D2087" i="1"/>
  <c r="E2087" i="1"/>
  <c r="F2087" i="1"/>
  <c r="G2087" i="1"/>
  <c r="H2087" i="1"/>
  <c r="I2087" i="1"/>
  <c r="J2087" i="1"/>
  <c r="C2088" i="1"/>
  <c r="D2088" i="1"/>
  <c r="E2088" i="1"/>
  <c r="F2088" i="1"/>
  <c r="G2088" i="1"/>
  <c r="H2088" i="1"/>
  <c r="I2088" i="1"/>
  <c r="J2088" i="1"/>
  <c r="C2089" i="1"/>
  <c r="D2089" i="1"/>
  <c r="E2089" i="1"/>
  <c r="F2089" i="1"/>
  <c r="G2089" i="1"/>
  <c r="H2089" i="1"/>
  <c r="I2089" i="1"/>
  <c r="J2089" i="1"/>
  <c r="C2090" i="1"/>
  <c r="D2090" i="1"/>
  <c r="E2090" i="1"/>
  <c r="F2090" i="1"/>
  <c r="G2090" i="1"/>
  <c r="H2090" i="1"/>
  <c r="I2090" i="1"/>
  <c r="J2090" i="1"/>
  <c r="C2091" i="1"/>
  <c r="D2091" i="1"/>
  <c r="E2091" i="1"/>
  <c r="F2091" i="1"/>
  <c r="G2091" i="1"/>
  <c r="H2091" i="1"/>
  <c r="I2091" i="1"/>
  <c r="J2091" i="1"/>
  <c r="C2092" i="1"/>
  <c r="D2092" i="1"/>
  <c r="E2092" i="1"/>
  <c r="F2092" i="1"/>
  <c r="G2092" i="1"/>
  <c r="H2092" i="1"/>
  <c r="I2092" i="1"/>
  <c r="J2092" i="1"/>
  <c r="C2093" i="1"/>
  <c r="D2093" i="1"/>
  <c r="E2093" i="1"/>
  <c r="F2093" i="1"/>
  <c r="G2093" i="1"/>
  <c r="H2093" i="1"/>
  <c r="I2093" i="1"/>
  <c r="J2093" i="1"/>
  <c r="C2094" i="1"/>
  <c r="D2094" i="1"/>
  <c r="E2094" i="1"/>
  <c r="F2094" i="1"/>
  <c r="G2094" i="1"/>
  <c r="H2094" i="1"/>
  <c r="I2094" i="1"/>
  <c r="J2094" i="1"/>
  <c r="C2095" i="1"/>
  <c r="D2095" i="1"/>
  <c r="E2095" i="1"/>
  <c r="F2095" i="1"/>
  <c r="G2095" i="1"/>
  <c r="H2095" i="1"/>
  <c r="I2095" i="1"/>
  <c r="J2095" i="1"/>
  <c r="C2096" i="1"/>
  <c r="D2096" i="1"/>
  <c r="E2096" i="1"/>
  <c r="F2096" i="1"/>
  <c r="G2096" i="1"/>
  <c r="H2096" i="1"/>
  <c r="I2096" i="1"/>
  <c r="J2096" i="1"/>
  <c r="C2097" i="1"/>
  <c r="D2097" i="1"/>
  <c r="E2097" i="1"/>
  <c r="F2097" i="1"/>
  <c r="G2097" i="1"/>
  <c r="H2097" i="1"/>
  <c r="I2097" i="1"/>
  <c r="J2097" i="1"/>
  <c r="C2098" i="1"/>
  <c r="D2098" i="1"/>
  <c r="E2098" i="1"/>
  <c r="F2098" i="1"/>
  <c r="G2098" i="1"/>
  <c r="H2098" i="1"/>
  <c r="I2098" i="1"/>
  <c r="J2098" i="1"/>
  <c r="C2099" i="1"/>
  <c r="D2099" i="1"/>
  <c r="E2099" i="1"/>
  <c r="F2099" i="1"/>
  <c r="G2099" i="1"/>
  <c r="H2099" i="1"/>
  <c r="I2099" i="1"/>
  <c r="J2099" i="1"/>
  <c r="C2100" i="1"/>
  <c r="D2100" i="1"/>
  <c r="E2100" i="1"/>
  <c r="F2100" i="1"/>
  <c r="G2100" i="1"/>
  <c r="H2100" i="1"/>
  <c r="I2100" i="1"/>
  <c r="J2100" i="1"/>
  <c r="C2101" i="1"/>
  <c r="D2101" i="1"/>
  <c r="E2101" i="1"/>
  <c r="F2101" i="1"/>
  <c r="G2101" i="1"/>
  <c r="H2101" i="1"/>
  <c r="I2101" i="1"/>
  <c r="J2101" i="1"/>
  <c r="C2102" i="1"/>
  <c r="D2102" i="1"/>
  <c r="E2102" i="1"/>
  <c r="F2102" i="1"/>
  <c r="G2102" i="1"/>
  <c r="H2102" i="1"/>
  <c r="I2102" i="1"/>
  <c r="J2102" i="1"/>
  <c r="C2103" i="1"/>
  <c r="D2103" i="1"/>
  <c r="E2103" i="1"/>
  <c r="F2103" i="1"/>
  <c r="G2103" i="1"/>
  <c r="H2103" i="1"/>
  <c r="I2103" i="1"/>
  <c r="J2103" i="1"/>
  <c r="C2104" i="1"/>
  <c r="D2104" i="1"/>
  <c r="E2104" i="1"/>
  <c r="F2104" i="1"/>
  <c r="G2104" i="1"/>
  <c r="H2104" i="1"/>
  <c r="I2104" i="1"/>
  <c r="J2104" i="1"/>
  <c r="C2105" i="1"/>
  <c r="D2105" i="1"/>
  <c r="E2105" i="1"/>
  <c r="F2105" i="1"/>
  <c r="G2105" i="1"/>
  <c r="H2105" i="1"/>
  <c r="I2105" i="1"/>
  <c r="J2105" i="1"/>
  <c r="C2106" i="1"/>
  <c r="D2106" i="1"/>
  <c r="E2106" i="1"/>
  <c r="F2106" i="1"/>
  <c r="G2106" i="1"/>
  <c r="H2106" i="1"/>
  <c r="I2106" i="1"/>
  <c r="J2106" i="1"/>
  <c r="C2107" i="1"/>
  <c r="D2107" i="1"/>
  <c r="E2107" i="1"/>
  <c r="F2107" i="1"/>
  <c r="G2107" i="1"/>
  <c r="H2107" i="1"/>
  <c r="I2107" i="1"/>
  <c r="J2107" i="1"/>
  <c r="C2108" i="1"/>
  <c r="D2108" i="1"/>
  <c r="E2108" i="1"/>
  <c r="F2108" i="1"/>
  <c r="G2108" i="1"/>
  <c r="H2108" i="1"/>
  <c r="I2108" i="1"/>
  <c r="J2108" i="1"/>
  <c r="C2109" i="1"/>
  <c r="D2109" i="1"/>
  <c r="E2109" i="1"/>
  <c r="F2109" i="1"/>
  <c r="G2109" i="1"/>
  <c r="H2109" i="1"/>
  <c r="I2109" i="1"/>
  <c r="J2109" i="1"/>
  <c r="C2110" i="1"/>
  <c r="D2110" i="1"/>
  <c r="E2110" i="1"/>
  <c r="F2110" i="1"/>
  <c r="G2110" i="1"/>
  <c r="H2110" i="1"/>
  <c r="I2110" i="1"/>
  <c r="J2110" i="1"/>
  <c r="C2111" i="1"/>
  <c r="D2111" i="1"/>
  <c r="E2111" i="1"/>
  <c r="F2111" i="1"/>
  <c r="G2111" i="1"/>
  <c r="H2111" i="1"/>
  <c r="I2111" i="1"/>
  <c r="J2111" i="1"/>
  <c r="C2112" i="1"/>
  <c r="D2112" i="1"/>
  <c r="E2112" i="1"/>
  <c r="F2112" i="1"/>
  <c r="G2112" i="1"/>
  <c r="H2112" i="1"/>
  <c r="I2112" i="1"/>
  <c r="J2112" i="1"/>
  <c r="C2113" i="1"/>
  <c r="D2113" i="1"/>
  <c r="E2113" i="1"/>
  <c r="F2113" i="1"/>
  <c r="G2113" i="1"/>
  <c r="H2113" i="1"/>
  <c r="I2113" i="1"/>
  <c r="J2113" i="1"/>
  <c r="C2114" i="1"/>
  <c r="D2114" i="1"/>
  <c r="E2114" i="1"/>
  <c r="F2114" i="1"/>
  <c r="G2114" i="1"/>
  <c r="H2114" i="1"/>
  <c r="I2114" i="1"/>
  <c r="J2114" i="1"/>
  <c r="C2115" i="1"/>
  <c r="D2115" i="1"/>
  <c r="E2115" i="1"/>
  <c r="F2115" i="1"/>
  <c r="G2115" i="1"/>
  <c r="H2115" i="1"/>
  <c r="I2115" i="1"/>
  <c r="J2115" i="1"/>
  <c r="C2116" i="1"/>
  <c r="D2116" i="1"/>
  <c r="E2116" i="1"/>
  <c r="F2116" i="1"/>
  <c r="G2116" i="1"/>
  <c r="H2116" i="1"/>
  <c r="I2116" i="1"/>
  <c r="J2116" i="1"/>
  <c r="C2117" i="1"/>
  <c r="D2117" i="1"/>
  <c r="E2117" i="1"/>
  <c r="F2117" i="1"/>
  <c r="G2117" i="1"/>
  <c r="H2117" i="1"/>
  <c r="I2117" i="1"/>
  <c r="J2117" i="1"/>
  <c r="C2118" i="1"/>
  <c r="D2118" i="1"/>
  <c r="E2118" i="1"/>
  <c r="F2118" i="1"/>
  <c r="G2118" i="1"/>
  <c r="H2118" i="1"/>
  <c r="I2118" i="1"/>
  <c r="J2118" i="1"/>
  <c r="C2119" i="1"/>
  <c r="D2119" i="1"/>
  <c r="E2119" i="1"/>
  <c r="F2119" i="1"/>
  <c r="G2119" i="1"/>
  <c r="H2119" i="1"/>
  <c r="I2119" i="1"/>
  <c r="J2119" i="1"/>
  <c r="C2120" i="1"/>
  <c r="D2120" i="1"/>
  <c r="E2120" i="1"/>
  <c r="F2120" i="1"/>
  <c r="G2120" i="1"/>
  <c r="H2120" i="1"/>
  <c r="I2120" i="1"/>
  <c r="J2120" i="1"/>
  <c r="C2121" i="1"/>
  <c r="D2121" i="1"/>
  <c r="E2121" i="1"/>
  <c r="F2121" i="1"/>
  <c r="G2121" i="1"/>
  <c r="H2121" i="1"/>
  <c r="I2121" i="1"/>
  <c r="J2121" i="1"/>
  <c r="C2122" i="1"/>
  <c r="D2122" i="1"/>
  <c r="E2122" i="1"/>
  <c r="F2122" i="1"/>
  <c r="G2122" i="1"/>
  <c r="H2122" i="1"/>
  <c r="I2122" i="1"/>
  <c r="J2122" i="1"/>
  <c r="C2123" i="1"/>
  <c r="D2123" i="1"/>
  <c r="E2123" i="1"/>
  <c r="F2123" i="1"/>
  <c r="G2123" i="1"/>
  <c r="H2123" i="1"/>
  <c r="I2123" i="1"/>
  <c r="J2123" i="1"/>
  <c r="C2124" i="1"/>
  <c r="D2124" i="1"/>
  <c r="E2124" i="1"/>
  <c r="F2124" i="1"/>
  <c r="G2124" i="1"/>
  <c r="H2124" i="1"/>
  <c r="I2124" i="1"/>
  <c r="J2124" i="1"/>
  <c r="C2125" i="1"/>
  <c r="D2125" i="1"/>
  <c r="E2125" i="1"/>
  <c r="F2125" i="1"/>
  <c r="G2125" i="1"/>
  <c r="H2125" i="1"/>
  <c r="I2125" i="1"/>
  <c r="J2125" i="1"/>
  <c r="C2126" i="1"/>
  <c r="D2126" i="1"/>
  <c r="E2126" i="1"/>
  <c r="F2126" i="1"/>
  <c r="G2126" i="1"/>
  <c r="H2126" i="1"/>
  <c r="I2126" i="1"/>
  <c r="J2126" i="1"/>
  <c r="C2127" i="1"/>
  <c r="D2127" i="1"/>
  <c r="E2127" i="1"/>
  <c r="F2127" i="1"/>
  <c r="G2127" i="1"/>
  <c r="H2127" i="1"/>
  <c r="I2127" i="1"/>
  <c r="J2127" i="1"/>
  <c r="C2128" i="1"/>
  <c r="D2128" i="1"/>
  <c r="E2128" i="1"/>
  <c r="F2128" i="1"/>
  <c r="G2128" i="1"/>
  <c r="H2128" i="1"/>
  <c r="I2128" i="1"/>
  <c r="J2128" i="1"/>
  <c r="C2129" i="1"/>
  <c r="D2129" i="1"/>
  <c r="E2129" i="1"/>
  <c r="F2129" i="1"/>
  <c r="G2129" i="1"/>
  <c r="H2129" i="1"/>
  <c r="I2129" i="1"/>
  <c r="J2129" i="1"/>
  <c r="C2130" i="1"/>
  <c r="D2130" i="1"/>
  <c r="E2130" i="1"/>
  <c r="F2130" i="1"/>
  <c r="G2130" i="1"/>
  <c r="H2130" i="1"/>
  <c r="I2130" i="1"/>
  <c r="J2130" i="1"/>
  <c r="C2131" i="1"/>
  <c r="D2131" i="1"/>
  <c r="E2131" i="1"/>
  <c r="F2131" i="1"/>
  <c r="G2131" i="1"/>
  <c r="H2131" i="1"/>
  <c r="I2131" i="1"/>
  <c r="J2131" i="1"/>
  <c r="C2132" i="1"/>
  <c r="D2132" i="1"/>
  <c r="E2132" i="1"/>
  <c r="F2132" i="1"/>
  <c r="G2132" i="1"/>
  <c r="H2132" i="1"/>
  <c r="I2132" i="1"/>
  <c r="J2132" i="1"/>
  <c r="C2133" i="1"/>
  <c r="D2133" i="1"/>
  <c r="E2133" i="1"/>
  <c r="F2133" i="1"/>
  <c r="G2133" i="1"/>
  <c r="H2133" i="1"/>
  <c r="I2133" i="1"/>
  <c r="J2133" i="1"/>
  <c r="C2134" i="1"/>
  <c r="D2134" i="1"/>
  <c r="E2134" i="1"/>
  <c r="F2134" i="1"/>
  <c r="G2134" i="1"/>
  <c r="H2134" i="1"/>
  <c r="I2134" i="1"/>
  <c r="J2134" i="1"/>
  <c r="C2135" i="1"/>
  <c r="D2135" i="1"/>
  <c r="E2135" i="1"/>
  <c r="F2135" i="1"/>
  <c r="G2135" i="1"/>
  <c r="H2135" i="1"/>
  <c r="I2135" i="1"/>
  <c r="J2135" i="1"/>
  <c r="C2136" i="1"/>
  <c r="D2136" i="1"/>
  <c r="E2136" i="1"/>
  <c r="F2136" i="1"/>
  <c r="G2136" i="1"/>
  <c r="H2136" i="1"/>
  <c r="I2136" i="1"/>
  <c r="J2136" i="1"/>
  <c r="C2137" i="1"/>
  <c r="D2137" i="1"/>
  <c r="E2137" i="1"/>
  <c r="F2137" i="1"/>
  <c r="G2137" i="1"/>
  <c r="H2137" i="1"/>
  <c r="I2137" i="1"/>
  <c r="J2137" i="1"/>
  <c r="C2138" i="1"/>
  <c r="D2138" i="1"/>
  <c r="E2138" i="1"/>
  <c r="F2138" i="1"/>
  <c r="G2138" i="1"/>
  <c r="H2138" i="1"/>
  <c r="I2138" i="1"/>
  <c r="J2138" i="1"/>
  <c r="C2139" i="1"/>
  <c r="D2139" i="1"/>
  <c r="E2139" i="1"/>
  <c r="F2139" i="1"/>
  <c r="G2139" i="1"/>
  <c r="H2139" i="1"/>
  <c r="I2139" i="1"/>
  <c r="J2139" i="1"/>
  <c r="C2140" i="1"/>
  <c r="D2140" i="1"/>
  <c r="E2140" i="1"/>
  <c r="F2140" i="1"/>
  <c r="G2140" i="1"/>
  <c r="H2140" i="1"/>
  <c r="I2140" i="1"/>
  <c r="J2140" i="1"/>
  <c r="C2141" i="1"/>
  <c r="D2141" i="1"/>
  <c r="E2141" i="1"/>
  <c r="F2141" i="1"/>
  <c r="G2141" i="1"/>
  <c r="H2141" i="1"/>
  <c r="I2141" i="1"/>
  <c r="J2141" i="1"/>
  <c r="C2142" i="1"/>
  <c r="D2142" i="1"/>
  <c r="E2142" i="1"/>
  <c r="F2142" i="1"/>
  <c r="G2142" i="1"/>
  <c r="H2142" i="1"/>
  <c r="I2142" i="1"/>
  <c r="J2142" i="1"/>
  <c r="C2143" i="1"/>
  <c r="D2143" i="1"/>
  <c r="E2143" i="1"/>
  <c r="F2143" i="1"/>
  <c r="G2143" i="1"/>
  <c r="H2143" i="1"/>
  <c r="I2143" i="1"/>
  <c r="J2143" i="1"/>
  <c r="C2144" i="1"/>
  <c r="D2144" i="1"/>
  <c r="E2144" i="1"/>
  <c r="F2144" i="1"/>
  <c r="G2144" i="1"/>
  <c r="H2144" i="1"/>
  <c r="I2144" i="1"/>
  <c r="J2144" i="1"/>
  <c r="C2145" i="1"/>
  <c r="D2145" i="1"/>
  <c r="E2145" i="1"/>
  <c r="F2145" i="1"/>
  <c r="G2145" i="1"/>
  <c r="H2145" i="1"/>
  <c r="I2145" i="1"/>
  <c r="J2145" i="1"/>
  <c r="C2146" i="1"/>
  <c r="D2146" i="1"/>
  <c r="E2146" i="1"/>
  <c r="F2146" i="1"/>
  <c r="G2146" i="1"/>
  <c r="H2146" i="1"/>
  <c r="I2146" i="1"/>
  <c r="J2146" i="1"/>
  <c r="C2147" i="1"/>
  <c r="D2147" i="1"/>
  <c r="E2147" i="1"/>
  <c r="F2147" i="1"/>
  <c r="G2147" i="1"/>
  <c r="H2147" i="1"/>
  <c r="I2147" i="1"/>
  <c r="J2147" i="1"/>
  <c r="C2148" i="1"/>
  <c r="D2148" i="1"/>
  <c r="E2148" i="1"/>
  <c r="F2148" i="1"/>
  <c r="G2148" i="1"/>
  <c r="H2148" i="1"/>
  <c r="I2148" i="1"/>
  <c r="J2148" i="1"/>
  <c r="C2149" i="1"/>
  <c r="D2149" i="1"/>
  <c r="E2149" i="1"/>
  <c r="F2149" i="1"/>
  <c r="G2149" i="1"/>
  <c r="H2149" i="1"/>
  <c r="I2149" i="1"/>
  <c r="J2149" i="1"/>
  <c r="C2150" i="1"/>
  <c r="D2150" i="1"/>
  <c r="E2150" i="1"/>
  <c r="F2150" i="1"/>
  <c r="G2150" i="1"/>
  <c r="H2150" i="1"/>
  <c r="I2150" i="1"/>
  <c r="J2150" i="1"/>
  <c r="C2151" i="1"/>
  <c r="D2151" i="1"/>
  <c r="E2151" i="1"/>
  <c r="F2151" i="1"/>
  <c r="G2151" i="1"/>
  <c r="H2151" i="1"/>
  <c r="I2151" i="1"/>
  <c r="J2151" i="1"/>
  <c r="C2152" i="1"/>
  <c r="D2152" i="1"/>
  <c r="E2152" i="1"/>
  <c r="F2152" i="1"/>
  <c r="G2152" i="1"/>
  <c r="H2152" i="1"/>
  <c r="I2152" i="1"/>
  <c r="J2152" i="1"/>
  <c r="C2153" i="1"/>
  <c r="D2153" i="1"/>
  <c r="E2153" i="1"/>
  <c r="F2153" i="1"/>
  <c r="G2153" i="1"/>
  <c r="H2153" i="1"/>
  <c r="I2153" i="1"/>
  <c r="J2153" i="1"/>
  <c r="C2154" i="1"/>
  <c r="D2154" i="1"/>
  <c r="E2154" i="1"/>
  <c r="F2154" i="1"/>
  <c r="G2154" i="1"/>
  <c r="H2154" i="1"/>
  <c r="I2154" i="1"/>
  <c r="J2154" i="1"/>
  <c r="C2155" i="1"/>
  <c r="D2155" i="1"/>
  <c r="E2155" i="1"/>
  <c r="F2155" i="1"/>
  <c r="G2155" i="1"/>
  <c r="H2155" i="1"/>
  <c r="I2155" i="1"/>
  <c r="J2155" i="1"/>
  <c r="C2156" i="1"/>
  <c r="D2156" i="1"/>
  <c r="E2156" i="1"/>
  <c r="F2156" i="1"/>
  <c r="G2156" i="1"/>
  <c r="H2156" i="1"/>
  <c r="I2156" i="1"/>
  <c r="J2156" i="1"/>
  <c r="C2157" i="1"/>
  <c r="D2157" i="1"/>
  <c r="E2157" i="1"/>
  <c r="F2157" i="1"/>
  <c r="G2157" i="1"/>
  <c r="H2157" i="1"/>
  <c r="I2157" i="1"/>
  <c r="J2157" i="1"/>
  <c r="C2158" i="1"/>
  <c r="D2158" i="1"/>
  <c r="E2158" i="1"/>
  <c r="F2158" i="1"/>
  <c r="G2158" i="1"/>
  <c r="H2158" i="1"/>
  <c r="I2158" i="1"/>
  <c r="J2158" i="1"/>
  <c r="C2159" i="1"/>
  <c r="D2159" i="1"/>
  <c r="E2159" i="1"/>
  <c r="F2159" i="1"/>
  <c r="G2159" i="1"/>
  <c r="H2159" i="1"/>
  <c r="I2159" i="1"/>
  <c r="J2159" i="1"/>
  <c r="C2160" i="1"/>
  <c r="D2160" i="1"/>
  <c r="E2160" i="1"/>
  <c r="F2160" i="1"/>
  <c r="G2160" i="1"/>
  <c r="H2160" i="1"/>
  <c r="I2160" i="1"/>
  <c r="J2160" i="1"/>
  <c r="C2161" i="1"/>
  <c r="D2161" i="1"/>
  <c r="E2161" i="1"/>
  <c r="F2161" i="1"/>
  <c r="G2161" i="1"/>
  <c r="H2161" i="1"/>
  <c r="I2161" i="1"/>
  <c r="J2161" i="1"/>
  <c r="C2162" i="1"/>
  <c r="D2162" i="1"/>
  <c r="E2162" i="1"/>
  <c r="F2162" i="1"/>
  <c r="G2162" i="1"/>
  <c r="H2162" i="1"/>
  <c r="I2162" i="1"/>
  <c r="J2162" i="1"/>
  <c r="C2163" i="1"/>
  <c r="D2163" i="1"/>
  <c r="E2163" i="1"/>
  <c r="F2163" i="1"/>
  <c r="G2163" i="1"/>
  <c r="H2163" i="1"/>
  <c r="I2163" i="1"/>
  <c r="J2163" i="1"/>
  <c r="C2164" i="1"/>
  <c r="D2164" i="1"/>
  <c r="E2164" i="1"/>
  <c r="F2164" i="1"/>
  <c r="G2164" i="1"/>
  <c r="H2164" i="1"/>
  <c r="I2164" i="1"/>
  <c r="J2164" i="1"/>
  <c r="C2165" i="1"/>
  <c r="D2165" i="1"/>
  <c r="E2165" i="1"/>
  <c r="F2165" i="1"/>
  <c r="G2165" i="1"/>
  <c r="H2165" i="1"/>
  <c r="I2165" i="1"/>
  <c r="J2165" i="1"/>
  <c r="C2166" i="1"/>
  <c r="D2166" i="1"/>
  <c r="E2166" i="1"/>
  <c r="F2166" i="1"/>
  <c r="G2166" i="1"/>
  <c r="H2166" i="1"/>
  <c r="I2166" i="1"/>
  <c r="J2166" i="1"/>
  <c r="C2167" i="1"/>
  <c r="D2167" i="1"/>
  <c r="E2167" i="1"/>
  <c r="F2167" i="1"/>
  <c r="G2167" i="1"/>
  <c r="H2167" i="1"/>
  <c r="I2167" i="1"/>
  <c r="J2167" i="1"/>
  <c r="C2168" i="1"/>
  <c r="D2168" i="1"/>
  <c r="E2168" i="1"/>
  <c r="F2168" i="1"/>
  <c r="G2168" i="1"/>
  <c r="H2168" i="1"/>
  <c r="I2168" i="1"/>
  <c r="J2168" i="1"/>
  <c r="C2169" i="1"/>
  <c r="D2169" i="1"/>
  <c r="E2169" i="1"/>
  <c r="F2169" i="1"/>
  <c r="G2169" i="1"/>
  <c r="H2169" i="1"/>
  <c r="I2169" i="1"/>
  <c r="J2169" i="1"/>
  <c r="C2170" i="1"/>
  <c r="D2170" i="1"/>
  <c r="E2170" i="1"/>
  <c r="F2170" i="1"/>
  <c r="G2170" i="1"/>
  <c r="H2170" i="1"/>
  <c r="I2170" i="1"/>
  <c r="J2170" i="1"/>
  <c r="C2171" i="1"/>
  <c r="D2171" i="1"/>
  <c r="E2171" i="1"/>
  <c r="F2171" i="1"/>
  <c r="G2171" i="1"/>
  <c r="H2171" i="1"/>
  <c r="I2171" i="1"/>
  <c r="J2171" i="1"/>
  <c r="C2172" i="1"/>
  <c r="D2172" i="1"/>
  <c r="E2172" i="1"/>
  <c r="F2172" i="1"/>
  <c r="G2172" i="1"/>
  <c r="H2172" i="1"/>
  <c r="I2172" i="1"/>
  <c r="J2172" i="1"/>
  <c r="C2173" i="1"/>
  <c r="D2173" i="1"/>
  <c r="E2173" i="1"/>
  <c r="F2173" i="1"/>
  <c r="G2173" i="1"/>
  <c r="H2173" i="1"/>
  <c r="I2173" i="1"/>
  <c r="J2173" i="1"/>
  <c r="C2174" i="1"/>
  <c r="D2174" i="1"/>
  <c r="E2174" i="1"/>
  <c r="F2174" i="1"/>
  <c r="G2174" i="1"/>
  <c r="H2174" i="1"/>
  <c r="I2174" i="1"/>
  <c r="J2174" i="1"/>
  <c r="C2175" i="1"/>
  <c r="D2175" i="1"/>
  <c r="E2175" i="1"/>
  <c r="F2175" i="1"/>
  <c r="G2175" i="1"/>
  <c r="H2175" i="1"/>
  <c r="I2175" i="1"/>
  <c r="J2175" i="1"/>
  <c r="C2176" i="1"/>
  <c r="D2176" i="1"/>
  <c r="E2176" i="1"/>
  <c r="F2176" i="1"/>
  <c r="G2176" i="1"/>
  <c r="H2176" i="1"/>
  <c r="I2176" i="1"/>
  <c r="J2176" i="1"/>
  <c r="C2177" i="1"/>
  <c r="D2177" i="1"/>
  <c r="E2177" i="1"/>
  <c r="F2177" i="1"/>
  <c r="G2177" i="1"/>
  <c r="H2177" i="1"/>
  <c r="I2177" i="1"/>
  <c r="J2177" i="1"/>
  <c r="C2178" i="1"/>
  <c r="D2178" i="1"/>
  <c r="E2178" i="1"/>
  <c r="F2178" i="1"/>
  <c r="G2178" i="1"/>
  <c r="H2178" i="1"/>
  <c r="I2178" i="1"/>
  <c r="J2178" i="1"/>
  <c r="C2179" i="1"/>
  <c r="D2179" i="1"/>
  <c r="E2179" i="1"/>
  <c r="F2179" i="1"/>
  <c r="G2179" i="1"/>
  <c r="H2179" i="1"/>
  <c r="I2179" i="1"/>
  <c r="J2179" i="1"/>
  <c r="C2180" i="1"/>
  <c r="D2180" i="1"/>
  <c r="E2180" i="1"/>
  <c r="F2180" i="1"/>
  <c r="G2180" i="1"/>
  <c r="H2180" i="1"/>
  <c r="I2180" i="1"/>
  <c r="J2180" i="1"/>
  <c r="C2181" i="1"/>
  <c r="D2181" i="1"/>
  <c r="E2181" i="1"/>
  <c r="F2181" i="1"/>
  <c r="G2181" i="1"/>
  <c r="H2181" i="1"/>
  <c r="I2181" i="1"/>
  <c r="J2181" i="1"/>
  <c r="C2182" i="1"/>
  <c r="D2182" i="1"/>
  <c r="E2182" i="1"/>
  <c r="F2182" i="1"/>
  <c r="G2182" i="1"/>
  <c r="H2182" i="1"/>
  <c r="I2182" i="1"/>
  <c r="J2182" i="1"/>
  <c r="C2183" i="1"/>
  <c r="D2183" i="1"/>
  <c r="E2183" i="1"/>
  <c r="F2183" i="1"/>
  <c r="G2183" i="1"/>
  <c r="H2183" i="1"/>
  <c r="I2183" i="1"/>
  <c r="J2183" i="1"/>
  <c r="C2184" i="1"/>
  <c r="D2184" i="1"/>
  <c r="E2184" i="1"/>
  <c r="F2184" i="1"/>
  <c r="G2184" i="1"/>
  <c r="H2184" i="1"/>
  <c r="I2184" i="1"/>
  <c r="J2184" i="1"/>
  <c r="C2185" i="1"/>
  <c r="D2185" i="1"/>
  <c r="E2185" i="1"/>
  <c r="F2185" i="1"/>
  <c r="G2185" i="1"/>
  <c r="H2185" i="1"/>
  <c r="I2185" i="1"/>
  <c r="J2185" i="1"/>
  <c r="C2186" i="1"/>
  <c r="D2186" i="1"/>
  <c r="E2186" i="1"/>
  <c r="F2186" i="1"/>
  <c r="G2186" i="1"/>
  <c r="H2186" i="1"/>
  <c r="I2186" i="1"/>
  <c r="J2186" i="1"/>
  <c r="C2187" i="1"/>
  <c r="D2187" i="1"/>
  <c r="E2187" i="1"/>
  <c r="F2187" i="1"/>
  <c r="G2187" i="1"/>
  <c r="H2187" i="1"/>
  <c r="I2187" i="1"/>
  <c r="J2187" i="1"/>
  <c r="C2188" i="1"/>
  <c r="D2188" i="1"/>
  <c r="E2188" i="1"/>
  <c r="F2188" i="1"/>
  <c r="G2188" i="1"/>
  <c r="H2188" i="1"/>
  <c r="I2188" i="1"/>
  <c r="J2188" i="1"/>
  <c r="C2189" i="1"/>
  <c r="D2189" i="1"/>
  <c r="E2189" i="1"/>
  <c r="F2189" i="1"/>
  <c r="G2189" i="1"/>
  <c r="H2189" i="1"/>
  <c r="I2189" i="1"/>
  <c r="J2189" i="1"/>
  <c r="C2190" i="1"/>
  <c r="D2190" i="1"/>
  <c r="E2190" i="1"/>
  <c r="F2190" i="1"/>
  <c r="G2190" i="1"/>
  <c r="H2190" i="1"/>
  <c r="I2190" i="1"/>
  <c r="J2190" i="1"/>
  <c r="C2191" i="1"/>
  <c r="D2191" i="1"/>
  <c r="E2191" i="1"/>
  <c r="F2191" i="1"/>
  <c r="G2191" i="1"/>
  <c r="H2191" i="1"/>
  <c r="I2191" i="1"/>
  <c r="J2191" i="1"/>
  <c r="C2192" i="1"/>
  <c r="D2192" i="1"/>
  <c r="E2192" i="1"/>
  <c r="F2192" i="1"/>
  <c r="G2192" i="1"/>
  <c r="H2192" i="1"/>
  <c r="I2192" i="1"/>
  <c r="J2192" i="1"/>
  <c r="C2193" i="1"/>
  <c r="D2193" i="1"/>
  <c r="E2193" i="1"/>
  <c r="F2193" i="1"/>
  <c r="G2193" i="1"/>
  <c r="H2193" i="1"/>
  <c r="I2193" i="1"/>
  <c r="J2193" i="1"/>
  <c r="C2194" i="1"/>
  <c r="D2194" i="1"/>
  <c r="E2194" i="1"/>
  <c r="F2194" i="1"/>
  <c r="G2194" i="1"/>
  <c r="H2194" i="1"/>
  <c r="I2194" i="1"/>
  <c r="J2194" i="1"/>
  <c r="C2195" i="1"/>
  <c r="D2195" i="1"/>
  <c r="E2195" i="1"/>
  <c r="F2195" i="1"/>
  <c r="G2195" i="1"/>
  <c r="H2195" i="1"/>
  <c r="I2195" i="1"/>
  <c r="J2195" i="1"/>
  <c r="C2196" i="1"/>
  <c r="D2196" i="1"/>
  <c r="E2196" i="1"/>
  <c r="F2196" i="1"/>
  <c r="G2196" i="1"/>
  <c r="H2196" i="1"/>
  <c r="I2196" i="1"/>
  <c r="J2196" i="1"/>
  <c r="C2197" i="1"/>
  <c r="D2197" i="1"/>
  <c r="E2197" i="1"/>
  <c r="F2197" i="1"/>
  <c r="G2197" i="1"/>
  <c r="H2197" i="1"/>
  <c r="I2197" i="1"/>
  <c r="J2197" i="1"/>
  <c r="C2198" i="1"/>
  <c r="D2198" i="1"/>
  <c r="E2198" i="1"/>
  <c r="F2198" i="1"/>
  <c r="G2198" i="1"/>
  <c r="H2198" i="1"/>
  <c r="I2198" i="1"/>
  <c r="J2198" i="1"/>
  <c r="C2199" i="1"/>
  <c r="D2199" i="1"/>
  <c r="E2199" i="1"/>
  <c r="F2199" i="1"/>
  <c r="G2199" i="1"/>
  <c r="H2199" i="1"/>
  <c r="I2199" i="1"/>
  <c r="J2199" i="1"/>
  <c r="C2200" i="1"/>
  <c r="D2200" i="1"/>
  <c r="E2200" i="1"/>
  <c r="F2200" i="1"/>
  <c r="G2200" i="1"/>
  <c r="H2200" i="1"/>
  <c r="I2200" i="1"/>
  <c r="J2200" i="1"/>
  <c r="C2201" i="1"/>
  <c r="D2201" i="1"/>
  <c r="E2201" i="1"/>
  <c r="F2201" i="1"/>
  <c r="G2201" i="1"/>
  <c r="H2201" i="1"/>
  <c r="I2201" i="1"/>
  <c r="J2201" i="1"/>
  <c r="C2202" i="1"/>
  <c r="D2202" i="1"/>
  <c r="E2202" i="1"/>
  <c r="F2202" i="1"/>
  <c r="G2202" i="1"/>
  <c r="H2202" i="1"/>
  <c r="I2202" i="1"/>
  <c r="J2202" i="1"/>
  <c r="C2203" i="1"/>
  <c r="D2203" i="1"/>
  <c r="E2203" i="1"/>
  <c r="F2203" i="1"/>
  <c r="G2203" i="1"/>
  <c r="H2203" i="1"/>
  <c r="I2203" i="1"/>
  <c r="J2203" i="1"/>
  <c r="C2204" i="1"/>
  <c r="D2204" i="1"/>
  <c r="E2204" i="1"/>
  <c r="F2204" i="1"/>
  <c r="G2204" i="1"/>
  <c r="H2204" i="1"/>
  <c r="I2204" i="1"/>
  <c r="J2204" i="1"/>
  <c r="C2205" i="1"/>
  <c r="D2205" i="1"/>
  <c r="E2205" i="1"/>
  <c r="F2205" i="1"/>
  <c r="G2205" i="1"/>
  <c r="H2205" i="1"/>
  <c r="I2205" i="1"/>
  <c r="J2205" i="1"/>
  <c r="C2206" i="1"/>
  <c r="D2206" i="1"/>
  <c r="E2206" i="1"/>
  <c r="F2206" i="1"/>
  <c r="G2206" i="1"/>
  <c r="H2206" i="1"/>
  <c r="I2206" i="1"/>
  <c r="J2206" i="1"/>
  <c r="C2207" i="1"/>
  <c r="D2207" i="1"/>
  <c r="E2207" i="1"/>
  <c r="F2207" i="1"/>
  <c r="G2207" i="1"/>
  <c r="H2207" i="1"/>
  <c r="I2207" i="1"/>
  <c r="J2207" i="1"/>
  <c r="C2208" i="1"/>
  <c r="D2208" i="1"/>
  <c r="E2208" i="1"/>
  <c r="F2208" i="1"/>
  <c r="G2208" i="1"/>
  <c r="H2208" i="1"/>
  <c r="I2208" i="1"/>
  <c r="J2208" i="1"/>
  <c r="C2209" i="1"/>
  <c r="D2209" i="1"/>
  <c r="E2209" i="1"/>
  <c r="F2209" i="1"/>
  <c r="G2209" i="1"/>
  <c r="H2209" i="1"/>
  <c r="I2209" i="1"/>
  <c r="J2209" i="1"/>
  <c r="C2210" i="1"/>
  <c r="D2210" i="1"/>
  <c r="E2210" i="1"/>
  <c r="F2210" i="1"/>
  <c r="G2210" i="1"/>
  <c r="H2210" i="1"/>
  <c r="I2210" i="1"/>
  <c r="J2210" i="1"/>
  <c r="C2211" i="1"/>
  <c r="D2211" i="1"/>
  <c r="E2211" i="1"/>
  <c r="F2211" i="1"/>
  <c r="G2211" i="1"/>
  <c r="H2211" i="1"/>
  <c r="I2211" i="1"/>
  <c r="J2211" i="1"/>
  <c r="C2212" i="1"/>
  <c r="D2212" i="1"/>
  <c r="E2212" i="1"/>
  <c r="F2212" i="1"/>
  <c r="G2212" i="1"/>
  <c r="H2212" i="1"/>
  <c r="I2212" i="1"/>
  <c r="J2212" i="1"/>
  <c r="C2213" i="1"/>
  <c r="D2213" i="1"/>
  <c r="E2213" i="1"/>
  <c r="F2213" i="1"/>
  <c r="G2213" i="1"/>
  <c r="H2213" i="1"/>
  <c r="I2213" i="1"/>
  <c r="J2213" i="1"/>
  <c r="C2214" i="1"/>
  <c r="D2214" i="1"/>
  <c r="E2214" i="1"/>
  <c r="F2214" i="1"/>
  <c r="G2214" i="1"/>
  <c r="H2214" i="1"/>
  <c r="I2214" i="1"/>
  <c r="J2214" i="1"/>
  <c r="C2215" i="1"/>
  <c r="D2215" i="1"/>
  <c r="E2215" i="1"/>
  <c r="F2215" i="1"/>
  <c r="G2215" i="1"/>
  <c r="H2215" i="1"/>
  <c r="I2215" i="1"/>
  <c r="J2215" i="1"/>
  <c r="C2216" i="1"/>
  <c r="D2216" i="1"/>
  <c r="E2216" i="1"/>
  <c r="F2216" i="1"/>
  <c r="G2216" i="1"/>
  <c r="H2216" i="1"/>
  <c r="I2216" i="1"/>
  <c r="J2216" i="1"/>
  <c r="C2217" i="1"/>
  <c r="D2217" i="1"/>
  <c r="E2217" i="1"/>
  <c r="F2217" i="1"/>
  <c r="G2217" i="1"/>
  <c r="H2217" i="1"/>
  <c r="I2217" i="1"/>
  <c r="J2217" i="1"/>
  <c r="C2218" i="1"/>
  <c r="D2218" i="1"/>
  <c r="E2218" i="1"/>
  <c r="F2218" i="1"/>
  <c r="G2218" i="1"/>
  <c r="H2218" i="1"/>
  <c r="I2218" i="1"/>
  <c r="J2218" i="1"/>
  <c r="C2219" i="1"/>
  <c r="D2219" i="1"/>
  <c r="E2219" i="1"/>
  <c r="F2219" i="1"/>
  <c r="G2219" i="1"/>
  <c r="H2219" i="1"/>
  <c r="I2219" i="1"/>
  <c r="J2219" i="1"/>
  <c r="C2220" i="1"/>
  <c r="D2220" i="1"/>
  <c r="E2220" i="1"/>
  <c r="F2220" i="1"/>
  <c r="G2220" i="1"/>
  <c r="H2220" i="1"/>
  <c r="I2220" i="1"/>
  <c r="J2220" i="1"/>
  <c r="C2221" i="1"/>
  <c r="D2221" i="1"/>
  <c r="E2221" i="1"/>
  <c r="F2221" i="1"/>
  <c r="G2221" i="1"/>
  <c r="H2221" i="1"/>
  <c r="I2221" i="1"/>
  <c r="J2221" i="1"/>
  <c r="C2222" i="1"/>
  <c r="D2222" i="1"/>
  <c r="E2222" i="1"/>
  <c r="F2222" i="1"/>
  <c r="G2222" i="1"/>
  <c r="H2222" i="1"/>
  <c r="I2222" i="1"/>
  <c r="J2222" i="1"/>
  <c r="C2223" i="1"/>
  <c r="D2223" i="1"/>
  <c r="E2223" i="1"/>
  <c r="F2223" i="1"/>
  <c r="G2223" i="1"/>
  <c r="H2223" i="1"/>
  <c r="I2223" i="1"/>
  <c r="J2223" i="1"/>
  <c r="C2224" i="1"/>
  <c r="D2224" i="1"/>
  <c r="E2224" i="1"/>
  <c r="F2224" i="1"/>
  <c r="G2224" i="1"/>
  <c r="H2224" i="1"/>
  <c r="I2224" i="1"/>
  <c r="J2224" i="1"/>
  <c r="C2225" i="1"/>
  <c r="D2225" i="1"/>
  <c r="E2225" i="1"/>
  <c r="F2225" i="1"/>
  <c r="G2225" i="1"/>
  <c r="H2225" i="1"/>
  <c r="I2225" i="1"/>
  <c r="J2225" i="1"/>
  <c r="C2226" i="1"/>
  <c r="D2226" i="1"/>
  <c r="E2226" i="1"/>
  <c r="F2226" i="1"/>
  <c r="G2226" i="1"/>
  <c r="H2226" i="1"/>
  <c r="I2226" i="1"/>
  <c r="J2226" i="1"/>
  <c r="C2227" i="1"/>
  <c r="D2227" i="1"/>
  <c r="E2227" i="1"/>
  <c r="F2227" i="1"/>
  <c r="G2227" i="1"/>
  <c r="H2227" i="1"/>
  <c r="I2227" i="1"/>
  <c r="J2227" i="1"/>
  <c r="C2228" i="1"/>
  <c r="D2228" i="1"/>
  <c r="E2228" i="1"/>
  <c r="F2228" i="1"/>
  <c r="G2228" i="1"/>
  <c r="H2228" i="1"/>
  <c r="I2228" i="1"/>
  <c r="J2228" i="1"/>
  <c r="C2229" i="1"/>
  <c r="D2229" i="1"/>
  <c r="E2229" i="1"/>
  <c r="F2229" i="1"/>
  <c r="G2229" i="1"/>
  <c r="H2229" i="1"/>
  <c r="I2229" i="1"/>
  <c r="J2229" i="1"/>
  <c r="C2230" i="1"/>
  <c r="D2230" i="1"/>
  <c r="E2230" i="1"/>
  <c r="F2230" i="1"/>
  <c r="G2230" i="1"/>
  <c r="H2230" i="1"/>
  <c r="I2230" i="1"/>
  <c r="J2230" i="1"/>
  <c r="C2231" i="1"/>
  <c r="D2231" i="1"/>
  <c r="E2231" i="1"/>
  <c r="F2231" i="1"/>
  <c r="G2231" i="1"/>
  <c r="H2231" i="1"/>
  <c r="I2231" i="1"/>
  <c r="J2231" i="1"/>
  <c r="C2232" i="1"/>
  <c r="D2232" i="1"/>
  <c r="E2232" i="1"/>
  <c r="F2232" i="1"/>
  <c r="G2232" i="1"/>
  <c r="H2232" i="1"/>
  <c r="I2232" i="1"/>
  <c r="J2232" i="1"/>
  <c r="C2233" i="1"/>
  <c r="D2233" i="1"/>
  <c r="E2233" i="1"/>
  <c r="F2233" i="1"/>
  <c r="G2233" i="1"/>
  <c r="H2233" i="1"/>
  <c r="I2233" i="1"/>
  <c r="J2233" i="1"/>
  <c r="C2234" i="1"/>
  <c r="D2234" i="1"/>
  <c r="E2234" i="1"/>
  <c r="F2234" i="1"/>
  <c r="G2234" i="1"/>
  <c r="H2234" i="1"/>
  <c r="I2234" i="1"/>
  <c r="J2234" i="1"/>
  <c r="C2235" i="1"/>
  <c r="D2235" i="1"/>
  <c r="E2235" i="1"/>
  <c r="F2235" i="1"/>
  <c r="G2235" i="1"/>
  <c r="H2235" i="1"/>
  <c r="I2235" i="1"/>
  <c r="J2235" i="1"/>
  <c r="C2236" i="1"/>
  <c r="D2236" i="1"/>
  <c r="E2236" i="1"/>
  <c r="F2236" i="1"/>
  <c r="G2236" i="1"/>
  <c r="H2236" i="1"/>
  <c r="I2236" i="1"/>
  <c r="J2236" i="1"/>
  <c r="C2237" i="1"/>
  <c r="D2237" i="1"/>
  <c r="E2237" i="1"/>
  <c r="F2237" i="1"/>
  <c r="G2237" i="1"/>
  <c r="H2237" i="1"/>
  <c r="I2237" i="1"/>
  <c r="J2237" i="1"/>
  <c r="C2238" i="1"/>
  <c r="D2238" i="1"/>
  <c r="E2238" i="1"/>
  <c r="F2238" i="1"/>
  <c r="G2238" i="1"/>
  <c r="H2238" i="1"/>
  <c r="I2238" i="1"/>
  <c r="J2238" i="1"/>
  <c r="C2239" i="1"/>
  <c r="D2239" i="1"/>
  <c r="E2239" i="1"/>
  <c r="F2239" i="1"/>
  <c r="G2239" i="1"/>
  <c r="H2239" i="1"/>
  <c r="I2239" i="1"/>
  <c r="J2239" i="1"/>
  <c r="C2240" i="1"/>
  <c r="D2240" i="1"/>
  <c r="E2240" i="1"/>
  <c r="F2240" i="1"/>
  <c r="G2240" i="1"/>
  <c r="H2240" i="1"/>
  <c r="I2240" i="1"/>
  <c r="J2240" i="1"/>
  <c r="C2241" i="1"/>
  <c r="D2241" i="1"/>
  <c r="E2241" i="1"/>
  <c r="F2241" i="1"/>
  <c r="G2241" i="1"/>
  <c r="H2241" i="1"/>
  <c r="I2241" i="1"/>
  <c r="J2241" i="1"/>
  <c r="C2242" i="1"/>
  <c r="D2242" i="1"/>
  <c r="E2242" i="1"/>
  <c r="F2242" i="1"/>
  <c r="G2242" i="1"/>
  <c r="H2242" i="1"/>
  <c r="I2242" i="1"/>
  <c r="J2242" i="1"/>
  <c r="C2243" i="1"/>
  <c r="D2243" i="1"/>
  <c r="E2243" i="1"/>
  <c r="F2243" i="1"/>
  <c r="G2243" i="1"/>
  <c r="H2243" i="1"/>
  <c r="I2243" i="1"/>
  <c r="J2243" i="1"/>
  <c r="C2244" i="1"/>
  <c r="D2244" i="1"/>
  <c r="E2244" i="1"/>
  <c r="F2244" i="1"/>
  <c r="G2244" i="1"/>
  <c r="H2244" i="1"/>
  <c r="I2244" i="1"/>
  <c r="J2244" i="1"/>
  <c r="C2245" i="1"/>
  <c r="D2245" i="1"/>
  <c r="E2245" i="1"/>
  <c r="F2245" i="1"/>
  <c r="G2245" i="1"/>
  <c r="H2245" i="1"/>
  <c r="I2245" i="1"/>
  <c r="J2245" i="1"/>
  <c r="C2246" i="1"/>
  <c r="D2246" i="1"/>
  <c r="E2246" i="1"/>
  <c r="F2246" i="1"/>
  <c r="G2246" i="1"/>
  <c r="H2246" i="1"/>
  <c r="I2246" i="1"/>
  <c r="J2246" i="1"/>
  <c r="C2247" i="1"/>
  <c r="D2247" i="1"/>
  <c r="E2247" i="1"/>
  <c r="F2247" i="1"/>
  <c r="G2247" i="1"/>
  <c r="H2247" i="1"/>
  <c r="I2247" i="1"/>
  <c r="J2247" i="1"/>
  <c r="C2248" i="1"/>
  <c r="D2248" i="1"/>
  <c r="E2248" i="1"/>
  <c r="F2248" i="1"/>
  <c r="G2248" i="1"/>
  <c r="H2248" i="1"/>
  <c r="I2248" i="1"/>
  <c r="J2248" i="1"/>
  <c r="C2249" i="1"/>
  <c r="D2249" i="1"/>
  <c r="E2249" i="1"/>
  <c r="F2249" i="1"/>
  <c r="G2249" i="1"/>
  <c r="H2249" i="1"/>
  <c r="I2249" i="1"/>
  <c r="J2249" i="1"/>
  <c r="C2250" i="1"/>
  <c r="D2250" i="1"/>
  <c r="E2250" i="1"/>
  <c r="F2250" i="1"/>
  <c r="G2250" i="1"/>
  <c r="H2250" i="1"/>
  <c r="I2250" i="1"/>
  <c r="J2250" i="1"/>
  <c r="C2251" i="1"/>
  <c r="D2251" i="1"/>
  <c r="E2251" i="1"/>
  <c r="F2251" i="1"/>
  <c r="G2251" i="1"/>
  <c r="H2251" i="1"/>
  <c r="I2251" i="1"/>
  <c r="J2251" i="1"/>
  <c r="C2252" i="1"/>
  <c r="D2252" i="1"/>
  <c r="E2252" i="1"/>
  <c r="F2252" i="1"/>
  <c r="G2252" i="1"/>
  <c r="H2252" i="1"/>
  <c r="I2252" i="1"/>
  <c r="J2252" i="1"/>
  <c r="C2253" i="1"/>
  <c r="D2253" i="1"/>
  <c r="E2253" i="1"/>
  <c r="F2253" i="1"/>
  <c r="G2253" i="1"/>
  <c r="H2253" i="1"/>
  <c r="I2253" i="1"/>
  <c r="J2253" i="1"/>
  <c r="C2254" i="1"/>
  <c r="D2254" i="1"/>
  <c r="E2254" i="1"/>
  <c r="F2254" i="1"/>
  <c r="G2254" i="1"/>
  <c r="H2254" i="1"/>
  <c r="I2254" i="1"/>
  <c r="J2254" i="1"/>
  <c r="C2255" i="1"/>
  <c r="D2255" i="1"/>
  <c r="E2255" i="1"/>
  <c r="F2255" i="1"/>
  <c r="G2255" i="1"/>
  <c r="H2255" i="1"/>
  <c r="I2255" i="1"/>
  <c r="J2255" i="1"/>
  <c r="C2256" i="1"/>
  <c r="D2256" i="1"/>
  <c r="E2256" i="1"/>
  <c r="F2256" i="1"/>
  <c r="G2256" i="1"/>
  <c r="H2256" i="1"/>
  <c r="I2256" i="1"/>
  <c r="J2256" i="1"/>
  <c r="C2257" i="1"/>
  <c r="D2257" i="1"/>
  <c r="E2257" i="1"/>
  <c r="F2257" i="1"/>
  <c r="G2257" i="1"/>
  <c r="H2257" i="1"/>
  <c r="I2257" i="1"/>
  <c r="J2257" i="1"/>
  <c r="C2258" i="1"/>
  <c r="D2258" i="1"/>
  <c r="E2258" i="1"/>
  <c r="F2258" i="1"/>
  <c r="G2258" i="1"/>
  <c r="H2258" i="1"/>
  <c r="I2258" i="1"/>
  <c r="J2258" i="1"/>
  <c r="C2259" i="1"/>
  <c r="D2259" i="1"/>
  <c r="E2259" i="1"/>
  <c r="F2259" i="1"/>
  <c r="G2259" i="1"/>
  <c r="H2259" i="1"/>
  <c r="I2259" i="1"/>
  <c r="J2259" i="1"/>
  <c r="C2260" i="1"/>
  <c r="D2260" i="1"/>
  <c r="E2260" i="1"/>
  <c r="F2260" i="1"/>
  <c r="G2260" i="1"/>
  <c r="H2260" i="1"/>
  <c r="I2260" i="1"/>
  <c r="J2260" i="1"/>
  <c r="C2261" i="1"/>
  <c r="D2261" i="1"/>
  <c r="E2261" i="1"/>
  <c r="F2261" i="1"/>
  <c r="G2261" i="1"/>
  <c r="H2261" i="1"/>
  <c r="I2261" i="1"/>
  <c r="J2261" i="1"/>
  <c r="C2262" i="1"/>
  <c r="D2262" i="1"/>
  <c r="E2262" i="1"/>
  <c r="F2262" i="1"/>
  <c r="G2262" i="1"/>
  <c r="H2262" i="1"/>
  <c r="I2262" i="1"/>
  <c r="J2262" i="1"/>
  <c r="C2263" i="1"/>
  <c r="D2263" i="1"/>
  <c r="E2263" i="1"/>
  <c r="F2263" i="1"/>
  <c r="G2263" i="1"/>
  <c r="H2263" i="1"/>
  <c r="I2263" i="1"/>
  <c r="J2263" i="1"/>
  <c r="C2264" i="1"/>
  <c r="D2264" i="1"/>
  <c r="E2264" i="1"/>
  <c r="F2264" i="1"/>
  <c r="G2264" i="1"/>
  <c r="H2264" i="1"/>
  <c r="I2264" i="1"/>
  <c r="J2264" i="1"/>
  <c r="C2265" i="1"/>
  <c r="D2265" i="1"/>
  <c r="E2265" i="1"/>
  <c r="F2265" i="1"/>
  <c r="G2265" i="1"/>
  <c r="H2265" i="1"/>
  <c r="I2265" i="1"/>
  <c r="J2265" i="1"/>
  <c r="C2266" i="1"/>
  <c r="D2266" i="1"/>
  <c r="E2266" i="1"/>
  <c r="F2266" i="1"/>
  <c r="G2266" i="1"/>
  <c r="H2266" i="1"/>
  <c r="I2266" i="1"/>
  <c r="J2266" i="1"/>
  <c r="C2267" i="1"/>
  <c r="D2267" i="1"/>
  <c r="E2267" i="1"/>
  <c r="F2267" i="1"/>
  <c r="G2267" i="1"/>
  <c r="H2267" i="1"/>
  <c r="I2267" i="1"/>
  <c r="J2267" i="1"/>
  <c r="C2268" i="1"/>
  <c r="D2268" i="1"/>
  <c r="E2268" i="1"/>
  <c r="F2268" i="1"/>
  <c r="G2268" i="1"/>
  <c r="H2268" i="1"/>
  <c r="I2268" i="1"/>
  <c r="J2268" i="1"/>
  <c r="C2269" i="1"/>
  <c r="D2269" i="1"/>
  <c r="E2269" i="1"/>
  <c r="F2269" i="1"/>
  <c r="G2269" i="1"/>
  <c r="H2269" i="1"/>
  <c r="I2269" i="1"/>
  <c r="J2269" i="1"/>
  <c r="C2270" i="1"/>
  <c r="D2270" i="1"/>
  <c r="E2270" i="1"/>
  <c r="F2270" i="1"/>
  <c r="G2270" i="1"/>
  <c r="H2270" i="1"/>
  <c r="I2270" i="1"/>
  <c r="J2270" i="1"/>
  <c r="C2271" i="1"/>
  <c r="D2271" i="1"/>
  <c r="E2271" i="1"/>
  <c r="F2271" i="1"/>
  <c r="G2271" i="1"/>
  <c r="H2271" i="1"/>
  <c r="I2271" i="1"/>
  <c r="J2271" i="1"/>
  <c r="C2272" i="1"/>
  <c r="D2272" i="1"/>
  <c r="E2272" i="1"/>
  <c r="F2272" i="1"/>
  <c r="G2272" i="1"/>
  <c r="H2272" i="1"/>
  <c r="I2272" i="1"/>
  <c r="J2272" i="1"/>
  <c r="C2273" i="1"/>
  <c r="D2273" i="1"/>
  <c r="E2273" i="1"/>
  <c r="F2273" i="1"/>
  <c r="G2273" i="1"/>
  <c r="H2273" i="1"/>
  <c r="I2273" i="1"/>
  <c r="J2273" i="1"/>
  <c r="C2274" i="1"/>
  <c r="D2274" i="1"/>
  <c r="E2274" i="1"/>
  <c r="F2274" i="1"/>
  <c r="G2274" i="1"/>
  <c r="H2274" i="1"/>
  <c r="I2274" i="1"/>
  <c r="J2274" i="1"/>
  <c r="C2275" i="1"/>
  <c r="D2275" i="1"/>
  <c r="E2275" i="1"/>
  <c r="F2275" i="1"/>
  <c r="G2275" i="1"/>
  <c r="H2275" i="1"/>
  <c r="I2275" i="1"/>
  <c r="J2275" i="1"/>
  <c r="C2276" i="1"/>
  <c r="D2276" i="1"/>
  <c r="E2276" i="1"/>
  <c r="F2276" i="1"/>
  <c r="G2276" i="1"/>
  <c r="H2276" i="1"/>
  <c r="I2276" i="1"/>
  <c r="J2276" i="1"/>
  <c r="C2277" i="1"/>
  <c r="D2277" i="1"/>
  <c r="E2277" i="1"/>
  <c r="F2277" i="1"/>
  <c r="G2277" i="1"/>
  <c r="H2277" i="1"/>
  <c r="I2277" i="1"/>
  <c r="J2277" i="1"/>
  <c r="C2278" i="1"/>
  <c r="D2278" i="1"/>
  <c r="E2278" i="1"/>
  <c r="F2278" i="1"/>
  <c r="G2278" i="1"/>
  <c r="H2278" i="1"/>
  <c r="I2278" i="1"/>
  <c r="J2278" i="1"/>
  <c r="C2279" i="1"/>
  <c r="D2279" i="1"/>
  <c r="E2279" i="1"/>
  <c r="F2279" i="1"/>
  <c r="G2279" i="1"/>
  <c r="H2279" i="1"/>
  <c r="I2279" i="1"/>
  <c r="J2279" i="1"/>
  <c r="C2280" i="1"/>
  <c r="D2280" i="1"/>
  <c r="E2280" i="1"/>
  <c r="F2280" i="1"/>
  <c r="G2280" i="1"/>
  <c r="H2280" i="1"/>
  <c r="I2280" i="1"/>
  <c r="J2280" i="1"/>
  <c r="C2281" i="1"/>
  <c r="D2281" i="1"/>
  <c r="E2281" i="1"/>
  <c r="F2281" i="1"/>
  <c r="G2281" i="1"/>
  <c r="H2281" i="1"/>
  <c r="I2281" i="1"/>
  <c r="J2281" i="1"/>
  <c r="C2282" i="1"/>
  <c r="D2282" i="1"/>
  <c r="E2282" i="1"/>
  <c r="F2282" i="1"/>
  <c r="G2282" i="1"/>
  <c r="H2282" i="1"/>
  <c r="I2282" i="1"/>
  <c r="J2282" i="1"/>
  <c r="C2283" i="1"/>
  <c r="D2283" i="1"/>
  <c r="E2283" i="1"/>
  <c r="F2283" i="1"/>
  <c r="G2283" i="1"/>
  <c r="H2283" i="1"/>
  <c r="I2283" i="1"/>
  <c r="J2283" i="1"/>
  <c r="C2284" i="1"/>
  <c r="D2284" i="1"/>
  <c r="E2284" i="1"/>
  <c r="F2284" i="1"/>
  <c r="G2284" i="1"/>
  <c r="H2284" i="1"/>
  <c r="I2284" i="1"/>
  <c r="J2284" i="1"/>
  <c r="C2285" i="1"/>
  <c r="D2285" i="1"/>
  <c r="E2285" i="1"/>
  <c r="F2285" i="1"/>
  <c r="G2285" i="1"/>
  <c r="H2285" i="1"/>
  <c r="I2285" i="1"/>
  <c r="J2285" i="1"/>
  <c r="C2286" i="1"/>
  <c r="D2286" i="1"/>
  <c r="E2286" i="1"/>
  <c r="F2286" i="1"/>
  <c r="G2286" i="1"/>
  <c r="H2286" i="1"/>
  <c r="I2286" i="1"/>
  <c r="J2286" i="1"/>
  <c r="C2287" i="1"/>
  <c r="D2287" i="1"/>
  <c r="E2287" i="1"/>
  <c r="F2287" i="1"/>
  <c r="G2287" i="1"/>
  <c r="H2287" i="1"/>
  <c r="I2287" i="1"/>
  <c r="J2287" i="1"/>
  <c r="C2288" i="1"/>
  <c r="D2288" i="1"/>
  <c r="E2288" i="1"/>
  <c r="F2288" i="1"/>
  <c r="G2288" i="1"/>
  <c r="H2288" i="1"/>
  <c r="I2288" i="1"/>
  <c r="J2288" i="1"/>
  <c r="C2289" i="1"/>
  <c r="D2289" i="1"/>
  <c r="E2289" i="1"/>
  <c r="F2289" i="1"/>
  <c r="G2289" i="1"/>
  <c r="H2289" i="1"/>
  <c r="I2289" i="1"/>
  <c r="J2289" i="1"/>
  <c r="C2290" i="1"/>
  <c r="D2290" i="1"/>
  <c r="E2290" i="1"/>
  <c r="F2290" i="1"/>
  <c r="G2290" i="1"/>
  <c r="H2290" i="1"/>
  <c r="I2290" i="1"/>
  <c r="J2290" i="1"/>
  <c r="C2291" i="1"/>
  <c r="D2291" i="1"/>
  <c r="E2291" i="1"/>
  <c r="F2291" i="1"/>
  <c r="G2291" i="1"/>
  <c r="H2291" i="1"/>
  <c r="I2291" i="1"/>
  <c r="J2291" i="1"/>
  <c r="C2292" i="1"/>
  <c r="D2292" i="1"/>
  <c r="E2292" i="1"/>
  <c r="F2292" i="1"/>
  <c r="G2292" i="1"/>
  <c r="H2292" i="1"/>
  <c r="I2292" i="1"/>
  <c r="J2292" i="1"/>
  <c r="C2293" i="1"/>
  <c r="D2293" i="1"/>
  <c r="E2293" i="1"/>
  <c r="F2293" i="1"/>
  <c r="G2293" i="1"/>
  <c r="H2293" i="1"/>
  <c r="I2293" i="1"/>
  <c r="J2293" i="1"/>
  <c r="C2294" i="1"/>
  <c r="D2294" i="1"/>
  <c r="E2294" i="1"/>
  <c r="F2294" i="1"/>
  <c r="G2294" i="1"/>
  <c r="H2294" i="1"/>
  <c r="I2294" i="1"/>
  <c r="J2294" i="1"/>
  <c r="C2295" i="1"/>
  <c r="D2295" i="1"/>
  <c r="E2295" i="1"/>
  <c r="F2295" i="1"/>
  <c r="G2295" i="1"/>
  <c r="H2295" i="1"/>
  <c r="I2295" i="1"/>
  <c r="J2295" i="1"/>
  <c r="C2296" i="1"/>
  <c r="D2296" i="1"/>
  <c r="E2296" i="1"/>
  <c r="F2296" i="1"/>
  <c r="G2296" i="1"/>
  <c r="H2296" i="1"/>
  <c r="I2296" i="1"/>
  <c r="J2296" i="1"/>
  <c r="C2297" i="1"/>
  <c r="D2297" i="1"/>
  <c r="E2297" i="1"/>
  <c r="F2297" i="1"/>
  <c r="G2297" i="1"/>
  <c r="H2297" i="1"/>
  <c r="I2297" i="1"/>
  <c r="J2297" i="1"/>
  <c r="C2298" i="1"/>
  <c r="D2298" i="1"/>
  <c r="E2298" i="1"/>
  <c r="F2298" i="1"/>
  <c r="G2298" i="1"/>
  <c r="H2298" i="1"/>
  <c r="I2298" i="1"/>
  <c r="J2298" i="1"/>
  <c r="C2299" i="1"/>
  <c r="D2299" i="1"/>
  <c r="E2299" i="1"/>
  <c r="F2299" i="1"/>
  <c r="G2299" i="1"/>
  <c r="H2299" i="1"/>
  <c r="I2299" i="1"/>
  <c r="J2299" i="1"/>
  <c r="C2300" i="1"/>
  <c r="D2300" i="1"/>
  <c r="E2300" i="1"/>
  <c r="F2300" i="1"/>
  <c r="G2300" i="1"/>
  <c r="H2300" i="1"/>
  <c r="I2300" i="1"/>
  <c r="J2300" i="1"/>
  <c r="C2301" i="1"/>
  <c r="D2301" i="1"/>
  <c r="E2301" i="1"/>
  <c r="F2301" i="1"/>
  <c r="G2301" i="1"/>
  <c r="H2301" i="1"/>
  <c r="I2301" i="1"/>
  <c r="J2301" i="1"/>
  <c r="C2302" i="1"/>
  <c r="D2302" i="1"/>
  <c r="E2302" i="1"/>
  <c r="F2302" i="1"/>
  <c r="G2302" i="1"/>
  <c r="H2302" i="1"/>
  <c r="I2302" i="1"/>
  <c r="J2302" i="1"/>
  <c r="C2303" i="1"/>
  <c r="D2303" i="1"/>
  <c r="E2303" i="1"/>
  <c r="F2303" i="1"/>
  <c r="G2303" i="1"/>
  <c r="H2303" i="1"/>
  <c r="I2303" i="1"/>
  <c r="J2303" i="1"/>
  <c r="C2304" i="1"/>
  <c r="D2304" i="1"/>
  <c r="E2304" i="1"/>
  <c r="F2304" i="1"/>
  <c r="G2304" i="1"/>
  <c r="H2304" i="1"/>
  <c r="I2304" i="1"/>
  <c r="J2304" i="1"/>
  <c r="C2305" i="1"/>
  <c r="D2305" i="1"/>
  <c r="E2305" i="1"/>
  <c r="F2305" i="1"/>
  <c r="G2305" i="1"/>
  <c r="H2305" i="1"/>
  <c r="I2305" i="1"/>
  <c r="J2305" i="1"/>
  <c r="C2306" i="1"/>
  <c r="D2306" i="1"/>
  <c r="E2306" i="1"/>
  <c r="F2306" i="1"/>
  <c r="G2306" i="1"/>
  <c r="H2306" i="1"/>
  <c r="I2306" i="1"/>
  <c r="J2306" i="1"/>
  <c r="C2307" i="1"/>
  <c r="D2307" i="1"/>
  <c r="E2307" i="1"/>
  <c r="F2307" i="1"/>
  <c r="G2307" i="1"/>
  <c r="H2307" i="1"/>
  <c r="I2307" i="1"/>
  <c r="J2307" i="1"/>
  <c r="C2308" i="1"/>
  <c r="D2308" i="1"/>
  <c r="E2308" i="1"/>
  <c r="F2308" i="1"/>
  <c r="G2308" i="1"/>
  <c r="H2308" i="1"/>
  <c r="I2308" i="1"/>
  <c r="J2308" i="1"/>
  <c r="C2309" i="1"/>
  <c r="D2309" i="1"/>
  <c r="E2309" i="1"/>
  <c r="F2309" i="1"/>
  <c r="G2309" i="1"/>
  <c r="H2309" i="1"/>
  <c r="I2309" i="1"/>
  <c r="J2309" i="1"/>
  <c r="C2310" i="1"/>
  <c r="D2310" i="1"/>
  <c r="E2310" i="1"/>
  <c r="F2310" i="1"/>
  <c r="G2310" i="1"/>
  <c r="H2310" i="1"/>
  <c r="I2310" i="1"/>
  <c r="J2310" i="1"/>
  <c r="C2311" i="1"/>
  <c r="D2311" i="1"/>
  <c r="E2311" i="1"/>
  <c r="F2311" i="1"/>
  <c r="G2311" i="1"/>
  <c r="H2311" i="1"/>
  <c r="I2311" i="1"/>
  <c r="J2311" i="1"/>
  <c r="C2312" i="1"/>
  <c r="D2312" i="1"/>
  <c r="E2312" i="1"/>
  <c r="F2312" i="1"/>
  <c r="G2312" i="1"/>
  <c r="H2312" i="1"/>
  <c r="I2312" i="1"/>
  <c r="J2312" i="1"/>
  <c r="C2313" i="1"/>
  <c r="D2313" i="1"/>
  <c r="E2313" i="1"/>
  <c r="F2313" i="1"/>
  <c r="G2313" i="1"/>
  <c r="H2313" i="1"/>
  <c r="I2313" i="1"/>
  <c r="J2313" i="1"/>
  <c r="C2314" i="1"/>
  <c r="D2314" i="1"/>
  <c r="E2314" i="1"/>
  <c r="F2314" i="1"/>
  <c r="G2314" i="1"/>
  <c r="H2314" i="1"/>
  <c r="I2314" i="1"/>
  <c r="J2314" i="1"/>
  <c r="C2315" i="1"/>
  <c r="D2315" i="1"/>
  <c r="E2315" i="1"/>
  <c r="F2315" i="1"/>
  <c r="G2315" i="1"/>
  <c r="H2315" i="1"/>
  <c r="I2315" i="1"/>
  <c r="J2315" i="1"/>
  <c r="C2316" i="1"/>
  <c r="D2316" i="1"/>
  <c r="E2316" i="1"/>
  <c r="F2316" i="1"/>
  <c r="G2316" i="1"/>
  <c r="H2316" i="1"/>
  <c r="I2316" i="1"/>
  <c r="J2316" i="1"/>
  <c r="C2317" i="1"/>
  <c r="D2317" i="1"/>
  <c r="E2317" i="1"/>
  <c r="F2317" i="1"/>
  <c r="G2317" i="1"/>
  <c r="H2317" i="1"/>
  <c r="I2317" i="1"/>
  <c r="J2317" i="1"/>
  <c r="C2318" i="1"/>
  <c r="D2318" i="1"/>
  <c r="E2318" i="1"/>
  <c r="F2318" i="1"/>
  <c r="G2318" i="1"/>
  <c r="H2318" i="1"/>
  <c r="I2318" i="1"/>
  <c r="J2318" i="1"/>
  <c r="C2319" i="1"/>
  <c r="D2319" i="1"/>
  <c r="E2319" i="1"/>
  <c r="F2319" i="1"/>
  <c r="G2319" i="1"/>
  <c r="H2319" i="1"/>
  <c r="I2319" i="1"/>
  <c r="J2319" i="1"/>
  <c r="C2320" i="1"/>
  <c r="D2320" i="1"/>
  <c r="E2320" i="1"/>
  <c r="F2320" i="1"/>
  <c r="G2320" i="1"/>
  <c r="H2320" i="1"/>
  <c r="I2320" i="1"/>
  <c r="J2320" i="1"/>
  <c r="C2321" i="1"/>
  <c r="D2321" i="1"/>
  <c r="E2321" i="1"/>
  <c r="F2321" i="1"/>
  <c r="G2321" i="1"/>
  <c r="H2321" i="1"/>
  <c r="I2321" i="1"/>
  <c r="J2321" i="1"/>
  <c r="C2322" i="1"/>
  <c r="D2322" i="1"/>
  <c r="E2322" i="1"/>
  <c r="F2322" i="1"/>
  <c r="G2322" i="1"/>
  <c r="H2322" i="1"/>
  <c r="I2322" i="1"/>
  <c r="J2322" i="1"/>
  <c r="C2323" i="1"/>
  <c r="D2323" i="1"/>
  <c r="E2323" i="1"/>
  <c r="F2323" i="1"/>
  <c r="G2323" i="1"/>
  <c r="H2323" i="1"/>
  <c r="I2323" i="1"/>
  <c r="J2323" i="1"/>
  <c r="C2324" i="1"/>
  <c r="D2324" i="1"/>
  <c r="E2324" i="1"/>
  <c r="F2324" i="1"/>
  <c r="G2324" i="1"/>
  <c r="H2324" i="1"/>
  <c r="I2324" i="1"/>
  <c r="J2324" i="1"/>
  <c r="C2325" i="1"/>
  <c r="D2325" i="1"/>
  <c r="E2325" i="1"/>
  <c r="F2325" i="1"/>
  <c r="G2325" i="1"/>
  <c r="H2325" i="1"/>
  <c r="I2325" i="1"/>
  <c r="J2325" i="1"/>
  <c r="C2326" i="1"/>
  <c r="D2326" i="1"/>
  <c r="E2326" i="1"/>
  <c r="F2326" i="1"/>
  <c r="G2326" i="1"/>
  <c r="H2326" i="1"/>
  <c r="I2326" i="1"/>
  <c r="J2326" i="1"/>
  <c r="C2327" i="1"/>
  <c r="D2327" i="1"/>
  <c r="E2327" i="1"/>
  <c r="F2327" i="1"/>
  <c r="G2327" i="1"/>
  <c r="H2327" i="1"/>
  <c r="I2327" i="1"/>
  <c r="J2327" i="1"/>
  <c r="C2328" i="1"/>
  <c r="D2328" i="1"/>
  <c r="E2328" i="1"/>
  <c r="F2328" i="1"/>
  <c r="G2328" i="1"/>
  <c r="H2328" i="1"/>
  <c r="I2328" i="1"/>
  <c r="J2328" i="1"/>
  <c r="C2329" i="1"/>
  <c r="D2329" i="1"/>
  <c r="E2329" i="1"/>
  <c r="F2329" i="1"/>
  <c r="G2329" i="1"/>
  <c r="H2329" i="1"/>
  <c r="I2329" i="1"/>
  <c r="J2329" i="1"/>
  <c r="C2330" i="1"/>
  <c r="D2330" i="1"/>
  <c r="E2330" i="1"/>
  <c r="F2330" i="1"/>
  <c r="G2330" i="1"/>
  <c r="H2330" i="1"/>
  <c r="I2330" i="1"/>
  <c r="J2330" i="1"/>
  <c r="C2331" i="1"/>
  <c r="D2331" i="1"/>
  <c r="E2331" i="1"/>
  <c r="F2331" i="1"/>
  <c r="G2331" i="1"/>
  <c r="H2331" i="1"/>
  <c r="I2331" i="1"/>
  <c r="J2331" i="1"/>
  <c r="C2332" i="1"/>
  <c r="D2332" i="1"/>
  <c r="E2332" i="1"/>
  <c r="F2332" i="1"/>
  <c r="G2332" i="1"/>
  <c r="H2332" i="1"/>
  <c r="I2332" i="1"/>
  <c r="J2332" i="1"/>
  <c r="C2333" i="1"/>
  <c r="D2333" i="1"/>
  <c r="E2333" i="1"/>
  <c r="F2333" i="1"/>
  <c r="G2333" i="1"/>
  <c r="H2333" i="1"/>
  <c r="I2333" i="1"/>
  <c r="J2333" i="1"/>
  <c r="C2334" i="1"/>
  <c r="D2334" i="1"/>
  <c r="E2334" i="1"/>
  <c r="F2334" i="1"/>
  <c r="G2334" i="1"/>
  <c r="H2334" i="1"/>
  <c r="I2334" i="1"/>
  <c r="J2334" i="1"/>
  <c r="C2335" i="1"/>
  <c r="D2335" i="1"/>
  <c r="E2335" i="1"/>
  <c r="F2335" i="1"/>
  <c r="G2335" i="1"/>
  <c r="H2335" i="1"/>
  <c r="I2335" i="1"/>
  <c r="J2335" i="1"/>
  <c r="C2336" i="1"/>
  <c r="D2336" i="1"/>
  <c r="E2336" i="1"/>
  <c r="F2336" i="1"/>
  <c r="G2336" i="1"/>
  <c r="H2336" i="1"/>
  <c r="I2336" i="1"/>
  <c r="J2336" i="1"/>
  <c r="C2337" i="1"/>
  <c r="D2337" i="1"/>
  <c r="E2337" i="1"/>
  <c r="F2337" i="1"/>
  <c r="G2337" i="1"/>
  <c r="H2337" i="1"/>
  <c r="I2337" i="1"/>
  <c r="J2337" i="1"/>
  <c r="C2338" i="1"/>
  <c r="D2338" i="1"/>
  <c r="E2338" i="1"/>
  <c r="F2338" i="1"/>
  <c r="G2338" i="1"/>
  <c r="H2338" i="1"/>
  <c r="I2338" i="1"/>
  <c r="J2338" i="1"/>
  <c r="C2339" i="1"/>
  <c r="D2339" i="1"/>
  <c r="E2339" i="1"/>
  <c r="F2339" i="1"/>
  <c r="G2339" i="1"/>
  <c r="H2339" i="1"/>
  <c r="I2339" i="1"/>
  <c r="J2339" i="1"/>
  <c r="C2340" i="1"/>
  <c r="D2340" i="1"/>
  <c r="E2340" i="1"/>
  <c r="F2340" i="1"/>
  <c r="G2340" i="1"/>
  <c r="H2340" i="1"/>
  <c r="I2340" i="1"/>
  <c r="J2340" i="1"/>
  <c r="C2341" i="1"/>
  <c r="D2341" i="1"/>
  <c r="E2341" i="1"/>
  <c r="F2341" i="1"/>
  <c r="G2341" i="1"/>
  <c r="H2341" i="1"/>
  <c r="I2341" i="1"/>
  <c r="J2341" i="1"/>
  <c r="C2342" i="1"/>
  <c r="D2342" i="1"/>
  <c r="E2342" i="1"/>
  <c r="F2342" i="1"/>
  <c r="G2342" i="1"/>
  <c r="H2342" i="1"/>
  <c r="I2342" i="1"/>
  <c r="J2342" i="1"/>
  <c r="C2343" i="1"/>
  <c r="D2343" i="1"/>
  <c r="E2343" i="1"/>
  <c r="F2343" i="1"/>
  <c r="G2343" i="1"/>
  <c r="H2343" i="1"/>
  <c r="I2343" i="1"/>
  <c r="J2343" i="1"/>
  <c r="C2344" i="1"/>
  <c r="D2344" i="1"/>
  <c r="E2344" i="1"/>
  <c r="F2344" i="1"/>
  <c r="G2344" i="1"/>
  <c r="H2344" i="1"/>
  <c r="I2344" i="1"/>
  <c r="J2344" i="1"/>
  <c r="C2345" i="1"/>
  <c r="D2345" i="1"/>
  <c r="E2345" i="1"/>
  <c r="F2345" i="1"/>
  <c r="G2345" i="1"/>
  <c r="H2345" i="1"/>
  <c r="I2345" i="1"/>
  <c r="J2345" i="1"/>
  <c r="C2346" i="1"/>
  <c r="D2346" i="1"/>
  <c r="E2346" i="1"/>
  <c r="F2346" i="1"/>
  <c r="G2346" i="1"/>
  <c r="H2346" i="1"/>
  <c r="I2346" i="1"/>
  <c r="J2346" i="1"/>
  <c r="C2347" i="1"/>
  <c r="D2347" i="1"/>
  <c r="E2347" i="1"/>
  <c r="F2347" i="1"/>
  <c r="G2347" i="1"/>
  <c r="H2347" i="1"/>
  <c r="I2347" i="1"/>
  <c r="J2347" i="1"/>
  <c r="C2348" i="1"/>
  <c r="D2348" i="1"/>
  <c r="E2348" i="1"/>
  <c r="F2348" i="1"/>
  <c r="G2348" i="1"/>
  <c r="H2348" i="1"/>
  <c r="I2348" i="1"/>
  <c r="J2348" i="1"/>
  <c r="C2349" i="1"/>
  <c r="D2349" i="1"/>
  <c r="E2349" i="1"/>
  <c r="F2349" i="1"/>
  <c r="G2349" i="1"/>
  <c r="H2349" i="1"/>
  <c r="I2349" i="1"/>
  <c r="J2349" i="1"/>
  <c r="C2350" i="1"/>
  <c r="D2350" i="1"/>
  <c r="E2350" i="1"/>
  <c r="F2350" i="1"/>
  <c r="G2350" i="1"/>
  <c r="H2350" i="1"/>
  <c r="I2350" i="1"/>
  <c r="J2350" i="1"/>
  <c r="C2351" i="1"/>
  <c r="D2351" i="1"/>
  <c r="E2351" i="1"/>
  <c r="F2351" i="1"/>
  <c r="G2351" i="1"/>
  <c r="H2351" i="1"/>
  <c r="I2351" i="1"/>
  <c r="J2351" i="1"/>
  <c r="C2352" i="1"/>
  <c r="D2352" i="1"/>
  <c r="E2352" i="1"/>
  <c r="F2352" i="1"/>
  <c r="G2352" i="1"/>
  <c r="H2352" i="1"/>
  <c r="I2352" i="1"/>
  <c r="J2352" i="1"/>
  <c r="C2353" i="1"/>
  <c r="D2353" i="1"/>
  <c r="E2353" i="1"/>
  <c r="F2353" i="1"/>
  <c r="G2353" i="1"/>
  <c r="H2353" i="1"/>
  <c r="I2353" i="1"/>
  <c r="J2353" i="1"/>
  <c r="C2354" i="1"/>
  <c r="D2354" i="1"/>
  <c r="E2354" i="1"/>
  <c r="F2354" i="1"/>
  <c r="G2354" i="1"/>
  <c r="H2354" i="1"/>
  <c r="I2354" i="1"/>
  <c r="J2354" i="1"/>
  <c r="C2355" i="1"/>
  <c r="D2355" i="1"/>
  <c r="E2355" i="1"/>
  <c r="F2355" i="1"/>
  <c r="G2355" i="1"/>
  <c r="H2355" i="1"/>
  <c r="I2355" i="1"/>
  <c r="J2355" i="1"/>
  <c r="C2356" i="1"/>
  <c r="D2356" i="1"/>
  <c r="E2356" i="1"/>
  <c r="F2356" i="1"/>
  <c r="G2356" i="1"/>
  <c r="H2356" i="1"/>
  <c r="I2356" i="1"/>
  <c r="J2356" i="1"/>
  <c r="C2357" i="1"/>
  <c r="D2357" i="1"/>
  <c r="E2357" i="1"/>
  <c r="F2357" i="1"/>
  <c r="G2357" i="1"/>
  <c r="H2357" i="1"/>
  <c r="I2357" i="1"/>
  <c r="J2357" i="1"/>
  <c r="C2358" i="1"/>
  <c r="D2358" i="1"/>
  <c r="E2358" i="1"/>
  <c r="F2358" i="1"/>
  <c r="G2358" i="1"/>
  <c r="H2358" i="1"/>
  <c r="I2358" i="1"/>
  <c r="J2358" i="1"/>
  <c r="C2359" i="1"/>
  <c r="D2359" i="1"/>
  <c r="E2359" i="1"/>
  <c r="F2359" i="1"/>
  <c r="G2359" i="1"/>
  <c r="H2359" i="1"/>
  <c r="I2359" i="1"/>
  <c r="J2359" i="1"/>
  <c r="C2360" i="1"/>
  <c r="D2360" i="1"/>
  <c r="E2360" i="1"/>
  <c r="F2360" i="1"/>
  <c r="G2360" i="1"/>
  <c r="H2360" i="1"/>
  <c r="I2360" i="1"/>
  <c r="J2360" i="1"/>
  <c r="C2361" i="1"/>
  <c r="D2361" i="1"/>
  <c r="E2361" i="1"/>
  <c r="F2361" i="1"/>
  <c r="G2361" i="1"/>
  <c r="H2361" i="1"/>
  <c r="I2361" i="1"/>
  <c r="J2361" i="1"/>
  <c r="C2362" i="1"/>
  <c r="D2362" i="1"/>
  <c r="E2362" i="1"/>
  <c r="F2362" i="1"/>
  <c r="G2362" i="1"/>
  <c r="H2362" i="1"/>
  <c r="I2362" i="1"/>
  <c r="J2362" i="1"/>
  <c r="C2363" i="1"/>
  <c r="D2363" i="1"/>
  <c r="E2363" i="1"/>
  <c r="F2363" i="1"/>
  <c r="G2363" i="1"/>
  <c r="H2363" i="1"/>
  <c r="I2363" i="1"/>
  <c r="J2363" i="1"/>
  <c r="C2364" i="1"/>
  <c r="D2364" i="1"/>
  <c r="E2364" i="1"/>
  <c r="F2364" i="1"/>
  <c r="G2364" i="1"/>
  <c r="H2364" i="1"/>
  <c r="I2364" i="1"/>
  <c r="J2364" i="1"/>
  <c r="C2365" i="1"/>
  <c r="D2365" i="1"/>
  <c r="E2365" i="1"/>
  <c r="F2365" i="1"/>
  <c r="G2365" i="1"/>
  <c r="H2365" i="1"/>
  <c r="I2365" i="1"/>
  <c r="J2365" i="1"/>
  <c r="C2366" i="1"/>
  <c r="D2366" i="1"/>
  <c r="E2366" i="1"/>
  <c r="F2366" i="1"/>
  <c r="G2366" i="1"/>
  <c r="H2366" i="1"/>
  <c r="I2366" i="1"/>
  <c r="J2366" i="1"/>
  <c r="C2367" i="1"/>
  <c r="D2367" i="1"/>
  <c r="E2367" i="1"/>
  <c r="F2367" i="1"/>
  <c r="G2367" i="1"/>
  <c r="H2367" i="1"/>
  <c r="I2367" i="1"/>
  <c r="J2367" i="1"/>
  <c r="C2368" i="1"/>
  <c r="D2368" i="1"/>
  <c r="E2368" i="1"/>
  <c r="F2368" i="1"/>
  <c r="G2368" i="1"/>
  <c r="H2368" i="1"/>
  <c r="I2368" i="1"/>
  <c r="J2368" i="1"/>
  <c r="C2369" i="1"/>
  <c r="D2369" i="1"/>
  <c r="E2369" i="1"/>
  <c r="F2369" i="1"/>
  <c r="G2369" i="1"/>
  <c r="H2369" i="1"/>
  <c r="I2369" i="1"/>
  <c r="J2369" i="1"/>
  <c r="C2370" i="1"/>
  <c r="D2370" i="1"/>
  <c r="E2370" i="1"/>
  <c r="F2370" i="1"/>
  <c r="G2370" i="1"/>
  <c r="H2370" i="1"/>
  <c r="I2370" i="1"/>
  <c r="J2370" i="1"/>
  <c r="C2371" i="1"/>
  <c r="D2371" i="1"/>
  <c r="E2371" i="1"/>
  <c r="F2371" i="1"/>
  <c r="G2371" i="1"/>
  <c r="H2371" i="1"/>
  <c r="I2371" i="1"/>
  <c r="J2371" i="1"/>
  <c r="C2372" i="1"/>
  <c r="D2372" i="1"/>
  <c r="E2372" i="1"/>
  <c r="F2372" i="1"/>
  <c r="G2372" i="1"/>
  <c r="H2372" i="1"/>
  <c r="I2372" i="1"/>
  <c r="J2372" i="1"/>
  <c r="C2373" i="1"/>
  <c r="D2373" i="1"/>
  <c r="E2373" i="1"/>
  <c r="F2373" i="1"/>
  <c r="G2373" i="1"/>
  <c r="H2373" i="1"/>
  <c r="I2373" i="1"/>
  <c r="J2373" i="1"/>
  <c r="C2374" i="1"/>
  <c r="D2374" i="1"/>
  <c r="E2374" i="1"/>
  <c r="F2374" i="1"/>
  <c r="G2374" i="1"/>
  <c r="H2374" i="1"/>
  <c r="I2374" i="1"/>
  <c r="J2374" i="1"/>
  <c r="C2375" i="1"/>
  <c r="D2375" i="1"/>
  <c r="E2375" i="1"/>
  <c r="F2375" i="1"/>
  <c r="G2375" i="1"/>
  <c r="H2375" i="1"/>
  <c r="I2375" i="1"/>
  <c r="J2375" i="1"/>
  <c r="C2376" i="1"/>
  <c r="D2376" i="1"/>
  <c r="E2376" i="1"/>
  <c r="F2376" i="1"/>
  <c r="G2376" i="1"/>
  <c r="H2376" i="1"/>
  <c r="I2376" i="1"/>
  <c r="J2376" i="1"/>
  <c r="C2377" i="1"/>
  <c r="D2377" i="1"/>
  <c r="E2377" i="1"/>
  <c r="F2377" i="1"/>
  <c r="G2377" i="1"/>
  <c r="H2377" i="1"/>
  <c r="I2377" i="1"/>
  <c r="J2377" i="1"/>
  <c r="C2378" i="1"/>
  <c r="D2378" i="1"/>
  <c r="E2378" i="1"/>
  <c r="F2378" i="1"/>
  <c r="G2378" i="1"/>
  <c r="H2378" i="1"/>
  <c r="I2378" i="1"/>
  <c r="J2378" i="1"/>
  <c r="C2379" i="1"/>
  <c r="D2379" i="1"/>
  <c r="E2379" i="1"/>
  <c r="F2379" i="1"/>
  <c r="G2379" i="1"/>
  <c r="H2379" i="1"/>
  <c r="I2379" i="1"/>
  <c r="J2379" i="1"/>
  <c r="C2380" i="1"/>
  <c r="D2380" i="1"/>
  <c r="E2380" i="1"/>
  <c r="F2380" i="1"/>
  <c r="G2380" i="1"/>
  <c r="H2380" i="1"/>
  <c r="I2380" i="1"/>
  <c r="J2380" i="1"/>
  <c r="C2381" i="1"/>
  <c r="D2381" i="1"/>
  <c r="E2381" i="1"/>
  <c r="F2381" i="1"/>
  <c r="G2381" i="1"/>
  <c r="H2381" i="1"/>
  <c r="I2381" i="1"/>
  <c r="J2381" i="1"/>
  <c r="C2382" i="1"/>
  <c r="D2382" i="1"/>
  <c r="E2382" i="1"/>
  <c r="F2382" i="1"/>
  <c r="G2382" i="1"/>
  <c r="H2382" i="1"/>
  <c r="I2382" i="1"/>
  <c r="J2382" i="1"/>
  <c r="C2383" i="1"/>
  <c r="D2383" i="1"/>
  <c r="E2383" i="1"/>
  <c r="F2383" i="1"/>
  <c r="G2383" i="1"/>
  <c r="H2383" i="1"/>
  <c r="I2383" i="1"/>
  <c r="J2383" i="1"/>
  <c r="C2384" i="1"/>
  <c r="D2384" i="1"/>
  <c r="E2384" i="1"/>
  <c r="F2384" i="1"/>
  <c r="G2384" i="1"/>
  <c r="H2384" i="1"/>
  <c r="I2384" i="1"/>
  <c r="J2384" i="1"/>
  <c r="C2385" i="1"/>
  <c r="D2385" i="1"/>
  <c r="E2385" i="1"/>
  <c r="F2385" i="1"/>
  <c r="G2385" i="1"/>
  <c r="H2385" i="1"/>
  <c r="I2385" i="1"/>
  <c r="J2385" i="1"/>
  <c r="C2386" i="1"/>
  <c r="D2386" i="1"/>
  <c r="E2386" i="1"/>
  <c r="F2386" i="1"/>
  <c r="G2386" i="1"/>
  <c r="H2386" i="1"/>
  <c r="I2386" i="1"/>
  <c r="J2386" i="1"/>
  <c r="C2387" i="1"/>
  <c r="D2387" i="1"/>
  <c r="E2387" i="1"/>
  <c r="F2387" i="1"/>
  <c r="G2387" i="1"/>
  <c r="H2387" i="1"/>
  <c r="I2387" i="1"/>
  <c r="J2387" i="1"/>
  <c r="C2388" i="1"/>
  <c r="D2388" i="1"/>
  <c r="E2388" i="1"/>
  <c r="F2388" i="1"/>
  <c r="G2388" i="1"/>
  <c r="H2388" i="1"/>
  <c r="I2388" i="1"/>
  <c r="J2388" i="1"/>
  <c r="C2389" i="1"/>
  <c r="D2389" i="1"/>
  <c r="E2389" i="1"/>
  <c r="F2389" i="1"/>
  <c r="G2389" i="1"/>
  <c r="H2389" i="1"/>
  <c r="I2389" i="1"/>
  <c r="J2389" i="1"/>
  <c r="C2390" i="1"/>
  <c r="D2390" i="1"/>
  <c r="E2390" i="1"/>
  <c r="F2390" i="1"/>
  <c r="G2390" i="1"/>
  <c r="H2390" i="1"/>
  <c r="I2390" i="1"/>
  <c r="J2390" i="1"/>
  <c r="C2391" i="1"/>
  <c r="D2391" i="1"/>
  <c r="E2391" i="1"/>
  <c r="F2391" i="1"/>
  <c r="G2391" i="1"/>
  <c r="H2391" i="1"/>
  <c r="I2391" i="1"/>
  <c r="J2391" i="1"/>
  <c r="C2392" i="1"/>
  <c r="D2392" i="1"/>
  <c r="E2392" i="1"/>
  <c r="F2392" i="1"/>
  <c r="G2392" i="1"/>
  <c r="H2392" i="1"/>
  <c r="I2392" i="1"/>
  <c r="J2392" i="1"/>
  <c r="C2393" i="1"/>
  <c r="D2393" i="1"/>
  <c r="E2393" i="1"/>
  <c r="F2393" i="1"/>
  <c r="G2393" i="1"/>
  <c r="H2393" i="1"/>
  <c r="I2393" i="1"/>
  <c r="J2393" i="1"/>
  <c r="C2394" i="1"/>
  <c r="D2394" i="1"/>
  <c r="E2394" i="1"/>
  <c r="F2394" i="1"/>
  <c r="G2394" i="1"/>
  <c r="H2394" i="1"/>
  <c r="I2394" i="1"/>
  <c r="J2394" i="1"/>
  <c r="C2395" i="1"/>
  <c r="D2395" i="1"/>
  <c r="E2395" i="1"/>
  <c r="F2395" i="1"/>
  <c r="G2395" i="1"/>
  <c r="H2395" i="1"/>
  <c r="I2395" i="1"/>
  <c r="J2395" i="1"/>
  <c r="C2396" i="1"/>
  <c r="D2396" i="1"/>
  <c r="E2396" i="1"/>
  <c r="F2396" i="1"/>
  <c r="G2396" i="1"/>
  <c r="H2396" i="1"/>
  <c r="I2396" i="1"/>
  <c r="J2396" i="1"/>
  <c r="C2397" i="1"/>
  <c r="D2397" i="1"/>
  <c r="E2397" i="1"/>
  <c r="F2397" i="1"/>
  <c r="G2397" i="1"/>
  <c r="H2397" i="1"/>
  <c r="I2397" i="1"/>
  <c r="J2397" i="1"/>
  <c r="C2398" i="1"/>
  <c r="D2398" i="1"/>
  <c r="E2398" i="1"/>
  <c r="F2398" i="1"/>
  <c r="G2398" i="1"/>
  <c r="H2398" i="1"/>
  <c r="I2398" i="1"/>
  <c r="J2398" i="1"/>
  <c r="C2399" i="1"/>
  <c r="D2399" i="1"/>
  <c r="E2399" i="1"/>
  <c r="F2399" i="1"/>
  <c r="G2399" i="1"/>
  <c r="H2399" i="1"/>
  <c r="I2399" i="1"/>
  <c r="J2399" i="1"/>
  <c r="C2400" i="1"/>
  <c r="D2400" i="1"/>
  <c r="E2400" i="1"/>
  <c r="F2400" i="1"/>
  <c r="G2400" i="1"/>
  <c r="H2400" i="1"/>
  <c r="I2400" i="1"/>
  <c r="J2400" i="1"/>
  <c r="C2401" i="1"/>
  <c r="D2401" i="1"/>
  <c r="E2401" i="1"/>
  <c r="F2401" i="1"/>
  <c r="G2401" i="1"/>
  <c r="H2401" i="1"/>
  <c r="I2401" i="1"/>
  <c r="J2401" i="1"/>
  <c r="C2402" i="1"/>
  <c r="D2402" i="1"/>
  <c r="E2402" i="1"/>
  <c r="F2402" i="1"/>
  <c r="G2402" i="1"/>
  <c r="H2402" i="1"/>
  <c r="I2402" i="1"/>
  <c r="J2402" i="1"/>
  <c r="C2403" i="1"/>
  <c r="D2403" i="1"/>
  <c r="E2403" i="1"/>
  <c r="F2403" i="1"/>
  <c r="G2403" i="1"/>
  <c r="H2403" i="1"/>
  <c r="I2403" i="1"/>
  <c r="J2403" i="1"/>
  <c r="C2404" i="1"/>
  <c r="D2404" i="1"/>
  <c r="E2404" i="1"/>
  <c r="F2404" i="1"/>
  <c r="G2404" i="1"/>
  <c r="H2404" i="1"/>
  <c r="I2404" i="1"/>
  <c r="J2404" i="1"/>
  <c r="C2405" i="1"/>
  <c r="D2405" i="1"/>
  <c r="E2405" i="1"/>
  <c r="F2405" i="1"/>
  <c r="G2405" i="1"/>
  <c r="H2405" i="1"/>
  <c r="I2405" i="1"/>
  <c r="J2405" i="1"/>
  <c r="C2406" i="1"/>
  <c r="D2406" i="1"/>
  <c r="E2406" i="1"/>
  <c r="F2406" i="1"/>
  <c r="G2406" i="1"/>
  <c r="H2406" i="1"/>
  <c r="I2406" i="1"/>
  <c r="J2406" i="1"/>
  <c r="C2407" i="1"/>
  <c r="D2407" i="1"/>
  <c r="E2407" i="1"/>
  <c r="F2407" i="1"/>
  <c r="G2407" i="1"/>
  <c r="H2407" i="1"/>
  <c r="I2407" i="1"/>
  <c r="J2407" i="1"/>
  <c r="C2408" i="1"/>
  <c r="D2408" i="1"/>
  <c r="E2408" i="1"/>
  <c r="F2408" i="1"/>
  <c r="G2408" i="1"/>
  <c r="H2408" i="1"/>
  <c r="I2408" i="1"/>
  <c r="J2408" i="1"/>
  <c r="C2409" i="1"/>
  <c r="D2409" i="1"/>
  <c r="E2409" i="1"/>
  <c r="F2409" i="1"/>
  <c r="G2409" i="1"/>
  <c r="H2409" i="1"/>
  <c r="I2409" i="1"/>
  <c r="J2409" i="1"/>
  <c r="C2410" i="1"/>
  <c r="D2410" i="1"/>
  <c r="E2410" i="1"/>
  <c r="F2410" i="1"/>
  <c r="G2410" i="1"/>
  <c r="H2410" i="1"/>
  <c r="I2410" i="1"/>
  <c r="J2410" i="1"/>
  <c r="C2411" i="1"/>
  <c r="D2411" i="1"/>
  <c r="E2411" i="1"/>
  <c r="F2411" i="1"/>
  <c r="G2411" i="1"/>
  <c r="H2411" i="1"/>
  <c r="I2411" i="1"/>
  <c r="J2411" i="1"/>
  <c r="C2412" i="1"/>
  <c r="D2412" i="1"/>
  <c r="E2412" i="1"/>
  <c r="F2412" i="1"/>
  <c r="G2412" i="1"/>
  <c r="H2412" i="1"/>
  <c r="I2412" i="1"/>
  <c r="J2412" i="1"/>
  <c r="C2413" i="1"/>
  <c r="D2413" i="1"/>
  <c r="E2413" i="1"/>
  <c r="F2413" i="1"/>
  <c r="G2413" i="1"/>
  <c r="H2413" i="1"/>
  <c r="I2413" i="1"/>
  <c r="J2413" i="1"/>
  <c r="C2414" i="1"/>
  <c r="D2414" i="1"/>
  <c r="E2414" i="1"/>
  <c r="F2414" i="1"/>
  <c r="G2414" i="1"/>
  <c r="H2414" i="1"/>
  <c r="I2414" i="1"/>
  <c r="J2414" i="1"/>
  <c r="C2415" i="1"/>
  <c r="D2415" i="1"/>
  <c r="E2415" i="1"/>
  <c r="F2415" i="1"/>
  <c r="G2415" i="1"/>
  <c r="H2415" i="1"/>
  <c r="I2415" i="1"/>
  <c r="J2415" i="1"/>
  <c r="C2416" i="1"/>
  <c r="D2416" i="1"/>
  <c r="E2416" i="1"/>
  <c r="F2416" i="1"/>
  <c r="G2416" i="1"/>
  <c r="H2416" i="1"/>
  <c r="I2416" i="1"/>
  <c r="J2416" i="1"/>
  <c r="C2417" i="1"/>
  <c r="D2417" i="1"/>
  <c r="E2417" i="1"/>
  <c r="F2417" i="1"/>
  <c r="G2417" i="1"/>
  <c r="H2417" i="1"/>
  <c r="I2417" i="1"/>
  <c r="J2417" i="1"/>
  <c r="C2418" i="1"/>
  <c r="D2418" i="1"/>
  <c r="E2418" i="1"/>
  <c r="F2418" i="1"/>
  <c r="G2418" i="1"/>
  <c r="H2418" i="1"/>
  <c r="I2418" i="1"/>
  <c r="J2418" i="1"/>
  <c r="C2419" i="1"/>
  <c r="D2419" i="1"/>
  <c r="E2419" i="1"/>
  <c r="F2419" i="1"/>
  <c r="G2419" i="1"/>
  <c r="H2419" i="1"/>
  <c r="I2419" i="1"/>
  <c r="J2419" i="1"/>
  <c r="C2420" i="1"/>
  <c r="D2420" i="1"/>
  <c r="E2420" i="1"/>
  <c r="F2420" i="1"/>
  <c r="G2420" i="1"/>
  <c r="H2420" i="1"/>
  <c r="I2420" i="1"/>
  <c r="J2420" i="1"/>
  <c r="C2421" i="1"/>
  <c r="D2421" i="1"/>
  <c r="E2421" i="1"/>
  <c r="F2421" i="1"/>
  <c r="G2421" i="1"/>
  <c r="H2421" i="1"/>
  <c r="I2421" i="1"/>
  <c r="J2421" i="1"/>
  <c r="C2422" i="1"/>
  <c r="D2422" i="1"/>
  <c r="E2422" i="1"/>
  <c r="F2422" i="1"/>
  <c r="G2422" i="1"/>
  <c r="H2422" i="1"/>
  <c r="I2422" i="1"/>
  <c r="J2422" i="1"/>
  <c r="C2423" i="1"/>
  <c r="D2423" i="1"/>
  <c r="E2423" i="1"/>
  <c r="F2423" i="1"/>
  <c r="G2423" i="1"/>
  <c r="H2423" i="1"/>
  <c r="I2423" i="1"/>
  <c r="J2423" i="1"/>
  <c r="C2424" i="1"/>
  <c r="D2424" i="1"/>
  <c r="E2424" i="1"/>
  <c r="F2424" i="1"/>
  <c r="G2424" i="1"/>
  <c r="H2424" i="1"/>
  <c r="I2424" i="1"/>
  <c r="J2424" i="1"/>
  <c r="C2425" i="1"/>
  <c r="D2425" i="1"/>
  <c r="E2425" i="1"/>
  <c r="F2425" i="1"/>
  <c r="G2425" i="1"/>
  <c r="H2425" i="1"/>
  <c r="I2425" i="1"/>
  <c r="J2425" i="1"/>
  <c r="C2426" i="1"/>
  <c r="D2426" i="1"/>
  <c r="E2426" i="1"/>
  <c r="F2426" i="1"/>
  <c r="G2426" i="1"/>
  <c r="H2426" i="1"/>
  <c r="I2426" i="1"/>
  <c r="J2426" i="1"/>
  <c r="C2427" i="1"/>
  <c r="D2427" i="1"/>
  <c r="E2427" i="1"/>
  <c r="F2427" i="1"/>
  <c r="G2427" i="1"/>
  <c r="H2427" i="1"/>
  <c r="I2427" i="1"/>
  <c r="J2427" i="1"/>
  <c r="C2428" i="1"/>
  <c r="D2428" i="1"/>
  <c r="E2428" i="1"/>
  <c r="F2428" i="1"/>
  <c r="G2428" i="1"/>
  <c r="H2428" i="1"/>
  <c r="I2428" i="1"/>
  <c r="J2428" i="1"/>
  <c r="C2429" i="1"/>
  <c r="D2429" i="1"/>
  <c r="E2429" i="1"/>
  <c r="F2429" i="1"/>
  <c r="G2429" i="1"/>
  <c r="H2429" i="1"/>
  <c r="I2429" i="1"/>
  <c r="J2429" i="1"/>
  <c r="C2430" i="1"/>
  <c r="D2430" i="1"/>
  <c r="E2430" i="1"/>
  <c r="F2430" i="1"/>
  <c r="G2430" i="1"/>
  <c r="H2430" i="1"/>
  <c r="I2430" i="1"/>
  <c r="J2430" i="1"/>
  <c r="C2431" i="1"/>
  <c r="D2431" i="1"/>
  <c r="E2431" i="1"/>
  <c r="F2431" i="1"/>
  <c r="G2431" i="1"/>
  <c r="H2431" i="1"/>
  <c r="I2431" i="1"/>
  <c r="J2431" i="1"/>
  <c r="C2432" i="1"/>
  <c r="D2432" i="1"/>
  <c r="E2432" i="1"/>
  <c r="F2432" i="1"/>
  <c r="G2432" i="1"/>
  <c r="H2432" i="1"/>
  <c r="I2432" i="1"/>
  <c r="J2432" i="1"/>
  <c r="C2433" i="1"/>
  <c r="D2433" i="1"/>
  <c r="E2433" i="1"/>
  <c r="F2433" i="1"/>
  <c r="G2433" i="1"/>
  <c r="H2433" i="1"/>
  <c r="I2433" i="1"/>
  <c r="J2433" i="1"/>
  <c r="C2434" i="1"/>
  <c r="D2434" i="1"/>
  <c r="E2434" i="1"/>
  <c r="F2434" i="1"/>
  <c r="G2434" i="1"/>
  <c r="H2434" i="1"/>
  <c r="I2434" i="1"/>
  <c r="J2434" i="1"/>
  <c r="C2435" i="1"/>
  <c r="D2435" i="1"/>
  <c r="E2435" i="1"/>
  <c r="F2435" i="1"/>
  <c r="G2435" i="1"/>
  <c r="H2435" i="1"/>
  <c r="I2435" i="1"/>
  <c r="J2435" i="1"/>
  <c r="C2436" i="1"/>
  <c r="D2436" i="1"/>
  <c r="E2436" i="1"/>
  <c r="F2436" i="1"/>
  <c r="G2436" i="1"/>
  <c r="H2436" i="1"/>
  <c r="I2436" i="1"/>
  <c r="J2436" i="1"/>
  <c r="C2437" i="1"/>
  <c r="D2437" i="1"/>
  <c r="E2437" i="1"/>
  <c r="F2437" i="1"/>
  <c r="G2437" i="1"/>
  <c r="H2437" i="1"/>
  <c r="I2437" i="1"/>
  <c r="J2437" i="1"/>
  <c r="C2438" i="1"/>
  <c r="D2438" i="1"/>
  <c r="E2438" i="1"/>
  <c r="F2438" i="1"/>
  <c r="G2438" i="1"/>
  <c r="H2438" i="1"/>
  <c r="I2438" i="1"/>
  <c r="J2438" i="1"/>
  <c r="C2439" i="1"/>
  <c r="D2439" i="1"/>
  <c r="E2439" i="1"/>
  <c r="F2439" i="1"/>
  <c r="G2439" i="1"/>
  <c r="H2439" i="1"/>
  <c r="I2439" i="1"/>
  <c r="J2439" i="1"/>
  <c r="C2440" i="1"/>
  <c r="D2440" i="1"/>
  <c r="E2440" i="1"/>
  <c r="F2440" i="1"/>
  <c r="G2440" i="1"/>
  <c r="H2440" i="1"/>
  <c r="I2440" i="1"/>
  <c r="J2440" i="1"/>
  <c r="C2441" i="1"/>
  <c r="D2441" i="1"/>
  <c r="E2441" i="1"/>
  <c r="F2441" i="1"/>
  <c r="G2441" i="1"/>
  <c r="H2441" i="1"/>
  <c r="I2441" i="1"/>
  <c r="J2441" i="1"/>
  <c r="C2442" i="1"/>
  <c r="D2442" i="1"/>
  <c r="E2442" i="1"/>
  <c r="F2442" i="1"/>
  <c r="G2442" i="1"/>
  <c r="H2442" i="1"/>
  <c r="I2442" i="1"/>
  <c r="J2442" i="1"/>
  <c r="C2443" i="1"/>
  <c r="D2443" i="1"/>
  <c r="E2443" i="1"/>
  <c r="F2443" i="1"/>
  <c r="G2443" i="1"/>
  <c r="H2443" i="1"/>
  <c r="I2443" i="1"/>
  <c r="J2443" i="1"/>
  <c r="C2444" i="1"/>
  <c r="D2444" i="1"/>
  <c r="E2444" i="1"/>
  <c r="F2444" i="1"/>
  <c r="G2444" i="1"/>
  <c r="H2444" i="1"/>
  <c r="I2444" i="1"/>
  <c r="J2444" i="1"/>
  <c r="C2445" i="1"/>
  <c r="D2445" i="1"/>
  <c r="E2445" i="1"/>
  <c r="F2445" i="1"/>
  <c r="G2445" i="1"/>
  <c r="H2445" i="1"/>
  <c r="I2445" i="1"/>
  <c r="J2445" i="1"/>
  <c r="C2446" i="1"/>
  <c r="D2446" i="1"/>
  <c r="E2446" i="1"/>
  <c r="F2446" i="1"/>
  <c r="G2446" i="1"/>
  <c r="H2446" i="1"/>
  <c r="I2446" i="1"/>
  <c r="J2446" i="1"/>
  <c r="C2447" i="1"/>
  <c r="D2447" i="1"/>
  <c r="E2447" i="1"/>
  <c r="F2447" i="1"/>
  <c r="G2447" i="1"/>
  <c r="H2447" i="1"/>
  <c r="I2447" i="1"/>
  <c r="J2447" i="1"/>
  <c r="C2448" i="1"/>
  <c r="D2448" i="1"/>
  <c r="E2448" i="1"/>
  <c r="F2448" i="1"/>
  <c r="G2448" i="1"/>
  <c r="H2448" i="1"/>
  <c r="I2448" i="1"/>
  <c r="J2448" i="1"/>
  <c r="C2449" i="1"/>
  <c r="D2449" i="1"/>
  <c r="E2449" i="1"/>
  <c r="F2449" i="1"/>
  <c r="G2449" i="1"/>
  <c r="H2449" i="1"/>
  <c r="I2449" i="1"/>
  <c r="J2449" i="1"/>
  <c r="C2450" i="1"/>
  <c r="D2450" i="1"/>
  <c r="E2450" i="1"/>
  <c r="F2450" i="1"/>
  <c r="G2450" i="1"/>
  <c r="H2450" i="1"/>
  <c r="I2450" i="1"/>
  <c r="J2450" i="1"/>
  <c r="C2451" i="1"/>
  <c r="D2451" i="1"/>
  <c r="E2451" i="1"/>
  <c r="F2451" i="1"/>
  <c r="G2451" i="1"/>
  <c r="H2451" i="1"/>
  <c r="I2451" i="1"/>
  <c r="J2451" i="1"/>
  <c r="C2452" i="1"/>
  <c r="D2452" i="1"/>
  <c r="E2452" i="1"/>
  <c r="F2452" i="1"/>
  <c r="G2452" i="1"/>
  <c r="H2452" i="1"/>
  <c r="I2452" i="1"/>
  <c r="J2452" i="1"/>
  <c r="C2453" i="1"/>
  <c r="D2453" i="1"/>
  <c r="E2453" i="1"/>
  <c r="F2453" i="1"/>
  <c r="G2453" i="1"/>
  <c r="H2453" i="1"/>
  <c r="I2453" i="1"/>
  <c r="J2453" i="1"/>
  <c r="C2454" i="1"/>
  <c r="D2454" i="1"/>
  <c r="E2454" i="1"/>
  <c r="F2454" i="1"/>
  <c r="G2454" i="1"/>
  <c r="H2454" i="1"/>
  <c r="I2454" i="1"/>
  <c r="J2454" i="1"/>
  <c r="C2455" i="1"/>
  <c r="D2455" i="1"/>
  <c r="E2455" i="1"/>
  <c r="F2455" i="1"/>
  <c r="G2455" i="1"/>
  <c r="H2455" i="1"/>
  <c r="I2455" i="1"/>
  <c r="J2455" i="1"/>
  <c r="C2456" i="1"/>
  <c r="D2456" i="1"/>
  <c r="E2456" i="1"/>
  <c r="F2456" i="1"/>
  <c r="G2456" i="1"/>
  <c r="H2456" i="1"/>
  <c r="I2456" i="1"/>
  <c r="J2456" i="1"/>
  <c r="C2457" i="1"/>
  <c r="D2457" i="1"/>
  <c r="E2457" i="1"/>
  <c r="F2457" i="1"/>
  <c r="G2457" i="1"/>
  <c r="H2457" i="1"/>
  <c r="I2457" i="1"/>
  <c r="J2457" i="1"/>
  <c r="C2458" i="1"/>
  <c r="D2458" i="1"/>
  <c r="E2458" i="1"/>
  <c r="F2458" i="1"/>
  <c r="G2458" i="1"/>
  <c r="H2458" i="1"/>
  <c r="I2458" i="1"/>
  <c r="J2458" i="1"/>
  <c r="C2459" i="1"/>
  <c r="D2459" i="1"/>
  <c r="E2459" i="1"/>
  <c r="F2459" i="1"/>
  <c r="G2459" i="1"/>
  <c r="H2459" i="1"/>
  <c r="I2459" i="1"/>
  <c r="J2459" i="1"/>
  <c r="C2460" i="1"/>
  <c r="D2460" i="1"/>
  <c r="E2460" i="1"/>
  <c r="F2460" i="1"/>
  <c r="G2460" i="1"/>
  <c r="H2460" i="1"/>
  <c r="I2460" i="1"/>
  <c r="J2460" i="1"/>
  <c r="C2461" i="1"/>
  <c r="D2461" i="1"/>
  <c r="E2461" i="1"/>
  <c r="F2461" i="1"/>
  <c r="G2461" i="1"/>
  <c r="H2461" i="1"/>
  <c r="I2461" i="1"/>
  <c r="J2461" i="1"/>
  <c r="C2462" i="1"/>
  <c r="D2462" i="1"/>
  <c r="E2462" i="1"/>
  <c r="F2462" i="1"/>
  <c r="G2462" i="1"/>
  <c r="H2462" i="1"/>
  <c r="I2462" i="1"/>
  <c r="J2462" i="1"/>
  <c r="C2463" i="1"/>
  <c r="D2463" i="1"/>
  <c r="E2463" i="1"/>
  <c r="F2463" i="1"/>
  <c r="G2463" i="1"/>
  <c r="H2463" i="1"/>
  <c r="I2463" i="1"/>
  <c r="J2463" i="1"/>
  <c r="C2464" i="1"/>
  <c r="D2464" i="1"/>
  <c r="E2464" i="1"/>
  <c r="F2464" i="1"/>
  <c r="G2464" i="1"/>
  <c r="H2464" i="1"/>
  <c r="I2464" i="1"/>
  <c r="J2464" i="1"/>
  <c r="C2465" i="1"/>
  <c r="D2465" i="1"/>
  <c r="E2465" i="1"/>
  <c r="F2465" i="1"/>
  <c r="G2465" i="1"/>
  <c r="H2465" i="1"/>
  <c r="I2465" i="1"/>
  <c r="J2465" i="1"/>
  <c r="C2466" i="1"/>
  <c r="D2466" i="1"/>
  <c r="E2466" i="1"/>
  <c r="F2466" i="1"/>
  <c r="G2466" i="1"/>
  <c r="H2466" i="1"/>
  <c r="I2466" i="1"/>
  <c r="J2466" i="1"/>
  <c r="C2467" i="1"/>
  <c r="D2467" i="1"/>
  <c r="E2467" i="1"/>
  <c r="F2467" i="1"/>
  <c r="G2467" i="1"/>
  <c r="H2467" i="1"/>
  <c r="I2467" i="1"/>
  <c r="J2467" i="1"/>
  <c r="C2468" i="1"/>
  <c r="D2468" i="1"/>
  <c r="E2468" i="1"/>
  <c r="F2468" i="1"/>
  <c r="G2468" i="1"/>
  <c r="H2468" i="1"/>
  <c r="I2468" i="1"/>
  <c r="J2468" i="1"/>
  <c r="C2469" i="1"/>
  <c r="D2469" i="1"/>
  <c r="E2469" i="1"/>
  <c r="F2469" i="1"/>
  <c r="G2469" i="1"/>
  <c r="H2469" i="1"/>
  <c r="I2469" i="1"/>
  <c r="J2469" i="1"/>
  <c r="C2470" i="1"/>
  <c r="D2470" i="1"/>
  <c r="E2470" i="1"/>
  <c r="F2470" i="1"/>
  <c r="G2470" i="1"/>
  <c r="H2470" i="1"/>
  <c r="I2470" i="1"/>
  <c r="J2470" i="1"/>
  <c r="C2471" i="1"/>
  <c r="D2471" i="1"/>
  <c r="E2471" i="1"/>
  <c r="F2471" i="1"/>
  <c r="G2471" i="1"/>
  <c r="H2471" i="1"/>
  <c r="I2471" i="1"/>
  <c r="J2471" i="1"/>
  <c r="C2472" i="1"/>
  <c r="D2472" i="1"/>
  <c r="E2472" i="1"/>
  <c r="F2472" i="1"/>
  <c r="G2472" i="1"/>
  <c r="H2472" i="1"/>
  <c r="I2472" i="1"/>
  <c r="J2472" i="1"/>
  <c r="C2473" i="1"/>
  <c r="D2473" i="1"/>
  <c r="E2473" i="1"/>
  <c r="F2473" i="1"/>
  <c r="G2473" i="1"/>
  <c r="H2473" i="1"/>
  <c r="I2473" i="1"/>
  <c r="J2473" i="1"/>
  <c r="C2474" i="1"/>
  <c r="D2474" i="1"/>
  <c r="E2474" i="1"/>
  <c r="F2474" i="1"/>
  <c r="G2474" i="1"/>
  <c r="H2474" i="1"/>
  <c r="I2474" i="1"/>
  <c r="J2474" i="1"/>
  <c r="C2475" i="1"/>
  <c r="D2475" i="1"/>
  <c r="E2475" i="1"/>
  <c r="F2475" i="1"/>
  <c r="G2475" i="1"/>
  <c r="H2475" i="1"/>
  <c r="I2475" i="1"/>
  <c r="J2475" i="1"/>
  <c r="C2476" i="1"/>
  <c r="D2476" i="1"/>
  <c r="E2476" i="1"/>
  <c r="F2476" i="1"/>
  <c r="G2476" i="1"/>
  <c r="H2476" i="1"/>
  <c r="I2476" i="1"/>
  <c r="J2476" i="1"/>
  <c r="C2477" i="1"/>
  <c r="D2477" i="1"/>
  <c r="E2477" i="1"/>
  <c r="F2477" i="1"/>
  <c r="G2477" i="1"/>
  <c r="H2477" i="1"/>
  <c r="I2477" i="1"/>
  <c r="J2477" i="1"/>
  <c r="C2478" i="1"/>
  <c r="D2478" i="1"/>
  <c r="E2478" i="1"/>
  <c r="F2478" i="1"/>
  <c r="G2478" i="1"/>
  <c r="H2478" i="1"/>
  <c r="I2478" i="1"/>
  <c r="J2478" i="1"/>
  <c r="C2479" i="1"/>
  <c r="D2479" i="1"/>
  <c r="E2479" i="1"/>
  <c r="F2479" i="1"/>
  <c r="G2479" i="1"/>
  <c r="H2479" i="1"/>
  <c r="I2479" i="1"/>
  <c r="J2479" i="1"/>
  <c r="C2480" i="1"/>
  <c r="D2480" i="1"/>
  <c r="E2480" i="1"/>
  <c r="F2480" i="1"/>
  <c r="G2480" i="1"/>
  <c r="H2480" i="1"/>
  <c r="I2480" i="1"/>
  <c r="J2480" i="1"/>
  <c r="C2481" i="1"/>
  <c r="D2481" i="1"/>
  <c r="E2481" i="1"/>
  <c r="F2481" i="1"/>
  <c r="G2481" i="1"/>
  <c r="H2481" i="1"/>
  <c r="I2481" i="1"/>
  <c r="J2481" i="1"/>
  <c r="C2482" i="1"/>
  <c r="D2482" i="1"/>
  <c r="E2482" i="1"/>
  <c r="F2482" i="1"/>
  <c r="G2482" i="1"/>
  <c r="H2482" i="1"/>
  <c r="I2482" i="1"/>
  <c r="J2482" i="1"/>
  <c r="C2483" i="1"/>
  <c r="D2483" i="1"/>
  <c r="E2483" i="1"/>
  <c r="F2483" i="1"/>
  <c r="G2483" i="1"/>
  <c r="H2483" i="1"/>
  <c r="I2483" i="1"/>
  <c r="J2483" i="1"/>
  <c r="C2484" i="1"/>
  <c r="D2484" i="1"/>
  <c r="E2484" i="1"/>
  <c r="F2484" i="1"/>
  <c r="G2484" i="1"/>
  <c r="H2484" i="1"/>
  <c r="I2484" i="1"/>
  <c r="J2484" i="1"/>
  <c r="C2485" i="1"/>
  <c r="D2485" i="1"/>
  <c r="E2485" i="1"/>
  <c r="F2485" i="1"/>
  <c r="G2485" i="1"/>
  <c r="H2485" i="1"/>
  <c r="I2485" i="1"/>
  <c r="J2485" i="1"/>
  <c r="C2486" i="1"/>
  <c r="D2486" i="1"/>
  <c r="E2486" i="1"/>
  <c r="F2486" i="1"/>
  <c r="G2486" i="1"/>
  <c r="H2486" i="1"/>
  <c r="I2486" i="1"/>
  <c r="J2486" i="1"/>
  <c r="C2487" i="1"/>
  <c r="D2487" i="1"/>
  <c r="E2487" i="1"/>
  <c r="F2487" i="1"/>
  <c r="G2487" i="1"/>
  <c r="H2487" i="1"/>
  <c r="I2487" i="1"/>
  <c r="J2487" i="1"/>
  <c r="C2488" i="1"/>
  <c r="D2488" i="1"/>
  <c r="E2488" i="1"/>
  <c r="F2488" i="1"/>
  <c r="G2488" i="1"/>
  <c r="H2488" i="1"/>
  <c r="I2488" i="1"/>
  <c r="J2488" i="1"/>
  <c r="C2489" i="1"/>
  <c r="D2489" i="1"/>
  <c r="E2489" i="1"/>
  <c r="F2489" i="1"/>
  <c r="G2489" i="1"/>
  <c r="H2489" i="1"/>
  <c r="I2489" i="1"/>
  <c r="J2489" i="1"/>
  <c r="C2490" i="1"/>
  <c r="D2490" i="1"/>
  <c r="E2490" i="1"/>
  <c r="F2490" i="1"/>
  <c r="G2490" i="1"/>
  <c r="H2490" i="1"/>
  <c r="I2490" i="1"/>
  <c r="J2490" i="1"/>
  <c r="C2491" i="1"/>
  <c r="D2491" i="1"/>
  <c r="E2491" i="1"/>
  <c r="F2491" i="1"/>
  <c r="G2491" i="1"/>
  <c r="H2491" i="1"/>
  <c r="I2491" i="1"/>
  <c r="J2491" i="1"/>
  <c r="C2492" i="1"/>
  <c r="D2492" i="1"/>
  <c r="E2492" i="1"/>
  <c r="F2492" i="1"/>
  <c r="G2492" i="1"/>
  <c r="H2492" i="1"/>
  <c r="I2492" i="1"/>
  <c r="J2492" i="1"/>
  <c r="C2493" i="1"/>
  <c r="D2493" i="1"/>
  <c r="E2493" i="1"/>
  <c r="F2493" i="1"/>
  <c r="G2493" i="1"/>
  <c r="H2493" i="1"/>
  <c r="I2493" i="1"/>
  <c r="J2493" i="1"/>
  <c r="C2494" i="1"/>
  <c r="D2494" i="1"/>
  <c r="E2494" i="1"/>
  <c r="F2494" i="1"/>
  <c r="G2494" i="1"/>
  <c r="H2494" i="1"/>
  <c r="I2494" i="1"/>
  <c r="J2494" i="1"/>
  <c r="C2495" i="1"/>
  <c r="D2495" i="1"/>
  <c r="E2495" i="1"/>
  <c r="F2495" i="1"/>
  <c r="G2495" i="1"/>
  <c r="H2495" i="1"/>
  <c r="I2495" i="1"/>
  <c r="J2495" i="1"/>
  <c r="C2496" i="1"/>
  <c r="D2496" i="1"/>
  <c r="E2496" i="1"/>
  <c r="F2496" i="1"/>
  <c r="G2496" i="1"/>
  <c r="H2496" i="1"/>
  <c r="I2496" i="1"/>
  <c r="J2496" i="1"/>
  <c r="C2497" i="1"/>
  <c r="D2497" i="1"/>
  <c r="E2497" i="1"/>
  <c r="F2497" i="1"/>
  <c r="G2497" i="1"/>
  <c r="H2497" i="1"/>
  <c r="I2497" i="1"/>
  <c r="J2497" i="1"/>
  <c r="C2498" i="1"/>
  <c r="D2498" i="1"/>
  <c r="E2498" i="1"/>
  <c r="F2498" i="1"/>
  <c r="G2498" i="1"/>
  <c r="H2498" i="1"/>
  <c r="I2498" i="1"/>
  <c r="J2498" i="1"/>
  <c r="C2499" i="1"/>
  <c r="D2499" i="1"/>
  <c r="E2499" i="1"/>
  <c r="F2499" i="1"/>
  <c r="G2499" i="1"/>
  <c r="H2499" i="1"/>
  <c r="I2499" i="1"/>
  <c r="J2499" i="1"/>
  <c r="C2500" i="1"/>
  <c r="D2500" i="1"/>
  <c r="E2500" i="1"/>
  <c r="F2500" i="1"/>
  <c r="G2500" i="1"/>
  <c r="H2500" i="1"/>
  <c r="I2500" i="1"/>
  <c r="J2500" i="1"/>
  <c r="C2501" i="1"/>
  <c r="D2501" i="1"/>
  <c r="E2501" i="1"/>
  <c r="F2501" i="1"/>
  <c r="G2501" i="1"/>
  <c r="H2501" i="1"/>
  <c r="I2501" i="1"/>
  <c r="J2501" i="1"/>
  <c r="C2502" i="1"/>
  <c r="D2502" i="1"/>
  <c r="E2502" i="1"/>
  <c r="F2502" i="1"/>
  <c r="G2502" i="1"/>
  <c r="H2502" i="1"/>
  <c r="I2502" i="1"/>
  <c r="J2502" i="1"/>
  <c r="C2503" i="1"/>
  <c r="D2503" i="1"/>
  <c r="E2503" i="1"/>
  <c r="F2503" i="1"/>
  <c r="G2503" i="1"/>
  <c r="H2503" i="1"/>
  <c r="I2503" i="1"/>
  <c r="J2503" i="1"/>
  <c r="C2504" i="1"/>
  <c r="D2504" i="1"/>
  <c r="E2504" i="1"/>
  <c r="F2504" i="1"/>
  <c r="G2504" i="1"/>
  <c r="H2504" i="1"/>
  <c r="I2504" i="1"/>
  <c r="J2504" i="1"/>
  <c r="C2505" i="1"/>
  <c r="D2505" i="1"/>
  <c r="E2505" i="1"/>
  <c r="F2505" i="1"/>
  <c r="G2505" i="1"/>
  <c r="H2505" i="1"/>
  <c r="I2505" i="1"/>
  <c r="J2505" i="1"/>
  <c r="C2506" i="1"/>
  <c r="D2506" i="1"/>
  <c r="E2506" i="1"/>
  <c r="F2506" i="1"/>
  <c r="G2506" i="1"/>
  <c r="H2506" i="1"/>
  <c r="I2506" i="1"/>
  <c r="J2506" i="1"/>
  <c r="C2507" i="1"/>
  <c r="D2507" i="1"/>
  <c r="E2507" i="1"/>
  <c r="F2507" i="1"/>
  <c r="G2507" i="1"/>
  <c r="H2507" i="1"/>
  <c r="I2507" i="1"/>
  <c r="J2507" i="1"/>
  <c r="C2508" i="1"/>
  <c r="D2508" i="1"/>
  <c r="E2508" i="1"/>
  <c r="F2508" i="1"/>
  <c r="G2508" i="1"/>
  <c r="H2508" i="1"/>
  <c r="I2508" i="1"/>
  <c r="J2508" i="1"/>
  <c r="C2509" i="1"/>
  <c r="D2509" i="1"/>
  <c r="E2509" i="1"/>
  <c r="F2509" i="1"/>
  <c r="G2509" i="1"/>
  <c r="H2509" i="1"/>
  <c r="I2509" i="1"/>
  <c r="J2509" i="1"/>
  <c r="C2510" i="1"/>
  <c r="D2510" i="1"/>
  <c r="E2510" i="1"/>
  <c r="F2510" i="1"/>
  <c r="G2510" i="1"/>
  <c r="H2510" i="1"/>
  <c r="I2510" i="1"/>
  <c r="J2510" i="1"/>
  <c r="C2511" i="1"/>
  <c r="D2511" i="1"/>
  <c r="E2511" i="1"/>
  <c r="F2511" i="1"/>
  <c r="G2511" i="1"/>
  <c r="H2511" i="1"/>
  <c r="I2511" i="1"/>
  <c r="J2511" i="1"/>
  <c r="C2512" i="1"/>
  <c r="D2512" i="1"/>
  <c r="E2512" i="1"/>
  <c r="F2512" i="1"/>
  <c r="G2512" i="1"/>
  <c r="H2512" i="1"/>
  <c r="I2512" i="1"/>
  <c r="J2512" i="1"/>
  <c r="C2513" i="1"/>
  <c r="D2513" i="1"/>
  <c r="E2513" i="1"/>
  <c r="F2513" i="1"/>
  <c r="G2513" i="1"/>
  <c r="H2513" i="1"/>
  <c r="I2513" i="1"/>
  <c r="J2513" i="1"/>
  <c r="C2514" i="1"/>
  <c r="D2514" i="1"/>
  <c r="E2514" i="1"/>
  <c r="F2514" i="1"/>
  <c r="G2514" i="1"/>
  <c r="H2514" i="1"/>
  <c r="I2514" i="1"/>
  <c r="J2514" i="1"/>
  <c r="C2515" i="1"/>
  <c r="D2515" i="1"/>
  <c r="E2515" i="1"/>
  <c r="F2515" i="1"/>
  <c r="G2515" i="1"/>
  <c r="H2515" i="1"/>
  <c r="I2515" i="1"/>
  <c r="J2515" i="1"/>
  <c r="C2516" i="1"/>
  <c r="D2516" i="1"/>
  <c r="E2516" i="1"/>
  <c r="F2516" i="1"/>
  <c r="G2516" i="1"/>
  <c r="H2516" i="1"/>
  <c r="I2516" i="1"/>
  <c r="J2516" i="1"/>
  <c r="C2517" i="1"/>
  <c r="D2517" i="1"/>
  <c r="E2517" i="1"/>
  <c r="F2517" i="1"/>
  <c r="G2517" i="1"/>
  <c r="H2517" i="1"/>
  <c r="I2517" i="1"/>
  <c r="J2517" i="1"/>
  <c r="C2518" i="1"/>
  <c r="D2518" i="1"/>
  <c r="E2518" i="1"/>
  <c r="F2518" i="1"/>
  <c r="G2518" i="1"/>
  <c r="H2518" i="1"/>
  <c r="I2518" i="1"/>
  <c r="J2518" i="1"/>
  <c r="C2519" i="1"/>
  <c r="D2519" i="1"/>
  <c r="E2519" i="1"/>
  <c r="F2519" i="1"/>
  <c r="G2519" i="1"/>
  <c r="H2519" i="1"/>
  <c r="I2519" i="1"/>
  <c r="J2519" i="1"/>
  <c r="C2520" i="1"/>
  <c r="D2520" i="1"/>
  <c r="E2520" i="1"/>
  <c r="F2520" i="1"/>
  <c r="G2520" i="1"/>
  <c r="H2520" i="1"/>
  <c r="I2520" i="1"/>
  <c r="J2520" i="1"/>
  <c r="C2521" i="1"/>
  <c r="D2521" i="1"/>
  <c r="E2521" i="1"/>
  <c r="F2521" i="1"/>
  <c r="G2521" i="1"/>
  <c r="H2521" i="1"/>
  <c r="I2521" i="1"/>
  <c r="J2521" i="1"/>
  <c r="C2522" i="1"/>
  <c r="D2522" i="1"/>
  <c r="E2522" i="1"/>
  <c r="F2522" i="1"/>
  <c r="G2522" i="1"/>
  <c r="H2522" i="1"/>
  <c r="I2522" i="1"/>
  <c r="J2522" i="1"/>
  <c r="C2523" i="1"/>
  <c r="D2523" i="1"/>
  <c r="E2523" i="1"/>
  <c r="F2523" i="1"/>
  <c r="G2523" i="1"/>
  <c r="H2523" i="1"/>
  <c r="I2523" i="1"/>
  <c r="J2523" i="1"/>
  <c r="C2524" i="1"/>
  <c r="D2524" i="1"/>
  <c r="E2524" i="1"/>
  <c r="F2524" i="1"/>
  <c r="G2524" i="1"/>
  <c r="H2524" i="1"/>
  <c r="I2524" i="1"/>
  <c r="J2524" i="1"/>
  <c r="C2525" i="1"/>
  <c r="D2525" i="1"/>
  <c r="E2525" i="1"/>
  <c r="F2525" i="1"/>
  <c r="G2525" i="1"/>
  <c r="H2525" i="1"/>
  <c r="I2525" i="1"/>
  <c r="J2525" i="1"/>
  <c r="C2526" i="1"/>
  <c r="D2526" i="1"/>
  <c r="E2526" i="1"/>
  <c r="F2526" i="1"/>
  <c r="G2526" i="1"/>
  <c r="H2526" i="1"/>
  <c r="I2526" i="1"/>
  <c r="J2526" i="1"/>
  <c r="C2527" i="1"/>
  <c r="D2527" i="1"/>
  <c r="E2527" i="1"/>
  <c r="F2527" i="1"/>
  <c r="G2527" i="1"/>
  <c r="H2527" i="1"/>
  <c r="I2527" i="1"/>
  <c r="J2527" i="1"/>
  <c r="C2528" i="1"/>
  <c r="D2528" i="1"/>
  <c r="E2528" i="1"/>
  <c r="F2528" i="1"/>
  <c r="G2528" i="1"/>
  <c r="H2528" i="1"/>
  <c r="I2528" i="1"/>
  <c r="J2528" i="1"/>
  <c r="C2529" i="1"/>
  <c r="D2529" i="1"/>
  <c r="E2529" i="1"/>
  <c r="F2529" i="1"/>
  <c r="G2529" i="1"/>
  <c r="H2529" i="1"/>
  <c r="I2529" i="1"/>
  <c r="J2529" i="1"/>
  <c r="C2530" i="1"/>
  <c r="D2530" i="1"/>
  <c r="E2530" i="1"/>
  <c r="F2530" i="1"/>
  <c r="G2530" i="1"/>
  <c r="H2530" i="1"/>
  <c r="I2530" i="1"/>
  <c r="J2530" i="1"/>
  <c r="C2531" i="1"/>
  <c r="D2531" i="1"/>
  <c r="E2531" i="1"/>
  <c r="F2531" i="1"/>
  <c r="G2531" i="1"/>
  <c r="H2531" i="1"/>
  <c r="I2531" i="1"/>
  <c r="J2531" i="1"/>
  <c r="C2532" i="1"/>
  <c r="D2532" i="1"/>
  <c r="E2532" i="1"/>
  <c r="F2532" i="1"/>
  <c r="G2532" i="1"/>
  <c r="H2532" i="1"/>
  <c r="I2532" i="1"/>
  <c r="J2532" i="1"/>
  <c r="C2533" i="1"/>
  <c r="D2533" i="1"/>
  <c r="E2533" i="1"/>
  <c r="F2533" i="1"/>
  <c r="G2533" i="1"/>
  <c r="H2533" i="1"/>
  <c r="I2533" i="1"/>
  <c r="J2533" i="1"/>
  <c r="C2534" i="1"/>
  <c r="D2534" i="1"/>
  <c r="E2534" i="1"/>
  <c r="F2534" i="1"/>
  <c r="G2534" i="1"/>
  <c r="H2534" i="1"/>
  <c r="I2534" i="1"/>
  <c r="J2534" i="1"/>
  <c r="C2535" i="1"/>
  <c r="D2535" i="1"/>
  <c r="E2535" i="1"/>
  <c r="F2535" i="1"/>
  <c r="G2535" i="1"/>
  <c r="H2535" i="1"/>
  <c r="I2535" i="1"/>
  <c r="J2535" i="1"/>
  <c r="C2536" i="1"/>
  <c r="D2536" i="1"/>
  <c r="E2536" i="1"/>
  <c r="F2536" i="1"/>
  <c r="G2536" i="1"/>
  <c r="H2536" i="1"/>
  <c r="I2536" i="1"/>
  <c r="J2536" i="1"/>
  <c r="C2537" i="1"/>
  <c r="D2537" i="1"/>
  <c r="E2537" i="1"/>
  <c r="F2537" i="1"/>
  <c r="G2537" i="1"/>
  <c r="H2537" i="1"/>
  <c r="I2537" i="1"/>
  <c r="J2537" i="1"/>
  <c r="C2538" i="1"/>
  <c r="D2538" i="1"/>
  <c r="E2538" i="1"/>
  <c r="F2538" i="1"/>
  <c r="G2538" i="1"/>
  <c r="H2538" i="1"/>
  <c r="I2538" i="1"/>
  <c r="J2538" i="1"/>
  <c r="C2539" i="1"/>
  <c r="D2539" i="1"/>
  <c r="E2539" i="1"/>
  <c r="F2539" i="1"/>
  <c r="G2539" i="1"/>
  <c r="H2539" i="1"/>
  <c r="I2539" i="1"/>
  <c r="J2539" i="1"/>
  <c r="C2540" i="1"/>
  <c r="D2540" i="1"/>
  <c r="E2540" i="1"/>
  <c r="F2540" i="1"/>
  <c r="G2540" i="1"/>
  <c r="H2540" i="1"/>
  <c r="I2540" i="1"/>
  <c r="J2540" i="1"/>
  <c r="C2541" i="1"/>
  <c r="D2541" i="1"/>
  <c r="E2541" i="1"/>
  <c r="F2541" i="1"/>
  <c r="G2541" i="1"/>
  <c r="H2541" i="1"/>
  <c r="I2541" i="1"/>
  <c r="J2541" i="1"/>
  <c r="C2542" i="1"/>
  <c r="D2542" i="1"/>
  <c r="E2542" i="1"/>
  <c r="F2542" i="1"/>
  <c r="G2542" i="1"/>
  <c r="H2542" i="1"/>
  <c r="I2542" i="1"/>
  <c r="J2542" i="1"/>
  <c r="C2543" i="1"/>
  <c r="D2543" i="1"/>
  <c r="E2543" i="1"/>
  <c r="F2543" i="1"/>
  <c r="G2543" i="1"/>
  <c r="H2543" i="1"/>
  <c r="I2543" i="1"/>
  <c r="J2543" i="1"/>
  <c r="C2544" i="1"/>
  <c r="D2544" i="1"/>
  <c r="E2544" i="1"/>
  <c r="F2544" i="1"/>
  <c r="G2544" i="1"/>
  <c r="H2544" i="1"/>
  <c r="I2544" i="1"/>
  <c r="J2544" i="1"/>
  <c r="C2545" i="1"/>
  <c r="D2545" i="1"/>
  <c r="E2545" i="1"/>
  <c r="F2545" i="1"/>
  <c r="G2545" i="1"/>
  <c r="H2545" i="1"/>
  <c r="I2545" i="1"/>
  <c r="J2545" i="1"/>
  <c r="C2546" i="1"/>
  <c r="D2546" i="1"/>
  <c r="E2546" i="1"/>
  <c r="F2546" i="1"/>
  <c r="G2546" i="1"/>
  <c r="H2546" i="1"/>
  <c r="I2546" i="1"/>
  <c r="J2546" i="1"/>
  <c r="C2547" i="1"/>
  <c r="D2547" i="1"/>
  <c r="E2547" i="1"/>
  <c r="F2547" i="1"/>
  <c r="G2547" i="1"/>
  <c r="H2547" i="1"/>
  <c r="I2547" i="1"/>
  <c r="J2547" i="1"/>
  <c r="C2548" i="1"/>
  <c r="D2548" i="1"/>
  <c r="E2548" i="1"/>
  <c r="F2548" i="1"/>
  <c r="G2548" i="1"/>
  <c r="H2548" i="1"/>
  <c r="I2548" i="1"/>
  <c r="J2548" i="1"/>
  <c r="C2549" i="1"/>
  <c r="D2549" i="1"/>
  <c r="E2549" i="1"/>
  <c r="F2549" i="1"/>
  <c r="G2549" i="1"/>
  <c r="H2549" i="1"/>
  <c r="I2549" i="1"/>
  <c r="J2549" i="1"/>
  <c r="C2550" i="1"/>
  <c r="D2550" i="1"/>
  <c r="E2550" i="1"/>
  <c r="F2550" i="1"/>
  <c r="G2550" i="1"/>
  <c r="H2550" i="1"/>
  <c r="I2550" i="1"/>
  <c r="J2550" i="1"/>
  <c r="C2551" i="1"/>
  <c r="D2551" i="1"/>
  <c r="E2551" i="1"/>
  <c r="F2551" i="1"/>
  <c r="G2551" i="1"/>
  <c r="H2551" i="1"/>
  <c r="I2551" i="1"/>
  <c r="J2551" i="1"/>
  <c r="C2552" i="1"/>
  <c r="D2552" i="1"/>
  <c r="E2552" i="1"/>
  <c r="F2552" i="1"/>
  <c r="G2552" i="1"/>
  <c r="H2552" i="1"/>
  <c r="I2552" i="1"/>
  <c r="J2552" i="1"/>
  <c r="C2553" i="1"/>
  <c r="D2553" i="1"/>
  <c r="E2553" i="1"/>
  <c r="F2553" i="1"/>
  <c r="G2553" i="1"/>
  <c r="H2553" i="1"/>
  <c r="I2553" i="1"/>
  <c r="J2553" i="1"/>
  <c r="C2554" i="1"/>
  <c r="D2554" i="1"/>
  <c r="E2554" i="1"/>
  <c r="F2554" i="1"/>
  <c r="G2554" i="1"/>
  <c r="H2554" i="1"/>
  <c r="I2554" i="1"/>
  <c r="J2554" i="1"/>
  <c r="C2555" i="1"/>
  <c r="D2555" i="1"/>
  <c r="E2555" i="1"/>
  <c r="F2555" i="1"/>
  <c r="G2555" i="1"/>
  <c r="H2555" i="1"/>
  <c r="I2555" i="1"/>
  <c r="J2555" i="1"/>
  <c r="C2556" i="1"/>
  <c r="D2556" i="1"/>
  <c r="E2556" i="1"/>
  <c r="F2556" i="1"/>
  <c r="G2556" i="1"/>
  <c r="H2556" i="1"/>
  <c r="I2556" i="1"/>
  <c r="J2556" i="1"/>
  <c r="C2557" i="1"/>
  <c r="D2557" i="1"/>
  <c r="E2557" i="1"/>
  <c r="F2557" i="1"/>
  <c r="G2557" i="1"/>
  <c r="H2557" i="1"/>
  <c r="I2557" i="1"/>
  <c r="J2557" i="1"/>
  <c r="C2558" i="1"/>
  <c r="D2558" i="1"/>
  <c r="E2558" i="1"/>
  <c r="F2558" i="1"/>
  <c r="G2558" i="1"/>
  <c r="H2558" i="1"/>
  <c r="I2558" i="1"/>
  <c r="J2558" i="1"/>
  <c r="C2559" i="1"/>
  <c r="D2559" i="1"/>
  <c r="E2559" i="1"/>
  <c r="F2559" i="1"/>
  <c r="G2559" i="1"/>
  <c r="H2559" i="1"/>
  <c r="I2559" i="1"/>
  <c r="J2559" i="1"/>
  <c r="C2560" i="1"/>
  <c r="D2560" i="1"/>
  <c r="E2560" i="1"/>
  <c r="F2560" i="1"/>
  <c r="G2560" i="1"/>
  <c r="H2560" i="1"/>
  <c r="I2560" i="1"/>
  <c r="J2560" i="1"/>
  <c r="C2561" i="1"/>
  <c r="D2561" i="1"/>
  <c r="E2561" i="1"/>
  <c r="F2561" i="1"/>
  <c r="G2561" i="1"/>
  <c r="H2561" i="1"/>
  <c r="I2561" i="1"/>
  <c r="J2561" i="1"/>
  <c r="C2562" i="1"/>
  <c r="D2562" i="1"/>
  <c r="E2562" i="1"/>
  <c r="F2562" i="1"/>
  <c r="G2562" i="1"/>
  <c r="H2562" i="1"/>
  <c r="I2562" i="1"/>
  <c r="J2562" i="1"/>
  <c r="C2563" i="1"/>
  <c r="D2563" i="1"/>
  <c r="E2563" i="1"/>
  <c r="F2563" i="1"/>
  <c r="G2563" i="1"/>
  <c r="H2563" i="1"/>
  <c r="I2563" i="1"/>
  <c r="J2563" i="1"/>
  <c r="C2564" i="1"/>
  <c r="D2564" i="1"/>
  <c r="E2564" i="1"/>
  <c r="F2564" i="1"/>
  <c r="G2564" i="1"/>
  <c r="H2564" i="1"/>
  <c r="I2564" i="1"/>
  <c r="J2564" i="1"/>
  <c r="C2565" i="1"/>
  <c r="D2565" i="1"/>
  <c r="E2565" i="1"/>
  <c r="F2565" i="1"/>
  <c r="G2565" i="1"/>
  <c r="H2565" i="1"/>
  <c r="I2565" i="1"/>
  <c r="J2565" i="1"/>
  <c r="C2566" i="1"/>
  <c r="D2566" i="1"/>
  <c r="E2566" i="1"/>
  <c r="F2566" i="1"/>
  <c r="G2566" i="1"/>
  <c r="H2566" i="1"/>
  <c r="I2566" i="1"/>
  <c r="J2566" i="1"/>
  <c r="C2567" i="1"/>
  <c r="D2567" i="1"/>
  <c r="E2567" i="1"/>
  <c r="F2567" i="1"/>
  <c r="G2567" i="1"/>
  <c r="H2567" i="1"/>
  <c r="I2567" i="1"/>
  <c r="J2567" i="1"/>
  <c r="C2568" i="1"/>
  <c r="D2568" i="1"/>
  <c r="E2568" i="1"/>
  <c r="F2568" i="1"/>
  <c r="G2568" i="1"/>
  <c r="H2568" i="1"/>
  <c r="I2568" i="1"/>
  <c r="J2568" i="1"/>
  <c r="C2569" i="1"/>
  <c r="D2569" i="1"/>
  <c r="E2569" i="1"/>
  <c r="F2569" i="1"/>
  <c r="G2569" i="1"/>
  <c r="H2569" i="1"/>
  <c r="I2569" i="1"/>
  <c r="J2569" i="1"/>
  <c r="C2570" i="1"/>
  <c r="D2570" i="1"/>
  <c r="E2570" i="1"/>
  <c r="F2570" i="1"/>
  <c r="G2570" i="1"/>
  <c r="H2570" i="1"/>
  <c r="I2570" i="1"/>
  <c r="J2570" i="1"/>
  <c r="C2571" i="1"/>
  <c r="D2571" i="1"/>
  <c r="E2571" i="1"/>
  <c r="F2571" i="1"/>
  <c r="G2571" i="1"/>
  <c r="H2571" i="1"/>
  <c r="I2571" i="1"/>
  <c r="J2571" i="1"/>
  <c r="C2572" i="1"/>
  <c r="D2572" i="1"/>
  <c r="E2572" i="1"/>
  <c r="F2572" i="1"/>
  <c r="G2572" i="1"/>
  <c r="H2572" i="1"/>
  <c r="I2572" i="1"/>
  <c r="J2572" i="1"/>
  <c r="C2573" i="1"/>
  <c r="D2573" i="1"/>
  <c r="E2573" i="1"/>
  <c r="F2573" i="1"/>
  <c r="G2573" i="1"/>
  <c r="H2573" i="1"/>
  <c r="I2573" i="1"/>
  <c r="J2573" i="1"/>
  <c r="C2574" i="1"/>
  <c r="D2574" i="1"/>
  <c r="E2574" i="1"/>
  <c r="F2574" i="1"/>
  <c r="G2574" i="1"/>
  <c r="H2574" i="1"/>
  <c r="I2574" i="1"/>
  <c r="J2574" i="1"/>
  <c r="C2575" i="1"/>
  <c r="D2575" i="1"/>
  <c r="E2575" i="1"/>
  <c r="F2575" i="1"/>
  <c r="G2575" i="1"/>
  <c r="H2575" i="1"/>
  <c r="I2575" i="1"/>
  <c r="J2575" i="1"/>
  <c r="C2576" i="1"/>
  <c r="D2576" i="1"/>
  <c r="E2576" i="1"/>
  <c r="F2576" i="1"/>
  <c r="G2576" i="1"/>
  <c r="H2576" i="1"/>
  <c r="I2576" i="1"/>
  <c r="J2576" i="1"/>
  <c r="C2577" i="1"/>
  <c r="D2577" i="1"/>
  <c r="E2577" i="1"/>
  <c r="F2577" i="1"/>
  <c r="G2577" i="1"/>
  <c r="H2577" i="1"/>
  <c r="I2577" i="1"/>
  <c r="J2577" i="1"/>
  <c r="C2578" i="1"/>
  <c r="D2578" i="1"/>
  <c r="E2578" i="1"/>
  <c r="F2578" i="1"/>
  <c r="G2578" i="1"/>
  <c r="H2578" i="1"/>
  <c r="I2578" i="1"/>
  <c r="J2578" i="1"/>
  <c r="C2579" i="1"/>
  <c r="D2579" i="1"/>
  <c r="E2579" i="1"/>
  <c r="F2579" i="1"/>
  <c r="G2579" i="1"/>
  <c r="H2579" i="1"/>
  <c r="I2579" i="1"/>
  <c r="J2579" i="1"/>
  <c r="C2580" i="1"/>
  <c r="D2580" i="1"/>
  <c r="E2580" i="1"/>
  <c r="F2580" i="1"/>
  <c r="G2580" i="1"/>
  <c r="H2580" i="1"/>
  <c r="I2580" i="1"/>
  <c r="J2580" i="1"/>
  <c r="C2581" i="1"/>
  <c r="D2581" i="1"/>
  <c r="E2581" i="1"/>
  <c r="F2581" i="1"/>
  <c r="G2581" i="1"/>
  <c r="H2581" i="1"/>
  <c r="I2581" i="1"/>
  <c r="J2581" i="1"/>
  <c r="C2582" i="1"/>
  <c r="D2582" i="1"/>
  <c r="E2582" i="1"/>
  <c r="F2582" i="1"/>
  <c r="G2582" i="1"/>
  <c r="H2582" i="1"/>
  <c r="I2582" i="1"/>
  <c r="J2582" i="1"/>
  <c r="C2583" i="1"/>
  <c r="D2583" i="1"/>
  <c r="E2583" i="1"/>
  <c r="F2583" i="1"/>
  <c r="G2583" i="1"/>
  <c r="H2583" i="1"/>
  <c r="I2583" i="1"/>
  <c r="J2583" i="1"/>
  <c r="C2584" i="1"/>
  <c r="D2584" i="1"/>
  <c r="E2584" i="1"/>
  <c r="F2584" i="1"/>
  <c r="G2584" i="1"/>
  <c r="H2584" i="1"/>
  <c r="I2584" i="1"/>
  <c r="J2584" i="1"/>
  <c r="C2585" i="1"/>
  <c r="D2585" i="1"/>
  <c r="E2585" i="1"/>
  <c r="F2585" i="1"/>
  <c r="G2585" i="1"/>
  <c r="H2585" i="1"/>
  <c r="I2585" i="1"/>
  <c r="J2585" i="1"/>
  <c r="C2586" i="1"/>
  <c r="D2586" i="1"/>
  <c r="E2586" i="1"/>
  <c r="F2586" i="1"/>
  <c r="G2586" i="1"/>
  <c r="H2586" i="1"/>
  <c r="I2586" i="1"/>
  <c r="J2586" i="1"/>
  <c r="C2587" i="1"/>
  <c r="D2587" i="1"/>
  <c r="E2587" i="1"/>
  <c r="F2587" i="1"/>
  <c r="G2587" i="1"/>
  <c r="H2587" i="1"/>
  <c r="I2587" i="1"/>
  <c r="J2587" i="1"/>
  <c r="C2588" i="1"/>
  <c r="D2588" i="1"/>
  <c r="E2588" i="1"/>
  <c r="F2588" i="1"/>
  <c r="G2588" i="1"/>
  <c r="H2588" i="1"/>
  <c r="I2588" i="1"/>
  <c r="J2588" i="1"/>
  <c r="C2589" i="1"/>
  <c r="D2589" i="1"/>
  <c r="E2589" i="1"/>
  <c r="F2589" i="1"/>
  <c r="G2589" i="1"/>
  <c r="H2589" i="1"/>
  <c r="I2589" i="1"/>
  <c r="J2589" i="1"/>
  <c r="C2590" i="1"/>
  <c r="D2590" i="1"/>
  <c r="E2590" i="1"/>
  <c r="F2590" i="1"/>
  <c r="G2590" i="1"/>
  <c r="H2590" i="1"/>
  <c r="I2590" i="1"/>
  <c r="J2590" i="1"/>
  <c r="C2591" i="1"/>
  <c r="D2591" i="1"/>
  <c r="E2591" i="1"/>
  <c r="F2591" i="1"/>
  <c r="G2591" i="1"/>
  <c r="H2591" i="1"/>
  <c r="I2591" i="1"/>
  <c r="J2591" i="1"/>
  <c r="C2592" i="1"/>
  <c r="D2592" i="1"/>
  <c r="E2592" i="1"/>
  <c r="F2592" i="1"/>
  <c r="G2592" i="1"/>
  <c r="H2592" i="1"/>
  <c r="I2592" i="1"/>
  <c r="J2592" i="1"/>
  <c r="C2593" i="1"/>
  <c r="D2593" i="1"/>
  <c r="E2593" i="1"/>
  <c r="F2593" i="1"/>
  <c r="G2593" i="1"/>
  <c r="H2593" i="1"/>
  <c r="I2593" i="1"/>
  <c r="J2593" i="1"/>
  <c r="C2594" i="1"/>
  <c r="D2594" i="1"/>
  <c r="E2594" i="1"/>
  <c r="F2594" i="1"/>
  <c r="G2594" i="1"/>
  <c r="H2594" i="1"/>
  <c r="I2594" i="1"/>
  <c r="J2594" i="1"/>
  <c r="C2595" i="1"/>
  <c r="D2595" i="1"/>
  <c r="E2595" i="1"/>
  <c r="F2595" i="1"/>
  <c r="G2595" i="1"/>
  <c r="H2595" i="1"/>
  <c r="I2595" i="1"/>
  <c r="J2595" i="1"/>
  <c r="C2596" i="1"/>
  <c r="D2596" i="1"/>
  <c r="E2596" i="1"/>
  <c r="F2596" i="1"/>
  <c r="G2596" i="1"/>
  <c r="H2596" i="1"/>
  <c r="I2596" i="1"/>
  <c r="J2596" i="1"/>
  <c r="C2597" i="1"/>
  <c r="D2597" i="1"/>
  <c r="E2597" i="1"/>
  <c r="F2597" i="1"/>
  <c r="G2597" i="1"/>
  <c r="H2597" i="1"/>
  <c r="I2597" i="1"/>
  <c r="J2597" i="1"/>
  <c r="C2598" i="1"/>
  <c r="D2598" i="1"/>
  <c r="E2598" i="1"/>
  <c r="F2598" i="1"/>
  <c r="G2598" i="1"/>
  <c r="H2598" i="1"/>
  <c r="I2598" i="1"/>
  <c r="J2598" i="1"/>
  <c r="C2599" i="1"/>
  <c r="D2599" i="1"/>
  <c r="E2599" i="1"/>
  <c r="F2599" i="1"/>
  <c r="G2599" i="1"/>
  <c r="H2599" i="1"/>
  <c r="I2599" i="1"/>
  <c r="J2599" i="1"/>
  <c r="C2600" i="1"/>
  <c r="D2600" i="1"/>
  <c r="E2600" i="1"/>
  <c r="F2600" i="1"/>
  <c r="G2600" i="1"/>
  <c r="H2600" i="1"/>
  <c r="I2600" i="1"/>
  <c r="J2600" i="1"/>
  <c r="C2601" i="1"/>
  <c r="D2601" i="1"/>
  <c r="E2601" i="1"/>
  <c r="F2601" i="1"/>
  <c r="G2601" i="1"/>
  <c r="H2601" i="1"/>
  <c r="I2601" i="1"/>
  <c r="J2601" i="1"/>
  <c r="C2602" i="1"/>
  <c r="D2602" i="1"/>
  <c r="E2602" i="1"/>
  <c r="F2602" i="1"/>
  <c r="G2602" i="1"/>
  <c r="H2602" i="1"/>
  <c r="I2602" i="1"/>
  <c r="J2602" i="1"/>
  <c r="C2603" i="1"/>
  <c r="D2603" i="1"/>
  <c r="E2603" i="1"/>
  <c r="F2603" i="1"/>
  <c r="G2603" i="1"/>
  <c r="H2603" i="1"/>
  <c r="I2603" i="1"/>
  <c r="J2603" i="1"/>
  <c r="C2604" i="1"/>
  <c r="D2604" i="1"/>
  <c r="E2604" i="1"/>
  <c r="F2604" i="1"/>
  <c r="G2604" i="1"/>
  <c r="H2604" i="1"/>
  <c r="I2604" i="1"/>
  <c r="J2604" i="1"/>
  <c r="C2605" i="1"/>
  <c r="D2605" i="1"/>
  <c r="E2605" i="1"/>
  <c r="F2605" i="1"/>
  <c r="G2605" i="1"/>
  <c r="H2605" i="1"/>
  <c r="I2605" i="1"/>
  <c r="J2605" i="1"/>
  <c r="C2606" i="1"/>
  <c r="D2606" i="1"/>
  <c r="E2606" i="1"/>
  <c r="F2606" i="1"/>
  <c r="G2606" i="1"/>
  <c r="H2606" i="1"/>
  <c r="I2606" i="1"/>
  <c r="J2606" i="1"/>
  <c r="C2607" i="1"/>
  <c r="D2607" i="1"/>
  <c r="E2607" i="1"/>
  <c r="F2607" i="1"/>
  <c r="G2607" i="1"/>
  <c r="H2607" i="1"/>
  <c r="I2607" i="1"/>
  <c r="J2607" i="1"/>
  <c r="C2608" i="1"/>
  <c r="D2608" i="1"/>
  <c r="E2608" i="1"/>
  <c r="F2608" i="1"/>
  <c r="G2608" i="1"/>
  <c r="H2608" i="1"/>
  <c r="I2608" i="1"/>
  <c r="J2608" i="1"/>
  <c r="C2609" i="1"/>
  <c r="D2609" i="1"/>
  <c r="E2609" i="1"/>
  <c r="F2609" i="1"/>
  <c r="G2609" i="1"/>
  <c r="H2609" i="1"/>
  <c r="I2609" i="1"/>
  <c r="J2609" i="1"/>
  <c r="C2610" i="1"/>
  <c r="D2610" i="1"/>
  <c r="E2610" i="1"/>
  <c r="F2610" i="1"/>
  <c r="G2610" i="1"/>
  <c r="H2610" i="1"/>
  <c r="I2610" i="1"/>
  <c r="J2610" i="1"/>
  <c r="C2611" i="1"/>
  <c r="D2611" i="1"/>
  <c r="E2611" i="1"/>
  <c r="F2611" i="1"/>
  <c r="G2611" i="1"/>
  <c r="H2611" i="1"/>
  <c r="I2611" i="1"/>
  <c r="J2611" i="1"/>
  <c r="C2612" i="1"/>
  <c r="D2612" i="1"/>
  <c r="E2612" i="1"/>
  <c r="F2612" i="1"/>
  <c r="G2612" i="1"/>
  <c r="H2612" i="1"/>
  <c r="I2612" i="1"/>
  <c r="J2612" i="1"/>
  <c r="C2613" i="1"/>
  <c r="D2613" i="1"/>
  <c r="E2613" i="1"/>
  <c r="F2613" i="1"/>
  <c r="G2613" i="1"/>
  <c r="H2613" i="1"/>
  <c r="I2613" i="1"/>
  <c r="J2613" i="1"/>
  <c r="C2614" i="1"/>
  <c r="D2614" i="1"/>
  <c r="E2614" i="1"/>
  <c r="F2614" i="1"/>
  <c r="G2614" i="1"/>
  <c r="H2614" i="1"/>
  <c r="I2614" i="1"/>
  <c r="J2614" i="1"/>
  <c r="C2615" i="1"/>
  <c r="D2615" i="1"/>
  <c r="E2615" i="1"/>
  <c r="F2615" i="1"/>
  <c r="G2615" i="1"/>
  <c r="H2615" i="1"/>
  <c r="I2615" i="1"/>
  <c r="J2615" i="1"/>
  <c r="C2616" i="1"/>
  <c r="D2616" i="1"/>
  <c r="E2616" i="1"/>
  <c r="F2616" i="1"/>
  <c r="G2616" i="1"/>
  <c r="H2616" i="1"/>
  <c r="I2616" i="1"/>
  <c r="J2616" i="1"/>
  <c r="C2617" i="1"/>
  <c r="D2617" i="1"/>
  <c r="E2617" i="1"/>
  <c r="F2617" i="1"/>
  <c r="G2617" i="1"/>
  <c r="H2617" i="1"/>
  <c r="I2617" i="1"/>
  <c r="J2617" i="1"/>
  <c r="C2618" i="1"/>
  <c r="D2618" i="1"/>
  <c r="E2618" i="1"/>
  <c r="F2618" i="1"/>
  <c r="G2618" i="1"/>
  <c r="H2618" i="1"/>
  <c r="I2618" i="1"/>
  <c r="J2618" i="1"/>
  <c r="C2619" i="1"/>
  <c r="D2619" i="1"/>
  <c r="E2619" i="1"/>
  <c r="F2619" i="1"/>
  <c r="G2619" i="1"/>
  <c r="H2619" i="1"/>
  <c r="I2619" i="1"/>
  <c r="J2619" i="1"/>
  <c r="C2620" i="1"/>
  <c r="D2620" i="1"/>
  <c r="E2620" i="1"/>
  <c r="F2620" i="1"/>
  <c r="G2620" i="1"/>
  <c r="H2620" i="1"/>
  <c r="I2620" i="1"/>
  <c r="J2620" i="1"/>
  <c r="C2621" i="1"/>
  <c r="D2621" i="1"/>
  <c r="E2621" i="1"/>
  <c r="F2621" i="1"/>
  <c r="G2621" i="1"/>
  <c r="H2621" i="1"/>
  <c r="I2621" i="1"/>
  <c r="J2621" i="1"/>
  <c r="C2622" i="1"/>
  <c r="D2622" i="1"/>
  <c r="E2622" i="1"/>
  <c r="F2622" i="1"/>
  <c r="G2622" i="1"/>
  <c r="H2622" i="1"/>
  <c r="I2622" i="1"/>
  <c r="J2622" i="1"/>
  <c r="C2623" i="1"/>
  <c r="D2623" i="1"/>
  <c r="E2623" i="1"/>
  <c r="F2623" i="1"/>
  <c r="G2623" i="1"/>
  <c r="H2623" i="1"/>
  <c r="I2623" i="1"/>
  <c r="J2623" i="1"/>
  <c r="C2624" i="1"/>
  <c r="D2624" i="1"/>
  <c r="E2624" i="1"/>
  <c r="F2624" i="1"/>
  <c r="G2624" i="1"/>
  <c r="H2624" i="1"/>
  <c r="I2624" i="1"/>
  <c r="J2624" i="1"/>
  <c r="C2625" i="1"/>
  <c r="D2625" i="1"/>
  <c r="E2625" i="1"/>
  <c r="F2625" i="1"/>
  <c r="G2625" i="1"/>
  <c r="H2625" i="1"/>
  <c r="I2625" i="1"/>
  <c r="J2625" i="1"/>
  <c r="C2626" i="1"/>
  <c r="D2626" i="1"/>
  <c r="E2626" i="1"/>
  <c r="F2626" i="1"/>
  <c r="G2626" i="1"/>
  <c r="H2626" i="1"/>
  <c r="I2626" i="1"/>
  <c r="J2626" i="1"/>
  <c r="C2627" i="1"/>
  <c r="D2627" i="1"/>
  <c r="E2627" i="1"/>
  <c r="F2627" i="1"/>
  <c r="G2627" i="1"/>
  <c r="H2627" i="1"/>
  <c r="I2627" i="1"/>
  <c r="J2627" i="1"/>
  <c r="C2628" i="1"/>
  <c r="D2628" i="1"/>
  <c r="E2628" i="1"/>
  <c r="F2628" i="1"/>
  <c r="G2628" i="1"/>
  <c r="H2628" i="1"/>
  <c r="I2628" i="1"/>
  <c r="J2628" i="1"/>
  <c r="C2629" i="1"/>
  <c r="D2629" i="1"/>
  <c r="E2629" i="1"/>
  <c r="F2629" i="1"/>
  <c r="G2629" i="1"/>
  <c r="H2629" i="1"/>
  <c r="I2629" i="1"/>
  <c r="J2629" i="1"/>
  <c r="C2630" i="1"/>
  <c r="D2630" i="1"/>
  <c r="E2630" i="1"/>
  <c r="F2630" i="1"/>
  <c r="G2630" i="1"/>
  <c r="H2630" i="1"/>
  <c r="I2630" i="1"/>
  <c r="J2630" i="1"/>
  <c r="C2631" i="1"/>
  <c r="D2631" i="1"/>
  <c r="E2631" i="1"/>
  <c r="F2631" i="1"/>
  <c r="G2631" i="1"/>
  <c r="H2631" i="1"/>
  <c r="I2631" i="1"/>
  <c r="J2631" i="1"/>
  <c r="C2632" i="1"/>
  <c r="D2632" i="1"/>
  <c r="E2632" i="1"/>
  <c r="F2632" i="1"/>
  <c r="G2632" i="1"/>
  <c r="H2632" i="1"/>
  <c r="I2632" i="1"/>
  <c r="J2632" i="1"/>
  <c r="C2633" i="1"/>
  <c r="D2633" i="1"/>
  <c r="E2633" i="1"/>
  <c r="F2633" i="1"/>
  <c r="G2633" i="1"/>
  <c r="H2633" i="1"/>
  <c r="I2633" i="1"/>
  <c r="J2633" i="1"/>
  <c r="C2634" i="1"/>
  <c r="D2634" i="1"/>
  <c r="E2634" i="1"/>
  <c r="F2634" i="1"/>
  <c r="G2634" i="1"/>
  <c r="H2634" i="1"/>
  <c r="I2634" i="1"/>
  <c r="J2634" i="1"/>
  <c r="C2635" i="1"/>
  <c r="D2635" i="1"/>
  <c r="E2635" i="1"/>
  <c r="F2635" i="1"/>
  <c r="G2635" i="1"/>
  <c r="H2635" i="1"/>
  <c r="I2635" i="1"/>
  <c r="J2635" i="1"/>
  <c r="C2636" i="1"/>
  <c r="D2636" i="1"/>
  <c r="E2636" i="1"/>
  <c r="F2636" i="1"/>
  <c r="G2636" i="1"/>
  <c r="H2636" i="1"/>
  <c r="I2636" i="1"/>
  <c r="J2636" i="1"/>
  <c r="C2637" i="1"/>
  <c r="D2637" i="1"/>
  <c r="E2637" i="1"/>
  <c r="F2637" i="1"/>
  <c r="G2637" i="1"/>
  <c r="H2637" i="1"/>
  <c r="I2637" i="1"/>
  <c r="J2637" i="1"/>
  <c r="C2638" i="1"/>
  <c r="D2638" i="1"/>
  <c r="E2638" i="1"/>
  <c r="F2638" i="1"/>
  <c r="G2638" i="1"/>
  <c r="H2638" i="1"/>
  <c r="I2638" i="1"/>
  <c r="J2638" i="1"/>
  <c r="C2639" i="1"/>
  <c r="D2639" i="1"/>
  <c r="E2639" i="1"/>
  <c r="F2639" i="1"/>
  <c r="G2639" i="1"/>
  <c r="H2639" i="1"/>
  <c r="I2639" i="1"/>
  <c r="J2639" i="1"/>
  <c r="C2640" i="1"/>
  <c r="D2640" i="1"/>
  <c r="E2640" i="1"/>
  <c r="F2640" i="1"/>
  <c r="G2640" i="1"/>
  <c r="H2640" i="1"/>
  <c r="I2640" i="1"/>
  <c r="J2640" i="1"/>
  <c r="C2641" i="1"/>
  <c r="D2641" i="1"/>
  <c r="E2641" i="1"/>
  <c r="F2641" i="1"/>
  <c r="G2641" i="1"/>
  <c r="H2641" i="1"/>
  <c r="I2641" i="1"/>
  <c r="J2641" i="1"/>
  <c r="C2642" i="1"/>
  <c r="D2642" i="1"/>
  <c r="E2642" i="1"/>
  <c r="F2642" i="1"/>
  <c r="G2642" i="1"/>
  <c r="H2642" i="1"/>
  <c r="I2642" i="1"/>
  <c r="J2642" i="1"/>
  <c r="C2643" i="1"/>
  <c r="D2643" i="1"/>
  <c r="E2643" i="1"/>
  <c r="F2643" i="1"/>
  <c r="G2643" i="1"/>
  <c r="H2643" i="1"/>
  <c r="I2643" i="1"/>
  <c r="J2643" i="1"/>
  <c r="C2644" i="1"/>
  <c r="D2644" i="1"/>
  <c r="E2644" i="1"/>
  <c r="F2644" i="1"/>
  <c r="G2644" i="1"/>
  <c r="H2644" i="1"/>
  <c r="I2644" i="1"/>
  <c r="J2644" i="1"/>
  <c r="C2645" i="1"/>
  <c r="D2645" i="1"/>
  <c r="E2645" i="1"/>
  <c r="F2645" i="1"/>
  <c r="G2645" i="1"/>
  <c r="H2645" i="1"/>
  <c r="I2645" i="1"/>
  <c r="J2645" i="1"/>
  <c r="C2646" i="1"/>
  <c r="D2646" i="1"/>
  <c r="E2646" i="1"/>
  <c r="F2646" i="1"/>
  <c r="G2646" i="1"/>
  <c r="H2646" i="1"/>
  <c r="I2646" i="1"/>
  <c r="J2646" i="1"/>
  <c r="C2647" i="1"/>
  <c r="D2647" i="1"/>
  <c r="E2647" i="1"/>
  <c r="F2647" i="1"/>
  <c r="G2647" i="1"/>
  <c r="H2647" i="1"/>
  <c r="I2647" i="1"/>
  <c r="J2647" i="1"/>
  <c r="C2648" i="1"/>
  <c r="D2648" i="1"/>
  <c r="E2648" i="1"/>
  <c r="F2648" i="1"/>
  <c r="G2648" i="1"/>
  <c r="H2648" i="1"/>
  <c r="I2648" i="1"/>
  <c r="J2648" i="1"/>
  <c r="C2649" i="1"/>
  <c r="D2649" i="1"/>
  <c r="E2649" i="1"/>
  <c r="F2649" i="1"/>
  <c r="G2649" i="1"/>
  <c r="H2649" i="1"/>
  <c r="I2649" i="1"/>
  <c r="J2649" i="1"/>
  <c r="C2650" i="1"/>
  <c r="D2650" i="1"/>
  <c r="E2650" i="1"/>
  <c r="F2650" i="1"/>
  <c r="G2650" i="1"/>
  <c r="H2650" i="1"/>
  <c r="I2650" i="1"/>
  <c r="J2650" i="1"/>
  <c r="C2651" i="1"/>
  <c r="D2651" i="1"/>
  <c r="E2651" i="1"/>
  <c r="F2651" i="1"/>
  <c r="G2651" i="1"/>
  <c r="H2651" i="1"/>
  <c r="I2651" i="1"/>
  <c r="J2651" i="1"/>
  <c r="C2652" i="1"/>
  <c r="D2652" i="1"/>
  <c r="E2652" i="1"/>
  <c r="F2652" i="1"/>
  <c r="G2652" i="1"/>
  <c r="H2652" i="1"/>
  <c r="I2652" i="1"/>
  <c r="J2652" i="1"/>
  <c r="C2653" i="1"/>
  <c r="D2653" i="1"/>
  <c r="E2653" i="1"/>
  <c r="F2653" i="1"/>
  <c r="G2653" i="1"/>
  <c r="H2653" i="1"/>
  <c r="I2653" i="1"/>
  <c r="J2653" i="1"/>
  <c r="C2654" i="1"/>
  <c r="D2654" i="1"/>
  <c r="E2654" i="1"/>
  <c r="F2654" i="1"/>
  <c r="G2654" i="1"/>
  <c r="H2654" i="1"/>
  <c r="I2654" i="1"/>
  <c r="J2654" i="1"/>
  <c r="C2655" i="1"/>
  <c r="D2655" i="1"/>
  <c r="E2655" i="1"/>
  <c r="F2655" i="1"/>
  <c r="G2655" i="1"/>
  <c r="H2655" i="1"/>
  <c r="I2655" i="1"/>
  <c r="J2655" i="1"/>
  <c r="C2656" i="1"/>
  <c r="D2656" i="1"/>
  <c r="E2656" i="1"/>
  <c r="F2656" i="1"/>
  <c r="G2656" i="1"/>
  <c r="H2656" i="1"/>
  <c r="I2656" i="1"/>
  <c r="J2656" i="1"/>
  <c r="C2657" i="1"/>
  <c r="D2657" i="1"/>
  <c r="E2657" i="1"/>
  <c r="F2657" i="1"/>
  <c r="G2657" i="1"/>
  <c r="H2657" i="1"/>
  <c r="I2657" i="1"/>
  <c r="J2657" i="1"/>
  <c r="C2658" i="1"/>
  <c r="D2658" i="1"/>
  <c r="E2658" i="1"/>
  <c r="F2658" i="1"/>
  <c r="G2658" i="1"/>
  <c r="H2658" i="1"/>
  <c r="I2658" i="1"/>
  <c r="J2658" i="1"/>
  <c r="C2659" i="1"/>
  <c r="D2659" i="1"/>
  <c r="E2659" i="1"/>
  <c r="F2659" i="1"/>
  <c r="G2659" i="1"/>
  <c r="H2659" i="1"/>
  <c r="I2659" i="1"/>
  <c r="J2659" i="1"/>
  <c r="C2660" i="1"/>
  <c r="D2660" i="1"/>
  <c r="E2660" i="1"/>
  <c r="F2660" i="1"/>
  <c r="G2660" i="1"/>
  <c r="H2660" i="1"/>
  <c r="I2660" i="1"/>
  <c r="J2660" i="1"/>
  <c r="C2661" i="1"/>
  <c r="D2661" i="1"/>
  <c r="E2661" i="1"/>
  <c r="F2661" i="1"/>
  <c r="G2661" i="1"/>
  <c r="H2661" i="1"/>
  <c r="I2661" i="1"/>
  <c r="J2661" i="1"/>
  <c r="C2662" i="1"/>
  <c r="D2662" i="1"/>
  <c r="E2662" i="1"/>
  <c r="F2662" i="1"/>
  <c r="G2662" i="1"/>
  <c r="H2662" i="1"/>
  <c r="I2662" i="1"/>
  <c r="J2662" i="1"/>
  <c r="C2663" i="1"/>
  <c r="D2663" i="1"/>
  <c r="E2663" i="1"/>
  <c r="F2663" i="1"/>
  <c r="G2663" i="1"/>
  <c r="H2663" i="1"/>
  <c r="I2663" i="1"/>
  <c r="J2663" i="1"/>
  <c r="C2664" i="1"/>
  <c r="D2664" i="1"/>
  <c r="E2664" i="1"/>
  <c r="F2664" i="1"/>
  <c r="G2664" i="1"/>
  <c r="H2664" i="1"/>
  <c r="I2664" i="1"/>
  <c r="J2664" i="1"/>
  <c r="C2665" i="1"/>
  <c r="D2665" i="1"/>
  <c r="E2665" i="1"/>
  <c r="F2665" i="1"/>
  <c r="G2665" i="1"/>
  <c r="H2665" i="1"/>
  <c r="I2665" i="1"/>
  <c r="J2665" i="1"/>
  <c r="C2666" i="1"/>
  <c r="D2666" i="1"/>
  <c r="E2666" i="1"/>
  <c r="F2666" i="1"/>
  <c r="G2666" i="1"/>
  <c r="H2666" i="1"/>
  <c r="I2666" i="1"/>
  <c r="J2666" i="1"/>
  <c r="C2667" i="1"/>
  <c r="D2667" i="1"/>
  <c r="E2667" i="1"/>
  <c r="F2667" i="1"/>
  <c r="G2667" i="1"/>
  <c r="H2667" i="1"/>
  <c r="I2667" i="1"/>
  <c r="J2667" i="1"/>
  <c r="C2668" i="1"/>
  <c r="D2668" i="1"/>
  <c r="E2668" i="1"/>
  <c r="F2668" i="1"/>
  <c r="G2668" i="1"/>
  <c r="H2668" i="1"/>
  <c r="I2668" i="1"/>
  <c r="J2668" i="1"/>
  <c r="C2669" i="1"/>
  <c r="D2669" i="1"/>
  <c r="E2669" i="1"/>
  <c r="F2669" i="1"/>
  <c r="G2669" i="1"/>
  <c r="H2669" i="1"/>
  <c r="I2669" i="1"/>
  <c r="J2669" i="1"/>
  <c r="C2670" i="1"/>
  <c r="D2670" i="1"/>
  <c r="E2670" i="1"/>
  <c r="F2670" i="1"/>
  <c r="G2670" i="1"/>
  <c r="H2670" i="1"/>
  <c r="I2670" i="1"/>
  <c r="J2670" i="1"/>
  <c r="C2671" i="1"/>
  <c r="D2671" i="1"/>
  <c r="E2671" i="1"/>
  <c r="F2671" i="1"/>
  <c r="G2671" i="1"/>
  <c r="H2671" i="1"/>
  <c r="I2671" i="1"/>
  <c r="J2671" i="1"/>
  <c r="C2672" i="1"/>
  <c r="D2672" i="1"/>
  <c r="E2672" i="1"/>
  <c r="F2672" i="1"/>
  <c r="G2672" i="1"/>
  <c r="H2672" i="1"/>
  <c r="I2672" i="1"/>
  <c r="J2672" i="1"/>
  <c r="C2673" i="1"/>
  <c r="D2673" i="1"/>
  <c r="E2673" i="1"/>
  <c r="F2673" i="1"/>
  <c r="G2673" i="1"/>
  <c r="H2673" i="1"/>
  <c r="I2673" i="1"/>
  <c r="J2673" i="1"/>
  <c r="C2674" i="1"/>
  <c r="D2674" i="1"/>
  <c r="E2674" i="1"/>
  <c r="F2674" i="1"/>
  <c r="G2674" i="1"/>
  <c r="H2674" i="1"/>
  <c r="I2674" i="1"/>
  <c r="J2674" i="1"/>
  <c r="C2675" i="1"/>
  <c r="D2675" i="1"/>
  <c r="E2675" i="1"/>
  <c r="F2675" i="1"/>
  <c r="G2675" i="1"/>
  <c r="H2675" i="1"/>
  <c r="I2675" i="1"/>
  <c r="J2675" i="1"/>
  <c r="C2676" i="1"/>
  <c r="D2676" i="1"/>
  <c r="E2676" i="1"/>
  <c r="F2676" i="1"/>
  <c r="G2676" i="1"/>
  <c r="H2676" i="1"/>
  <c r="I2676" i="1"/>
  <c r="J2676" i="1"/>
  <c r="C2677" i="1"/>
  <c r="D2677" i="1"/>
  <c r="E2677" i="1"/>
  <c r="F2677" i="1"/>
  <c r="G2677" i="1"/>
  <c r="H2677" i="1"/>
  <c r="I2677" i="1"/>
  <c r="J2677" i="1"/>
  <c r="C2678" i="1"/>
  <c r="D2678" i="1"/>
  <c r="E2678" i="1"/>
  <c r="F2678" i="1"/>
  <c r="G2678" i="1"/>
  <c r="H2678" i="1"/>
  <c r="I2678" i="1"/>
  <c r="J2678" i="1"/>
  <c r="C2679" i="1"/>
  <c r="D2679" i="1"/>
  <c r="E2679" i="1"/>
  <c r="F2679" i="1"/>
  <c r="G2679" i="1"/>
  <c r="H2679" i="1"/>
  <c r="I2679" i="1"/>
  <c r="J2679" i="1"/>
  <c r="C2680" i="1"/>
  <c r="D2680" i="1"/>
  <c r="E2680" i="1"/>
  <c r="F2680" i="1"/>
  <c r="G2680" i="1"/>
  <c r="H2680" i="1"/>
  <c r="I2680" i="1"/>
  <c r="J2680" i="1"/>
  <c r="C2681" i="1"/>
  <c r="D2681" i="1"/>
  <c r="E2681" i="1"/>
  <c r="F2681" i="1"/>
  <c r="G2681" i="1"/>
  <c r="H2681" i="1"/>
  <c r="I2681" i="1"/>
  <c r="J2681" i="1"/>
  <c r="C2682" i="1"/>
  <c r="D2682" i="1"/>
  <c r="E2682" i="1"/>
  <c r="F2682" i="1"/>
  <c r="G2682" i="1"/>
  <c r="H2682" i="1"/>
  <c r="I2682" i="1"/>
  <c r="J2682" i="1"/>
  <c r="C2683" i="1"/>
  <c r="D2683" i="1"/>
  <c r="E2683" i="1"/>
  <c r="F2683" i="1"/>
  <c r="G2683" i="1"/>
  <c r="H2683" i="1"/>
  <c r="I2683" i="1"/>
  <c r="J2683" i="1"/>
  <c r="C2684" i="1"/>
  <c r="D2684" i="1"/>
  <c r="E2684" i="1"/>
  <c r="F2684" i="1"/>
  <c r="G2684" i="1"/>
  <c r="H2684" i="1"/>
  <c r="I2684" i="1"/>
  <c r="J2684" i="1"/>
  <c r="C2685" i="1"/>
  <c r="D2685" i="1"/>
  <c r="E2685" i="1"/>
  <c r="F2685" i="1"/>
  <c r="G2685" i="1"/>
  <c r="H2685" i="1"/>
  <c r="I2685" i="1"/>
  <c r="J2685" i="1"/>
  <c r="C2686" i="1"/>
  <c r="D2686" i="1"/>
  <c r="E2686" i="1"/>
  <c r="F2686" i="1"/>
  <c r="G2686" i="1"/>
  <c r="H2686" i="1"/>
  <c r="I2686" i="1"/>
  <c r="J2686" i="1"/>
  <c r="C2687" i="1"/>
  <c r="D2687" i="1"/>
  <c r="E2687" i="1"/>
  <c r="F2687" i="1"/>
  <c r="G2687" i="1"/>
  <c r="H2687" i="1"/>
  <c r="I2687" i="1"/>
  <c r="J2687" i="1"/>
  <c r="C2688" i="1"/>
  <c r="D2688" i="1"/>
  <c r="E2688" i="1"/>
  <c r="F2688" i="1"/>
  <c r="G2688" i="1"/>
  <c r="H2688" i="1"/>
  <c r="I2688" i="1"/>
  <c r="J2688" i="1"/>
  <c r="C2689" i="1"/>
  <c r="D2689" i="1"/>
  <c r="E2689" i="1"/>
  <c r="F2689" i="1"/>
  <c r="G2689" i="1"/>
  <c r="H2689" i="1"/>
  <c r="I2689" i="1"/>
  <c r="J2689" i="1"/>
  <c r="C2690" i="1"/>
  <c r="D2690" i="1"/>
  <c r="E2690" i="1"/>
  <c r="F2690" i="1"/>
  <c r="G2690" i="1"/>
  <c r="H2690" i="1"/>
  <c r="I2690" i="1"/>
  <c r="J2690" i="1"/>
  <c r="C2691" i="1"/>
  <c r="D2691" i="1"/>
  <c r="E2691" i="1"/>
  <c r="F2691" i="1"/>
  <c r="G2691" i="1"/>
  <c r="H2691" i="1"/>
  <c r="I2691" i="1"/>
  <c r="J2691" i="1"/>
  <c r="C2692" i="1"/>
  <c r="D2692" i="1"/>
  <c r="E2692" i="1"/>
  <c r="F2692" i="1"/>
  <c r="G2692" i="1"/>
  <c r="H2692" i="1"/>
  <c r="I2692" i="1"/>
  <c r="J2692" i="1"/>
  <c r="C2693" i="1"/>
  <c r="D2693" i="1"/>
  <c r="E2693" i="1"/>
  <c r="F2693" i="1"/>
  <c r="G2693" i="1"/>
  <c r="H2693" i="1"/>
  <c r="I2693" i="1"/>
  <c r="J2693" i="1"/>
  <c r="C2694" i="1"/>
  <c r="D2694" i="1"/>
  <c r="E2694" i="1"/>
  <c r="F2694" i="1"/>
  <c r="G2694" i="1"/>
  <c r="H2694" i="1"/>
  <c r="I2694" i="1"/>
  <c r="J2694" i="1"/>
  <c r="C2695" i="1"/>
  <c r="D2695" i="1"/>
  <c r="E2695" i="1"/>
  <c r="F2695" i="1"/>
  <c r="G2695" i="1"/>
  <c r="H2695" i="1"/>
  <c r="I2695" i="1"/>
  <c r="J2695" i="1"/>
  <c r="C2696" i="1"/>
  <c r="D2696" i="1"/>
  <c r="E2696" i="1"/>
  <c r="F2696" i="1"/>
  <c r="G2696" i="1"/>
  <c r="H2696" i="1"/>
  <c r="I2696" i="1"/>
  <c r="J2696" i="1"/>
  <c r="C2697" i="1"/>
  <c r="D2697" i="1"/>
  <c r="E2697" i="1"/>
  <c r="F2697" i="1"/>
  <c r="G2697" i="1"/>
  <c r="H2697" i="1"/>
  <c r="I2697" i="1"/>
  <c r="J2697" i="1"/>
  <c r="C2698" i="1"/>
  <c r="D2698" i="1"/>
  <c r="E2698" i="1"/>
  <c r="F2698" i="1"/>
  <c r="G2698" i="1"/>
  <c r="H2698" i="1"/>
  <c r="I2698" i="1"/>
  <c r="J2698" i="1"/>
  <c r="C2699" i="1"/>
  <c r="D2699" i="1"/>
  <c r="E2699" i="1"/>
  <c r="F2699" i="1"/>
  <c r="G2699" i="1"/>
  <c r="H2699" i="1"/>
  <c r="I2699" i="1"/>
  <c r="J2699" i="1"/>
  <c r="C2700" i="1"/>
  <c r="D2700" i="1"/>
  <c r="E2700" i="1"/>
  <c r="F2700" i="1"/>
  <c r="G2700" i="1"/>
  <c r="H2700" i="1"/>
  <c r="I2700" i="1"/>
  <c r="J2700" i="1"/>
  <c r="C2701" i="1"/>
  <c r="D2701" i="1"/>
  <c r="E2701" i="1"/>
  <c r="F2701" i="1"/>
  <c r="G2701" i="1"/>
  <c r="H2701" i="1"/>
  <c r="I2701" i="1"/>
  <c r="J2701" i="1"/>
  <c r="C2702" i="1"/>
  <c r="D2702" i="1"/>
  <c r="E2702" i="1"/>
  <c r="F2702" i="1"/>
  <c r="G2702" i="1"/>
  <c r="H2702" i="1"/>
  <c r="I2702" i="1"/>
  <c r="J2702" i="1"/>
  <c r="C2703" i="1"/>
  <c r="D2703" i="1"/>
  <c r="E2703" i="1"/>
  <c r="F2703" i="1"/>
  <c r="G2703" i="1"/>
  <c r="H2703" i="1"/>
  <c r="I2703" i="1"/>
  <c r="J2703" i="1"/>
  <c r="C2704" i="1"/>
  <c r="D2704" i="1"/>
  <c r="E2704" i="1"/>
  <c r="F2704" i="1"/>
  <c r="G2704" i="1"/>
  <c r="H2704" i="1"/>
  <c r="I2704" i="1"/>
  <c r="J2704" i="1"/>
  <c r="C2705" i="1"/>
  <c r="D2705" i="1"/>
  <c r="E2705" i="1"/>
  <c r="F2705" i="1"/>
  <c r="G2705" i="1"/>
  <c r="H2705" i="1"/>
  <c r="I2705" i="1"/>
  <c r="J2705" i="1"/>
  <c r="C2706" i="1"/>
  <c r="D2706" i="1"/>
  <c r="E2706" i="1"/>
  <c r="F2706" i="1"/>
  <c r="G2706" i="1"/>
  <c r="H2706" i="1"/>
  <c r="I2706" i="1"/>
  <c r="J2706" i="1"/>
  <c r="C2707" i="1"/>
  <c r="D2707" i="1"/>
  <c r="E2707" i="1"/>
  <c r="F2707" i="1"/>
  <c r="G2707" i="1"/>
  <c r="H2707" i="1"/>
  <c r="I2707" i="1"/>
  <c r="J2707" i="1"/>
  <c r="C2708" i="1"/>
  <c r="D2708" i="1"/>
  <c r="E2708" i="1"/>
  <c r="F2708" i="1"/>
  <c r="G2708" i="1"/>
  <c r="H2708" i="1"/>
  <c r="I2708" i="1"/>
  <c r="J2708" i="1"/>
  <c r="C2709" i="1"/>
  <c r="D2709" i="1"/>
  <c r="E2709" i="1"/>
  <c r="F2709" i="1"/>
  <c r="G2709" i="1"/>
  <c r="H2709" i="1"/>
  <c r="I2709" i="1"/>
  <c r="J2709" i="1"/>
  <c r="C2710" i="1"/>
  <c r="D2710" i="1"/>
  <c r="E2710" i="1"/>
  <c r="F2710" i="1"/>
  <c r="G2710" i="1"/>
  <c r="H2710" i="1"/>
  <c r="I2710" i="1"/>
  <c r="J2710" i="1"/>
  <c r="C2711" i="1"/>
  <c r="D2711" i="1"/>
  <c r="E2711" i="1"/>
  <c r="F2711" i="1"/>
  <c r="G2711" i="1"/>
  <c r="H2711" i="1"/>
  <c r="I2711" i="1"/>
  <c r="J2711" i="1"/>
  <c r="C2712" i="1"/>
  <c r="D2712" i="1"/>
  <c r="E2712" i="1"/>
  <c r="F2712" i="1"/>
  <c r="G2712" i="1"/>
  <c r="H2712" i="1"/>
  <c r="I2712" i="1"/>
  <c r="J2712" i="1"/>
  <c r="C2713" i="1"/>
  <c r="D2713" i="1"/>
  <c r="E2713" i="1"/>
  <c r="F2713" i="1"/>
  <c r="G2713" i="1"/>
  <c r="H2713" i="1"/>
  <c r="I2713" i="1"/>
  <c r="J2713" i="1"/>
  <c r="C2714" i="1"/>
  <c r="D2714" i="1"/>
  <c r="E2714" i="1"/>
  <c r="F2714" i="1"/>
  <c r="G2714" i="1"/>
  <c r="H2714" i="1"/>
  <c r="I2714" i="1"/>
  <c r="J2714" i="1"/>
  <c r="C2715" i="1"/>
  <c r="D2715" i="1"/>
  <c r="E2715" i="1"/>
  <c r="F2715" i="1"/>
  <c r="G2715" i="1"/>
  <c r="H2715" i="1"/>
  <c r="I2715" i="1"/>
  <c r="J2715" i="1"/>
  <c r="C2716" i="1"/>
  <c r="D2716" i="1"/>
  <c r="E2716" i="1"/>
  <c r="F2716" i="1"/>
  <c r="G2716" i="1"/>
  <c r="H2716" i="1"/>
  <c r="I2716" i="1"/>
  <c r="J2716" i="1"/>
  <c r="C2717" i="1"/>
  <c r="D2717" i="1"/>
  <c r="E2717" i="1"/>
  <c r="F2717" i="1"/>
  <c r="G2717" i="1"/>
  <c r="H2717" i="1"/>
  <c r="I2717" i="1"/>
  <c r="J2717" i="1"/>
  <c r="C2718" i="1"/>
  <c r="D2718" i="1"/>
  <c r="E2718" i="1"/>
  <c r="F2718" i="1"/>
  <c r="G2718" i="1"/>
  <c r="H2718" i="1"/>
  <c r="I2718" i="1"/>
  <c r="J2718" i="1"/>
  <c r="C2719" i="1"/>
  <c r="D2719" i="1"/>
  <c r="E2719" i="1"/>
  <c r="F2719" i="1"/>
  <c r="G2719" i="1"/>
  <c r="H2719" i="1"/>
  <c r="I2719" i="1"/>
  <c r="J2719" i="1"/>
  <c r="C2720" i="1"/>
  <c r="D2720" i="1"/>
  <c r="E2720" i="1"/>
  <c r="F2720" i="1"/>
  <c r="G2720" i="1"/>
  <c r="H2720" i="1"/>
  <c r="I2720" i="1"/>
  <c r="J2720" i="1"/>
  <c r="C2721" i="1"/>
  <c r="D2721" i="1"/>
  <c r="E2721" i="1"/>
  <c r="F2721" i="1"/>
  <c r="G2721" i="1"/>
  <c r="H2721" i="1"/>
  <c r="I2721" i="1"/>
  <c r="J2721" i="1"/>
  <c r="C2722" i="1"/>
  <c r="D2722" i="1"/>
  <c r="E2722" i="1"/>
  <c r="F2722" i="1"/>
  <c r="G2722" i="1"/>
  <c r="H2722" i="1"/>
  <c r="I2722" i="1"/>
  <c r="J2722" i="1"/>
  <c r="C2723" i="1"/>
  <c r="D2723" i="1"/>
  <c r="E2723" i="1"/>
  <c r="F2723" i="1"/>
  <c r="G2723" i="1"/>
  <c r="H2723" i="1"/>
  <c r="I2723" i="1"/>
  <c r="J2723" i="1"/>
  <c r="C2724" i="1"/>
  <c r="D2724" i="1"/>
  <c r="E2724" i="1"/>
  <c r="F2724" i="1"/>
  <c r="G2724" i="1"/>
  <c r="H2724" i="1"/>
  <c r="I2724" i="1"/>
  <c r="J2724" i="1"/>
  <c r="C2725" i="1"/>
  <c r="D2725" i="1"/>
  <c r="E2725" i="1"/>
  <c r="F2725" i="1"/>
  <c r="G2725" i="1"/>
  <c r="H2725" i="1"/>
  <c r="I2725" i="1"/>
  <c r="J2725" i="1"/>
  <c r="C2726" i="1"/>
  <c r="D2726" i="1"/>
  <c r="E2726" i="1"/>
  <c r="F2726" i="1"/>
  <c r="G2726" i="1"/>
  <c r="H2726" i="1"/>
  <c r="I2726" i="1"/>
  <c r="J2726" i="1"/>
  <c r="C2727" i="1"/>
  <c r="D2727" i="1"/>
  <c r="E2727" i="1"/>
  <c r="F2727" i="1"/>
  <c r="G2727" i="1"/>
  <c r="H2727" i="1"/>
  <c r="I2727" i="1"/>
  <c r="J2727" i="1"/>
  <c r="C2728" i="1"/>
  <c r="D2728" i="1"/>
  <c r="E2728" i="1"/>
  <c r="F2728" i="1"/>
  <c r="G2728" i="1"/>
  <c r="H2728" i="1"/>
  <c r="I2728" i="1"/>
  <c r="J2728" i="1"/>
  <c r="C2729" i="1"/>
  <c r="D2729" i="1"/>
  <c r="E2729" i="1"/>
  <c r="F2729" i="1"/>
  <c r="G2729" i="1"/>
  <c r="H2729" i="1"/>
  <c r="I2729" i="1"/>
  <c r="J2729" i="1"/>
  <c r="C2730" i="1"/>
  <c r="D2730" i="1"/>
  <c r="E2730" i="1"/>
  <c r="F2730" i="1"/>
  <c r="G2730" i="1"/>
  <c r="H2730" i="1"/>
  <c r="I2730" i="1"/>
  <c r="J2730" i="1"/>
  <c r="C2731" i="1"/>
  <c r="D2731" i="1"/>
  <c r="E2731" i="1"/>
  <c r="F2731" i="1"/>
  <c r="G2731" i="1"/>
  <c r="H2731" i="1"/>
  <c r="I2731" i="1"/>
  <c r="J2731" i="1"/>
  <c r="C2732" i="1"/>
  <c r="D2732" i="1"/>
  <c r="E2732" i="1"/>
  <c r="F2732" i="1"/>
  <c r="G2732" i="1"/>
  <c r="H2732" i="1"/>
  <c r="I2732" i="1"/>
  <c r="J2732" i="1"/>
  <c r="C2733" i="1"/>
  <c r="D2733" i="1"/>
  <c r="E2733" i="1"/>
  <c r="F2733" i="1"/>
  <c r="G2733" i="1"/>
  <c r="H2733" i="1"/>
  <c r="I2733" i="1"/>
  <c r="J2733" i="1"/>
  <c r="C2734" i="1"/>
  <c r="D2734" i="1"/>
  <c r="E2734" i="1"/>
  <c r="F2734" i="1"/>
  <c r="G2734" i="1"/>
  <c r="H2734" i="1"/>
  <c r="I2734" i="1"/>
  <c r="J2734" i="1"/>
  <c r="C2735" i="1"/>
  <c r="D2735" i="1"/>
  <c r="E2735" i="1"/>
  <c r="F2735" i="1"/>
  <c r="G2735" i="1"/>
  <c r="H2735" i="1"/>
  <c r="I2735" i="1"/>
  <c r="J2735" i="1"/>
  <c r="C2736" i="1"/>
  <c r="D2736" i="1"/>
  <c r="E2736" i="1"/>
  <c r="F2736" i="1"/>
  <c r="G2736" i="1"/>
  <c r="H2736" i="1"/>
  <c r="I2736" i="1"/>
  <c r="J2736" i="1"/>
  <c r="C2737" i="1"/>
  <c r="D2737" i="1"/>
  <c r="E2737" i="1"/>
  <c r="F2737" i="1"/>
  <c r="G2737" i="1"/>
  <c r="H2737" i="1"/>
  <c r="I2737" i="1"/>
  <c r="J2737" i="1"/>
  <c r="C2738" i="1"/>
  <c r="D2738" i="1"/>
  <c r="E2738" i="1"/>
  <c r="F2738" i="1"/>
  <c r="G2738" i="1"/>
  <c r="H2738" i="1"/>
  <c r="I2738" i="1"/>
  <c r="J2738" i="1"/>
  <c r="C2739" i="1"/>
  <c r="D2739" i="1"/>
  <c r="E2739" i="1"/>
  <c r="F2739" i="1"/>
  <c r="G2739" i="1"/>
  <c r="H2739" i="1"/>
  <c r="I2739" i="1"/>
  <c r="J2739" i="1"/>
  <c r="C2740" i="1"/>
  <c r="D2740" i="1"/>
  <c r="E2740" i="1"/>
  <c r="F2740" i="1"/>
  <c r="G2740" i="1"/>
  <c r="H2740" i="1"/>
  <c r="I2740" i="1"/>
  <c r="J2740" i="1"/>
  <c r="C2741" i="1"/>
  <c r="D2741" i="1"/>
  <c r="E2741" i="1"/>
  <c r="F2741" i="1"/>
  <c r="G2741" i="1"/>
  <c r="H2741" i="1"/>
  <c r="I2741" i="1"/>
  <c r="J2741" i="1"/>
  <c r="C2742" i="1"/>
  <c r="D2742" i="1"/>
  <c r="E2742" i="1"/>
  <c r="F2742" i="1"/>
  <c r="G2742" i="1"/>
  <c r="H2742" i="1"/>
  <c r="I2742" i="1"/>
  <c r="J2742" i="1"/>
  <c r="C2743" i="1"/>
  <c r="D2743" i="1"/>
  <c r="E2743" i="1"/>
  <c r="F2743" i="1"/>
  <c r="G2743" i="1"/>
  <c r="H2743" i="1"/>
  <c r="I2743" i="1"/>
  <c r="J2743" i="1"/>
  <c r="C2744" i="1"/>
  <c r="D2744" i="1"/>
  <c r="E2744" i="1"/>
  <c r="F2744" i="1"/>
  <c r="G2744" i="1"/>
  <c r="H2744" i="1"/>
  <c r="I2744" i="1"/>
  <c r="J2744" i="1"/>
  <c r="C2745" i="1"/>
  <c r="D2745" i="1"/>
  <c r="E2745" i="1"/>
  <c r="F2745" i="1"/>
  <c r="G2745" i="1"/>
  <c r="H2745" i="1"/>
  <c r="I2745" i="1"/>
  <c r="J2745" i="1"/>
  <c r="C2746" i="1"/>
  <c r="D2746" i="1"/>
  <c r="E2746" i="1"/>
  <c r="F2746" i="1"/>
  <c r="G2746" i="1"/>
  <c r="H2746" i="1"/>
  <c r="I2746" i="1"/>
  <c r="J2746" i="1"/>
  <c r="C2747" i="1"/>
  <c r="D2747" i="1"/>
  <c r="E2747" i="1"/>
  <c r="F2747" i="1"/>
  <c r="G2747" i="1"/>
  <c r="H2747" i="1"/>
  <c r="I2747" i="1"/>
  <c r="J2747" i="1"/>
  <c r="C2748" i="1"/>
  <c r="D2748" i="1"/>
  <c r="E2748" i="1"/>
  <c r="F2748" i="1"/>
  <c r="G2748" i="1"/>
  <c r="H2748" i="1"/>
  <c r="I2748" i="1"/>
  <c r="J2748" i="1"/>
  <c r="C2749" i="1"/>
  <c r="D2749" i="1"/>
  <c r="E2749" i="1"/>
  <c r="F2749" i="1"/>
  <c r="G2749" i="1"/>
  <c r="H2749" i="1"/>
  <c r="I2749" i="1"/>
  <c r="J2749" i="1"/>
  <c r="C2750" i="1"/>
  <c r="D2750" i="1"/>
  <c r="E2750" i="1"/>
  <c r="F2750" i="1"/>
  <c r="G2750" i="1"/>
  <c r="H2750" i="1"/>
  <c r="I2750" i="1"/>
  <c r="J2750" i="1"/>
  <c r="C2751" i="1"/>
  <c r="D2751" i="1"/>
  <c r="E2751" i="1"/>
  <c r="F2751" i="1"/>
  <c r="G2751" i="1"/>
  <c r="H2751" i="1"/>
  <c r="I2751" i="1"/>
  <c r="J2751" i="1"/>
  <c r="C2752" i="1"/>
  <c r="D2752" i="1"/>
  <c r="E2752" i="1"/>
  <c r="F2752" i="1"/>
  <c r="G2752" i="1"/>
  <c r="H2752" i="1"/>
  <c r="I2752" i="1"/>
  <c r="J2752" i="1"/>
  <c r="C2753" i="1"/>
  <c r="D2753" i="1"/>
  <c r="E2753" i="1"/>
  <c r="F2753" i="1"/>
  <c r="G2753" i="1"/>
  <c r="H2753" i="1"/>
  <c r="I2753" i="1"/>
  <c r="J2753" i="1"/>
  <c r="C2754" i="1"/>
  <c r="D2754" i="1"/>
  <c r="E2754" i="1"/>
  <c r="F2754" i="1"/>
  <c r="G2754" i="1"/>
  <c r="H2754" i="1"/>
  <c r="I2754" i="1"/>
  <c r="J2754" i="1"/>
  <c r="C2755" i="1"/>
  <c r="D2755" i="1"/>
  <c r="E2755" i="1"/>
  <c r="F2755" i="1"/>
  <c r="G2755" i="1"/>
  <c r="H2755" i="1"/>
  <c r="I2755" i="1"/>
  <c r="J2755" i="1"/>
  <c r="C2756" i="1"/>
  <c r="D2756" i="1"/>
  <c r="E2756" i="1"/>
  <c r="F2756" i="1"/>
  <c r="G2756" i="1"/>
  <c r="H2756" i="1"/>
  <c r="I2756" i="1"/>
  <c r="J2756" i="1"/>
  <c r="C2757" i="1"/>
  <c r="D2757" i="1"/>
  <c r="E2757" i="1"/>
  <c r="F2757" i="1"/>
  <c r="G2757" i="1"/>
  <c r="H2757" i="1"/>
  <c r="I2757" i="1"/>
  <c r="J2757" i="1"/>
  <c r="C2758" i="1"/>
  <c r="D2758" i="1"/>
  <c r="E2758" i="1"/>
  <c r="F2758" i="1"/>
  <c r="G2758" i="1"/>
  <c r="H2758" i="1"/>
  <c r="I2758" i="1"/>
  <c r="J2758" i="1"/>
  <c r="C2759" i="1"/>
  <c r="D2759" i="1"/>
  <c r="E2759" i="1"/>
  <c r="F2759" i="1"/>
  <c r="G2759" i="1"/>
  <c r="H2759" i="1"/>
  <c r="I2759" i="1"/>
  <c r="J2759" i="1"/>
  <c r="C2760" i="1"/>
  <c r="D2760" i="1"/>
  <c r="E2760" i="1"/>
  <c r="F2760" i="1"/>
  <c r="G2760" i="1"/>
  <c r="H2760" i="1"/>
  <c r="I2760" i="1"/>
  <c r="J2760" i="1"/>
  <c r="C2761" i="1"/>
  <c r="D2761" i="1"/>
  <c r="E2761" i="1"/>
  <c r="F2761" i="1"/>
  <c r="G2761" i="1"/>
  <c r="H2761" i="1"/>
  <c r="I2761" i="1"/>
  <c r="J2761" i="1"/>
  <c r="C2762" i="1"/>
  <c r="D2762" i="1"/>
  <c r="E2762" i="1"/>
  <c r="F2762" i="1"/>
  <c r="G2762" i="1"/>
  <c r="H2762" i="1"/>
  <c r="I2762" i="1"/>
  <c r="J2762" i="1"/>
  <c r="C2763" i="1"/>
  <c r="D2763" i="1"/>
  <c r="E2763" i="1"/>
  <c r="F2763" i="1"/>
  <c r="G2763" i="1"/>
  <c r="H2763" i="1"/>
  <c r="I2763" i="1"/>
  <c r="J2763" i="1"/>
  <c r="C2764" i="1"/>
  <c r="D2764" i="1"/>
  <c r="E2764" i="1"/>
  <c r="F2764" i="1"/>
  <c r="G2764" i="1"/>
  <c r="H2764" i="1"/>
  <c r="I2764" i="1"/>
  <c r="J2764" i="1"/>
  <c r="C2765" i="1"/>
  <c r="D2765" i="1"/>
  <c r="E2765" i="1"/>
  <c r="F2765" i="1"/>
  <c r="G2765" i="1"/>
  <c r="H2765" i="1"/>
  <c r="I2765" i="1"/>
  <c r="J2765" i="1"/>
  <c r="C2766" i="1"/>
  <c r="D2766" i="1"/>
  <c r="E2766" i="1"/>
  <c r="F2766" i="1"/>
  <c r="G2766" i="1"/>
  <c r="H2766" i="1"/>
  <c r="I2766" i="1"/>
  <c r="J2766" i="1"/>
  <c r="C2767" i="1"/>
  <c r="D2767" i="1"/>
  <c r="E2767" i="1"/>
  <c r="F2767" i="1"/>
  <c r="G2767" i="1"/>
  <c r="H2767" i="1"/>
  <c r="I2767" i="1"/>
  <c r="J2767" i="1"/>
  <c r="C2768" i="1"/>
  <c r="D2768" i="1"/>
  <c r="E2768" i="1"/>
  <c r="F2768" i="1"/>
  <c r="G2768" i="1"/>
  <c r="H2768" i="1"/>
  <c r="I2768" i="1"/>
  <c r="J2768" i="1"/>
  <c r="C2769" i="1"/>
  <c r="D2769" i="1"/>
  <c r="E2769" i="1"/>
  <c r="F2769" i="1"/>
  <c r="G2769" i="1"/>
  <c r="H2769" i="1"/>
  <c r="I2769" i="1"/>
  <c r="J2769" i="1"/>
  <c r="C2770" i="1"/>
  <c r="D2770" i="1"/>
  <c r="E2770" i="1"/>
  <c r="F2770" i="1"/>
  <c r="G2770" i="1"/>
  <c r="H2770" i="1"/>
  <c r="I2770" i="1"/>
  <c r="J2770" i="1"/>
  <c r="C2771" i="1"/>
  <c r="D2771" i="1"/>
  <c r="E2771" i="1"/>
  <c r="F2771" i="1"/>
  <c r="G2771" i="1"/>
  <c r="H2771" i="1"/>
  <c r="I2771" i="1"/>
  <c r="J2771" i="1"/>
  <c r="C2772" i="1"/>
  <c r="D2772" i="1"/>
  <c r="E2772" i="1"/>
  <c r="F2772" i="1"/>
  <c r="G2772" i="1"/>
  <c r="H2772" i="1"/>
  <c r="I2772" i="1"/>
  <c r="J2772" i="1"/>
  <c r="C2773" i="1"/>
  <c r="D2773" i="1"/>
  <c r="E2773" i="1"/>
  <c r="F2773" i="1"/>
  <c r="G2773" i="1"/>
  <c r="H2773" i="1"/>
  <c r="I2773" i="1"/>
  <c r="J2773" i="1"/>
  <c r="C2774" i="1"/>
  <c r="D2774" i="1"/>
  <c r="E2774" i="1"/>
  <c r="F2774" i="1"/>
  <c r="G2774" i="1"/>
  <c r="H2774" i="1"/>
  <c r="I2774" i="1"/>
  <c r="J2774" i="1"/>
  <c r="C2775" i="1"/>
  <c r="D2775" i="1"/>
  <c r="E2775" i="1"/>
  <c r="F2775" i="1"/>
  <c r="G2775" i="1"/>
  <c r="H2775" i="1"/>
  <c r="I2775" i="1"/>
  <c r="J2775" i="1"/>
  <c r="C2776" i="1"/>
  <c r="D2776" i="1"/>
  <c r="E2776" i="1"/>
  <c r="F2776" i="1"/>
  <c r="G2776" i="1"/>
  <c r="H2776" i="1"/>
  <c r="I2776" i="1"/>
  <c r="J2776" i="1"/>
  <c r="C2777" i="1"/>
  <c r="D2777" i="1"/>
  <c r="E2777" i="1"/>
  <c r="F2777" i="1"/>
  <c r="G2777" i="1"/>
  <c r="H2777" i="1"/>
  <c r="I2777" i="1"/>
  <c r="J2777" i="1"/>
  <c r="C2778" i="1"/>
  <c r="D2778" i="1"/>
  <c r="E2778" i="1"/>
  <c r="F2778" i="1"/>
  <c r="G2778" i="1"/>
  <c r="H2778" i="1"/>
  <c r="I2778" i="1"/>
  <c r="J2778" i="1"/>
  <c r="C2779" i="1"/>
  <c r="D2779" i="1"/>
  <c r="E2779" i="1"/>
  <c r="F2779" i="1"/>
  <c r="G2779" i="1"/>
  <c r="H2779" i="1"/>
  <c r="I2779" i="1"/>
  <c r="J2779" i="1"/>
  <c r="C2780" i="1"/>
  <c r="D2780" i="1"/>
  <c r="E2780" i="1"/>
  <c r="F2780" i="1"/>
  <c r="G2780" i="1"/>
  <c r="H2780" i="1"/>
  <c r="I2780" i="1"/>
  <c r="J2780" i="1"/>
  <c r="C2781" i="1"/>
  <c r="D2781" i="1"/>
  <c r="E2781" i="1"/>
  <c r="F2781" i="1"/>
  <c r="G2781" i="1"/>
  <c r="H2781" i="1"/>
  <c r="I2781" i="1"/>
  <c r="J2781" i="1"/>
  <c r="C2782" i="1"/>
  <c r="D2782" i="1"/>
  <c r="E2782" i="1"/>
  <c r="F2782" i="1"/>
  <c r="G2782" i="1"/>
  <c r="H2782" i="1"/>
  <c r="I2782" i="1"/>
  <c r="J2782" i="1"/>
  <c r="C2783" i="1"/>
  <c r="D2783" i="1"/>
  <c r="E2783" i="1"/>
  <c r="F2783" i="1"/>
  <c r="G2783" i="1"/>
  <c r="H2783" i="1"/>
  <c r="I2783" i="1"/>
  <c r="J2783" i="1"/>
  <c r="C2784" i="1"/>
  <c r="D2784" i="1"/>
  <c r="E2784" i="1"/>
  <c r="F2784" i="1"/>
  <c r="G2784" i="1"/>
  <c r="H2784" i="1"/>
  <c r="I2784" i="1"/>
  <c r="J2784" i="1"/>
  <c r="C2785" i="1"/>
  <c r="D2785" i="1"/>
  <c r="E2785" i="1"/>
  <c r="F2785" i="1"/>
  <c r="G2785" i="1"/>
  <c r="H2785" i="1"/>
  <c r="I2785" i="1"/>
  <c r="J2785" i="1"/>
  <c r="C2786" i="1"/>
  <c r="D2786" i="1"/>
  <c r="E2786" i="1"/>
  <c r="F2786" i="1"/>
  <c r="G2786" i="1"/>
  <c r="H2786" i="1"/>
  <c r="I2786" i="1"/>
  <c r="J2786" i="1"/>
  <c r="C2787" i="1"/>
  <c r="D2787" i="1"/>
  <c r="E2787" i="1"/>
  <c r="F2787" i="1"/>
  <c r="G2787" i="1"/>
  <c r="H2787" i="1"/>
  <c r="I2787" i="1"/>
  <c r="J2787" i="1"/>
  <c r="C2788" i="1"/>
  <c r="D2788" i="1"/>
  <c r="E2788" i="1"/>
  <c r="F2788" i="1"/>
  <c r="G2788" i="1"/>
  <c r="H2788" i="1"/>
  <c r="I2788" i="1"/>
  <c r="J2788" i="1"/>
  <c r="C2789" i="1"/>
  <c r="D2789" i="1"/>
  <c r="E2789" i="1"/>
  <c r="F2789" i="1"/>
  <c r="G2789" i="1"/>
  <c r="H2789" i="1"/>
  <c r="I2789" i="1"/>
  <c r="J2789" i="1"/>
  <c r="C2790" i="1"/>
  <c r="D2790" i="1"/>
  <c r="E2790" i="1"/>
  <c r="F2790" i="1"/>
  <c r="G2790" i="1"/>
  <c r="H2790" i="1"/>
  <c r="I2790" i="1"/>
  <c r="J2790" i="1"/>
  <c r="C2791" i="1"/>
  <c r="D2791" i="1"/>
  <c r="E2791" i="1"/>
  <c r="F2791" i="1"/>
  <c r="G2791" i="1"/>
  <c r="H2791" i="1"/>
  <c r="I2791" i="1"/>
  <c r="J2791" i="1"/>
  <c r="C2792" i="1"/>
  <c r="D2792" i="1"/>
  <c r="E2792" i="1"/>
  <c r="F2792" i="1"/>
  <c r="G2792" i="1"/>
  <c r="H2792" i="1"/>
  <c r="I2792" i="1"/>
  <c r="J2792" i="1"/>
  <c r="C2793" i="1"/>
  <c r="D2793" i="1"/>
  <c r="E2793" i="1"/>
  <c r="F2793" i="1"/>
  <c r="G2793" i="1"/>
  <c r="H2793" i="1"/>
  <c r="I2793" i="1"/>
  <c r="J2793" i="1"/>
  <c r="C2794" i="1"/>
  <c r="D2794" i="1"/>
  <c r="E2794" i="1"/>
  <c r="F2794" i="1"/>
  <c r="G2794" i="1"/>
  <c r="H2794" i="1"/>
  <c r="I2794" i="1"/>
  <c r="J2794" i="1"/>
  <c r="C2795" i="1"/>
  <c r="D2795" i="1"/>
  <c r="E2795" i="1"/>
  <c r="F2795" i="1"/>
  <c r="G2795" i="1"/>
  <c r="H2795" i="1"/>
  <c r="I2795" i="1"/>
  <c r="J2795" i="1"/>
  <c r="C2796" i="1"/>
  <c r="D2796" i="1"/>
  <c r="E2796" i="1"/>
  <c r="F2796" i="1"/>
  <c r="G2796" i="1"/>
  <c r="H2796" i="1"/>
  <c r="I2796" i="1"/>
  <c r="J2796" i="1"/>
  <c r="C2797" i="1"/>
  <c r="D2797" i="1"/>
  <c r="E2797" i="1"/>
  <c r="F2797" i="1"/>
  <c r="G2797" i="1"/>
  <c r="H2797" i="1"/>
  <c r="I2797" i="1"/>
  <c r="J2797" i="1"/>
  <c r="C2798" i="1"/>
  <c r="D2798" i="1"/>
  <c r="E2798" i="1"/>
  <c r="F2798" i="1"/>
  <c r="G2798" i="1"/>
  <c r="H2798" i="1"/>
  <c r="I2798" i="1"/>
  <c r="J2798" i="1"/>
  <c r="C2799" i="1"/>
  <c r="D2799" i="1"/>
  <c r="E2799" i="1"/>
  <c r="F2799" i="1"/>
  <c r="G2799" i="1"/>
  <c r="H2799" i="1"/>
  <c r="I2799" i="1"/>
  <c r="J2799" i="1"/>
  <c r="C2800" i="1"/>
  <c r="D2800" i="1"/>
  <c r="E2800" i="1"/>
  <c r="F2800" i="1"/>
  <c r="G2800" i="1"/>
  <c r="H2800" i="1"/>
  <c r="I2800" i="1"/>
  <c r="J2800" i="1"/>
  <c r="C2801" i="1"/>
  <c r="D2801" i="1"/>
  <c r="E2801" i="1"/>
  <c r="F2801" i="1"/>
  <c r="G2801" i="1"/>
  <c r="H2801" i="1"/>
  <c r="I2801" i="1"/>
  <c r="J2801" i="1"/>
  <c r="C2802" i="1"/>
  <c r="D2802" i="1"/>
  <c r="E2802" i="1"/>
  <c r="F2802" i="1"/>
  <c r="G2802" i="1"/>
  <c r="H2802" i="1"/>
  <c r="I2802" i="1"/>
  <c r="J2802" i="1"/>
  <c r="C2803" i="1"/>
  <c r="D2803" i="1"/>
  <c r="E2803" i="1"/>
  <c r="F2803" i="1"/>
  <c r="G2803" i="1"/>
  <c r="H2803" i="1"/>
  <c r="I2803" i="1"/>
  <c r="J2803" i="1"/>
  <c r="C2804" i="1"/>
  <c r="D2804" i="1"/>
  <c r="E2804" i="1"/>
  <c r="F2804" i="1"/>
  <c r="G2804" i="1"/>
  <c r="H2804" i="1"/>
  <c r="I2804" i="1"/>
  <c r="J2804" i="1"/>
  <c r="C2805" i="1"/>
  <c r="D2805" i="1"/>
  <c r="E2805" i="1"/>
  <c r="F2805" i="1"/>
  <c r="G2805" i="1"/>
  <c r="H2805" i="1"/>
  <c r="I2805" i="1"/>
  <c r="J2805" i="1"/>
  <c r="C2806" i="1"/>
  <c r="D2806" i="1"/>
  <c r="E2806" i="1"/>
  <c r="F2806" i="1"/>
  <c r="G2806" i="1"/>
  <c r="H2806" i="1"/>
  <c r="I2806" i="1"/>
  <c r="J2806" i="1"/>
  <c r="C2807" i="1"/>
  <c r="D2807" i="1"/>
  <c r="E2807" i="1"/>
  <c r="F2807" i="1"/>
  <c r="G2807" i="1"/>
  <c r="H2807" i="1"/>
  <c r="I2807" i="1"/>
  <c r="J2807" i="1"/>
  <c r="C2808" i="1"/>
  <c r="D2808" i="1"/>
  <c r="E2808" i="1"/>
  <c r="F2808" i="1"/>
  <c r="G2808" i="1"/>
  <c r="H2808" i="1"/>
  <c r="I2808" i="1"/>
  <c r="J2808" i="1"/>
  <c r="C2809" i="1"/>
  <c r="D2809" i="1"/>
  <c r="E2809" i="1"/>
  <c r="F2809" i="1"/>
  <c r="G2809" i="1"/>
  <c r="H2809" i="1"/>
  <c r="I2809" i="1"/>
  <c r="J2809" i="1"/>
  <c r="C2810" i="1"/>
  <c r="D2810" i="1"/>
  <c r="E2810" i="1"/>
  <c r="F2810" i="1"/>
  <c r="G2810" i="1"/>
  <c r="H2810" i="1"/>
  <c r="I2810" i="1"/>
  <c r="J2810" i="1"/>
  <c r="C2811" i="1"/>
  <c r="D2811" i="1"/>
  <c r="E2811" i="1"/>
  <c r="F2811" i="1"/>
  <c r="G2811" i="1"/>
  <c r="H2811" i="1"/>
  <c r="I2811" i="1"/>
  <c r="J2811" i="1"/>
  <c r="C2812" i="1"/>
  <c r="D2812" i="1"/>
  <c r="E2812" i="1"/>
  <c r="F2812" i="1"/>
  <c r="G2812" i="1"/>
  <c r="H2812" i="1"/>
  <c r="I2812" i="1"/>
  <c r="J2812" i="1"/>
  <c r="C2813" i="1"/>
  <c r="D2813" i="1"/>
  <c r="E2813" i="1"/>
  <c r="F2813" i="1"/>
  <c r="G2813" i="1"/>
  <c r="H2813" i="1"/>
  <c r="I2813" i="1"/>
  <c r="J2813" i="1"/>
  <c r="C2814" i="1"/>
  <c r="D2814" i="1"/>
  <c r="E2814" i="1"/>
  <c r="F2814" i="1"/>
  <c r="G2814" i="1"/>
  <c r="H2814" i="1"/>
  <c r="I2814" i="1"/>
  <c r="J2814" i="1"/>
  <c r="C2815" i="1"/>
  <c r="D2815" i="1"/>
  <c r="E2815" i="1"/>
  <c r="F2815" i="1"/>
  <c r="G2815" i="1"/>
  <c r="H2815" i="1"/>
  <c r="I2815" i="1"/>
  <c r="J2815" i="1"/>
  <c r="C2816" i="1"/>
  <c r="D2816" i="1"/>
  <c r="E2816" i="1"/>
  <c r="F2816" i="1"/>
  <c r="G2816" i="1"/>
  <c r="H2816" i="1"/>
  <c r="I2816" i="1"/>
  <c r="J2816" i="1"/>
  <c r="C2817" i="1"/>
  <c r="D2817" i="1"/>
  <c r="E2817" i="1"/>
  <c r="F2817" i="1"/>
  <c r="G2817" i="1"/>
  <c r="H2817" i="1"/>
  <c r="I2817" i="1"/>
  <c r="J2817" i="1"/>
  <c r="C2818" i="1"/>
  <c r="D2818" i="1"/>
  <c r="E2818" i="1"/>
  <c r="F2818" i="1"/>
  <c r="G2818" i="1"/>
  <c r="H2818" i="1"/>
  <c r="I2818" i="1"/>
  <c r="J2818" i="1"/>
  <c r="C2819" i="1"/>
  <c r="D2819" i="1"/>
  <c r="E2819" i="1"/>
  <c r="F2819" i="1"/>
  <c r="G2819" i="1"/>
  <c r="H2819" i="1"/>
  <c r="I2819" i="1"/>
  <c r="J2819" i="1"/>
  <c r="C2820" i="1"/>
  <c r="D2820" i="1"/>
  <c r="E2820" i="1"/>
  <c r="F2820" i="1"/>
  <c r="G2820" i="1"/>
  <c r="H2820" i="1"/>
  <c r="I2820" i="1"/>
  <c r="J2820" i="1"/>
  <c r="C2821" i="1"/>
  <c r="D2821" i="1"/>
  <c r="E2821" i="1"/>
  <c r="F2821" i="1"/>
  <c r="G2821" i="1"/>
  <c r="H2821" i="1"/>
  <c r="I2821" i="1"/>
  <c r="J2821" i="1"/>
  <c r="C2822" i="1"/>
  <c r="D2822" i="1"/>
  <c r="E2822" i="1"/>
  <c r="F2822" i="1"/>
  <c r="G2822" i="1"/>
  <c r="H2822" i="1"/>
  <c r="I2822" i="1"/>
  <c r="J2822" i="1"/>
  <c r="C2823" i="1"/>
  <c r="D2823" i="1"/>
  <c r="E2823" i="1"/>
  <c r="F2823" i="1"/>
  <c r="G2823" i="1"/>
  <c r="H2823" i="1"/>
  <c r="I2823" i="1"/>
  <c r="J2823" i="1"/>
  <c r="C2824" i="1"/>
  <c r="D2824" i="1"/>
  <c r="E2824" i="1"/>
  <c r="F2824" i="1"/>
  <c r="G2824" i="1"/>
  <c r="H2824" i="1"/>
  <c r="I2824" i="1"/>
  <c r="J2824" i="1"/>
  <c r="C2825" i="1"/>
  <c r="D2825" i="1"/>
  <c r="E2825" i="1"/>
  <c r="F2825" i="1"/>
  <c r="G2825" i="1"/>
  <c r="H2825" i="1"/>
  <c r="I2825" i="1"/>
  <c r="J2825" i="1"/>
  <c r="C2826" i="1"/>
  <c r="D2826" i="1"/>
  <c r="E2826" i="1"/>
  <c r="F2826" i="1"/>
  <c r="G2826" i="1"/>
  <c r="H2826" i="1"/>
  <c r="I2826" i="1"/>
  <c r="J2826" i="1"/>
  <c r="C2827" i="1"/>
  <c r="D2827" i="1"/>
  <c r="E2827" i="1"/>
  <c r="F2827" i="1"/>
  <c r="G2827" i="1"/>
  <c r="H2827" i="1"/>
  <c r="I2827" i="1"/>
  <c r="J2827" i="1"/>
  <c r="C2828" i="1"/>
  <c r="D2828" i="1"/>
  <c r="E2828" i="1"/>
  <c r="F2828" i="1"/>
  <c r="G2828" i="1"/>
  <c r="H2828" i="1"/>
  <c r="I2828" i="1"/>
  <c r="J2828" i="1"/>
  <c r="C2829" i="1"/>
  <c r="D2829" i="1"/>
  <c r="E2829" i="1"/>
  <c r="F2829" i="1"/>
  <c r="G2829" i="1"/>
  <c r="H2829" i="1"/>
  <c r="I2829" i="1"/>
  <c r="J2829" i="1"/>
  <c r="C2830" i="1"/>
  <c r="D2830" i="1"/>
  <c r="E2830" i="1"/>
  <c r="F2830" i="1"/>
  <c r="G2830" i="1"/>
  <c r="H2830" i="1"/>
  <c r="I2830" i="1"/>
  <c r="J2830" i="1"/>
  <c r="C2831" i="1"/>
  <c r="D2831" i="1"/>
  <c r="E2831" i="1"/>
  <c r="F2831" i="1"/>
  <c r="G2831" i="1"/>
  <c r="H2831" i="1"/>
  <c r="I2831" i="1"/>
  <c r="J2831" i="1"/>
  <c r="C2832" i="1"/>
  <c r="D2832" i="1"/>
  <c r="E2832" i="1"/>
  <c r="F2832" i="1"/>
  <c r="G2832" i="1"/>
  <c r="H2832" i="1"/>
  <c r="I2832" i="1"/>
  <c r="J2832" i="1"/>
  <c r="C2833" i="1"/>
  <c r="D2833" i="1"/>
  <c r="E2833" i="1"/>
  <c r="F2833" i="1"/>
  <c r="G2833" i="1"/>
  <c r="H2833" i="1"/>
  <c r="I2833" i="1"/>
  <c r="J2833" i="1"/>
  <c r="C2834" i="1"/>
  <c r="D2834" i="1"/>
  <c r="E2834" i="1"/>
  <c r="F2834" i="1"/>
  <c r="G2834" i="1"/>
  <c r="H2834" i="1"/>
  <c r="I2834" i="1"/>
  <c r="J2834" i="1"/>
  <c r="C2835" i="1"/>
  <c r="D2835" i="1"/>
  <c r="E2835" i="1"/>
  <c r="F2835" i="1"/>
  <c r="G2835" i="1"/>
  <c r="H2835" i="1"/>
  <c r="I2835" i="1"/>
  <c r="J2835" i="1"/>
  <c r="C2836" i="1"/>
  <c r="D2836" i="1"/>
  <c r="E2836" i="1"/>
  <c r="F2836" i="1"/>
  <c r="G2836" i="1"/>
  <c r="H2836" i="1"/>
  <c r="I2836" i="1"/>
  <c r="J2836" i="1"/>
  <c r="C2837" i="1"/>
  <c r="D2837" i="1"/>
  <c r="E2837" i="1"/>
  <c r="F2837" i="1"/>
  <c r="G2837" i="1"/>
  <c r="H2837" i="1"/>
  <c r="I2837" i="1"/>
  <c r="J2837" i="1"/>
  <c r="C2838" i="1"/>
  <c r="D2838" i="1"/>
  <c r="E2838" i="1"/>
  <c r="F2838" i="1"/>
  <c r="G2838" i="1"/>
  <c r="H2838" i="1"/>
  <c r="I2838" i="1"/>
  <c r="J2838" i="1"/>
  <c r="C2839" i="1"/>
  <c r="D2839" i="1"/>
  <c r="E2839" i="1"/>
  <c r="F2839" i="1"/>
  <c r="G2839" i="1"/>
  <c r="H2839" i="1"/>
  <c r="I2839" i="1"/>
  <c r="J2839" i="1"/>
  <c r="C2840" i="1"/>
  <c r="D2840" i="1"/>
  <c r="E2840" i="1"/>
  <c r="F2840" i="1"/>
  <c r="G2840" i="1"/>
  <c r="H2840" i="1"/>
  <c r="I2840" i="1"/>
  <c r="J2840" i="1"/>
  <c r="C2841" i="1"/>
  <c r="D2841" i="1"/>
  <c r="E2841" i="1"/>
  <c r="F2841" i="1"/>
  <c r="G2841" i="1"/>
  <c r="H2841" i="1"/>
  <c r="I2841" i="1"/>
  <c r="J2841" i="1"/>
  <c r="C2842" i="1"/>
  <c r="D2842" i="1"/>
  <c r="E2842" i="1"/>
  <c r="F2842" i="1"/>
  <c r="G2842" i="1"/>
  <c r="H2842" i="1"/>
  <c r="I2842" i="1"/>
  <c r="J2842" i="1"/>
  <c r="C2843" i="1"/>
  <c r="D2843" i="1"/>
  <c r="E2843" i="1"/>
  <c r="F2843" i="1"/>
  <c r="G2843" i="1"/>
  <c r="H2843" i="1"/>
  <c r="I2843" i="1"/>
  <c r="J2843" i="1"/>
  <c r="C2844" i="1"/>
  <c r="D2844" i="1"/>
  <c r="E2844" i="1"/>
  <c r="F2844" i="1"/>
  <c r="G2844" i="1"/>
  <c r="H2844" i="1"/>
  <c r="I2844" i="1"/>
  <c r="J2844" i="1"/>
  <c r="C2845" i="1"/>
  <c r="D2845" i="1"/>
  <c r="E2845" i="1"/>
  <c r="F2845" i="1"/>
  <c r="G2845" i="1"/>
  <c r="H2845" i="1"/>
  <c r="I2845" i="1"/>
  <c r="J2845" i="1"/>
  <c r="C2846" i="1"/>
  <c r="D2846" i="1"/>
  <c r="E2846" i="1"/>
  <c r="F2846" i="1"/>
  <c r="G2846" i="1"/>
  <c r="H2846" i="1"/>
  <c r="I2846" i="1"/>
  <c r="J2846" i="1"/>
  <c r="C2847" i="1"/>
  <c r="D2847" i="1"/>
  <c r="E2847" i="1"/>
  <c r="F2847" i="1"/>
  <c r="G2847" i="1"/>
  <c r="H2847" i="1"/>
  <c r="I2847" i="1"/>
  <c r="J2847" i="1"/>
  <c r="C2848" i="1"/>
  <c r="D2848" i="1"/>
  <c r="E2848" i="1"/>
  <c r="F2848" i="1"/>
  <c r="G2848" i="1"/>
  <c r="H2848" i="1"/>
  <c r="I2848" i="1"/>
  <c r="J2848" i="1"/>
  <c r="C2849" i="1"/>
  <c r="D2849" i="1"/>
  <c r="E2849" i="1"/>
  <c r="F2849" i="1"/>
  <c r="G2849" i="1"/>
  <c r="H2849" i="1"/>
  <c r="I2849" i="1"/>
  <c r="J2849" i="1"/>
  <c r="C2850" i="1"/>
  <c r="D2850" i="1"/>
  <c r="E2850" i="1"/>
  <c r="F2850" i="1"/>
  <c r="G2850" i="1"/>
  <c r="H2850" i="1"/>
  <c r="I2850" i="1"/>
  <c r="J2850" i="1"/>
  <c r="C2851" i="1"/>
  <c r="D2851" i="1"/>
  <c r="E2851" i="1"/>
  <c r="F2851" i="1"/>
  <c r="G2851" i="1"/>
  <c r="H2851" i="1"/>
  <c r="I2851" i="1"/>
  <c r="J2851" i="1"/>
  <c r="C2852" i="1"/>
  <c r="D2852" i="1"/>
  <c r="E2852" i="1"/>
  <c r="F2852" i="1"/>
  <c r="G2852" i="1"/>
  <c r="H2852" i="1"/>
  <c r="I2852" i="1"/>
  <c r="J2852" i="1"/>
  <c r="C2853" i="1"/>
  <c r="D2853" i="1"/>
  <c r="E2853" i="1"/>
  <c r="F2853" i="1"/>
  <c r="G2853" i="1"/>
  <c r="H2853" i="1"/>
  <c r="I2853" i="1"/>
  <c r="J2853" i="1"/>
  <c r="C2854" i="1"/>
  <c r="D2854" i="1"/>
  <c r="E2854" i="1"/>
  <c r="F2854" i="1"/>
  <c r="G2854" i="1"/>
  <c r="H2854" i="1"/>
  <c r="I2854" i="1"/>
  <c r="J2854" i="1"/>
  <c r="C2855" i="1"/>
  <c r="D2855" i="1"/>
  <c r="E2855" i="1"/>
  <c r="F2855" i="1"/>
  <c r="G2855" i="1"/>
  <c r="H2855" i="1"/>
  <c r="I2855" i="1"/>
  <c r="J2855" i="1"/>
  <c r="C2856" i="1"/>
  <c r="D2856" i="1"/>
  <c r="E2856" i="1"/>
  <c r="F2856" i="1"/>
  <c r="G2856" i="1"/>
  <c r="H2856" i="1"/>
  <c r="I2856" i="1"/>
  <c r="J2856" i="1"/>
  <c r="C2857" i="1"/>
  <c r="D2857" i="1"/>
  <c r="E2857" i="1"/>
  <c r="F2857" i="1"/>
  <c r="G2857" i="1"/>
  <c r="H2857" i="1"/>
  <c r="I2857" i="1"/>
  <c r="J2857" i="1"/>
  <c r="C2858" i="1"/>
  <c r="D2858" i="1"/>
  <c r="E2858" i="1"/>
  <c r="F2858" i="1"/>
  <c r="G2858" i="1"/>
  <c r="H2858" i="1"/>
  <c r="I2858" i="1"/>
  <c r="J2858" i="1"/>
  <c r="C2859" i="1"/>
  <c r="D2859" i="1"/>
  <c r="E2859" i="1"/>
  <c r="F2859" i="1"/>
  <c r="G2859" i="1"/>
  <c r="H2859" i="1"/>
  <c r="I2859" i="1"/>
  <c r="J2859" i="1"/>
  <c r="C2860" i="1"/>
  <c r="D2860" i="1"/>
  <c r="E2860" i="1"/>
  <c r="F2860" i="1"/>
  <c r="G2860" i="1"/>
  <c r="H2860" i="1"/>
  <c r="I2860" i="1"/>
  <c r="J2860" i="1"/>
  <c r="C2861" i="1"/>
  <c r="D2861" i="1"/>
  <c r="E2861" i="1"/>
  <c r="F2861" i="1"/>
  <c r="G2861" i="1"/>
  <c r="H2861" i="1"/>
  <c r="I2861" i="1"/>
  <c r="J2861" i="1"/>
  <c r="C2862" i="1"/>
  <c r="D2862" i="1"/>
  <c r="E2862" i="1"/>
  <c r="F2862" i="1"/>
  <c r="G2862" i="1"/>
  <c r="H2862" i="1"/>
  <c r="I2862" i="1"/>
  <c r="J2862" i="1"/>
  <c r="C2863" i="1"/>
  <c r="D2863" i="1"/>
  <c r="E2863" i="1"/>
  <c r="F2863" i="1"/>
  <c r="G2863" i="1"/>
  <c r="H2863" i="1"/>
  <c r="I2863" i="1"/>
  <c r="J2863" i="1"/>
  <c r="C2864" i="1"/>
  <c r="D2864" i="1"/>
  <c r="E2864" i="1"/>
  <c r="F2864" i="1"/>
  <c r="G2864" i="1"/>
  <c r="H2864" i="1"/>
  <c r="I2864" i="1"/>
  <c r="J2864" i="1"/>
  <c r="C2865" i="1"/>
  <c r="D2865" i="1"/>
  <c r="E2865" i="1"/>
  <c r="F2865" i="1"/>
  <c r="G2865" i="1"/>
  <c r="H2865" i="1"/>
  <c r="I2865" i="1"/>
  <c r="J2865" i="1"/>
  <c r="C2866" i="1"/>
  <c r="D2866" i="1"/>
  <c r="E2866" i="1"/>
  <c r="F2866" i="1"/>
  <c r="G2866" i="1"/>
  <c r="H2866" i="1"/>
  <c r="I2866" i="1"/>
  <c r="J2866" i="1"/>
  <c r="C2867" i="1"/>
  <c r="D2867" i="1"/>
  <c r="E2867" i="1"/>
  <c r="F2867" i="1"/>
  <c r="G2867" i="1"/>
  <c r="H2867" i="1"/>
  <c r="I2867" i="1"/>
  <c r="J2867" i="1"/>
  <c r="C2868" i="1"/>
  <c r="D2868" i="1"/>
  <c r="E2868" i="1"/>
  <c r="F2868" i="1"/>
  <c r="G2868" i="1"/>
  <c r="H2868" i="1"/>
  <c r="I2868" i="1"/>
  <c r="J2868" i="1"/>
  <c r="C2869" i="1"/>
  <c r="D2869" i="1"/>
  <c r="E2869" i="1"/>
  <c r="F2869" i="1"/>
  <c r="G2869" i="1"/>
  <c r="H2869" i="1"/>
  <c r="I2869" i="1"/>
  <c r="J2869" i="1"/>
  <c r="C2870" i="1"/>
  <c r="D2870" i="1"/>
  <c r="E2870" i="1"/>
  <c r="F2870" i="1"/>
  <c r="G2870" i="1"/>
  <c r="H2870" i="1"/>
  <c r="I2870" i="1"/>
  <c r="J2870" i="1"/>
  <c r="C2871" i="1"/>
  <c r="D2871" i="1"/>
  <c r="E2871" i="1"/>
  <c r="F2871" i="1"/>
  <c r="G2871" i="1"/>
  <c r="H2871" i="1"/>
  <c r="I2871" i="1"/>
  <c r="J2871" i="1"/>
  <c r="C2872" i="1"/>
  <c r="D2872" i="1"/>
  <c r="E2872" i="1"/>
  <c r="F2872" i="1"/>
  <c r="G2872" i="1"/>
  <c r="H2872" i="1"/>
  <c r="I2872" i="1"/>
  <c r="J2872" i="1"/>
  <c r="C2873" i="1"/>
  <c r="D2873" i="1"/>
  <c r="E2873" i="1"/>
  <c r="F2873" i="1"/>
  <c r="G2873" i="1"/>
  <c r="H2873" i="1"/>
  <c r="I2873" i="1"/>
  <c r="J2873" i="1"/>
  <c r="C2874" i="1"/>
  <c r="D2874" i="1"/>
  <c r="E2874" i="1"/>
  <c r="F2874" i="1"/>
  <c r="G2874" i="1"/>
  <c r="H2874" i="1"/>
  <c r="I2874" i="1"/>
  <c r="J2874" i="1"/>
  <c r="C2875" i="1"/>
  <c r="D2875" i="1"/>
  <c r="E2875" i="1"/>
  <c r="F2875" i="1"/>
  <c r="G2875" i="1"/>
  <c r="H2875" i="1"/>
  <c r="I2875" i="1"/>
  <c r="J2875" i="1"/>
  <c r="C2876" i="1"/>
  <c r="D2876" i="1"/>
  <c r="E2876" i="1"/>
  <c r="F2876" i="1"/>
  <c r="G2876" i="1"/>
  <c r="H2876" i="1"/>
  <c r="I2876" i="1"/>
  <c r="J2876" i="1"/>
  <c r="C2877" i="1"/>
  <c r="D2877" i="1"/>
  <c r="E2877" i="1"/>
  <c r="F2877" i="1"/>
  <c r="G2877" i="1"/>
  <c r="H2877" i="1"/>
  <c r="I2877" i="1"/>
  <c r="J2877" i="1"/>
  <c r="C2878" i="1"/>
  <c r="D2878" i="1"/>
  <c r="E2878" i="1"/>
  <c r="F2878" i="1"/>
  <c r="G2878" i="1"/>
  <c r="H2878" i="1"/>
  <c r="I2878" i="1"/>
  <c r="J2878" i="1"/>
  <c r="C2879" i="1"/>
  <c r="D2879" i="1"/>
  <c r="E2879" i="1"/>
  <c r="F2879" i="1"/>
  <c r="G2879" i="1"/>
  <c r="H2879" i="1"/>
  <c r="I2879" i="1"/>
  <c r="J2879" i="1"/>
  <c r="C2880" i="1"/>
  <c r="D2880" i="1"/>
  <c r="E2880" i="1"/>
  <c r="F2880" i="1"/>
  <c r="G2880" i="1"/>
  <c r="H2880" i="1"/>
  <c r="I2880" i="1"/>
  <c r="J2880" i="1"/>
  <c r="C2881" i="1"/>
  <c r="D2881" i="1"/>
  <c r="E2881" i="1"/>
  <c r="F2881" i="1"/>
  <c r="G2881" i="1"/>
  <c r="H2881" i="1"/>
  <c r="I2881" i="1"/>
  <c r="J2881" i="1"/>
  <c r="C2882" i="1"/>
  <c r="D2882" i="1"/>
  <c r="E2882" i="1"/>
  <c r="F2882" i="1"/>
  <c r="G2882" i="1"/>
  <c r="H2882" i="1"/>
  <c r="I2882" i="1"/>
  <c r="J2882" i="1"/>
  <c r="C2883" i="1"/>
  <c r="D2883" i="1"/>
  <c r="E2883" i="1"/>
  <c r="F2883" i="1"/>
  <c r="G2883" i="1"/>
  <c r="H2883" i="1"/>
  <c r="I2883" i="1"/>
  <c r="J2883" i="1"/>
  <c r="C2884" i="1"/>
  <c r="D2884" i="1"/>
  <c r="E2884" i="1"/>
  <c r="F2884" i="1"/>
  <c r="G2884" i="1"/>
  <c r="H2884" i="1"/>
  <c r="I2884" i="1"/>
  <c r="J2884" i="1"/>
  <c r="C2885" i="1"/>
  <c r="D2885" i="1"/>
  <c r="E2885" i="1"/>
  <c r="F2885" i="1"/>
  <c r="G2885" i="1"/>
  <c r="H2885" i="1"/>
  <c r="I2885" i="1"/>
  <c r="J2885" i="1"/>
  <c r="C2886" i="1"/>
  <c r="D2886" i="1"/>
  <c r="E2886" i="1"/>
  <c r="F2886" i="1"/>
  <c r="G2886" i="1"/>
  <c r="H2886" i="1"/>
  <c r="I2886" i="1"/>
  <c r="J2886" i="1"/>
  <c r="C2887" i="1"/>
  <c r="D2887" i="1"/>
  <c r="E2887" i="1"/>
  <c r="F2887" i="1"/>
  <c r="G2887" i="1"/>
  <c r="H2887" i="1"/>
  <c r="I2887" i="1"/>
  <c r="J2887" i="1"/>
  <c r="C2888" i="1"/>
  <c r="D2888" i="1"/>
  <c r="E2888" i="1"/>
  <c r="F2888" i="1"/>
  <c r="G2888" i="1"/>
  <c r="H2888" i="1"/>
  <c r="I2888" i="1"/>
  <c r="J2888" i="1"/>
  <c r="C2889" i="1"/>
  <c r="D2889" i="1"/>
  <c r="E2889" i="1"/>
  <c r="F2889" i="1"/>
  <c r="G2889" i="1"/>
  <c r="H2889" i="1"/>
  <c r="I2889" i="1"/>
  <c r="J2889" i="1"/>
  <c r="C2890" i="1"/>
  <c r="D2890" i="1"/>
  <c r="E2890" i="1"/>
  <c r="F2890" i="1"/>
  <c r="G2890" i="1"/>
  <c r="H2890" i="1"/>
  <c r="I2890" i="1"/>
  <c r="J2890" i="1"/>
  <c r="C2891" i="1"/>
  <c r="D2891" i="1"/>
  <c r="E2891" i="1"/>
  <c r="F2891" i="1"/>
  <c r="G2891" i="1"/>
  <c r="H2891" i="1"/>
  <c r="I2891" i="1"/>
  <c r="J2891" i="1"/>
  <c r="C2892" i="1"/>
  <c r="D2892" i="1"/>
  <c r="E2892" i="1"/>
  <c r="F2892" i="1"/>
  <c r="G2892" i="1"/>
  <c r="H2892" i="1"/>
  <c r="I2892" i="1"/>
  <c r="J2892" i="1"/>
  <c r="C2893" i="1"/>
  <c r="D2893" i="1"/>
  <c r="E2893" i="1"/>
  <c r="F2893" i="1"/>
  <c r="G2893" i="1"/>
  <c r="H2893" i="1"/>
  <c r="I2893" i="1"/>
  <c r="J2893" i="1"/>
  <c r="C2894" i="1"/>
  <c r="D2894" i="1"/>
  <c r="E2894" i="1"/>
  <c r="F2894" i="1"/>
  <c r="G2894" i="1"/>
  <c r="H2894" i="1"/>
  <c r="I2894" i="1"/>
  <c r="J2894" i="1"/>
  <c r="C2895" i="1"/>
  <c r="D2895" i="1"/>
  <c r="E2895" i="1"/>
  <c r="F2895" i="1"/>
  <c r="G2895" i="1"/>
  <c r="H2895" i="1"/>
  <c r="I2895" i="1"/>
  <c r="J2895" i="1"/>
  <c r="C2896" i="1"/>
  <c r="D2896" i="1"/>
  <c r="E2896" i="1"/>
  <c r="F2896" i="1"/>
  <c r="G2896" i="1"/>
  <c r="H2896" i="1"/>
  <c r="I2896" i="1"/>
  <c r="J2896" i="1"/>
  <c r="C2897" i="1"/>
  <c r="D2897" i="1"/>
  <c r="E2897" i="1"/>
  <c r="F2897" i="1"/>
  <c r="G2897" i="1"/>
  <c r="H2897" i="1"/>
  <c r="I2897" i="1"/>
  <c r="J2897" i="1"/>
  <c r="C2898" i="1"/>
  <c r="D2898" i="1"/>
  <c r="E2898" i="1"/>
  <c r="F2898" i="1"/>
  <c r="G2898" i="1"/>
  <c r="H2898" i="1"/>
  <c r="I2898" i="1"/>
  <c r="J2898" i="1"/>
  <c r="C2899" i="1"/>
  <c r="D2899" i="1"/>
  <c r="E2899" i="1"/>
  <c r="F2899" i="1"/>
  <c r="G2899" i="1"/>
  <c r="H2899" i="1"/>
  <c r="I2899" i="1"/>
  <c r="J2899" i="1"/>
  <c r="C2900" i="1"/>
  <c r="D2900" i="1"/>
  <c r="E2900" i="1"/>
  <c r="F2900" i="1"/>
  <c r="G2900" i="1"/>
  <c r="H2900" i="1"/>
  <c r="I2900" i="1"/>
  <c r="J2900" i="1"/>
  <c r="C2901" i="1"/>
  <c r="D2901" i="1"/>
  <c r="E2901" i="1"/>
  <c r="F2901" i="1"/>
  <c r="G2901" i="1"/>
  <c r="H2901" i="1"/>
  <c r="I2901" i="1"/>
  <c r="J2901" i="1"/>
  <c r="C2902" i="1"/>
  <c r="D2902" i="1"/>
  <c r="E2902" i="1"/>
  <c r="F2902" i="1"/>
  <c r="G2902" i="1"/>
  <c r="H2902" i="1"/>
  <c r="I2902" i="1"/>
  <c r="J2902" i="1"/>
  <c r="C2903" i="1"/>
  <c r="D2903" i="1"/>
  <c r="E2903" i="1"/>
  <c r="F2903" i="1"/>
  <c r="G2903" i="1"/>
  <c r="H2903" i="1"/>
  <c r="I2903" i="1"/>
  <c r="J2903" i="1"/>
  <c r="C2904" i="1"/>
  <c r="D2904" i="1"/>
  <c r="E2904" i="1"/>
  <c r="F2904" i="1"/>
  <c r="G2904" i="1"/>
  <c r="H2904" i="1"/>
  <c r="I2904" i="1"/>
  <c r="J2904" i="1"/>
  <c r="C2905" i="1"/>
  <c r="D2905" i="1"/>
  <c r="E2905" i="1"/>
  <c r="F2905" i="1"/>
  <c r="G2905" i="1"/>
  <c r="H2905" i="1"/>
  <c r="I2905" i="1"/>
  <c r="J2905" i="1"/>
  <c r="C2906" i="1"/>
  <c r="D2906" i="1"/>
  <c r="E2906" i="1"/>
  <c r="F2906" i="1"/>
  <c r="G2906" i="1"/>
  <c r="H2906" i="1"/>
  <c r="I2906" i="1"/>
  <c r="J2906" i="1"/>
  <c r="C2907" i="1"/>
  <c r="D2907" i="1"/>
  <c r="E2907" i="1"/>
  <c r="F2907" i="1"/>
  <c r="G2907" i="1"/>
  <c r="H2907" i="1"/>
  <c r="I2907" i="1"/>
  <c r="J2907" i="1"/>
  <c r="C2908" i="1"/>
  <c r="D2908" i="1"/>
  <c r="E2908" i="1"/>
  <c r="F2908" i="1"/>
  <c r="G2908" i="1"/>
  <c r="H2908" i="1"/>
  <c r="I2908" i="1"/>
  <c r="J2908" i="1"/>
  <c r="C2909" i="1"/>
  <c r="D2909" i="1"/>
  <c r="E2909" i="1"/>
  <c r="F2909" i="1"/>
  <c r="G2909" i="1"/>
  <c r="H2909" i="1"/>
  <c r="I2909" i="1"/>
  <c r="J2909" i="1"/>
  <c r="C2910" i="1"/>
  <c r="D2910" i="1"/>
  <c r="E2910" i="1"/>
  <c r="F2910" i="1"/>
  <c r="G2910" i="1"/>
  <c r="H2910" i="1"/>
  <c r="I2910" i="1"/>
  <c r="J2910" i="1"/>
  <c r="C2911" i="1"/>
  <c r="D2911" i="1"/>
  <c r="E2911" i="1"/>
  <c r="F2911" i="1"/>
  <c r="G2911" i="1"/>
  <c r="H2911" i="1"/>
  <c r="I2911" i="1"/>
  <c r="J2911" i="1"/>
  <c r="C2912" i="1"/>
  <c r="D2912" i="1"/>
  <c r="E2912" i="1"/>
  <c r="F2912" i="1"/>
  <c r="G2912" i="1"/>
  <c r="H2912" i="1"/>
  <c r="I2912" i="1"/>
  <c r="J2912" i="1"/>
  <c r="C2913" i="1"/>
  <c r="D2913" i="1"/>
  <c r="E2913" i="1"/>
  <c r="F2913" i="1"/>
  <c r="G2913" i="1"/>
  <c r="H2913" i="1"/>
  <c r="I2913" i="1"/>
  <c r="J2913" i="1"/>
  <c r="C2914" i="1"/>
  <c r="D2914" i="1"/>
  <c r="E2914" i="1"/>
  <c r="F2914" i="1"/>
  <c r="G2914" i="1"/>
  <c r="H2914" i="1"/>
  <c r="I2914" i="1"/>
  <c r="J2914" i="1"/>
  <c r="C2915" i="1"/>
  <c r="D2915" i="1"/>
  <c r="E2915" i="1"/>
  <c r="F2915" i="1"/>
  <c r="G2915" i="1"/>
  <c r="H2915" i="1"/>
  <c r="I2915" i="1"/>
  <c r="J2915" i="1"/>
  <c r="C2916" i="1"/>
  <c r="D2916" i="1"/>
  <c r="E2916" i="1"/>
  <c r="F2916" i="1"/>
  <c r="G2916" i="1"/>
  <c r="H2916" i="1"/>
  <c r="I2916" i="1"/>
  <c r="J2916" i="1"/>
  <c r="C2917" i="1"/>
  <c r="D2917" i="1"/>
  <c r="E2917" i="1"/>
  <c r="F2917" i="1"/>
  <c r="G2917" i="1"/>
  <c r="H2917" i="1"/>
  <c r="I2917" i="1"/>
  <c r="J2917" i="1"/>
  <c r="C2918" i="1"/>
  <c r="D2918" i="1"/>
  <c r="E2918" i="1"/>
  <c r="F2918" i="1"/>
  <c r="G2918" i="1"/>
  <c r="H2918" i="1"/>
  <c r="I2918" i="1"/>
  <c r="J2918" i="1"/>
  <c r="C2919" i="1"/>
  <c r="D2919" i="1"/>
  <c r="E2919" i="1"/>
  <c r="F2919" i="1"/>
  <c r="G2919" i="1"/>
  <c r="H2919" i="1"/>
  <c r="I2919" i="1"/>
  <c r="J2919" i="1"/>
  <c r="C2920" i="1"/>
  <c r="D2920" i="1"/>
  <c r="E2920" i="1"/>
  <c r="F2920" i="1"/>
  <c r="G2920" i="1"/>
  <c r="H2920" i="1"/>
  <c r="I2920" i="1"/>
  <c r="J2920" i="1"/>
  <c r="C2921" i="1"/>
  <c r="D2921" i="1"/>
  <c r="E2921" i="1"/>
  <c r="F2921" i="1"/>
  <c r="G2921" i="1"/>
  <c r="H2921" i="1"/>
  <c r="I2921" i="1"/>
  <c r="J2921" i="1"/>
  <c r="C2922" i="1"/>
  <c r="D2922" i="1"/>
  <c r="E2922" i="1"/>
  <c r="F2922" i="1"/>
  <c r="G2922" i="1"/>
  <c r="H2922" i="1"/>
  <c r="I2922" i="1"/>
  <c r="J2922" i="1"/>
  <c r="C2923" i="1"/>
  <c r="D2923" i="1"/>
  <c r="E2923" i="1"/>
  <c r="F2923" i="1"/>
  <c r="G2923" i="1"/>
  <c r="H2923" i="1"/>
  <c r="I2923" i="1"/>
  <c r="J2923" i="1"/>
  <c r="C2924" i="1"/>
  <c r="D2924" i="1"/>
  <c r="E2924" i="1"/>
  <c r="F2924" i="1"/>
  <c r="G2924" i="1"/>
  <c r="H2924" i="1"/>
  <c r="I2924" i="1"/>
  <c r="J2924" i="1"/>
  <c r="C2925" i="1"/>
  <c r="D2925" i="1"/>
  <c r="E2925" i="1"/>
  <c r="F2925" i="1"/>
  <c r="G2925" i="1"/>
  <c r="H2925" i="1"/>
  <c r="I2925" i="1"/>
  <c r="J2925" i="1"/>
  <c r="C2926" i="1"/>
  <c r="D2926" i="1"/>
  <c r="E2926" i="1"/>
  <c r="F2926" i="1"/>
  <c r="G2926" i="1"/>
  <c r="H2926" i="1"/>
  <c r="I2926" i="1"/>
  <c r="J2926" i="1"/>
  <c r="C2927" i="1"/>
  <c r="D2927" i="1"/>
  <c r="E2927" i="1"/>
  <c r="F2927" i="1"/>
  <c r="G2927" i="1"/>
  <c r="H2927" i="1"/>
  <c r="I2927" i="1"/>
  <c r="J2927" i="1"/>
  <c r="C2928" i="1"/>
  <c r="D2928" i="1"/>
  <c r="E2928" i="1"/>
  <c r="F2928" i="1"/>
  <c r="G2928" i="1"/>
  <c r="H2928" i="1"/>
  <c r="I2928" i="1"/>
  <c r="J2928" i="1"/>
  <c r="C2929" i="1"/>
  <c r="D2929" i="1"/>
  <c r="E2929" i="1"/>
  <c r="F2929" i="1"/>
  <c r="G2929" i="1"/>
  <c r="H2929" i="1"/>
  <c r="I2929" i="1"/>
  <c r="J2929" i="1"/>
  <c r="C2930" i="1"/>
  <c r="D2930" i="1"/>
  <c r="E2930" i="1"/>
  <c r="F2930" i="1"/>
  <c r="G2930" i="1"/>
  <c r="H2930" i="1"/>
  <c r="I2930" i="1"/>
  <c r="J2930" i="1"/>
  <c r="C2931" i="1"/>
  <c r="D2931" i="1"/>
  <c r="E2931" i="1"/>
  <c r="F2931" i="1"/>
  <c r="G2931" i="1"/>
  <c r="H2931" i="1"/>
  <c r="I2931" i="1"/>
  <c r="J2931" i="1"/>
  <c r="C2932" i="1"/>
  <c r="D2932" i="1"/>
  <c r="E2932" i="1"/>
  <c r="F2932" i="1"/>
  <c r="G2932" i="1"/>
  <c r="H2932" i="1"/>
  <c r="I2932" i="1"/>
  <c r="J2932" i="1"/>
  <c r="C2933" i="1"/>
  <c r="D2933" i="1"/>
  <c r="E2933" i="1"/>
  <c r="F2933" i="1"/>
  <c r="G2933" i="1"/>
  <c r="H2933" i="1"/>
  <c r="I2933" i="1"/>
  <c r="J2933" i="1"/>
  <c r="C2934" i="1"/>
  <c r="D2934" i="1"/>
  <c r="E2934" i="1"/>
  <c r="F2934" i="1"/>
  <c r="G2934" i="1"/>
  <c r="H2934" i="1"/>
  <c r="I2934" i="1"/>
  <c r="J2934" i="1"/>
  <c r="C2935" i="1"/>
  <c r="D2935" i="1"/>
  <c r="E2935" i="1"/>
  <c r="F2935" i="1"/>
  <c r="G2935" i="1"/>
  <c r="H2935" i="1"/>
  <c r="I2935" i="1"/>
  <c r="J2935" i="1"/>
  <c r="C2936" i="1"/>
  <c r="D2936" i="1"/>
  <c r="E2936" i="1"/>
  <c r="F2936" i="1"/>
  <c r="G2936" i="1"/>
  <c r="H2936" i="1"/>
  <c r="I2936" i="1"/>
  <c r="J2936" i="1"/>
  <c r="C2937" i="1"/>
  <c r="D2937" i="1"/>
  <c r="E2937" i="1"/>
  <c r="F2937" i="1"/>
  <c r="G2937" i="1"/>
  <c r="H2937" i="1"/>
  <c r="I2937" i="1"/>
  <c r="J2937" i="1"/>
  <c r="C2938" i="1"/>
  <c r="D2938" i="1"/>
  <c r="E2938" i="1"/>
  <c r="F2938" i="1"/>
  <c r="G2938" i="1"/>
  <c r="H2938" i="1"/>
  <c r="I2938" i="1"/>
  <c r="J2938" i="1"/>
  <c r="C2939" i="1"/>
  <c r="D2939" i="1"/>
  <c r="E2939" i="1"/>
  <c r="F2939" i="1"/>
  <c r="G2939" i="1"/>
  <c r="H2939" i="1"/>
  <c r="I2939" i="1"/>
  <c r="J2939" i="1"/>
  <c r="C2940" i="1"/>
  <c r="D2940" i="1"/>
  <c r="E2940" i="1"/>
  <c r="F2940" i="1"/>
  <c r="G2940" i="1"/>
  <c r="H2940" i="1"/>
  <c r="I2940" i="1"/>
  <c r="J2940" i="1"/>
  <c r="C2941" i="1"/>
  <c r="D2941" i="1"/>
  <c r="E2941" i="1"/>
  <c r="F2941" i="1"/>
  <c r="G2941" i="1"/>
  <c r="H2941" i="1"/>
  <c r="I2941" i="1"/>
  <c r="J2941" i="1"/>
  <c r="C2942" i="1"/>
  <c r="D2942" i="1"/>
  <c r="E2942" i="1"/>
  <c r="F2942" i="1"/>
  <c r="G2942" i="1"/>
  <c r="H2942" i="1"/>
  <c r="I2942" i="1"/>
  <c r="J2942" i="1"/>
  <c r="C2943" i="1"/>
  <c r="D2943" i="1"/>
  <c r="E2943" i="1"/>
  <c r="F2943" i="1"/>
  <c r="G2943" i="1"/>
  <c r="H2943" i="1"/>
  <c r="I2943" i="1"/>
  <c r="J2943" i="1"/>
  <c r="C2944" i="1"/>
  <c r="D2944" i="1"/>
  <c r="E2944" i="1"/>
  <c r="F2944" i="1"/>
  <c r="G2944" i="1"/>
  <c r="H2944" i="1"/>
  <c r="I2944" i="1"/>
  <c r="J2944" i="1"/>
  <c r="C2945" i="1"/>
  <c r="D2945" i="1"/>
  <c r="E2945" i="1"/>
  <c r="F2945" i="1"/>
  <c r="G2945" i="1"/>
  <c r="H2945" i="1"/>
  <c r="I2945" i="1"/>
  <c r="J2945" i="1"/>
  <c r="C2946" i="1"/>
  <c r="D2946" i="1"/>
  <c r="E2946" i="1"/>
  <c r="F2946" i="1"/>
  <c r="G2946" i="1"/>
  <c r="H2946" i="1"/>
  <c r="I2946" i="1"/>
  <c r="J2946" i="1"/>
  <c r="C2947" i="1"/>
  <c r="D2947" i="1"/>
  <c r="E2947" i="1"/>
  <c r="F2947" i="1"/>
  <c r="G2947" i="1"/>
  <c r="H2947" i="1"/>
  <c r="I2947" i="1"/>
  <c r="J2947" i="1"/>
  <c r="C2948" i="1"/>
  <c r="D2948" i="1"/>
  <c r="E2948" i="1"/>
  <c r="F2948" i="1"/>
  <c r="G2948" i="1"/>
  <c r="H2948" i="1"/>
  <c r="I2948" i="1"/>
  <c r="J2948" i="1"/>
  <c r="C2949" i="1"/>
  <c r="D2949" i="1"/>
  <c r="E2949" i="1"/>
  <c r="F2949" i="1"/>
  <c r="G2949" i="1"/>
  <c r="H2949" i="1"/>
  <c r="I2949" i="1"/>
  <c r="J2949" i="1"/>
  <c r="C2950" i="1"/>
  <c r="D2950" i="1"/>
  <c r="E2950" i="1"/>
  <c r="F2950" i="1"/>
  <c r="G2950" i="1"/>
  <c r="H2950" i="1"/>
  <c r="I2950" i="1"/>
  <c r="J2950" i="1"/>
  <c r="C2951" i="1"/>
  <c r="D2951" i="1"/>
  <c r="E2951" i="1"/>
  <c r="F2951" i="1"/>
  <c r="G2951" i="1"/>
  <c r="H2951" i="1"/>
  <c r="I2951" i="1"/>
  <c r="J2951" i="1"/>
  <c r="C2952" i="1"/>
  <c r="D2952" i="1"/>
  <c r="E2952" i="1"/>
  <c r="F2952" i="1"/>
  <c r="G2952" i="1"/>
  <c r="H2952" i="1"/>
  <c r="I2952" i="1"/>
  <c r="J2952" i="1"/>
  <c r="C2953" i="1"/>
  <c r="D2953" i="1"/>
  <c r="E2953" i="1"/>
  <c r="F2953" i="1"/>
  <c r="G2953" i="1"/>
  <c r="H2953" i="1"/>
  <c r="I2953" i="1"/>
  <c r="J2953" i="1"/>
  <c r="C2954" i="1"/>
  <c r="D2954" i="1"/>
  <c r="E2954" i="1"/>
  <c r="F2954" i="1"/>
  <c r="G2954" i="1"/>
  <c r="H2954" i="1"/>
  <c r="I2954" i="1"/>
  <c r="J2954" i="1"/>
  <c r="C2955" i="1"/>
  <c r="D2955" i="1"/>
  <c r="E2955" i="1"/>
  <c r="F2955" i="1"/>
  <c r="G2955" i="1"/>
  <c r="H2955" i="1"/>
  <c r="I2955" i="1"/>
  <c r="J2955" i="1"/>
  <c r="C2956" i="1"/>
  <c r="D2956" i="1"/>
  <c r="E2956" i="1"/>
  <c r="F2956" i="1"/>
  <c r="G2956" i="1"/>
  <c r="H2956" i="1"/>
  <c r="I2956" i="1"/>
  <c r="J2956" i="1"/>
  <c r="C2957" i="1"/>
  <c r="D2957" i="1"/>
  <c r="E2957" i="1"/>
  <c r="F2957" i="1"/>
  <c r="G2957" i="1"/>
  <c r="H2957" i="1"/>
  <c r="I2957" i="1"/>
  <c r="J2957" i="1"/>
  <c r="C2958" i="1"/>
  <c r="D2958" i="1"/>
  <c r="E2958" i="1"/>
  <c r="F2958" i="1"/>
  <c r="G2958" i="1"/>
  <c r="H2958" i="1"/>
  <c r="I2958" i="1"/>
  <c r="J2958" i="1"/>
  <c r="C2959" i="1"/>
  <c r="D2959" i="1"/>
  <c r="E2959" i="1"/>
  <c r="F2959" i="1"/>
  <c r="G2959" i="1"/>
  <c r="H2959" i="1"/>
  <c r="I2959" i="1"/>
  <c r="J2959" i="1"/>
  <c r="C2960" i="1"/>
  <c r="D2960" i="1"/>
  <c r="E2960" i="1"/>
  <c r="F2960" i="1"/>
  <c r="G2960" i="1"/>
  <c r="H2960" i="1"/>
  <c r="I2960" i="1"/>
  <c r="J2960" i="1"/>
  <c r="C2961" i="1"/>
  <c r="D2961" i="1"/>
  <c r="E2961" i="1"/>
  <c r="F2961" i="1"/>
  <c r="G2961" i="1"/>
  <c r="H2961" i="1"/>
  <c r="I2961" i="1"/>
  <c r="J2961" i="1"/>
  <c r="C2962" i="1"/>
  <c r="D2962" i="1"/>
  <c r="E2962" i="1"/>
  <c r="F2962" i="1"/>
  <c r="G2962" i="1"/>
  <c r="H2962" i="1"/>
  <c r="I2962" i="1"/>
  <c r="J2962" i="1"/>
  <c r="C2963" i="1"/>
  <c r="D2963" i="1"/>
  <c r="E2963" i="1"/>
  <c r="F2963" i="1"/>
  <c r="G2963" i="1"/>
  <c r="H2963" i="1"/>
  <c r="I2963" i="1"/>
  <c r="J2963" i="1"/>
  <c r="C2964" i="1"/>
  <c r="D2964" i="1"/>
  <c r="E2964" i="1"/>
  <c r="F2964" i="1"/>
  <c r="G2964" i="1"/>
  <c r="H2964" i="1"/>
  <c r="I2964" i="1"/>
  <c r="J2964" i="1"/>
  <c r="C2965" i="1"/>
  <c r="D2965" i="1"/>
  <c r="E2965" i="1"/>
  <c r="F2965" i="1"/>
  <c r="G2965" i="1"/>
  <c r="H2965" i="1"/>
  <c r="I2965" i="1"/>
  <c r="J2965" i="1"/>
  <c r="C2966" i="1"/>
  <c r="D2966" i="1"/>
  <c r="E2966" i="1"/>
  <c r="F2966" i="1"/>
  <c r="G2966" i="1"/>
  <c r="H2966" i="1"/>
  <c r="I2966" i="1"/>
  <c r="J2966" i="1"/>
  <c r="C2967" i="1"/>
  <c r="D2967" i="1"/>
  <c r="E2967" i="1"/>
  <c r="F2967" i="1"/>
  <c r="G2967" i="1"/>
  <c r="H2967" i="1"/>
  <c r="I2967" i="1"/>
  <c r="J2967" i="1"/>
  <c r="C2968" i="1"/>
  <c r="D2968" i="1"/>
  <c r="E2968" i="1"/>
  <c r="F2968" i="1"/>
  <c r="G2968" i="1"/>
  <c r="H2968" i="1"/>
  <c r="I2968" i="1"/>
  <c r="J2968" i="1"/>
  <c r="C2969" i="1"/>
  <c r="D2969" i="1"/>
  <c r="E2969" i="1"/>
  <c r="F2969" i="1"/>
  <c r="G2969" i="1"/>
  <c r="H2969" i="1"/>
  <c r="I2969" i="1"/>
  <c r="J2969" i="1"/>
  <c r="C2970" i="1"/>
  <c r="D2970" i="1"/>
  <c r="E2970" i="1"/>
  <c r="F2970" i="1"/>
  <c r="G2970" i="1"/>
  <c r="H2970" i="1"/>
  <c r="I2970" i="1"/>
  <c r="J2970" i="1"/>
  <c r="C2971" i="1"/>
  <c r="D2971" i="1"/>
  <c r="E2971" i="1"/>
  <c r="F2971" i="1"/>
  <c r="G2971" i="1"/>
  <c r="H2971" i="1"/>
  <c r="I2971" i="1"/>
  <c r="J2971" i="1"/>
  <c r="C2972" i="1"/>
  <c r="D2972" i="1"/>
  <c r="E2972" i="1"/>
  <c r="F2972" i="1"/>
  <c r="G2972" i="1"/>
  <c r="H2972" i="1"/>
  <c r="I2972" i="1"/>
  <c r="J2972" i="1"/>
  <c r="C2973" i="1"/>
  <c r="D2973" i="1"/>
  <c r="E2973" i="1"/>
  <c r="F2973" i="1"/>
  <c r="G2973" i="1"/>
  <c r="H2973" i="1"/>
  <c r="I2973" i="1"/>
  <c r="J2973" i="1"/>
  <c r="C2974" i="1"/>
  <c r="D2974" i="1"/>
  <c r="E2974" i="1"/>
  <c r="F2974" i="1"/>
  <c r="G2974" i="1"/>
  <c r="H2974" i="1"/>
  <c r="I2974" i="1"/>
  <c r="J2974" i="1"/>
  <c r="C2975" i="1"/>
  <c r="D2975" i="1"/>
  <c r="E2975" i="1"/>
  <c r="F2975" i="1"/>
  <c r="G2975" i="1"/>
  <c r="H2975" i="1"/>
  <c r="I2975" i="1"/>
  <c r="J2975" i="1"/>
  <c r="C2976" i="1"/>
  <c r="D2976" i="1"/>
  <c r="E2976" i="1"/>
  <c r="F2976" i="1"/>
  <c r="G2976" i="1"/>
  <c r="H2976" i="1"/>
  <c r="I2976" i="1"/>
  <c r="J2976" i="1"/>
  <c r="C2977" i="1"/>
  <c r="D2977" i="1"/>
  <c r="E2977" i="1"/>
  <c r="F2977" i="1"/>
  <c r="G2977" i="1"/>
  <c r="H2977" i="1"/>
  <c r="I2977" i="1"/>
  <c r="J2977" i="1"/>
  <c r="C2978" i="1"/>
  <c r="D2978" i="1"/>
  <c r="E2978" i="1"/>
  <c r="F2978" i="1"/>
  <c r="G2978" i="1"/>
  <c r="H2978" i="1"/>
  <c r="I2978" i="1"/>
  <c r="J2978" i="1"/>
  <c r="C2979" i="1"/>
  <c r="D2979" i="1"/>
  <c r="E2979" i="1"/>
  <c r="F2979" i="1"/>
  <c r="G2979" i="1"/>
  <c r="H2979" i="1"/>
  <c r="I2979" i="1"/>
  <c r="J2979" i="1"/>
  <c r="C2980" i="1"/>
  <c r="D2980" i="1"/>
  <c r="E2980" i="1"/>
  <c r="F2980" i="1"/>
  <c r="G2980" i="1"/>
  <c r="H2980" i="1"/>
  <c r="I2980" i="1"/>
  <c r="J2980" i="1"/>
  <c r="C2981" i="1"/>
  <c r="D2981" i="1"/>
  <c r="E2981" i="1"/>
  <c r="F2981" i="1"/>
  <c r="G2981" i="1"/>
  <c r="H2981" i="1"/>
  <c r="I2981" i="1"/>
  <c r="J2981" i="1"/>
  <c r="C2982" i="1"/>
  <c r="D2982" i="1"/>
  <c r="E2982" i="1"/>
  <c r="F2982" i="1"/>
  <c r="G2982" i="1"/>
  <c r="H2982" i="1"/>
  <c r="I2982" i="1"/>
  <c r="J2982" i="1"/>
  <c r="C2983" i="1"/>
  <c r="D2983" i="1"/>
  <c r="E2983" i="1"/>
  <c r="F2983" i="1"/>
  <c r="G2983" i="1"/>
  <c r="H2983" i="1"/>
  <c r="I2983" i="1"/>
  <c r="J2983" i="1"/>
  <c r="C2984" i="1"/>
  <c r="D2984" i="1"/>
  <c r="E2984" i="1"/>
  <c r="F2984" i="1"/>
  <c r="G2984" i="1"/>
  <c r="H2984" i="1"/>
  <c r="I2984" i="1"/>
  <c r="J2984" i="1"/>
  <c r="C2985" i="1"/>
  <c r="D2985" i="1"/>
  <c r="E2985" i="1"/>
  <c r="F2985" i="1"/>
  <c r="G2985" i="1"/>
  <c r="H2985" i="1"/>
  <c r="I2985" i="1"/>
  <c r="J2985" i="1"/>
  <c r="C2986" i="1"/>
  <c r="D2986" i="1"/>
  <c r="E2986" i="1"/>
  <c r="F2986" i="1"/>
  <c r="G2986" i="1"/>
  <c r="H2986" i="1"/>
  <c r="I2986" i="1"/>
  <c r="J2986" i="1"/>
  <c r="C2987" i="1"/>
  <c r="D2987" i="1"/>
  <c r="E2987" i="1"/>
  <c r="F2987" i="1"/>
  <c r="G2987" i="1"/>
  <c r="H2987" i="1"/>
  <c r="I2987" i="1"/>
  <c r="J2987" i="1"/>
  <c r="C2988" i="1"/>
  <c r="D2988" i="1"/>
  <c r="E2988" i="1"/>
  <c r="F2988" i="1"/>
  <c r="G2988" i="1"/>
  <c r="H2988" i="1"/>
  <c r="I2988" i="1"/>
  <c r="J2988" i="1"/>
  <c r="C2989" i="1"/>
  <c r="D2989" i="1"/>
  <c r="E2989" i="1"/>
  <c r="F2989" i="1"/>
  <c r="G2989" i="1"/>
  <c r="H2989" i="1"/>
  <c r="I2989" i="1"/>
  <c r="J2989" i="1"/>
  <c r="C2990" i="1"/>
  <c r="D2990" i="1"/>
  <c r="E2990" i="1"/>
  <c r="F2990" i="1"/>
  <c r="G2990" i="1"/>
  <c r="H2990" i="1"/>
  <c r="I2990" i="1"/>
  <c r="J2990" i="1"/>
  <c r="C2991" i="1"/>
  <c r="D2991" i="1"/>
  <c r="E2991" i="1"/>
  <c r="F2991" i="1"/>
  <c r="G2991" i="1"/>
  <c r="H2991" i="1"/>
  <c r="I2991" i="1"/>
  <c r="J2991" i="1"/>
  <c r="C2992" i="1"/>
  <c r="D2992" i="1"/>
  <c r="E2992" i="1"/>
  <c r="F2992" i="1"/>
  <c r="G2992" i="1"/>
  <c r="H2992" i="1"/>
  <c r="I2992" i="1"/>
  <c r="J2992" i="1"/>
  <c r="C2993" i="1"/>
  <c r="D2993" i="1"/>
  <c r="E2993" i="1"/>
  <c r="F2993" i="1"/>
  <c r="G2993" i="1"/>
  <c r="H2993" i="1"/>
  <c r="I2993" i="1"/>
  <c r="J2993" i="1"/>
  <c r="C2994" i="1"/>
  <c r="D2994" i="1"/>
  <c r="E2994" i="1"/>
  <c r="F2994" i="1"/>
  <c r="G2994" i="1"/>
  <c r="H2994" i="1"/>
  <c r="I2994" i="1"/>
  <c r="J2994" i="1"/>
  <c r="C2995" i="1"/>
  <c r="D2995" i="1"/>
  <c r="E2995" i="1"/>
  <c r="F2995" i="1"/>
  <c r="G2995" i="1"/>
  <c r="H2995" i="1"/>
  <c r="I2995" i="1"/>
  <c r="J2995" i="1"/>
  <c r="C2996" i="1"/>
  <c r="D2996" i="1"/>
  <c r="E2996" i="1"/>
  <c r="F2996" i="1"/>
  <c r="G2996" i="1"/>
  <c r="H2996" i="1"/>
  <c r="I2996" i="1"/>
  <c r="J2996" i="1"/>
  <c r="C2997" i="1"/>
  <c r="D2997" i="1"/>
  <c r="E2997" i="1"/>
  <c r="F2997" i="1"/>
  <c r="G2997" i="1"/>
  <c r="H2997" i="1"/>
  <c r="I2997" i="1"/>
  <c r="J2997" i="1"/>
  <c r="C2998" i="1"/>
  <c r="D2998" i="1"/>
  <c r="E2998" i="1"/>
  <c r="F2998" i="1"/>
  <c r="G2998" i="1"/>
  <c r="H2998" i="1"/>
  <c r="I2998" i="1"/>
  <c r="J2998" i="1"/>
  <c r="C2999" i="1"/>
  <c r="D2999" i="1"/>
  <c r="E2999" i="1"/>
  <c r="F2999" i="1"/>
  <c r="G2999" i="1"/>
  <c r="H2999" i="1"/>
  <c r="I2999" i="1"/>
  <c r="J2999" i="1"/>
  <c r="C3000" i="1"/>
  <c r="D3000" i="1"/>
  <c r="E3000" i="1"/>
  <c r="F3000" i="1"/>
  <c r="G3000" i="1"/>
  <c r="H3000" i="1"/>
  <c r="I3000" i="1"/>
  <c r="J3000" i="1"/>
  <c r="C3001" i="1"/>
  <c r="D3001" i="1"/>
  <c r="E3001" i="1"/>
  <c r="F3001" i="1"/>
  <c r="G3001" i="1"/>
  <c r="H3001" i="1"/>
  <c r="I3001" i="1"/>
  <c r="J3001" i="1"/>
  <c r="C3002" i="1"/>
  <c r="D3002" i="1"/>
  <c r="E3002" i="1"/>
  <c r="F3002" i="1"/>
  <c r="G3002" i="1"/>
  <c r="H3002" i="1"/>
  <c r="I3002" i="1"/>
  <c r="J3002" i="1"/>
  <c r="C3003" i="1"/>
  <c r="D3003" i="1"/>
  <c r="E3003" i="1"/>
  <c r="F3003" i="1"/>
  <c r="G3003" i="1"/>
  <c r="H3003" i="1"/>
  <c r="I3003" i="1"/>
  <c r="J3003" i="1"/>
  <c r="C3004" i="1"/>
  <c r="D3004" i="1"/>
  <c r="E3004" i="1"/>
  <c r="F3004" i="1"/>
  <c r="G3004" i="1"/>
  <c r="H3004" i="1"/>
  <c r="I3004" i="1"/>
  <c r="J3004" i="1"/>
  <c r="C3005" i="1"/>
  <c r="D3005" i="1"/>
  <c r="E3005" i="1"/>
  <c r="F3005" i="1"/>
  <c r="G3005" i="1"/>
  <c r="H3005" i="1"/>
  <c r="I3005" i="1"/>
  <c r="J3005" i="1"/>
  <c r="C3006" i="1"/>
  <c r="D3006" i="1"/>
  <c r="E3006" i="1"/>
  <c r="F3006" i="1"/>
  <c r="G3006" i="1"/>
  <c r="H3006" i="1"/>
  <c r="I3006" i="1"/>
  <c r="J3006" i="1"/>
  <c r="C3007" i="1"/>
  <c r="D3007" i="1"/>
  <c r="E3007" i="1"/>
  <c r="F3007" i="1"/>
  <c r="G3007" i="1"/>
  <c r="H3007" i="1"/>
  <c r="I3007" i="1"/>
  <c r="J3007" i="1"/>
  <c r="C3008" i="1"/>
  <c r="D3008" i="1"/>
  <c r="E3008" i="1"/>
  <c r="F3008" i="1"/>
  <c r="G3008" i="1"/>
  <c r="H3008" i="1"/>
  <c r="I3008" i="1"/>
  <c r="J3008" i="1"/>
  <c r="C3009" i="1"/>
  <c r="D3009" i="1"/>
  <c r="E3009" i="1"/>
  <c r="F3009" i="1"/>
  <c r="G3009" i="1"/>
  <c r="H3009" i="1"/>
  <c r="I3009" i="1"/>
  <c r="J3009" i="1"/>
  <c r="C3010" i="1"/>
  <c r="D3010" i="1"/>
  <c r="E3010" i="1"/>
  <c r="F3010" i="1"/>
  <c r="G3010" i="1"/>
  <c r="H3010" i="1"/>
  <c r="I3010" i="1"/>
  <c r="J3010" i="1"/>
  <c r="C3011" i="1"/>
  <c r="D3011" i="1"/>
  <c r="E3011" i="1"/>
  <c r="F3011" i="1"/>
  <c r="G3011" i="1"/>
  <c r="H3011" i="1"/>
  <c r="I3011" i="1"/>
  <c r="J3011" i="1"/>
  <c r="C3012" i="1"/>
  <c r="D3012" i="1"/>
  <c r="E3012" i="1"/>
  <c r="F3012" i="1"/>
  <c r="G3012" i="1"/>
  <c r="H3012" i="1"/>
  <c r="I3012" i="1"/>
  <c r="J3012" i="1"/>
  <c r="C3013" i="1"/>
  <c r="D3013" i="1"/>
  <c r="E3013" i="1"/>
  <c r="F3013" i="1"/>
  <c r="G3013" i="1"/>
  <c r="H3013" i="1"/>
  <c r="I3013" i="1"/>
  <c r="J3013" i="1"/>
  <c r="C3014" i="1"/>
  <c r="D3014" i="1"/>
  <c r="E3014" i="1"/>
  <c r="F3014" i="1"/>
  <c r="G3014" i="1"/>
  <c r="H3014" i="1"/>
  <c r="I3014" i="1"/>
  <c r="J3014" i="1"/>
  <c r="C3015" i="1"/>
  <c r="D3015" i="1"/>
  <c r="E3015" i="1"/>
  <c r="F3015" i="1"/>
  <c r="G3015" i="1"/>
  <c r="H3015" i="1"/>
  <c r="I3015" i="1"/>
  <c r="J3015" i="1"/>
  <c r="C3016" i="1"/>
  <c r="D3016" i="1"/>
  <c r="E3016" i="1"/>
  <c r="F3016" i="1"/>
  <c r="G3016" i="1"/>
  <c r="H3016" i="1"/>
  <c r="I3016" i="1"/>
  <c r="J3016" i="1"/>
  <c r="C3017" i="1"/>
  <c r="D3017" i="1"/>
  <c r="E3017" i="1"/>
  <c r="F3017" i="1"/>
  <c r="G3017" i="1"/>
  <c r="H3017" i="1"/>
  <c r="I3017" i="1"/>
  <c r="J3017" i="1"/>
  <c r="C3018" i="1"/>
  <c r="D3018" i="1"/>
  <c r="E3018" i="1"/>
  <c r="F3018" i="1"/>
  <c r="G3018" i="1"/>
  <c r="H3018" i="1"/>
  <c r="I3018" i="1"/>
  <c r="J3018" i="1"/>
  <c r="C3019" i="1"/>
  <c r="D3019" i="1"/>
  <c r="E3019" i="1"/>
  <c r="F3019" i="1"/>
  <c r="G3019" i="1"/>
  <c r="H3019" i="1"/>
  <c r="I3019" i="1"/>
  <c r="J3019" i="1"/>
  <c r="C3020" i="1"/>
  <c r="D3020" i="1"/>
  <c r="E3020" i="1"/>
  <c r="F3020" i="1"/>
  <c r="G3020" i="1"/>
  <c r="H3020" i="1"/>
  <c r="I3020" i="1"/>
  <c r="J3020" i="1"/>
  <c r="C3021" i="1"/>
  <c r="D3021" i="1"/>
  <c r="E3021" i="1"/>
  <c r="F3021" i="1"/>
  <c r="G3021" i="1"/>
  <c r="H3021" i="1"/>
  <c r="I3021" i="1"/>
  <c r="J3021" i="1"/>
  <c r="C3022" i="1"/>
  <c r="D3022" i="1"/>
  <c r="E3022" i="1"/>
  <c r="F3022" i="1"/>
  <c r="G3022" i="1"/>
  <c r="H3022" i="1"/>
  <c r="I3022" i="1"/>
  <c r="J3022" i="1"/>
  <c r="C3023" i="1"/>
  <c r="D3023" i="1"/>
  <c r="E3023" i="1"/>
  <c r="F3023" i="1"/>
  <c r="G3023" i="1"/>
  <c r="H3023" i="1"/>
  <c r="I3023" i="1"/>
  <c r="J3023" i="1"/>
  <c r="C3024" i="1"/>
  <c r="D3024" i="1"/>
  <c r="E3024" i="1"/>
  <c r="F3024" i="1"/>
  <c r="G3024" i="1"/>
  <c r="H3024" i="1"/>
  <c r="I3024" i="1"/>
  <c r="J3024" i="1"/>
  <c r="C3025" i="1"/>
  <c r="D3025" i="1"/>
  <c r="E3025" i="1"/>
  <c r="F3025" i="1"/>
  <c r="G3025" i="1"/>
  <c r="H3025" i="1"/>
  <c r="I3025" i="1"/>
  <c r="J3025" i="1"/>
  <c r="C3026" i="1"/>
  <c r="D3026" i="1"/>
  <c r="E3026" i="1"/>
  <c r="F3026" i="1"/>
  <c r="G3026" i="1"/>
  <c r="H3026" i="1"/>
  <c r="I3026" i="1"/>
  <c r="J3026" i="1"/>
  <c r="C3027" i="1"/>
  <c r="D3027" i="1"/>
  <c r="E3027" i="1"/>
  <c r="F3027" i="1"/>
  <c r="G3027" i="1"/>
  <c r="H3027" i="1"/>
  <c r="I3027" i="1"/>
  <c r="J3027" i="1"/>
  <c r="C3028" i="1"/>
  <c r="D3028" i="1"/>
  <c r="E3028" i="1"/>
  <c r="F3028" i="1"/>
  <c r="G3028" i="1"/>
  <c r="H3028" i="1"/>
  <c r="I3028" i="1"/>
  <c r="J3028" i="1"/>
  <c r="C3029" i="1"/>
  <c r="D3029" i="1"/>
  <c r="E3029" i="1"/>
  <c r="F3029" i="1"/>
  <c r="G3029" i="1"/>
  <c r="H3029" i="1"/>
  <c r="I3029" i="1"/>
  <c r="J3029" i="1"/>
  <c r="C3030" i="1"/>
  <c r="D3030" i="1"/>
  <c r="E3030" i="1"/>
  <c r="F3030" i="1"/>
  <c r="G3030" i="1"/>
  <c r="H3030" i="1"/>
  <c r="I3030" i="1"/>
  <c r="J3030" i="1"/>
  <c r="C3031" i="1"/>
  <c r="D3031" i="1"/>
  <c r="E3031" i="1"/>
  <c r="F3031" i="1"/>
  <c r="G3031" i="1"/>
  <c r="H3031" i="1"/>
  <c r="I3031" i="1"/>
  <c r="J3031" i="1"/>
  <c r="C3032" i="1"/>
  <c r="D3032" i="1"/>
  <c r="E3032" i="1"/>
  <c r="F3032" i="1"/>
  <c r="G3032" i="1"/>
  <c r="H3032" i="1"/>
  <c r="I3032" i="1"/>
  <c r="J3032" i="1"/>
  <c r="C3033" i="1"/>
  <c r="D3033" i="1"/>
  <c r="E3033" i="1"/>
  <c r="F3033" i="1"/>
  <c r="G3033" i="1"/>
  <c r="H3033" i="1"/>
  <c r="I3033" i="1"/>
  <c r="J3033" i="1"/>
  <c r="C3034" i="1"/>
  <c r="D3034" i="1"/>
  <c r="E3034" i="1"/>
  <c r="F3034" i="1"/>
  <c r="G3034" i="1"/>
  <c r="H3034" i="1"/>
  <c r="I3034" i="1"/>
  <c r="J3034" i="1"/>
  <c r="C3035" i="1"/>
  <c r="D3035" i="1"/>
  <c r="E3035" i="1"/>
  <c r="F3035" i="1"/>
  <c r="G3035" i="1"/>
  <c r="H3035" i="1"/>
  <c r="I3035" i="1"/>
  <c r="J3035" i="1"/>
  <c r="C3036" i="1"/>
  <c r="D3036" i="1"/>
  <c r="E3036" i="1"/>
  <c r="F3036" i="1"/>
  <c r="G3036" i="1"/>
  <c r="H3036" i="1"/>
  <c r="I3036" i="1"/>
  <c r="J3036" i="1"/>
  <c r="C3037" i="1"/>
  <c r="D3037" i="1"/>
  <c r="E3037" i="1"/>
  <c r="F3037" i="1"/>
  <c r="G3037" i="1"/>
  <c r="H3037" i="1"/>
  <c r="I3037" i="1"/>
  <c r="J3037" i="1"/>
  <c r="C3038" i="1"/>
  <c r="D3038" i="1"/>
  <c r="E3038" i="1"/>
  <c r="F3038" i="1"/>
  <c r="G3038" i="1"/>
  <c r="H3038" i="1"/>
  <c r="I3038" i="1"/>
  <c r="J3038" i="1"/>
  <c r="C3039" i="1"/>
  <c r="D3039" i="1"/>
  <c r="E3039" i="1"/>
  <c r="F3039" i="1"/>
  <c r="G3039" i="1"/>
  <c r="H3039" i="1"/>
  <c r="I3039" i="1"/>
  <c r="J3039" i="1"/>
  <c r="C3040" i="1"/>
  <c r="D3040" i="1"/>
  <c r="E3040" i="1"/>
  <c r="F3040" i="1"/>
  <c r="G3040" i="1"/>
  <c r="H3040" i="1"/>
  <c r="I3040" i="1"/>
  <c r="J3040" i="1"/>
  <c r="C3041" i="1"/>
  <c r="D3041" i="1"/>
  <c r="E3041" i="1"/>
  <c r="F3041" i="1"/>
  <c r="G3041" i="1"/>
  <c r="H3041" i="1"/>
  <c r="I3041" i="1"/>
  <c r="J3041" i="1"/>
  <c r="C3042" i="1"/>
  <c r="D3042" i="1"/>
  <c r="E3042" i="1"/>
  <c r="F3042" i="1"/>
  <c r="G3042" i="1"/>
  <c r="H3042" i="1"/>
  <c r="I3042" i="1"/>
  <c r="J3042" i="1"/>
  <c r="C3043" i="1"/>
  <c r="D3043" i="1"/>
  <c r="E3043" i="1"/>
  <c r="F3043" i="1"/>
  <c r="G3043" i="1"/>
  <c r="H3043" i="1"/>
  <c r="I3043" i="1"/>
  <c r="J3043" i="1"/>
  <c r="C3044" i="1"/>
  <c r="D3044" i="1"/>
  <c r="E3044" i="1"/>
  <c r="F3044" i="1"/>
  <c r="G3044" i="1"/>
  <c r="H3044" i="1"/>
  <c r="I3044" i="1"/>
  <c r="J3044" i="1"/>
  <c r="C3045" i="1"/>
  <c r="D3045" i="1"/>
  <c r="E3045" i="1"/>
  <c r="F3045" i="1"/>
  <c r="G3045" i="1"/>
  <c r="H3045" i="1"/>
  <c r="I3045" i="1"/>
  <c r="J3045" i="1"/>
  <c r="C3046" i="1"/>
  <c r="D3046" i="1"/>
  <c r="E3046" i="1"/>
  <c r="F3046" i="1"/>
  <c r="G3046" i="1"/>
  <c r="H3046" i="1"/>
  <c r="I3046" i="1"/>
  <c r="J3046" i="1"/>
  <c r="C3047" i="1"/>
  <c r="D3047" i="1"/>
  <c r="E3047" i="1"/>
  <c r="F3047" i="1"/>
  <c r="G3047" i="1"/>
  <c r="H3047" i="1"/>
  <c r="I3047" i="1"/>
  <c r="J3047" i="1"/>
  <c r="C3048" i="1"/>
  <c r="D3048" i="1"/>
  <c r="E3048" i="1"/>
  <c r="F3048" i="1"/>
  <c r="G3048" i="1"/>
  <c r="H3048" i="1"/>
  <c r="I3048" i="1"/>
  <c r="J3048" i="1"/>
  <c r="D3" i="1"/>
  <c r="E3" i="1"/>
  <c r="F3" i="1"/>
  <c r="G3" i="1"/>
  <c r="H3" i="1"/>
  <c r="I3" i="1"/>
  <c r="J3" i="1"/>
  <c r="C3" i="1"/>
  <c r="H13" i="41" l="1"/>
  <c r="F13" i="41" s="1"/>
  <c r="G2" i="41"/>
  <c r="D842" i="4"/>
  <c r="E842" i="4" s="1"/>
  <c r="D644" i="4"/>
  <c r="E644" i="4" s="1"/>
  <c r="D861" i="4"/>
  <c r="E861" i="4" s="1"/>
  <c r="D692" i="4"/>
  <c r="E692" i="4" s="1"/>
  <c r="D92" i="4"/>
  <c r="E92" i="4" s="1"/>
  <c r="D970" i="4"/>
  <c r="E970" i="4" s="1"/>
  <c r="D797" i="4"/>
  <c r="E797" i="4" s="1"/>
  <c r="D516" i="4"/>
  <c r="E516" i="4" s="1"/>
  <c r="D948" i="4"/>
  <c r="E948" i="4" s="1"/>
  <c r="D778" i="4"/>
  <c r="E778" i="4" s="1"/>
  <c r="D421" i="4"/>
  <c r="E421" i="4" s="1"/>
  <c r="D820" i="4"/>
  <c r="E820" i="4" s="1"/>
  <c r="D925" i="4"/>
  <c r="E925" i="4" s="1"/>
  <c r="D756" i="4"/>
  <c r="E756" i="4" s="1"/>
  <c r="D348" i="4"/>
  <c r="E348" i="4" s="1"/>
  <c r="D595" i="4"/>
  <c r="E595" i="4" s="1"/>
  <c r="D906" i="4"/>
  <c r="E906" i="4" s="1"/>
  <c r="D733" i="4"/>
  <c r="E733" i="4" s="1"/>
  <c r="D260" i="4"/>
  <c r="E260" i="4" s="1"/>
  <c r="D989" i="4"/>
  <c r="E989" i="4" s="1"/>
  <c r="D884" i="4"/>
  <c r="E884" i="4" s="1"/>
  <c r="D714" i="4"/>
  <c r="E714" i="4" s="1"/>
  <c r="D165" i="4"/>
  <c r="D994" i="4"/>
  <c r="E994" i="4" s="1"/>
  <c r="D972" i="4"/>
  <c r="E972" i="4" s="1"/>
  <c r="D949" i="4"/>
  <c r="E949" i="4" s="1"/>
  <c r="D930" i="4"/>
  <c r="E930" i="4" s="1"/>
  <c r="D908" i="4"/>
  <c r="E908" i="4" s="1"/>
  <c r="D885" i="4"/>
  <c r="E885" i="4" s="1"/>
  <c r="D866" i="4"/>
  <c r="E866" i="4" s="1"/>
  <c r="D844" i="4"/>
  <c r="E844" i="4" s="1"/>
  <c r="D821" i="4"/>
  <c r="E821" i="4" s="1"/>
  <c r="D802" i="4"/>
  <c r="E802" i="4" s="1"/>
  <c r="D780" i="4"/>
  <c r="E780" i="4" s="1"/>
  <c r="D757" i="4"/>
  <c r="E757" i="4" s="1"/>
  <c r="D738" i="4"/>
  <c r="E738" i="4" s="1"/>
  <c r="D716" i="4"/>
  <c r="E716" i="4" s="1"/>
  <c r="D693" i="4"/>
  <c r="E693" i="4" s="1"/>
  <c r="D659" i="4"/>
  <c r="E659" i="4" s="1"/>
  <c r="D597" i="4"/>
  <c r="E597" i="4" s="1"/>
  <c r="D517" i="4"/>
  <c r="E517" i="4" s="1"/>
  <c r="D444" i="4"/>
  <c r="E444" i="4" s="1"/>
  <c r="D356" i="4"/>
  <c r="E356" i="4" s="1"/>
  <c r="D261" i="4"/>
  <c r="E261" i="4" s="1"/>
  <c r="D188" i="4"/>
  <c r="E188" i="4" s="1"/>
  <c r="D100" i="4"/>
  <c r="E100" i="4" s="1"/>
  <c r="D988" i="4"/>
  <c r="E988" i="4" s="1"/>
  <c r="D965" i="4"/>
  <c r="E965" i="4" s="1"/>
  <c r="D946" i="4"/>
  <c r="E946" i="4" s="1"/>
  <c r="D924" i="4"/>
  <c r="E924" i="4" s="1"/>
  <c r="D901" i="4"/>
  <c r="E901" i="4" s="1"/>
  <c r="D882" i="4"/>
  <c r="E882" i="4" s="1"/>
  <c r="D860" i="4"/>
  <c r="E860" i="4" s="1"/>
  <c r="D837" i="4"/>
  <c r="E837" i="4" s="1"/>
  <c r="D818" i="4"/>
  <c r="E818" i="4" s="1"/>
  <c r="D796" i="4"/>
  <c r="E796" i="4" s="1"/>
  <c r="D773" i="4"/>
  <c r="E773" i="4" s="1"/>
  <c r="D754" i="4"/>
  <c r="E754" i="4" s="1"/>
  <c r="D732" i="4"/>
  <c r="E732" i="4" s="1"/>
  <c r="D709" i="4"/>
  <c r="E709" i="4" s="1"/>
  <c r="D690" i="4"/>
  <c r="E690" i="4" s="1"/>
  <c r="D643" i="4"/>
  <c r="E643" i="4" s="1"/>
  <c r="D580" i="4"/>
  <c r="E580" i="4" s="1"/>
  <c r="D508" i="4"/>
  <c r="E508" i="4" s="1"/>
  <c r="D420" i="4"/>
  <c r="E420" i="4" s="1"/>
  <c r="D325" i="4"/>
  <c r="D252" i="4"/>
  <c r="E252" i="4" s="1"/>
  <c r="D164" i="4"/>
  <c r="D69" i="4"/>
  <c r="E69" i="4" s="1"/>
  <c r="D1005" i="4"/>
  <c r="D986" i="4"/>
  <c r="E986" i="4" s="1"/>
  <c r="D964" i="4"/>
  <c r="E964" i="4" s="1"/>
  <c r="D941" i="4"/>
  <c r="E941" i="4" s="1"/>
  <c r="D922" i="4"/>
  <c r="E922" i="4" s="1"/>
  <c r="D900" i="4"/>
  <c r="E900" i="4" s="1"/>
  <c r="D877" i="4"/>
  <c r="E877" i="4" s="1"/>
  <c r="D858" i="4"/>
  <c r="E858" i="4" s="1"/>
  <c r="D836" i="4"/>
  <c r="E836" i="4" s="1"/>
  <c r="D813" i="4"/>
  <c r="E813" i="4" s="1"/>
  <c r="D794" i="4"/>
  <c r="E794" i="4" s="1"/>
  <c r="D772" i="4"/>
  <c r="E772" i="4" s="1"/>
  <c r="D749" i="4"/>
  <c r="E749" i="4" s="1"/>
  <c r="D730" i="4"/>
  <c r="E730" i="4" s="1"/>
  <c r="D708" i="4"/>
  <c r="E708" i="4" s="1"/>
  <c r="D685" i="4"/>
  <c r="E685" i="4" s="1"/>
  <c r="D636" i="4"/>
  <c r="E636" i="4" s="1"/>
  <c r="D579" i="4"/>
  <c r="E579" i="4" s="1"/>
  <c r="D485" i="4"/>
  <c r="D412" i="4"/>
  <c r="E412" i="4" s="1"/>
  <c r="D324" i="4"/>
  <c r="D229" i="4"/>
  <c r="E229" i="4" s="1"/>
  <c r="D156" i="4"/>
  <c r="E156" i="4" s="1"/>
  <c r="D68" i="4"/>
  <c r="E68" i="4" s="1"/>
  <c r="D1004" i="4"/>
  <c r="D981" i="4"/>
  <c r="E981" i="4" s="1"/>
  <c r="D962" i="4"/>
  <c r="E962" i="4" s="1"/>
  <c r="D940" i="4"/>
  <c r="E940" i="4" s="1"/>
  <c r="D917" i="4"/>
  <c r="E917" i="4" s="1"/>
  <c r="D898" i="4"/>
  <c r="E898" i="4" s="1"/>
  <c r="D876" i="4"/>
  <c r="E876" i="4" s="1"/>
  <c r="D853" i="4"/>
  <c r="E853" i="4" s="1"/>
  <c r="D834" i="4"/>
  <c r="E834" i="4" s="1"/>
  <c r="D812" i="4"/>
  <c r="E812" i="4" s="1"/>
  <c r="D789" i="4"/>
  <c r="E789" i="4" s="1"/>
  <c r="D770" i="4"/>
  <c r="E770" i="4" s="1"/>
  <c r="D748" i="4"/>
  <c r="E748" i="4" s="1"/>
  <c r="D725" i="4"/>
  <c r="E725" i="4" s="1"/>
  <c r="D706" i="4"/>
  <c r="E706" i="4" s="1"/>
  <c r="D684" i="4"/>
  <c r="E684" i="4" s="1"/>
  <c r="D621" i="4"/>
  <c r="E621" i="4" s="1"/>
  <c r="D572" i="4"/>
  <c r="E572" i="4" s="1"/>
  <c r="D484" i="4"/>
  <c r="D389" i="4"/>
  <c r="E389" i="4" s="1"/>
  <c r="D316" i="4"/>
  <c r="E316" i="4" s="1"/>
  <c r="D228" i="4"/>
  <c r="E228" i="4" s="1"/>
  <c r="D133" i="4"/>
  <c r="E133" i="4" s="1"/>
  <c r="D60" i="4"/>
  <c r="E60" i="4" s="1"/>
  <c r="D1002" i="4"/>
  <c r="D980" i="4"/>
  <c r="E980" i="4" s="1"/>
  <c r="D957" i="4"/>
  <c r="E957" i="4" s="1"/>
  <c r="D938" i="4"/>
  <c r="E938" i="4" s="1"/>
  <c r="D916" i="4"/>
  <c r="E916" i="4" s="1"/>
  <c r="D893" i="4"/>
  <c r="E893" i="4" s="1"/>
  <c r="D874" i="4"/>
  <c r="E874" i="4" s="1"/>
  <c r="D852" i="4"/>
  <c r="E852" i="4" s="1"/>
  <c r="D829" i="4"/>
  <c r="E829" i="4" s="1"/>
  <c r="D810" i="4"/>
  <c r="E810" i="4" s="1"/>
  <c r="D788" i="4"/>
  <c r="E788" i="4" s="1"/>
  <c r="D765" i="4"/>
  <c r="E765" i="4" s="1"/>
  <c r="D746" i="4"/>
  <c r="E746" i="4" s="1"/>
  <c r="D724" i="4"/>
  <c r="E724" i="4" s="1"/>
  <c r="D701" i="4"/>
  <c r="E701" i="4" s="1"/>
  <c r="D677" i="4"/>
  <c r="D620" i="4"/>
  <c r="E620" i="4" s="1"/>
  <c r="D549" i="4"/>
  <c r="E549" i="4" s="1"/>
  <c r="D476" i="4"/>
  <c r="D388" i="4"/>
  <c r="E388" i="4" s="1"/>
  <c r="D293" i="4"/>
  <c r="E293" i="4" s="1"/>
  <c r="D220" i="4"/>
  <c r="E220" i="4" s="1"/>
  <c r="D132" i="4"/>
  <c r="E132" i="4" s="1"/>
  <c r="D37" i="4"/>
  <c r="E37" i="4" s="1"/>
  <c r="D997" i="4"/>
  <c r="E997" i="4" s="1"/>
  <c r="D978" i="4"/>
  <c r="E978" i="4" s="1"/>
  <c r="D956" i="4"/>
  <c r="E956" i="4" s="1"/>
  <c r="D933" i="4"/>
  <c r="E933" i="4" s="1"/>
  <c r="D914" i="4"/>
  <c r="E914" i="4" s="1"/>
  <c r="D892" i="4"/>
  <c r="E892" i="4" s="1"/>
  <c r="D869" i="4"/>
  <c r="E869" i="4" s="1"/>
  <c r="D850" i="4"/>
  <c r="E850" i="4" s="1"/>
  <c r="D828" i="4"/>
  <c r="E828" i="4" s="1"/>
  <c r="D805" i="4"/>
  <c r="E805" i="4" s="1"/>
  <c r="D786" i="4"/>
  <c r="E786" i="4" s="1"/>
  <c r="D764" i="4"/>
  <c r="E764" i="4" s="1"/>
  <c r="D741" i="4"/>
  <c r="E741" i="4" s="1"/>
  <c r="D722" i="4"/>
  <c r="E722" i="4" s="1"/>
  <c r="D700" i="4"/>
  <c r="E700" i="4" s="1"/>
  <c r="D667" i="4"/>
  <c r="E667" i="4" s="1"/>
  <c r="D613" i="4"/>
  <c r="E613" i="4" s="1"/>
  <c r="D548" i="4"/>
  <c r="E548" i="4" s="1"/>
  <c r="D453" i="4"/>
  <c r="E453" i="4" s="1"/>
  <c r="D380" i="4"/>
  <c r="E380" i="4" s="1"/>
  <c r="D292" i="4"/>
  <c r="E292" i="4" s="1"/>
  <c r="D197" i="4"/>
  <c r="E197" i="4" s="1"/>
  <c r="D124" i="4"/>
  <c r="E124" i="4" s="1"/>
  <c r="D36" i="4"/>
  <c r="D996" i="4"/>
  <c r="E996" i="4" s="1"/>
  <c r="D973" i="4"/>
  <c r="E973" i="4" s="1"/>
  <c r="D954" i="4"/>
  <c r="E954" i="4" s="1"/>
  <c r="D932" i="4"/>
  <c r="E932" i="4" s="1"/>
  <c r="D909" i="4"/>
  <c r="E909" i="4" s="1"/>
  <c r="D890" i="4"/>
  <c r="E890" i="4" s="1"/>
  <c r="D868" i="4"/>
  <c r="E868" i="4" s="1"/>
  <c r="D845" i="4"/>
  <c r="E845" i="4" s="1"/>
  <c r="D826" i="4"/>
  <c r="E826" i="4" s="1"/>
  <c r="D804" i="4"/>
  <c r="E804" i="4" s="1"/>
  <c r="D781" i="4"/>
  <c r="E781" i="4" s="1"/>
  <c r="D762" i="4"/>
  <c r="E762" i="4" s="1"/>
  <c r="D740" i="4"/>
  <c r="E740" i="4" s="1"/>
  <c r="D717" i="4"/>
  <c r="E717" i="4" s="1"/>
  <c r="D698" i="4"/>
  <c r="E698" i="4" s="1"/>
  <c r="D661" i="4"/>
  <c r="E661" i="4" s="1"/>
  <c r="D603" i="4"/>
  <c r="E603" i="4" s="1"/>
  <c r="D540" i="4"/>
  <c r="E540" i="4" s="1"/>
  <c r="D452" i="4"/>
  <c r="E452" i="4" s="1"/>
  <c r="D357" i="4"/>
  <c r="E357" i="4" s="1"/>
  <c r="D284" i="4"/>
  <c r="E284" i="4" s="1"/>
  <c r="D196" i="4"/>
  <c r="E196" i="4" s="1"/>
  <c r="D101" i="4"/>
  <c r="E101" i="4" s="1"/>
  <c r="D28" i="4"/>
  <c r="D1003" i="4"/>
  <c r="D995" i="4"/>
  <c r="E995" i="4" s="1"/>
  <c r="D987" i="4"/>
  <c r="E987" i="4" s="1"/>
  <c r="D979" i="4"/>
  <c r="E979" i="4" s="1"/>
  <c r="D971" i="4"/>
  <c r="E971" i="4" s="1"/>
  <c r="D963" i="4"/>
  <c r="E963" i="4" s="1"/>
  <c r="D955" i="4"/>
  <c r="E955" i="4" s="1"/>
  <c r="D947" i="4"/>
  <c r="E947" i="4" s="1"/>
  <c r="D939" i="4"/>
  <c r="E939" i="4" s="1"/>
  <c r="D931" i="4"/>
  <c r="E931" i="4" s="1"/>
  <c r="D923" i="4"/>
  <c r="E923" i="4" s="1"/>
  <c r="D915" i="4"/>
  <c r="E915" i="4" s="1"/>
  <c r="D907" i="4"/>
  <c r="E907" i="4" s="1"/>
  <c r="D899" i="4"/>
  <c r="E899" i="4" s="1"/>
  <c r="D891" i="4"/>
  <c r="E891" i="4" s="1"/>
  <c r="D883" i="4"/>
  <c r="E883" i="4" s="1"/>
  <c r="D875" i="4"/>
  <c r="E875" i="4" s="1"/>
  <c r="D867" i="4"/>
  <c r="E867" i="4" s="1"/>
  <c r="D859" i="4"/>
  <c r="E859" i="4" s="1"/>
  <c r="D851" i="4"/>
  <c r="E851" i="4" s="1"/>
  <c r="D843" i="4"/>
  <c r="E843" i="4" s="1"/>
  <c r="D835" i="4"/>
  <c r="E835" i="4" s="1"/>
  <c r="D827" i="4"/>
  <c r="E827" i="4" s="1"/>
  <c r="D819" i="4"/>
  <c r="E819" i="4" s="1"/>
  <c r="D811" i="4"/>
  <c r="E811" i="4" s="1"/>
  <c r="D803" i="4"/>
  <c r="E803" i="4" s="1"/>
  <c r="D795" i="4"/>
  <c r="E795" i="4" s="1"/>
  <c r="D787" i="4"/>
  <c r="E787" i="4" s="1"/>
  <c r="D779" i="4"/>
  <c r="E779" i="4" s="1"/>
  <c r="D771" i="4"/>
  <c r="E771" i="4" s="1"/>
  <c r="D763" i="4"/>
  <c r="E763" i="4" s="1"/>
  <c r="D755" i="4"/>
  <c r="E755" i="4" s="1"/>
  <c r="D747" i="4"/>
  <c r="E747" i="4" s="1"/>
  <c r="D739" i="4"/>
  <c r="E739" i="4" s="1"/>
  <c r="D731" i="4"/>
  <c r="E731" i="4" s="1"/>
  <c r="D723" i="4"/>
  <c r="E723" i="4" s="1"/>
  <c r="D715" i="4"/>
  <c r="E715" i="4" s="1"/>
  <c r="D707" i="4"/>
  <c r="E707" i="4" s="1"/>
  <c r="D699" i="4"/>
  <c r="E699" i="4" s="1"/>
  <c r="D691" i="4"/>
  <c r="E691" i="4" s="1"/>
  <c r="D683" i="4"/>
  <c r="E683" i="4" s="1"/>
  <c r="D660" i="4"/>
  <c r="E660" i="4" s="1"/>
  <c r="D637" i="4"/>
  <c r="E637" i="4" s="1"/>
  <c r="D619" i="4"/>
  <c r="E619" i="4" s="1"/>
  <c r="D596" i="4"/>
  <c r="E596" i="4" s="1"/>
  <c r="D573" i="4"/>
  <c r="E573" i="4" s="1"/>
  <c r="D541" i="4"/>
  <c r="E541" i="4" s="1"/>
  <c r="D509" i="4"/>
  <c r="E509" i="4" s="1"/>
  <c r="D477" i="4"/>
  <c r="D445" i="4"/>
  <c r="E445" i="4" s="1"/>
  <c r="D413" i="4"/>
  <c r="E413" i="4" s="1"/>
  <c r="D381" i="4"/>
  <c r="E381" i="4" s="1"/>
  <c r="D349" i="4"/>
  <c r="E349" i="4" s="1"/>
  <c r="D317" i="4"/>
  <c r="E317" i="4" s="1"/>
  <c r="D285" i="4"/>
  <c r="E285" i="4" s="1"/>
  <c r="D253" i="4"/>
  <c r="E253" i="4" s="1"/>
  <c r="D221" i="4"/>
  <c r="E221" i="4" s="1"/>
  <c r="D189" i="4"/>
  <c r="E189" i="4" s="1"/>
  <c r="D157" i="4"/>
  <c r="E157" i="4" s="1"/>
  <c r="D125" i="4"/>
  <c r="E125" i="4" s="1"/>
  <c r="D93" i="4"/>
  <c r="E93" i="4" s="1"/>
  <c r="D61" i="4"/>
  <c r="E61" i="4" s="1"/>
  <c r="D29" i="4"/>
  <c r="D1001" i="4"/>
  <c r="D993" i="4"/>
  <c r="E993" i="4" s="1"/>
  <c r="D985" i="4"/>
  <c r="E985" i="4" s="1"/>
  <c r="D977" i="4"/>
  <c r="E977" i="4" s="1"/>
  <c r="D969" i="4"/>
  <c r="E969" i="4" s="1"/>
  <c r="D961" i="4"/>
  <c r="E961" i="4" s="1"/>
  <c r="D953" i="4"/>
  <c r="E953" i="4" s="1"/>
  <c r="D945" i="4"/>
  <c r="E945" i="4" s="1"/>
  <c r="D937" i="4"/>
  <c r="E937" i="4" s="1"/>
  <c r="D929" i="4"/>
  <c r="E929" i="4" s="1"/>
  <c r="D921" i="4"/>
  <c r="E921" i="4" s="1"/>
  <c r="D913" i="4"/>
  <c r="E913" i="4" s="1"/>
  <c r="D905" i="4"/>
  <c r="E905" i="4" s="1"/>
  <c r="D897" i="4"/>
  <c r="E897" i="4" s="1"/>
  <c r="D889" i="4"/>
  <c r="E889" i="4" s="1"/>
  <c r="D881" i="4"/>
  <c r="E881" i="4" s="1"/>
  <c r="D873" i="4"/>
  <c r="E873" i="4" s="1"/>
  <c r="D865" i="4"/>
  <c r="E865" i="4" s="1"/>
  <c r="D857" i="4"/>
  <c r="E857" i="4" s="1"/>
  <c r="D849" i="4"/>
  <c r="E849" i="4" s="1"/>
  <c r="D841" i="4"/>
  <c r="E841" i="4" s="1"/>
  <c r="D833" i="4"/>
  <c r="E833" i="4" s="1"/>
  <c r="D825" i="4"/>
  <c r="E825" i="4" s="1"/>
  <c r="D817" i="4"/>
  <c r="E817" i="4" s="1"/>
  <c r="D809" i="4"/>
  <c r="E809" i="4" s="1"/>
  <c r="D801" i="4"/>
  <c r="E801" i="4" s="1"/>
  <c r="D793" i="4"/>
  <c r="E793" i="4" s="1"/>
  <c r="D785" i="4"/>
  <c r="E785" i="4" s="1"/>
  <c r="D777" i="4"/>
  <c r="E777" i="4" s="1"/>
  <c r="D769" i="4"/>
  <c r="E769" i="4" s="1"/>
  <c r="D761" i="4"/>
  <c r="E761" i="4" s="1"/>
  <c r="D753" i="4"/>
  <c r="E753" i="4" s="1"/>
  <c r="D745" i="4"/>
  <c r="E745" i="4" s="1"/>
  <c r="D737" i="4"/>
  <c r="E737" i="4" s="1"/>
  <c r="D729" i="4"/>
  <c r="E729" i="4" s="1"/>
  <c r="D721" i="4"/>
  <c r="E721" i="4" s="1"/>
  <c r="D713" i="4"/>
  <c r="E713" i="4" s="1"/>
  <c r="D705" i="4"/>
  <c r="E705" i="4" s="1"/>
  <c r="D697" i="4"/>
  <c r="E697" i="4" s="1"/>
  <c r="D689" i="4"/>
  <c r="E689" i="4" s="1"/>
  <c r="D676" i="4"/>
  <c r="D653" i="4"/>
  <c r="E653" i="4" s="1"/>
  <c r="D635" i="4"/>
  <c r="E635" i="4" s="1"/>
  <c r="D612" i="4"/>
  <c r="E612" i="4" s="1"/>
  <c r="D589" i="4"/>
  <c r="E589" i="4" s="1"/>
  <c r="D565" i="4"/>
  <c r="E565" i="4" s="1"/>
  <c r="D533" i="4"/>
  <c r="E533" i="4" s="1"/>
  <c r="D501" i="4"/>
  <c r="E501" i="4" s="1"/>
  <c r="D469" i="4"/>
  <c r="E469" i="4" s="1"/>
  <c r="D437" i="4"/>
  <c r="E437" i="4" s="1"/>
  <c r="D405" i="4"/>
  <c r="E405" i="4" s="1"/>
  <c r="D373" i="4"/>
  <c r="E373" i="4" s="1"/>
  <c r="D341" i="4"/>
  <c r="E341" i="4" s="1"/>
  <c r="D309" i="4"/>
  <c r="E309" i="4" s="1"/>
  <c r="D277" i="4"/>
  <c r="E277" i="4" s="1"/>
  <c r="D245" i="4"/>
  <c r="E245" i="4" s="1"/>
  <c r="D213" i="4"/>
  <c r="E213" i="4" s="1"/>
  <c r="D181" i="4"/>
  <c r="E181" i="4" s="1"/>
  <c r="D149" i="4"/>
  <c r="D117" i="4"/>
  <c r="E117" i="4" s="1"/>
  <c r="D85" i="4"/>
  <c r="E85" i="4" s="1"/>
  <c r="D53" i="4"/>
  <c r="E53" i="4" s="1"/>
  <c r="D21" i="4"/>
  <c r="D1000" i="4"/>
  <c r="D992" i="4"/>
  <c r="E992" i="4" s="1"/>
  <c r="D984" i="4"/>
  <c r="E984" i="4" s="1"/>
  <c r="D976" i="4"/>
  <c r="E976" i="4" s="1"/>
  <c r="D968" i="4"/>
  <c r="E968" i="4" s="1"/>
  <c r="D960" i="4"/>
  <c r="E960" i="4" s="1"/>
  <c r="D952" i="4"/>
  <c r="E952" i="4" s="1"/>
  <c r="D944" i="4"/>
  <c r="E944" i="4" s="1"/>
  <c r="D936" i="4"/>
  <c r="E936" i="4" s="1"/>
  <c r="D928" i="4"/>
  <c r="E928" i="4" s="1"/>
  <c r="D920" i="4"/>
  <c r="E920" i="4" s="1"/>
  <c r="D912" i="4"/>
  <c r="E912" i="4" s="1"/>
  <c r="D904" i="4"/>
  <c r="E904" i="4" s="1"/>
  <c r="D896" i="4"/>
  <c r="E896" i="4" s="1"/>
  <c r="D888" i="4"/>
  <c r="E888" i="4" s="1"/>
  <c r="D880" i="4"/>
  <c r="E880" i="4" s="1"/>
  <c r="D872" i="4"/>
  <c r="E872" i="4" s="1"/>
  <c r="D864" i="4"/>
  <c r="E864" i="4" s="1"/>
  <c r="D856" i="4"/>
  <c r="E856" i="4" s="1"/>
  <c r="D848" i="4"/>
  <c r="E848" i="4" s="1"/>
  <c r="D840" i="4"/>
  <c r="E840" i="4" s="1"/>
  <c r="D832" i="4"/>
  <c r="E832" i="4" s="1"/>
  <c r="D824" i="4"/>
  <c r="E824" i="4" s="1"/>
  <c r="D816" i="4"/>
  <c r="E816" i="4" s="1"/>
  <c r="D808" i="4"/>
  <c r="E808" i="4" s="1"/>
  <c r="D800" i="4"/>
  <c r="E800" i="4" s="1"/>
  <c r="D792" i="4"/>
  <c r="E792" i="4" s="1"/>
  <c r="D784" i="4"/>
  <c r="E784" i="4" s="1"/>
  <c r="D776" i="4"/>
  <c r="E776" i="4" s="1"/>
  <c r="D768" i="4"/>
  <c r="E768" i="4" s="1"/>
  <c r="D760" i="4"/>
  <c r="E760" i="4" s="1"/>
  <c r="D752" i="4"/>
  <c r="E752" i="4" s="1"/>
  <c r="D744" i="4"/>
  <c r="E744" i="4" s="1"/>
  <c r="D736" i="4"/>
  <c r="E736" i="4" s="1"/>
  <c r="D728" i="4"/>
  <c r="E728" i="4" s="1"/>
  <c r="D720" i="4"/>
  <c r="E720" i="4" s="1"/>
  <c r="D712" i="4"/>
  <c r="E712" i="4" s="1"/>
  <c r="D704" i="4"/>
  <c r="E704" i="4" s="1"/>
  <c r="D696" i="4"/>
  <c r="E696" i="4" s="1"/>
  <c r="D688" i="4"/>
  <c r="E688" i="4" s="1"/>
  <c r="D675" i="4"/>
  <c r="D652" i="4"/>
  <c r="E652" i="4" s="1"/>
  <c r="D629" i="4"/>
  <c r="E629" i="4" s="1"/>
  <c r="D611" i="4"/>
  <c r="E611" i="4" s="1"/>
  <c r="D588" i="4"/>
  <c r="E588" i="4" s="1"/>
  <c r="D564" i="4"/>
  <c r="E564" i="4" s="1"/>
  <c r="D532" i="4"/>
  <c r="E532" i="4" s="1"/>
  <c r="D500" i="4"/>
  <c r="E500" i="4" s="1"/>
  <c r="D468" i="4"/>
  <c r="E468" i="4" s="1"/>
  <c r="D436" i="4"/>
  <c r="E436" i="4" s="1"/>
  <c r="D404" i="4"/>
  <c r="E404" i="4" s="1"/>
  <c r="D372" i="4"/>
  <c r="E372" i="4" s="1"/>
  <c r="D340" i="4"/>
  <c r="E340" i="4" s="1"/>
  <c r="D308" i="4"/>
  <c r="E308" i="4" s="1"/>
  <c r="D276" i="4"/>
  <c r="E276" i="4" s="1"/>
  <c r="D244" i="4"/>
  <c r="E244" i="4" s="1"/>
  <c r="D212" i="4"/>
  <c r="E212" i="4" s="1"/>
  <c r="D180" i="4"/>
  <c r="E180" i="4" s="1"/>
  <c r="D148" i="4"/>
  <c r="D116" i="4"/>
  <c r="E116" i="4" s="1"/>
  <c r="D84" i="4"/>
  <c r="E84" i="4" s="1"/>
  <c r="D52" i="4"/>
  <c r="E52" i="4" s="1"/>
  <c r="L30" i="4"/>
  <c r="D6" i="4"/>
  <c r="D14" i="4"/>
  <c r="D22" i="4"/>
  <c r="D30" i="4"/>
  <c r="D38" i="4"/>
  <c r="E38" i="4" s="1"/>
  <c r="D46" i="4"/>
  <c r="E46" i="4" s="1"/>
  <c r="D54" i="4"/>
  <c r="E54" i="4" s="1"/>
  <c r="D62" i="4"/>
  <c r="E62" i="4" s="1"/>
  <c r="D70" i="4"/>
  <c r="E70" i="4" s="1"/>
  <c r="D78" i="4"/>
  <c r="E78" i="4" s="1"/>
  <c r="D86" i="4"/>
  <c r="E86" i="4" s="1"/>
  <c r="D94" i="4"/>
  <c r="E94" i="4" s="1"/>
  <c r="D102" i="4"/>
  <c r="E102" i="4" s="1"/>
  <c r="D110" i="4"/>
  <c r="E110" i="4" s="1"/>
  <c r="D118" i="4"/>
  <c r="E118" i="4" s="1"/>
  <c r="D126" i="4"/>
  <c r="E126" i="4" s="1"/>
  <c r="D134" i="4"/>
  <c r="E134" i="4" s="1"/>
  <c r="D142" i="4"/>
  <c r="D150" i="4"/>
  <c r="D158" i="4"/>
  <c r="E158" i="4" s="1"/>
  <c r="D166" i="4"/>
  <c r="D174" i="4"/>
  <c r="D182" i="4"/>
  <c r="E182" i="4" s="1"/>
  <c r="D190" i="4"/>
  <c r="E190" i="4" s="1"/>
  <c r="D198" i="4"/>
  <c r="E198" i="4" s="1"/>
  <c r="D206" i="4"/>
  <c r="E206" i="4" s="1"/>
  <c r="D214" i="4"/>
  <c r="E214" i="4" s="1"/>
  <c r="D222" i="4"/>
  <c r="E222" i="4" s="1"/>
  <c r="D230" i="4"/>
  <c r="E230" i="4" s="1"/>
  <c r="D238" i="4"/>
  <c r="E238" i="4" s="1"/>
  <c r="D246" i="4"/>
  <c r="E246" i="4" s="1"/>
  <c r="D254" i="4"/>
  <c r="E254" i="4" s="1"/>
  <c r="D262" i="4"/>
  <c r="E262" i="4" s="1"/>
  <c r="D270" i="4"/>
  <c r="E270" i="4" s="1"/>
  <c r="D278" i="4"/>
  <c r="E278" i="4" s="1"/>
  <c r="D286" i="4"/>
  <c r="E286" i="4" s="1"/>
  <c r="D294" i="4"/>
  <c r="D302" i="4"/>
  <c r="D310" i="4"/>
  <c r="E310" i="4" s="1"/>
  <c r="D318" i="4"/>
  <c r="E318" i="4" s="1"/>
  <c r="D326" i="4"/>
  <c r="D334" i="4"/>
  <c r="D342" i="4"/>
  <c r="E342" i="4" s="1"/>
  <c r="D350" i="4"/>
  <c r="E350" i="4" s="1"/>
  <c r="D358" i="4"/>
  <c r="E358" i="4" s="1"/>
  <c r="D366" i="4"/>
  <c r="E366" i="4" s="1"/>
  <c r="D374" i="4"/>
  <c r="E374" i="4" s="1"/>
  <c r="D382" i="4"/>
  <c r="E382" i="4" s="1"/>
  <c r="D390" i="4"/>
  <c r="E390" i="4" s="1"/>
  <c r="D398" i="4"/>
  <c r="E398" i="4" s="1"/>
  <c r="D406" i="4"/>
  <c r="E406" i="4" s="1"/>
  <c r="D414" i="4"/>
  <c r="E414" i="4" s="1"/>
  <c r="D422" i="4"/>
  <c r="E422" i="4" s="1"/>
  <c r="D430" i="4"/>
  <c r="E430" i="4" s="1"/>
  <c r="D438" i="4"/>
  <c r="E438" i="4" s="1"/>
  <c r="D446" i="4"/>
  <c r="E446" i="4" s="1"/>
  <c r="D454" i="4"/>
  <c r="E454" i="4" s="1"/>
  <c r="D462" i="4"/>
  <c r="E462" i="4" s="1"/>
  <c r="D470" i="4"/>
  <c r="E470" i="4" s="1"/>
  <c r="D478" i="4"/>
  <c r="D486" i="4"/>
  <c r="D494" i="4"/>
  <c r="E494" i="4" s="1"/>
  <c r="D502" i="4"/>
  <c r="E502" i="4" s="1"/>
  <c r="D510" i="4"/>
  <c r="E510" i="4" s="1"/>
  <c r="D518" i="4"/>
  <c r="E518" i="4" s="1"/>
  <c r="D526" i="4"/>
  <c r="E526" i="4" s="1"/>
  <c r="D534" i="4"/>
  <c r="E534" i="4" s="1"/>
  <c r="D542" i="4"/>
  <c r="E542" i="4" s="1"/>
  <c r="D550" i="4"/>
  <c r="E550" i="4" s="1"/>
  <c r="D558" i="4"/>
  <c r="E558" i="4" s="1"/>
  <c r="D566" i="4"/>
  <c r="E566" i="4" s="1"/>
  <c r="D574" i="4"/>
  <c r="E574" i="4" s="1"/>
  <c r="D582" i="4"/>
  <c r="E582" i="4" s="1"/>
  <c r="D590" i="4"/>
  <c r="E590" i="4" s="1"/>
  <c r="D598" i="4"/>
  <c r="E598" i="4" s="1"/>
  <c r="D606" i="4"/>
  <c r="E606" i="4" s="1"/>
  <c r="D614" i="4"/>
  <c r="E614" i="4" s="1"/>
  <c r="D622" i="4"/>
  <c r="E622" i="4" s="1"/>
  <c r="D630" i="4"/>
  <c r="E630" i="4" s="1"/>
  <c r="D638" i="4"/>
  <c r="E638" i="4" s="1"/>
  <c r="D646" i="4"/>
  <c r="E646" i="4" s="1"/>
  <c r="D654" i="4"/>
  <c r="E654" i="4" s="1"/>
  <c r="D662" i="4"/>
  <c r="E662" i="4" s="1"/>
  <c r="D670" i="4"/>
  <c r="D678" i="4"/>
  <c r="D7" i="4"/>
  <c r="D15" i="4"/>
  <c r="D23" i="4"/>
  <c r="D31" i="4"/>
  <c r="D39" i="4"/>
  <c r="E39" i="4" s="1"/>
  <c r="D47" i="4"/>
  <c r="E47" i="4" s="1"/>
  <c r="D55" i="4"/>
  <c r="E55" i="4" s="1"/>
  <c r="D63" i="4"/>
  <c r="E63" i="4" s="1"/>
  <c r="D71" i="4"/>
  <c r="E71" i="4" s="1"/>
  <c r="D79" i="4"/>
  <c r="E79" i="4" s="1"/>
  <c r="D87" i="4"/>
  <c r="E87" i="4" s="1"/>
  <c r="D95" i="4"/>
  <c r="E95" i="4" s="1"/>
  <c r="D103" i="4"/>
  <c r="E103" i="4" s="1"/>
  <c r="D111" i="4"/>
  <c r="E111" i="4" s="1"/>
  <c r="D119" i="4"/>
  <c r="E119" i="4" s="1"/>
  <c r="D127" i="4"/>
  <c r="E127" i="4" s="1"/>
  <c r="D135" i="4"/>
  <c r="E135" i="4" s="1"/>
  <c r="D143" i="4"/>
  <c r="D151" i="4"/>
  <c r="E151" i="4" s="1"/>
  <c r="D159" i="4"/>
  <c r="E159" i="4" s="1"/>
  <c r="D167" i="4"/>
  <c r="D175" i="4"/>
  <c r="E175" i="4" s="1"/>
  <c r="D183" i="4"/>
  <c r="E183" i="4" s="1"/>
  <c r="D191" i="4"/>
  <c r="E191" i="4" s="1"/>
  <c r="D199" i="4"/>
  <c r="E199" i="4" s="1"/>
  <c r="D207" i="4"/>
  <c r="E207" i="4" s="1"/>
  <c r="D215" i="4"/>
  <c r="E215" i="4" s="1"/>
  <c r="D223" i="4"/>
  <c r="E223" i="4" s="1"/>
  <c r="D231" i="4"/>
  <c r="E231" i="4" s="1"/>
  <c r="D239" i="4"/>
  <c r="E239" i="4" s="1"/>
  <c r="D247" i="4"/>
  <c r="E247" i="4" s="1"/>
  <c r="D255" i="4"/>
  <c r="E255" i="4" s="1"/>
  <c r="D263" i="4"/>
  <c r="E263" i="4" s="1"/>
  <c r="D271" i="4"/>
  <c r="E271" i="4" s="1"/>
  <c r="D279" i="4"/>
  <c r="E279" i="4" s="1"/>
  <c r="D287" i="4"/>
  <c r="E287" i="4" s="1"/>
  <c r="D295" i="4"/>
  <c r="D303" i="4"/>
  <c r="D311" i="4"/>
  <c r="E311" i="4" s="1"/>
  <c r="D319" i="4"/>
  <c r="E319" i="4" s="1"/>
  <c r="D327" i="4"/>
  <c r="D335" i="4"/>
  <c r="D343" i="4"/>
  <c r="E343" i="4" s="1"/>
  <c r="D351" i="4"/>
  <c r="E351" i="4" s="1"/>
  <c r="D359" i="4"/>
  <c r="E359" i="4" s="1"/>
  <c r="D367" i="4"/>
  <c r="E367" i="4" s="1"/>
  <c r="D375" i="4"/>
  <c r="E375" i="4" s="1"/>
  <c r="D383" i="4"/>
  <c r="E383" i="4" s="1"/>
  <c r="D391" i="4"/>
  <c r="E391" i="4" s="1"/>
  <c r="D399" i="4"/>
  <c r="E399" i="4" s="1"/>
  <c r="D407" i="4"/>
  <c r="E407" i="4" s="1"/>
  <c r="D415" i="4"/>
  <c r="E415" i="4" s="1"/>
  <c r="D423" i="4"/>
  <c r="E423" i="4" s="1"/>
  <c r="D431" i="4"/>
  <c r="E431" i="4" s="1"/>
  <c r="D439" i="4"/>
  <c r="E439" i="4" s="1"/>
  <c r="D447" i="4"/>
  <c r="E447" i="4" s="1"/>
  <c r="D455" i="4"/>
  <c r="E455" i="4" s="1"/>
  <c r="D463" i="4"/>
  <c r="E463" i="4" s="1"/>
  <c r="D471" i="4"/>
  <c r="E471" i="4" s="1"/>
  <c r="D479" i="4"/>
  <c r="D487" i="4"/>
  <c r="D495" i="4"/>
  <c r="E495" i="4" s="1"/>
  <c r="D503" i="4"/>
  <c r="E503" i="4" s="1"/>
  <c r="D511" i="4"/>
  <c r="E511" i="4" s="1"/>
  <c r="D519" i="4"/>
  <c r="E519" i="4" s="1"/>
  <c r="D527" i="4"/>
  <c r="E527" i="4" s="1"/>
  <c r="D535" i="4"/>
  <c r="E535" i="4" s="1"/>
  <c r="D543" i="4"/>
  <c r="E543" i="4" s="1"/>
  <c r="D551" i="4"/>
  <c r="E551" i="4" s="1"/>
  <c r="D559" i="4"/>
  <c r="E559" i="4" s="1"/>
  <c r="D567" i="4"/>
  <c r="E567" i="4" s="1"/>
  <c r="D575" i="4"/>
  <c r="E575" i="4" s="1"/>
  <c r="D583" i="4"/>
  <c r="E583" i="4" s="1"/>
  <c r="D591" i="4"/>
  <c r="E591" i="4" s="1"/>
  <c r="D599" i="4"/>
  <c r="E599" i="4" s="1"/>
  <c r="D607" i="4"/>
  <c r="E607" i="4" s="1"/>
  <c r="D615" i="4"/>
  <c r="E615" i="4" s="1"/>
  <c r="D623" i="4"/>
  <c r="E623" i="4" s="1"/>
  <c r="D631" i="4"/>
  <c r="E631" i="4" s="1"/>
  <c r="D639" i="4"/>
  <c r="E639" i="4" s="1"/>
  <c r="D647" i="4"/>
  <c r="E647" i="4" s="1"/>
  <c r="D655" i="4"/>
  <c r="E655" i="4" s="1"/>
  <c r="D663" i="4"/>
  <c r="E663" i="4" s="1"/>
  <c r="D671" i="4"/>
  <c r="D679" i="4"/>
  <c r="D8" i="4"/>
  <c r="D16" i="4"/>
  <c r="D24" i="4"/>
  <c r="D32" i="4"/>
  <c r="D40" i="4"/>
  <c r="E40" i="4" s="1"/>
  <c r="D48" i="4"/>
  <c r="E48" i="4" s="1"/>
  <c r="D56" i="4"/>
  <c r="E56" i="4" s="1"/>
  <c r="D64" i="4"/>
  <c r="E64" i="4" s="1"/>
  <c r="D72" i="4"/>
  <c r="E72" i="4" s="1"/>
  <c r="D80" i="4"/>
  <c r="E80" i="4" s="1"/>
  <c r="D88" i="4"/>
  <c r="E88" i="4" s="1"/>
  <c r="D96" i="4"/>
  <c r="E96" i="4" s="1"/>
  <c r="D104" i="4"/>
  <c r="E104" i="4" s="1"/>
  <c r="D112" i="4"/>
  <c r="E112" i="4" s="1"/>
  <c r="D120" i="4"/>
  <c r="E120" i="4" s="1"/>
  <c r="D128" i="4"/>
  <c r="E128" i="4" s="1"/>
  <c r="D136" i="4"/>
  <c r="E136" i="4" s="1"/>
  <c r="D144" i="4"/>
  <c r="D152" i="4"/>
  <c r="E152" i="4" s="1"/>
  <c r="D160" i="4"/>
  <c r="E160" i="4" s="1"/>
  <c r="D168" i="4"/>
  <c r="D176" i="4"/>
  <c r="E176" i="4" s="1"/>
  <c r="D184" i="4"/>
  <c r="E184" i="4" s="1"/>
  <c r="D192" i="4"/>
  <c r="E192" i="4" s="1"/>
  <c r="D200" i="4"/>
  <c r="E200" i="4" s="1"/>
  <c r="D208" i="4"/>
  <c r="E208" i="4" s="1"/>
  <c r="D216" i="4"/>
  <c r="E216" i="4" s="1"/>
  <c r="D224" i="4"/>
  <c r="E224" i="4" s="1"/>
  <c r="D232" i="4"/>
  <c r="E232" i="4" s="1"/>
  <c r="D240" i="4"/>
  <c r="E240" i="4" s="1"/>
  <c r="D248" i="4"/>
  <c r="E248" i="4" s="1"/>
  <c r="D256" i="4"/>
  <c r="E256" i="4" s="1"/>
  <c r="D264" i="4"/>
  <c r="E264" i="4" s="1"/>
  <c r="D272" i="4"/>
  <c r="E272" i="4" s="1"/>
  <c r="D280" i="4"/>
  <c r="E280" i="4" s="1"/>
  <c r="D288" i="4"/>
  <c r="E288" i="4" s="1"/>
  <c r="D296" i="4"/>
  <c r="D304" i="4"/>
  <c r="D312" i="4"/>
  <c r="E312" i="4" s="1"/>
  <c r="D320" i="4"/>
  <c r="E320" i="4" s="1"/>
  <c r="D328" i="4"/>
  <c r="D336" i="4"/>
  <c r="D344" i="4"/>
  <c r="E344" i="4" s="1"/>
  <c r="D352" i="4"/>
  <c r="E352" i="4" s="1"/>
  <c r="D360" i="4"/>
  <c r="E360" i="4" s="1"/>
  <c r="D368" i="4"/>
  <c r="E368" i="4" s="1"/>
  <c r="D376" i="4"/>
  <c r="E376" i="4" s="1"/>
  <c r="D384" i="4"/>
  <c r="E384" i="4" s="1"/>
  <c r="D392" i="4"/>
  <c r="E392" i="4" s="1"/>
  <c r="D400" i="4"/>
  <c r="E400" i="4" s="1"/>
  <c r="D408" i="4"/>
  <c r="E408" i="4" s="1"/>
  <c r="D416" i="4"/>
  <c r="E416" i="4" s="1"/>
  <c r="D424" i="4"/>
  <c r="E424" i="4" s="1"/>
  <c r="D432" i="4"/>
  <c r="E432" i="4" s="1"/>
  <c r="D440" i="4"/>
  <c r="E440" i="4" s="1"/>
  <c r="D448" i="4"/>
  <c r="E448" i="4" s="1"/>
  <c r="D456" i="4"/>
  <c r="E456" i="4" s="1"/>
  <c r="D464" i="4"/>
  <c r="E464" i="4" s="1"/>
  <c r="D472" i="4"/>
  <c r="E472" i="4" s="1"/>
  <c r="D480" i="4"/>
  <c r="D488" i="4"/>
  <c r="D496" i="4"/>
  <c r="E496" i="4" s="1"/>
  <c r="D504" i="4"/>
  <c r="E504" i="4" s="1"/>
  <c r="D512" i="4"/>
  <c r="E512" i="4" s="1"/>
  <c r="D520" i="4"/>
  <c r="E520" i="4" s="1"/>
  <c r="D528" i="4"/>
  <c r="E528" i="4" s="1"/>
  <c r="D536" i="4"/>
  <c r="E536" i="4" s="1"/>
  <c r="D544" i="4"/>
  <c r="E544" i="4" s="1"/>
  <c r="D552" i="4"/>
  <c r="E552" i="4" s="1"/>
  <c r="D560" i="4"/>
  <c r="E560" i="4" s="1"/>
  <c r="D568" i="4"/>
  <c r="E568" i="4" s="1"/>
  <c r="D576" i="4"/>
  <c r="E576" i="4" s="1"/>
  <c r="D584" i="4"/>
  <c r="E584" i="4" s="1"/>
  <c r="D592" i="4"/>
  <c r="E592" i="4" s="1"/>
  <c r="D600" i="4"/>
  <c r="E600" i="4" s="1"/>
  <c r="D608" i="4"/>
  <c r="E608" i="4" s="1"/>
  <c r="D616" i="4"/>
  <c r="E616" i="4" s="1"/>
  <c r="D624" i="4"/>
  <c r="E624" i="4" s="1"/>
  <c r="D632" i="4"/>
  <c r="E632" i="4" s="1"/>
  <c r="D640" i="4"/>
  <c r="E640" i="4" s="1"/>
  <c r="D648" i="4"/>
  <c r="E648" i="4" s="1"/>
  <c r="D656" i="4"/>
  <c r="E656" i="4" s="1"/>
  <c r="D664" i="4"/>
  <c r="E664" i="4" s="1"/>
  <c r="D672" i="4"/>
  <c r="D680" i="4"/>
  <c r="D9" i="4"/>
  <c r="D17" i="4"/>
  <c r="D25" i="4"/>
  <c r="D33" i="4"/>
  <c r="D41" i="4"/>
  <c r="E41" i="4" s="1"/>
  <c r="D49" i="4"/>
  <c r="E49" i="4" s="1"/>
  <c r="D57" i="4"/>
  <c r="E57" i="4" s="1"/>
  <c r="D65" i="4"/>
  <c r="E65" i="4" s="1"/>
  <c r="D73" i="4"/>
  <c r="E73" i="4" s="1"/>
  <c r="D81" i="4"/>
  <c r="E81" i="4" s="1"/>
  <c r="D89" i="4"/>
  <c r="E89" i="4" s="1"/>
  <c r="D97" i="4"/>
  <c r="E97" i="4" s="1"/>
  <c r="D105" i="4"/>
  <c r="E105" i="4" s="1"/>
  <c r="D113" i="4"/>
  <c r="E113" i="4" s="1"/>
  <c r="D121" i="4"/>
  <c r="E121" i="4" s="1"/>
  <c r="D129" i="4"/>
  <c r="E129" i="4" s="1"/>
  <c r="D137" i="4"/>
  <c r="E137" i="4" s="1"/>
  <c r="D145" i="4"/>
  <c r="D153" i="4"/>
  <c r="E153" i="4" s="1"/>
  <c r="D161" i="4"/>
  <c r="D169" i="4"/>
  <c r="D177" i="4"/>
  <c r="E177" i="4" s="1"/>
  <c r="D185" i="4"/>
  <c r="E185" i="4" s="1"/>
  <c r="D193" i="4"/>
  <c r="E193" i="4" s="1"/>
  <c r="D201" i="4"/>
  <c r="E201" i="4" s="1"/>
  <c r="D209" i="4"/>
  <c r="E209" i="4" s="1"/>
  <c r="D217" i="4"/>
  <c r="E217" i="4" s="1"/>
  <c r="D225" i="4"/>
  <c r="E225" i="4" s="1"/>
  <c r="D233" i="4"/>
  <c r="E233" i="4" s="1"/>
  <c r="D241" i="4"/>
  <c r="E241" i="4" s="1"/>
  <c r="D249" i="4"/>
  <c r="E249" i="4" s="1"/>
  <c r="D257" i="4"/>
  <c r="E257" i="4" s="1"/>
  <c r="D265" i="4"/>
  <c r="E265" i="4" s="1"/>
  <c r="D273" i="4"/>
  <c r="E273" i="4" s="1"/>
  <c r="D281" i="4"/>
  <c r="E281" i="4" s="1"/>
  <c r="D289" i="4"/>
  <c r="E289" i="4" s="1"/>
  <c r="D297" i="4"/>
  <c r="D305" i="4"/>
  <c r="D313" i="4"/>
  <c r="E313" i="4" s="1"/>
  <c r="D321" i="4"/>
  <c r="E321" i="4" s="1"/>
  <c r="D329" i="4"/>
  <c r="D337" i="4"/>
  <c r="D345" i="4"/>
  <c r="E345" i="4" s="1"/>
  <c r="D353" i="4"/>
  <c r="E353" i="4" s="1"/>
  <c r="D361" i="4"/>
  <c r="E361" i="4" s="1"/>
  <c r="D369" i="4"/>
  <c r="E369" i="4" s="1"/>
  <c r="D377" i="4"/>
  <c r="E377" i="4" s="1"/>
  <c r="D385" i="4"/>
  <c r="E385" i="4" s="1"/>
  <c r="D393" i="4"/>
  <c r="E393" i="4" s="1"/>
  <c r="D401" i="4"/>
  <c r="E401" i="4" s="1"/>
  <c r="D409" i="4"/>
  <c r="E409" i="4" s="1"/>
  <c r="D417" i="4"/>
  <c r="E417" i="4" s="1"/>
  <c r="D425" i="4"/>
  <c r="E425" i="4" s="1"/>
  <c r="D433" i="4"/>
  <c r="E433" i="4" s="1"/>
  <c r="D441" i="4"/>
  <c r="E441" i="4" s="1"/>
  <c r="D449" i="4"/>
  <c r="E449" i="4" s="1"/>
  <c r="D457" i="4"/>
  <c r="E457" i="4" s="1"/>
  <c r="D465" i="4"/>
  <c r="E465" i="4" s="1"/>
  <c r="D473" i="4"/>
  <c r="E473" i="4" s="1"/>
  <c r="D481" i="4"/>
  <c r="D489" i="4"/>
  <c r="D497" i="4"/>
  <c r="E497" i="4" s="1"/>
  <c r="D505" i="4"/>
  <c r="E505" i="4" s="1"/>
  <c r="D513" i="4"/>
  <c r="E513" i="4" s="1"/>
  <c r="D521" i="4"/>
  <c r="E521" i="4" s="1"/>
  <c r="D529" i="4"/>
  <c r="E529" i="4" s="1"/>
  <c r="D537" i="4"/>
  <c r="E537" i="4" s="1"/>
  <c r="D545" i="4"/>
  <c r="E545" i="4" s="1"/>
  <c r="D553" i="4"/>
  <c r="E553" i="4" s="1"/>
  <c r="D561" i="4"/>
  <c r="E561" i="4" s="1"/>
  <c r="D569" i="4"/>
  <c r="E569" i="4" s="1"/>
  <c r="D577" i="4"/>
  <c r="E577" i="4" s="1"/>
  <c r="D585" i="4"/>
  <c r="E585" i="4" s="1"/>
  <c r="D593" i="4"/>
  <c r="E593" i="4" s="1"/>
  <c r="D601" i="4"/>
  <c r="E601" i="4" s="1"/>
  <c r="D609" i="4"/>
  <c r="E609" i="4" s="1"/>
  <c r="D617" i="4"/>
  <c r="E617" i="4" s="1"/>
  <c r="D625" i="4"/>
  <c r="E625" i="4" s="1"/>
  <c r="D633" i="4"/>
  <c r="E633" i="4" s="1"/>
  <c r="D641" i="4"/>
  <c r="E641" i="4" s="1"/>
  <c r="D649" i="4"/>
  <c r="E649" i="4" s="1"/>
  <c r="D657" i="4"/>
  <c r="E657" i="4" s="1"/>
  <c r="D665" i="4"/>
  <c r="E665" i="4" s="1"/>
  <c r="D673" i="4"/>
  <c r="D681" i="4"/>
  <c r="D10" i="4"/>
  <c r="D18" i="4"/>
  <c r="D26" i="4"/>
  <c r="D34" i="4"/>
  <c r="D42" i="4"/>
  <c r="E42" i="4" s="1"/>
  <c r="D50" i="4"/>
  <c r="E50" i="4" s="1"/>
  <c r="D58" i="4"/>
  <c r="E58" i="4" s="1"/>
  <c r="D66" i="4"/>
  <c r="E66" i="4" s="1"/>
  <c r="D74" i="4"/>
  <c r="E74" i="4" s="1"/>
  <c r="D82" i="4"/>
  <c r="E82" i="4" s="1"/>
  <c r="D90" i="4"/>
  <c r="E90" i="4" s="1"/>
  <c r="D98" i="4"/>
  <c r="E98" i="4" s="1"/>
  <c r="D106" i="4"/>
  <c r="E106" i="4" s="1"/>
  <c r="D114" i="4"/>
  <c r="E114" i="4" s="1"/>
  <c r="D122" i="4"/>
  <c r="E122" i="4" s="1"/>
  <c r="D130" i="4"/>
  <c r="E130" i="4" s="1"/>
  <c r="D138" i="4"/>
  <c r="E138" i="4" s="1"/>
  <c r="D146" i="4"/>
  <c r="D154" i="4"/>
  <c r="E154" i="4" s="1"/>
  <c r="D162" i="4"/>
  <c r="D170" i="4"/>
  <c r="D178" i="4"/>
  <c r="E178" i="4" s="1"/>
  <c r="D186" i="4"/>
  <c r="E186" i="4" s="1"/>
  <c r="D194" i="4"/>
  <c r="E194" i="4" s="1"/>
  <c r="D202" i="4"/>
  <c r="E202" i="4" s="1"/>
  <c r="D210" i="4"/>
  <c r="E210" i="4" s="1"/>
  <c r="D218" i="4"/>
  <c r="E218" i="4" s="1"/>
  <c r="D226" i="4"/>
  <c r="E226" i="4" s="1"/>
  <c r="D234" i="4"/>
  <c r="E234" i="4" s="1"/>
  <c r="D242" i="4"/>
  <c r="E242" i="4" s="1"/>
  <c r="D250" i="4"/>
  <c r="E250" i="4" s="1"/>
  <c r="D258" i="4"/>
  <c r="E258" i="4" s="1"/>
  <c r="D266" i="4"/>
  <c r="E266" i="4" s="1"/>
  <c r="D274" i="4"/>
  <c r="E274" i="4" s="1"/>
  <c r="D282" i="4"/>
  <c r="E282" i="4" s="1"/>
  <c r="D290" i="4"/>
  <c r="E290" i="4" s="1"/>
  <c r="D298" i="4"/>
  <c r="D306" i="4"/>
  <c r="D314" i="4"/>
  <c r="E314" i="4" s="1"/>
  <c r="D322" i="4"/>
  <c r="D330" i="4"/>
  <c r="D338" i="4"/>
  <c r="D346" i="4"/>
  <c r="E346" i="4" s="1"/>
  <c r="D354" i="4"/>
  <c r="E354" i="4" s="1"/>
  <c r="D362" i="4"/>
  <c r="E362" i="4" s="1"/>
  <c r="D370" i="4"/>
  <c r="E370" i="4" s="1"/>
  <c r="D378" i="4"/>
  <c r="E378" i="4" s="1"/>
  <c r="D386" i="4"/>
  <c r="E386" i="4" s="1"/>
  <c r="D394" i="4"/>
  <c r="E394" i="4" s="1"/>
  <c r="D402" i="4"/>
  <c r="E402" i="4" s="1"/>
  <c r="D410" i="4"/>
  <c r="E410" i="4" s="1"/>
  <c r="D418" i="4"/>
  <c r="E418" i="4" s="1"/>
  <c r="D426" i="4"/>
  <c r="E426" i="4" s="1"/>
  <c r="D434" i="4"/>
  <c r="E434" i="4" s="1"/>
  <c r="D442" i="4"/>
  <c r="E442" i="4" s="1"/>
  <c r="D450" i="4"/>
  <c r="E450" i="4" s="1"/>
  <c r="D458" i="4"/>
  <c r="E458" i="4" s="1"/>
  <c r="D466" i="4"/>
  <c r="E466" i="4" s="1"/>
  <c r="D474" i="4"/>
  <c r="E474" i="4" s="1"/>
  <c r="D482" i="4"/>
  <c r="D490" i="4"/>
  <c r="D498" i="4"/>
  <c r="E498" i="4" s="1"/>
  <c r="D506" i="4"/>
  <c r="E506" i="4" s="1"/>
  <c r="D514" i="4"/>
  <c r="E514" i="4" s="1"/>
  <c r="D522" i="4"/>
  <c r="E522" i="4" s="1"/>
  <c r="D530" i="4"/>
  <c r="E530" i="4" s="1"/>
  <c r="D538" i="4"/>
  <c r="E538" i="4" s="1"/>
  <c r="D546" i="4"/>
  <c r="E546" i="4" s="1"/>
  <c r="D554" i="4"/>
  <c r="E554" i="4" s="1"/>
  <c r="D562" i="4"/>
  <c r="E562" i="4" s="1"/>
  <c r="D570" i="4"/>
  <c r="E570" i="4" s="1"/>
  <c r="D578" i="4"/>
  <c r="E578" i="4" s="1"/>
  <c r="D586" i="4"/>
  <c r="E586" i="4" s="1"/>
  <c r="D594" i="4"/>
  <c r="E594" i="4" s="1"/>
  <c r="D602" i="4"/>
  <c r="E602" i="4" s="1"/>
  <c r="D610" i="4"/>
  <c r="E610" i="4" s="1"/>
  <c r="D618" i="4"/>
  <c r="E618" i="4" s="1"/>
  <c r="D626" i="4"/>
  <c r="E626" i="4" s="1"/>
  <c r="D634" i="4"/>
  <c r="E634" i="4" s="1"/>
  <c r="D642" i="4"/>
  <c r="E642" i="4" s="1"/>
  <c r="D650" i="4"/>
  <c r="E650" i="4" s="1"/>
  <c r="D658" i="4"/>
  <c r="E658" i="4" s="1"/>
  <c r="D666" i="4"/>
  <c r="E666" i="4" s="1"/>
  <c r="D674" i="4"/>
  <c r="D682" i="4"/>
  <c r="D11" i="4"/>
  <c r="D19" i="4"/>
  <c r="D27" i="4"/>
  <c r="D35" i="4"/>
  <c r="D43" i="4"/>
  <c r="E43" i="4" s="1"/>
  <c r="D51" i="4"/>
  <c r="E51" i="4" s="1"/>
  <c r="D59" i="4"/>
  <c r="E59" i="4" s="1"/>
  <c r="D67" i="4"/>
  <c r="E67" i="4" s="1"/>
  <c r="D75" i="4"/>
  <c r="E75" i="4" s="1"/>
  <c r="D83" i="4"/>
  <c r="E83" i="4" s="1"/>
  <c r="D91" i="4"/>
  <c r="E91" i="4" s="1"/>
  <c r="D99" i="4"/>
  <c r="E99" i="4" s="1"/>
  <c r="D107" i="4"/>
  <c r="E107" i="4" s="1"/>
  <c r="D115" i="4"/>
  <c r="E115" i="4" s="1"/>
  <c r="D123" i="4"/>
  <c r="E123" i="4" s="1"/>
  <c r="D131" i="4"/>
  <c r="E131" i="4" s="1"/>
  <c r="D139" i="4"/>
  <c r="E139" i="4" s="1"/>
  <c r="D147" i="4"/>
  <c r="D155" i="4"/>
  <c r="E155" i="4" s="1"/>
  <c r="D163" i="4"/>
  <c r="D171" i="4"/>
  <c r="D179" i="4"/>
  <c r="E179" i="4" s="1"/>
  <c r="D187" i="4"/>
  <c r="E187" i="4" s="1"/>
  <c r="D195" i="4"/>
  <c r="E195" i="4" s="1"/>
  <c r="D203" i="4"/>
  <c r="E203" i="4" s="1"/>
  <c r="D211" i="4"/>
  <c r="E211" i="4" s="1"/>
  <c r="D219" i="4"/>
  <c r="E219" i="4" s="1"/>
  <c r="D227" i="4"/>
  <c r="E227" i="4" s="1"/>
  <c r="D235" i="4"/>
  <c r="E235" i="4" s="1"/>
  <c r="D243" i="4"/>
  <c r="E243" i="4" s="1"/>
  <c r="D251" i="4"/>
  <c r="E251" i="4" s="1"/>
  <c r="D259" i="4"/>
  <c r="E259" i="4" s="1"/>
  <c r="D267" i="4"/>
  <c r="E267" i="4" s="1"/>
  <c r="D275" i="4"/>
  <c r="E275" i="4" s="1"/>
  <c r="D283" i="4"/>
  <c r="E283" i="4" s="1"/>
  <c r="D291" i="4"/>
  <c r="E291" i="4" s="1"/>
  <c r="D299" i="4"/>
  <c r="D307" i="4"/>
  <c r="E307" i="4" s="1"/>
  <c r="D315" i="4"/>
  <c r="E315" i="4" s="1"/>
  <c r="D323" i="4"/>
  <c r="D331" i="4"/>
  <c r="D339" i="4"/>
  <c r="D347" i="4"/>
  <c r="E347" i="4" s="1"/>
  <c r="D355" i="4"/>
  <c r="E355" i="4" s="1"/>
  <c r="D363" i="4"/>
  <c r="E363" i="4" s="1"/>
  <c r="D371" i="4"/>
  <c r="E371" i="4" s="1"/>
  <c r="D379" i="4"/>
  <c r="E379" i="4" s="1"/>
  <c r="D387" i="4"/>
  <c r="E387" i="4" s="1"/>
  <c r="D395" i="4"/>
  <c r="E395" i="4" s="1"/>
  <c r="D403" i="4"/>
  <c r="E403" i="4" s="1"/>
  <c r="D411" i="4"/>
  <c r="E411" i="4" s="1"/>
  <c r="D419" i="4"/>
  <c r="E419" i="4" s="1"/>
  <c r="D427" i="4"/>
  <c r="E427" i="4" s="1"/>
  <c r="D435" i="4"/>
  <c r="E435" i="4" s="1"/>
  <c r="D443" i="4"/>
  <c r="E443" i="4" s="1"/>
  <c r="D451" i="4"/>
  <c r="E451" i="4" s="1"/>
  <c r="D459" i="4"/>
  <c r="E459" i="4" s="1"/>
  <c r="D467" i="4"/>
  <c r="E467" i="4" s="1"/>
  <c r="D475" i="4"/>
  <c r="D483" i="4"/>
  <c r="D491" i="4"/>
  <c r="D499" i="4"/>
  <c r="E499" i="4" s="1"/>
  <c r="D507" i="4"/>
  <c r="E507" i="4" s="1"/>
  <c r="D515" i="4"/>
  <c r="E515" i="4" s="1"/>
  <c r="D523" i="4"/>
  <c r="E523" i="4" s="1"/>
  <c r="D531" i="4"/>
  <c r="E531" i="4" s="1"/>
  <c r="D539" i="4"/>
  <c r="E539" i="4" s="1"/>
  <c r="D547" i="4"/>
  <c r="E547" i="4" s="1"/>
  <c r="D555" i="4"/>
  <c r="E555" i="4" s="1"/>
  <c r="D563" i="4"/>
  <c r="E563" i="4" s="1"/>
  <c r="D571" i="4"/>
  <c r="E571" i="4" s="1"/>
  <c r="D5" i="4"/>
  <c r="E5" i="4" s="1"/>
  <c r="D999" i="4"/>
  <c r="D991" i="4"/>
  <c r="E991" i="4" s="1"/>
  <c r="D983" i="4"/>
  <c r="E983" i="4" s="1"/>
  <c r="D975" i="4"/>
  <c r="E975" i="4" s="1"/>
  <c r="D967" i="4"/>
  <c r="E967" i="4" s="1"/>
  <c r="D959" i="4"/>
  <c r="E959" i="4" s="1"/>
  <c r="D951" i="4"/>
  <c r="E951" i="4" s="1"/>
  <c r="D943" i="4"/>
  <c r="E943" i="4" s="1"/>
  <c r="D935" i="4"/>
  <c r="E935" i="4" s="1"/>
  <c r="D927" i="4"/>
  <c r="E927" i="4" s="1"/>
  <c r="D919" i="4"/>
  <c r="E919" i="4" s="1"/>
  <c r="D911" i="4"/>
  <c r="E911" i="4" s="1"/>
  <c r="D903" i="4"/>
  <c r="E903" i="4" s="1"/>
  <c r="D895" i="4"/>
  <c r="E895" i="4" s="1"/>
  <c r="D887" i="4"/>
  <c r="E887" i="4" s="1"/>
  <c r="D879" i="4"/>
  <c r="E879" i="4" s="1"/>
  <c r="D871" i="4"/>
  <c r="E871" i="4" s="1"/>
  <c r="D863" i="4"/>
  <c r="E863" i="4" s="1"/>
  <c r="D855" i="4"/>
  <c r="E855" i="4" s="1"/>
  <c r="D847" i="4"/>
  <c r="E847" i="4" s="1"/>
  <c r="D839" i="4"/>
  <c r="E839" i="4" s="1"/>
  <c r="D831" i="4"/>
  <c r="E831" i="4" s="1"/>
  <c r="D823" i="4"/>
  <c r="E823" i="4" s="1"/>
  <c r="D815" i="4"/>
  <c r="E815" i="4" s="1"/>
  <c r="D807" i="4"/>
  <c r="E807" i="4" s="1"/>
  <c r="D799" i="4"/>
  <c r="E799" i="4" s="1"/>
  <c r="D791" i="4"/>
  <c r="E791" i="4" s="1"/>
  <c r="D783" i="4"/>
  <c r="E783" i="4" s="1"/>
  <c r="D775" i="4"/>
  <c r="E775" i="4" s="1"/>
  <c r="D767" i="4"/>
  <c r="E767" i="4" s="1"/>
  <c r="D759" i="4"/>
  <c r="E759" i="4" s="1"/>
  <c r="D751" i="4"/>
  <c r="E751" i="4" s="1"/>
  <c r="D743" i="4"/>
  <c r="E743" i="4" s="1"/>
  <c r="D735" i="4"/>
  <c r="E735" i="4" s="1"/>
  <c r="D727" i="4"/>
  <c r="E727" i="4" s="1"/>
  <c r="D719" i="4"/>
  <c r="E719" i="4" s="1"/>
  <c r="D711" i="4"/>
  <c r="E711" i="4" s="1"/>
  <c r="D703" i="4"/>
  <c r="E703" i="4" s="1"/>
  <c r="D695" i="4"/>
  <c r="E695" i="4" s="1"/>
  <c r="D687" i="4"/>
  <c r="E687" i="4" s="1"/>
  <c r="D669" i="4"/>
  <c r="E669" i="4" s="1"/>
  <c r="D651" i="4"/>
  <c r="E651" i="4" s="1"/>
  <c r="D628" i="4"/>
  <c r="E628" i="4" s="1"/>
  <c r="D605" i="4"/>
  <c r="E605" i="4" s="1"/>
  <c r="D587" i="4"/>
  <c r="E587" i="4" s="1"/>
  <c r="D557" i="4"/>
  <c r="E557" i="4" s="1"/>
  <c r="D525" i="4"/>
  <c r="E525" i="4" s="1"/>
  <c r="D493" i="4"/>
  <c r="E493" i="4" s="1"/>
  <c r="D461" i="4"/>
  <c r="E461" i="4" s="1"/>
  <c r="D429" i="4"/>
  <c r="E429" i="4" s="1"/>
  <c r="D397" i="4"/>
  <c r="E397" i="4" s="1"/>
  <c r="D365" i="4"/>
  <c r="E365" i="4" s="1"/>
  <c r="D333" i="4"/>
  <c r="D301" i="4"/>
  <c r="D269" i="4"/>
  <c r="E269" i="4" s="1"/>
  <c r="D237" i="4"/>
  <c r="E237" i="4" s="1"/>
  <c r="D205" i="4"/>
  <c r="E205" i="4" s="1"/>
  <c r="D173" i="4"/>
  <c r="D141" i="4"/>
  <c r="E141" i="4" s="1"/>
  <c r="D109" i="4"/>
  <c r="E109" i="4" s="1"/>
  <c r="D77" i="4"/>
  <c r="E77" i="4" s="1"/>
  <c r="D45" i="4"/>
  <c r="E45" i="4" s="1"/>
  <c r="D13" i="4"/>
  <c r="D1006" i="4"/>
  <c r="D998" i="4"/>
  <c r="D990" i="4"/>
  <c r="E990" i="4" s="1"/>
  <c r="D982" i="4"/>
  <c r="E982" i="4" s="1"/>
  <c r="D974" i="4"/>
  <c r="E974" i="4" s="1"/>
  <c r="D966" i="4"/>
  <c r="E966" i="4" s="1"/>
  <c r="D958" i="4"/>
  <c r="E958" i="4" s="1"/>
  <c r="D950" i="4"/>
  <c r="E950" i="4" s="1"/>
  <c r="D942" i="4"/>
  <c r="E942" i="4" s="1"/>
  <c r="D934" i="4"/>
  <c r="E934" i="4" s="1"/>
  <c r="D926" i="4"/>
  <c r="E926" i="4" s="1"/>
  <c r="D918" i="4"/>
  <c r="E918" i="4" s="1"/>
  <c r="D910" i="4"/>
  <c r="E910" i="4" s="1"/>
  <c r="D902" i="4"/>
  <c r="E902" i="4" s="1"/>
  <c r="D894" i="4"/>
  <c r="E894" i="4" s="1"/>
  <c r="D886" i="4"/>
  <c r="E886" i="4" s="1"/>
  <c r="D878" i="4"/>
  <c r="E878" i="4" s="1"/>
  <c r="D870" i="4"/>
  <c r="E870" i="4" s="1"/>
  <c r="D862" i="4"/>
  <c r="E862" i="4" s="1"/>
  <c r="D854" i="4"/>
  <c r="E854" i="4" s="1"/>
  <c r="D846" i="4"/>
  <c r="E846" i="4" s="1"/>
  <c r="D838" i="4"/>
  <c r="E838" i="4" s="1"/>
  <c r="D830" i="4"/>
  <c r="E830" i="4" s="1"/>
  <c r="D822" i="4"/>
  <c r="E822" i="4" s="1"/>
  <c r="D814" i="4"/>
  <c r="E814" i="4" s="1"/>
  <c r="D806" i="4"/>
  <c r="E806" i="4" s="1"/>
  <c r="D798" i="4"/>
  <c r="E798" i="4" s="1"/>
  <c r="D790" i="4"/>
  <c r="E790" i="4" s="1"/>
  <c r="D782" i="4"/>
  <c r="E782" i="4" s="1"/>
  <c r="D774" i="4"/>
  <c r="E774" i="4" s="1"/>
  <c r="D766" i="4"/>
  <c r="E766" i="4" s="1"/>
  <c r="D758" i="4"/>
  <c r="E758" i="4" s="1"/>
  <c r="D750" i="4"/>
  <c r="E750" i="4" s="1"/>
  <c r="D742" i="4"/>
  <c r="E742" i="4" s="1"/>
  <c r="D734" i="4"/>
  <c r="E734" i="4" s="1"/>
  <c r="D726" i="4"/>
  <c r="E726" i="4" s="1"/>
  <c r="D718" i="4"/>
  <c r="E718" i="4" s="1"/>
  <c r="D710" i="4"/>
  <c r="E710" i="4" s="1"/>
  <c r="D702" i="4"/>
  <c r="E702" i="4" s="1"/>
  <c r="D694" i="4"/>
  <c r="E694" i="4" s="1"/>
  <c r="D686" i="4"/>
  <c r="E686" i="4" s="1"/>
  <c r="D668" i="4"/>
  <c r="E668" i="4" s="1"/>
  <c r="D645" i="4"/>
  <c r="E645" i="4" s="1"/>
  <c r="D627" i="4"/>
  <c r="E627" i="4" s="1"/>
  <c r="D604" i="4"/>
  <c r="E604" i="4" s="1"/>
  <c r="D581" i="4"/>
  <c r="E581" i="4" s="1"/>
  <c r="D556" i="4"/>
  <c r="E556" i="4" s="1"/>
  <c r="D524" i="4"/>
  <c r="E524" i="4" s="1"/>
  <c r="D492" i="4"/>
  <c r="E492" i="4" s="1"/>
  <c r="D460" i="4"/>
  <c r="E460" i="4" s="1"/>
  <c r="D428" i="4"/>
  <c r="E428" i="4" s="1"/>
  <c r="D396" i="4"/>
  <c r="E396" i="4" s="1"/>
  <c r="D364" i="4"/>
  <c r="E364" i="4" s="1"/>
  <c r="D332" i="4"/>
  <c r="D300" i="4"/>
  <c r="D268" i="4"/>
  <c r="E268" i="4" s="1"/>
  <c r="D236" i="4"/>
  <c r="E236" i="4" s="1"/>
  <c r="D204" i="4"/>
  <c r="E204" i="4" s="1"/>
  <c r="D172" i="4"/>
  <c r="D140" i="4"/>
  <c r="E140" i="4" s="1"/>
  <c r="D108" i="4"/>
  <c r="E108" i="4" s="1"/>
  <c r="D76" i="4"/>
  <c r="E76" i="4" s="1"/>
  <c r="D44" i="4"/>
  <c r="E44" i="4" s="1"/>
  <c r="D12" i="4"/>
  <c r="D22" i="58"/>
  <c r="F16" i="43" s="1"/>
  <c r="E16" i="43"/>
  <c r="E14" i="43"/>
  <c r="D22" i="56"/>
  <c r="F14" i="43" s="1"/>
  <c r="D24" i="50"/>
  <c r="F13" i="43" s="1"/>
  <c r="E13" i="43"/>
  <c r="K2" i="4"/>
  <c r="D22" i="57"/>
  <c r="F15" i="43" s="1"/>
  <c r="E15" i="43"/>
  <c r="E12" i="43"/>
  <c r="D22" i="55"/>
  <c r="F12" i="43" s="1"/>
  <c r="E325" i="4" l="1"/>
  <c r="E324" i="4"/>
  <c r="E323" i="4"/>
  <c r="E330" i="4"/>
  <c r="E328" i="4"/>
  <c r="E329" i="4"/>
  <c r="E327" i="4"/>
  <c r="E322" i="4"/>
  <c r="E326" i="4"/>
  <c r="E998" i="4"/>
  <c r="E1003" i="4"/>
  <c r="E1004" i="4"/>
  <c r="E999" i="4"/>
  <c r="E1002" i="4"/>
  <c r="E1000" i="4"/>
  <c r="E1001" i="4"/>
  <c r="E1005" i="4"/>
  <c r="E1006" i="4"/>
  <c r="E478" i="4"/>
  <c r="E481" i="4"/>
  <c r="E487" i="4"/>
  <c r="E490" i="4"/>
  <c r="E479" i="4"/>
  <c r="E489" i="4"/>
  <c r="E482" i="4"/>
  <c r="E488" i="4"/>
  <c r="E491" i="4"/>
  <c r="E480" i="4"/>
  <c r="E476" i="4"/>
  <c r="E484" i="4"/>
  <c r="E485" i="4"/>
  <c r="E475" i="4"/>
  <c r="E477" i="4"/>
  <c r="E483" i="4"/>
  <c r="E486" i="4"/>
  <c r="E172" i="4"/>
  <c r="E173" i="4"/>
  <c r="E161" i="4"/>
  <c r="E167" i="4"/>
  <c r="E164" i="4"/>
  <c r="E170" i="4"/>
  <c r="E162" i="4"/>
  <c r="E168" i="4"/>
  <c r="E171" i="4"/>
  <c r="E174" i="4"/>
  <c r="E169" i="4"/>
  <c r="E163" i="4"/>
  <c r="E166" i="4"/>
  <c r="E165" i="4"/>
  <c r="E144" i="4"/>
  <c r="E147" i="4"/>
  <c r="E150" i="4"/>
  <c r="E142" i="4"/>
  <c r="E145" i="4"/>
  <c r="E148" i="4"/>
  <c r="E143" i="4"/>
  <c r="E146" i="4"/>
  <c r="E149" i="4"/>
  <c r="E670" i="4"/>
  <c r="E678" i="4"/>
  <c r="E673" i="4"/>
  <c r="E676" i="4"/>
  <c r="E677" i="4"/>
  <c r="E679" i="4"/>
  <c r="E675" i="4"/>
  <c r="E681" i="4"/>
  <c r="E682" i="4"/>
  <c r="E671" i="4"/>
  <c r="E674" i="4"/>
  <c r="E680" i="4"/>
  <c r="E672" i="4"/>
  <c r="C143" i="49"/>
  <c r="E305" i="4"/>
  <c r="E294" i="4"/>
  <c r="E299" i="4"/>
  <c r="E297" i="4"/>
  <c r="E303" i="4"/>
  <c r="E306" i="4"/>
  <c r="E295" i="4"/>
  <c r="E302" i="4"/>
  <c r="E298" i="4"/>
  <c r="E304" i="4"/>
  <c r="E300" i="4"/>
  <c r="E301" i="4"/>
  <c r="E296" i="4"/>
  <c r="E332" i="4"/>
  <c r="E333" i="4"/>
  <c r="E338" i="4"/>
  <c r="E336" i="4"/>
  <c r="E339" i="4"/>
  <c r="E331" i="4"/>
  <c r="E334" i="4"/>
  <c r="E337" i="4"/>
  <c r="E335" i="4"/>
  <c r="E26" i="4"/>
  <c r="E7" i="4"/>
  <c r="E10" i="4"/>
  <c r="E16" i="4"/>
  <c r="E8" i="4"/>
  <c r="E11" i="4"/>
  <c r="E14" i="4"/>
  <c r="E6" i="4"/>
  <c r="E12" i="4"/>
  <c r="E13" i="4"/>
  <c r="E9" i="4"/>
  <c r="E15" i="4"/>
  <c r="E18" i="4"/>
  <c r="E32" i="4"/>
  <c r="E35" i="4"/>
  <c r="E24" i="4"/>
  <c r="E30" i="4"/>
  <c r="E19" i="4"/>
  <c r="E33" i="4"/>
  <c r="E22" i="4"/>
  <c r="E28" i="4"/>
  <c r="E36" i="4"/>
  <c r="E25" i="4"/>
  <c r="E29" i="4"/>
  <c r="E17" i="4"/>
  <c r="E31" i="4"/>
  <c r="E21" i="4"/>
  <c r="E27" i="4"/>
  <c r="E34" i="4"/>
  <c r="E23" i="4"/>
  <c r="E20" i="4"/>
  <c r="E17" i="43"/>
  <c r="F17" i="43"/>
  <c r="N26" i="4" l="1"/>
  <c r="D45" i="43" s="1"/>
  <c r="N27" i="4"/>
  <c r="D46" i="43" s="1"/>
  <c r="N23" i="4"/>
  <c r="D42" i="43" s="1"/>
  <c r="N24" i="4"/>
  <c r="D43" i="43" s="1"/>
  <c r="N22" i="4"/>
  <c r="D41" i="43" s="1"/>
  <c r="N21" i="4"/>
  <c r="D40" i="43" s="1"/>
  <c r="N20" i="4"/>
  <c r="D39" i="43" s="1"/>
  <c r="N14" i="4"/>
  <c r="D33" i="43" s="1"/>
  <c r="N25" i="4"/>
  <c r="D44" i="43" s="1"/>
  <c r="N19" i="4"/>
  <c r="D38" i="43" s="1"/>
  <c r="K6" i="4"/>
  <c r="M12" i="4"/>
  <c r="O12" i="4" s="1"/>
  <c r="L5" i="4"/>
  <c r="M27" i="4"/>
  <c r="O27" i="4" s="1"/>
  <c r="K5" i="4"/>
  <c r="L13" i="4"/>
  <c r="M5" i="4"/>
  <c r="O5" i="4" s="1"/>
  <c r="L15" i="4"/>
  <c r="N5" i="4"/>
  <c r="D24" i="43" s="1"/>
  <c r="M14" i="4"/>
  <c r="O14" i="4" s="1"/>
  <c r="L8" i="4"/>
  <c r="K8" i="4"/>
  <c r="N12" i="4"/>
  <c r="D31" i="43" s="1"/>
  <c r="K9" i="4"/>
  <c r="N15" i="4"/>
  <c r="D34" i="43" s="1"/>
  <c r="L12" i="4"/>
  <c r="K20" i="4"/>
  <c r="L10" i="4"/>
  <c r="K7" i="4"/>
  <c r="M9" i="4"/>
  <c r="O9" i="4" s="1"/>
  <c r="K22" i="4"/>
  <c r="L14" i="4"/>
  <c r="K11" i="4"/>
  <c r="M11" i="4"/>
  <c r="O11" i="4" s="1"/>
  <c r="M25" i="4"/>
  <c r="O25" i="4" s="1"/>
  <c r="K24" i="4"/>
  <c r="L18" i="4"/>
  <c r="M16" i="4"/>
  <c r="O16" i="4" s="1"/>
  <c r="L16" i="4"/>
  <c r="N16" i="4"/>
  <c r="D35" i="43" s="1"/>
  <c r="K15" i="4"/>
  <c r="L17" i="4"/>
  <c r="K13" i="4"/>
  <c r="M13" i="4"/>
  <c r="O13" i="4" s="1"/>
  <c r="K21" i="4"/>
  <c r="K10" i="4"/>
  <c r="K26" i="4"/>
  <c r="M18" i="4"/>
  <c r="O18" i="4" s="1"/>
  <c r="K27" i="4"/>
  <c r="L19" i="4"/>
  <c r="K17" i="4"/>
  <c r="M15" i="4"/>
  <c r="O15" i="4" s="1"/>
  <c r="K12" i="4"/>
  <c r="N17" i="4"/>
  <c r="D36" i="43" s="1"/>
  <c r="L22" i="4"/>
  <c r="L20" i="4"/>
  <c r="L26" i="4"/>
  <c r="M20" i="4"/>
  <c r="O20" i="4" s="1"/>
  <c r="L24" i="4"/>
  <c r="L21" i="4"/>
  <c r="K19" i="4"/>
  <c r="M17" i="4"/>
  <c r="O17" i="4" s="1"/>
  <c r="N7" i="4"/>
  <c r="D26" i="43" s="1"/>
  <c r="K14" i="4"/>
  <c r="N18" i="4"/>
  <c r="D37" i="43" s="1"/>
  <c r="M6" i="4"/>
  <c r="O6" i="4" s="1"/>
  <c r="M22" i="4"/>
  <c r="O22" i="4" s="1"/>
  <c r="N6" i="4"/>
  <c r="D25" i="43" s="1"/>
  <c r="L7" i="4"/>
  <c r="L23" i="4"/>
  <c r="K25" i="4"/>
  <c r="M19" i="4"/>
  <c r="O19" i="4" s="1"/>
  <c r="N9" i="4"/>
  <c r="D28" i="43" s="1"/>
  <c r="K16" i="4"/>
  <c r="M24" i="4"/>
  <c r="O24" i="4" s="1"/>
  <c r="N8" i="4"/>
  <c r="D27" i="43" s="1"/>
  <c r="L9" i="4"/>
  <c r="L25" i="4"/>
  <c r="M21" i="4"/>
  <c r="O21" i="4" s="1"/>
  <c r="N11" i="4"/>
  <c r="D30" i="43" s="1"/>
  <c r="K18" i="4"/>
  <c r="M8" i="4"/>
  <c r="O8" i="4" s="1"/>
  <c r="L6" i="4"/>
  <c r="M10" i="4"/>
  <c r="O10" i="4" s="1"/>
  <c r="M26" i="4"/>
  <c r="O26" i="4" s="1"/>
  <c r="N10" i="4"/>
  <c r="D29" i="43" s="1"/>
  <c r="L11" i="4"/>
  <c r="L27" i="4"/>
  <c r="M7" i="4"/>
  <c r="O7" i="4" s="1"/>
  <c r="M23" i="4"/>
  <c r="O23" i="4" s="1"/>
  <c r="N13" i="4"/>
  <c r="D32" i="43" s="1"/>
  <c r="K23" i="4"/>
  <c r="A6" i="43" l="1"/>
  <c r="N30" i="4"/>
  <c r="N31" i="4" s="1"/>
  <c r="L1" i="1" l="1"/>
  <c r="A294" i="1" s="1"/>
  <c r="B294" i="1" s="1"/>
  <c r="C6" i="52"/>
  <c r="D6" i="52" s="1"/>
  <c r="E6" i="52" s="1"/>
  <c r="F6" i="52" s="1"/>
  <c r="C9" i="52"/>
  <c r="D9" i="52" s="1"/>
  <c r="E9" i="52" s="1"/>
  <c r="F9" i="52" s="1"/>
  <c r="C8" i="52"/>
  <c r="D8" i="52" s="1"/>
  <c r="E8" i="52" s="1"/>
  <c r="F8" i="52" s="1"/>
  <c r="C7" i="52"/>
  <c r="D7" i="52" s="1"/>
  <c r="E7" i="52" s="1"/>
  <c r="F7" i="52" s="1"/>
  <c r="A1136" i="1"/>
  <c r="B1136" i="1" s="1"/>
  <c r="A1404" i="1"/>
  <c r="B1404" i="1" s="1"/>
  <c r="A1139" i="1"/>
  <c r="B1139" i="1" s="1"/>
  <c r="A1365" i="1"/>
  <c r="B1365" i="1" s="1"/>
  <c r="A1461" i="1"/>
  <c r="B1461" i="1" s="1"/>
  <c r="A1749" i="1"/>
  <c r="B1749" i="1" s="1"/>
  <c r="A1638" i="1"/>
  <c r="B1638" i="1" s="1"/>
  <c r="A1670" i="1"/>
  <c r="B1670" i="1" s="1"/>
  <c r="A1495" i="1"/>
  <c r="B1495" i="1" s="1"/>
  <c r="A1591" i="1"/>
  <c r="B1591" i="1" s="1"/>
  <c r="A1719" i="1"/>
  <c r="B1719" i="1" s="1"/>
  <c r="A547" i="1"/>
  <c r="B547" i="1" s="1"/>
  <c r="A1521" i="1"/>
  <c r="B1521" i="1" s="1"/>
  <c r="A1609" i="1"/>
  <c r="B1609" i="1" s="1"/>
  <c r="A1713" i="1"/>
  <c r="B1713" i="1" s="1"/>
  <c r="A1761" i="1"/>
  <c r="B1761" i="1" s="1"/>
  <c r="A1305" i="1"/>
  <c r="B1305" i="1" s="1"/>
  <c r="A1337" i="1"/>
  <c r="B1337" i="1" s="1"/>
  <c r="A1434" i="1"/>
  <c r="B1434" i="1" s="1"/>
  <c r="A1642" i="1"/>
  <c r="B1642" i="1" s="1"/>
  <c r="A1682" i="1"/>
  <c r="B1682" i="1" s="1"/>
  <c r="A1690" i="1"/>
  <c r="B1690" i="1" s="1"/>
  <c r="A33" i="1"/>
  <c r="B33" i="1" s="1"/>
  <c r="A743" i="1"/>
  <c r="B743" i="1" s="1"/>
  <c r="A1251" i="1"/>
  <c r="B1251" i="1" s="1"/>
  <c r="A1368" i="1"/>
  <c r="B1368" i="1" s="1"/>
  <c r="A1400" i="1"/>
  <c r="B1400" i="1" s="1"/>
  <c r="A1818" i="1"/>
  <c r="B1818" i="1" s="1"/>
  <c r="A1842" i="1"/>
  <c r="B1842" i="1" s="1"/>
  <c r="A1858" i="1"/>
  <c r="B1858" i="1" s="1"/>
  <c r="A1930" i="1"/>
  <c r="B1930" i="1" s="1"/>
  <c r="A1954" i="1"/>
  <c r="B1954" i="1" s="1"/>
  <c r="A1962" i="1"/>
  <c r="B1962" i="1" s="1"/>
  <c r="A1970" i="1"/>
  <c r="B1970" i="1" s="1"/>
  <c r="A2074" i="1"/>
  <c r="B2074" i="1" s="1"/>
  <c r="A2098" i="1"/>
  <c r="B2098" i="1" s="1"/>
  <c r="A2122" i="1"/>
  <c r="B2122" i="1" s="1"/>
  <c r="A2146" i="1"/>
  <c r="B2146" i="1" s="1"/>
  <c r="A2194" i="1"/>
  <c r="B2194" i="1" s="1"/>
  <c r="A2202" i="1"/>
  <c r="B2202" i="1" s="1"/>
  <c r="A2234" i="1"/>
  <c r="B2234" i="1" s="1"/>
  <c r="A2242" i="1"/>
  <c r="B2242" i="1" s="1"/>
  <c r="A2306" i="1"/>
  <c r="B2306" i="1" s="1"/>
  <c r="A2314" i="1"/>
  <c r="B2314" i="1" s="1"/>
  <c r="A2338" i="1"/>
  <c r="B2338" i="1" s="1"/>
  <c r="A2370" i="1"/>
  <c r="B2370" i="1" s="1"/>
  <c r="A2386" i="1"/>
  <c r="B2386" i="1" s="1"/>
  <c r="A2394" i="1"/>
  <c r="B2394" i="1" s="1"/>
  <c r="A2426" i="1"/>
  <c r="B2426" i="1" s="1"/>
  <c r="A2442" i="1"/>
  <c r="B2442" i="1" s="1"/>
  <c r="A2450" i="1"/>
  <c r="B2450" i="1" s="1"/>
  <c r="A2514" i="1"/>
  <c r="B2514" i="1" s="1"/>
  <c r="A2530" i="1"/>
  <c r="B2530" i="1" s="1"/>
  <c r="A2570" i="1"/>
  <c r="B2570" i="1" s="1"/>
  <c r="A2586" i="1"/>
  <c r="B2586" i="1" s="1"/>
  <c r="A2594" i="1"/>
  <c r="B2594" i="1" s="1"/>
  <c r="A2618" i="1"/>
  <c r="B2618" i="1" s="1"/>
  <c r="A2642" i="1"/>
  <c r="B2642" i="1" s="1"/>
  <c r="A2650" i="1"/>
  <c r="B2650" i="1" s="1"/>
  <c r="A2714" i="1"/>
  <c r="B2714" i="1" s="1"/>
  <c r="A2746" i="1"/>
  <c r="B2746" i="1" s="1"/>
  <c r="A2754" i="1"/>
  <c r="B2754" i="1" s="1"/>
  <c r="A2786" i="1"/>
  <c r="B2786" i="1" s="1"/>
  <c r="A2810" i="1"/>
  <c r="B2810" i="1" s="1"/>
  <c r="A2826" i="1"/>
  <c r="B2826" i="1" s="1"/>
  <c r="A2834" i="1"/>
  <c r="B2834" i="1" s="1"/>
  <c r="A2842" i="1"/>
  <c r="B2842" i="1" s="1"/>
  <c r="A2874" i="1"/>
  <c r="B2874" i="1" s="1"/>
  <c r="A2946" i="1"/>
  <c r="B2946" i="1" s="1"/>
  <c r="A2954" i="1"/>
  <c r="B2954" i="1" s="1"/>
  <c r="A2962" i="1"/>
  <c r="B2962" i="1" s="1"/>
  <c r="A2978" i="1"/>
  <c r="B2978" i="1" s="1"/>
  <c r="A758" i="1"/>
  <c r="B758" i="1" s="1"/>
  <c r="A1091" i="1"/>
  <c r="B1091" i="1" s="1"/>
  <c r="A1258" i="1"/>
  <c r="B1258" i="1" s="1"/>
  <c r="A1322" i="1"/>
  <c r="B1322" i="1" s="1"/>
  <c r="A1435" i="1"/>
  <c r="B1435" i="1" s="1"/>
  <c r="A1723" i="1"/>
  <c r="B1723" i="1" s="1"/>
  <c r="A1755" i="1"/>
  <c r="B1755" i="1" s="1"/>
  <c r="A1802" i="1"/>
  <c r="B1802" i="1" s="1"/>
  <c r="A1843" i="1"/>
  <c r="B1843" i="1" s="1"/>
  <c r="A1851" i="1"/>
  <c r="B1851" i="1" s="1"/>
  <c r="A1875" i="1"/>
  <c r="B1875" i="1" s="1"/>
  <c r="A1899" i="1"/>
  <c r="B1899" i="1" s="1"/>
  <c r="A1907" i="1"/>
  <c r="B1907" i="1" s="1"/>
  <c r="A1915" i="1"/>
  <c r="B1915" i="1" s="1"/>
  <c r="A1923" i="1"/>
  <c r="B1923" i="1" s="1"/>
  <c r="A1971" i="1"/>
  <c r="B1971" i="1" s="1"/>
  <c r="A1979" i="1"/>
  <c r="B1979" i="1" s="1"/>
  <c r="A2003" i="1"/>
  <c r="B2003" i="1" s="1"/>
  <c r="A2019" i="1"/>
  <c r="B2019" i="1" s="1"/>
  <c r="A2027" i="1"/>
  <c r="B2027" i="1" s="1"/>
  <c r="A2035" i="1"/>
  <c r="B2035" i="1" s="1"/>
  <c r="A2043" i="1"/>
  <c r="B2043" i="1" s="1"/>
  <c r="A2059" i="1"/>
  <c r="B2059" i="1" s="1"/>
  <c r="A2075" i="1"/>
  <c r="B2075" i="1" s="1"/>
  <c r="A2083" i="1"/>
  <c r="B2083" i="1" s="1"/>
  <c r="A2131" i="1"/>
  <c r="B2131" i="1" s="1"/>
  <c r="A2139" i="1"/>
  <c r="B2139" i="1" s="1"/>
  <c r="A2147" i="1"/>
  <c r="B2147" i="1" s="1"/>
  <c r="A2171" i="1"/>
  <c r="B2171" i="1" s="1"/>
  <c r="A2187" i="1"/>
  <c r="B2187" i="1" s="1"/>
  <c r="A2195" i="1"/>
  <c r="B2195" i="1" s="1"/>
  <c r="A2203" i="1"/>
  <c r="B2203" i="1" s="1"/>
  <c r="A2227" i="1"/>
  <c r="B2227" i="1" s="1"/>
  <c r="A2235" i="1"/>
  <c r="B2235" i="1" s="1"/>
  <c r="A2243" i="1"/>
  <c r="B2243" i="1" s="1"/>
  <c r="A2283" i="1"/>
  <c r="B2283" i="1" s="1"/>
  <c r="A2299" i="1"/>
  <c r="B2299" i="1" s="1"/>
  <c r="A2307" i="1"/>
  <c r="B2307" i="1" s="1"/>
  <c r="A2339" i="1"/>
  <c r="B2339" i="1" s="1"/>
  <c r="A2347" i="1"/>
  <c r="B2347" i="1" s="1"/>
  <c r="A2355" i="1"/>
  <c r="B2355" i="1" s="1"/>
  <c r="A2363" i="1"/>
  <c r="B2363" i="1" s="1"/>
  <c r="A2371" i="1"/>
  <c r="B2371" i="1" s="1"/>
  <c r="A2379" i="1"/>
  <c r="B2379" i="1" s="1"/>
  <c r="A2395" i="1"/>
  <c r="B2395" i="1" s="1"/>
  <c r="A2451" i="1"/>
  <c r="B2451" i="1" s="1"/>
  <c r="A2459" i="1"/>
  <c r="B2459" i="1" s="1"/>
  <c r="A2467" i="1"/>
  <c r="B2467" i="1" s="1"/>
  <c r="A2483" i="1"/>
  <c r="B2483" i="1" s="1"/>
  <c r="A2491" i="1"/>
  <c r="B2491" i="1" s="1"/>
  <c r="A2507" i="1"/>
  <c r="B2507" i="1" s="1"/>
  <c r="A2523" i="1"/>
  <c r="B2523" i="1" s="1"/>
  <c r="A2531" i="1"/>
  <c r="B2531" i="1" s="1"/>
  <c r="A2539" i="1"/>
  <c r="B2539" i="1" s="1"/>
  <c r="A2563" i="1"/>
  <c r="B2563" i="1" s="1"/>
  <c r="A2595" i="1"/>
  <c r="B2595" i="1" s="1"/>
  <c r="A2603" i="1"/>
  <c r="B2603" i="1" s="1"/>
  <c r="A2619" i="1"/>
  <c r="B2619" i="1" s="1"/>
  <c r="A2643" i="1"/>
  <c r="B2643" i="1" s="1"/>
  <c r="A2651" i="1"/>
  <c r="B2651" i="1" s="1"/>
  <c r="A2675" i="1"/>
  <c r="B2675" i="1" s="1"/>
  <c r="A2683" i="1"/>
  <c r="B2683" i="1" s="1"/>
  <c r="A2691" i="1"/>
  <c r="B2691" i="1" s="1"/>
  <c r="A2699" i="1"/>
  <c r="B2699" i="1" s="1"/>
  <c r="A2707" i="1"/>
  <c r="B2707" i="1" s="1"/>
  <c r="A2755" i="1"/>
  <c r="B2755" i="1" s="1"/>
  <c r="A2763" i="1"/>
  <c r="B2763" i="1" s="1"/>
  <c r="A2787" i="1"/>
  <c r="B2787" i="1" s="1"/>
  <c r="A2803" i="1"/>
  <c r="B2803" i="1" s="1"/>
  <c r="A2811" i="1"/>
  <c r="B2811" i="1" s="1"/>
  <c r="A2819" i="1"/>
  <c r="B2819" i="1" s="1"/>
  <c r="A2827" i="1"/>
  <c r="B2827" i="1" s="1"/>
  <c r="A2843" i="1"/>
  <c r="B2843" i="1" s="1"/>
  <c r="A2859" i="1"/>
  <c r="B2859" i="1" s="1"/>
  <c r="A2867" i="1"/>
  <c r="B2867" i="1" s="1"/>
  <c r="A2915" i="1"/>
  <c r="B2915" i="1" s="1"/>
  <c r="A2923" i="1"/>
  <c r="B2923" i="1" s="1"/>
  <c r="A2931" i="1"/>
  <c r="B2931" i="1" s="1"/>
  <c r="A2955" i="1"/>
  <c r="B2955" i="1" s="1"/>
  <c r="A2971" i="1"/>
  <c r="B2971" i="1" s="1"/>
  <c r="A2979" i="1"/>
  <c r="B2979" i="1" s="1"/>
  <c r="A132" i="1"/>
  <c r="B132" i="1" s="1"/>
  <c r="A995" i="1"/>
  <c r="B995" i="1" s="1"/>
  <c r="A1106" i="1"/>
  <c r="B1106" i="1" s="1"/>
  <c r="A1193" i="1"/>
  <c r="B1193" i="1" s="1"/>
  <c r="A1440" i="1"/>
  <c r="B1440" i="1" s="1"/>
  <c r="A1504" i="1"/>
  <c r="B1504" i="1" s="1"/>
  <c r="A1536" i="1"/>
  <c r="B1536" i="1" s="1"/>
  <c r="A1664" i="1"/>
  <c r="B1664" i="1" s="1"/>
  <c r="A1696" i="1"/>
  <c r="B1696" i="1" s="1"/>
  <c r="A1728" i="1"/>
  <c r="B1728" i="1" s="1"/>
  <c r="A1760" i="1"/>
  <c r="B1760" i="1" s="1"/>
  <c r="A1792" i="1"/>
  <c r="B1792" i="1" s="1"/>
  <c r="A1803" i="1"/>
  <c r="B1803" i="1" s="1"/>
  <c r="A1820" i="1"/>
  <c r="B1820" i="1" s="1"/>
  <c r="A1876" i="1"/>
  <c r="B1876" i="1" s="1"/>
  <c r="A1884" i="1"/>
  <c r="B1884" i="1" s="1"/>
  <c r="A1892" i="1"/>
  <c r="B1892" i="1" s="1"/>
  <c r="A1908" i="1"/>
  <c r="B1908" i="1" s="1"/>
  <c r="A1916" i="1"/>
  <c r="B1916" i="1" s="1"/>
  <c r="A1932" i="1"/>
  <c r="B1932" i="1" s="1"/>
  <c r="A1948" i="1"/>
  <c r="B1948" i="1" s="1"/>
  <c r="A1956" i="1"/>
  <c r="B1956" i="1" s="1"/>
  <c r="A1964" i="1"/>
  <c r="B1964" i="1" s="1"/>
  <c r="A1988" i="1"/>
  <c r="B1988" i="1" s="1"/>
  <c r="A2020" i="1"/>
  <c r="B2020" i="1" s="1"/>
  <c r="A2028" i="1"/>
  <c r="B2028" i="1" s="1"/>
  <c r="A2044" i="1"/>
  <c r="B2044" i="1" s="1"/>
  <c r="A2068" i="1"/>
  <c r="B2068" i="1" s="1"/>
  <c r="A2076" i="1"/>
  <c r="B2076" i="1" s="1"/>
  <c r="A2100" i="1"/>
  <c r="B2100" i="1" s="1"/>
  <c r="A2108" i="1"/>
  <c r="B2108" i="1" s="1"/>
  <c r="A2116" i="1"/>
  <c r="B2116" i="1" s="1"/>
  <c r="A2124" i="1"/>
  <c r="B2124" i="1" s="1"/>
  <c r="A2132" i="1"/>
  <c r="B2132" i="1" s="1"/>
  <c r="A2180" i="1"/>
  <c r="B2180" i="1" s="1"/>
  <c r="A2188" i="1"/>
  <c r="B2188" i="1" s="1"/>
  <c r="A2212" i="1"/>
  <c r="B2212" i="1" s="1"/>
  <c r="A2228" i="1"/>
  <c r="B2228" i="1" s="1"/>
  <c r="A2236" i="1"/>
  <c r="B2236" i="1" s="1"/>
  <c r="A2244" i="1"/>
  <c r="B2244" i="1" s="1"/>
  <c r="A2252" i="1"/>
  <c r="B2252" i="1" s="1"/>
  <c r="A2268" i="1"/>
  <c r="B2268" i="1" s="1"/>
  <c r="A2284" i="1"/>
  <c r="B2284" i="1" s="1"/>
  <c r="A2292" i="1"/>
  <c r="B2292" i="1" s="1"/>
  <c r="A2340" i="1"/>
  <c r="B2340" i="1" s="1"/>
  <c r="A2348" i="1"/>
  <c r="B2348" i="1" s="1"/>
  <c r="A2356" i="1"/>
  <c r="B2356" i="1" s="1"/>
  <c r="A2380" i="1"/>
  <c r="B2380" i="1" s="1"/>
  <c r="A2396" i="1"/>
  <c r="B2396" i="1" s="1"/>
  <c r="A2404" i="1"/>
  <c r="B2404" i="1" s="1"/>
  <c r="A2412" i="1"/>
  <c r="B2412" i="1" s="1"/>
  <c r="A2436" i="1"/>
  <c r="B2436" i="1" s="1"/>
  <c r="A2444" i="1"/>
  <c r="B2444" i="1" s="1"/>
  <c r="A2452" i="1"/>
  <c r="B2452" i="1" s="1"/>
  <c r="A2492" i="1"/>
  <c r="B2492" i="1" s="1"/>
  <c r="A2508" i="1"/>
  <c r="B2508" i="1" s="1"/>
  <c r="A2516" i="1"/>
  <c r="B2516" i="1" s="1"/>
  <c r="A2548" i="1"/>
  <c r="B2548" i="1" s="1"/>
  <c r="A2556" i="1"/>
  <c r="B2556" i="1" s="1"/>
  <c r="A2564" i="1"/>
  <c r="B2564" i="1" s="1"/>
  <c r="A2572" i="1"/>
  <c r="B2572" i="1" s="1"/>
  <c r="A2580" i="1"/>
  <c r="B2580" i="1" s="1"/>
  <c r="A2588" i="1"/>
  <c r="B2588" i="1" s="1"/>
  <c r="A2604" i="1"/>
  <c r="B2604" i="1" s="1"/>
  <c r="A2660" i="1"/>
  <c r="B2660" i="1" s="1"/>
  <c r="A2668" i="1"/>
  <c r="B2668" i="1" s="1"/>
  <c r="A2676" i="1"/>
  <c r="B2676" i="1" s="1"/>
  <c r="A2692" i="1"/>
  <c r="B2692" i="1" s="1"/>
  <c r="A2700" i="1"/>
  <c r="B2700" i="1" s="1"/>
  <c r="A2716" i="1"/>
  <c r="B2716" i="1" s="1"/>
  <c r="A2732" i="1"/>
  <c r="B2732" i="1" s="1"/>
  <c r="A2740" i="1"/>
  <c r="B2740" i="1" s="1"/>
  <c r="A2748" i="1"/>
  <c r="B2748" i="1" s="1"/>
  <c r="A2756" i="1"/>
  <c r="B2756" i="1" s="1"/>
  <c r="A2788" i="1"/>
  <c r="B2788" i="1" s="1"/>
  <c r="A2796" i="1"/>
  <c r="B2796" i="1" s="1"/>
  <c r="A2804" i="1"/>
  <c r="B2804" i="1" s="1"/>
  <c r="A2828" i="1"/>
  <c r="B2828" i="1" s="1"/>
  <c r="A2844" i="1"/>
  <c r="B2844" i="1" s="1"/>
  <c r="A2852" i="1"/>
  <c r="B2852" i="1" s="1"/>
  <c r="A2860" i="1"/>
  <c r="B2860" i="1" s="1"/>
  <c r="A2868" i="1"/>
  <c r="B2868" i="1" s="1"/>
  <c r="A2876" i="1"/>
  <c r="B2876" i="1" s="1"/>
  <c r="A2884" i="1"/>
  <c r="B2884" i="1" s="1"/>
  <c r="A2916" i="1"/>
  <c r="B2916" i="1" s="1"/>
  <c r="A2924" i="1"/>
  <c r="B2924" i="1" s="1"/>
  <c r="A2940" i="1"/>
  <c r="B2940" i="1" s="1"/>
  <c r="A2964" i="1"/>
  <c r="B2964" i="1" s="1"/>
  <c r="A2972" i="1"/>
  <c r="B2972" i="1" s="1"/>
  <c r="A2980" i="1"/>
  <c r="B2980" i="1" s="1"/>
  <c r="A163" i="1"/>
  <c r="B163" i="1" s="1"/>
  <c r="A573" i="1"/>
  <c r="B573" i="1" s="1"/>
  <c r="A808" i="1"/>
  <c r="B808" i="1" s="1"/>
  <c r="A1007" i="1"/>
  <c r="A1379" i="1"/>
  <c r="B1379" i="1" s="1"/>
  <c r="A1443" i="1"/>
  <c r="B1443" i="1" s="1"/>
  <c r="A1475" i="1"/>
  <c r="B1475" i="1" s="1"/>
  <c r="A1539" i="1"/>
  <c r="B1539" i="1" s="1"/>
  <c r="A1571" i="1"/>
  <c r="B1571" i="1" s="1"/>
  <c r="A1603" i="1"/>
  <c r="B1603" i="1" s="1"/>
  <c r="A1635" i="1"/>
  <c r="B1635" i="1" s="1"/>
  <c r="A1667" i="1"/>
  <c r="B1667" i="1" s="1"/>
  <c r="A1699" i="1"/>
  <c r="B1699" i="1" s="1"/>
  <c r="A1731" i="1"/>
  <c r="B1731" i="1" s="1"/>
  <c r="A1829" i="1"/>
  <c r="B1829" i="1" s="1"/>
  <c r="A1837" i="1"/>
  <c r="B1837" i="1" s="1"/>
  <c r="A1845" i="1"/>
  <c r="B1845" i="1" s="1"/>
  <c r="A1861" i="1"/>
  <c r="B1861" i="1" s="1"/>
  <c r="A1869" i="1"/>
  <c r="B1869" i="1" s="1"/>
  <c r="A1877" i="1"/>
  <c r="B1877" i="1" s="1"/>
  <c r="A1885" i="1"/>
  <c r="B1885" i="1" s="1"/>
  <c r="A1893" i="1"/>
  <c r="B1893" i="1" s="1"/>
  <c r="A1901" i="1"/>
  <c r="B1901" i="1" s="1"/>
  <c r="A1917" i="1"/>
  <c r="B1917" i="1" s="1"/>
  <c r="A1957" i="1"/>
  <c r="B1957" i="1" s="1"/>
  <c r="A1965" i="1"/>
  <c r="B1965" i="1" s="1"/>
  <c r="A1973" i="1"/>
  <c r="B1973" i="1" s="1"/>
  <c r="A1989" i="1"/>
  <c r="B1989" i="1" s="1"/>
  <c r="A1997" i="1"/>
  <c r="B1997" i="1" s="1"/>
  <c r="A2005" i="1"/>
  <c r="B2005" i="1" s="1"/>
  <c r="A2013" i="1"/>
  <c r="B2013" i="1" s="1"/>
  <c r="A2029" i="1"/>
  <c r="B2029" i="1" s="1"/>
  <c r="A2045" i="1"/>
  <c r="B2045" i="1" s="1"/>
  <c r="A2053" i="1"/>
  <c r="B2053" i="1" s="1"/>
  <c r="A2061" i="1"/>
  <c r="B2061" i="1" s="1"/>
  <c r="A2085" i="1"/>
  <c r="B2085" i="1" s="1"/>
  <c r="A2093" i="1"/>
  <c r="B2093" i="1" s="1"/>
  <c r="A2101" i="1"/>
  <c r="B2101" i="1" s="1"/>
  <c r="A2117" i="1"/>
  <c r="B2117" i="1" s="1"/>
  <c r="A2125" i="1"/>
  <c r="B2125" i="1" s="1"/>
  <c r="A2141" i="1"/>
  <c r="B2141" i="1" s="1"/>
  <c r="A2157" i="1"/>
  <c r="B2157" i="1" s="1"/>
  <c r="A2165" i="1"/>
  <c r="B2165" i="1" s="1"/>
  <c r="A2173" i="1"/>
  <c r="B2173" i="1" s="1"/>
  <c r="A2181" i="1"/>
  <c r="B2181" i="1" s="1"/>
  <c r="A2189" i="1"/>
  <c r="B2189" i="1" s="1"/>
  <c r="A2213" i="1"/>
  <c r="B2213" i="1" s="1"/>
  <c r="A2221" i="1"/>
  <c r="B2221" i="1" s="1"/>
  <c r="A2229" i="1"/>
  <c r="B2229" i="1" s="1"/>
  <c r="A2253" i="1"/>
  <c r="B2253" i="1" s="1"/>
  <c r="A2269" i="1"/>
  <c r="B2269" i="1" s="1"/>
  <c r="A2277" i="1"/>
  <c r="B2277" i="1" s="1"/>
  <c r="A2285" i="1"/>
  <c r="B2285" i="1" s="1"/>
  <c r="A2293" i="1"/>
  <c r="B2293" i="1" s="1"/>
  <c r="A2301" i="1"/>
  <c r="B2301" i="1" s="1"/>
  <c r="A2309" i="1"/>
  <c r="B2309" i="1" s="1"/>
  <c r="A2317" i="1"/>
  <c r="B2317" i="1" s="1"/>
  <c r="A2341" i="1"/>
  <c r="B2341" i="1" s="1"/>
  <c r="A2349" i="1"/>
  <c r="B2349" i="1" s="1"/>
  <c r="A2365" i="1"/>
  <c r="B2365" i="1" s="1"/>
  <c r="A2389" i="1"/>
  <c r="B2389" i="1" s="1"/>
  <c r="A2397" i="1"/>
  <c r="B2397" i="1" s="1"/>
  <c r="A2405" i="1"/>
  <c r="B2405" i="1" s="1"/>
  <c r="A2413" i="1"/>
  <c r="B2413" i="1" s="1"/>
  <c r="A2421" i="1"/>
  <c r="B2421" i="1" s="1"/>
  <c r="A2429" i="1"/>
  <c r="B2429" i="1" s="1"/>
  <c r="A2437" i="1"/>
  <c r="B2437" i="1" s="1"/>
  <c r="A2445" i="1"/>
  <c r="B2445" i="1" s="1"/>
  <c r="A2477" i="1"/>
  <c r="B2477" i="1" s="1"/>
  <c r="A2493" i="1"/>
  <c r="B2493" i="1" s="1"/>
  <c r="A2501" i="1"/>
  <c r="B2501" i="1" s="1"/>
  <c r="A2517" i="1"/>
  <c r="B2517" i="1" s="1"/>
  <c r="A2525" i="1"/>
  <c r="B2525" i="1" s="1"/>
  <c r="A2533" i="1"/>
  <c r="B2533" i="1" s="1"/>
  <c r="A2541" i="1"/>
  <c r="B2541" i="1" s="1"/>
  <c r="A2549" i="1"/>
  <c r="B2549" i="1" s="1"/>
  <c r="A2557" i="1"/>
  <c r="B2557" i="1" s="1"/>
  <c r="A2565" i="1"/>
  <c r="B2565" i="1" s="1"/>
  <c r="A2573" i="1"/>
  <c r="B2573" i="1" s="1"/>
  <c r="A2613" i="1"/>
  <c r="B2613" i="1" s="1"/>
  <c r="A2621" i="1"/>
  <c r="B2621" i="1" s="1"/>
  <c r="A2629" i="1"/>
  <c r="B2629" i="1" s="1"/>
  <c r="A2645" i="1"/>
  <c r="B2645" i="1" s="1"/>
  <c r="A2653" i="1"/>
  <c r="B2653" i="1" s="1"/>
  <c r="A2661" i="1"/>
  <c r="B2661" i="1" s="1"/>
  <c r="A2669" i="1"/>
  <c r="B2669" i="1" s="1"/>
  <c r="A2677" i="1"/>
  <c r="B2677" i="1" s="1"/>
  <c r="A2685" i="1"/>
  <c r="B2685" i="1" s="1"/>
  <c r="A2701" i="1"/>
  <c r="B2701" i="1" s="1"/>
  <c r="A2717" i="1"/>
  <c r="B2717" i="1" s="1"/>
  <c r="A2741" i="1"/>
  <c r="B2741" i="1" s="1"/>
  <c r="A2749" i="1"/>
  <c r="B2749" i="1" s="1"/>
  <c r="A2757" i="1"/>
  <c r="B2757" i="1" s="1"/>
  <c r="A2773" i="1"/>
  <c r="B2773" i="1" s="1"/>
  <c r="A2781" i="1"/>
  <c r="B2781" i="1" s="1"/>
  <c r="A2789" i="1"/>
  <c r="B2789" i="1" s="1"/>
  <c r="A2797" i="1"/>
  <c r="B2797" i="1" s="1"/>
  <c r="A2813" i="1"/>
  <c r="B2813" i="1" s="1"/>
  <c r="A2829" i="1"/>
  <c r="B2829" i="1" s="1"/>
  <c r="A2837" i="1"/>
  <c r="B2837" i="1" s="1"/>
  <c r="A2845" i="1"/>
  <c r="B2845" i="1" s="1"/>
  <c r="A2869" i="1"/>
  <c r="B2869" i="1" s="1"/>
  <c r="A2877" i="1"/>
  <c r="B2877" i="1" s="1"/>
  <c r="A2885" i="1"/>
  <c r="B2885" i="1" s="1"/>
  <c r="A2901" i="1"/>
  <c r="B2901" i="1" s="1"/>
  <c r="A2909" i="1"/>
  <c r="B2909" i="1" s="1"/>
  <c r="A2925" i="1"/>
  <c r="B2925" i="1" s="1"/>
  <c r="A2941" i="1"/>
  <c r="B2941" i="1" s="1"/>
  <c r="A2949" i="1"/>
  <c r="B2949" i="1" s="1"/>
  <c r="A2957" i="1"/>
  <c r="B2957" i="1" s="1"/>
  <c r="A2965" i="1"/>
  <c r="B2965" i="1" s="1"/>
  <c r="A2973" i="1"/>
  <c r="B2973" i="1" s="1"/>
  <c r="A640" i="1"/>
  <c r="B640" i="1" s="1"/>
  <c r="A846" i="1"/>
  <c r="B846" i="1" s="1"/>
  <c r="A1034" i="1"/>
  <c r="B1034" i="1" s="1"/>
  <c r="A1283" i="1"/>
  <c r="B1283" i="1" s="1"/>
  <c r="A1384" i="1"/>
  <c r="B1384" i="1" s="1"/>
  <c r="A1416" i="1"/>
  <c r="B1416" i="1" s="1"/>
  <c r="A1448" i="1"/>
  <c r="A1480" i="1"/>
  <c r="B1480" i="1" s="1"/>
  <c r="A1512" i="1"/>
  <c r="B1512" i="1" s="1"/>
  <c r="A1544" i="1"/>
  <c r="B1544" i="1" s="1"/>
  <c r="A1576" i="1"/>
  <c r="B1576" i="1" s="1"/>
  <c r="A1672" i="1"/>
  <c r="B1672" i="1" s="1"/>
  <c r="A1704" i="1"/>
  <c r="B1704" i="1" s="1"/>
  <c r="A1768" i="1"/>
  <c r="B1768" i="1" s="1"/>
  <c r="A1814" i="1"/>
  <c r="B1814" i="1" s="1"/>
  <c r="A1822" i="1"/>
  <c r="B1822" i="1" s="1"/>
  <c r="A1830" i="1"/>
  <c r="B1830" i="1" s="1"/>
  <c r="A1838" i="1"/>
  <c r="B1838" i="1" s="1"/>
  <c r="A1846" i="1"/>
  <c r="B1846" i="1" s="1"/>
  <c r="A1854" i="1"/>
  <c r="B1854" i="1" s="1"/>
  <c r="A1862" i="1"/>
  <c r="B1862" i="1" s="1"/>
  <c r="A1870" i="1"/>
  <c r="B1870" i="1" s="1"/>
  <c r="A1902" i="1"/>
  <c r="B1902" i="1" s="1"/>
  <c r="A1918" i="1"/>
  <c r="B1918" i="1" s="1"/>
  <c r="A1926" i="1"/>
  <c r="B1926" i="1" s="1"/>
  <c r="A1942" i="1"/>
  <c r="B1942" i="1" s="1"/>
  <c r="A1950" i="1"/>
  <c r="B1950" i="1" s="1"/>
  <c r="A1958" i="1"/>
  <c r="B1958" i="1" s="1"/>
  <c r="A1966" i="1"/>
  <c r="B1966" i="1" s="1"/>
  <c r="A1974" i="1"/>
  <c r="B1974" i="1" s="1"/>
  <c r="A1982" i="1"/>
  <c r="B1982" i="1" s="1"/>
  <c r="A1990" i="1"/>
  <c r="B1990" i="1" s="1"/>
  <c r="A1998" i="1"/>
  <c r="B1998" i="1" s="1"/>
  <c r="A2038" i="1"/>
  <c r="B2038" i="1" s="1"/>
  <c r="A2046" i="1"/>
  <c r="B2046" i="1" s="1"/>
  <c r="A2054" i="1"/>
  <c r="B2054" i="1" s="1"/>
  <c r="A2070" i="1"/>
  <c r="B2070" i="1" s="1"/>
  <c r="A2078" i="1"/>
  <c r="B2078" i="1" s="1"/>
  <c r="A2086" i="1"/>
  <c r="B2086" i="1" s="1"/>
  <c r="A2094" i="1"/>
  <c r="B2094" i="1" s="1"/>
  <c r="A2102" i="1"/>
  <c r="B2102" i="1" s="1"/>
  <c r="A2110" i="1"/>
  <c r="B2110" i="1" s="1"/>
  <c r="A2126" i="1"/>
  <c r="B2126" i="1" s="1"/>
  <c r="A2142" i="1"/>
  <c r="B2142" i="1" s="1"/>
  <c r="A2166" i="1"/>
  <c r="B2166" i="1" s="1"/>
  <c r="A2174" i="1"/>
  <c r="B2174" i="1" s="1"/>
  <c r="A2182" i="1"/>
  <c r="B2182" i="1" s="1"/>
  <c r="A2198" i="1"/>
  <c r="B2198" i="1" s="1"/>
  <c r="A2206" i="1"/>
  <c r="B2206" i="1" s="1"/>
  <c r="A2214" i="1"/>
  <c r="B2214" i="1" s="1"/>
  <c r="A2222" i="1"/>
  <c r="B2222" i="1" s="1"/>
  <c r="A2238" i="1"/>
  <c r="B2238" i="1" s="1"/>
  <c r="A2254" i="1"/>
  <c r="B2254" i="1" s="1"/>
  <c r="A2262" i="1"/>
  <c r="B2262" i="1" s="1"/>
  <c r="A2270" i="1"/>
  <c r="B2270" i="1" s="1"/>
  <c r="A2294" i="1"/>
  <c r="B2294" i="1" s="1"/>
  <c r="A2302" i="1"/>
  <c r="B2302" i="1" s="1"/>
  <c r="A2310" i="1"/>
  <c r="B2310" i="1" s="1"/>
  <c r="A2326" i="1"/>
  <c r="B2326" i="1" s="1"/>
  <c r="A2334" i="1"/>
  <c r="B2334" i="1" s="1"/>
  <c r="A2342" i="1"/>
  <c r="B2342" i="1" s="1"/>
  <c r="A2350" i="1"/>
  <c r="B2350" i="1" s="1"/>
  <c r="A2358" i="1"/>
  <c r="B2358" i="1" s="1"/>
  <c r="A2366" i="1"/>
  <c r="B2366" i="1" s="1"/>
  <c r="A2374" i="1"/>
  <c r="B2374" i="1" s="1"/>
  <c r="A2382" i="1"/>
  <c r="B2382" i="1" s="1"/>
  <c r="A2406" i="1"/>
  <c r="B2406" i="1" s="1"/>
  <c r="A2414" i="1"/>
  <c r="B2414" i="1" s="1"/>
  <c r="A2422" i="1"/>
  <c r="B2422" i="1" s="1"/>
  <c r="A2438" i="1"/>
  <c r="B2438" i="1" s="1"/>
  <c r="A2446" i="1"/>
  <c r="B2446" i="1" s="1"/>
  <c r="A2454" i="1"/>
  <c r="B2454" i="1" s="1"/>
  <c r="A2462" i="1"/>
  <c r="B2462" i="1" s="1"/>
  <c r="A2470" i="1"/>
  <c r="B2470" i="1" s="1"/>
  <c r="A2478" i="1"/>
  <c r="B2478" i="1" s="1"/>
  <c r="A2486" i="1"/>
  <c r="B2486" i="1" s="1"/>
  <c r="A2494" i="1"/>
  <c r="B2494" i="1" s="1"/>
  <c r="A2518" i="1"/>
  <c r="B2518" i="1" s="1"/>
  <c r="A2526" i="1"/>
  <c r="B2526" i="1" s="1"/>
  <c r="A2534" i="1"/>
  <c r="B2534" i="1" s="1"/>
  <c r="A2550" i="1"/>
  <c r="B2550" i="1" s="1"/>
  <c r="A2558" i="1"/>
  <c r="B2558" i="1" s="1"/>
  <c r="A2566" i="1"/>
  <c r="B2566" i="1" s="1"/>
  <c r="A2574" i="1"/>
  <c r="B2574" i="1" s="1"/>
  <c r="A2582" i="1"/>
  <c r="B2582" i="1" s="1"/>
  <c r="A2590" i="1"/>
  <c r="B2590" i="1" s="1"/>
  <c r="A2598" i="1"/>
  <c r="B2598" i="1" s="1"/>
  <c r="A2606" i="1"/>
  <c r="B2606" i="1" s="1"/>
  <c r="A2630" i="1"/>
  <c r="B2630" i="1" s="1"/>
  <c r="A2638" i="1"/>
  <c r="B2638" i="1" s="1"/>
  <c r="A2646" i="1"/>
  <c r="B2646" i="1" s="1"/>
  <c r="A2662" i="1"/>
  <c r="B2662" i="1" s="1"/>
  <c r="A2670" i="1"/>
  <c r="B2670" i="1" s="1"/>
  <c r="A2678" i="1"/>
  <c r="B2678" i="1" s="1"/>
  <c r="A2686" i="1"/>
  <c r="B2686" i="1" s="1"/>
  <c r="A2694" i="1"/>
  <c r="B2694" i="1" s="1"/>
  <c r="A2702" i="1"/>
  <c r="B2702" i="1" s="1"/>
  <c r="A2710" i="1"/>
  <c r="B2710" i="1" s="1"/>
  <c r="A2718" i="1"/>
  <c r="B2718" i="1" s="1"/>
  <c r="A2742" i="1"/>
  <c r="B2742" i="1" s="1"/>
  <c r="A2750" i="1"/>
  <c r="B2750" i="1" s="1"/>
  <c r="A2758" i="1"/>
  <c r="B2758" i="1" s="1"/>
  <c r="A2774" i="1"/>
  <c r="B2774" i="1" s="1"/>
  <c r="A2782" i="1"/>
  <c r="B2782" i="1" s="1"/>
  <c r="A2790" i="1"/>
  <c r="B2790" i="1" s="1"/>
  <c r="A2798" i="1"/>
  <c r="B2798" i="1" s="1"/>
  <c r="A2806" i="1"/>
  <c r="B2806" i="1" s="1"/>
  <c r="A2814" i="1"/>
  <c r="B2814" i="1" s="1"/>
  <c r="A2822" i="1"/>
  <c r="B2822" i="1" s="1"/>
  <c r="A2830" i="1"/>
  <c r="B2830" i="1" s="1"/>
  <c r="A2838" i="1"/>
  <c r="B2838" i="1" s="1"/>
  <c r="A2854" i="1"/>
  <c r="B2854" i="1" s="1"/>
  <c r="A2862" i="1"/>
  <c r="B2862" i="1" s="1"/>
  <c r="A2870" i="1"/>
  <c r="B2870" i="1" s="1"/>
  <c r="A2878" i="1"/>
  <c r="B2878" i="1" s="1"/>
  <c r="A2886" i="1"/>
  <c r="B2886" i="1" s="1"/>
  <c r="A2894" i="1"/>
  <c r="B2894" i="1" s="1"/>
  <c r="A2902" i="1"/>
  <c r="B2902" i="1" s="1"/>
  <c r="A2910" i="1"/>
  <c r="B2910" i="1" s="1"/>
  <c r="A2918" i="1"/>
  <c r="B2918" i="1" s="1"/>
  <c r="A2926" i="1"/>
  <c r="B2926" i="1" s="1"/>
  <c r="A2934" i="1"/>
  <c r="B2934" i="1" s="1"/>
  <c r="A2942" i="1"/>
  <c r="B2942" i="1" s="1"/>
  <c r="A2950" i="1"/>
  <c r="B2950" i="1" s="1"/>
  <c r="A2958" i="1"/>
  <c r="B2958" i="1" s="1"/>
  <c r="A2966" i="1"/>
  <c r="B2966" i="1" s="1"/>
  <c r="A2974" i="1"/>
  <c r="B2974" i="1" s="1"/>
  <c r="A2982" i="1"/>
  <c r="B2982" i="1" s="1"/>
  <c r="A267" i="1"/>
  <c r="B267" i="1" s="1"/>
  <c r="A655" i="1"/>
  <c r="B655" i="1" s="1"/>
  <c r="A861" i="1"/>
  <c r="B861" i="1" s="1"/>
  <c r="A1043" i="1"/>
  <c r="B1043" i="1" s="1"/>
  <c r="A1137" i="1"/>
  <c r="B1137" i="1" s="1"/>
  <c r="A1219" i="1"/>
  <c r="B1219" i="1" s="1"/>
  <c r="A1290" i="1"/>
  <c r="B1290" i="1" s="1"/>
  <c r="A1354" i="1"/>
  <c r="B1354" i="1" s="1"/>
  <c r="A1387" i="1"/>
  <c r="B1387" i="1" s="1"/>
  <c r="A1419" i="1"/>
  <c r="B1419" i="1" s="1"/>
  <c r="A1451" i="1"/>
  <c r="A1483" i="1"/>
  <c r="B1483" i="1" s="1"/>
  <c r="A1515" i="1"/>
  <c r="B1515" i="1" s="1"/>
  <c r="A1547" i="1"/>
  <c r="B1547" i="1" s="1"/>
  <c r="A1579" i="1"/>
  <c r="B1579" i="1" s="1"/>
  <c r="A1611" i="1"/>
  <c r="B1611" i="1" s="1"/>
  <c r="A1643" i="1"/>
  <c r="B1643" i="1" s="1"/>
  <c r="A1675" i="1"/>
  <c r="B1675" i="1" s="1"/>
  <c r="A1707" i="1"/>
  <c r="B1707" i="1" s="1"/>
  <c r="A1739" i="1"/>
  <c r="B1739" i="1" s="1"/>
  <c r="A1771" i="1"/>
  <c r="B1771" i="1" s="1"/>
  <c r="A1797" i="1"/>
  <c r="B1797" i="1" s="1"/>
  <c r="A1807" i="1"/>
  <c r="B1807" i="1" s="1"/>
  <c r="A1815" i="1"/>
  <c r="B1815" i="1" s="1"/>
  <c r="A1823" i="1"/>
  <c r="B1823" i="1" s="1"/>
  <c r="A1831" i="1"/>
  <c r="B1831" i="1" s="1"/>
  <c r="A1839" i="1"/>
  <c r="B1839" i="1" s="1"/>
  <c r="A1847" i="1"/>
  <c r="B1847" i="1" s="1"/>
  <c r="A1855" i="1"/>
  <c r="B1855" i="1" s="1"/>
  <c r="A1863" i="1"/>
  <c r="B1863" i="1" s="1"/>
  <c r="A1871" i="1"/>
  <c r="B1871" i="1" s="1"/>
  <c r="A1879" i="1"/>
  <c r="B1879" i="1" s="1"/>
  <c r="A1887" i="1"/>
  <c r="B1887" i="1" s="1"/>
  <c r="A1895" i="1"/>
  <c r="B1895" i="1" s="1"/>
  <c r="A1903" i="1"/>
  <c r="B1903" i="1" s="1"/>
  <c r="A1911" i="1"/>
  <c r="B1911" i="1" s="1"/>
  <c r="A1919" i="1"/>
  <c r="B1919" i="1" s="1"/>
  <c r="A1927" i="1"/>
  <c r="B1927" i="1" s="1"/>
  <c r="A1935" i="1"/>
  <c r="B1935" i="1" s="1"/>
  <c r="A1943" i="1"/>
  <c r="B1943" i="1" s="1"/>
  <c r="A1951" i="1"/>
  <c r="B1951" i="1" s="1"/>
  <c r="A1959" i="1"/>
  <c r="B1959" i="1" s="1"/>
  <c r="A1967" i="1"/>
  <c r="B1967" i="1" s="1"/>
  <c r="A1975" i="1"/>
  <c r="B1975" i="1" s="1"/>
  <c r="A1983" i="1"/>
  <c r="B1983" i="1" s="1"/>
  <c r="A1991" i="1"/>
  <c r="B1991" i="1" s="1"/>
  <c r="A1999" i="1"/>
  <c r="B1999" i="1" s="1"/>
  <c r="A2007" i="1"/>
  <c r="B2007" i="1" s="1"/>
  <c r="A2015" i="1"/>
  <c r="B2015" i="1" s="1"/>
  <c r="A2023" i="1"/>
  <c r="B2023" i="1" s="1"/>
  <c r="A2031" i="1"/>
  <c r="B2031" i="1" s="1"/>
  <c r="A2039" i="1"/>
  <c r="B2039" i="1" s="1"/>
  <c r="A2047" i="1"/>
  <c r="B2047" i="1" s="1"/>
  <c r="A2055" i="1"/>
  <c r="B2055" i="1" s="1"/>
  <c r="A2063" i="1"/>
  <c r="B2063" i="1" s="1"/>
  <c r="A2071" i="1"/>
  <c r="A2079" i="1"/>
  <c r="B2079" i="1" s="1"/>
  <c r="A2087" i="1"/>
  <c r="B2087" i="1" s="1"/>
  <c r="A2095" i="1"/>
  <c r="B2095" i="1" s="1"/>
  <c r="A2103" i="1"/>
  <c r="B2103" i="1" s="1"/>
  <c r="A2111" i="1"/>
  <c r="B2111" i="1" s="1"/>
  <c r="A2119" i="1"/>
  <c r="B2119" i="1" s="1"/>
  <c r="A2127" i="1"/>
  <c r="B2127" i="1" s="1"/>
  <c r="A2135" i="1"/>
  <c r="B2135" i="1" s="1"/>
  <c r="A2143" i="1"/>
  <c r="B2143" i="1" s="1"/>
  <c r="A2151" i="1"/>
  <c r="B2151" i="1" s="1"/>
  <c r="A2159" i="1"/>
  <c r="B2159" i="1" s="1"/>
  <c r="A2167" i="1"/>
  <c r="B2167" i="1" s="1"/>
  <c r="A2175" i="1"/>
  <c r="B2175" i="1" s="1"/>
  <c r="A2183" i="1"/>
  <c r="B2183" i="1" s="1"/>
  <c r="A2191" i="1"/>
  <c r="B2191" i="1" s="1"/>
  <c r="A2199" i="1"/>
  <c r="B2199" i="1" s="1"/>
  <c r="A2207" i="1"/>
  <c r="B2207" i="1" s="1"/>
  <c r="A2215" i="1"/>
  <c r="B2215" i="1" s="1"/>
  <c r="A2223" i="1"/>
  <c r="B2223" i="1" s="1"/>
  <c r="A2231" i="1"/>
  <c r="B2231" i="1" s="1"/>
  <c r="A2239" i="1"/>
  <c r="B2239" i="1" s="1"/>
  <c r="A2247" i="1"/>
  <c r="B2247" i="1" s="1"/>
  <c r="A2255" i="1"/>
  <c r="B2255" i="1" s="1"/>
  <c r="A2263" i="1"/>
  <c r="B2263" i="1" s="1"/>
  <c r="A2271" i="1"/>
  <c r="B2271" i="1" s="1"/>
  <c r="A2279" i="1"/>
  <c r="B2279" i="1" s="1"/>
  <c r="A2287" i="1"/>
  <c r="B2287" i="1" s="1"/>
  <c r="A2295" i="1"/>
  <c r="B2295" i="1" s="1"/>
  <c r="A2303" i="1"/>
  <c r="B2303" i="1" s="1"/>
  <c r="A2311" i="1"/>
  <c r="B2311" i="1" s="1"/>
  <c r="A2319" i="1"/>
  <c r="B2319" i="1" s="1"/>
  <c r="A2327" i="1"/>
  <c r="B2327" i="1" s="1"/>
  <c r="A2335" i="1"/>
  <c r="B2335" i="1" s="1"/>
  <c r="A2343" i="1"/>
  <c r="B2343" i="1" s="1"/>
  <c r="A2351" i="1"/>
  <c r="B2351" i="1" s="1"/>
  <c r="A2359" i="1"/>
  <c r="B2359" i="1" s="1"/>
  <c r="A2367" i="1"/>
  <c r="B2367" i="1" s="1"/>
  <c r="A2375" i="1"/>
  <c r="B2375" i="1" s="1"/>
  <c r="A2383" i="1"/>
  <c r="B2383" i="1" s="1"/>
  <c r="A2391" i="1"/>
  <c r="B2391" i="1" s="1"/>
  <c r="A2399" i="1"/>
  <c r="B2399" i="1" s="1"/>
  <c r="A2407" i="1"/>
  <c r="B2407" i="1" s="1"/>
  <c r="A2415" i="1"/>
  <c r="B2415" i="1" s="1"/>
  <c r="A2423" i="1"/>
  <c r="B2423" i="1" s="1"/>
  <c r="A2431" i="1"/>
  <c r="B2431" i="1" s="1"/>
  <c r="A2439" i="1"/>
  <c r="B2439" i="1" s="1"/>
  <c r="A2447" i="1"/>
  <c r="B2447" i="1" s="1"/>
  <c r="A2455" i="1"/>
  <c r="B2455" i="1" s="1"/>
  <c r="A2463" i="1"/>
  <c r="B2463" i="1" s="1"/>
  <c r="A2471" i="1"/>
  <c r="B2471" i="1" s="1"/>
  <c r="A2479" i="1"/>
  <c r="B2479" i="1" s="1"/>
  <c r="A2487" i="1"/>
  <c r="B2487" i="1" s="1"/>
  <c r="A2495" i="1"/>
  <c r="B2495" i="1" s="1"/>
  <c r="A2503" i="1"/>
  <c r="B2503" i="1" s="1"/>
  <c r="A2511" i="1"/>
  <c r="B2511" i="1" s="1"/>
  <c r="A2519" i="1"/>
  <c r="B2519" i="1" s="1"/>
  <c r="A2527" i="1"/>
  <c r="B2527" i="1" s="1"/>
  <c r="A2535" i="1"/>
  <c r="B2535" i="1" s="1"/>
  <c r="A2543" i="1"/>
  <c r="B2543" i="1" s="1"/>
  <c r="A2551" i="1"/>
  <c r="B2551" i="1" s="1"/>
  <c r="A2559" i="1"/>
  <c r="B2559" i="1" s="1"/>
  <c r="A2567" i="1"/>
  <c r="B2567" i="1" s="1"/>
  <c r="A2575" i="1"/>
  <c r="B2575" i="1" s="1"/>
  <c r="A2583" i="1"/>
  <c r="B2583" i="1" s="1"/>
  <c r="A2591" i="1"/>
  <c r="B2591" i="1" s="1"/>
  <c r="A2599" i="1"/>
  <c r="B2599" i="1" s="1"/>
  <c r="A2607" i="1"/>
  <c r="B2607" i="1" s="1"/>
  <c r="A2615" i="1"/>
  <c r="B2615" i="1" s="1"/>
  <c r="A2623" i="1"/>
  <c r="B2623" i="1" s="1"/>
  <c r="A2631" i="1"/>
  <c r="B2631" i="1" s="1"/>
  <c r="A2639" i="1"/>
  <c r="B2639" i="1" s="1"/>
  <c r="A2647" i="1"/>
  <c r="B2647" i="1" s="1"/>
  <c r="A2655" i="1"/>
  <c r="B2655" i="1" s="1"/>
  <c r="A2663" i="1"/>
  <c r="B2663" i="1" s="1"/>
  <c r="A2671" i="1"/>
  <c r="B2671" i="1" s="1"/>
  <c r="A2679" i="1"/>
  <c r="B2679" i="1" s="1"/>
  <c r="A2687" i="1"/>
  <c r="B2687" i="1" s="1"/>
  <c r="A2695" i="1"/>
  <c r="B2695" i="1" s="1"/>
  <c r="A2703" i="1"/>
  <c r="B2703" i="1" s="1"/>
  <c r="A2711" i="1"/>
  <c r="B2711" i="1" s="1"/>
  <c r="A2719" i="1"/>
  <c r="B2719" i="1" s="1"/>
  <c r="A2727" i="1"/>
  <c r="B2727" i="1" s="1"/>
  <c r="A2735" i="1"/>
  <c r="B2735" i="1" s="1"/>
  <c r="A2743" i="1"/>
  <c r="B2743" i="1" s="1"/>
  <c r="A2751" i="1"/>
  <c r="B2751" i="1" s="1"/>
  <c r="A2759" i="1"/>
  <c r="B2759" i="1" s="1"/>
  <c r="A2767" i="1"/>
  <c r="B2767" i="1" s="1"/>
  <c r="A2775" i="1"/>
  <c r="B2775" i="1" s="1"/>
  <c r="A2783" i="1"/>
  <c r="B2783" i="1" s="1"/>
  <c r="A2791" i="1"/>
  <c r="B2791" i="1" s="1"/>
  <c r="A2799" i="1"/>
  <c r="B2799" i="1" s="1"/>
  <c r="A2807" i="1"/>
  <c r="B2807" i="1" s="1"/>
  <c r="A2815" i="1"/>
  <c r="B2815" i="1" s="1"/>
  <c r="A2823" i="1"/>
  <c r="B2823" i="1" s="1"/>
  <c r="A2831" i="1"/>
  <c r="B2831" i="1" s="1"/>
  <c r="A2839" i="1"/>
  <c r="B2839" i="1" s="1"/>
  <c r="A2847" i="1"/>
  <c r="B2847" i="1" s="1"/>
  <c r="A2855" i="1"/>
  <c r="B2855" i="1" s="1"/>
  <c r="A2863" i="1"/>
  <c r="B2863" i="1" s="1"/>
  <c r="A2871" i="1"/>
  <c r="B2871" i="1" s="1"/>
  <c r="A2879" i="1"/>
  <c r="B2879" i="1" s="1"/>
  <c r="A2887" i="1"/>
  <c r="B2887" i="1" s="1"/>
  <c r="A2895" i="1"/>
  <c r="B2895" i="1" s="1"/>
  <c r="A2903" i="1"/>
  <c r="B2903" i="1" s="1"/>
  <c r="A2911" i="1"/>
  <c r="B2911" i="1" s="1"/>
  <c r="A2919" i="1"/>
  <c r="B2919" i="1" s="1"/>
  <c r="A2927" i="1"/>
  <c r="B2927" i="1" s="1"/>
  <c r="A2935" i="1"/>
  <c r="B2935" i="1" s="1"/>
  <c r="A2943" i="1"/>
  <c r="B2943" i="1" s="1"/>
  <c r="A2951" i="1"/>
  <c r="B2951" i="1" s="1"/>
  <c r="A2959" i="1"/>
  <c r="B2959" i="1" s="1"/>
  <c r="A2967" i="1"/>
  <c r="B2967" i="1" s="1"/>
  <c r="A2975" i="1"/>
  <c r="B2975" i="1" s="1"/>
  <c r="A2983" i="1"/>
  <c r="B2983" i="1" s="1"/>
  <c r="A339" i="1"/>
  <c r="B339" i="1" s="1"/>
  <c r="A1147" i="1"/>
  <c r="B1147" i="1" s="1"/>
  <c r="A1392" i="1"/>
  <c r="B1392" i="1" s="1"/>
  <c r="A1520" i="1"/>
  <c r="B1520" i="1" s="1"/>
  <c r="A1648" i="1"/>
  <c r="B1648" i="1" s="1"/>
  <c r="A1776" i="1"/>
  <c r="B1776" i="1" s="1"/>
  <c r="A1824" i="1"/>
  <c r="B1824" i="1" s="1"/>
  <c r="A1856" i="1"/>
  <c r="B1856" i="1" s="1"/>
  <c r="A1888" i="1"/>
  <c r="B1888" i="1" s="1"/>
  <c r="A1920" i="1"/>
  <c r="B1920" i="1" s="1"/>
  <c r="A1952" i="1"/>
  <c r="B1952" i="1" s="1"/>
  <c r="A1984" i="1"/>
  <c r="B1984" i="1" s="1"/>
  <c r="A2016" i="1"/>
  <c r="B2016" i="1" s="1"/>
  <c r="A2048" i="1"/>
  <c r="B2048" i="1" s="1"/>
  <c r="A2080" i="1"/>
  <c r="B2080" i="1" s="1"/>
  <c r="A2112" i="1"/>
  <c r="B2112" i="1" s="1"/>
  <c r="A2144" i="1"/>
  <c r="B2144" i="1" s="1"/>
  <c r="A2176" i="1"/>
  <c r="B2176" i="1" s="1"/>
  <c r="A2208" i="1"/>
  <c r="B2208" i="1" s="1"/>
  <c r="A2240" i="1"/>
  <c r="B2240" i="1" s="1"/>
  <c r="A2272" i="1"/>
  <c r="B2272" i="1" s="1"/>
  <c r="A2304" i="1"/>
  <c r="B2304" i="1" s="1"/>
  <c r="A2336" i="1"/>
  <c r="B2336" i="1" s="1"/>
  <c r="A2368" i="1"/>
  <c r="B2368" i="1" s="1"/>
  <c r="A2400" i="1"/>
  <c r="B2400" i="1" s="1"/>
  <c r="A2432" i="1"/>
  <c r="B2432" i="1" s="1"/>
  <c r="A2464" i="1"/>
  <c r="B2464" i="1" s="1"/>
  <c r="A2496" i="1"/>
  <c r="B2496" i="1" s="1"/>
  <c r="A2528" i="1"/>
  <c r="B2528" i="1" s="1"/>
  <c r="A2560" i="1"/>
  <c r="B2560" i="1" s="1"/>
  <c r="A2592" i="1"/>
  <c r="B2592" i="1" s="1"/>
  <c r="A2624" i="1"/>
  <c r="B2624" i="1" s="1"/>
  <c r="A2656" i="1"/>
  <c r="B2656" i="1" s="1"/>
  <c r="A2688" i="1"/>
  <c r="B2688" i="1" s="1"/>
  <c r="A2720" i="1"/>
  <c r="B2720" i="1" s="1"/>
  <c r="A2752" i="1"/>
  <c r="B2752" i="1" s="1"/>
  <c r="A2784" i="1"/>
  <c r="B2784" i="1" s="1"/>
  <c r="A2816" i="1"/>
  <c r="B2816" i="1" s="1"/>
  <c r="A2848" i="1"/>
  <c r="B2848" i="1" s="1"/>
  <c r="A2880" i="1"/>
  <c r="B2880" i="1" s="1"/>
  <c r="A2912" i="1"/>
  <c r="B2912" i="1" s="1"/>
  <c r="A2944" i="1"/>
  <c r="B2944" i="1" s="1"/>
  <c r="A2976" i="1"/>
  <c r="B2976" i="1" s="1"/>
  <c r="A2990" i="1"/>
  <c r="B2990" i="1" s="1"/>
  <c r="A2998" i="1"/>
  <c r="B2998" i="1" s="1"/>
  <c r="A3006" i="1"/>
  <c r="B3006" i="1" s="1"/>
  <c r="A3014" i="1"/>
  <c r="B3014" i="1" s="1"/>
  <c r="A3022" i="1"/>
  <c r="B3022" i="1" s="1"/>
  <c r="A3030" i="1"/>
  <c r="B3030" i="1" s="1"/>
  <c r="A3038" i="1"/>
  <c r="B3038" i="1" s="1"/>
  <c r="A3046" i="1"/>
  <c r="B3046" i="1" s="1"/>
  <c r="A3054" i="1"/>
  <c r="B3054" i="1" s="1"/>
  <c r="A3062" i="1"/>
  <c r="B3062" i="1" s="1"/>
  <c r="A3070" i="1"/>
  <c r="B3070" i="1" s="1"/>
  <c r="A3078" i="1"/>
  <c r="B3078" i="1" s="1"/>
  <c r="A3086" i="1"/>
  <c r="B3086" i="1" s="1"/>
  <c r="A3094" i="1"/>
  <c r="A3102" i="1"/>
  <c r="B3102" i="1" s="1"/>
  <c r="A3110" i="1"/>
  <c r="B3110" i="1" s="1"/>
  <c r="A3118" i="1"/>
  <c r="B3118" i="1" s="1"/>
  <c r="A3126" i="1"/>
  <c r="B3126" i="1" s="1"/>
  <c r="A3134" i="1"/>
  <c r="B3134" i="1" s="1"/>
  <c r="A3142" i="1"/>
  <c r="B3142" i="1" s="1"/>
  <c r="A3150" i="1"/>
  <c r="B3150" i="1" s="1"/>
  <c r="A3158" i="1"/>
  <c r="B3158" i="1" s="1"/>
  <c r="A3166" i="1"/>
  <c r="B3166" i="1" s="1"/>
  <c r="A3174" i="1"/>
  <c r="B3174" i="1" s="1"/>
  <c r="A3182" i="1"/>
  <c r="B3182" i="1" s="1"/>
  <c r="A3190" i="1"/>
  <c r="B3190" i="1" s="1"/>
  <c r="A3198" i="1"/>
  <c r="B3198" i="1" s="1"/>
  <c r="A3206" i="1"/>
  <c r="B3206" i="1" s="1"/>
  <c r="A3214" i="1"/>
  <c r="B3214" i="1" s="1"/>
  <c r="A3222" i="1"/>
  <c r="B3222" i="1" s="1"/>
  <c r="A3230" i="1"/>
  <c r="B3230" i="1" s="1"/>
  <c r="A3238" i="1"/>
  <c r="B3238" i="1" s="1"/>
  <c r="A3246" i="1"/>
  <c r="B3246" i="1" s="1"/>
  <c r="A3254" i="1"/>
  <c r="B3254" i="1" s="1"/>
  <c r="A3262" i="1"/>
  <c r="B3262" i="1" s="1"/>
  <c r="A3270" i="1"/>
  <c r="B3270" i="1" s="1"/>
  <c r="A3278" i="1"/>
  <c r="B3278" i="1" s="1"/>
  <c r="A3286" i="1"/>
  <c r="B3286" i="1" s="1"/>
  <c r="A3294" i="1"/>
  <c r="B3294" i="1" s="1"/>
  <c r="A3302" i="1"/>
  <c r="B3302" i="1" s="1"/>
  <c r="A3310" i="1"/>
  <c r="B3310" i="1" s="1"/>
  <c r="A3318" i="1"/>
  <c r="B3318" i="1" s="1"/>
  <c r="A3326" i="1"/>
  <c r="B3326" i="1" s="1"/>
  <c r="A3334" i="1"/>
  <c r="B3334" i="1" s="1"/>
  <c r="A3342" i="1"/>
  <c r="B3342" i="1" s="1"/>
  <c r="A3350" i="1"/>
  <c r="B3350" i="1" s="1"/>
  <c r="A3358" i="1"/>
  <c r="B3358" i="1" s="1"/>
  <c r="A3366" i="1"/>
  <c r="B3366" i="1" s="1"/>
  <c r="A3374" i="1"/>
  <c r="B3374" i="1" s="1"/>
  <c r="A3382" i="1"/>
  <c r="B3382" i="1" s="1"/>
  <c r="A3390" i="1"/>
  <c r="B3390" i="1" s="1"/>
  <c r="A3398" i="1"/>
  <c r="B3398" i="1" s="1"/>
  <c r="A3406" i="1"/>
  <c r="B3406" i="1" s="1"/>
  <c r="A3414" i="1"/>
  <c r="B3414" i="1" s="1"/>
  <c r="A3422" i="1"/>
  <c r="B3422" i="1" s="1"/>
  <c r="A3430" i="1"/>
  <c r="B3430" i="1" s="1"/>
  <c r="A3438" i="1"/>
  <c r="B3438" i="1" s="1"/>
  <c r="A3446" i="1"/>
  <c r="B3446" i="1" s="1"/>
  <c r="A3454" i="1"/>
  <c r="B3454" i="1" s="1"/>
  <c r="A3462" i="1"/>
  <c r="B3462" i="1" s="1"/>
  <c r="A3470" i="1"/>
  <c r="B3470" i="1" s="1"/>
  <c r="A3478" i="1"/>
  <c r="B3478" i="1" s="1"/>
  <c r="A3486" i="1"/>
  <c r="B3486" i="1" s="1"/>
  <c r="A3494" i="1"/>
  <c r="B3494" i="1" s="1"/>
  <c r="A7" i="1"/>
  <c r="A15" i="1"/>
  <c r="A369" i="1"/>
  <c r="B369" i="1" s="1"/>
  <c r="A1155" i="1"/>
  <c r="B1155" i="1" s="1"/>
  <c r="A1395" i="1"/>
  <c r="B1395" i="1" s="1"/>
  <c r="A1523" i="1"/>
  <c r="B1523" i="1" s="1"/>
  <c r="A1651" i="1"/>
  <c r="B1651" i="1" s="1"/>
  <c r="A1779" i="1"/>
  <c r="B1779" i="1" s="1"/>
  <c r="A1825" i="1"/>
  <c r="B1825" i="1" s="1"/>
  <c r="A1857" i="1"/>
  <c r="B1857" i="1" s="1"/>
  <c r="A1889" i="1"/>
  <c r="B1889" i="1" s="1"/>
  <c r="A1921" i="1"/>
  <c r="B1921" i="1" s="1"/>
  <c r="A1953" i="1"/>
  <c r="B1953" i="1" s="1"/>
  <c r="A1985" i="1"/>
  <c r="B1985" i="1" s="1"/>
  <c r="A2017" i="1"/>
  <c r="B2017" i="1" s="1"/>
  <c r="A2049" i="1"/>
  <c r="B2049" i="1" s="1"/>
  <c r="A2081" i="1"/>
  <c r="B2081" i="1" s="1"/>
  <c r="A2113" i="1"/>
  <c r="B2113" i="1" s="1"/>
  <c r="A2145" i="1"/>
  <c r="B2145" i="1" s="1"/>
  <c r="A2177" i="1"/>
  <c r="B2177" i="1" s="1"/>
  <c r="A2209" i="1"/>
  <c r="B2209" i="1" s="1"/>
  <c r="A2241" i="1"/>
  <c r="B2241" i="1" s="1"/>
  <c r="A2273" i="1"/>
  <c r="B2273" i="1" s="1"/>
  <c r="A2305" i="1"/>
  <c r="B2305" i="1" s="1"/>
  <c r="A2337" i="1"/>
  <c r="B2337" i="1" s="1"/>
  <c r="A2369" i="1"/>
  <c r="B2369" i="1" s="1"/>
  <c r="A2401" i="1"/>
  <c r="B2401" i="1" s="1"/>
  <c r="A2433" i="1"/>
  <c r="B2433" i="1" s="1"/>
  <c r="A2465" i="1"/>
  <c r="B2465" i="1" s="1"/>
  <c r="A2497" i="1"/>
  <c r="B2497" i="1" s="1"/>
  <c r="A2529" i="1"/>
  <c r="B2529" i="1" s="1"/>
  <c r="A2561" i="1"/>
  <c r="B2561" i="1" s="1"/>
  <c r="A2593" i="1"/>
  <c r="B2593" i="1" s="1"/>
  <c r="A2625" i="1"/>
  <c r="B2625" i="1" s="1"/>
  <c r="A2657" i="1"/>
  <c r="B2657" i="1" s="1"/>
  <c r="A2689" i="1"/>
  <c r="B2689" i="1" s="1"/>
  <c r="A2721" i="1"/>
  <c r="B2721" i="1" s="1"/>
  <c r="A2753" i="1"/>
  <c r="B2753" i="1" s="1"/>
  <c r="A2785" i="1"/>
  <c r="B2785" i="1" s="1"/>
  <c r="A2817" i="1"/>
  <c r="B2817" i="1" s="1"/>
  <c r="A2849" i="1"/>
  <c r="B2849" i="1" s="1"/>
  <c r="A2881" i="1"/>
  <c r="B2881" i="1" s="1"/>
  <c r="A2913" i="1"/>
  <c r="B2913" i="1" s="1"/>
  <c r="A2945" i="1"/>
  <c r="B2945" i="1" s="1"/>
  <c r="A2977" i="1"/>
  <c r="B2977" i="1" s="1"/>
  <c r="A2991" i="1"/>
  <c r="B2991" i="1" s="1"/>
  <c r="A2999" i="1"/>
  <c r="B2999" i="1" s="1"/>
  <c r="A3007" i="1"/>
  <c r="B3007" i="1" s="1"/>
  <c r="A3015" i="1"/>
  <c r="B3015" i="1" s="1"/>
  <c r="A3023" i="1"/>
  <c r="B3023" i="1" s="1"/>
  <c r="A3031" i="1"/>
  <c r="B3031" i="1" s="1"/>
  <c r="A3039" i="1"/>
  <c r="B3039" i="1" s="1"/>
  <c r="A3047" i="1"/>
  <c r="B3047" i="1" s="1"/>
  <c r="A3055" i="1"/>
  <c r="B3055" i="1" s="1"/>
  <c r="A3063" i="1"/>
  <c r="B3063" i="1" s="1"/>
  <c r="A3071" i="1"/>
  <c r="B3071" i="1" s="1"/>
  <c r="A3079" i="1"/>
  <c r="B3079" i="1" s="1"/>
  <c r="A3087" i="1"/>
  <c r="B3087" i="1" s="1"/>
  <c r="A3095" i="1"/>
  <c r="A3103" i="1"/>
  <c r="B3103" i="1" s="1"/>
  <c r="A3111" i="1"/>
  <c r="B3111" i="1" s="1"/>
  <c r="A3119" i="1"/>
  <c r="B3119" i="1" s="1"/>
  <c r="A3127" i="1"/>
  <c r="B3127" i="1" s="1"/>
  <c r="A3135" i="1"/>
  <c r="B3135" i="1" s="1"/>
  <c r="A3143" i="1"/>
  <c r="B3143" i="1" s="1"/>
  <c r="A3151" i="1"/>
  <c r="B3151" i="1" s="1"/>
  <c r="A3159" i="1"/>
  <c r="B3159" i="1" s="1"/>
  <c r="A3167" i="1"/>
  <c r="B3167" i="1" s="1"/>
  <c r="A3175" i="1"/>
  <c r="B3175" i="1" s="1"/>
  <c r="A3183" i="1"/>
  <c r="B3183" i="1" s="1"/>
  <c r="A3191" i="1"/>
  <c r="B3191" i="1" s="1"/>
  <c r="A3199" i="1"/>
  <c r="B3199" i="1" s="1"/>
  <c r="A3207" i="1"/>
  <c r="B3207" i="1" s="1"/>
  <c r="A3215" i="1"/>
  <c r="B3215" i="1" s="1"/>
  <c r="A3223" i="1"/>
  <c r="B3223" i="1" s="1"/>
  <c r="A3231" i="1"/>
  <c r="B3231" i="1" s="1"/>
  <c r="A3239" i="1"/>
  <c r="B3239" i="1" s="1"/>
  <c r="A3247" i="1"/>
  <c r="B3247" i="1" s="1"/>
  <c r="A3255" i="1"/>
  <c r="B3255" i="1" s="1"/>
  <c r="A3263" i="1"/>
  <c r="B3263" i="1" s="1"/>
  <c r="A3271" i="1"/>
  <c r="B3271" i="1" s="1"/>
  <c r="A3279" i="1"/>
  <c r="B3279" i="1" s="1"/>
  <c r="A3287" i="1"/>
  <c r="B3287" i="1" s="1"/>
  <c r="A3295" i="1"/>
  <c r="B3295" i="1" s="1"/>
  <c r="A3303" i="1"/>
  <c r="B3303" i="1" s="1"/>
  <c r="A3311" i="1"/>
  <c r="B3311" i="1" s="1"/>
  <c r="A3319" i="1"/>
  <c r="B3319" i="1" s="1"/>
  <c r="A3327" i="1"/>
  <c r="B3327" i="1" s="1"/>
  <c r="A3335" i="1"/>
  <c r="B3335" i="1" s="1"/>
  <c r="A3343" i="1"/>
  <c r="B3343" i="1" s="1"/>
  <c r="A3351" i="1"/>
  <c r="B3351" i="1" s="1"/>
  <c r="A3359" i="1"/>
  <c r="B3359" i="1" s="1"/>
  <c r="A3367" i="1"/>
  <c r="B3367" i="1" s="1"/>
  <c r="A3375" i="1"/>
  <c r="B3375" i="1" s="1"/>
  <c r="A3383" i="1"/>
  <c r="B3383" i="1" s="1"/>
  <c r="A3391" i="1"/>
  <c r="B3391" i="1" s="1"/>
  <c r="A3399" i="1"/>
  <c r="B3399" i="1" s="1"/>
  <c r="A3407" i="1"/>
  <c r="B3407" i="1" s="1"/>
  <c r="A3415" i="1"/>
  <c r="B3415" i="1" s="1"/>
  <c r="A3423" i="1"/>
  <c r="B3423" i="1" s="1"/>
  <c r="A3431" i="1"/>
  <c r="B3431" i="1" s="1"/>
  <c r="A3439" i="1"/>
  <c r="B3439" i="1" s="1"/>
  <c r="A3447" i="1"/>
  <c r="B3447" i="1" s="1"/>
  <c r="A3455" i="1"/>
  <c r="B3455" i="1" s="1"/>
  <c r="A3463" i="1"/>
  <c r="B3463" i="1" s="1"/>
  <c r="A3471" i="1"/>
  <c r="B3471" i="1" s="1"/>
  <c r="A3479" i="1"/>
  <c r="B3479" i="1" s="1"/>
  <c r="A3487" i="1"/>
  <c r="B3487" i="1" s="1"/>
  <c r="A3495" i="1"/>
  <c r="B3495" i="1" s="1"/>
  <c r="A8" i="1"/>
  <c r="A16" i="1"/>
  <c r="A693" i="1"/>
  <c r="B693" i="1" s="1"/>
  <c r="A1234" i="1"/>
  <c r="B1234" i="1" s="1"/>
  <c r="A1424" i="1"/>
  <c r="B1424" i="1" s="1"/>
  <c r="A1552" i="1"/>
  <c r="B1552" i="1" s="1"/>
  <c r="A1680" i="1"/>
  <c r="B1680" i="1" s="1"/>
  <c r="A1798" i="1"/>
  <c r="B1798" i="1" s="1"/>
  <c r="A1832" i="1"/>
  <c r="B1832" i="1" s="1"/>
  <c r="A1864" i="1"/>
  <c r="B1864" i="1" s="1"/>
  <c r="A1896" i="1"/>
  <c r="B1896" i="1" s="1"/>
  <c r="A1928" i="1"/>
  <c r="B1928" i="1" s="1"/>
  <c r="A1960" i="1"/>
  <c r="B1960" i="1" s="1"/>
  <c r="A1992" i="1"/>
  <c r="B1992" i="1" s="1"/>
  <c r="A2024" i="1"/>
  <c r="B2024" i="1" s="1"/>
  <c r="A2056" i="1"/>
  <c r="B2056" i="1" s="1"/>
  <c r="A2088" i="1"/>
  <c r="B2088" i="1" s="1"/>
  <c r="A2120" i="1"/>
  <c r="B2120" i="1" s="1"/>
  <c r="A2152" i="1"/>
  <c r="B2152" i="1" s="1"/>
  <c r="A2184" i="1"/>
  <c r="B2184" i="1" s="1"/>
  <c r="A2216" i="1"/>
  <c r="B2216" i="1" s="1"/>
  <c r="A2248" i="1"/>
  <c r="B2248" i="1" s="1"/>
  <c r="A2280" i="1"/>
  <c r="B2280" i="1" s="1"/>
  <c r="A2312" i="1"/>
  <c r="B2312" i="1" s="1"/>
  <c r="A2344" i="1"/>
  <c r="B2344" i="1" s="1"/>
  <c r="A2376" i="1"/>
  <c r="B2376" i="1" s="1"/>
  <c r="A2408" i="1"/>
  <c r="B2408" i="1" s="1"/>
  <c r="A2440" i="1"/>
  <c r="B2440" i="1" s="1"/>
  <c r="A2472" i="1"/>
  <c r="B2472" i="1" s="1"/>
  <c r="A2504" i="1"/>
  <c r="B2504" i="1" s="1"/>
  <c r="A2536" i="1"/>
  <c r="B2536" i="1" s="1"/>
  <c r="A2568" i="1"/>
  <c r="B2568" i="1" s="1"/>
  <c r="A2600" i="1"/>
  <c r="B2600" i="1" s="1"/>
  <c r="A2632" i="1"/>
  <c r="B2632" i="1" s="1"/>
  <c r="A2664" i="1"/>
  <c r="B2664" i="1" s="1"/>
  <c r="A2696" i="1"/>
  <c r="B2696" i="1" s="1"/>
  <c r="A2728" i="1"/>
  <c r="B2728" i="1" s="1"/>
  <c r="A2760" i="1"/>
  <c r="B2760" i="1" s="1"/>
  <c r="A2792" i="1"/>
  <c r="B2792" i="1" s="1"/>
  <c r="A2824" i="1"/>
  <c r="B2824" i="1" s="1"/>
  <c r="A2856" i="1"/>
  <c r="B2856" i="1" s="1"/>
  <c r="A2888" i="1"/>
  <c r="B2888" i="1" s="1"/>
  <c r="A2920" i="1"/>
  <c r="B2920" i="1" s="1"/>
  <c r="A2952" i="1"/>
  <c r="B2952" i="1" s="1"/>
  <c r="A2984" i="1"/>
  <c r="B2984" i="1" s="1"/>
  <c r="A2992" i="1"/>
  <c r="B2992" i="1" s="1"/>
  <c r="A3000" i="1"/>
  <c r="B3000" i="1" s="1"/>
  <c r="A3008" i="1"/>
  <c r="B3008" i="1" s="1"/>
  <c r="A3016" i="1"/>
  <c r="B3016" i="1" s="1"/>
  <c r="A3024" i="1"/>
  <c r="B3024" i="1" s="1"/>
  <c r="A3032" i="1"/>
  <c r="B3032" i="1" s="1"/>
  <c r="A3040" i="1"/>
  <c r="B3040" i="1" s="1"/>
  <c r="A3048" i="1"/>
  <c r="B3048" i="1" s="1"/>
  <c r="A3056" i="1"/>
  <c r="B3056" i="1" s="1"/>
  <c r="A3064" i="1"/>
  <c r="B3064" i="1" s="1"/>
  <c r="A3072" i="1"/>
  <c r="B3072" i="1" s="1"/>
  <c r="A3080" i="1"/>
  <c r="B3080" i="1" s="1"/>
  <c r="A3088" i="1"/>
  <c r="B3088" i="1" s="1"/>
  <c r="A3096" i="1"/>
  <c r="A3104" i="1"/>
  <c r="B3104" i="1" s="1"/>
  <c r="A3112" i="1"/>
  <c r="B3112" i="1" s="1"/>
  <c r="A3120" i="1"/>
  <c r="B3120" i="1" s="1"/>
  <c r="A3128" i="1"/>
  <c r="B3128" i="1" s="1"/>
  <c r="A3136" i="1"/>
  <c r="B3136" i="1" s="1"/>
  <c r="A3144" i="1"/>
  <c r="B3144" i="1" s="1"/>
  <c r="A3152" i="1"/>
  <c r="B3152" i="1" s="1"/>
  <c r="A3160" i="1"/>
  <c r="B3160" i="1" s="1"/>
  <c r="A3168" i="1"/>
  <c r="B3168" i="1" s="1"/>
  <c r="A3176" i="1"/>
  <c r="B3176" i="1" s="1"/>
  <c r="A3184" i="1"/>
  <c r="B3184" i="1" s="1"/>
  <c r="A3192" i="1"/>
  <c r="B3192" i="1" s="1"/>
  <c r="A3200" i="1"/>
  <c r="B3200" i="1" s="1"/>
  <c r="A3208" i="1"/>
  <c r="B3208" i="1" s="1"/>
  <c r="A3216" i="1"/>
  <c r="B3216" i="1" s="1"/>
  <c r="A3224" i="1"/>
  <c r="B3224" i="1" s="1"/>
  <c r="A3232" i="1"/>
  <c r="B3232" i="1" s="1"/>
  <c r="A3240" i="1"/>
  <c r="B3240" i="1" s="1"/>
  <c r="A3248" i="1"/>
  <c r="B3248" i="1" s="1"/>
  <c r="A3256" i="1"/>
  <c r="B3256" i="1" s="1"/>
  <c r="A3264" i="1"/>
  <c r="B3264" i="1" s="1"/>
  <c r="A3272" i="1"/>
  <c r="B3272" i="1" s="1"/>
  <c r="A3280" i="1"/>
  <c r="B3280" i="1" s="1"/>
  <c r="A3288" i="1"/>
  <c r="B3288" i="1" s="1"/>
  <c r="A3296" i="1"/>
  <c r="B3296" i="1" s="1"/>
  <c r="A3304" i="1"/>
  <c r="B3304" i="1" s="1"/>
  <c r="A3312" i="1"/>
  <c r="B3312" i="1" s="1"/>
  <c r="A3320" i="1"/>
  <c r="B3320" i="1" s="1"/>
  <c r="A3328" i="1"/>
  <c r="B3328" i="1" s="1"/>
  <c r="A3336" i="1"/>
  <c r="B3336" i="1" s="1"/>
  <c r="A3344" i="1"/>
  <c r="B3344" i="1" s="1"/>
  <c r="A3352" i="1"/>
  <c r="B3352" i="1" s="1"/>
  <c r="A3360" i="1"/>
  <c r="B3360" i="1" s="1"/>
  <c r="A3368" i="1"/>
  <c r="B3368" i="1" s="1"/>
  <c r="A3376" i="1"/>
  <c r="B3376" i="1" s="1"/>
  <c r="A3384" i="1"/>
  <c r="B3384" i="1" s="1"/>
  <c r="A3392" i="1"/>
  <c r="B3392" i="1" s="1"/>
  <c r="A3400" i="1"/>
  <c r="B3400" i="1" s="1"/>
  <c r="A3408" i="1"/>
  <c r="B3408" i="1" s="1"/>
  <c r="A3416" i="1"/>
  <c r="B3416" i="1" s="1"/>
  <c r="A3424" i="1"/>
  <c r="B3424" i="1" s="1"/>
  <c r="A3432" i="1"/>
  <c r="B3432" i="1" s="1"/>
  <c r="A3440" i="1"/>
  <c r="B3440" i="1" s="1"/>
  <c r="A3448" i="1"/>
  <c r="B3448" i="1" s="1"/>
  <c r="A3456" i="1"/>
  <c r="B3456" i="1" s="1"/>
  <c r="A3464" i="1"/>
  <c r="B3464" i="1" s="1"/>
  <c r="A3472" i="1"/>
  <c r="B3472" i="1" s="1"/>
  <c r="A3480" i="1"/>
  <c r="B3480" i="1" s="1"/>
  <c r="A3488" i="1"/>
  <c r="B3488" i="1" s="1"/>
  <c r="A3496" i="1"/>
  <c r="B3496" i="1" s="1"/>
  <c r="A9" i="1"/>
  <c r="B9" i="1" s="1"/>
  <c r="A707" i="1"/>
  <c r="B707" i="1" s="1"/>
  <c r="A1242" i="1"/>
  <c r="B1242" i="1" s="1"/>
  <c r="A1427" i="1"/>
  <c r="B1427" i="1" s="1"/>
  <c r="A1555" i="1"/>
  <c r="B1555" i="1" s="1"/>
  <c r="A1683" i="1"/>
  <c r="B1683" i="1" s="1"/>
  <c r="A1800" i="1"/>
  <c r="B1800" i="1" s="1"/>
  <c r="A1833" i="1"/>
  <c r="B1833" i="1" s="1"/>
  <c r="A1865" i="1"/>
  <c r="B1865" i="1" s="1"/>
  <c r="A1897" i="1"/>
  <c r="B1897" i="1" s="1"/>
  <c r="A1929" i="1"/>
  <c r="B1929" i="1" s="1"/>
  <c r="A1961" i="1"/>
  <c r="B1961" i="1" s="1"/>
  <c r="A1993" i="1"/>
  <c r="B1993" i="1" s="1"/>
  <c r="A2025" i="1"/>
  <c r="B2025" i="1" s="1"/>
  <c r="A2057" i="1"/>
  <c r="B2057" i="1" s="1"/>
  <c r="A2089" i="1"/>
  <c r="B2089" i="1" s="1"/>
  <c r="A2121" i="1"/>
  <c r="B2121" i="1" s="1"/>
  <c r="A2153" i="1"/>
  <c r="B2153" i="1" s="1"/>
  <c r="A2185" i="1"/>
  <c r="B2185" i="1" s="1"/>
  <c r="A2217" i="1"/>
  <c r="B2217" i="1" s="1"/>
  <c r="A2249" i="1"/>
  <c r="B2249" i="1" s="1"/>
  <c r="A2281" i="1"/>
  <c r="B2281" i="1" s="1"/>
  <c r="A2313" i="1"/>
  <c r="B2313" i="1" s="1"/>
  <c r="A2345" i="1"/>
  <c r="B2345" i="1" s="1"/>
  <c r="A2377" i="1"/>
  <c r="B2377" i="1" s="1"/>
  <c r="A2409" i="1"/>
  <c r="B2409" i="1" s="1"/>
  <c r="A2441" i="1"/>
  <c r="B2441" i="1" s="1"/>
  <c r="A2473" i="1"/>
  <c r="B2473" i="1" s="1"/>
  <c r="A2505" i="1"/>
  <c r="B2505" i="1" s="1"/>
  <c r="A2537" i="1"/>
  <c r="B2537" i="1" s="1"/>
  <c r="A2569" i="1"/>
  <c r="B2569" i="1" s="1"/>
  <c r="A2601" i="1"/>
  <c r="B2601" i="1" s="1"/>
  <c r="A2633" i="1"/>
  <c r="B2633" i="1" s="1"/>
  <c r="A2665" i="1"/>
  <c r="B2665" i="1" s="1"/>
  <c r="A2697" i="1"/>
  <c r="B2697" i="1" s="1"/>
  <c r="A2729" i="1"/>
  <c r="B2729" i="1" s="1"/>
  <c r="A2761" i="1"/>
  <c r="B2761" i="1" s="1"/>
  <c r="A2793" i="1"/>
  <c r="B2793" i="1" s="1"/>
  <c r="A2825" i="1"/>
  <c r="B2825" i="1" s="1"/>
  <c r="A2857" i="1"/>
  <c r="B2857" i="1" s="1"/>
  <c r="A2889" i="1"/>
  <c r="B2889" i="1" s="1"/>
  <c r="A2921" i="1"/>
  <c r="B2921" i="1" s="1"/>
  <c r="A2953" i="1"/>
  <c r="B2953" i="1" s="1"/>
  <c r="A2985" i="1"/>
  <c r="B2985" i="1" s="1"/>
  <c r="A2993" i="1"/>
  <c r="B2993" i="1" s="1"/>
  <c r="A3001" i="1"/>
  <c r="B3001" i="1" s="1"/>
  <c r="A3009" i="1"/>
  <c r="B3009" i="1" s="1"/>
  <c r="A3017" i="1"/>
  <c r="B3017" i="1" s="1"/>
  <c r="A3025" i="1"/>
  <c r="B3025" i="1" s="1"/>
  <c r="A3033" i="1"/>
  <c r="B3033" i="1" s="1"/>
  <c r="A3041" i="1"/>
  <c r="B3041" i="1" s="1"/>
  <c r="A3049" i="1"/>
  <c r="B3049" i="1" s="1"/>
  <c r="A3057" i="1"/>
  <c r="B3057" i="1" s="1"/>
  <c r="A3065" i="1"/>
  <c r="B3065" i="1" s="1"/>
  <c r="A3073" i="1"/>
  <c r="B3073" i="1" s="1"/>
  <c r="A3081" i="1"/>
  <c r="B3081" i="1" s="1"/>
  <c r="A3089" i="1"/>
  <c r="B3089" i="1" s="1"/>
  <c r="A3097" i="1"/>
  <c r="A3105" i="1"/>
  <c r="B3105" i="1" s="1"/>
  <c r="A3113" i="1"/>
  <c r="B3113" i="1" s="1"/>
  <c r="A3121" i="1"/>
  <c r="B3121" i="1" s="1"/>
  <c r="A3129" i="1"/>
  <c r="B3129" i="1" s="1"/>
  <c r="A3137" i="1"/>
  <c r="B3137" i="1" s="1"/>
  <c r="A3145" i="1"/>
  <c r="B3145" i="1" s="1"/>
  <c r="A3153" i="1"/>
  <c r="B3153" i="1" s="1"/>
  <c r="A3161" i="1"/>
  <c r="B3161" i="1" s="1"/>
  <c r="A3169" i="1"/>
  <c r="B3169" i="1" s="1"/>
  <c r="A3177" i="1"/>
  <c r="B3177" i="1" s="1"/>
  <c r="A3185" i="1"/>
  <c r="B3185" i="1" s="1"/>
  <c r="A3193" i="1"/>
  <c r="B3193" i="1" s="1"/>
  <c r="A3201" i="1"/>
  <c r="B3201" i="1" s="1"/>
  <c r="A3209" i="1"/>
  <c r="B3209" i="1" s="1"/>
  <c r="A3217" i="1"/>
  <c r="B3217" i="1" s="1"/>
  <c r="A3225" i="1"/>
  <c r="B3225" i="1" s="1"/>
  <c r="A3233" i="1"/>
  <c r="B3233" i="1" s="1"/>
  <c r="A3241" i="1"/>
  <c r="B3241" i="1" s="1"/>
  <c r="A3249" i="1"/>
  <c r="B3249" i="1" s="1"/>
  <c r="A3257" i="1"/>
  <c r="B3257" i="1" s="1"/>
  <c r="A3265" i="1"/>
  <c r="B3265" i="1" s="1"/>
  <c r="A3273" i="1"/>
  <c r="B3273" i="1" s="1"/>
  <c r="A3281" i="1"/>
  <c r="B3281" i="1" s="1"/>
  <c r="A3289" i="1"/>
  <c r="B3289" i="1" s="1"/>
  <c r="A3297" i="1"/>
  <c r="B3297" i="1" s="1"/>
  <c r="A3305" i="1"/>
  <c r="B3305" i="1" s="1"/>
  <c r="A3313" i="1"/>
  <c r="B3313" i="1" s="1"/>
  <c r="A3321" i="1"/>
  <c r="B3321" i="1" s="1"/>
  <c r="A3329" i="1"/>
  <c r="B3329" i="1" s="1"/>
  <c r="A3337" i="1"/>
  <c r="B3337" i="1" s="1"/>
  <c r="A3345" i="1"/>
  <c r="B3345" i="1" s="1"/>
  <c r="A3353" i="1"/>
  <c r="B3353" i="1" s="1"/>
  <c r="A3361" i="1"/>
  <c r="B3361" i="1" s="1"/>
  <c r="A3369" i="1"/>
  <c r="B3369" i="1" s="1"/>
  <c r="A3377" i="1"/>
  <c r="B3377" i="1" s="1"/>
  <c r="A3385" i="1"/>
  <c r="B3385" i="1" s="1"/>
  <c r="A3393" i="1"/>
  <c r="B3393" i="1" s="1"/>
  <c r="A3401" i="1"/>
  <c r="B3401" i="1" s="1"/>
  <c r="A3409" i="1"/>
  <c r="B3409" i="1" s="1"/>
  <c r="A3417" i="1"/>
  <c r="B3417" i="1" s="1"/>
  <c r="A3425" i="1"/>
  <c r="B3425" i="1" s="1"/>
  <c r="A3433" i="1"/>
  <c r="B3433" i="1" s="1"/>
  <c r="A3441" i="1"/>
  <c r="B3441" i="1" s="1"/>
  <c r="A3449" i="1"/>
  <c r="B3449" i="1" s="1"/>
  <c r="A3457" i="1"/>
  <c r="B3457" i="1" s="1"/>
  <c r="A3465" i="1"/>
  <c r="B3465" i="1" s="1"/>
  <c r="A3473" i="1"/>
  <c r="B3473" i="1" s="1"/>
  <c r="A3481" i="1"/>
  <c r="B3481" i="1" s="1"/>
  <c r="A3489" i="1"/>
  <c r="B3489" i="1" s="1"/>
  <c r="A3497" i="1"/>
  <c r="B3497" i="1" s="1"/>
  <c r="A10" i="1"/>
  <c r="B10" i="1" s="1"/>
  <c r="A896" i="1"/>
  <c r="B896" i="1" s="1"/>
  <c r="A1299" i="1"/>
  <c r="B1299" i="1" s="1"/>
  <c r="A1456" i="1"/>
  <c r="B1456" i="1" s="1"/>
  <c r="A1584" i="1"/>
  <c r="B1584" i="1" s="1"/>
  <c r="A1712" i="1"/>
  <c r="B1712" i="1" s="1"/>
  <c r="A1808" i="1"/>
  <c r="B1808" i="1" s="1"/>
  <c r="A1840" i="1"/>
  <c r="B1840" i="1" s="1"/>
  <c r="A1872" i="1"/>
  <c r="B1872" i="1" s="1"/>
  <c r="A1904" i="1"/>
  <c r="B1904" i="1" s="1"/>
  <c r="A1936" i="1"/>
  <c r="B1936" i="1" s="1"/>
  <c r="A1968" i="1"/>
  <c r="B1968" i="1" s="1"/>
  <c r="A2000" i="1"/>
  <c r="B2000" i="1" s="1"/>
  <c r="A2032" i="1"/>
  <c r="B2032" i="1" s="1"/>
  <c r="A2064" i="1"/>
  <c r="B2064" i="1" s="1"/>
  <c r="A2096" i="1"/>
  <c r="B2096" i="1" s="1"/>
  <c r="A2128" i="1"/>
  <c r="B2128" i="1" s="1"/>
  <c r="A2160" i="1"/>
  <c r="B2160" i="1" s="1"/>
  <c r="A2192" i="1"/>
  <c r="B2192" i="1" s="1"/>
  <c r="A2224" i="1"/>
  <c r="B2224" i="1" s="1"/>
  <c r="A2256" i="1"/>
  <c r="B2256" i="1" s="1"/>
  <c r="A2288" i="1"/>
  <c r="B2288" i="1" s="1"/>
  <c r="A2320" i="1"/>
  <c r="B2320" i="1" s="1"/>
  <c r="A2352" i="1"/>
  <c r="B2352" i="1" s="1"/>
  <c r="A2384" i="1"/>
  <c r="B2384" i="1" s="1"/>
  <c r="A2416" i="1"/>
  <c r="B2416" i="1" s="1"/>
  <c r="A2448" i="1"/>
  <c r="B2448" i="1" s="1"/>
  <c r="A2480" i="1"/>
  <c r="B2480" i="1" s="1"/>
  <c r="A2512" i="1"/>
  <c r="B2512" i="1" s="1"/>
  <c r="A2544" i="1"/>
  <c r="B2544" i="1" s="1"/>
  <c r="A2576" i="1"/>
  <c r="B2576" i="1" s="1"/>
  <c r="A2608" i="1"/>
  <c r="B2608" i="1" s="1"/>
  <c r="A2640" i="1"/>
  <c r="B2640" i="1" s="1"/>
  <c r="A2672" i="1"/>
  <c r="B2672" i="1" s="1"/>
  <c r="A2704" i="1"/>
  <c r="B2704" i="1" s="1"/>
  <c r="A2736" i="1"/>
  <c r="B2736" i="1" s="1"/>
  <c r="A2768" i="1"/>
  <c r="B2768" i="1" s="1"/>
  <c r="A2800" i="1"/>
  <c r="B2800" i="1" s="1"/>
  <c r="A2832" i="1"/>
  <c r="B2832" i="1" s="1"/>
  <c r="A2864" i="1"/>
  <c r="B2864" i="1" s="1"/>
  <c r="A2896" i="1"/>
  <c r="B2896" i="1" s="1"/>
  <c r="A2928" i="1"/>
  <c r="B2928" i="1" s="1"/>
  <c r="A2960" i="1"/>
  <c r="B2960" i="1" s="1"/>
  <c r="A2986" i="1"/>
  <c r="B2986" i="1" s="1"/>
  <c r="A2994" i="1"/>
  <c r="B2994" i="1" s="1"/>
  <c r="A3002" i="1"/>
  <c r="B3002" i="1" s="1"/>
  <c r="A3010" i="1"/>
  <c r="B3010" i="1" s="1"/>
  <c r="A3018" i="1"/>
  <c r="B3018" i="1" s="1"/>
  <c r="A3026" i="1"/>
  <c r="B3026" i="1" s="1"/>
  <c r="A3034" i="1"/>
  <c r="B3034" i="1" s="1"/>
  <c r="A3042" i="1"/>
  <c r="B3042" i="1" s="1"/>
  <c r="A3050" i="1"/>
  <c r="B3050" i="1" s="1"/>
  <c r="A3058" i="1"/>
  <c r="B3058" i="1" s="1"/>
  <c r="A3066" i="1"/>
  <c r="B3066" i="1" s="1"/>
  <c r="A3074" i="1"/>
  <c r="B3074" i="1" s="1"/>
  <c r="A3082" i="1"/>
  <c r="B3082" i="1" s="1"/>
  <c r="A3090" i="1"/>
  <c r="B3090" i="1" s="1"/>
  <c r="A3098" i="1"/>
  <c r="B3098" i="1" s="1"/>
  <c r="A3106" i="1"/>
  <c r="B3106" i="1" s="1"/>
  <c r="A3114" i="1"/>
  <c r="B3114" i="1" s="1"/>
  <c r="A3122" i="1"/>
  <c r="B3122" i="1" s="1"/>
  <c r="A3130" i="1"/>
  <c r="B3130" i="1" s="1"/>
  <c r="A3138" i="1"/>
  <c r="B3138" i="1" s="1"/>
  <c r="A3146" i="1"/>
  <c r="B3146" i="1" s="1"/>
  <c r="A3154" i="1"/>
  <c r="B3154" i="1" s="1"/>
  <c r="A3162" i="1"/>
  <c r="B3162" i="1" s="1"/>
  <c r="A3170" i="1"/>
  <c r="B3170" i="1" s="1"/>
  <c r="A3178" i="1"/>
  <c r="B3178" i="1" s="1"/>
  <c r="A3186" i="1"/>
  <c r="B3186" i="1" s="1"/>
  <c r="A3194" i="1"/>
  <c r="B3194" i="1" s="1"/>
  <c r="A3202" i="1"/>
  <c r="B3202" i="1" s="1"/>
  <c r="A3210" i="1"/>
  <c r="B3210" i="1" s="1"/>
  <c r="A3218" i="1"/>
  <c r="B3218" i="1" s="1"/>
  <c r="A3226" i="1"/>
  <c r="B3226" i="1" s="1"/>
  <c r="A3234" i="1"/>
  <c r="B3234" i="1" s="1"/>
  <c r="A3242" i="1"/>
  <c r="B3242" i="1" s="1"/>
  <c r="A3250" i="1"/>
  <c r="B3250" i="1" s="1"/>
  <c r="A3258" i="1"/>
  <c r="B3258" i="1" s="1"/>
  <c r="A3266" i="1"/>
  <c r="B3266" i="1" s="1"/>
  <c r="A3274" i="1"/>
  <c r="B3274" i="1" s="1"/>
  <c r="A3282" i="1"/>
  <c r="B3282" i="1" s="1"/>
  <c r="A3290" i="1"/>
  <c r="B3290" i="1" s="1"/>
  <c r="A3298" i="1"/>
  <c r="B3298" i="1" s="1"/>
  <c r="A3306" i="1"/>
  <c r="B3306" i="1" s="1"/>
  <c r="A3314" i="1"/>
  <c r="B3314" i="1" s="1"/>
  <c r="A3322" i="1"/>
  <c r="B3322" i="1" s="1"/>
  <c r="A3330" i="1"/>
  <c r="B3330" i="1" s="1"/>
  <c r="A3338" i="1"/>
  <c r="B3338" i="1" s="1"/>
  <c r="A3346" i="1"/>
  <c r="B3346" i="1" s="1"/>
  <c r="A3354" i="1"/>
  <c r="B3354" i="1" s="1"/>
  <c r="A3362" i="1"/>
  <c r="B3362" i="1" s="1"/>
  <c r="A3370" i="1"/>
  <c r="B3370" i="1" s="1"/>
  <c r="A3378" i="1"/>
  <c r="B3378" i="1" s="1"/>
  <c r="A3386" i="1"/>
  <c r="B3386" i="1" s="1"/>
  <c r="A3394" i="1"/>
  <c r="B3394" i="1" s="1"/>
  <c r="A3402" i="1"/>
  <c r="B3402" i="1" s="1"/>
  <c r="A3410" i="1"/>
  <c r="B3410" i="1" s="1"/>
  <c r="A3418" i="1"/>
  <c r="B3418" i="1" s="1"/>
  <c r="A3426" i="1"/>
  <c r="B3426" i="1" s="1"/>
  <c r="A3434" i="1"/>
  <c r="B3434" i="1" s="1"/>
  <c r="A3442" i="1"/>
  <c r="B3442" i="1" s="1"/>
  <c r="A3450" i="1"/>
  <c r="B3450" i="1" s="1"/>
  <c r="A3458" i="1"/>
  <c r="B3458" i="1" s="1"/>
  <c r="A3466" i="1"/>
  <c r="B3466" i="1" s="1"/>
  <c r="A3474" i="1"/>
  <c r="B3474" i="1" s="1"/>
  <c r="A3482" i="1"/>
  <c r="B3482" i="1" s="1"/>
  <c r="A3490" i="1"/>
  <c r="B3490" i="1" s="1"/>
  <c r="A3498" i="1"/>
  <c r="B3498" i="1" s="1"/>
  <c r="A11" i="1"/>
  <c r="B11" i="1" s="1"/>
  <c r="A911" i="1"/>
  <c r="B911" i="1" s="1"/>
  <c r="A1306" i="1"/>
  <c r="B1306" i="1" s="1"/>
  <c r="A1459" i="1"/>
  <c r="A1587" i="1"/>
  <c r="B1587" i="1" s="1"/>
  <c r="A1715" i="1"/>
  <c r="B1715" i="1" s="1"/>
  <c r="A1809" i="1"/>
  <c r="B1809" i="1" s="1"/>
  <c r="A1841" i="1"/>
  <c r="B1841" i="1" s="1"/>
  <c r="A1873" i="1"/>
  <c r="B1873" i="1" s="1"/>
  <c r="A1905" i="1"/>
  <c r="B1905" i="1" s="1"/>
  <c r="A1937" i="1"/>
  <c r="B1937" i="1" s="1"/>
  <c r="A1969" i="1"/>
  <c r="B1969" i="1" s="1"/>
  <c r="A2001" i="1"/>
  <c r="B2001" i="1" s="1"/>
  <c r="A2033" i="1"/>
  <c r="B2033" i="1" s="1"/>
  <c r="A2065" i="1"/>
  <c r="B2065" i="1" s="1"/>
  <c r="A2097" i="1"/>
  <c r="B2097" i="1" s="1"/>
  <c r="A2129" i="1"/>
  <c r="B2129" i="1" s="1"/>
  <c r="A2161" i="1"/>
  <c r="B2161" i="1" s="1"/>
  <c r="A2193" i="1"/>
  <c r="B2193" i="1" s="1"/>
  <c r="A2225" i="1"/>
  <c r="B2225" i="1" s="1"/>
  <c r="A2257" i="1"/>
  <c r="B2257" i="1" s="1"/>
  <c r="A2289" i="1"/>
  <c r="B2289" i="1" s="1"/>
  <c r="A2321" i="1"/>
  <c r="B2321" i="1" s="1"/>
  <c r="A2353" i="1"/>
  <c r="B2353" i="1" s="1"/>
  <c r="A2385" i="1"/>
  <c r="B2385" i="1" s="1"/>
  <c r="A2417" i="1"/>
  <c r="B2417" i="1" s="1"/>
  <c r="A2449" i="1"/>
  <c r="B2449" i="1" s="1"/>
  <c r="A2481" i="1"/>
  <c r="B2481" i="1" s="1"/>
  <c r="A2513" i="1"/>
  <c r="B2513" i="1" s="1"/>
  <c r="A2545" i="1"/>
  <c r="B2545" i="1" s="1"/>
  <c r="A2577" i="1"/>
  <c r="B2577" i="1" s="1"/>
  <c r="A2609" i="1"/>
  <c r="B2609" i="1" s="1"/>
  <c r="A2641" i="1"/>
  <c r="B2641" i="1" s="1"/>
  <c r="A2673" i="1"/>
  <c r="B2673" i="1" s="1"/>
  <c r="A2705" i="1"/>
  <c r="B2705" i="1" s="1"/>
  <c r="A2737" i="1"/>
  <c r="B2737" i="1" s="1"/>
  <c r="A2769" i="1"/>
  <c r="B2769" i="1" s="1"/>
  <c r="A2801" i="1"/>
  <c r="B2801" i="1" s="1"/>
  <c r="A2833" i="1"/>
  <c r="B2833" i="1" s="1"/>
  <c r="A2865" i="1"/>
  <c r="B2865" i="1" s="1"/>
  <c r="A2897" i="1"/>
  <c r="B2897" i="1" s="1"/>
  <c r="A2929" i="1"/>
  <c r="B2929" i="1" s="1"/>
  <c r="A2961" i="1"/>
  <c r="B2961" i="1" s="1"/>
  <c r="A2987" i="1"/>
  <c r="B2987" i="1" s="1"/>
  <c r="A2995" i="1"/>
  <c r="B2995" i="1" s="1"/>
  <c r="A3003" i="1"/>
  <c r="B3003" i="1" s="1"/>
  <c r="A3011" i="1"/>
  <c r="B3011" i="1" s="1"/>
  <c r="A3019" i="1"/>
  <c r="B3019" i="1" s="1"/>
  <c r="A3027" i="1"/>
  <c r="B3027" i="1" s="1"/>
  <c r="A3035" i="1"/>
  <c r="B3035" i="1" s="1"/>
  <c r="A3043" i="1"/>
  <c r="B3043" i="1" s="1"/>
  <c r="A3051" i="1"/>
  <c r="B3051" i="1" s="1"/>
  <c r="A3059" i="1"/>
  <c r="B3059" i="1" s="1"/>
  <c r="A3067" i="1"/>
  <c r="B3067" i="1" s="1"/>
  <c r="A3075" i="1"/>
  <c r="B3075" i="1" s="1"/>
  <c r="A3083" i="1"/>
  <c r="B3083" i="1" s="1"/>
  <c r="A3091" i="1"/>
  <c r="B3091" i="1" s="1"/>
  <c r="A3099" i="1"/>
  <c r="B3099" i="1" s="1"/>
  <c r="A3107" i="1"/>
  <c r="B3107" i="1" s="1"/>
  <c r="A3115" i="1"/>
  <c r="B3115" i="1" s="1"/>
  <c r="A3123" i="1"/>
  <c r="B3123" i="1" s="1"/>
  <c r="A3131" i="1"/>
  <c r="B3131" i="1" s="1"/>
  <c r="A3139" i="1"/>
  <c r="B3139" i="1" s="1"/>
  <c r="A3147" i="1"/>
  <c r="B3147" i="1" s="1"/>
  <c r="A3155" i="1"/>
  <c r="B3155" i="1" s="1"/>
  <c r="A3163" i="1"/>
  <c r="B3163" i="1" s="1"/>
  <c r="A3171" i="1"/>
  <c r="B3171" i="1" s="1"/>
  <c r="A3179" i="1"/>
  <c r="B3179" i="1" s="1"/>
  <c r="A3187" i="1"/>
  <c r="B3187" i="1" s="1"/>
  <c r="A3195" i="1"/>
  <c r="B3195" i="1" s="1"/>
  <c r="A3203" i="1"/>
  <c r="B3203" i="1" s="1"/>
  <c r="A3211" i="1"/>
  <c r="B3211" i="1" s="1"/>
  <c r="A3219" i="1"/>
  <c r="B3219" i="1" s="1"/>
  <c r="A3227" i="1"/>
  <c r="B3227" i="1" s="1"/>
  <c r="A3235" i="1"/>
  <c r="B3235" i="1" s="1"/>
  <c r="A3243" i="1"/>
  <c r="B3243" i="1" s="1"/>
  <c r="A3251" i="1"/>
  <c r="B3251" i="1" s="1"/>
  <c r="A3259" i="1"/>
  <c r="B3259" i="1" s="1"/>
  <c r="A3267" i="1"/>
  <c r="B3267" i="1" s="1"/>
  <c r="A3275" i="1"/>
  <c r="B3275" i="1" s="1"/>
  <c r="A3283" i="1"/>
  <c r="B3283" i="1" s="1"/>
  <c r="A3291" i="1"/>
  <c r="B3291" i="1" s="1"/>
  <c r="A3299" i="1"/>
  <c r="B3299" i="1" s="1"/>
  <c r="A3307" i="1"/>
  <c r="B3307" i="1" s="1"/>
  <c r="A3315" i="1"/>
  <c r="B3315" i="1" s="1"/>
  <c r="A3323" i="1"/>
  <c r="B3323" i="1" s="1"/>
  <c r="A3331" i="1"/>
  <c r="B3331" i="1" s="1"/>
  <c r="A3339" i="1"/>
  <c r="B3339" i="1" s="1"/>
  <c r="A3347" i="1"/>
  <c r="B3347" i="1" s="1"/>
  <c r="A3355" i="1"/>
  <c r="B3355" i="1" s="1"/>
  <c r="A3363" i="1"/>
  <c r="B3363" i="1" s="1"/>
  <c r="A3371" i="1"/>
  <c r="B3371" i="1" s="1"/>
  <c r="A3379" i="1"/>
  <c r="B3379" i="1" s="1"/>
  <c r="A3387" i="1"/>
  <c r="B3387" i="1" s="1"/>
  <c r="A3395" i="1"/>
  <c r="B3395" i="1" s="1"/>
  <c r="A3403" i="1"/>
  <c r="B3403" i="1" s="1"/>
  <c r="A3411" i="1"/>
  <c r="B3411" i="1" s="1"/>
  <c r="A3419" i="1"/>
  <c r="B3419" i="1" s="1"/>
  <c r="A3427" i="1"/>
  <c r="B3427" i="1" s="1"/>
  <c r="A3435" i="1"/>
  <c r="B3435" i="1" s="1"/>
  <c r="A3443" i="1"/>
  <c r="B3443" i="1" s="1"/>
  <c r="A3451" i="1"/>
  <c r="B3451" i="1" s="1"/>
  <c r="A3459" i="1"/>
  <c r="B3459" i="1" s="1"/>
  <c r="A3467" i="1"/>
  <c r="B3467" i="1" s="1"/>
  <c r="A3475" i="1"/>
  <c r="B3475" i="1" s="1"/>
  <c r="A3483" i="1"/>
  <c r="B3483" i="1" s="1"/>
  <c r="A3491" i="1"/>
  <c r="B3491" i="1" s="1"/>
  <c r="A3499" i="1"/>
  <c r="B3499" i="1" s="1"/>
  <c r="A12" i="1"/>
  <c r="B12" i="1" s="1"/>
  <c r="A1065" i="1"/>
  <c r="B1065" i="1" s="1"/>
  <c r="A1744" i="1"/>
  <c r="B1744" i="1" s="1"/>
  <c r="A1912" i="1"/>
  <c r="B1912" i="1" s="1"/>
  <c r="A2040" i="1"/>
  <c r="B2040" i="1" s="1"/>
  <c r="A2168" i="1"/>
  <c r="B2168" i="1" s="1"/>
  <c r="A2296" i="1"/>
  <c r="B2296" i="1" s="1"/>
  <c r="A2424" i="1"/>
  <c r="B2424" i="1" s="1"/>
  <c r="A2552" i="1"/>
  <c r="B2552" i="1" s="1"/>
  <c r="A2680" i="1"/>
  <c r="B2680" i="1" s="1"/>
  <c r="A2808" i="1"/>
  <c r="B2808" i="1" s="1"/>
  <c r="A2936" i="1"/>
  <c r="B2936" i="1" s="1"/>
  <c r="A3004" i="1"/>
  <c r="B3004" i="1" s="1"/>
  <c r="A3036" i="1"/>
  <c r="B3036" i="1" s="1"/>
  <c r="A3068" i="1"/>
  <c r="B3068" i="1" s="1"/>
  <c r="A3100" i="1"/>
  <c r="B3100" i="1" s="1"/>
  <c r="A3132" i="1"/>
  <c r="B3132" i="1" s="1"/>
  <c r="A3164" i="1"/>
  <c r="B3164" i="1" s="1"/>
  <c r="A3196" i="1"/>
  <c r="B3196" i="1" s="1"/>
  <c r="A3228" i="1"/>
  <c r="B3228" i="1" s="1"/>
  <c r="A3260" i="1"/>
  <c r="B3260" i="1" s="1"/>
  <c r="A3292" i="1"/>
  <c r="B3292" i="1" s="1"/>
  <c r="A3324" i="1"/>
  <c r="B3324" i="1" s="1"/>
  <c r="A3356" i="1"/>
  <c r="B3356" i="1" s="1"/>
  <c r="A3388" i="1"/>
  <c r="B3388" i="1" s="1"/>
  <c r="A3420" i="1"/>
  <c r="B3420" i="1" s="1"/>
  <c r="A3452" i="1"/>
  <c r="B3452" i="1" s="1"/>
  <c r="A3484" i="1"/>
  <c r="B3484" i="1" s="1"/>
  <c r="A1073" i="1"/>
  <c r="B1073" i="1" s="1"/>
  <c r="A1747" i="1"/>
  <c r="B1747" i="1" s="1"/>
  <c r="A1913" i="1"/>
  <c r="B1913" i="1" s="1"/>
  <c r="A2041" i="1"/>
  <c r="B2041" i="1" s="1"/>
  <c r="A2169" i="1"/>
  <c r="B2169" i="1" s="1"/>
  <c r="A2297" i="1"/>
  <c r="B2297" i="1" s="1"/>
  <c r="A2425" i="1"/>
  <c r="B2425" i="1" s="1"/>
  <c r="A2553" i="1"/>
  <c r="B2553" i="1" s="1"/>
  <c r="A2681" i="1"/>
  <c r="B2681" i="1" s="1"/>
  <c r="A2809" i="1"/>
  <c r="B2809" i="1" s="1"/>
  <c r="A2937" i="1"/>
  <c r="B2937" i="1" s="1"/>
  <c r="A3005" i="1"/>
  <c r="B3005" i="1" s="1"/>
  <c r="A3037" i="1"/>
  <c r="B3037" i="1" s="1"/>
  <c r="A3069" i="1"/>
  <c r="B3069" i="1" s="1"/>
  <c r="A3101" i="1"/>
  <c r="B3101" i="1" s="1"/>
  <c r="A3133" i="1"/>
  <c r="B3133" i="1" s="1"/>
  <c r="A3165" i="1"/>
  <c r="B3165" i="1" s="1"/>
  <c r="A3197" i="1"/>
  <c r="B3197" i="1" s="1"/>
  <c r="A3229" i="1"/>
  <c r="B3229" i="1" s="1"/>
  <c r="A3261" i="1"/>
  <c r="B3261" i="1" s="1"/>
  <c r="A3293" i="1"/>
  <c r="B3293" i="1" s="1"/>
  <c r="A3325" i="1"/>
  <c r="B3325" i="1" s="1"/>
  <c r="A3357" i="1"/>
  <c r="B3357" i="1" s="1"/>
  <c r="A3389" i="1"/>
  <c r="B3389" i="1" s="1"/>
  <c r="A3421" i="1"/>
  <c r="B3421" i="1" s="1"/>
  <c r="A3453" i="1"/>
  <c r="B3453" i="1" s="1"/>
  <c r="A3485" i="1"/>
  <c r="B3485" i="1" s="1"/>
  <c r="A1360" i="1"/>
  <c r="B1360" i="1" s="1"/>
  <c r="A1816" i="1"/>
  <c r="B1816" i="1" s="1"/>
  <c r="A1944" i="1"/>
  <c r="B1944" i="1" s="1"/>
  <c r="A2072" i="1"/>
  <c r="A2200" i="1"/>
  <c r="B2200" i="1" s="1"/>
  <c r="A2328" i="1"/>
  <c r="B2328" i="1" s="1"/>
  <c r="A2456" i="1"/>
  <c r="B2456" i="1" s="1"/>
  <c r="A2584" i="1"/>
  <c r="B2584" i="1" s="1"/>
  <c r="A2712" i="1"/>
  <c r="B2712" i="1" s="1"/>
  <c r="A2840" i="1"/>
  <c r="B2840" i="1" s="1"/>
  <c r="A2968" i="1"/>
  <c r="B2968" i="1" s="1"/>
  <c r="A3012" i="1"/>
  <c r="B3012" i="1" s="1"/>
  <c r="A3044" i="1"/>
  <c r="B3044" i="1" s="1"/>
  <c r="A3076" i="1"/>
  <c r="B3076" i="1" s="1"/>
  <c r="A3108" i="1"/>
  <c r="B3108" i="1" s="1"/>
  <c r="A3140" i="1"/>
  <c r="B3140" i="1" s="1"/>
  <c r="A3172" i="1"/>
  <c r="B3172" i="1" s="1"/>
  <c r="A3204" i="1"/>
  <c r="B3204" i="1" s="1"/>
  <c r="A3236" i="1"/>
  <c r="B3236" i="1" s="1"/>
  <c r="A3268" i="1"/>
  <c r="B3268" i="1" s="1"/>
  <c r="A3300" i="1"/>
  <c r="B3300" i="1" s="1"/>
  <c r="A3332" i="1"/>
  <c r="B3332" i="1" s="1"/>
  <c r="A3364" i="1"/>
  <c r="B3364" i="1" s="1"/>
  <c r="A3396" i="1"/>
  <c r="B3396" i="1" s="1"/>
  <c r="A3428" i="1"/>
  <c r="B3428" i="1" s="1"/>
  <c r="A3460" i="1"/>
  <c r="B3460" i="1" s="1"/>
  <c r="A3492" i="1"/>
  <c r="B3492" i="1" s="1"/>
  <c r="A1363" i="1"/>
  <c r="B1363" i="1" s="1"/>
  <c r="A1817" i="1"/>
  <c r="B1817" i="1" s="1"/>
  <c r="A1945" i="1"/>
  <c r="B1945" i="1" s="1"/>
  <c r="A2073" i="1"/>
  <c r="B2073" i="1" s="1"/>
  <c r="A2201" i="1"/>
  <c r="B2201" i="1" s="1"/>
  <c r="A2329" i="1"/>
  <c r="B2329" i="1" s="1"/>
  <c r="A2457" i="1"/>
  <c r="B2457" i="1" s="1"/>
  <c r="A2585" i="1"/>
  <c r="B2585" i="1" s="1"/>
  <c r="A2713" i="1"/>
  <c r="B2713" i="1" s="1"/>
  <c r="A2841" i="1"/>
  <c r="B2841" i="1" s="1"/>
  <c r="A2969" i="1"/>
  <c r="B2969" i="1" s="1"/>
  <c r="A3013" i="1"/>
  <c r="B3013" i="1" s="1"/>
  <c r="A3045" i="1"/>
  <c r="B3045" i="1" s="1"/>
  <c r="A3077" i="1"/>
  <c r="B3077" i="1" s="1"/>
  <c r="A3109" i="1"/>
  <c r="B3109" i="1" s="1"/>
  <c r="A3141" i="1"/>
  <c r="B3141" i="1" s="1"/>
  <c r="A3173" i="1"/>
  <c r="B3173" i="1" s="1"/>
  <c r="A3205" i="1"/>
  <c r="B3205" i="1" s="1"/>
  <c r="A3237" i="1"/>
  <c r="B3237" i="1" s="1"/>
  <c r="A3269" i="1"/>
  <c r="B3269" i="1" s="1"/>
  <c r="A3301" i="1"/>
  <c r="B3301" i="1" s="1"/>
  <c r="A3333" i="1"/>
  <c r="B3333" i="1" s="1"/>
  <c r="A3365" i="1"/>
  <c r="B3365" i="1" s="1"/>
  <c r="A3397" i="1"/>
  <c r="B3397" i="1" s="1"/>
  <c r="A3429" i="1"/>
  <c r="B3429" i="1" s="1"/>
  <c r="A3461" i="1"/>
  <c r="B3461" i="1" s="1"/>
  <c r="A3493" i="1"/>
  <c r="B3493" i="1" s="1"/>
  <c r="A1488" i="1"/>
  <c r="B1488" i="1" s="1"/>
  <c r="A1848" i="1"/>
  <c r="B1848" i="1" s="1"/>
  <c r="A1976" i="1"/>
  <c r="B1976" i="1" s="1"/>
  <c r="A2104" i="1"/>
  <c r="B2104" i="1" s="1"/>
  <c r="A2232" i="1"/>
  <c r="B2232" i="1" s="1"/>
  <c r="A2360" i="1"/>
  <c r="B2360" i="1" s="1"/>
  <c r="A2488" i="1"/>
  <c r="B2488" i="1" s="1"/>
  <c r="A2616" i="1"/>
  <c r="B2616" i="1" s="1"/>
  <c r="A2744" i="1"/>
  <c r="B2744" i="1" s="1"/>
  <c r="A2872" i="1"/>
  <c r="B2872" i="1" s="1"/>
  <c r="A2988" i="1"/>
  <c r="B2988" i="1" s="1"/>
  <c r="A3020" i="1"/>
  <c r="B3020" i="1" s="1"/>
  <c r="A3052" i="1"/>
  <c r="B3052" i="1" s="1"/>
  <c r="A3084" i="1"/>
  <c r="B3084" i="1" s="1"/>
  <c r="A3116" i="1"/>
  <c r="B3116" i="1" s="1"/>
  <c r="A3148" i="1"/>
  <c r="B3148" i="1" s="1"/>
  <c r="A3180" i="1"/>
  <c r="B3180" i="1" s="1"/>
  <c r="A3212" i="1"/>
  <c r="B3212" i="1" s="1"/>
  <c r="A3244" i="1"/>
  <c r="B3244" i="1" s="1"/>
  <c r="A3276" i="1"/>
  <c r="B3276" i="1" s="1"/>
  <c r="A3308" i="1"/>
  <c r="B3308" i="1" s="1"/>
  <c r="A3340" i="1"/>
  <c r="B3340" i="1" s="1"/>
  <c r="A3372" i="1"/>
  <c r="B3372" i="1" s="1"/>
  <c r="A3404" i="1"/>
  <c r="B3404" i="1" s="1"/>
  <c r="A3436" i="1"/>
  <c r="B3436" i="1" s="1"/>
  <c r="A3468" i="1"/>
  <c r="B3468" i="1" s="1"/>
  <c r="A5" i="1"/>
  <c r="A1619" i="1"/>
  <c r="B1619" i="1" s="1"/>
  <c r="A1881" i="1"/>
  <c r="B1881" i="1" s="1"/>
  <c r="A2009" i="1"/>
  <c r="B2009" i="1" s="1"/>
  <c r="A2137" i="1"/>
  <c r="B2137" i="1" s="1"/>
  <c r="A2265" i="1"/>
  <c r="B2265" i="1" s="1"/>
  <c r="A2393" i="1"/>
  <c r="B2393" i="1" s="1"/>
  <c r="A2521" i="1"/>
  <c r="B2521" i="1" s="1"/>
  <c r="A2649" i="1"/>
  <c r="B2649" i="1" s="1"/>
  <c r="A2777" i="1"/>
  <c r="B2777" i="1" s="1"/>
  <c r="A2905" i="1"/>
  <c r="B2905" i="1" s="1"/>
  <c r="A2997" i="1"/>
  <c r="B2997" i="1" s="1"/>
  <c r="A3029" i="1"/>
  <c r="B3029" i="1" s="1"/>
  <c r="A3061" i="1"/>
  <c r="B3061" i="1" s="1"/>
  <c r="A3093" i="1"/>
  <c r="B3093" i="1" s="1"/>
  <c r="A3125" i="1"/>
  <c r="B3125" i="1" s="1"/>
  <c r="A3157" i="1"/>
  <c r="B3157" i="1" s="1"/>
  <c r="A3189" i="1"/>
  <c r="B3189" i="1" s="1"/>
  <c r="A3221" i="1"/>
  <c r="B3221" i="1" s="1"/>
  <c r="A3253" i="1"/>
  <c r="B3253" i="1" s="1"/>
  <c r="A3285" i="1"/>
  <c r="B3285" i="1" s="1"/>
  <c r="A3317" i="1"/>
  <c r="B3317" i="1" s="1"/>
  <c r="A3349" i="1"/>
  <c r="B3349" i="1" s="1"/>
  <c r="A3381" i="1"/>
  <c r="B3381" i="1" s="1"/>
  <c r="A3413" i="1"/>
  <c r="B3413" i="1" s="1"/>
  <c r="A3445" i="1"/>
  <c r="B3445" i="1" s="1"/>
  <c r="A3477" i="1"/>
  <c r="B3477" i="1" s="1"/>
  <c r="A14" i="1"/>
  <c r="A1491" i="1"/>
  <c r="B1491" i="1" s="1"/>
  <c r="A2233" i="1"/>
  <c r="B2233" i="1" s="1"/>
  <c r="A2745" i="1"/>
  <c r="B2745" i="1" s="1"/>
  <c r="A3053" i="1"/>
  <c r="B3053" i="1" s="1"/>
  <c r="A3181" i="1"/>
  <c r="B3181" i="1" s="1"/>
  <c r="A3309" i="1"/>
  <c r="B3309" i="1" s="1"/>
  <c r="A3437" i="1"/>
  <c r="B3437" i="1" s="1"/>
  <c r="A1616" i="1"/>
  <c r="B1616" i="1" s="1"/>
  <c r="A2264" i="1"/>
  <c r="B2264" i="1" s="1"/>
  <c r="A2776" i="1"/>
  <c r="B2776" i="1" s="1"/>
  <c r="A3060" i="1"/>
  <c r="B3060" i="1" s="1"/>
  <c r="A3188" i="1"/>
  <c r="B3188" i="1" s="1"/>
  <c r="A3316" i="1"/>
  <c r="B3316" i="1" s="1"/>
  <c r="A3444" i="1"/>
  <c r="B3444" i="1" s="1"/>
  <c r="A1849" i="1"/>
  <c r="B1849" i="1" s="1"/>
  <c r="A2361" i="1"/>
  <c r="B2361" i="1" s="1"/>
  <c r="A2873" i="1"/>
  <c r="B2873" i="1" s="1"/>
  <c r="A3085" i="1"/>
  <c r="B3085" i="1" s="1"/>
  <c r="A3213" i="1"/>
  <c r="B3213" i="1" s="1"/>
  <c r="A3341" i="1"/>
  <c r="B3341" i="1" s="1"/>
  <c r="A3469" i="1"/>
  <c r="B3469" i="1" s="1"/>
  <c r="A1880" i="1"/>
  <c r="B1880" i="1" s="1"/>
  <c r="A2392" i="1"/>
  <c r="B2392" i="1" s="1"/>
  <c r="A2904" i="1"/>
  <c r="B2904" i="1" s="1"/>
  <c r="A3092" i="1"/>
  <c r="B3092" i="1" s="1"/>
  <c r="A3220" i="1"/>
  <c r="B3220" i="1" s="1"/>
  <c r="A3348" i="1"/>
  <c r="B3348" i="1" s="1"/>
  <c r="A3476" i="1"/>
  <c r="B3476" i="1" s="1"/>
  <c r="A1977" i="1"/>
  <c r="B1977" i="1" s="1"/>
  <c r="A2489" i="1"/>
  <c r="B2489" i="1" s="1"/>
  <c r="A2989" i="1"/>
  <c r="B2989" i="1" s="1"/>
  <c r="A3117" i="1"/>
  <c r="B3117" i="1" s="1"/>
  <c r="A3245" i="1"/>
  <c r="B3245" i="1" s="1"/>
  <c r="A3373" i="1"/>
  <c r="B3373" i="1" s="1"/>
  <c r="A6" i="1"/>
  <c r="A2008" i="1"/>
  <c r="B2008" i="1" s="1"/>
  <c r="A2520" i="1"/>
  <c r="B2520" i="1" s="1"/>
  <c r="A2996" i="1"/>
  <c r="B2996" i="1" s="1"/>
  <c r="A3124" i="1"/>
  <c r="B3124" i="1" s="1"/>
  <c r="A3252" i="1"/>
  <c r="B3252" i="1" s="1"/>
  <c r="A3380" i="1"/>
  <c r="B3380" i="1" s="1"/>
  <c r="A13" i="1"/>
  <c r="B13" i="1" s="1"/>
  <c r="A2105" i="1"/>
  <c r="B2105" i="1" s="1"/>
  <c r="A3277" i="1"/>
  <c r="B3277" i="1" s="1"/>
  <c r="A2136" i="1"/>
  <c r="B2136" i="1" s="1"/>
  <c r="A3284" i="1"/>
  <c r="B3284" i="1" s="1"/>
  <c r="A2617" i="1"/>
  <c r="B2617" i="1" s="1"/>
  <c r="A3405" i="1"/>
  <c r="B3405" i="1" s="1"/>
  <c r="A2648" i="1"/>
  <c r="B2648" i="1" s="1"/>
  <c r="A3412" i="1"/>
  <c r="B3412" i="1" s="1"/>
  <c r="A3021" i="1"/>
  <c r="B3021" i="1" s="1"/>
  <c r="A3156" i="1"/>
  <c r="B3156" i="1" s="1"/>
  <c r="A3028" i="1"/>
  <c r="B3028" i="1" s="1"/>
  <c r="A3149" i="1"/>
  <c r="B3149" i="1" s="1"/>
  <c r="L2" i="1"/>
  <c r="A4" i="1"/>
  <c r="B4" i="1" s="1"/>
  <c r="C5" i="52"/>
  <c r="D5" i="52" s="1"/>
  <c r="E5" i="52" s="1"/>
  <c r="F5" i="52" s="1"/>
  <c r="A2170" i="1" l="1"/>
  <c r="B2170" i="1" s="1"/>
  <c r="A1464" i="1"/>
  <c r="B1464" i="1" s="1"/>
  <c r="A1131" i="1"/>
  <c r="B1131" i="1" s="1"/>
  <c r="A1773" i="1"/>
  <c r="B1773" i="1" s="1"/>
  <c r="A2658" i="1"/>
  <c r="B2658" i="1" s="1"/>
  <c r="A2378" i="1"/>
  <c r="B2378" i="1" s="1"/>
  <c r="A2026" i="1"/>
  <c r="B2026" i="1" s="1"/>
  <c r="A443" i="1"/>
  <c r="B443" i="1" s="1"/>
  <c r="A643" i="1"/>
  <c r="B643" i="1" s="1"/>
  <c r="A1508" i="1"/>
  <c r="B1508" i="1" s="1"/>
  <c r="A1890" i="1"/>
  <c r="B1890" i="1" s="1"/>
  <c r="A1450" i="1"/>
  <c r="A1487" i="1"/>
  <c r="B1487" i="1" s="1"/>
  <c r="A1210" i="1"/>
  <c r="B1210" i="1" s="1"/>
  <c r="A1531" i="1"/>
  <c r="B1531" i="1" s="1"/>
  <c r="A2818" i="1"/>
  <c r="B2818" i="1" s="1"/>
  <c r="A2522" i="1"/>
  <c r="B2522" i="1" s="1"/>
  <c r="A2210" i="1"/>
  <c r="B2210" i="1" s="1"/>
  <c r="A1882" i="1"/>
  <c r="B1882" i="1" s="1"/>
  <c r="A1458" i="1"/>
  <c r="A1511" i="1"/>
  <c r="B1511" i="1" s="1"/>
  <c r="A875" i="1"/>
  <c r="B875" i="1" s="1"/>
  <c r="A2766" i="1"/>
  <c r="B2766" i="1" s="1"/>
  <c r="A2654" i="1"/>
  <c r="B2654" i="1" s="1"/>
  <c r="A2542" i="1"/>
  <c r="B2542" i="1" s="1"/>
  <c r="A2430" i="1"/>
  <c r="B2430" i="1" s="1"/>
  <c r="A2318" i="1"/>
  <c r="B2318" i="1" s="1"/>
  <c r="A2190" i="1"/>
  <c r="B2190" i="1" s="1"/>
  <c r="A2062" i="1"/>
  <c r="B2062" i="1" s="1"/>
  <c r="A1934" i="1"/>
  <c r="B1934" i="1" s="1"/>
  <c r="A1806" i="1"/>
  <c r="B1806" i="1" s="1"/>
  <c r="A1129" i="1"/>
  <c r="B1129" i="1" s="1"/>
  <c r="A2893" i="1"/>
  <c r="B2893" i="1" s="1"/>
  <c r="A2765" i="1"/>
  <c r="B2765" i="1" s="1"/>
  <c r="A2637" i="1"/>
  <c r="B2637" i="1" s="1"/>
  <c r="A2509" i="1"/>
  <c r="B2509" i="1" s="1"/>
  <c r="A2381" i="1"/>
  <c r="B2381" i="1" s="1"/>
  <c r="A2237" i="1"/>
  <c r="B2237" i="1" s="1"/>
  <c r="A2109" i="1"/>
  <c r="B2109" i="1" s="1"/>
  <c r="A1981" i="1"/>
  <c r="B1981" i="1" s="1"/>
  <c r="A1853" i="1"/>
  <c r="B1853" i="1" s="1"/>
  <c r="A1507" i="1"/>
  <c r="B1507" i="1" s="1"/>
  <c r="A2956" i="1"/>
  <c r="B2956" i="1" s="1"/>
  <c r="A2812" i="1"/>
  <c r="B2812" i="1" s="1"/>
  <c r="A2684" i="1"/>
  <c r="B2684" i="1" s="1"/>
  <c r="A2524" i="1"/>
  <c r="B2524" i="1" s="1"/>
  <c r="A2364" i="1"/>
  <c r="B2364" i="1" s="1"/>
  <c r="A2220" i="1"/>
  <c r="B2220" i="1" s="1"/>
  <c r="A2060" i="1"/>
  <c r="B2060" i="1" s="1"/>
  <c r="A1900" i="1"/>
  <c r="B1900" i="1" s="1"/>
  <c r="A1568" i="1"/>
  <c r="B1568" i="1" s="1"/>
  <c r="A2939" i="1"/>
  <c r="B2939" i="1" s="1"/>
  <c r="A2795" i="1"/>
  <c r="B2795" i="1" s="1"/>
  <c r="A2635" i="1"/>
  <c r="B2635" i="1" s="1"/>
  <c r="A2475" i="1"/>
  <c r="B2475" i="1" s="1"/>
  <c r="A2315" i="1"/>
  <c r="B2315" i="1" s="1"/>
  <c r="A2155" i="1"/>
  <c r="B2155" i="1" s="1"/>
  <c r="A2011" i="1"/>
  <c r="B2011" i="1" s="1"/>
  <c r="A1835" i="1"/>
  <c r="B1835" i="1" s="1"/>
  <c r="A2970" i="1"/>
  <c r="B2970" i="1" s="1"/>
  <c r="A2762" i="1"/>
  <c r="B2762" i="1" s="1"/>
  <c r="A2554" i="1"/>
  <c r="B2554" i="1" s="1"/>
  <c r="A2362" i="1"/>
  <c r="B2362" i="1" s="1"/>
  <c r="A2138" i="1"/>
  <c r="B2138" i="1" s="1"/>
  <c r="A1866" i="1"/>
  <c r="B1866" i="1" s="1"/>
  <c r="A1714" i="1"/>
  <c r="B1714" i="1" s="1"/>
  <c r="A1729" i="1"/>
  <c r="B1729" i="1" s="1"/>
  <c r="A1346" i="1"/>
  <c r="B1346" i="1" s="1"/>
  <c r="A1364" i="1"/>
  <c r="B1364" i="1" s="1"/>
  <c r="A2846" i="1"/>
  <c r="B2846" i="1" s="1"/>
  <c r="A2734" i="1"/>
  <c r="B2734" i="1" s="1"/>
  <c r="A2622" i="1"/>
  <c r="B2622" i="1" s="1"/>
  <c r="A2510" i="1"/>
  <c r="B2510" i="1" s="1"/>
  <c r="A2398" i="1"/>
  <c r="B2398" i="1" s="1"/>
  <c r="A2286" i="1"/>
  <c r="B2286" i="1" s="1"/>
  <c r="A2158" i="1"/>
  <c r="B2158" i="1" s="1"/>
  <c r="A2030" i="1"/>
  <c r="B2030" i="1" s="1"/>
  <c r="A1886" i="1"/>
  <c r="B1886" i="1" s="1"/>
  <c r="A1640" i="1"/>
  <c r="B1640" i="1" s="1"/>
  <c r="A237" i="1"/>
  <c r="B237" i="1" s="1"/>
  <c r="A2861" i="1"/>
  <c r="B2861" i="1" s="1"/>
  <c r="A2733" i="1"/>
  <c r="B2733" i="1" s="1"/>
  <c r="A2605" i="1"/>
  <c r="B2605" i="1" s="1"/>
  <c r="A2461" i="1"/>
  <c r="B2461" i="1" s="1"/>
  <c r="A2333" i="1"/>
  <c r="B2333" i="1" s="1"/>
  <c r="A2205" i="1"/>
  <c r="B2205" i="1" s="1"/>
  <c r="A2077" i="1"/>
  <c r="B2077" i="1" s="1"/>
  <c r="A1949" i="1"/>
  <c r="B1949" i="1" s="1"/>
  <c r="A1821" i="1"/>
  <c r="B1821" i="1" s="1"/>
  <c r="A1274" i="1"/>
  <c r="B1274" i="1" s="1"/>
  <c r="A2908" i="1"/>
  <c r="B2908" i="1" s="1"/>
  <c r="A2780" i="1"/>
  <c r="B2780" i="1" s="1"/>
  <c r="A2636" i="1"/>
  <c r="B2636" i="1" s="1"/>
  <c r="A2476" i="1"/>
  <c r="B2476" i="1" s="1"/>
  <c r="A2332" i="1"/>
  <c r="B2332" i="1" s="1"/>
  <c r="A2172" i="1"/>
  <c r="B2172" i="1" s="1"/>
  <c r="A2012" i="1"/>
  <c r="B2012" i="1" s="1"/>
  <c r="A1852" i="1"/>
  <c r="B1852" i="1" s="1"/>
  <c r="A1376" i="1"/>
  <c r="B1376" i="1" s="1"/>
  <c r="A2907" i="1"/>
  <c r="B2907" i="1" s="1"/>
  <c r="A2747" i="1"/>
  <c r="B2747" i="1" s="1"/>
  <c r="A2587" i="1"/>
  <c r="B2587" i="1" s="1"/>
  <c r="A2427" i="1"/>
  <c r="B2427" i="1" s="1"/>
  <c r="A2267" i="1"/>
  <c r="B2267" i="1" s="1"/>
  <c r="A2123" i="1"/>
  <c r="B2123" i="1" s="1"/>
  <c r="A1963" i="1"/>
  <c r="B1963" i="1" s="1"/>
  <c r="A1691" i="1"/>
  <c r="B1691" i="1" s="1"/>
  <c r="A2906" i="1"/>
  <c r="B2906" i="1" s="1"/>
  <c r="A2698" i="1"/>
  <c r="B2698" i="1" s="1"/>
  <c r="A2506" i="1"/>
  <c r="B2506" i="1" s="1"/>
  <c r="A2298" i="1"/>
  <c r="B2298" i="1" s="1"/>
  <c r="A2058" i="1"/>
  <c r="B2058" i="1" s="1"/>
  <c r="A1720" i="1"/>
  <c r="B1720" i="1" s="1"/>
  <c r="A1586" i="1"/>
  <c r="B1586" i="1" s="1"/>
  <c r="A1505" i="1"/>
  <c r="B1505" i="1" s="1"/>
  <c r="A1502" i="1"/>
  <c r="B1502" i="1" s="1"/>
  <c r="A2726" i="1"/>
  <c r="B2726" i="1" s="1"/>
  <c r="A2614" i="1"/>
  <c r="B2614" i="1" s="1"/>
  <c r="A2502" i="1"/>
  <c r="B2502" i="1" s="1"/>
  <c r="A2390" i="1"/>
  <c r="B2390" i="1" s="1"/>
  <c r="A2278" i="1"/>
  <c r="B2278" i="1" s="1"/>
  <c r="A2150" i="1"/>
  <c r="B2150" i="1" s="1"/>
  <c r="A2014" i="1"/>
  <c r="B2014" i="1" s="1"/>
  <c r="A1878" i="1"/>
  <c r="B1878" i="1" s="1"/>
  <c r="A1608" i="1"/>
  <c r="B1608" i="1" s="1"/>
  <c r="A2981" i="1"/>
  <c r="B2981" i="1" s="1"/>
  <c r="A2853" i="1"/>
  <c r="B2853" i="1" s="1"/>
  <c r="A2725" i="1"/>
  <c r="B2725" i="1" s="1"/>
  <c r="A2589" i="1"/>
  <c r="B2589" i="1" s="1"/>
  <c r="A2453" i="1"/>
  <c r="B2453" i="1" s="1"/>
  <c r="A2325" i="1"/>
  <c r="B2325" i="1" s="1"/>
  <c r="A2197" i="1"/>
  <c r="B2197" i="1" s="1"/>
  <c r="A2069" i="1"/>
  <c r="B2069" i="1" s="1"/>
  <c r="A1941" i="1"/>
  <c r="B1941" i="1" s="1"/>
  <c r="A1805" i="1"/>
  <c r="B1805" i="1" s="1"/>
  <c r="A1201" i="1"/>
  <c r="B1201" i="1" s="1"/>
  <c r="A2900" i="1"/>
  <c r="B2900" i="1" s="1"/>
  <c r="A2772" i="1"/>
  <c r="B2772" i="1" s="1"/>
  <c r="A2628" i="1"/>
  <c r="B2628" i="1" s="1"/>
  <c r="A2468" i="1"/>
  <c r="B2468" i="1" s="1"/>
  <c r="A2324" i="1"/>
  <c r="B2324" i="1" s="1"/>
  <c r="A2156" i="1"/>
  <c r="B2156" i="1" s="1"/>
  <c r="A2004" i="1"/>
  <c r="B2004" i="1" s="1"/>
  <c r="A1844" i="1"/>
  <c r="B1844" i="1" s="1"/>
  <c r="A1331" i="1"/>
  <c r="B1331" i="1" s="1"/>
  <c r="A2899" i="1"/>
  <c r="B2899" i="1" s="1"/>
  <c r="A2731" i="1"/>
  <c r="B2731" i="1" s="1"/>
  <c r="A2579" i="1"/>
  <c r="B2579" i="1" s="1"/>
  <c r="A2419" i="1"/>
  <c r="B2419" i="1" s="1"/>
  <c r="A2259" i="1"/>
  <c r="B2259" i="1" s="1"/>
  <c r="A2115" i="1"/>
  <c r="B2115" i="1" s="1"/>
  <c r="A1947" i="1"/>
  <c r="B1947" i="1" s="1"/>
  <c r="A1595" i="1"/>
  <c r="B1595" i="1" s="1"/>
  <c r="A2898" i="1"/>
  <c r="B2898" i="1" s="1"/>
  <c r="A2690" i="1"/>
  <c r="B2690" i="1" s="1"/>
  <c r="A2498" i="1"/>
  <c r="B2498" i="1" s="1"/>
  <c r="A2266" i="1"/>
  <c r="B2266" i="1" s="1"/>
  <c r="A2050" i="1"/>
  <c r="B2050" i="1" s="1"/>
  <c r="A1688" i="1"/>
  <c r="B1688" i="1" s="1"/>
  <c r="A1538" i="1"/>
  <c r="B1538" i="1" s="1"/>
  <c r="A1433" i="1"/>
  <c r="B1433" i="1" s="1"/>
  <c r="A1382" i="1"/>
  <c r="B1382" i="1" s="1"/>
  <c r="A1933" i="1"/>
  <c r="B1933" i="1" s="1"/>
  <c r="A1763" i="1"/>
  <c r="B1763" i="1" s="1"/>
  <c r="A1114" i="1"/>
  <c r="B1114" i="1" s="1"/>
  <c r="A2892" i="1"/>
  <c r="B2892" i="1" s="1"/>
  <c r="A2764" i="1"/>
  <c r="B2764" i="1" s="1"/>
  <c r="A2620" i="1"/>
  <c r="B2620" i="1" s="1"/>
  <c r="A2460" i="1"/>
  <c r="B2460" i="1" s="1"/>
  <c r="A2300" i="1"/>
  <c r="B2300" i="1" s="1"/>
  <c r="A2140" i="1"/>
  <c r="B2140" i="1" s="1"/>
  <c r="A1996" i="1"/>
  <c r="B1996" i="1" s="1"/>
  <c r="A1836" i="1"/>
  <c r="B1836" i="1" s="1"/>
  <c r="A1267" i="1"/>
  <c r="B1267" i="1" s="1"/>
  <c r="A2875" i="1"/>
  <c r="B2875" i="1" s="1"/>
  <c r="A2715" i="1"/>
  <c r="B2715" i="1" s="1"/>
  <c r="A2571" i="1"/>
  <c r="B2571" i="1" s="1"/>
  <c r="A2411" i="1"/>
  <c r="B2411" i="1" s="1"/>
  <c r="A2251" i="1"/>
  <c r="B2251" i="1" s="1"/>
  <c r="A2091" i="1"/>
  <c r="B2091" i="1" s="1"/>
  <c r="A1931" i="1"/>
  <c r="B1931" i="1" s="1"/>
  <c r="A1563" i="1"/>
  <c r="B1563" i="1" s="1"/>
  <c r="A2890" i="1"/>
  <c r="B2890" i="1" s="1"/>
  <c r="A2682" i="1"/>
  <c r="B2682" i="1" s="1"/>
  <c r="A2458" i="1"/>
  <c r="B2458" i="1" s="1"/>
  <c r="A2250" i="1"/>
  <c r="B2250" i="1" s="1"/>
  <c r="A2034" i="1"/>
  <c r="B2034" i="1" s="1"/>
  <c r="A1656" i="1"/>
  <c r="B1656" i="1" s="1"/>
  <c r="A1498" i="1"/>
  <c r="B1498" i="1" s="1"/>
  <c r="A1304" i="1"/>
  <c r="B1304" i="1" s="1"/>
  <c r="A211" i="1"/>
  <c r="B211" i="1" s="1"/>
  <c r="A2652" i="1"/>
  <c r="B2652" i="1" s="1"/>
  <c r="A2540" i="1"/>
  <c r="B2540" i="1" s="1"/>
  <c r="A2428" i="1"/>
  <c r="B2428" i="1" s="1"/>
  <c r="A2316" i="1"/>
  <c r="B2316" i="1" s="1"/>
  <c r="A2204" i="1"/>
  <c r="B2204" i="1" s="1"/>
  <c r="A2092" i="1"/>
  <c r="B2092" i="1" s="1"/>
  <c r="A1980" i="1"/>
  <c r="B1980" i="1" s="1"/>
  <c r="A1868" i="1"/>
  <c r="B1868" i="1" s="1"/>
  <c r="A1632" i="1"/>
  <c r="B1632" i="1" s="1"/>
  <c r="A795" i="1"/>
  <c r="B795" i="1" s="1"/>
  <c r="A2891" i="1"/>
  <c r="B2891" i="1" s="1"/>
  <c r="A2779" i="1"/>
  <c r="B2779" i="1" s="1"/>
  <c r="A2667" i="1"/>
  <c r="B2667" i="1" s="1"/>
  <c r="A2555" i="1"/>
  <c r="B2555" i="1" s="1"/>
  <c r="A2443" i="1"/>
  <c r="B2443" i="1" s="1"/>
  <c r="A2331" i="1"/>
  <c r="B2331" i="1" s="1"/>
  <c r="A2219" i="1"/>
  <c r="B2219" i="1" s="1"/>
  <c r="A2107" i="1"/>
  <c r="B2107" i="1" s="1"/>
  <c r="A1995" i="1"/>
  <c r="B1995" i="1" s="1"/>
  <c r="A1867" i="1"/>
  <c r="B1867" i="1" s="1"/>
  <c r="A1499" i="1"/>
  <c r="B1499" i="1" s="1"/>
  <c r="A2938" i="1"/>
  <c r="B2938" i="1" s="1"/>
  <c r="A2778" i="1"/>
  <c r="B2778" i="1" s="1"/>
  <c r="A2634" i="1"/>
  <c r="B2634" i="1" s="1"/>
  <c r="A2490" i="1"/>
  <c r="B2490" i="1" s="1"/>
  <c r="A2330" i="1"/>
  <c r="B2330" i="1" s="1"/>
  <c r="A2186" i="1"/>
  <c r="B2186" i="1" s="1"/>
  <c r="A2018" i="1"/>
  <c r="B2018" i="1" s="1"/>
  <c r="A1801" i="1"/>
  <c r="B1801" i="1" s="1"/>
  <c r="A1778" i="1"/>
  <c r="B1778" i="1" s="1"/>
  <c r="A1370" i="1"/>
  <c r="B1370" i="1" s="1"/>
  <c r="A1352" i="1"/>
  <c r="B1352" i="1" s="1"/>
  <c r="A113" i="1"/>
  <c r="B113" i="1" s="1"/>
  <c r="A84" i="1"/>
  <c r="B84" i="1" s="1"/>
  <c r="A2644" i="1"/>
  <c r="B2644" i="1" s="1"/>
  <c r="A2532" i="1"/>
  <c r="B2532" i="1" s="1"/>
  <c r="A2420" i="1"/>
  <c r="B2420" i="1" s="1"/>
  <c r="A2308" i="1"/>
  <c r="B2308" i="1" s="1"/>
  <c r="A2196" i="1"/>
  <c r="B2196" i="1" s="1"/>
  <c r="A2084" i="1"/>
  <c r="B2084" i="1" s="1"/>
  <c r="A1972" i="1"/>
  <c r="B1972" i="1" s="1"/>
  <c r="A1860" i="1"/>
  <c r="B1860" i="1" s="1"/>
  <c r="A1600" i="1"/>
  <c r="B1600" i="1" s="1"/>
  <c r="A545" i="1"/>
  <c r="B545" i="1" s="1"/>
  <c r="A2883" i="1"/>
  <c r="B2883" i="1" s="1"/>
  <c r="A2771" i="1"/>
  <c r="B2771" i="1" s="1"/>
  <c r="A2659" i="1"/>
  <c r="B2659" i="1" s="1"/>
  <c r="A2547" i="1"/>
  <c r="B2547" i="1" s="1"/>
  <c r="A2435" i="1"/>
  <c r="B2435" i="1" s="1"/>
  <c r="A2323" i="1"/>
  <c r="B2323" i="1" s="1"/>
  <c r="A2211" i="1"/>
  <c r="B2211" i="1" s="1"/>
  <c r="A2099" i="1"/>
  <c r="B2099" i="1" s="1"/>
  <c r="A1987" i="1"/>
  <c r="B1987" i="1" s="1"/>
  <c r="A1859" i="1"/>
  <c r="B1859" i="1" s="1"/>
  <c r="A1467" i="1"/>
  <c r="B1467" i="1" s="1"/>
  <c r="A2914" i="1"/>
  <c r="B2914" i="1" s="1"/>
  <c r="A2770" i="1"/>
  <c r="B2770" i="1" s="1"/>
  <c r="A2626" i="1"/>
  <c r="B2626" i="1" s="1"/>
  <c r="A2466" i="1"/>
  <c r="B2466" i="1" s="1"/>
  <c r="A2322" i="1"/>
  <c r="B2322" i="1" s="1"/>
  <c r="A2178" i="1"/>
  <c r="B2178" i="1" s="1"/>
  <c r="A1986" i="1"/>
  <c r="B1986" i="1" s="1"/>
  <c r="A1784" i="1"/>
  <c r="B1784" i="1" s="1"/>
  <c r="A1770" i="1"/>
  <c r="B1770" i="1" s="1"/>
  <c r="A1353" i="1"/>
  <c r="B1353" i="1" s="1"/>
  <c r="A1336" i="1"/>
  <c r="B1336" i="1" s="1"/>
  <c r="A1758" i="1"/>
  <c r="B1758" i="1" s="1"/>
  <c r="A1788" i="1"/>
  <c r="B1788" i="1" s="1"/>
  <c r="A2246" i="1"/>
  <c r="B2246" i="1" s="1"/>
  <c r="A2134" i="1"/>
  <c r="B2134" i="1" s="1"/>
  <c r="A2022" i="1"/>
  <c r="B2022" i="1" s="1"/>
  <c r="A1910" i="1"/>
  <c r="B1910" i="1" s="1"/>
  <c r="A1795" i="1"/>
  <c r="B1795" i="1" s="1"/>
  <c r="A1347" i="1"/>
  <c r="B1347" i="1" s="1"/>
  <c r="A2933" i="1"/>
  <c r="B2933" i="1" s="1"/>
  <c r="A2821" i="1"/>
  <c r="B2821" i="1" s="1"/>
  <c r="A2709" i="1"/>
  <c r="B2709" i="1" s="1"/>
  <c r="A2597" i="1"/>
  <c r="B2597" i="1" s="1"/>
  <c r="A2485" i="1"/>
  <c r="B2485" i="1" s="1"/>
  <c r="A2373" i="1"/>
  <c r="B2373" i="1" s="1"/>
  <c r="A2261" i="1"/>
  <c r="B2261" i="1" s="1"/>
  <c r="A2149" i="1"/>
  <c r="B2149" i="1" s="1"/>
  <c r="A2037" i="1"/>
  <c r="B2037" i="1" s="1"/>
  <c r="A1925" i="1"/>
  <c r="B1925" i="1" s="1"/>
  <c r="A1813" i="1"/>
  <c r="B1813" i="1" s="1"/>
  <c r="A1411" i="1"/>
  <c r="B1411" i="1" s="1"/>
  <c r="A2948" i="1"/>
  <c r="B2948" i="1" s="1"/>
  <c r="A2836" i="1"/>
  <c r="B2836" i="1" s="1"/>
  <c r="A2724" i="1"/>
  <c r="B2724" i="1" s="1"/>
  <c r="A2612" i="1"/>
  <c r="B2612" i="1" s="1"/>
  <c r="A2500" i="1"/>
  <c r="B2500" i="1" s="1"/>
  <c r="A2388" i="1"/>
  <c r="B2388" i="1" s="1"/>
  <c r="A2276" i="1"/>
  <c r="B2276" i="1" s="1"/>
  <c r="A2164" i="1"/>
  <c r="B2164" i="1" s="1"/>
  <c r="A2052" i="1"/>
  <c r="B2052" i="1" s="1"/>
  <c r="A1940" i="1"/>
  <c r="B1940" i="1" s="1"/>
  <c r="A1828" i="1"/>
  <c r="B1828" i="1" s="1"/>
  <c r="A1472" i="1"/>
  <c r="B1472" i="1" s="1"/>
  <c r="A2963" i="1"/>
  <c r="B2963" i="1" s="1"/>
  <c r="A2851" i="1"/>
  <c r="B2851" i="1" s="1"/>
  <c r="A2739" i="1"/>
  <c r="B2739" i="1" s="1"/>
  <c r="A2627" i="1"/>
  <c r="B2627" i="1" s="1"/>
  <c r="A2515" i="1"/>
  <c r="B2515" i="1" s="1"/>
  <c r="A2403" i="1"/>
  <c r="B2403" i="1" s="1"/>
  <c r="A2291" i="1"/>
  <c r="B2291" i="1" s="1"/>
  <c r="A2179" i="1"/>
  <c r="B2179" i="1" s="1"/>
  <c r="A2067" i="1"/>
  <c r="B2067" i="1" s="1"/>
  <c r="A1955" i="1"/>
  <c r="B1955" i="1" s="1"/>
  <c r="A1811" i="1"/>
  <c r="B1811" i="1" s="1"/>
  <c r="A1178" i="1"/>
  <c r="B1178" i="1" s="1"/>
  <c r="A2882" i="1"/>
  <c r="B2882" i="1" s="1"/>
  <c r="A2722" i="1"/>
  <c r="B2722" i="1" s="1"/>
  <c r="A2578" i="1"/>
  <c r="B2578" i="1" s="1"/>
  <c r="A2434" i="1"/>
  <c r="B2434" i="1" s="1"/>
  <c r="A2274" i="1"/>
  <c r="B2274" i="1" s="1"/>
  <c r="A2130" i="1"/>
  <c r="B2130" i="1" s="1"/>
  <c r="A1946" i="1"/>
  <c r="B1946" i="1" s="1"/>
  <c r="A1528" i="1"/>
  <c r="B1528" i="1" s="1"/>
  <c r="A1674" i="1"/>
  <c r="B1674" i="1" s="1"/>
  <c r="A1067" i="1"/>
  <c r="B1067" i="1" s="1"/>
  <c r="A1743" i="1"/>
  <c r="B1743" i="1" s="1"/>
  <c r="A1398" i="1"/>
  <c r="B1398" i="1" s="1"/>
  <c r="A308" i="1"/>
  <c r="B308" i="1" s="1"/>
  <c r="A2230" i="1"/>
  <c r="B2230" i="1" s="1"/>
  <c r="A2118" i="1"/>
  <c r="B2118" i="1" s="1"/>
  <c r="A2006" i="1"/>
  <c r="B2006" i="1" s="1"/>
  <c r="A1894" i="1"/>
  <c r="B1894" i="1" s="1"/>
  <c r="A1736" i="1"/>
  <c r="B1736" i="1" s="1"/>
  <c r="A1211" i="1"/>
  <c r="B1211" i="1" s="1"/>
  <c r="A2917" i="1"/>
  <c r="B2917" i="1" s="1"/>
  <c r="A2805" i="1"/>
  <c r="B2805" i="1" s="1"/>
  <c r="A2693" i="1"/>
  <c r="B2693" i="1" s="1"/>
  <c r="A2581" i="1"/>
  <c r="B2581" i="1" s="1"/>
  <c r="A2469" i="1"/>
  <c r="B2469" i="1" s="1"/>
  <c r="A2357" i="1"/>
  <c r="B2357" i="1" s="1"/>
  <c r="A2245" i="1"/>
  <c r="B2245" i="1" s="1"/>
  <c r="A2133" i="1"/>
  <c r="B2133" i="1" s="1"/>
  <c r="A2021" i="1"/>
  <c r="B2021" i="1" s="1"/>
  <c r="A1909" i="1"/>
  <c r="B1909" i="1" s="1"/>
  <c r="A1794" i="1"/>
  <c r="B1794" i="1" s="1"/>
  <c r="A1338" i="1"/>
  <c r="B1338" i="1" s="1"/>
  <c r="A2932" i="1"/>
  <c r="B2932" i="1" s="1"/>
  <c r="A2820" i="1"/>
  <c r="B2820" i="1" s="1"/>
  <c r="A2708" i="1"/>
  <c r="B2708" i="1" s="1"/>
  <c r="A2596" i="1"/>
  <c r="B2596" i="1" s="1"/>
  <c r="A2484" i="1"/>
  <c r="B2484" i="1" s="1"/>
  <c r="A2372" i="1"/>
  <c r="B2372" i="1" s="1"/>
  <c r="A2260" i="1"/>
  <c r="B2260" i="1" s="1"/>
  <c r="A2148" i="1"/>
  <c r="B2148" i="1" s="1"/>
  <c r="A2036" i="1"/>
  <c r="B2036" i="1" s="1"/>
  <c r="A1924" i="1"/>
  <c r="B1924" i="1" s="1"/>
  <c r="A1812" i="1"/>
  <c r="B1812" i="1" s="1"/>
  <c r="A1408" i="1"/>
  <c r="B1408" i="1" s="1"/>
  <c r="A2947" i="1"/>
  <c r="B2947" i="1" s="1"/>
  <c r="A2835" i="1"/>
  <c r="B2835" i="1" s="1"/>
  <c r="A2723" i="1"/>
  <c r="B2723" i="1" s="1"/>
  <c r="A2611" i="1"/>
  <c r="B2611" i="1" s="1"/>
  <c r="A2499" i="1"/>
  <c r="B2499" i="1" s="1"/>
  <c r="A2387" i="1"/>
  <c r="B2387" i="1" s="1"/>
  <c r="A2275" i="1"/>
  <c r="B2275" i="1" s="1"/>
  <c r="A2163" i="1"/>
  <c r="B2163" i="1" s="1"/>
  <c r="A2051" i="1"/>
  <c r="B2051" i="1" s="1"/>
  <c r="A1939" i="1"/>
  <c r="B1939" i="1" s="1"/>
  <c r="A1787" i="1"/>
  <c r="B1787" i="1" s="1"/>
  <c r="A963" i="1"/>
  <c r="A2850" i="1"/>
  <c r="B2850" i="1" s="1"/>
  <c r="A2706" i="1"/>
  <c r="B2706" i="1" s="1"/>
  <c r="A2562" i="1"/>
  <c r="B2562" i="1" s="1"/>
  <c r="A2402" i="1"/>
  <c r="B2402" i="1" s="1"/>
  <c r="A2258" i="1"/>
  <c r="B2258" i="1" s="1"/>
  <c r="A2114" i="1"/>
  <c r="B2114" i="1" s="1"/>
  <c r="A1898" i="1"/>
  <c r="B1898" i="1" s="1"/>
  <c r="A1432" i="1"/>
  <c r="B1432" i="1" s="1"/>
  <c r="A1610" i="1"/>
  <c r="B1610" i="1" s="1"/>
  <c r="A1737" i="1"/>
  <c r="B1737" i="1" s="1"/>
  <c r="A1655" i="1"/>
  <c r="B1655" i="1" s="1"/>
  <c r="A1058" i="1"/>
  <c r="B1058" i="1" s="1"/>
  <c r="A1062" i="1"/>
  <c r="B1062" i="1" s="1"/>
  <c r="A699" i="1"/>
  <c r="B699" i="1" s="1"/>
  <c r="A324" i="1"/>
  <c r="B324" i="1" s="1"/>
  <c r="A796" i="1"/>
  <c r="B796" i="1" s="1"/>
  <c r="A1548" i="1"/>
  <c r="B1548" i="1" s="1"/>
  <c r="A1554" i="1"/>
  <c r="B1554" i="1" s="1"/>
  <c r="A859" i="1"/>
  <c r="B859" i="1" s="1"/>
  <c r="A1035" i="1"/>
  <c r="B1035" i="1" s="1"/>
  <c r="A1169" i="1"/>
  <c r="B1169" i="1" s="1"/>
  <c r="A1525" i="1"/>
  <c r="B1525" i="1" s="1"/>
  <c r="A1072" i="1"/>
  <c r="B1072" i="1" s="1"/>
  <c r="A1546" i="1"/>
  <c r="B1546" i="1" s="1"/>
  <c r="A757" i="1"/>
  <c r="B757" i="1" s="1"/>
  <c r="A899" i="1"/>
  <c r="B899" i="1" s="1"/>
  <c r="A1105" i="1"/>
  <c r="B1105" i="1" s="1"/>
  <c r="A1493" i="1"/>
  <c r="B1493" i="1" s="1"/>
  <c r="A893" i="1"/>
  <c r="B893" i="1" s="1"/>
  <c r="A1426" i="1"/>
  <c r="B1426" i="1" s="1"/>
  <c r="A1561" i="1"/>
  <c r="B1561" i="1" s="1"/>
  <c r="A1639" i="1"/>
  <c r="B1639" i="1" s="1"/>
  <c r="A1414" i="1"/>
  <c r="B1414" i="1" s="1"/>
  <c r="A1724" i="1"/>
  <c r="B1724" i="1" s="1"/>
  <c r="A737" i="1"/>
  <c r="B737" i="1" s="1"/>
  <c r="A620" i="1"/>
  <c r="B620" i="1" s="1"/>
  <c r="B14" i="1"/>
  <c r="B16" i="1"/>
  <c r="B15" i="1"/>
  <c r="A806" i="1"/>
  <c r="B806" i="1" s="1"/>
  <c r="A1241" i="1"/>
  <c r="B1241" i="1" s="1"/>
  <c r="A704" i="1"/>
  <c r="B704" i="1" s="1"/>
  <c r="A1649" i="1"/>
  <c r="B1649" i="1" s="1"/>
  <c r="A1473" i="1"/>
  <c r="B1473" i="1" s="1"/>
  <c r="A1272" i="1"/>
  <c r="B1272" i="1" s="1"/>
  <c r="A35" i="1"/>
  <c r="B35" i="1" s="1"/>
  <c r="A1623" i="1"/>
  <c r="B1623" i="1" s="1"/>
  <c r="A1439" i="1"/>
  <c r="B1439" i="1" s="1"/>
  <c r="A625" i="1"/>
  <c r="B625" i="1" s="1"/>
  <c r="A1630" i="1"/>
  <c r="B1630" i="1" s="1"/>
  <c r="A1227" i="1"/>
  <c r="B1227" i="1" s="1"/>
  <c r="A1693" i="1"/>
  <c r="B1693" i="1" s="1"/>
  <c r="A1296" i="1"/>
  <c r="B1296" i="1" s="1"/>
  <c r="A1708" i="1"/>
  <c r="B1708" i="1" s="1"/>
  <c r="A1275" i="1"/>
  <c r="B1275" i="1" s="1"/>
  <c r="A677" i="1"/>
  <c r="B677" i="1" s="1"/>
  <c r="A1317" i="1"/>
  <c r="B1317" i="1" s="1"/>
  <c r="A554" i="1"/>
  <c r="B554" i="1" s="1"/>
  <c r="A1754" i="1"/>
  <c r="B1754" i="1" s="1"/>
  <c r="A1626" i="1"/>
  <c r="B1626" i="1" s="1"/>
  <c r="A1522" i="1"/>
  <c r="B1522" i="1" s="1"/>
  <c r="A1418" i="1"/>
  <c r="B1418" i="1" s="1"/>
  <c r="A1195" i="1"/>
  <c r="B1195" i="1" s="1"/>
  <c r="A571" i="1"/>
  <c r="B571" i="1" s="1"/>
  <c r="A1633" i="1"/>
  <c r="B1633" i="1" s="1"/>
  <c r="A1457" i="1"/>
  <c r="A1256" i="1"/>
  <c r="B1256" i="1" s="1"/>
  <c r="A1791" i="1"/>
  <c r="B1791" i="1" s="1"/>
  <c r="A1615" i="1"/>
  <c r="B1615" i="1" s="1"/>
  <c r="A1415" i="1"/>
  <c r="B1415" i="1" s="1"/>
  <c r="A523" i="1"/>
  <c r="B523" i="1" s="1"/>
  <c r="A1574" i="1"/>
  <c r="B1574" i="1" s="1"/>
  <c r="A1145" i="1"/>
  <c r="B1145" i="1" s="1"/>
  <c r="A1669" i="1"/>
  <c r="B1669" i="1" s="1"/>
  <c r="A1248" i="1"/>
  <c r="B1248" i="1" s="1"/>
  <c r="A1644" i="1"/>
  <c r="B1644" i="1" s="1"/>
  <c r="A1138" i="1"/>
  <c r="B1138" i="1" s="1"/>
  <c r="A1151" i="1"/>
  <c r="B1151" i="1" s="1"/>
  <c r="A1141" i="1"/>
  <c r="B1141" i="1" s="1"/>
  <c r="A1730" i="1"/>
  <c r="B1730" i="1" s="1"/>
  <c r="A1618" i="1"/>
  <c r="B1618" i="1" s="1"/>
  <c r="A1514" i="1"/>
  <c r="B1514" i="1" s="1"/>
  <c r="A1386" i="1"/>
  <c r="B1386" i="1" s="1"/>
  <c r="A1154" i="1"/>
  <c r="B1154" i="1" s="1"/>
  <c r="A1777" i="1"/>
  <c r="B1777" i="1" s="1"/>
  <c r="A1625" i="1"/>
  <c r="B1625" i="1" s="1"/>
  <c r="A1441" i="1"/>
  <c r="B1441" i="1" s="1"/>
  <c r="A1089" i="1"/>
  <c r="B1089" i="1" s="1"/>
  <c r="A1751" i="1"/>
  <c r="B1751" i="1" s="1"/>
  <c r="A1599" i="1"/>
  <c r="B1599" i="1" s="1"/>
  <c r="A1375" i="1"/>
  <c r="B1375" i="1" s="1"/>
  <c r="A212" i="1"/>
  <c r="B212" i="1" s="1"/>
  <c r="A1550" i="1"/>
  <c r="B1550" i="1" s="1"/>
  <c r="A1099" i="1"/>
  <c r="B1099" i="1" s="1"/>
  <c r="A1605" i="1"/>
  <c r="B1605" i="1" s="1"/>
  <c r="A1203" i="1"/>
  <c r="B1203" i="1" s="1"/>
  <c r="A1572" i="1"/>
  <c r="B1572" i="1" s="1"/>
  <c r="A871" i="1"/>
  <c r="B871" i="1" s="1"/>
  <c r="A1039" i="1"/>
  <c r="B1039" i="1" s="1"/>
  <c r="A1236" i="1"/>
  <c r="B1236" i="1" s="1"/>
  <c r="A1706" i="1"/>
  <c r="B1706" i="1" s="1"/>
  <c r="A1602" i="1"/>
  <c r="B1602" i="1" s="1"/>
  <c r="A1474" i="1"/>
  <c r="B1474" i="1" s="1"/>
  <c r="A1362" i="1"/>
  <c r="B1362" i="1" s="1"/>
  <c r="A1090" i="1"/>
  <c r="B1090" i="1" s="1"/>
  <c r="A1753" i="1"/>
  <c r="B1753" i="1" s="1"/>
  <c r="A1569" i="1"/>
  <c r="B1569" i="1" s="1"/>
  <c r="A1369" i="1"/>
  <c r="B1369" i="1" s="1"/>
  <c r="A997" i="1"/>
  <c r="B997" i="1" s="1"/>
  <c r="A1727" i="1"/>
  <c r="B1727" i="1" s="1"/>
  <c r="A1527" i="1"/>
  <c r="B1527" i="1" s="1"/>
  <c r="A1233" i="1"/>
  <c r="B1233" i="1" s="1"/>
  <c r="A1774" i="1"/>
  <c r="B1774" i="1" s="1"/>
  <c r="A1438" i="1"/>
  <c r="B1438" i="1" s="1"/>
  <c r="A935" i="1"/>
  <c r="B935" i="1" s="1"/>
  <c r="A1501" i="1"/>
  <c r="B1501" i="1" s="1"/>
  <c r="A596" i="1"/>
  <c r="B596" i="1" s="1"/>
  <c r="A1516" i="1"/>
  <c r="B1516" i="1" s="1"/>
  <c r="A564" i="1"/>
  <c r="B564" i="1" s="1"/>
  <c r="A726" i="1"/>
  <c r="B726" i="1" s="1"/>
  <c r="A656" i="1"/>
  <c r="B656" i="1" s="1"/>
  <c r="A338" i="1"/>
  <c r="B338" i="1" s="1"/>
  <c r="A373" i="1"/>
  <c r="B373" i="1" s="1"/>
  <c r="A874" i="1"/>
  <c r="B874" i="1" s="1"/>
  <c r="A365" i="1"/>
  <c r="B365" i="1" s="1"/>
  <c r="A1673" i="1"/>
  <c r="B1673" i="1" s="1"/>
  <c r="A1545" i="1"/>
  <c r="B1545" i="1" s="1"/>
  <c r="A1417" i="1"/>
  <c r="B1417" i="1" s="1"/>
  <c r="A1153" i="1"/>
  <c r="B1153" i="1" s="1"/>
  <c r="A340" i="1"/>
  <c r="B340" i="1" s="1"/>
  <c r="A1703" i="1"/>
  <c r="B1703" i="1" s="1"/>
  <c r="A1551" i="1"/>
  <c r="B1551" i="1" s="1"/>
  <c r="A1407" i="1"/>
  <c r="B1407" i="1" s="1"/>
  <c r="A1059" i="1"/>
  <c r="B1059" i="1" s="1"/>
  <c r="A1710" i="1"/>
  <c r="B1710" i="1" s="1"/>
  <c r="A1542" i="1"/>
  <c r="B1542" i="1" s="1"/>
  <c r="A1374" i="1"/>
  <c r="B1374" i="1" s="1"/>
  <c r="A621" i="1"/>
  <c r="B621" i="1" s="1"/>
  <c r="A1645" i="1"/>
  <c r="B1645" i="1" s="1"/>
  <c r="A1437" i="1"/>
  <c r="B1437" i="1" s="1"/>
  <c r="A872" i="1"/>
  <c r="B872" i="1" s="1"/>
  <c r="A1684" i="1"/>
  <c r="B1684" i="1" s="1"/>
  <c r="A1484" i="1"/>
  <c r="B1484" i="1" s="1"/>
  <c r="A973" i="1"/>
  <c r="B973" i="1" s="1"/>
  <c r="A982" i="1"/>
  <c r="B982" i="1" s="1"/>
  <c r="A404" i="1"/>
  <c r="B404" i="1" s="1"/>
  <c r="A451" i="1"/>
  <c r="B451" i="1" s="1"/>
  <c r="A348" i="1"/>
  <c r="B348" i="1" s="1"/>
  <c r="A106" i="1"/>
  <c r="B106" i="1" s="1"/>
  <c r="A260" i="1"/>
  <c r="B260" i="1" s="1"/>
  <c r="A1665" i="1"/>
  <c r="B1665" i="1" s="1"/>
  <c r="A1537" i="1"/>
  <c r="B1537" i="1" s="1"/>
  <c r="A1409" i="1"/>
  <c r="B1409" i="1" s="1"/>
  <c r="A1107" i="1"/>
  <c r="B1107" i="1" s="1"/>
  <c r="A139" i="1"/>
  <c r="B139" i="1" s="1"/>
  <c r="A1687" i="1"/>
  <c r="B1687" i="1" s="1"/>
  <c r="A1535" i="1"/>
  <c r="B1535" i="1" s="1"/>
  <c r="A1383" i="1"/>
  <c r="B1383" i="1" s="1"/>
  <c r="A985" i="1"/>
  <c r="B985" i="1" s="1"/>
  <c r="A1694" i="1"/>
  <c r="B1694" i="1" s="1"/>
  <c r="A1518" i="1"/>
  <c r="B1518" i="1" s="1"/>
  <c r="A1345" i="1"/>
  <c r="B1345" i="1" s="1"/>
  <c r="A417" i="1"/>
  <c r="B417" i="1" s="1"/>
  <c r="A1629" i="1"/>
  <c r="B1629" i="1" s="1"/>
  <c r="A1429" i="1"/>
  <c r="B1429" i="1" s="1"/>
  <c r="A771" i="1"/>
  <c r="B771" i="1" s="1"/>
  <c r="A1676" i="1"/>
  <c r="B1676" i="1" s="1"/>
  <c r="A1468" i="1"/>
  <c r="B1468" i="1" s="1"/>
  <c r="A909" i="1"/>
  <c r="B909" i="1" s="1"/>
  <c r="A816" i="1"/>
  <c r="B816" i="1" s="1"/>
  <c r="A99" i="1"/>
  <c r="B99" i="1" s="1"/>
  <c r="A17" i="1"/>
  <c r="B17" i="1" s="1"/>
  <c r="A60" i="1"/>
  <c r="B60" i="1" s="1"/>
  <c r="A488" i="1"/>
  <c r="B488" i="1" s="1"/>
  <c r="A1654" i="1"/>
  <c r="B1654" i="1" s="1"/>
  <c r="A1486" i="1"/>
  <c r="B1486" i="1" s="1"/>
  <c r="A1209" i="1"/>
  <c r="B1209" i="1" s="1"/>
  <c r="A109" i="1"/>
  <c r="B109" i="1" s="1"/>
  <c r="A1589" i="1"/>
  <c r="B1589" i="1" s="1"/>
  <c r="A1312" i="1"/>
  <c r="B1312" i="1" s="1"/>
  <c r="A291" i="1"/>
  <c r="B291" i="1" s="1"/>
  <c r="A1620" i="1"/>
  <c r="B1620" i="1" s="1"/>
  <c r="A1380" i="1"/>
  <c r="B1380" i="1" s="1"/>
  <c r="A703" i="1"/>
  <c r="B703" i="1" s="1"/>
  <c r="A435" i="1"/>
  <c r="B435" i="1" s="1"/>
  <c r="A928" i="1"/>
  <c r="B928" i="1" s="1"/>
  <c r="A1060" i="1"/>
  <c r="B1060" i="1" s="1"/>
  <c r="A746" i="1"/>
  <c r="B746" i="1" s="1"/>
  <c r="A1891" i="1"/>
  <c r="B1891" i="1" s="1"/>
  <c r="A1827" i="1"/>
  <c r="B1827" i="1" s="1"/>
  <c r="A1659" i="1"/>
  <c r="B1659" i="1" s="1"/>
  <c r="A1403" i="1"/>
  <c r="B1403" i="1" s="1"/>
  <c r="A468" i="1"/>
  <c r="B468" i="1" s="1"/>
  <c r="A2930" i="1"/>
  <c r="B2930" i="1" s="1"/>
  <c r="A2866" i="1"/>
  <c r="B2866" i="1" s="1"/>
  <c r="A2802" i="1"/>
  <c r="B2802" i="1" s="1"/>
  <c r="A2738" i="1"/>
  <c r="B2738" i="1" s="1"/>
  <c r="A2674" i="1"/>
  <c r="B2674" i="1" s="1"/>
  <c r="A2610" i="1"/>
  <c r="B2610" i="1" s="1"/>
  <c r="A2546" i="1"/>
  <c r="B2546" i="1" s="1"/>
  <c r="A2482" i="1"/>
  <c r="B2482" i="1" s="1"/>
  <c r="A2418" i="1"/>
  <c r="B2418" i="1" s="1"/>
  <c r="A2354" i="1"/>
  <c r="B2354" i="1" s="1"/>
  <c r="A2290" i="1"/>
  <c r="B2290" i="1" s="1"/>
  <c r="A2226" i="1"/>
  <c r="B2226" i="1" s="1"/>
  <c r="A2162" i="1"/>
  <c r="B2162" i="1" s="1"/>
  <c r="A2090" i="1"/>
  <c r="B2090" i="1" s="1"/>
  <c r="A2010" i="1"/>
  <c r="B2010" i="1" s="1"/>
  <c r="A1922" i="1"/>
  <c r="B1922" i="1" s="1"/>
  <c r="A1834" i="1"/>
  <c r="B1834" i="1" s="1"/>
  <c r="A1624" i="1"/>
  <c r="B1624" i="1" s="1"/>
  <c r="A1170" i="1"/>
  <c r="B1170" i="1" s="1"/>
  <c r="A1746" i="1"/>
  <c r="B1746" i="1" s="1"/>
  <c r="A1666" i="1"/>
  <c r="B1666" i="1" s="1"/>
  <c r="A1578" i="1"/>
  <c r="B1578" i="1" s="1"/>
  <c r="A1490" i="1"/>
  <c r="B1490" i="1" s="1"/>
  <c r="A1410" i="1"/>
  <c r="B1410" i="1" s="1"/>
  <c r="A1289" i="1"/>
  <c r="B1289" i="1" s="1"/>
  <c r="A1006" i="1"/>
  <c r="B1006" i="1" s="1"/>
  <c r="A59" i="1"/>
  <c r="B59" i="1" s="1"/>
  <c r="A1697" i="1"/>
  <c r="B1697" i="1" s="1"/>
  <c r="A1601" i="1"/>
  <c r="B1601" i="1" s="1"/>
  <c r="A1497" i="1"/>
  <c r="B1497" i="1" s="1"/>
  <c r="A1393" i="1"/>
  <c r="B1393" i="1" s="1"/>
  <c r="A1217" i="1"/>
  <c r="B1217" i="1" s="1"/>
  <c r="A797" i="1"/>
  <c r="B797" i="1" s="1"/>
  <c r="A1783" i="1"/>
  <c r="B1783" i="1" s="1"/>
  <c r="A1679" i="1"/>
  <c r="B1679" i="1" s="1"/>
  <c r="A1575" i="1"/>
  <c r="B1575" i="1" s="1"/>
  <c r="A1471" i="1"/>
  <c r="B1471" i="1" s="1"/>
  <c r="A1314" i="1"/>
  <c r="B1314" i="1" s="1"/>
  <c r="A936" i="1"/>
  <c r="B936" i="1" s="1"/>
  <c r="A1742" i="1"/>
  <c r="B1742" i="1" s="1"/>
  <c r="A1606" i="1"/>
  <c r="B1606" i="1" s="1"/>
  <c r="A1462" i="1"/>
  <c r="B1462" i="1" s="1"/>
  <c r="A1297" i="1"/>
  <c r="B1297" i="1" s="1"/>
  <c r="A885" i="1"/>
  <c r="B885" i="1" s="1"/>
  <c r="A1733" i="1"/>
  <c r="B1733" i="1" s="1"/>
  <c r="A1565" i="1"/>
  <c r="B1565" i="1" s="1"/>
  <c r="A1397" i="1"/>
  <c r="B1397" i="1" s="1"/>
  <c r="A1075" i="1"/>
  <c r="B1075" i="1" s="1"/>
  <c r="A1772" i="1"/>
  <c r="B1772" i="1" s="1"/>
  <c r="A1612" i="1"/>
  <c r="B1612" i="1" s="1"/>
  <c r="A1444" i="1"/>
  <c r="B1444" i="1" s="1"/>
  <c r="A667" i="1"/>
  <c r="B667" i="1" s="1"/>
  <c r="A107" i="1"/>
  <c r="B107" i="1" s="1"/>
  <c r="A27" i="1"/>
  <c r="B27" i="1" s="1"/>
  <c r="A1278" i="1"/>
  <c r="B1278" i="1" s="1"/>
  <c r="A999" i="1"/>
  <c r="B999" i="1" s="1"/>
  <c r="A193" i="1"/>
  <c r="B193" i="1" s="1"/>
  <c r="A473" i="1"/>
  <c r="B473" i="1" s="1"/>
  <c r="A136" i="1"/>
  <c r="B136" i="1" s="1"/>
  <c r="A1883" i="1"/>
  <c r="B1883" i="1" s="1"/>
  <c r="A1819" i="1"/>
  <c r="B1819" i="1" s="1"/>
  <c r="A1627" i="1"/>
  <c r="B1627" i="1" s="1"/>
  <c r="A1371" i="1"/>
  <c r="B1371" i="1" s="1"/>
  <c r="A61" i="1"/>
  <c r="B61" i="1" s="1"/>
  <c r="A2922" i="1"/>
  <c r="B2922" i="1" s="1"/>
  <c r="A2858" i="1"/>
  <c r="B2858" i="1" s="1"/>
  <c r="A2794" i="1"/>
  <c r="B2794" i="1" s="1"/>
  <c r="A2730" i="1"/>
  <c r="B2730" i="1" s="1"/>
  <c r="A2666" i="1"/>
  <c r="B2666" i="1" s="1"/>
  <c r="A2602" i="1"/>
  <c r="B2602" i="1" s="1"/>
  <c r="A2538" i="1"/>
  <c r="B2538" i="1" s="1"/>
  <c r="A2474" i="1"/>
  <c r="B2474" i="1" s="1"/>
  <c r="A2410" i="1"/>
  <c r="B2410" i="1" s="1"/>
  <c r="A2346" i="1"/>
  <c r="B2346" i="1" s="1"/>
  <c r="A2282" i="1"/>
  <c r="B2282" i="1" s="1"/>
  <c r="A2218" i="1"/>
  <c r="B2218" i="1" s="1"/>
  <c r="A2154" i="1"/>
  <c r="B2154" i="1" s="1"/>
  <c r="A2082" i="1"/>
  <c r="B2082" i="1" s="1"/>
  <c r="A1994" i="1"/>
  <c r="B1994" i="1" s="1"/>
  <c r="A1906" i="1"/>
  <c r="B1906" i="1" s="1"/>
  <c r="A1826" i="1"/>
  <c r="B1826" i="1" s="1"/>
  <c r="A1560" i="1"/>
  <c r="B1560" i="1" s="1"/>
  <c r="A949" i="1"/>
  <c r="B949" i="1" s="1"/>
  <c r="A1738" i="1"/>
  <c r="B1738" i="1" s="1"/>
  <c r="A1650" i="1"/>
  <c r="B1650" i="1" s="1"/>
  <c r="A1562" i="1"/>
  <c r="B1562" i="1" s="1"/>
  <c r="A1482" i="1"/>
  <c r="B1482" i="1" s="1"/>
  <c r="A1394" i="1"/>
  <c r="B1394" i="1" s="1"/>
  <c r="A1257" i="1"/>
  <c r="B1257" i="1" s="1"/>
  <c r="A910" i="1"/>
  <c r="B910" i="1" s="1"/>
  <c r="A1793" i="1"/>
  <c r="B1793" i="1" s="1"/>
  <c r="A1689" i="1"/>
  <c r="B1689" i="1" s="1"/>
  <c r="A1585" i="1"/>
  <c r="B1585" i="1" s="1"/>
  <c r="A1481" i="1"/>
  <c r="B1481" i="1" s="1"/>
  <c r="A1377" i="1"/>
  <c r="B1377" i="1" s="1"/>
  <c r="A1194" i="1"/>
  <c r="B1194" i="1" s="1"/>
  <c r="A744" i="1"/>
  <c r="B744" i="1" s="1"/>
  <c r="A1767" i="1"/>
  <c r="B1767" i="1" s="1"/>
  <c r="A1663" i="1"/>
  <c r="B1663" i="1" s="1"/>
  <c r="A1559" i="1"/>
  <c r="B1559" i="1" s="1"/>
  <c r="A1463" i="1"/>
  <c r="B1463" i="1" s="1"/>
  <c r="A1282" i="1"/>
  <c r="B1282" i="1" s="1"/>
  <c r="A783" i="1"/>
  <c r="B783" i="1" s="1"/>
  <c r="A1718" i="1"/>
  <c r="B1718" i="1" s="1"/>
  <c r="A1582" i="1"/>
  <c r="B1582" i="1" s="1"/>
  <c r="A1454" i="1"/>
  <c r="B1454" i="1" s="1"/>
  <c r="A1281" i="1"/>
  <c r="B1281" i="1" s="1"/>
  <c r="A782" i="1"/>
  <c r="B782" i="1" s="1"/>
  <c r="A1709" i="1"/>
  <c r="B1709" i="1" s="1"/>
  <c r="A1541" i="1"/>
  <c r="B1541" i="1" s="1"/>
  <c r="A1389" i="1"/>
  <c r="B1389" i="1" s="1"/>
  <c r="A1017" i="1"/>
  <c r="B1017" i="1" s="1"/>
  <c r="A1748" i="1"/>
  <c r="B1748" i="1" s="1"/>
  <c r="A1580" i="1"/>
  <c r="B1580" i="1" s="1"/>
  <c r="A1420" i="1"/>
  <c r="B1420" i="1" s="1"/>
  <c r="A1049" i="1"/>
  <c r="B1049" i="1" s="1"/>
  <c r="A1208" i="1"/>
  <c r="B1208" i="1" s="1"/>
  <c r="A1255" i="1"/>
  <c r="B1255" i="1" s="1"/>
  <c r="A1158" i="1"/>
  <c r="B1158" i="1" s="1"/>
  <c r="A799" i="1"/>
  <c r="B799" i="1" s="1"/>
  <c r="A940" i="1"/>
  <c r="B940" i="1" s="1"/>
  <c r="A945" i="1"/>
  <c r="B945" i="1" s="1"/>
  <c r="A615" i="1"/>
  <c r="B615" i="1" s="1"/>
  <c r="A255" i="1"/>
  <c r="B255" i="1" s="1"/>
  <c r="A470" i="1"/>
  <c r="B470" i="1" s="1"/>
  <c r="A78" i="1"/>
  <c r="B78" i="1" s="1"/>
  <c r="A1323" i="1"/>
  <c r="B1323" i="1" s="1"/>
  <c r="A718" i="1"/>
  <c r="B718" i="1" s="1"/>
  <c r="A920" i="1"/>
  <c r="B920" i="1" s="1"/>
  <c r="A639" i="1"/>
  <c r="B639" i="1" s="1"/>
  <c r="A1232" i="1"/>
  <c r="B1232" i="1" s="1"/>
  <c r="A1032" i="1"/>
  <c r="B1032" i="1" s="1"/>
  <c r="A563" i="1"/>
  <c r="B563" i="1" s="1"/>
  <c r="A1207" i="1"/>
  <c r="B1207" i="1" s="1"/>
  <c r="A790" i="1"/>
  <c r="B790" i="1" s="1"/>
  <c r="A1318" i="1"/>
  <c r="B1318" i="1" s="1"/>
  <c r="A990" i="1"/>
  <c r="B990" i="1" s="1"/>
  <c r="A45" i="1"/>
  <c r="A902" i="1"/>
  <c r="B902" i="1" s="1"/>
  <c r="A1276" i="1"/>
  <c r="B1276" i="1" s="1"/>
  <c r="A734" i="1"/>
  <c r="B734" i="1" s="1"/>
  <c r="A852" i="1"/>
  <c r="B852" i="1" s="1"/>
  <c r="A172" i="1"/>
  <c r="B172" i="1" s="1"/>
  <c r="A658" i="1"/>
  <c r="B658" i="1" s="1"/>
  <c r="A565" i="1"/>
  <c r="B565" i="1" s="1"/>
  <c r="A186" i="1"/>
  <c r="B186" i="1" s="1"/>
  <c r="A40" i="1"/>
  <c r="B40" i="1" s="1"/>
  <c r="A214" i="1"/>
  <c r="B214" i="1" s="1"/>
  <c r="A1243" i="1"/>
  <c r="B1243" i="1" s="1"/>
  <c r="A289" i="1"/>
  <c r="B289" i="1" s="1"/>
  <c r="A870" i="1"/>
  <c r="B870" i="1" s="1"/>
  <c r="A515" i="1"/>
  <c r="B515" i="1" s="1"/>
  <c r="A1200" i="1"/>
  <c r="B1200" i="1" s="1"/>
  <c r="A958" i="1"/>
  <c r="B958" i="1" s="1"/>
  <c r="A356" i="1"/>
  <c r="B356" i="1" s="1"/>
  <c r="A1143" i="1"/>
  <c r="B1143" i="1" s="1"/>
  <c r="A687" i="1"/>
  <c r="B687" i="1" s="1"/>
  <c r="A1262" i="1"/>
  <c r="B1262" i="1" s="1"/>
  <c r="A891" i="1"/>
  <c r="B891" i="1" s="1"/>
  <c r="A1285" i="1"/>
  <c r="B1285" i="1" s="1"/>
  <c r="A760" i="1"/>
  <c r="B760" i="1" s="1"/>
  <c r="A1188" i="1"/>
  <c r="B1188" i="1" s="1"/>
  <c r="A603" i="1"/>
  <c r="B603" i="1" s="1"/>
  <c r="A764" i="1"/>
  <c r="B764" i="1" s="1"/>
  <c r="A1010" i="1"/>
  <c r="B1010" i="1" s="1"/>
  <c r="A377" i="1"/>
  <c r="B377" i="1" s="1"/>
  <c r="A261" i="1"/>
  <c r="B261" i="1" s="1"/>
  <c r="A90" i="1"/>
  <c r="B90" i="1" s="1"/>
  <c r="A391" i="1"/>
  <c r="B391" i="1" s="1"/>
  <c r="A46" i="1"/>
  <c r="A1179" i="1"/>
  <c r="B1179" i="1" s="1"/>
  <c r="A1057" i="1"/>
  <c r="B1057" i="1" s="1"/>
  <c r="A845" i="1"/>
  <c r="B845" i="1" s="1"/>
  <c r="A436" i="1"/>
  <c r="B436" i="1" s="1"/>
  <c r="A1168" i="1"/>
  <c r="B1168" i="1" s="1"/>
  <c r="A907" i="1"/>
  <c r="B907" i="1" s="1"/>
  <c r="A228" i="1"/>
  <c r="B228" i="1" s="1"/>
  <c r="A1103" i="1"/>
  <c r="B1103" i="1" s="1"/>
  <c r="A611" i="1"/>
  <c r="B611" i="1" s="1"/>
  <c r="A1214" i="1"/>
  <c r="B1214" i="1" s="1"/>
  <c r="A827" i="1"/>
  <c r="B827" i="1" s="1"/>
  <c r="A1229" i="1"/>
  <c r="B1229" i="1" s="1"/>
  <c r="A685" i="1"/>
  <c r="B685" i="1" s="1"/>
  <c r="A1148" i="1"/>
  <c r="B1148" i="1" s="1"/>
  <c r="A397" i="1"/>
  <c r="B397" i="1" s="1"/>
  <c r="A716" i="1"/>
  <c r="B716" i="1" s="1"/>
  <c r="A962" i="1"/>
  <c r="A217" i="1"/>
  <c r="B217" i="1" s="1"/>
  <c r="A117" i="1"/>
  <c r="B117" i="1" s="1"/>
  <c r="A600" i="1"/>
  <c r="B600" i="1" s="1"/>
  <c r="A303" i="1"/>
  <c r="B303" i="1" s="1"/>
  <c r="A1074" i="1"/>
  <c r="B1074" i="1" s="1"/>
  <c r="A1015" i="1"/>
  <c r="B1015" i="1" s="1"/>
  <c r="A767" i="1"/>
  <c r="B767" i="1" s="1"/>
  <c r="A235" i="1"/>
  <c r="B235" i="1" s="1"/>
  <c r="A1104" i="1"/>
  <c r="B1104" i="1" s="1"/>
  <c r="A766" i="1"/>
  <c r="B766" i="1" s="1"/>
  <c r="A1319" i="1"/>
  <c r="B1319" i="1" s="1"/>
  <c r="A991" i="1"/>
  <c r="B991" i="1" s="1"/>
  <c r="A305" i="1"/>
  <c r="B305" i="1" s="1"/>
  <c r="A1110" i="1"/>
  <c r="B1110" i="1" s="1"/>
  <c r="A609" i="1"/>
  <c r="B609" i="1" s="1"/>
  <c r="A1093" i="1"/>
  <c r="B1093" i="1" s="1"/>
  <c r="A273" i="1"/>
  <c r="B273" i="1" s="1"/>
  <c r="A1008" i="1"/>
  <c r="B1008" i="1" s="1"/>
  <c r="A1004" i="1"/>
  <c r="B1004" i="1" s="1"/>
  <c r="A508" i="1"/>
  <c r="B508" i="1" s="1"/>
  <c r="A834" i="1"/>
  <c r="B834" i="1" s="1"/>
  <c r="A865" i="1"/>
  <c r="B865" i="1" s="1"/>
  <c r="A466" i="1"/>
  <c r="B466" i="1" s="1"/>
  <c r="A360" i="1"/>
  <c r="B360" i="1" s="1"/>
  <c r="A622" i="1"/>
  <c r="B622" i="1" s="1"/>
  <c r="A974" i="1"/>
  <c r="B974" i="1" s="1"/>
  <c r="A1005" i="1"/>
  <c r="B1005" i="1" s="1"/>
  <c r="A742" i="1"/>
  <c r="B742" i="1" s="1"/>
  <c r="A180" i="1"/>
  <c r="B180" i="1" s="1"/>
  <c r="A1096" i="1"/>
  <c r="B1096" i="1" s="1"/>
  <c r="A741" i="1"/>
  <c r="B741" i="1" s="1"/>
  <c r="A1311" i="1"/>
  <c r="B1311" i="1" s="1"/>
  <c r="A957" i="1"/>
  <c r="B957" i="1" s="1"/>
  <c r="A203" i="1"/>
  <c r="B203" i="1" s="1"/>
  <c r="A1094" i="1"/>
  <c r="B1094" i="1" s="1"/>
  <c r="A507" i="1"/>
  <c r="B507" i="1" s="1"/>
  <c r="A1077" i="1"/>
  <c r="B1077" i="1" s="1"/>
  <c r="A171" i="1"/>
  <c r="B171" i="1" s="1"/>
  <c r="A965" i="1"/>
  <c r="A988" i="1"/>
  <c r="B988" i="1" s="1"/>
  <c r="A444" i="1"/>
  <c r="B444" i="1" s="1"/>
  <c r="A810" i="1"/>
  <c r="B810" i="1" s="1"/>
  <c r="A801" i="1"/>
  <c r="B801" i="1" s="1"/>
  <c r="A410" i="1"/>
  <c r="B410" i="1" s="1"/>
  <c r="A352" i="1"/>
  <c r="B352" i="1" s="1"/>
  <c r="A550" i="1"/>
  <c r="B550" i="1" s="1"/>
  <c r="A2066" i="1"/>
  <c r="B2066" i="1" s="1"/>
  <c r="A2002" i="1"/>
  <c r="B2002" i="1" s="1"/>
  <c r="A1938" i="1"/>
  <c r="B1938" i="1" s="1"/>
  <c r="A1874" i="1"/>
  <c r="B1874" i="1" s="1"/>
  <c r="A1810" i="1"/>
  <c r="B1810" i="1" s="1"/>
  <c r="A1592" i="1"/>
  <c r="B1592" i="1" s="1"/>
  <c r="A1315" i="1"/>
  <c r="B1315" i="1" s="1"/>
  <c r="A1786" i="1"/>
  <c r="B1786" i="1" s="1"/>
  <c r="A1722" i="1"/>
  <c r="B1722" i="1" s="1"/>
  <c r="A1658" i="1"/>
  <c r="B1658" i="1" s="1"/>
  <c r="A1594" i="1"/>
  <c r="B1594" i="1" s="1"/>
  <c r="A1530" i="1"/>
  <c r="B1530" i="1" s="1"/>
  <c r="A1466" i="1"/>
  <c r="B1466" i="1" s="1"/>
  <c r="A1402" i="1"/>
  <c r="B1402" i="1" s="1"/>
  <c r="A1321" i="1"/>
  <c r="B1321" i="1" s="1"/>
  <c r="A1177" i="1"/>
  <c r="B1177" i="1" s="1"/>
  <c r="A960" i="1"/>
  <c r="A467" i="1"/>
  <c r="B467" i="1" s="1"/>
  <c r="A1769" i="1"/>
  <c r="B1769" i="1" s="1"/>
  <c r="A1705" i="1"/>
  <c r="B1705" i="1" s="1"/>
  <c r="A1641" i="1"/>
  <c r="B1641" i="1" s="1"/>
  <c r="A1577" i="1"/>
  <c r="B1577" i="1" s="1"/>
  <c r="A1513" i="1"/>
  <c r="B1513" i="1" s="1"/>
  <c r="A1449" i="1"/>
  <c r="A1385" i="1"/>
  <c r="B1385" i="1" s="1"/>
  <c r="A1288" i="1"/>
  <c r="B1288" i="1" s="1"/>
  <c r="A1130" i="1"/>
  <c r="B1130" i="1" s="1"/>
  <c r="A847" i="1"/>
  <c r="B847" i="1" s="1"/>
  <c r="A241" i="1"/>
  <c r="B241" i="1" s="1"/>
  <c r="A1759" i="1"/>
  <c r="B1759" i="1" s="1"/>
  <c r="A1695" i="1"/>
  <c r="B1695" i="1" s="1"/>
  <c r="A1631" i="1"/>
  <c r="B1631" i="1" s="1"/>
  <c r="A1567" i="1"/>
  <c r="B1567" i="1" s="1"/>
  <c r="A1503" i="1"/>
  <c r="B1503" i="1" s="1"/>
  <c r="A1423" i="1"/>
  <c r="B1423" i="1" s="1"/>
  <c r="A1330" i="1"/>
  <c r="B1330" i="1" s="1"/>
  <c r="A1123" i="1"/>
  <c r="B1123" i="1" s="1"/>
  <c r="A680" i="1"/>
  <c r="B680" i="1" s="1"/>
  <c r="A1766" i="1"/>
  <c r="B1766" i="1" s="1"/>
  <c r="A1678" i="1"/>
  <c r="B1678" i="1" s="1"/>
  <c r="A1590" i="1"/>
  <c r="B1590" i="1" s="1"/>
  <c r="A1510" i="1"/>
  <c r="B1510" i="1" s="1"/>
  <c r="A1422" i="1"/>
  <c r="B1422" i="1" s="1"/>
  <c r="A1313" i="1"/>
  <c r="B1313" i="1" s="1"/>
  <c r="A1122" i="1"/>
  <c r="B1122" i="1" s="1"/>
  <c r="A679" i="1"/>
  <c r="B679" i="1" s="1"/>
  <c r="A1757" i="1"/>
  <c r="B1757" i="1" s="1"/>
  <c r="A1653" i="1"/>
  <c r="B1653" i="1" s="1"/>
  <c r="A1557" i="1"/>
  <c r="B1557" i="1" s="1"/>
  <c r="A1453" i="1"/>
  <c r="B1453" i="1" s="1"/>
  <c r="A1344" i="1"/>
  <c r="B1344" i="1" s="1"/>
  <c r="A1098" i="1"/>
  <c r="B1098" i="1" s="1"/>
  <c r="A395" i="1"/>
  <c r="B395" i="1" s="1"/>
  <c r="A1740" i="1"/>
  <c r="B1740" i="1" s="1"/>
  <c r="A1636" i="1"/>
  <c r="B1636" i="1" s="1"/>
  <c r="A1532" i="1"/>
  <c r="B1532" i="1" s="1"/>
  <c r="A1428" i="1"/>
  <c r="B1428" i="1" s="1"/>
  <c r="A1291" i="1"/>
  <c r="B1291" i="1" s="1"/>
  <c r="A1050" i="1"/>
  <c r="B1050" i="1" s="1"/>
  <c r="A187" i="1"/>
  <c r="B187" i="1" s="1"/>
  <c r="A947" i="1"/>
  <c r="B947" i="1" s="1"/>
  <c r="A781" i="1"/>
  <c r="B781" i="1" s="1"/>
  <c r="A593" i="1"/>
  <c r="B593" i="1" s="1"/>
  <c r="A285" i="1"/>
  <c r="B285" i="1" s="1"/>
  <c r="A1224" i="1"/>
  <c r="B1224" i="1" s="1"/>
  <c r="A1120" i="1"/>
  <c r="B1120" i="1" s="1"/>
  <c r="A1003" i="1"/>
  <c r="B1003" i="1" s="1"/>
  <c r="A779" i="1"/>
  <c r="B779" i="1" s="1"/>
  <c r="A513" i="1"/>
  <c r="B513" i="1" s="1"/>
  <c r="A1343" i="1"/>
  <c r="B1343" i="1" s="1"/>
  <c r="A1183" i="1"/>
  <c r="B1183" i="1" s="1"/>
  <c r="A1013" i="1"/>
  <c r="B1013" i="1" s="1"/>
  <c r="A751" i="1"/>
  <c r="B751" i="1" s="1"/>
  <c r="A381" i="1"/>
  <c r="B381" i="1" s="1"/>
  <c r="A1302" i="1"/>
  <c r="B1302" i="1" s="1"/>
  <c r="A1134" i="1"/>
  <c r="B1134" i="1" s="1"/>
  <c r="A942" i="1"/>
  <c r="B942" i="1" s="1"/>
  <c r="A647" i="1"/>
  <c r="B647" i="1" s="1"/>
  <c r="A1349" i="1"/>
  <c r="B1349" i="1" s="1"/>
  <c r="A1133" i="1"/>
  <c r="B1133" i="1" s="1"/>
  <c r="A851" i="1"/>
  <c r="B851" i="1" s="1"/>
  <c r="A349" i="1"/>
  <c r="B349" i="1" s="1"/>
  <c r="A1244" i="1"/>
  <c r="B1244" i="1" s="1"/>
  <c r="A1044" i="1"/>
  <c r="B1044" i="1" s="1"/>
  <c r="A709" i="1"/>
  <c r="B709" i="1" s="1"/>
  <c r="A65" i="1"/>
  <c r="B65" i="1" s="1"/>
  <c r="A820" i="1"/>
  <c r="B820" i="1" s="1"/>
  <c r="A556" i="1"/>
  <c r="B556" i="1" s="1"/>
  <c r="A156" i="1"/>
  <c r="B156" i="1" s="1"/>
  <c r="A866" i="1"/>
  <c r="B866" i="1" s="1"/>
  <c r="A569" i="1"/>
  <c r="B569" i="1" s="1"/>
  <c r="A889" i="1"/>
  <c r="B889" i="1" s="1"/>
  <c r="A437" i="1"/>
  <c r="B437" i="1" s="1"/>
  <c r="A506" i="1"/>
  <c r="B506" i="1" s="1"/>
  <c r="A154" i="1"/>
  <c r="B154" i="1" s="1"/>
  <c r="A448" i="1"/>
  <c r="A88" i="1"/>
  <c r="B88" i="1" s="1"/>
  <c r="A335" i="1"/>
  <c r="B335" i="1" s="1"/>
  <c r="A614" i="1"/>
  <c r="B614" i="1" s="1"/>
  <c r="A142" i="1"/>
  <c r="B142" i="1" s="1"/>
  <c r="A2106" i="1"/>
  <c r="B2106" i="1" s="1"/>
  <c r="A2042" i="1"/>
  <c r="B2042" i="1" s="1"/>
  <c r="A1978" i="1"/>
  <c r="B1978" i="1" s="1"/>
  <c r="A1914" i="1"/>
  <c r="B1914" i="1" s="1"/>
  <c r="A1850" i="1"/>
  <c r="B1850" i="1" s="1"/>
  <c r="A1752" i="1"/>
  <c r="B1752" i="1" s="1"/>
  <c r="A1496" i="1"/>
  <c r="B1496" i="1" s="1"/>
  <c r="A1083" i="1"/>
  <c r="B1083" i="1" s="1"/>
  <c r="A1762" i="1"/>
  <c r="B1762" i="1" s="1"/>
  <c r="A1698" i="1"/>
  <c r="B1698" i="1" s="1"/>
  <c r="A1634" i="1"/>
  <c r="B1634" i="1" s="1"/>
  <c r="A1570" i="1"/>
  <c r="B1570" i="1" s="1"/>
  <c r="A1506" i="1"/>
  <c r="B1506" i="1" s="1"/>
  <c r="A1442" i="1"/>
  <c r="B1442" i="1" s="1"/>
  <c r="A1378" i="1"/>
  <c r="B1378" i="1" s="1"/>
  <c r="A1273" i="1"/>
  <c r="B1273" i="1" s="1"/>
  <c r="A1113" i="1"/>
  <c r="B1113" i="1" s="1"/>
  <c r="A807" i="1"/>
  <c r="B807" i="1" s="1"/>
  <c r="A161" i="1"/>
  <c r="B161" i="1" s="1"/>
  <c r="A1745" i="1"/>
  <c r="B1745" i="1" s="1"/>
  <c r="A1681" i="1"/>
  <c r="B1681" i="1" s="1"/>
  <c r="A1617" i="1"/>
  <c r="B1617" i="1" s="1"/>
  <c r="A1553" i="1"/>
  <c r="B1553" i="1" s="1"/>
  <c r="A1489" i="1"/>
  <c r="B1489" i="1" s="1"/>
  <c r="A1425" i="1"/>
  <c r="B1425" i="1" s="1"/>
  <c r="A1361" i="1"/>
  <c r="B1361" i="1" s="1"/>
  <c r="A1235" i="1"/>
  <c r="B1235" i="1" s="1"/>
  <c r="A1066" i="1"/>
  <c r="B1066" i="1" s="1"/>
  <c r="A694" i="1"/>
  <c r="B694" i="1" s="1"/>
  <c r="A1799" i="1"/>
  <c r="B1799" i="1" s="1"/>
  <c r="A1735" i="1"/>
  <c r="B1735" i="1" s="1"/>
  <c r="A1671" i="1"/>
  <c r="B1671" i="1" s="1"/>
  <c r="A1607" i="1"/>
  <c r="B1607" i="1" s="1"/>
  <c r="A1543" i="1"/>
  <c r="B1543" i="1" s="1"/>
  <c r="A1479" i="1"/>
  <c r="B1479" i="1" s="1"/>
  <c r="A1399" i="1"/>
  <c r="B1399" i="1" s="1"/>
  <c r="A1266" i="1"/>
  <c r="B1266" i="1" s="1"/>
  <c r="A1027" i="1"/>
  <c r="B1027" i="1" s="1"/>
  <c r="A419" i="1"/>
  <c r="B419" i="1" s="1"/>
  <c r="A1734" i="1"/>
  <c r="B1734" i="1" s="1"/>
  <c r="A1646" i="1"/>
  <c r="B1646" i="1" s="1"/>
  <c r="A1566" i="1"/>
  <c r="B1566" i="1" s="1"/>
  <c r="A1478" i="1"/>
  <c r="B1478" i="1" s="1"/>
  <c r="A1390" i="1"/>
  <c r="B1390" i="1" s="1"/>
  <c r="A1265" i="1"/>
  <c r="B1265" i="1" s="1"/>
  <c r="A1026" i="1"/>
  <c r="B1026" i="1" s="1"/>
  <c r="A315" i="1"/>
  <c r="B315" i="1" s="1"/>
  <c r="A1717" i="1"/>
  <c r="B1717" i="1" s="1"/>
  <c r="A1621" i="1"/>
  <c r="B1621" i="1" s="1"/>
  <c r="A1517" i="1"/>
  <c r="B1517" i="1" s="1"/>
  <c r="A1413" i="1"/>
  <c r="B1413" i="1" s="1"/>
  <c r="A1264" i="1"/>
  <c r="B1264" i="1" s="1"/>
  <c r="A925" i="1"/>
  <c r="B925" i="1" s="1"/>
  <c r="A1804" i="1"/>
  <c r="B1804" i="1" s="1"/>
  <c r="A1700" i="1"/>
  <c r="B1700" i="1" s="1"/>
  <c r="A1596" i="1"/>
  <c r="B1596" i="1" s="1"/>
  <c r="A1492" i="1"/>
  <c r="B1492" i="1" s="1"/>
  <c r="A1388" i="1"/>
  <c r="B1388" i="1" s="1"/>
  <c r="A1225" i="1"/>
  <c r="B1225" i="1" s="1"/>
  <c r="A821" i="1"/>
  <c r="B821" i="1" s="1"/>
  <c r="A1033" i="1"/>
  <c r="B1033" i="1" s="1"/>
  <c r="A883" i="1"/>
  <c r="B883" i="1" s="1"/>
  <c r="A717" i="1"/>
  <c r="B717" i="1" s="1"/>
  <c r="A491" i="1"/>
  <c r="B491" i="1" s="1"/>
  <c r="A157" i="1"/>
  <c r="B157" i="1" s="1"/>
  <c r="A1184" i="1"/>
  <c r="B1184" i="1" s="1"/>
  <c r="A1080" i="1"/>
  <c r="B1080" i="1" s="1"/>
  <c r="A919" i="1"/>
  <c r="B919" i="1" s="1"/>
  <c r="A715" i="1"/>
  <c r="B715" i="1" s="1"/>
  <c r="A307" i="1"/>
  <c r="B307" i="1" s="1"/>
  <c r="A1279" i="1"/>
  <c r="B1279" i="1" s="1"/>
  <c r="A1119" i="1"/>
  <c r="B1119" i="1" s="1"/>
  <c r="A918" i="1"/>
  <c r="B918" i="1" s="1"/>
  <c r="A675" i="1"/>
  <c r="B675" i="1" s="1"/>
  <c r="A177" i="1"/>
  <c r="B177" i="1" s="1"/>
  <c r="A1238" i="1"/>
  <c r="B1238" i="1" s="1"/>
  <c r="A1070" i="1"/>
  <c r="B1070" i="1" s="1"/>
  <c r="A839" i="1"/>
  <c r="B839" i="1" s="1"/>
  <c r="A429" i="1"/>
  <c r="B429" i="1" s="1"/>
  <c r="A1261" i="1"/>
  <c r="B1261" i="1" s="1"/>
  <c r="A1045" i="1"/>
  <c r="B1045" i="1" s="1"/>
  <c r="A710" i="1"/>
  <c r="B710" i="1" s="1"/>
  <c r="A67" i="1"/>
  <c r="B67" i="1" s="1"/>
  <c r="A1180" i="1"/>
  <c r="B1180" i="1" s="1"/>
  <c r="A926" i="1"/>
  <c r="B926" i="1" s="1"/>
  <c r="A499" i="1"/>
  <c r="B499" i="1" s="1"/>
  <c r="A948" i="1"/>
  <c r="B948" i="1" s="1"/>
  <c r="A732" i="1"/>
  <c r="B732" i="1" s="1"/>
  <c r="A412" i="1"/>
  <c r="B412" i="1" s="1"/>
  <c r="A1002" i="1"/>
  <c r="B1002" i="1" s="1"/>
  <c r="A778" i="1"/>
  <c r="B778" i="1" s="1"/>
  <c r="A297" i="1"/>
  <c r="B297" i="1" s="1"/>
  <c r="A753" i="1"/>
  <c r="B753" i="1" s="1"/>
  <c r="A229" i="1"/>
  <c r="B229" i="1" s="1"/>
  <c r="A378" i="1"/>
  <c r="B378" i="1" s="1"/>
  <c r="A26" i="1"/>
  <c r="B26" i="1" s="1"/>
  <c r="A296" i="1"/>
  <c r="B296" i="1" s="1"/>
  <c r="A559" i="1"/>
  <c r="B559" i="1" s="1"/>
  <c r="A239" i="1"/>
  <c r="B239" i="1" s="1"/>
  <c r="A438" i="1"/>
  <c r="B438" i="1" s="1"/>
  <c r="A264" i="1"/>
  <c r="B264" i="1" s="1"/>
  <c r="A519" i="1"/>
  <c r="B519" i="1" s="1"/>
  <c r="A167" i="1"/>
  <c r="B167" i="1" s="1"/>
  <c r="A398" i="1"/>
  <c r="B398" i="1" s="1"/>
  <c r="A678" i="1"/>
  <c r="B678" i="1" s="1"/>
  <c r="A387" i="1"/>
  <c r="B387" i="1" s="1"/>
  <c r="A81" i="1"/>
  <c r="B81" i="1" s="1"/>
  <c r="A1160" i="1"/>
  <c r="B1160" i="1" s="1"/>
  <c r="A1056" i="1"/>
  <c r="B1056" i="1" s="1"/>
  <c r="A869" i="1"/>
  <c r="B869" i="1" s="1"/>
  <c r="A651" i="1"/>
  <c r="B651" i="1" s="1"/>
  <c r="A179" i="1"/>
  <c r="B179" i="1" s="1"/>
  <c r="A1247" i="1"/>
  <c r="B1247" i="1" s="1"/>
  <c r="A1079" i="1"/>
  <c r="B1079" i="1" s="1"/>
  <c r="A854" i="1"/>
  <c r="B854" i="1" s="1"/>
  <c r="A532" i="1"/>
  <c r="B532" i="1" s="1"/>
  <c r="A49" i="1"/>
  <c r="B49" i="1" s="1"/>
  <c r="A1198" i="1"/>
  <c r="B1198" i="1" s="1"/>
  <c r="A1030" i="1"/>
  <c r="B1030" i="1" s="1"/>
  <c r="A789" i="1"/>
  <c r="B789" i="1" s="1"/>
  <c r="A225" i="1"/>
  <c r="B225" i="1" s="1"/>
  <c r="A1221" i="1"/>
  <c r="B1221" i="1" s="1"/>
  <c r="A989" i="1"/>
  <c r="B989" i="1" s="1"/>
  <c r="A628" i="1"/>
  <c r="B628" i="1" s="1"/>
  <c r="A1332" i="1"/>
  <c r="B1332" i="1" s="1"/>
  <c r="A1108" i="1"/>
  <c r="B1108" i="1" s="1"/>
  <c r="A837" i="1"/>
  <c r="B837" i="1" s="1"/>
  <c r="A321" i="1"/>
  <c r="B321" i="1" s="1"/>
  <c r="A908" i="1"/>
  <c r="B908" i="1" s="1"/>
  <c r="A684" i="1"/>
  <c r="B684" i="1" s="1"/>
  <c r="A284" i="1"/>
  <c r="B284" i="1" s="1"/>
  <c r="A946" i="1"/>
  <c r="B946" i="1" s="1"/>
  <c r="A722" i="1"/>
  <c r="B722" i="1" s="1"/>
  <c r="A105" i="1"/>
  <c r="B105" i="1" s="1"/>
  <c r="A665" i="1"/>
  <c r="B665" i="1" s="1"/>
  <c r="A634" i="1"/>
  <c r="B634" i="1" s="1"/>
  <c r="A298" i="1"/>
  <c r="B298" i="1" s="1"/>
  <c r="A576" i="1"/>
  <c r="B576" i="1" s="1"/>
  <c r="A216" i="1"/>
  <c r="B216" i="1" s="1"/>
  <c r="A463" i="1"/>
  <c r="B463" i="1" s="1"/>
  <c r="A111" i="1"/>
  <c r="B111" i="1" s="1"/>
  <c r="A342" i="1"/>
  <c r="B342" i="1" s="1"/>
  <c r="A1218" i="1"/>
  <c r="B1218" i="1" s="1"/>
  <c r="A1042" i="1"/>
  <c r="B1042" i="1" s="1"/>
  <c r="A654" i="1"/>
  <c r="B654" i="1" s="1"/>
  <c r="A1785" i="1"/>
  <c r="B1785" i="1" s="1"/>
  <c r="A1721" i="1"/>
  <c r="B1721" i="1" s="1"/>
  <c r="A1657" i="1"/>
  <c r="B1657" i="1" s="1"/>
  <c r="A1593" i="1"/>
  <c r="B1593" i="1" s="1"/>
  <c r="A1529" i="1"/>
  <c r="B1529" i="1" s="1"/>
  <c r="A1465" i="1"/>
  <c r="B1465" i="1" s="1"/>
  <c r="A1401" i="1"/>
  <c r="B1401" i="1" s="1"/>
  <c r="A1320" i="1"/>
  <c r="B1320" i="1" s="1"/>
  <c r="A1171" i="1"/>
  <c r="B1171" i="1" s="1"/>
  <c r="A950" i="1"/>
  <c r="B950" i="1" s="1"/>
  <c r="A445" i="1"/>
  <c r="B445" i="1" s="1"/>
  <c r="A1775" i="1"/>
  <c r="B1775" i="1" s="1"/>
  <c r="A1711" i="1"/>
  <c r="B1711" i="1" s="1"/>
  <c r="A1647" i="1"/>
  <c r="B1647" i="1" s="1"/>
  <c r="A1583" i="1"/>
  <c r="B1583" i="1" s="1"/>
  <c r="A1519" i="1"/>
  <c r="B1519" i="1" s="1"/>
  <c r="A1447" i="1"/>
  <c r="B1447" i="1" s="1"/>
  <c r="A1359" i="1"/>
  <c r="B1359" i="1" s="1"/>
  <c r="A1187" i="1"/>
  <c r="B1187" i="1" s="1"/>
  <c r="A835" i="1"/>
  <c r="B835" i="1" s="1"/>
  <c r="A1782" i="1"/>
  <c r="B1782" i="1" s="1"/>
  <c r="A1702" i="1"/>
  <c r="B1702" i="1" s="1"/>
  <c r="A1614" i="1"/>
  <c r="B1614" i="1" s="1"/>
  <c r="A1526" i="1"/>
  <c r="B1526" i="1" s="1"/>
  <c r="A1446" i="1"/>
  <c r="B1446" i="1" s="1"/>
  <c r="A1358" i="1"/>
  <c r="B1358" i="1" s="1"/>
  <c r="A1163" i="1"/>
  <c r="B1163" i="1" s="1"/>
  <c r="A832" i="1"/>
  <c r="B832" i="1" s="1"/>
  <c r="A1781" i="1"/>
  <c r="B1781" i="1" s="1"/>
  <c r="A1685" i="1"/>
  <c r="B1685" i="1" s="1"/>
  <c r="A1581" i="1"/>
  <c r="B1581" i="1" s="1"/>
  <c r="A1477" i="1"/>
  <c r="B1477" i="1" s="1"/>
  <c r="A1373" i="1"/>
  <c r="B1373" i="1" s="1"/>
  <c r="A1162" i="1"/>
  <c r="B1162" i="1" s="1"/>
  <c r="A719" i="1"/>
  <c r="B719" i="1" s="1"/>
  <c r="A1764" i="1"/>
  <c r="B1764" i="1" s="1"/>
  <c r="A1660" i="1"/>
  <c r="B1660" i="1" s="1"/>
  <c r="A1556" i="1"/>
  <c r="B1556" i="1" s="1"/>
  <c r="A1452" i="1"/>
  <c r="B1452" i="1" s="1"/>
  <c r="A1355" i="1"/>
  <c r="B1355" i="1" s="1"/>
  <c r="A1115" i="1"/>
  <c r="B1115" i="1" s="1"/>
  <c r="A493" i="1"/>
  <c r="B493" i="1" s="1"/>
  <c r="A983" i="1"/>
  <c r="B983" i="1" s="1"/>
  <c r="A819" i="1"/>
  <c r="B819" i="1" s="1"/>
  <c r="A664" i="1"/>
  <c r="B664" i="1" s="1"/>
  <c r="A363" i="1"/>
  <c r="B363" i="1" s="1"/>
  <c r="A29" i="1"/>
  <c r="B29" i="1" s="1"/>
  <c r="A1144" i="1"/>
  <c r="B1144" i="1" s="1"/>
  <c r="A1040" i="1"/>
  <c r="B1040" i="1" s="1"/>
  <c r="A855" i="1"/>
  <c r="B855" i="1" s="1"/>
  <c r="A638" i="1"/>
  <c r="B638" i="1" s="1"/>
  <c r="A100" i="1"/>
  <c r="B100" i="1" s="1"/>
  <c r="A1215" i="1"/>
  <c r="B1215" i="1" s="1"/>
  <c r="A1055" i="1"/>
  <c r="B1055" i="1" s="1"/>
  <c r="A829" i="1"/>
  <c r="B829" i="1" s="1"/>
  <c r="A509" i="1"/>
  <c r="B509" i="1" s="1"/>
  <c r="A1342" i="1"/>
  <c r="B1342" i="1" s="1"/>
  <c r="A1174" i="1"/>
  <c r="B1174" i="1" s="1"/>
  <c r="A1000" i="1"/>
  <c r="B1000" i="1" s="1"/>
  <c r="A750" i="1"/>
  <c r="B750" i="1" s="1"/>
  <c r="A147" i="1"/>
  <c r="B147" i="1" s="1"/>
  <c r="A1173" i="1"/>
  <c r="B1173" i="1" s="1"/>
  <c r="A941" i="1"/>
  <c r="B941" i="1" s="1"/>
  <c r="A529" i="1"/>
  <c r="B529" i="1" s="1"/>
  <c r="A1316" i="1"/>
  <c r="B1316" i="1" s="1"/>
  <c r="A1092" i="1"/>
  <c r="B1092" i="1" s="1"/>
  <c r="A784" i="1"/>
  <c r="B784" i="1" s="1"/>
  <c r="A219" i="1"/>
  <c r="B219" i="1" s="1"/>
  <c r="A860" i="1"/>
  <c r="B860" i="1" s="1"/>
  <c r="A660" i="1"/>
  <c r="B660" i="1" s="1"/>
  <c r="A236" i="1"/>
  <c r="B236" i="1" s="1"/>
  <c r="A914" i="1"/>
  <c r="B914" i="1" s="1"/>
  <c r="A682" i="1"/>
  <c r="B682" i="1" s="1"/>
  <c r="A961" i="1"/>
  <c r="A641" i="1"/>
  <c r="B641" i="1" s="1"/>
  <c r="A602" i="1"/>
  <c r="B602" i="1" s="1"/>
  <c r="A242" i="1"/>
  <c r="B242" i="1" s="1"/>
  <c r="A512" i="1"/>
  <c r="B512" i="1" s="1"/>
  <c r="A160" i="1"/>
  <c r="B160" i="1" s="1"/>
  <c r="A447" i="1"/>
  <c r="B447" i="1" s="1"/>
  <c r="A103" i="1"/>
  <c r="B103" i="1" s="1"/>
  <c r="A62" i="1"/>
  <c r="B62" i="1" s="1"/>
  <c r="A166" i="1"/>
  <c r="B166" i="1" s="1"/>
  <c r="A310" i="1"/>
  <c r="B310" i="1" s="1"/>
  <c r="A494" i="1"/>
  <c r="B494" i="1" s="1"/>
  <c r="A39" i="1"/>
  <c r="B39" i="1" s="1"/>
  <c r="A191" i="1"/>
  <c r="B191" i="1" s="1"/>
  <c r="A319" i="1"/>
  <c r="B319" i="1" s="1"/>
  <c r="A455" i="1"/>
  <c r="B455" i="1" s="1"/>
  <c r="A591" i="1"/>
  <c r="B591" i="1" s="1"/>
  <c r="A104" i="1"/>
  <c r="B104" i="1" s="1"/>
  <c r="A256" i="1"/>
  <c r="B256" i="1" s="1"/>
  <c r="A392" i="1"/>
  <c r="B392" i="1" s="1"/>
  <c r="A520" i="1"/>
  <c r="B520" i="1" s="1"/>
  <c r="A42" i="1"/>
  <c r="B42" i="1" s="1"/>
  <c r="A178" i="1"/>
  <c r="B178" i="1" s="1"/>
  <c r="A306" i="1"/>
  <c r="B306" i="1" s="1"/>
  <c r="A442" i="1"/>
  <c r="B442" i="1" s="1"/>
  <c r="A594" i="1"/>
  <c r="B594" i="1" s="1"/>
  <c r="A181" i="1"/>
  <c r="B181" i="1" s="1"/>
  <c r="A453" i="1"/>
  <c r="B453" i="1" s="1"/>
  <c r="A689" i="1"/>
  <c r="B689" i="1" s="1"/>
  <c r="A817" i="1"/>
  <c r="B817" i="1" s="1"/>
  <c r="A953" i="1"/>
  <c r="B953" i="1" s="1"/>
  <c r="A249" i="1"/>
  <c r="B249" i="1" s="1"/>
  <c r="A505" i="1"/>
  <c r="B505" i="1" s="1"/>
  <c r="A706" i="1"/>
  <c r="B706" i="1" s="1"/>
  <c r="A802" i="1"/>
  <c r="B802" i="1" s="1"/>
  <c r="A882" i="1"/>
  <c r="B882" i="1" s="1"/>
  <c r="A970" i="1"/>
  <c r="B970" i="1" s="1"/>
  <c r="A92" i="1"/>
  <c r="B92" i="1" s="1"/>
  <c r="A252" i="1"/>
  <c r="B252" i="1" s="1"/>
  <c r="A428" i="1"/>
  <c r="B428" i="1" s="1"/>
  <c r="A604" i="1"/>
  <c r="B604" i="1" s="1"/>
  <c r="A700" i="1"/>
  <c r="B700" i="1" s="1"/>
  <c r="A788" i="1"/>
  <c r="B788" i="1" s="1"/>
  <c r="A876" i="1"/>
  <c r="B876" i="1" s="1"/>
  <c r="A956" i="1"/>
  <c r="B956" i="1" s="1"/>
  <c r="A91" i="1"/>
  <c r="B91" i="1" s="1"/>
  <c r="A371" i="1"/>
  <c r="B371" i="1" s="1"/>
  <c r="A627" i="1"/>
  <c r="B627" i="1" s="1"/>
  <c r="A773" i="1"/>
  <c r="B773" i="1" s="1"/>
  <c r="A912" i="1"/>
  <c r="B912" i="1" s="1"/>
  <c r="A1028" i="1"/>
  <c r="B1028" i="1" s="1"/>
  <c r="A1116" i="1"/>
  <c r="B1116" i="1" s="1"/>
  <c r="A1204" i="1"/>
  <c r="B1204" i="1" s="1"/>
  <c r="A1284" i="1"/>
  <c r="B1284" i="1" s="1"/>
  <c r="A43" i="1"/>
  <c r="A323" i="1"/>
  <c r="B323" i="1" s="1"/>
  <c r="A579" i="1"/>
  <c r="B579" i="1" s="1"/>
  <c r="A749" i="1"/>
  <c r="B749" i="1" s="1"/>
  <c r="A888" i="1"/>
  <c r="B888" i="1" s="1"/>
  <c r="A1009" i="1"/>
  <c r="B1009" i="1" s="1"/>
  <c r="A1101" i="1"/>
  <c r="B1101" i="1" s="1"/>
  <c r="A1189" i="1"/>
  <c r="B1189" i="1" s="1"/>
  <c r="A1269" i="1"/>
  <c r="B1269" i="1" s="1"/>
  <c r="A19" i="1"/>
  <c r="B19" i="1" s="1"/>
  <c r="A301" i="1"/>
  <c r="B301" i="1" s="1"/>
  <c r="A557" i="1"/>
  <c r="B557" i="1" s="1"/>
  <c r="A736" i="1"/>
  <c r="B736" i="1" s="1"/>
  <c r="A853" i="1"/>
  <c r="B853" i="1" s="1"/>
  <c r="A955" i="1"/>
  <c r="A1038" i="1"/>
  <c r="B1038" i="1" s="1"/>
  <c r="A1102" i="1"/>
  <c r="B1102" i="1" s="1"/>
  <c r="A1166" i="1"/>
  <c r="B1166" i="1" s="1"/>
  <c r="A1230" i="1"/>
  <c r="B1230" i="1" s="1"/>
  <c r="A1294" i="1"/>
  <c r="B1294" i="1" s="1"/>
  <c r="A20" i="1"/>
  <c r="B20" i="1" s="1"/>
  <c r="A227" i="1"/>
  <c r="B227" i="1" s="1"/>
  <c r="A433" i="1"/>
  <c r="B433" i="1" s="1"/>
  <c r="A637" i="1"/>
  <c r="B637" i="1" s="1"/>
  <c r="A739" i="1"/>
  <c r="B739" i="1" s="1"/>
  <c r="A840" i="1"/>
  <c r="B840" i="1" s="1"/>
  <c r="A943" i="1"/>
  <c r="B943" i="1" s="1"/>
  <c r="A1031" i="1"/>
  <c r="B1031" i="1" s="1"/>
  <c r="A1095" i="1"/>
  <c r="B1095" i="1" s="1"/>
  <c r="A1159" i="1"/>
  <c r="B1159" i="1" s="1"/>
  <c r="A1223" i="1"/>
  <c r="B1223" i="1" s="1"/>
  <c r="A1287" i="1"/>
  <c r="B1287" i="1" s="1"/>
  <c r="A1351" i="1"/>
  <c r="B1351" i="1" s="1"/>
  <c r="A205" i="1"/>
  <c r="B205" i="1" s="1"/>
  <c r="A411" i="1"/>
  <c r="B411" i="1" s="1"/>
  <c r="A612" i="1"/>
  <c r="B612" i="1" s="1"/>
  <c r="A727" i="1"/>
  <c r="B727" i="1" s="1"/>
  <c r="A830" i="1"/>
  <c r="B830" i="1" s="1"/>
  <c r="A933" i="1"/>
  <c r="B933" i="1" s="1"/>
  <c r="A1024" i="1"/>
  <c r="B1024" i="1" s="1"/>
  <c r="A182" i="1"/>
  <c r="B182" i="1" s="1"/>
  <c r="A206" i="1"/>
  <c r="B206" i="1" s="1"/>
  <c r="A366" i="1"/>
  <c r="B366" i="1" s="1"/>
  <c r="A526" i="1"/>
  <c r="B526" i="1" s="1"/>
  <c r="A79" i="1"/>
  <c r="B79" i="1" s="1"/>
  <c r="A207" i="1"/>
  <c r="B207" i="1" s="1"/>
  <c r="A359" i="1"/>
  <c r="B359" i="1" s="1"/>
  <c r="A495" i="1"/>
  <c r="B495" i="1" s="1"/>
  <c r="A623" i="1"/>
  <c r="B623" i="1" s="1"/>
  <c r="A152" i="1"/>
  <c r="B152" i="1" s="1"/>
  <c r="A288" i="1"/>
  <c r="B288" i="1" s="1"/>
  <c r="A416" i="1"/>
  <c r="B416" i="1" s="1"/>
  <c r="A552" i="1"/>
  <c r="B552" i="1" s="1"/>
  <c r="A82" i="1"/>
  <c r="B82" i="1" s="1"/>
  <c r="A210" i="1"/>
  <c r="B210" i="1" s="1"/>
  <c r="A346" i="1"/>
  <c r="B346" i="1" s="1"/>
  <c r="A490" i="1"/>
  <c r="B490" i="1" s="1"/>
  <c r="A618" i="1"/>
  <c r="B618" i="1" s="1"/>
  <c r="A245" i="1"/>
  <c r="B245" i="1" s="1"/>
  <c r="A517" i="1"/>
  <c r="B517" i="1" s="1"/>
  <c r="A705" i="1"/>
  <c r="B705" i="1" s="1"/>
  <c r="A857" i="1"/>
  <c r="B857" i="1" s="1"/>
  <c r="A57" i="1"/>
  <c r="B57" i="1" s="1"/>
  <c r="A313" i="1"/>
  <c r="B313" i="1" s="1"/>
  <c r="A601" i="1"/>
  <c r="B601" i="1" s="1"/>
  <c r="A738" i="1"/>
  <c r="B738" i="1" s="1"/>
  <c r="A818" i="1"/>
  <c r="B818" i="1" s="1"/>
  <c r="A906" i="1"/>
  <c r="B906" i="1" s="1"/>
  <c r="A994" i="1"/>
  <c r="B994" i="1" s="1"/>
  <c r="A124" i="1"/>
  <c r="B124" i="1" s="1"/>
  <c r="A300" i="1"/>
  <c r="B300" i="1" s="1"/>
  <c r="A476" i="1"/>
  <c r="B476" i="1" s="1"/>
  <c r="A636" i="1"/>
  <c r="B636" i="1" s="1"/>
  <c r="A724" i="1"/>
  <c r="B724" i="1" s="1"/>
  <c r="A812" i="1"/>
  <c r="B812" i="1" s="1"/>
  <c r="A892" i="1"/>
  <c r="B892" i="1" s="1"/>
  <c r="A980" i="1"/>
  <c r="B980" i="1" s="1"/>
  <c r="A164" i="1"/>
  <c r="B164" i="1" s="1"/>
  <c r="A420" i="1"/>
  <c r="B420" i="1" s="1"/>
  <c r="A670" i="1"/>
  <c r="B670" i="1" s="1"/>
  <c r="A811" i="1"/>
  <c r="B811" i="1" s="1"/>
  <c r="A939" i="1"/>
  <c r="B939" i="1" s="1"/>
  <c r="A1052" i="1"/>
  <c r="B1052" i="1" s="1"/>
  <c r="A1140" i="1"/>
  <c r="B1140" i="1" s="1"/>
  <c r="A1220" i="1"/>
  <c r="B1220" i="1" s="1"/>
  <c r="A1308" i="1"/>
  <c r="B1308" i="1" s="1"/>
  <c r="A116" i="1"/>
  <c r="B116" i="1" s="1"/>
  <c r="A372" i="1"/>
  <c r="B372" i="1" s="1"/>
  <c r="A646" i="1"/>
  <c r="B646" i="1" s="1"/>
  <c r="A787" i="1"/>
  <c r="B787" i="1" s="1"/>
  <c r="A915" i="1"/>
  <c r="B915" i="1" s="1"/>
  <c r="A1037" i="1"/>
  <c r="B1037" i="1" s="1"/>
  <c r="A1125" i="1"/>
  <c r="B1125" i="1" s="1"/>
  <c r="A1205" i="1"/>
  <c r="B1205" i="1" s="1"/>
  <c r="A1293" i="1"/>
  <c r="B1293" i="1" s="1"/>
  <c r="A97" i="1"/>
  <c r="B97" i="1" s="1"/>
  <c r="A353" i="1"/>
  <c r="B353" i="1" s="1"/>
  <c r="A635" i="1"/>
  <c r="B635" i="1" s="1"/>
  <c r="A775" i="1"/>
  <c r="B775" i="1" s="1"/>
  <c r="A878" i="1"/>
  <c r="B878" i="1" s="1"/>
  <c r="A979" i="1"/>
  <c r="B979" i="1" s="1"/>
  <c r="A1054" i="1"/>
  <c r="B1054" i="1" s="1"/>
  <c r="A1118" i="1"/>
  <c r="B1118" i="1" s="1"/>
  <c r="A1182" i="1"/>
  <c r="B1182" i="1" s="1"/>
  <c r="A1246" i="1"/>
  <c r="B1246" i="1" s="1"/>
  <c r="A1310" i="1"/>
  <c r="B1310" i="1" s="1"/>
  <c r="A75" i="1"/>
  <c r="A276" i="1"/>
  <c r="B276" i="1" s="1"/>
  <c r="A483" i="1"/>
  <c r="B483" i="1" s="1"/>
  <c r="A662" i="1"/>
  <c r="B662" i="1" s="1"/>
  <c r="A765" i="1"/>
  <c r="B765" i="1" s="1"/>
  <c r="A867" i="1"/>
  <c r="B867" i="1" s="1"/>
  <c r="A968" i="1"/>
  <c r="B968" i="1" s="1"/>
  <c r="A1047" i="1"/>
  <c r="B1047" i="1" s="1"/>
  <c r="A1111" i="1"/>
  <c r="B1111" i="1" s="1"/>
  <c r="A1175" i="1"/>
  <c r="B1175" i="1" s="1"/>
  <c r="A1239" i="1"/>
  <c r="B1239" i="1" s="1"/>
  <c r="A1303" i="1"/>
  <c r="B1303" i="1" s="1"/>
  <c r="A51" i="1"/>
  <c r="B51" i="1" s="1"/>
  <c r="A257" i="1"/>
  <c r="B257" i="1" s="1"/>
  <c r="A461" i="1"/>
  <c r="B461" i="1" s="1"/>
  <c r="A102" i="1"/>
  <c r="B102" i="1" s="1"/>
  <c r="A270" i="1"/>
  <c r="B270" i="1" s="1"/>
  <c r="A422" i="1"/>
  <c r="B422" i="1" s="1"/>
  <c r="A598" i="1"/>
  <c r="B598" i="1" s="1"/>
  <c r="A135" i="1"/>
  <c r="B135" i="1" s="1"/>
  <c r="A263" i="1"/>
  <c r="B263" i="1" s="1"/>
  <c r="A399" i="1"/>
  <c r="B399" i="1" s="1"/>
  <c r="A551" i="1"/>
  <c r="B551" i="1" s="1"/>
  <c r="A64" i="1"/>
  <c r="B64" i="1" s="1"/>
  <c r="A200" i="1"/>
  <c r="B200" i="1" s="1"/>
  <c r="A344" i="1"/>
  <c r="B344" i="1" s="1"/>
  <c r="A472" i="1"/>
  <c r="B472" i="1" s="1"/>
  <c r="A608" i="1"/>
  <c r="B608" i="1" s="1"/>
  <c r="A122" i="1"/>
  <c r="B122" i="1" s="1"/>
  <c r="A250" i="1"/>
  <c r="B250" i="1" s="1"/>
  <c r="A402" i="1"/>
  <c r="B402" i="1" s="1"/>
  <c r="A538" i="1"/>
  <c r="B538" i="1" s="1"/>
  <c r="A69" i="1"/>
  <c r="B69" i="1" s="1"/>
  <c r="A357" i="1"/>
  <c r="B357" i="1" s="1"/>
  <c r="A629" i="1"/>
  <c r="B629" i="1" s="1"/>
  <c r="A761" i="1"/>
  <c r="B761" i="1" s="1"/>
  <c r="A897" i="1"/>
  <c r="B897" i="1" s="1"/>
  <c r="A169" i="1"/>
  <c r="B169" i="1" s="1"/>
  <c r="A425" i="1"/>
  <c r="B425" i="1" s="1"/>
  <c r="A666" i="1"/>
  <c r="B666" i="1" s="1"/>
  <c r="A770" i="1"/>
  <c r="B770" i="1" s="1"/>
  <c r="A850" i="1"/>
  <c r="B850" i="1" s="1"/>
  <c r="A938" i="1"/>
  <c r="B938" i="1" s="1"/>
  <c r="A28" i="1"/>
  <c r="B28" i="1" s="1"/>
  <c r="A188" i="1"/>
  <c r="B188" i="1" s="1"/>
  <c r="A364" i="1"/>
  <c r="B364" i="1" s="1"/>
  <c r="A540" i="1"/>
  <c r="B540" i="1" s="1"/>
  <c r="A668" i="1"/>
  <c r="B668" i="1" s="1"/>
  <c r="A756" i="1"/>
  <c r="B756" i="1" s="1"/>
  <c r="A844" i="1"/>
  <c r="B844" i="1" s="1"/>
  <c r="A924" i="1"/>
  <c r="B924" i="1" s="1"/>
  <c r="A1012" i="1"/>
  <c r="B1012" i="1" s="1"/>
  <c r="A269" i="1"/>
  <c r="B269" i="1" s="1"/>
  <c r="A525" i="1"/>
  <c r="B525" i="1" s="1"/>
  <c r="A720" i="1"/>
  <c r="B720" i="1" s="1"/>
  <c r="A862" i="1"/>
  <c r="B862" i="1" s="1"/>
  <c r="A987" i="1"/>
  <c r="B987" i="1" s="1"/>
  <c r="A1084" i="1"/>
  <c r="B1084" i="1" s="1"/>
  <c r="A1172" i="1"/>
  <c r="B1172" i="1" s="1"/>
  <c r="A1252" i="1"/>
  <c r="B1252" i="1" s="1"/>
  <c r="A1340" i="1"/>
  <c r="B1340" i="1" s="1"/>
  <c r="A221" i="1"/>
  <c r="B221" i="1" s="1"/>
  <c r="A477" i="1"/>
  <c r="B477" i="1" s="1"/>
  <c r="A696" i="1"/>
  <c r="B696" i="1" s="1"/>
  <c r="A838" i="1"/>
  <c r="B838" i="1" s="1"/>
  <c r="A966" i="1"/>
  <c r="B966" i="1" s="1"/>
  <c r="A1069" i="1"/>
  <c r="B1069" i="1" s="1"/>
  <c r="A1157" i="1"/>
  <c r="B1157" i="1" s="1"/>
  <c r="A1237" i="1"/>
  <c r="B1237" i="1" s="1"/>
  <c r="A1325" i="1"/>
  <c r="B1325" i="1" s="1"/>
  <c r="A196" i="1"/>
  <c r="B196" i="1" s="1"/>
  <c r="A452" i="1"/>
  <c r="B452" i="1" s="1"/>
  <c r="A686" i="1"/>
  <c r="B686" i="1" s="1"/>
  <c r="A814" i="1"/>
  <c r="B814" i="1" s="1"/>
  <c r="A917" i="1"/>
  <c r="B917" i="1" s="1"/>
  <c r="A1011" i="1"/>
  <c r="B1011" i="1" s="1"/>
  <c r="A1078" i="1"/>
  <c r="B1078" i="1" s="1"/>
  <c r="A1142" i="1"/>
  <c r="B1142" i="1" s="1"/>
  <c r="A1206" i="1"/>
  <c r="B1206" i="1" s="1"/>
  <c r="A1270" i="1"/>
  <c r="B1270" i="1" s="1"/>
  <c r="A1334" i="1"/>
  <c r="B1334" i="1" s="1"/>
  <c r="A148" i="1"/>
  <c r="B148" i="1" s="1"/>
  <c r="A355" i="1"/>
  <c r="B355" i="1" s="1"/>
  <c r="A561" i="1"/>
  <c r="B561" i="1" s="1"/>
  <c r="A701" i="1"/>
  <c r="B701" i="1" s="1"/>
  <c r="A803" i="1"/>
  <c r="B803" i="1" s="1"/>
  <c r="A904" i="1"/>
  <c r="B904" i="1" s="1"/>
  <c r="A1001" i="1"/>
  <c r="B1001" i="1" s="1"/>
  <c r="A1071" i="1"/>
  <c r="B1071" i="1" s="1"/>
  <c r="A1135" i="1"/>
  <c r="B1135" i="1" s="1"/>
  <c r="A1199" i="1"/>
  <c r="B1199" i="1" s="1"/>
  <c r="A1263" i="1"/>
  <c r="B1263" i="1" s="1"/>
  <c r="A1327" i="1"/>
  <c r="B1327" i="1" s="1"/>
  <c r="A129" i="1"/>
  <c r="B129" i="1" s="1"/>
  <c r="A333" i="1"/>
  <c r="B333" i="1" s="1"/>
  <c r="A539" i="1"/>
  <c r="B539" i="1" s="1"/>
  <c r="A688" i="1"/>
  <c r="B688" i="1" s="1"/>
  <c r="A791" i="1"/>
  <c r="B791" i="1" s="1"/>
  <c r="A894" i="1"/>
  <c r="B894" i="1" s="1"/>
  <c r="A992" i="1"/>
  <c r="B992" i="1" s="1"/>
  <c r="A238" i="1"/>
  <c r="B238" i="1" s="1"/>
  <c r="A502" i="1"/>
  <c r="B502" i="1" s="1"/>
  <c r="A143" i="1"/>
  <c r="B143" i="1" s="1"/>
  <c r="A367" i="1"/>
  <c r="B367" i="1" s="1"/>
  <c r="A575" i="1"/>
  <c r="B575" i="1" s="1"/>
  <c r="A192" i="1"/>
  <c r="B192" i="1" s="1"/>
  <c r="A408" i="1"/>
  <c r="B408" i="1" s="1"/>
  <c r="A616" i="1"/>
  <c r="B616" i="1" s="1"/>
  <c r="A234" i="1"/>
  <c r="B234" i="1" s="1"/>
  <c r="A434" i="1"/>
  <c r="B434" i="1" s="1"/>
  <c r="A53" i="1"/>
  <c r="B53" i="1" s="1"/>
  <c r="A485" i="1"/>
  <c r="B485" i="1" s="1"/>
  <c r="A793" i="1"/>
  <c r="B793" i="1" s="1"/>
  <c r="A89" i="1"/>
  <c r="B89" i="1" s="1"/>
  <c r="A489" i="1"/>
  <c r="B489" i="1" s="1"/>
  <c r="A754" i="1"/>
  <c r="B754" i="1" s="1"/>
  <c r="A898" i="1"/>
  <c r="B898" i="1" s="1"/>
  <c r="A44" i="1"/>
  <c r="A316" i="1"/>
  <c r="B316" i="1" s="1"/>
  <c r="A572" i="1"/>
  <c r="B572" i="1" s="1"/>
  <c r="A748" i="1"/>
  <c r="B748" i="1" s="1"/>
  <c r="A884" i="1"/>
  <c r="B884" i="1" s="1"/>
  <c r="A1020" i="1"/>
  <c r="B1020" i="1" s="1"/>
  <c r="A475" i="1"/>
  <c r="B475" i="1" s="1"/>
  <c r="A759" i="1"/>
  <c r="B759" i="1" s="1"/>
  <c r="A976" i="1"/>
  <c r="B976" i="1" s="1"/>
  <c r="A1124" i="1"/>
  <c r="B1124" i="1" s="1"/>
  <c r="A1268" i="1"/>
  <c r="B1268" i="1" s="1"/>
  <c r="A145" i="1"/>
  <c r="B145" i="1" s="1"/>
  <c r="A555" i="1"/>
  <c r="B555" i="1" s="1"/>
  <c r="A813" i="1"/>
  <c r="B813" i="1" s="1"/>
  <c r="A1029" i="1"/>
  <c r="B1029" i="1" s="1"/>
  <c r="A1165" i="1"/>
  <c r="B1165" i="1" s="1"/>
  <c r="A1301" i="1"/>
  <c r="B1301" i="1" s="1"/>
  <c r="A251" i="1"/>
  <c r="B251" i="1" s="1"/>
  <c r="A672" i="1"/>
  <c r="B672" i="1" s="1"/>
  <c r="A864" i="1"/>
  <c r="B864" i="1" s="1"/>
  <c r="A1022" i="1"/>
  <c r="B1022" i="1" s="1"/>
  <c r="A1126" i="1"/>
  <c r="B1126" i="1" s="1"/>
  <c r="A1222" i="1"/>
  <c r="B1222" i="1" s="1"/>
  <c r="A1326" i="1"/>
  <c r="B1326" i="1" s="1"/>
  <c r="A253" i="1"/>
  <c r="B253" i="1" s="1"/>
  <c r="A587" i="1"/>
  <c r="B587" i="1" s="1"/>
  <c r="A776" i="1"/>
  <c r="B776" i="1" s="1"/>
  <c r="A931" i="1"/>
  <c r="B931" i="1" s="1"/>
  <c r="A1063" i="1"/>
  <c r="B1063" i="1" s="1"/>
  <c r="A1167" i="1"/>
  <c r="B1167" i="1" s="1"/>
  <c r="A1271" i="1"/>
  <c r="B1271" i="1" s="1"/>
  <c r="A77" i="1"/>
  <c r="B77" i="1" s="1"/>
  <c r="A385" i="1"/>
  <c r="B385" i="1" s="1"/>
  <c r="A663" i="1"/>
  <c r="B663" i="1" s="1"/>
  <c r="A805" i="1"/>
  <c r="B805" i="1" s="1"/>
  <c r="A944" i="1"/>
  <c r="B944" i="1" s="1"/>
  <c r="A1048" i="1"/>
  <c r="B1048" i="1" s="1"/>
  <c r="A1112" i="1"/>
  <c r="B1112" i="1" s="1"/>
  <c r="A1176" i="1"/>
  <c r="B1176" i="1" s="1"/>
  <c r="A1240" i="1"/>
  <c r="B1240" i="1" s="1"/>
  <c r="A209" i="1"/>
  <c r="B209" i="1" s="1"/>
  <c r="A413" i="1"/>
  <c r="A619" i="1"/>
  <c r="B619" i="1" s="1"/>
  <c r="A728" i="1"/>
  <c r="B728" i="1" s="1"/>
  <c r="A831" i="1"/>
  <c r="B831" i="1" s="1"/>
  <c r="A934" i="1"/>
  <c r="B934" i="1" s="1"/>
  <c r="A1025" i="1"/>
  <c r="B1025" i="1" s="1"/>
  <c r="A388" i="1"/>
  <c r="B388" i="1" s="1"/>
  <c r="A923" i="1"/>
  <c r="B923" i="1" s="1"/>
  <c r="A1161" i="1"/>
  <c r="B1161" i="1" s="1"/>
  <c r="A1307" i="1"/>
  <c r="B1307" i="1" s="1"/>
  <c r="A1396" i="1"/>
  <c r="B1396" i="1" s="1"/>
  <c r="A1460" i="1"/>
  <c r="A1524" i="1"/>
  <c r="B1524" i="1" s="1"/>
  <c r="A1588" i="1"/>
  <c r="B1588" i="1" s="1"/>
  <c r="A1652" i="1"/>
  <c r="B1652" i="1" s="1"/>
  <c r="A1716" i="1"/>
  <c r="B1716" i="1" s="1"/>
  <c r="A1780" i="1"/>
  <c r="B1780" i="1" s="1"/>
  <c r="A497" i="1"/>
  <c r="B497" i="1" s="1"/>
  <c r="A975" i="1"/>
  <c r="B975" i="1" s="1"/>
  <c r="A1185" i="1"/>
  <c r="B1185" i="1" s="1"/>
  <c r="A1328" i="1"/>
  <c r="B1328" i="1" s="1"/>
  <c r="A1405" i="1"/>
  <c r="B1405" i="1" s="1"/>
  <c r="A1469" i="1"/>
  <c r="B1469" i="1" s="1"/>
  <c r="A1533" i="1"/>
  <c r="B1533" i="1" s="1"/>
  <c r="A1597" i="1"/>
  <c r="B1597" i="1" s="1"/>
  <c r="A1661" i="1"/>
  <c r="B1661" i="1" s="1"/>
  <c r="A1725" i="1"/>
  <c r="B1725" i="1" s="1"/>
  <c r="A1789" i="1"/>
  <c r="B1789" i="1" s="1"/>
  <c r="A731" i="1"/>
  <c r="B731" i="1" s="1"/>
  <c r="A1081" i="1"/>
  <c r="B1081" i="1" s="1"/>
  <c r="A1249" i="1"/>
  <c r="B1249" i="1" s="1"/>
  <c r="A1366" i="1"/>
  <c r="B1366" i="1" s="1"/>
  <c r="A1430" i="1"/>
  <c r="B1430" i="1" s="1"/>
  <c r="A1494" i="1"/>
  <c r="B1494" i="1" s="1"/>
  <c r="A1558" i="1"/>
  <c r="B1558" i="1" s="1"/>
  <c r="A1622" i="1"/>
  <c r="B1622" i="1" s="1"/>
  <c r="A1686" i="1"/>
  <c r="B1686" i="1" s="1"/>
  <c r="A1750" i="1"/>
  <c r="B1750" i="1" s="1"/>
  <c r="A317" i="1"/>
  <c r="B317" i="1" s="1"/>
  <c r="A886" i="1"/>
  <c r="B886" i="1" s="1"/>
  <c r="A1146" i="1"/>
  <c r="B1146" i="1" s="1"/>
  <c r="A1298" i="1"/>
  <c r="B1298" i="1" s="1"/>
  <c r="A1391" i="1"/>
  <c r="B1391" i="1" s="1"/>
  <c r="A1455" i="1"/>
  <c r="B1455" i="1" s="1"/>
  <c r="A302" i="1"/>
  <c r="B302" i="1" s="1"/>
  <c r="A566" i="1"/>
  <c r="B566" i="1" s="1"/>
  <c r="A199" i="1"/>
  <c r="B199" i="1" s="1"/>
  <c r="A423" i="1"/>
  <c r="B423" i="1" s="1"/>
  <c r="A32" i="1"/>
  <c r="B32" i="1" s="1"/>
  <c r="A232" i="1"/>
  <c r="B232" i="1" s="1"/>
  <c r="A456" i="1"/>
  <c r="B456" i="1" s="1"/>
  <c r="A50" i="1"/>
  <c r="B50" i="1" s="1"/>
  <c r="A282" i="1"/>
  <c r="B282" i="1" s="1"/>
  <c r="A498" i="1"/>
  <c r="B498" i="1" s="1"/>
  <c r="A133" i="1"/>
  <c r="B133" i="1" s="1"/>
  <c r="A581" i="1"/>
  <c r="B581" i="1" s="1"/>
  <c r="A833" i="1"/>
  <c r="B833" i="1" s="1"/>
  <c r="A185" i="1"/>
  <c r="B185" i="1" s="1"/>
  <c r="A617" i="1"/>
  <c r="B617" i="1" s="1"/>
  <c r="A786" i="1"/>
  <c r="B786" i="1" s="1"/>
  <c r="A930" i="1"/>
  <c r="B930" i="1" s="1"/>
  <c r="A108" i="1"/>
  <c r="B108" i="1" s="1"/>
  <c r="A380" i="1"/>
  <c r="B380" i="1" s="1"/>
  <c r="A652" i="1"/>
  <c r="B652" i="1" s="1"/>
  <c r="A780" i="1"/>
  <c r="B780" i="1" s="1"/>
  <c r="A916" i="1"/>
  <c r="B916" i="1" s="1"/>
  <c r="A115" i="1"/>
  <c r="B115" i="1" s="1"/>
  <c r="A577" i="1"/>
  <c r="B577" i="1" s="1"/>
  <c r="A823" i="1"/>
  <c r="B823" i="1" s="1"/>
  <c r="A1019" i="1"/>
  <c r="B1019" i="1" s="1"/>
  <c r="A1156" i="1"/>
  <c r="B1156" i="1" s="1"/>
  <c r="A1300" i="1"/>
  <c r="B1300" i="1" s="1"/>
  <c r="A244" i="1"/>
  <c r="B244" i="1" s="1"/>
  <c r="A659" i="1"/>
  <c r="B659" i="1" s="1"/>
  <c r="A863" i="1"/>
  <c r="B863" i="1" s="1"/>
  <c r="A1061" i="1"/>
  <c r="B1061" i="1" s="1"/>
  <c r="A1197" i="1"/>
  <c r="B1197" i="1" s="1"/>
  <c r="A1333" i="1"/>
  <c r="B1333" i="1" s="1"/>
  <c r="A403" i="1"/>
  <c r="B403" i="1" s="1"/>
  <c r="A725" i="1"/>
  <c r="B725" i="1" s="1"/>
  <c r="A903" i="1"/>
  <c r="B903" i="1" s="1"/>
  <c r="A1046" i="1"/>
  <c r="B1046" i="1" s="1"/>
  <c r="A1150" i="1"/>
  <c r="B1150" i="1" s="1"/>
  <c r="A1254" i="1"/>
  <c r="B1254" i="1" s="1"/>
  <c r="A1350" i="1"/>
  <c r="B1350" i="1" s="1"/>
  <c r="A331" i="1"/>
  <c r="B331" i="1" s="1"/>
  <c r="A648" i="1"/>
  <c r="B648" i="1" s="1"/>
  <c r="A815" i="1"/>
  <c r="B815" i="1" s="1"/>
  <c r="A981" i="1"/>
  <c r="B981" i="1" s="1"/>
  <c r="A1087" i="1"/>
  <c r="B1087" i="1" s="1"/>
  <c r="A1191" i="1"/>
  <c r="B1191" i="1" s="1"/>
  <c r="A1295" i="1"/>
  <c r="B1295" i="1" s="1"/>
  <c r="A155" i="1"/>
  <c r="B155" i="1" s="1"/>
  <c r="A484" i="1"/>
  <c r="B484" i="1" s="1"/>
  <c r="A702" i="1"/>
  <c r="B702" i="1" s="1"/>
  <c r="A843" i="1"/>
  <c r="B843" i="1" s="1"/>
  <c r="A971" i="1"/>
  <c r="B971" i="1" s="1"/>
  <c r="A1064" i="1"/>
  <c r="B1064" i="1" s="1"/>
  <c r="A1128" i="1"/>
  <c r="B1128" i="1" s="1"/>
  <c r="A1192" i="1"/>
  <c r="B1192" i="1" s="1"/>
  <c r="A52" i="1"/>
  <c r="B52" i="1" s="1"/>
  <c r="A259" i="1"/>
  <c r="B259" i="1" s="1"/>
  <c r="A465" i="1"/>
  <c r="B465" i="1" s="1"/>
  <c r="A653" i="1"/>
  <c r="B653" i="1" s="1"/>
  <c r="A755" i="1"/>
  <c r="B755" i="1" s="1"/>
  <c r="A856" i="1"/>
  <c r="B856" i="1" s="1"/>
  <c r="A959" i="1"/>
  <c r="A1041" i="1"/>
  <c r="B1041" i="1" s="1"/>
  <c r="A595" i="1"/>
  <c r="B595" i="1" s="1"/>
  <c r="A1016" i="1"/>
  <c r="B1016" i="1" s="1"/>
  <c r="A1202" i="1"/>
  <c r="B1202" i="1" s="1"/>
  <c r="A1339" i="1"/>
  <c r="B1339" i="1" s="1"/>
  <c r="A1412" i="1"/>
  <c r="B1412" i="1" s="1"/>
  <c r="A1476" i="1"/>
  <c r="B1476" i="1" s="1"/>
  <c r="A1540" i="1"/>
  <c r="B1540" i="1" s="1"/>
  <c r="A1604" i="1"/>
  <c r="B1604" i="1" s="1"/>
  <c r="A1668" i="1"/>
  <c r="B1668" i="1" s="1"/>
  <c r="A1732" i="1"/>
  <c r="B1732" i="1" s="1"/>
  <c r="A1796" i="1"/>
  <c r="B1796" i="1" s="1"/>
  <c r="A669" i="1"/>
  <c r="B669" i="1" s="1"/>
  <c r="A1051" i="1"/>
  <c r="B1051" i="1" s="1"/>
  <c r="A1226" i="1"/>
  <c r="B1226" i="1" s="1"/>
  <c r="A1357" i="1"/>
  <c r="B1357" i="1" s="1"/>
  <c r="A1421" i="1"/>
  <c r="B1421" i="1" s="1"/>
  <c r="A1485" i="1"/>
  <c r="B1485" i="1" s="1"/>
  <c r="A1549" i="1"/>
  <c r="B1549" i="1" s="1"/>
  <c r="A1613" i="1"/>
  <c r="B1613" i="1" s="1"/>
  <c r="A1677" i="1"/>
  <c r="B1677" i="1" s="1"/>
  <c r="A1741" i="1"/>
  <c r="B1741" i="1" s="1"/>
  <c r="A110" i="1"/>
  <c r="B110" i="1" s="1"/>
  <c r="A406" i="1"/>
  <c r="A63" i="1"/>
  <c r="B63" i="1" s="1"/>
  <c r="A295" i="1"/>
  <c r="B295" i="1" s="1"/>
  <c r="A511" i="1"/>
  <c r="B511" i="1" s="1"/>
  <c r="A96" i="1"/>
  <c r="B96" i="1" s="1"/>
  <c r="A320" i="1"/>
  <c r="B320" i="1" s="1"/>
  <c r="A544" i="1"/>
  <c r="B544" i="1" s="1"/>
  <c r="A146" i="1"/>
  <c r="B146" i="1" s="1"/>
  <c r="A362" i="1"/>
  <c r="B362" i="1" s="1"/>
  <c r="A562" i="1"/>
  <c r="B562" i="1" s="1"/>
  <c r="A325" i="1"/>
  <c r="B325" i="1" s="1"/>
  <c r="A697" i="1"/>
  <c r="B697" i="1" s="1"/>
  <c r="A921" i="1"/>
  <c r="B921" i="1" s="1"/>
  <c r="A361" i="1"/>
  <c r="B361" i="1" s="1"/>
  <c r="A698" i="1"/>
  <c r="B698" i="1" s="1"/>
  <c r="A842" i="1"/>
  <c r="B842" i="1" s="1"/>
  <c r="A978" i="1"/>
  <c r="B978" i="1" s="1"/>
  <c r="A220" i="1"/>
  <c r="B220" i="1" s="1"/>
  <c r="A492" i="1"/>
  <c r="B492" i="1" s="1"/>
  <c r="A692" i="1"/>
  <c r="B692" i="1" s="1"/>
  <c r="A828" i="1"/>
  <c r="B828" i="1" s="1"/>
  <c r="A972" i="1"/>
  <c r="B972" i="1" s="1"/>
  <c r="A292" i="1"/>
  <c r="B292" i="1" s="1"/>
  <c r="A683" i="1"/>
  <c r="B683" i="1" s="1"/>
  <c r="A887" i="1"/>
  <c r="B887" i="1" s="1"/>
  <c r="A1076" i="1"/>
  <c r="B1076" i="1" s="1"/>
  <c r="A1212" i="1"/>
  <c r="B1212" i="1" s="1"/>
  <c r="A1348" i="1"/>
  <c r="B1348" i="1" s="1"/>
  <c r="A427" i="1"/>
  <c r="B427" i="1" s="1"/>
  <c r="A735" i="1"/>
  <c r="B735" i="1" s="1"/>
  <c r="A952" i="1"/>
  <c r="B952" i="1" s="1"/>
  <c r="A1109" i="1"/>
  <c r="B1109" i="1" s="1"/>
  <c r="A1253" i="1"/>
  <c r="B1253" i="1" s="1"/>
  <c r="A123" i="1"/>
  <c r="B123" i="1" s="1"/>
  <c r="A531" i="1"/>
  <c r="B531" i="1" s="1"/>
  <c r="A800" i="1"/>
  <c r="B800" i="1" s="1"/>
  <c r="A967" i="1"/>
  <c r="B967" i="1" s="1"/>
  <c r="A1086" i="1"/>
  <c r="B1086" i="1" s="1"/>
  <c r="A1190" i="1"/>
  <c r="B1190" i="1" s="1"/>
  <c r="A1286" i="1"/>
  <c r="B1286" i="1" s="1"/>
  <c r="A125" i="1"/>
  <c r="B125" i="1" s="1"/>
  <c r="A459" i="1"/>
  <c r="B459" i="1" s="1"/>
  <c r="A712" i="1"/>
  <c r="B712" i="1" s="1"/>
  <c r="A879" i="1"/>
  <c r="B879" i="1" s="1"/>
  <c r="A1023" i="1"/>
  <c r="B1023" i="1" s="1"/>
  <c r="A1127" i="1"/>
  <c r="B1127" i="1" s="1"/>
  <c r="A1231" i="1"/>
  <c r="B1231" i="1" s="1"/>
  <c r="A1335" i="1"/>
  <c r="B1335" i="1" s="1"/>
  <c r="A283" i="1"/>
  <c r="B283" i="1" s="1"/>
  <c r="A589" i="1"/>
  <c r="B589" i="1" s="1"/>
  <c r="A752" i="1"/>
  <c r="B752" i="1" s="1"/>
  <c r="A880" i="1"/>
  <c r="B880" i="1" s="1"/>
  <c r="A1014" i="1"/>
  <c r="B1014" i="1" s="1"/>
  <c r="A1088" i="1"/>
  <c r="B1088" i="1" s="1"/>
  <c r="A1152" i="1"/>
  <c r="B1152" i="1" s="1"/>
  <c r="A1216" i="1"/>
  <c r="B1216" i="1" s="1"/>
  <c r="A131" i="1"/>
  <c r="B131" i="1" s="1"/>
  <c r="A337" i="1"/>
  <c r="B337" i="1" s="1"/>
  <c r="A541" i="1"/>
  <c r="B541" i="1" s="1"/>
  <c r="A691" i="1"/>
  <c r="B691" i="1" s="1"/>
  <c r="A792" i="1"/>
  <c r="B792" i="1" s="1"/>
  <c r="A895" i="1"/>
  <c r="B895" i="1" s="1"/>
  <c r="A993" i="1"/>
  <c r="B993" i="1" s="1"/>
  <c r="A83" i="1"/>
  <c r="B83" i="1" s="1"/>
  <c r="A768" i="1"/>
  <c r="B768" i="1" s="1"/>
  <c r="A1097" i="1"/>
  <c r="B1097" i="1" s="1"/>
  <c r="A1259" i="1"/>
  <c r="B1259" i="1" s="1"/>
  <c r="A1372" i="1"/>
  <c r="B1372" i="1" s="1"/>
  <c r="A1436" i="1"/>
  <c r="B1436" i="1" s="1"/>
  <c r="A1500" i="1"/>
  <c r="B1500" i="1" s="1"/>
  <c r="A1564" i="1"/>
  <c r="B1564" i="1" s="1"/>
  <c r="A1628" i="1"/>
  <c r="B1628" i="1" s="1"/>
  <c r="A1692" i="1"/>
  <c r="B1692" i="1" s="1"/>
  <c r="A1756" i="1"/>
  <c r="B1756" i="1" s="1"/>
  <c r="A189" i="1"/>
  <c r="B189" i="1" s="1"/>
  <c r="A822" i="1"/>
  <c r="B822" i="1" s="1"/>
  <c r="A1121" i="1"/>
  <c r="B1121" i="1" s="1"/>
  <c r="A1280" i="1"/>
  <c r="B1280" i="1" s="1"/>
  <c r="A1381" i="1"/>
  <c r="B1381" i="1" s="1"/>
  <c r="A1445" i="1"/>
  <c r="B1445" i="1" s="1"/>
  <c r="A1509" i="1"/>
  <c r="B1509" i="1" s="1"/>
  <c r="A1573" i="1"/>
  <c r="B1573" i="1" s="1"/>
  <c r="A1637" i="1"/>
  <c r="B1637" i="1" s="1"/>
  <c r="A1701" i="1"/>
  <c r="B1701" i="1" s="1"/>
  <c r="A1765" i="1"/>
  <c r="B1765" i="1" s="1"/>
  <c r="A516" i="1"/>
  <c r="B516" i="1" s="1"/>
  <c r="A984" i="1"/>
  <c r="B984" i="1" s="1"/>
  <c r="A1186" i="1"/>
  <c r="B1186" i="1" s="1"/>
  <c r="A1329" i="1"/>
  <c r="B1329" i="1" s="1"/>
  <c r="A1406" i="1"/>
  <c r="B1406" i="1" s="1"/>
  <c r="A1470" i="1"/>
  <c r="B1470" i="1" s="1"/>
  <c r="A1534" i="1"/>
  <c r="B1534" i="1" s="1"/>
  <c r="A1598" i="1"/>
  <c r="B1598" i="1" s="1"/>
  <c r="A1662" i="1"/>
  <c r="B1662" i="1" s="1"/>
  <c r="A1726" i="1"/>
  <c r="B1726" i="1" s="1"/>
  <c r="A1790" i="1"/>
  <c r="B1790" i="1" s="1"/>
  <c r="A733" i="1"/>
  <c r="B733" i="1" s="1"/>
  <c r="A1082" i="1"/>
  <c r="B1082" i="1" s="1"/>
  <c r="A1250" i="1"/>
  <c r="B1250" i="1" s="1"/>
  <c r="A1367" i="1"/>
  <c r="B1367" i="1" s="1"/>
  <c r="A1431" i="1"/>
  <c r="B1431" i="1" s="1"/>
  <c r="A763" i="1"/>
  <c r="B763" i="1" s="1"/>
  <c r="A661" i="1"/>
  <c r="B661" i="1" s="1"/>
  <c r="A481" i="1"/>
  <c r="B481" i="1" s="1"/>
  <c r="A275" i="1"/>
  <c r="B275" i="1" s="1"/>
  <c r="A68" i="1"/>
  <c r="B68" i="1" s="1"/>
  <c r="A1309" i="1"/>
  <c r="B1309" i="1" s="1"/>
  <c r="A1245" i="1"/>
  <c r="B1245" i="1" s="1"/>
  <c r="A1181" i="1"/>
  <c r="B1181" i="1" s="1"/>
  <c r="A1117" i="1"/>
  <c r="B1117" i="1" s="1"/>
  <c r="A1053" i="1"/>
  <c r="B1053" i="1" s="1"/>
  <c r="A977" i="1"/>
  <c r="B977" i="1" s="1"/>
  <c r="A877" i="1"/>
  <c r="B877" i="1" s="1"/>
  <c r="A774" i="1"/>
  <c r="B774" i="1" s="1"/>
  <c r="A671" i="1"/>
  <c r="B671" i="1" s="1"/>
  <c r="A500" i="1"/>
  <c r="B500" i="1" s="1"/>
  <c r="A299" i="1"/>
  <c r="B299" i="1" s="1"/>
  <c r="A93" i="1"/>
  <c r="B93" i="1" s="1"/>
  <c r="A1324" i="1"/>
  <c r="B1324" i="1" s="1"/>
  <c r="A1260" i="1"/>
  <c r="B1260" i="1" s="1"/>
  <c r="A1196" i="1"/>
  <c r="B1196" i="1" s="1"/>
  <c r="A1132" i="1"/>
  <c r="B1132" i="1" s="1"/>
  <c r="A1068" i="1"/>
  <c r="B1068" i="1" s="1"/>
  <c r="A998" i="1"/>
  <c r="B998" i="1" s="1"/>
  <c r="A901" i="1"/>
  <c r="B901" i="1" s="1"/>
  <c r="A798" i="1"/>
  <c r="B798" i="1" s="1"/>
  <c r="A695" i="1"/>
  <c r="B695" i="1" s="1"/>
  <c r="A548" i="1"/>
  <c r="B548" i="1" s="1"/>
  <c r="A347" i="1"/>
  <c r="B347" i="1" s="1"/>
  <c r="A141" i="1"/>
  <c r="B141" i="1" s="1"/>
  <c r="A996" i="1"/>
  <c r="B996" i="1" s="1"/>
  <c r="A932" i="1"/>
  <c r="B932" i="1" s="1"/>
  <c r="A868" i="1"/>
  <c r="B868" i="1" s="1"/>
  <c r="A804" i="1"/>
  <c r="B804" i="1" s="1"/>
  <c r="A740" i="1"/>
  <c r="B740" i="1" s="1"/>
  <c r="A676" i="1"/>
  <c r="B676" i="1" s="1"/>
  <c r="A588" i="1"/>
  <c r="B588" i="1" s="1"/>
  <c r="A460" i="1"/>
  <c r="B460" i="1" s="1"/>
  <c r="A332" i="1"/>
  <c r="B332" i="1" s="1"/>
  <c r="A204" i="1"/>
  <c r="B204" i="1" s="1"/>
  <c r="A76" i="1"/>
  <c r="A986" i="1"/>
  <c r="B986" i="1" s="1"/>
  <c r="A922" i="1"/>
  <c r="B922" i="1" s="1"/>
  <c r="A858" i="1"/>
  <c r="B858" i="1" s="1"/>
  <c r="A794" i="1"/>
  <c r="B794" i="1" s="1"/>
  <c r="A730" i="1"/>
  <c r="B730" i="1" s="1"/>
  <c r="A633" i="1"/>
  <c r="B633" i="1" s="1"/>
  <c r="A441" i="1"/>
  <c r="B441" i="1" s="1"/>
  <c r="A233" i="1"/>
  <c r="B233" i="1" s="1"/>
  <c r="A41" i="1"/>
  <c r="B41" i="1" s="1"/>
  <c r="A881" i="1"/>
  <c r="B881" i="1" s="1"/>
  <c r="A769" i="1"/>
  <c r="B769" i="1" s="1"/>
  <c r="A673" i="1"/>
  <c r="B673" i="1" s="1"/>
  <c r="A501" i="1"/>
  <c r="B501" i="1" s="1"/>
  <c r="A309" i="1"/>
  <c r="B309" i="1" s="1"/>
  <c r="A101" i="1"/>
  <c r="B101" i="1" s="1"/>
  <c r="A570" i="1"/>
  <c r="B570" i="1" s="1"/>
  <c r="A474" i="1"/>
  <c r="B474" i="1" s="1"/>
  <c r="A370" i="1"/>
  <c r="B370" i="1" s="1"/>
  <c r="A274" i="1"/>
  <c r="B274" i="1" s="1"/>
  <c r="A170" i="1"/>
  <c r="B170" i="1" s="1"/>
  <c r="A58" i="1"/>
  <c r="B58" i="1" s="1"/>
  <c r="A584" i="1"/>
  <c r="B584" i="1" s="1"/>
  <c r="A480" i="1"/>
  <c r="B480" i="1" s="1"/>
  <c r="A384" i="1"/>
  <c r="B384" i="1" s="1"/>
  <c r="A280" i="1"/>
  <c r="B280" i="1" s="1"/>
  <c r="A168" i="1"/>
  <c r="B168" i="1" s="1"/>
  <c r="A72" i="1"/>
  <c r="B72" i="1" s="1"/>
  <c r="A583" i="1"/>
  <c r="B583" i="1" s="1"/>
  <c r="A487" i="1"/>
  <c r="B487" i="1" s="1"/>
  <c r="A383" i="1"/>
  <c r="B383" i="1" s="1"/>
  <c r="A271" i="1"/>
  <c r="B271" i="1" s="1"/>
  <c r="A175" i="1"/>
  <c r="B175" i="1" s="1"/>
  <c r="A71" i="1"/>
  <c r="B71" i="1" s="1"/>
  <c r="A590" i="1"/>
  <c r="B590" i="1" s="1"/>
  <c r="A486" i="1"/>
  <c r="B486" i="1" s="1"/>
  <c r="A374" i="1"/>
  <c r="B374" i="1" s="1"/>
  <c r="A278" i="1"/>
  <c r="B278" i="1" s="1"/>
  <c r="A174" i="1"/>
  <c r="B174" i="1" s="1"/>
  <c r="A54" i="1"/>
  <c r="B54" i="1" s="1"/>
  <c r="A47" i="1"/>
  <c r="B47" i="1" s="1"/>
  <c r="A558" i="1"/>
  <c r="B558" i="1" s="1"/>
  <c r="A462" i="1"/>
  <c r="B462" i="1" s="1"/>
  <c r="A358" i="1"/>
  <c r="B358" i="1" s="1"/>
  <c r="A246" i="1"/>
  <c r="B246" i="1" s="1"/>
  <c r="A150" i="1"/>
  <c r="B150" i="1" s="1"/>
  <c r="A38" i="1"/>
  <c r="B38" i="1" s="1"/>
  <c r="A711" i="1"/>
  <c r="B711" i="1" s="1"/>
  <c r="A580" i="1"/>
  <c r="B580" i="1" s="1"/>
  <c r="A379" i="1"/>
  <c r="B379" i="1" s="1"/>
  <c r="A173" i="1"/>
  <c r="B173" i="1" s="1"/>
  <c r="A1341" i="1"/>
  <c r="B1341" i="1" s="1"/>
  <c r="A1277" i="1"/>
  <c r="B1277" i="1" s="1"/>
  <c r="A1213" i="1"/>
  <c r="B1213" i="1" s="1"/>
  <c r="A1149" i="1"/>
  <c r="B1149" i="1" s="1"/>
  <c r="A1085" i="1"/>
  <c r="B1085" i="1" s="1"/>
  <c r="A1021" i="1"/>
  <c r="B1021" i="1" s="1"/>
  <c r="A927" i="1"/>
  <c r="B927" i="1" s="1"/>
  <c r="A824" i="1"/>
  <c r="B824" i="1" s="1"/>
  <c r="A723" i="1"/>
  <c r="B723" i="1" s="1"/>
  <c r="A605" i="1"/>
  <c r="B605" i="1" s="1"/>
  <c r="A401" i="1"/>
  <c r="B401" i="1" s="1"/>
  <c r="A195" i="1"/>
  <c r="B195" i="1" s="1"/>
  <c r="A1356" i="1"/>
  <c r="B1356" i="1" s="1"/>
  <c r="A1292" i="1"/>
  <c r="B1292" i="1" s="1"/>
  <c r="A1228" i="1"/>
  <c r="B1228" i="1" s="1"/>
  <c r="A1164" i="1"/>
  <c r="B1164" i="1" s="1"/>
  <c r="A1100" i="1"/>
  <c r="B1100" i="1" s="1"/>
  <c r="A1036" i="1"/>
  <c r="B1036" i="1" s="1"/>
  <c r="A951" i="1"/>
  <c r="B951" i="1" s="1"/>
  <c r="A848" i="1"/>
  <c r="B848" i="1" s="1"/>
  <c r="A747" i="1"/>
  <c r="B747" i="1" s="1"/>
  <c r="A645" i="1"/>
  <c r="B645" i="1" s="1"/>
  <c r="A449" i="1"/>
  <c r="A243" i="1"/>
  <c r="B243" i="1" s="1"/>
  <c r="A36" i="1"/>
  <c r="B36" i="1" s="1"/>
  <c r="A964" i="1"/>
  <c r="A900" i="1"/>
  <c r="B900" i="1" s="1"/>
  <c r="A836" i="1"/>
  <c r="B836" i="1" s="1"/>
  <c r="A772" i="1"/>
  <c r="B772" i="1" s="1"/>
  <c r="A708" i="1"/>
  <c r="B708" i="1" s="1"/>
  <c r="A644" i="1"/>
  <c r="B644" i="1" s="1"/>
  <c r="A524" i="1"/>
  <c r="B524" i="1" s="1"/>
  <c r="A396" i="1"/>
  <c r="B396" i="1" s="1"/>
  <c r="A268" i="1"/>
  <c r="B268" i="1" s="1"/>
  <c r="A140" i="1"/>
  <c r="B140" i="1" s="1"/>
  <c r="A1018" i="1"/>
  <c r="B1018" i="1" s="1"/>
  <c r="A954" i="1"/>
  <c r="A890" i="1"/>
  <c r="B890" i="1" s="1"/>
  <c r="A826" i="1"/>
  <c r="B826" i="1" s="1"/>
  <c r="A762" i="1"/>
  <c r="B762" i="1" s="1"/>
  <c r="A690" i="1"/>
  <c r="B690" i="1" s="1"/>
  <c r="A553" i="1"/>
  <c r="B553" i="1" s="1"/>
  <c r="A345" i="1"/>
  <c r="B345" i="1" s="1"/>
  <c r="A121" i="1"/>
  <c r="B121" i="1" s="1"/>
  <c r="A929" i="1"/>
  <c r="B929" i="1" s="1"/>
  <c r="A825" i="1"/>
  <c r="B825" i="1" s="1"/>
  <c r="A729" i="1"/>
  <c r="B729" i="1" s="1"/>
  <c r="A613" i="1"/>
  <c r="B613" i="1" s="1"/>
  <c r="A389" i="1"/>
  <c r="B389" i="1" s="1"/>
  <c r="A197" i="1"/>
  <c r="B197" i="1" s="1"/>
  <c r="A626" i="1"/>
  <c r="B626" i="1" s="1"/>
  <c r="A530" i="1"/>
  <c r="B530" i="1" s="1"/>
  <c r="A426" i="1"/>
  <c r="B426" i="1" s="1"/>
  <c r="A314" i="1"/>
  <c r="B314" i="1" s="1"/>
  <c r="A218" i="1"/>
  <c r="B218" i="1" s="1"/>
  <c r="A114" i="1"/>
  <c r="B114" i="1" s="1"/>
  <c r="A18" i="1"/>
  <c r="B18" i="1" s="1"/>
  <c r="A536" i="1"/>
  <c r="B536" i="1" s="1"/>
  <c r="A424" i="1"/>
  <c r="B424" i="1" s="1"/>
  <c r="A328" i="1"/>
  <c r="B328" i="1" s="1"/>
  <c r="A224" i="1"/>
  <c r="B224" i="1" s="1"/>
  <c r="A128" i="1"/>
  <c r="B128" i="1" s="1"/>
  <c r="A24" i="1"/>
  <c r="B24" i="1" s="1"/>
  <c r="A527" i="1"/>
  <c r="B527" i="1" s="1"/>
  <c r="A431" i="1"/>
  <c r="B431" i="1" s="1"/>
  <c r="A327" i="1"/>
  <c r="B327" i="1" s="1"/>
  <c r="A231" i="1"/>
  <c r="B231" i="1" s="1"/>
  <c r="A127" i="1"/>
  <c r="B127" i="1" s="1"/>
  <c r="A630" i="1"/>
  <c r="B630" i="1" s="1"/>
  <c r="A534" i="1"/>
  <c r="B534" i="1" s="1"/>
  <c r="A430" i="1"/>
  <c r="B430" i="1" s="1"/>
  <c r="A334" i="1"/>
  <c r="B334" i="1" s="1"/>
  <c r="A230" i="1"/>
  <c r="B230" i="1" s="1"/>
  <c r="A118" i="1"/>
  <c r="B118" i="1" s="1"/>
  <c r="A674" i="1"/>
  <c r="B674" i="1" s="1"/>
  <c r="A585" i="1"/>
  <c r="B585" i="1" s="1"/>
  <c r="A457" i="1"/>
  <c r="B457" i="1" s="1"/>
  <c r="A329" i="1"/>
  <c r="B329" i="1" s="1"/>
  <c r="A201" i="1"/>
  <c r="B201" i="1" s="1"/>
  <c r="A73" i="1"/>
  <c r="B73" i="1" s="1"/>
  <c r="A937" i="1"/>
  <c r="B937" i="1" s="1"/>
  <c r="A873" i="1"/>
  <c r="B873" i="1" s="1"/>
  <c r="A809" i="1"/>
  <c r="B809" i="1" s="1"/>
  <c r="A745" i="1"/>
  <c r="B745" i="1" s="1"/>
  <c r="A681" i="1"/>
  <c r="B681" i="1" s="1"/>
  <c r="A597" i="1"/>
  <c r="B597" i="1" s="1"/>
  <c r="A469" i="1"/>
  <c r="B469" i="1" s="1"/>
  <c r="A341" i="1"/>
  <c r="B341" i="1" s="1"/>
  <c r="A213" i="1"/>
  <c r="B213" i="1" s="1"/>
  <c r="A85" i="1"/>
  <c r="B85" i="1" s="1"/>
  <c r="A610" i="1"/>
  <c r="B610" i="1" s="1"/>
  <c r="A546" i="1"/>
  <c r="B546" i="1" s="1"/>
  <c r="A482" i="1"/>
  <c r="B482" i="1" s="1"/>
  <c r="A418" i="1"/>
  <c r="B418" i="1" s="1"/>
  <c r="A354" i="1"/>
  <c r="B354" i="1" s="1"/>
  <c r="A290" i="1"/>
  <c r="B290" i="1" s="1"/>
  <c r="A226" i="1"/>
  <c r="B226" i="1" s="1"/>
  <c r="A162" i="1"/>
  <c r="B162" i="1" s="1"/>
  <c r="A98" i="1"/>
  <c r="B98" i="1" s="1"/>
  <c r="A34" i="1"/>
  <c r="B34" i="1" s="1"/>
  <c r="A592" i="1"/>
  <c r="B592" i="1" s="1"/>
  <c r="A528" i="1"/>
  <c r="B528" i="1" s="1"/>
  <c r="A464" i="1"/>
  <c r="B464" i="1" s="1"/>
  <c r="A400" i="1"/>
  <c r="B400" i="1" s="1"/>
  <c r="A336" i="1"/>
  <c r="B336" i="1" s="1"/>
  <c r="A272" i="1"/>
  <c r="B272" i="1" s="1"/>
  <c r="A208" i="1"/>
  <c r="B208" i="1" s="1"/>
  <c r="A144" i="1"/>
  <c r="B144" i="1" s="1"/>
  <c r="A80" i="1"/>
  <c r="B80" i="1" s="1"/>
  <c r="A631" i="1"/>
  <c r="B631" i="1" s="1"/>
  <c r="A567" i="1"/>
  <c r="B567" i="1" s="1"/>
  <c r="A503" i="1"/>
  <c r="B503" i="1" s="1"/>
  <c r="A439" i="1"/>
  <c r="B439" i="1" s="1"/>
  <c r="A375" i="1"/>
  <c r="B375" i="1" s="1"/>
  <c r="A311" i="1"/>
  <c r="B311" i="1" s="1"/>
  <c r="A247" i="1"/>
  <c r="B247" i="1" s="1"/>
  <c r="A183" i="1"/>
  <c r="B183" i="1" s="1"/>
  <c r="A119" i="1"/>
  <c r="B119" i="1" s="1"/>
  <c r="A55" i="1"/>
  <c r="B55" i="1" s="1"/>
  <c r="A606" i="1"/>
  <c r="B606" i="1" s="1"/>
  <c r="A542" i="1"/>
  <c r="B542" i="1" s="1"/>
  <c r="A478" i="1"/>
  <c r="B478" i="1" s="1"/>
  <c r="A414" i="1"/>
  <c r="B414" i="1" s="1"/>
  <c r="A350" i="1"/>
  <c r="B350" i="1" s="1"/>
  <c r="A286" i="1"/>
  <c r="B286" i="1" s="1"/>
  <c r="A222" i="1"/>
  <c r="B222" i="1" s="1"/>
  <c r="A158" i="1"/>
  <c r="B158" i="1" s="1"/>
  <c r="A94" i="1"/>
  <c r="B94" i="1" s="1"/>
  <c r="A30" i="1"/>
  <c r="B30" i="1" s="1"/>
  <c r="A86" i="1"/>
  <c r="B86" i="1" s="1"/>
  <c r="A22" i="1"/>
  <c r="B22" i="1" s="1"/>
  <c r="A714" i="1"/>
  <c r="B714" i="1" s="1"/>
  <c r="A650" i="1"/>
  <c r="B650" i="1" s="1"/>
  <c r="A537" i="1"/>
  <c r="B537" i="1" s="1"/>
  <c r="A409" i="1"/>
  <c r="B409" i="1" s="1"/>
  <c r="A281" i="1"/>
  <c r="B281" i="1" s="1"/>
  <c r="A153" i="1"/>
  <c r="B153" i="1" s="1"/>
  <c r="A25" i="1"/>
  <c r="B25" i="1" s="1"/>
  <c r="A913" i="1"/>
  <c r="B913" i="1" s="1"/>
  <c r="A849" i="1"/>
  <c r="B849" i="1" s="1"/>
  <c r="A785" i="1"/>
  <c r="B785" i="1" s="1"/>
  <c r="A721" i="1"/>
  <c r="B721" i="1" s="1"/>
  <c r="A657" i="1"/>
  <c r="B657" i="1" s="1"/>
  <c r="A549" i="1"/>
  <c r="B549" i="1" s="1"/>
  <c r="A421" i="1"/>
  <c r="B421" i="1" s="1"/>
  <c r="A293" i="1"/>
  <c r="B293" i="1" s="1"/>
  <c r="A165" i="1"/>
  <c r="B165" i="1" s="1"/>
  <c r="A37" i="1"/>
  <c r="B37" i="1" s="1"/>
  <c r="A586" i="1"/>
  <c r="B586" i="1" s="1"/>
  <c r="A522" i="1"/>
  <c r="B522" i="1" s="1"/>
  <c r="A458" i="1"/>
  <c r="B458" i="1" s="1"/>
  <c r="A394" i="1"/>
  <c r="B394" i="1" s="1"/>
  <c r="A330" i="1"/>
  <c r="B330" i="1" s="1"/>
  <c r="A266" i="1"/>
  <c r="B266" i="1" s="1"/>
  <c r="A202" i="1"/>
  <c r="B202" i="1" s="1"/>
  <c r="A138" i="1"/>
  <c r="B138" i="1" s="1"/>
  <c r="A74" i="1"/>
  <c r="A632" i="1"/>
  <c r="B632" i="1" s="1"/>
  <c r="A568" i="1"/>
  <c r="B568" i="1" s="1"/>
  <c r="A504" i="1"/>
  <c r="B504" i="1" s="1"/>
  <c r="A440" i="1"/>
  <c r="B440" i="1" s="1"/>
  <c r="A376" i="1"/>
  <c r="B376" i="1" s="1"/>
  <c r="A312" i="1"/>
  <c r="B312" i="1" s="1"/>
  <c r="A248" i="1"/>
  <c r="B248" i="1" s="1"/>
  <c r="A184" i="1"/>
  <c r="B184" i="1" s="1"/>
  <c r="A120" i="1"/>
  <c r="B120" i="1" s="1"/>
  <c r="A56" i="1"/>
  <c r="B56" i="1" s="1"/>
  <c r="A607" i="1"/>
  <c r="B607" i="1" s="1"/>
  <c r="A543" i="1"/>
  <c r="B543" i="1" s="1"/>
  <c r="A479" i="1"/>
  <c r="B479" i="1" s="1"/>
  <c r="A415" i="1"/>
  <c r="B415" i="1" s="1"/>
  <c r="A351" i="1"/>
  <c r="B351" i="1" s="1"/>
  <c r="A287" i="1"/>
  <c r="B287" i="1" s="1"/>
  <c r="A223" i="1"/>
  <c r="B223" i="1" s="1"/>
  <c r="A159" i="1"/>
  <c r="B159" i="1" s="1"/>
  <c r="A95" i="1"/>
  <c r="B95" i="1" s="1"/>
  <c r="A31" i="1"/>
  <c r="B31" i="1" s="1"/>
  <c r="A582" i="1"/>
  <c r="B582" i="1" s="1"/>
  <c r="A518" i="1"/>
  <c r="B518" i="1" s="1"/>
  <c r="A454" i="1"/>
  <c r="B454" i="1" s="1"/>
  <c r="A390" i="1"/>
  <c r="B390" i="1" s="1"/>
  <c r="A326" i="1"/>
  <c r="B326" i="1" s="1"/>
  <c r="A262" i="1"/>
  <c r="B262" i="1" s="1"/>
  <c r="A198" i="1"/>
  <c r="B198" i="1" s="1"/>
  <c r="A134" i="1"/>
  <c r="B134" i="1" s="1"/>
  <c r="A70" i="1"/>
  <c r="B70" i="1" s="1"/>
  <c r="A642" i="1"/>
  <c r="B642" i="1" s="1"/>
  <c r="A521" i="1"/>
  <c r="B521" i="1" s="1"/>
  <c r="A393" i="1"/>
  <c r="B393" i="1" s="1"/>
  <c r="A265" i="1"/>
  <c r="B265" i="1" s="1"/>
  <c r="A137" i="1"/>
  <c r="B137" i="1" s="1"/>
  <c r="A969" i="1"/>
  <c r="B969" i="1" s="1"/>
  <c r="A905" i="1"/>
  <c r="B905" i="1" s="1"/>
  <c r="A841" i="1"/>
  <c r="B841" i="1" s="1"/>
  <c r="A777" i="1"/>
  <c r="B777" i="1" s="1"/>
  <c r="A713" i="1"/>
  <c r="B713" i="1" s="1"/>
  <c r="A649" i="1"/>
  <c r="B649" i="1" s="1"/>
  <c r="A533" i="1"/>
  <c r="B533" i="1" s="1"/>
  <c r="A405" i="1"/>
  <c r="A277" i="1"/>
  <c r="B277" i="1" s="1"/>
  <c r="A149" i="1"/>
  <c r="B149" i="1" s="1"/>
  <c r="A21" i="1"/>
  <c r="B21" i="1" s="1"/>
  <c r="A578" i="1"/>
  <c r="B578" i="1" s="1"/>
  <c r="A514" i="1"/>
  <c r="B514" i="1" s="1"/>
  <c r="A450" i="1"/>
  <c r="B450" i="1" s="1"/>
  <c r="A386" i="1"/>
  <c r="B386" i="1" s="1"/>
  <c r="A322" i="1"/>
  <c r="B322" i="1" s="1"/>
  <c r="A258" i="1"/>
  <c r="B258" i="1" s="1"/>
  <c r="A194" i="1"/>
  <c r="B194" i="1" s="1"/>
  <c r="A130" i="1"/>
  <c r="B130" i="1" s="1"/>
  <c r="A66" i="1"/>
  <c r="B66" i="1" s="1"/>
  <c r="A624" i="1"/>
  <c r="B624" i="1" s="1"/>
  <c r="A560" i="1"/>
  <c r="B560" i="1" s="1"/>
  <c r="A496" i="1"/>
  <c r="B496" i="1" s="1"/>
  <c r="A432" i="1"/>
  <c r="B432" i="1" s="1"/>
  <c r="A368" i="1"/>
  <c r="B368" i="1" s="1"/>
  <c r="A304" i="1"/>
  <c r="B304" i="1" s="1"/>
  <c r="A240" i="1"/>
  <c r="B240" i="1" s="1"/>
  <c r="A176" i="1"/>
  <c r="B176" i="1" s="1"/>
  <c r="A112" i="1"/>
  <c r="B112" i="1" s="1"/>
  <c r="A48" i="1"/>
  <c r="B48" i="1" s="1"/>
  <c r="A599" i="1"/>
  <c r="B599" i="1" s="1"/>
  <c r="A535" i="1"/>
  <c r="B535" i="1" s="1"/>
  <c r="A471" i="1"/>
  <c r="B471" i="1" s="1"/>
  <c r="A407" i="1"/>
  <c r="A343" i="1"/>
  <c r="B343" i="1" s="1"/>
  <c r="A279" i="1"/>
  <c r="B279" i="1" s="1"/>
  <c r="A215" i="1"/>
  <c r="B215" i="1" s="1"/>
  <c r="A151" i="1"/>
  <c r="B151" i="1" s="1"/>
  <c r="A87" i="1"/>
  <c r="B87" i="1" s="1"/>
  <c r="A23" i="1"/>
  <c r="B23" i="1" s="1"/>
  <c r="A574" i="1"/>
  <c r="B574" i="1" s="1"/>
  <c r="A510" i="1"/>
  <c r="B510" i="1" s="1"/>
  <c r="A446" i="1"/>
  <c r="B446" i="1" s="1"/>
  <c r="A382" i="1"/>
  <c r="B382" i="1" s="1"/>
  <c r="A318" i="1"/>
  <c r="B318" i="1" s="1"/>
  <c r="A254" i="1"/>
  <c r="B254" i="1" s="1"/>
  <c r="A190" i="1"/>
  <c r="B190" i="1" s="1"/>
  <c r="A126" i="1"/>
  <c r="B126" i="1" s="1"/>
  <c r="B1007" i="1"/>
  <c r="B8" i="1"/>
  <c r="B7" i="1"/>
  <c r="B6" i="1"/>
  <c r="B5" i="1"/>
  <c r="B959" i="1" l="1"/>
  <c r="B961" i="1"/>
  <c r="B960" i="1"/>
  <c r="B963" i="1"/>
  <c r="B965" i="1"/>
  <c r="B962" i="1"/>
  <c r="B964" i="1"/>
  <c r="B954" i="1"/>
  <c r="B955" i="1"/>
  <c r="B76" i="1"/>
  <c r="B74" i="1"/>
  <c r="B75" i="1"/>
  <c r="B3096" i="1"/>
  <c r="B3097" i="1"/>
  <c r="B3095" i="1"/>
  <c r="B3094" i="1"/>
  <c r="B43" i="1"/>
  <c r="B44" i="1"/>
  <c r="B46" i="1"/>
  <c r="B45" i="1"/>
  <c r="B1457" i="1"/>
  <c r="B1458" i="1"/>
  <c r="B1460" i="1"/>
  <c r="B1459" i="1"/>
  <c r="B1450" i="1"/>
  <c r="B1448" i="1"/>
  <c r="B1449" i="1"/>
  <c r="B1451" i="1"/>
  <c r="B448" i="1"/>
  <c r="B449" i="1"/>
  <c r="B413" i="1"/>
  <c r="B406" i="1"/>
  <c r="B405" i="1"/>
  <c r="B407" i="1"/>
  <c r="B2072" i="1"/>
  <c r="B2071" i="1"/>
  <c r="N7" i="1" l="1"/>
  <c r="L4" i="1"/>
  <c r="M6" i="1"/>
  <c r="O7" i="1"/>
  <c r="M16" i="1"/>
  <c r="M5" i="1"/>
  <c r="L12" i="1"/>
  <c r="M9" i="1"/>
  <c r="O4" i="1"/>
  <c r="N5" i="1"/>
  <c r="O18" i="1"/>
  <c r="N4" i="1"/>
  <c r="O14" i="1"/>
  <c r="N14" i="1"/>
  <c r="N13" i="1"/>
  <c r="L16" i="1"/>
  <c r="L11" i="1"/>
  <c r="O13" i="1"/>
  <c r="N9" i="1"/>
  <c r="N17" i="1"/>
  <c r="L17" i="1"/>
  <c r="N11" i="1"/>
  <c r="L7" i="1"/>
  <c r="O6" i="1"/>
  <c r="O11" i="1"/>
  <c r="L10" i="1"/>
  <c r="M8" i="1"/>
  <c r="L13" i="1"/>
  <c r="N6" i="1"/>
  <c r="N18" i="1"/>
  <c r="L15" i="1"/>
  <c r="L14" i="1"/>
  <c r="N10" i="1"/>
  <c r="L5" i="1"/>
  <c r="O9" i="1"/>
  <c r="N8" i="1"/>
  <c r="M11" i="1"/>
  <c r="M13" i="1"/>
  <c r="M17" i="1"/>
  <c r="O5" i="1"/>
  <c r="O8" i="1"/>
  <c r="L8" i="1"/>
  <c r="N16" i="1"/>
  <c r="M15" i="1"/>
  <c r="O17" i="1"/>
  <c r="M14" i="1"/>
  <c r="M4" i="1"/>
  <c r="O10" i="1"/>
  <c r="M7" i="1"/>
  <c r="H6" i="41" s="1"/>
  <c r="F6" i="41" s="1"/>
  <c r="M12" i="1"/>
  <c r="N15" i="1"/>
  <c r="M18" i="1"/>
  <c r="N12" i="1"/>
  <c r="L9" i="1"/>
  <c r="M10" i="1"/>
  <c r="L6" i="1"/>
  <c r="O15" i="1"/>
  <c r="L18" i="1"/>
  <c r="O16" i="1"/>
  <c r="O12" i="1"/>
  <c r="H4" i="41" l="1"/>
  <c r="F4" i="41" s="1"/>
  <c r="H5" i="41"/>
  <c r="F5" i="41" s="1"/>
  <c r="H3" i="41"/>
  <c r="F3" i="41" s="1"/>
  <c r="G3" i="41" s="1"/>
  <c r="H12" i="41"/>
  <c r="F12" i="41" s="1"/>
  <c r="G12" i="41" s="1"/>
  <c r="H8" i="41"/>
  <c r="F8" i="41" s="1"/>
  <c r="G8" i="41" s="1"/>
  <c r="H10" i="41"/>
  <c r="F10" i="41" s="1"/>
  <c r="G10" i="41" s="1"/>
  <c r="H9" i="41"/>
  <c r="F9" i="41" s="1"/>
  <c r="G9" i="41" s="1"/>
  <c r="H7" i="41"/>
  <c r="F7" i="41" s="1"/>
  <c r="G7" i="41" s="1"/>
  <c r="H11" i="41"/>
  <c r="F11" i="41" s="1"/>
  <c r="G11" i="41" s="1"/>
  <c r="G5" i="41" l="1"/>
  <c r="G6" i="41"/>
  <c r="G4" i="41"/>
  <c r="G14" i="41"/>
  <c r="G13" i="41"/>
  <c r="G15" i="41"/>
  <c r="C150" i="49" l="1"/>
  <c r="C149" i="49"/>
  <c r="C151" i="49"/>
  <c r="C153" i="49"/>
  <c r="C145" i="49"/>
  <c r="C157" i="49"/>
  <c r="C152" i="49"/>
  <c r="C146" i="49"/>
  <c r="C144" i="49"/>
  <c r="C155" i="49"/>
  <c r="C156" i="49"/>
  <c r="C147" i="49"/>
  <c r="C154" i="49"/>
  <c r="C148" i="4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tc={FD744D82-6955-4B31-B618-2873AB6CA266}</author>
  </authors>
  <commentList>
    <comment ref="A1" authorId="0" shapeId="0" xr:uid="{FD744D82-6955-4B31-B618-2873AB6CA266}">
      <text>
        <t xml:space="preserve">[Threaded comment]
Your version of Excel allows you to read this threaded comment; however, any edits to it will get removed if the file is opened in a newer version of Excel. Learn more: https://go.microsoft.com/fwlink/?linkid=870924
Comment:
    Data is pulled from “CIP Support - Revenue Est Tab (2025.06.20)
</t>
      </text>
    </comment>
  </commentList>
</comments>
</file>

<file path=xl/sharedStrings.xml><?xml version="1.0" encoding="utf-8"?>
<sst xmlns="http://schemas.openxmlformats.org/spreadsheetml/2006/main" count="61021" uniqueCount="8497">
  <si>
    <t xml:space="preserve">Notes </t>
  </si>
  <si>
    <t>Be certain to click "Enable Editing" in order to be able to begin working on the plan.</t>
  </si>
  <si>
    <t>For a step-by-step demonstration on how to enter data into this step of the plan, please see the following YouTube instructional video:</t>
  </si>
  <si>
    <t>https://www.youtube.com/watch?v=fdXnfLo6RDA</t>
  </si>
  <si>
    <t>A copy of the Department's "Township Capital Improvement Plan" memo can be found here:</t>
  </si>
  <si>
    <t>https://www.in.gov/dlgf/files/2025-memos/250718-Culy-Memo-Township-Capital-Improvement-Plans.pdf</t>
  </si>
  <si>
    <r>
      <t>Cell Highlights:</t>
    </r>
    <r>
      <rPr>
        <sz val="12"/>
        <color rgb="FF000000"/>
        <rFont val="Times New Roman"/>
        <family val="1"/>
      </rPr>
      <t xml:space="preserve"> The following colors represent certain cell functions:</t>
    </r>
  </si>
  <si>
    <t>Cyan</t>
  </si>
  <si>
    <t>Cells where data entry is needed</t>
  </si>
  <si>
    <t>Grey</t>
  </si>
  <si>
    <t>Cells where no data entry is necessary</t>
  </si>
  <si>
    <t>Orange</t>
  </si>
  <si>
    <t>Cells representing the total(s) for that page</t>
  </si>
  <si>
    <r>
      <t>General Note</t>
    </r>
    <r>
      <rPr>
        <sz val="12"/>
        <color rgb="FF000000"/>
        <rFont val="Times New Roman"/>
        <family val="1"/>
      </rPr>
      <t>: Please review any footnote (i.e. (1)) included for additional information about the data field.</t>
    </r>
  </si>
  <si>
    <t> </t>
  </si>
  <si>
    <t>Example:</t>
  </si>
  <si>
    <t>Chapters Pertaining to CIP and New Fund</t>
  </si>
  <si>
    <t>IC 36-6-9 Chapter 9. Township Capital Improvement Plan</t>
  </si>
  <si>
    <t>           36-6-9-1   Applicability of chapter</t>
  </si>
  <si>
    <t>           36-6-9-2   "Capital improvement"</t>
  </si>
  <si>
    <t>           36-6-9-3   "Capital improvement fund"</t>
  </si>
  <si>
    <t>           36-6-9-4   "Plan"</t>
  </si>
  <si>
    <t>           36-6-9-4.5   "Unrestricted funds"</t>
  </si>
  <si>
    <t>           36-6-9-5   Townships required to adopt plan</t>
  </si>
  <si>
    <t>           36-6-9-6   Procedure for plan adoption</t>
  </si>
  <si>
    <t>           36-6-9-7   Deadline for plan adoption</t>
  </si>
  <si>
    <t>           36-6-9-8   Failure to adopt a plan</t>
  </si>
  <si>
    <t>           36-6-9-9   Plan requirements</t>
  </si>
  <si>
    <t>           36-6-9-10   Amending a plan</t>
  </si>
  <si>
    <t>           36-6-9-11   County fiscal body consideration of plan in reviewing township budget</t>
  </si>
  <si>
    <t>           36-6-9-12   Annual adoption of plan required</t>
  </si>
  <si>
    <t>IC 36-6-9-1 Applicability of chapter</t>
  </si>
  <si>
    <t>     Sec. 1. This chapter applies to the preparation of a budget for a township for a year after December 31, 2019.</t>
  </si>
  <si>
    <t>As added by P.L.129-2019, SEC.4.</t>
  </si>
  <si>
    <t>IC 36-6-9-2 "Capital improvement"</t>
  </si>
  <si>
    <t>     Sec. 2. As used in this chapter, "capital improvement" means:</t>
  </si>
  <si>
    <t>(1) acquisition of land;</t>
  </si>
  <si>
    <t>(2) site improvements;</t>
  </si>
  <si>
    <t>(3) infrastructure improvements;</t>
  </si>
  <si>
    <t>(4) construction of buildings or structures;</t>
  </si>
  <si>
    <t>(5) rehabilitation, renovation, or enlargement of buildings or structures; or</t>
  </si>
  <si>
    <t>(6) acquisition or improvement of machinery, equipment, furnishings, or facilities.</t>
  </si>
  <si>
    <t>IC 36-6-9-3 "Capital improvement fund"</t>
  </si>
  <si>
    <t>     Sec. 3. As used in this chapter, "capital improvement fund" means a township fund, the money in which may be used for the payment of capital improvements. The term includes:</t>
  </si>
  <si>
    <t>(1) the general fund;</t>
  </si>
  <si>
    <t>(2) the fire protection and emergency services fund under IC 36-8-13;</t>
  </si>
  <si>
    <t>(3) a cumulative firefighting building and equipment fund under IC 36-8-14;</t>
  </si>
  <si>
    <t>(4) an equipment replacement fund under IC 36-8-19-8.5;</t>
  </si>
  <si>
    <t>(5) a cumulative township vehicle and building fund under IC 36-9-17.5;</t>
  </si>
  <si>
    <t>(6) a cumulative building fund under IC 36-10-7.5-19;</t>
  </si>
  <si>
    <t>(7) a public park fund under IC 36-10-7-7; and</t>
  </si>
  <si>
    <t>(8) any other fund established by a township for the payment of capital improvements.</t>
  </si>
  <si>
    <t>IC 36-6-9-4 "Plan"</t>
  </si>
  <si>
    <t>     Sec. 4. As used in this chapter, "plan" refers to a township capital improvement plan adopted or amended under this chapter.</t>
  </si>
  <si>
    <t>IC 36-6-9-4.5 "Unrestricted funds"</t>
  </si>
  <si>
    <t>     Sec. 4.5. As used in this chapter, "unrestricted funds" means cash reserves that are not:</t>
  </si>
  <si>
    <t>(1) obligated by a township's following year budget;</t>
  </si>
  <si>
    <t>(2) committed to a township's capital improvement plan;</t>
  </si>
  <si>
    <t>(3) encumbered by a contract or purchase order;</t>
  </si>
  <si>
    <t>(4) restricted for a specific use by state or federal law or other applicable state or federal rule;</t>
  </si>
  <si>
    <t>(5) restricted by a contractual obligation; or</t>
  </si>
  <si>
    <t>(6) restricted by a third-party.</t>
  </si>
  <si>
    <t>As added by P.L.173-2025, SEC.35.</t>
  </si>
  <si>
    <t>IC 36-6-9-5 Townships required to adopt plan</t>
  </si>
  <si>
    <t>     Sec. 5. (a) Before January 1, 2028, this chapter applies to a township if the total amount of funds in a township's capital improvement funds exceeds:</t>
  </si>
  <si>
    <t>(1) one hundred fifty percent (150%) of the township's total annual budget estimate prepared under IC 6-1.1-17-2 for the ensuing year; and</t>
  </si>
  <si>
    <t>(2) two hundred thousand dollars ($200,000).</t>
  </si>
  <si>
    <t>     (b) After December 30, 2027, this chapter applies to all townships, including those townships that have merged under IC 36-6-1.5 or reorganized under IC 36-1.5.</t>
  </si>
  <si>
    <t>As added by P.L.129-2019, SEC.4. Amended by P.L.173-2025, SEC.36.</t>
  </si>
  <si>
    <t>IC 36-6-9-6 Procedure for plan adoption</t>
  </si>
  <si>
    <t>     Sec. 6. A township must adopt a capital improvement plan that meets the requirements of this chapter. The township trustee shall prepare the plan, and the township board shall hold a public hearing on a proposed or amended plan, before the township board adopts the plan.</t>
  </si>
  <si>
    <t>IC 36-6-9-7 Deadline for plan adoption</t>
  </si>
  <si>
    <t>     Sec. 7. A township that meets the requirements of section 5 of this chapter must:</t>
  </si>
  <si>
    <t>(1) adopt a capital improvement plan not later than September 30 of each calendar year; and</t>
  </si>
  <si>
    <t>(2) submit a copy of the adopted capital improvement plan to the department of local government finance in the manner prescribed by the department not later than five (5) business days after a budget is adopted under IC 6-1.1-17-5(a)</t>
  </si>
  <si>
    <t>As added by P.L.129-2019, SEC.4. Amended by P.L.173-2025, SEC.37.</t>
  </si>
  <si>
    <t>IC 36-6-9-8 Failure to adopt a plan</t>
  </si>
  <si>
    <t>     Sec. 8. A township may not collect property taxes in the ensuing year for a capital improvement fund described in section 3(3) through 3(8) of this chapter, unless the township has adopted a plan that meets the requirements of this chapter.</t>
  </si>
  <si>
    <t>IC 36-6-9-9 Plan requirements</t>
  </si>
  <si>
    <t>     Sec. 9. (a) The department of local government finance shall prescribe the format of a plan not later than September 1, 2019.</t>
  </si>
  <si>
    <t>     (b) A plan must:</t>
  </si>
  <si>
    <t>(1) apply to at least the three (3) years immediately following the year the plan is adopted;</t>
  </si>
  <si>
    <t>(2) estimate for each year to which the plan applies the nature and amount of proposed expenditures from each of the township's capital improvement funds; and</t>
  </si>
  <si>
    <t>(3) estimate:</t>
  </si>
  <si>
    <t>(A) the source of all revenue to be dedicated to the proposed expenditures in each of the three (3) calendar years; and</t>
  </si>
  <si>
    <t>(B) the amount of property taxes to be collected in each of the three (3) calendar years and retained in the capital improvement funds for expenditures proposed for a later year.</t>
  </si>
  <si>
    <t>IC 36-6-9-10 Amending a plan</t>
  </si>
  <si>
    <t>     Sec. 10. A township trustee, with the approval of the township legislative body, may amend a plan to:</t>
  </si>
  <si>
    <t>(1) provide money for the purposes of a capital improvement fund; or</t>
  </si>
  <si>
    <t>(2) supplement money accumulated in a capital improvement fund for the purposes of the capital improvement fund.</t>
  </si>
  <si>
    <t>IC 36-6-9-11 County fiscal body consideration of plan in reviewing township budget</t>
  </si>
  <si>
    <t>     Sec. 11. The plan adopted in the immediately preceding calendar year shall be considered by the county fiscal body in reviewing the township budget under IC 6-1.1-17-3.6.</t>
  </si>
  <si>
    <t>IC 36-6-9-12 Annual adoption of plan required</t>
  </si>
  <si>
    <t>     Sec. 12. (a) Beginning January 1, 2028, a township must adopt a plan on an annual basis. The township must file the plan with the department of local government finance in the form and manner prescribed by the department of local government finance.</t>
  </si>
  <si>
    <t>     (b) A plan must include:</t>
  </si>
  <si>
    <t>(1) the balance of all unrestricted funds that exceed the township's budget for the following year; and</t>
  </si>
  <si>
    <t>(2) the purpose for which all unrestricted funds are being retained.</t>
  </si>
  <si>
    <t>As added by P.L.173-2025, SEC.38.</t>
  </si>
  <si>
    <t>IC 36-6-10 Chapter 10. Township Roads and Infrastructure Fund</t>
  </si>
  <si>
    <t>           36-6-10-1   "Unrestricted funds"</t>
  </si>
  <si>
    <t>           36-6-10-2   Fund required</t>
  </si>
  <si>
    <t>           36-6-10-3   Adoption of resolution</t>
  </si>
  <si>
    <t>           36-6-10-4   Memorandum of understanding; transfers from fund</t>
  </si>
  <si>
    <t>           36-6-10-5   Amount and manner of contributions to fund</t>
  </si>
  <si>
    <t>IC 36-6-10-1 "Unrestricted funds"</t>
  </si>
  <si>
    <t>     Sec. 1. As used in this chapter, "unrestricted funds" has the meaning set forth in IC 36-6-9-4.5.</t>
  </si>
  <si>
    <t>As added by P.L.173-2025, SEC.39.</t>
  </si>
  <si>
    <t>IC 36-6-10-2 Fund required</t>
  </si>
  <si>
    <t>     Sec. 2. A township shall establish a fund for the improvement and maintenance of the roads and infrastructure within the township's boundaries.</t>
  </si>
  <si>
    <t>IC 36-6-10-3 Adoption of resolution</t>
  </si>
  <si>
    <t>     Sec. 3. Before a township enters into a written memorandum of understanding under section 4 of this chapter, the township board must adopt a resolution in favor of providing money for the improvement and maintenance of roads and infrastructure.</t>
  </si>
  <si>
    <t>IC 36-6-10-4 Memorandum of understanding; transfers from fund</t>
  </si>
  <si>
    <t>     Sec. 4. A township must enter into a written memorandum of understanding with a city, town, or county, as applicable, for, subject to section 5 of this chapter, the transfer of funds from a fund established under section 2 of this chapter to the city, town, or county for the purpose of bidding out projects that are:</t>
  </si>
  <si>
    <t>(1) for the improvement of roads and infrastructure within the township's boundaries; and</t>
  </si>
  <si>
    <t>(2) approved by the township.</t>
  </si>
  <si>
    <t>Funds used for a project under this section must be used solely for projects for roads and infrastructure that are within the township's boundaries.</t>
  </si>
  <si>
    <t>IC 36-6-10-5 Amount and manner of contributions to fund</t>
  </si>
  <si>
    <t>     Sec. 5. A transfer of funds from a fund established under section 2 of this chapter for a purpose allowed under this chapter must be accomplished in the same manner that a township makes transfers from the rainy day fund as set forth in IC 36-1-8-5.1, except that the amount of the transfer of unobligated cash balances as described in IC 36-1-8-5.1(d)(2)(B)(iii) shall contribute thirty percent (30%) of the balance of all unrestricted funds that exceed the township's budget for the following year, as provided in the township's capital improvement plan under IC 36-6-9-12(b)(1).</t>
  </si>
  <si>
    <t>Township Capital Improvement Plan &amp; Calculation of Estimated Transfer to Roads &amp; Infrastructure Fund
(HEA1461-2025: IC 36-6-9-12; IC 36-6-10)</t>
  </si>
  <si>
    <t>Note: to edit this form, please make sure you have clicked "Enable Editing" at the top of this page.</t>
  </si>
  <si>
    <t xml:space="preserve">Please provide the following in sequential order: (a) County, (b) Township Name, and (c) Plan Adoption Date. </t>
  </si>
  <si>
    <t>(a) County</t>
  </si>
  <si>
    <t>92 - Whitley</t>
  </si>
  <si>
    <t>&lt;- Click here</t>
  </si>
  <si>
    <t>(b) Township Name</t>
  </si>
  <si>
    <t>WASHINGTON TOWNSHIP</t>
  </si>
  <si>
    <r>
      <t xml:space="preserve">(c) Plan Adoption Date
</t>
    </r>
    <r>
      <rPr>
        <sz val="10"/>
        <color rgb="FF000000"/>
        <rFont val="Times New Roman"/>
        <family val="1"/>
      </rPr>
      <t>(Range: 7/1-9/30/2026)</t>
    </r>
  </si>
  <si>
    <t>&lt;- Data entry</t>
  </si>
  <si>
    <r>
      <t xml:space="preserve">Unrestricted Funds Summary - Estimated Balance &amp; Funds Eligible for Transfer
</t>
    </r>
    <r>
      <rPr>
        <b/>
        <i/>
        <sz val="12"/>
        <color theme="0"/>
        <rFont val="Times New Roman"/>
        <family val="1"/>
      </rPr>
      <t>General &amp; Rainy Day</t>
    </r>
  </si>
  <si>
    <t>Fund Code &amp; Description</t>
  </si>
  <si>
    <t>1/1/2028 Adjusted Balance</t>
  </si>
  <si>
    <t>Estimated Funds
 Eligible for Transfer</t>
  </si>
  <si>
    <t>0061 - Rainy Day</t>
  </si>
  <si>
    <t xml:space="preserve">0101 - General                     </t>
  </si>
  <si>
    <t xml:space="preserve">Total </t>
  </si>
  <si>
    <t>01 - Adams</t>
  </si>
  <si>
    <t>02 - Allen</t>
  </si>
  <si>
    <t>03 - Bartholomew</t>
  </si>
  <si>
    <t>04 - Benton</t>
  </si>
  <si>
    <t>05 - Blackford</t>
  </si>
  <si>
    <t>06 - Boone</t>
  </si>
  <si>
    <t>07 - Brown</t>
  </si>
  <si>
    <t>08 - Carroll</t>
  </si>
  <si>
    <t>09 - Cass</t>
  </si>
  <si>
    <t>10 - Clark</t>
  </si>
  <si>
    <t>11 - Clay</t>
  </si>
  <si>
    <t>12 - Clinton</t>
  </si>
  <si>
    <t>13 - Crawford</t>
  </si>
  <si>
    <t>14 - Daviess</t>
  </si>
  <si>
    <t>15 - Dearborn</t>
  </si>
  <si>
    <t>16 - Decatur</t>
  </si>
  <si>
    <t>17 - Dekalb</t>
  </si>
  <si>
    <t>18 - Delaware</t>
  </si>
  <si>
    <t>19 - Dubois</t>
  </si>
  <si>
    <t>20 - Elkhart</t>
  </si>
  <si>
    <t>21 - Fayette</t>
  </si>
  <si>
    <t>22 - Floyd</t>
  </si>
  <si>
    <t>23 - Fountain</t>
  </si>
  <si>
    <t>24 - Franklin</t>
  </si>
  <si>
    <t>25 - Fulton</t>
  </si>
  <si>
    <t>26 - Gibson</t>
  </si>
  <si>
    <t>27 - Grant</t>
  </si>
  <si>
    <t>28 - Greene</t>
  </si>
  <si>
    <t>29 - Hamilton</t>
  </si>
  <si>
    <t>30 - Hancock</t>
  </si>
  <si>
    <t>31 - Harrison</t>
  </si>
  <si>
    <t>32 - Hendricks</t>
  </si>
  <si>
    <t>33 - Henry</t>
  </si>
  <si>
    <t>34 - Howard</t>
  </si>
  <si>
    <t>35 - Huntington</t>
  </si>
  <si>
    <t>36 - Jackson</t>
  </si>
  <si>
    <t>37 - Jasper</t>
  </si>
  <si>
    <t>38 - Jay</t>
  </si>
  <si>
    <t>39 - Jefferson</t>
  </si>
  <si>
    <t>40 - Jennings</t>
  </si>
  <si>
    <t>41 - Johnson</t>
  </si>
  <si>
    <t>42 - Knox</t>
  </si>
  <si>
    <t>43 - Kosciusko</t>
  </si>
  <si>
    <t>44 - Lagrange</t>
  </si>
  <si>
    <t>45 - Lake</t>
  </si>
  <si>
    <t>46 - Laporte</t>
  </si>
  <si>
    <t>47 - Lawrence</t>
  </si>
  <si>
    <t>48 - Madison</t>
  </si>
  <si>
    <t>49 - Marion</t>
  </si>
  <si>
    <t>50 - Marshall</t>
  </si>
  <si>
    <t>51 - Martin</t>
  </si>
  <si>
    <t>52 - Miami</t>
  </si>
  <si>
    <t>53 - Monroe</t>
  </si>
  <si>
    <t>54 - Montgomery</t>
  </si>
  <si>
    <t>55 - Morgan</t>
  </si>
  <si>
    <t>56 - Newton</t>
  </si>
  <si>
    <t>57 - Noble</t>
  </si>
  <si>
    <t>58 - Ohio</t>
  </si>
  <si>
    <t>59 - Orange</t>
  </si>
  <si>
    <t>60 - Owen</t>
  </si>
  <si>
    <t>61 - Parke</t>
  </si>
  <si>
    <t>62 - Perry</t>
  </si>
  <si>
    <t>63 - Pike</t>
  </si>
  <si>
    <t>64 - Porter</t>
  </si>
  <si>
    <t>65 - Posey</t>
  </si>
  <si>
    <t>66 - Pulaski</t>
  </si>
  <si>
    <t>67 - Putnam</t>
  </si>
  <si>
    <t>68 - Randolph</t>
  </si>
  <si>
    <t>69 - Ripley</t>
  </si>
  <si>
    <t>70 - Rush</t>
  </si>
  <si>
    <t>71 - Saint Joseph</t>
  </si>
  <si>
    <t>72 - Scott</t>
  </si>
  <si>
    <t>73 - Shelby</t>
  </si>
  <si>
    <t>74 - Spencer</t>
  </si>
  <si>
    <t>75 - Starke</t>
  </si>
  <si>
    <t>76 - Steuben</t>
  </si>
  <si>
    <t>77 - Sullivan</t>
  </si>
  <si>
    <t>78 - Switzerland</t>
  </si>
  <si>
    <t>79 - Tippecanoe</t>
  </si>
  <si>
    <t>80 - Tipton</t>
  </si>
  <si>
    <t>81 - Union</t>
  </si>
  <si>
    <t>82 - Vanderburgh</t>
  </si>
  <si>
    <t>83 - Vermillion</t>
  </si>
  <si>
    <t>84 - Vigo</t>
  </si>
  <si>
    <t>85 - Wabash</t>
  </si>
  <si>
    <t>86 - Warren</t>
  </si>
  <si>
    <t>87 - Warrick</t>
  </si>
  <si>
    <t>88 - Washington</t>
  </si>
  <si>
    <t>89 - Wayne</t>
  </si>
  <si>
    <t>90 - Wells</t>
  </si>
  <si>
    <t>91 - White</t>
  </si>
  <si>
    <t>County &amp; Township Information</t>
  </si>
  <si>
    <t>County Code</t>
  </si>
  <si>
    <t>Number of Townships</t>
  </si>
  <si>
    <t>Master County List</t>
  </si>
  <si>
    <t>Master Township List</t>
  </si>
  <si>
    <t>Applicable County
Township List</t>
  </si>
  <si>
    <t>CO</t>
  </si>
  <si>
    <t>Co Name</t>
  </si>
  <si>
    <t>CO + Name</t>
  </si>
  <si>
    <t>UT</t>
  </si>
  <si>
    <t>UC</t>
  </si>
  <si>
    <t>Unit Name</t>
  </si>
  <si>
    <t>01</t>
  </si>
  <si>
    <t>ADAMS</t>
  </si>
  <si>
    <t>2</t>
  </si>
  <si>
    <t>0001</t>
  </si>
  <si>
    <t>BLUE CREEK TOWNSHIP</t>
  </si>
  <si>
    <t>02</t>
  </si>
  <si>
    <t>ALLEN</t>
  </si>
  <si>
    <t>0002</t>
  </si>
  <si>
    <t>FRENCH TOWNSHIP</t>
  </si>
  <si>
    <t>03</t>
  </si>
  <si>
    <t>BARTHOLOMEW</t>
  </si>
  <si>
    <t>0003</t>
  </si>
  <si>
    <t>HARTFORD TOWNSHIP</t>
  </si>
  <si>
    <t>04</t>
  </si>
  <si>
    <t>BENTON</t>
  </si>
  <si>
    <t>0004</t>
  </si>
  <si>
    <t>JEFFERSON TOWNSHIP</t>
  </si>
  <si>
    <t>05</t>
  </si>
  <si>
    <t>BLACKFORD</t>
  </si>
  <si>
    <t>0005</t>
  </si>
  <si>
    <t>KIRKLAND TOWNSHIP</t>
  </si>
  <si>
    <t>06</t>
  </si>
  <si>
    <t>BOONE</t>
  </si>
  <si>
    <t>0006</t>
  </si>
  <si>
    <t>MONROE TOWNSHIP</t>
  </si>
  <si>
    <t>07</t>
  </si>
  <si>
    <t>BROWN</t>
  </si>
  <si>
    <t>0007</t>
  </si>
  <si>
    <t>PREBLE TOWNSHIP</t>
  </si>
  <si>
    <t>08</t>
  </si>
  <si>
    <t>CARROLL</t>
  </si>
  <si>
    <t>0008</t>
  </si>
  <si>
    <t>ROOT TOWNSHIP</t>
  </si>
  <si>
    <t>09</t>
  </si>
  <si>
    <t>CASS</t>
  </si>
  <si>
    <t>0009</t>
  </si>
  <si>
    <t>ST. MARYS TOWNSHIP</t>
  </si>
  <si>
    <t>10</t>
  </si>
  <si>
    <t>CLARK</t>
  </si>
  <si>
    <t>0010</t>
  </si>
  <si>
    <t>UNION TOWNSHIP</t>
  </si>
  <si>
    <t>11</t>
  </si>
  <si>
    <t>CLAY</t>
  </si>
  <si>
    <t>0011</t>
  </si>
  <si>
    <t>WABASH TOWNSHIP</t>
  </si>
  <si>
    <t>12</t>
  </si>
  <si>
    <t>CLINTON</t>
  </si>
  <si>
    <t>0012</t>
  </si>
  <si>
    <t>13</t>
  </si>
  <si>
    <t>CRAWFORD</t>
  </si>
  <si>
    <t>ABOITE TOWNSHIP</t>
  </si>
  <si>
    <t>14</t>
  </si>
  <si>
    <t>DAVIESS</t>
  </si>
  <si>
    <t>ADAMS TOWNSHIP</t>
  </si>
  <si>
    <t>15</t>
  </si>
  <si>
    <t>DEARBORN</t>
  </si>
  <si>
    <t>CEDAR CREEK TOWNSHIP</t>
  </si>
  <si>
    <t>16</t>
  </si>
  <si>
    <t>DECATUR</t>
  </si>
  <si>
    <t>EEL RIVER TOWNSHIP</t>
  </si>
  <si>
    <t>17</t>
  </si>
  <si>
    <t>DEKALB</t>
  </si>
  <si>
    <t>JACKSON TOWNSHIP</t>
  </si>
  <si>
    <t>18</t>
  </si>
  <si>
    <t>DELAWARE</t>
  </si>
  <si>
    <t>19</t>
  </si>
  <si>
    <t>DUBOIS</t>
  </si>
  <si>
    <t>LAFAYETTE TOWNSHIP</t>
  </si>
  <si>
    <t>20</t>
  </si>
  <si>
    <t>ELKHART</t>
  </si>
  <si>
    <t>LAKE TOWNSHIP</t>
  </si>
  <si>
    <t>21</t>
  </si>
  <si>
    <t>FAYETTE</t>
  </si>
  <si>
    <t>MADISON TOWNSHIP</t>
  </si>
  <si>
    <t>22</t>
  </si>
  <si>
    <t>FLOYD</t>
  </si>
  <si>
    <t>MARION TOWNSHIP</t>
  </si>
  <si>
    <t>23</t>
  </si>
  <si>
    <t>FOUNTAIN</t>
  </si>
  <si>
    <t>MAUMEE TOWNSHIP</t>
  </si>
  <si>
    <t>24</t>
  </si>
  <si>
    <t>FRANKLIN</t>
  </si>
  <si>
    <t>MILAN TOWNSHIP</t>
  </si>
  <si>
    <t>25</t>
  </si>
  <si>
    <t>FULTON</t>
  </si>
  <si>
    <t>0013</t>
  </si>
  <si>
    <t>26</t>
  </si>
  <si>
    <t>GIBSON</t>
  </si>
  <si>
    <t>0014</t>
  </si>
  <si>
    <t>PERRY TOWNSHIP</t>
  </si>
  <si>
    <t>27</t>
  </si>
  <si>
    <t>GRANT</t>
  </si>
  <si>
    <t>0015</t>
  </si>
  <si>
    <t>PLEASANT TOWNSHIP</t>
  </si>
  <si>
    <t>MOD</t>
  </si>
  <si>
    <t>28</t>
  </si>
  <si>
    <t>GREENE</t>
  </si>
  <si>
    <t>0016</t>
  </si>
  <si>
    <t>SCIPIO TOWNSHIP</t>
  </si>
  <si>
    <t>29</t>
  </si>
  <si>
    <t>HAMILTON</t>
  </si>
  <si>
    <t>0017</t>
  </si>
  <si>
    <t>SPRINGFIELD TOWNSHIP</t>
  </si>
  <si>
    <t>30</t>
  </si>
  <si>
    <t>HANCOCK</t>
  </si>
  <si>
    <t>0018</t>
  </si>
  <si>
    <t>ST. JOSEPH TOWNSHIP</t>
  </si>
  <si>
    <t>31</t>
  </si>
  <si>
    <t>HARRISON</t>
  </si>
  <si>
    <t>0019</t>
  </si>
  <si>
    <t>32</t>
  </si>
  <si>
    <t>HENDRICKS</t>
  </si>
  <si>
    <t>0020</t>
  </si>
  <si>
    <t>WAYNE TOWNSHIP</t>
  </si>
  <si>
    <t>33</t>
  </si>
  <si>
    <t>HENRY</t>
  </si>
  <si>
    <t>CLAY TOWNSHIP</t>
  </si>
  <si>
    <t>34</t>
  </si>
  <si>
    <t>HOWARD</t>
  </si>
  <si>
    <t>CLIFTY TOWNSHIP</t>
  </si>
  <si>
    <t>35</t>
  </si>
  <si>
    <t>HUNTINGTON</t>
  </si>
  <si>
    <t>COLUMBUS TOWNSHIP</t>
  </si>
  <si>
    <t>36</t>
  </si>
  <si>
    <t>JACKSON</t>
  </si>
  <si>
    <t>FLATROCK TOWNSHIP</t>
  </si>
  <si>
    <t>37</t>
  </si>
  <si>
    <t>JASPER</t>
  </si>
  <si>
    <t>GERMAN TOWNSHIP</t>
  </si>
  <si>
    <t>38</t>
  </si>
  <si>
    <t>JAY</t>
  </si>
  <si>
    <t>HARRISON TOWNSHIP</t>
  </si>
  <si>
    <t>39</t>
  </si>
  <si>
    <t>JEFFERSON</t>
  </si>
  <si>
    <t>HAWCREEK TOWNSHIP</t>
  </si>
  <si>
    <t>40</t>
  </si>
  <si>
    <t>JENNINGS</t>
  </si>
  <si>
    <t>41</t>
  </si>
  <si>
    <t>JOHNSON</t>
  </si>
  <si>
    <t>OHIO TOWNSHIP</t>
  </si>
  <si>
    <t>42</t>
  </si>
  <si>
    <t>KNOX</t>
  </si>
  <si>
    <t>ROCKCREEK TOWNSHIP</t>
  </si>
  <si>
    <t>43</t>
  </si>
  <si>
    <t>KOSCIUSKO</t>
  </si>
  <si>
    <t>SANDCREEK TOWNSHIP</t>
  </si>
  <si>
    <t>44</t>
  </si>
  <si>
    <t>LAGRANGE</t>
  </si>
  <si>
    <t>45</t>
  </si>
  <si>
    <t>LAKE</t>
  </si>
  <si>
    <t>BOLIVAR TOWNSHIP</t>
  </si>
  <si>
    <t>46</t>
  </si>
  <si>
    <t>LAPORTE</t>
  </si>
  <si>
    <t>CENTER TOWNSHIP</t>
  </si>
  <si>
    <t>47</t>
  </si>
  <si>
    <t>LAWRENCE</t>
  </si>
  <si>
    <t>GILBOA TOWNSHIP</t>
  </si>
  <si>
    <t>48</t>
  </si>
  <si>
    <t>MADISON</t>
  </si>
  <si>
    <t>GRANT TOWNSHIP</t>
  </si>
  <si>
    <t>49</t>
  </si>
  <si>
    <t>MARION</t>
  </si>
  <si>
    <t>HICKORY GROVE TOWNSHIP</t>
  </si>
  <si>
    <t>50</t>
  </si>
  <si>
    <t>MARSHALL</t>
  </si>
  <si>
    <t>OAK GROVE TOWNSHIP</t>
  </si>
  <si>
    <t>51</t>
  </si>
  <si>
    <t>MARTIN</t>
  </si>
  <si>
    <t>PARISH GROVE TOWNSHIP</t>
  </si>
  <si>
    <t>52</t>
  </si>
  <si>
    <t>MIAMI</t>
  </si>
  <si>
    <t>PINE TOWNSHIP</t>
  </si>
  <si>
    <t>53</t>
  </si>
  <si>
    <t>MONROE</t>
  </si>
  <si>
    <t>RICHLAND TOWNSHIP</t>
  </si>
  <si>
    <t>54</t>
  </si>
  <si>
    <t>MONTGOMERY</t>
  </si>
  <si>
    <t>55</t>
  </si>
  <si>
    <t>MORGAN</t>
  </si>
  <si>
    <t>YORK TOWNSHIP</t>
  </si>
  <si>
    <t>56</t>
  </si>
  <si>
    <t>NEWTON</t>
  </si>
  <si>
    <t>57</t>
  </si>
  <si>
    <t>NOBLE</t>
  </si>
  <si>
    <t>58</t>
  </si>
  <si>
    <t>OHIO</t>
  </si>
  <si>
    <t>LICKING TOWNSHIP</t>
  </si>
  <si>
    <t>59</t>
  </si>
  <si>
    <t>ORANGE</t>
  </si>
  <si>
    <t>60</t>
  </si>
  <si>
    <t>OWEN</t>
  </si>
  <si>
    <t>61</t>
  </si>
  <si>
    <t>PARKE</t>
  </si>
  <si>
    <t>CLINTON TOWNSHIP</t>
  </si>
  <si>
    <t>62</t>
  </si>
  <si>
    <t>PERRY</t>
  </si>
  <si>
    <t>63</t>
  </si>
  <si>
    <t>PIKE</t>
  </si>
  <si>
    <t>64</t>
  </si>
  <si>
    <t>PORTER</t>
  </si>
  <si>
    <t>65</t>
  </si>
  <si>
    <t>POSEY</t>
  </si>
  <si>
    <t>66</t>
  </si>
  <si>
    <t>PULASKI</t>
  </si>
  <si>
    <t>SUGAR CREEK TOWNSHIP</t>
  </si>
  <si>
    <t>67</t>
  </si>
  <si>
    <t>PUTNAM</t>
  </si>
  <si>
    <t>68</t>
  </si>
  <si>
    <t>RANDOLPH</t>
  </si>
  <si>
    <t>WORTH TOWNSHIP</t>
  </si>
  <si>
    <t>69</t>
  </si>
  <si>
    <t>RIPLEY</t>
  </si>
  <si>
    <t>HAMBLEN TOWNSHIP</t>
  </si>
  <si>
    <t>70</t>
  </si>
  <si>
    <t>RUSH</t>
  </si>
  <si>
    <t>71</t>
  </si>
  <si>
    <t>SAINT JOSEPH</t>
  </si>
  <si>
    <t>VAN BUREN TOWNSHIP</t>
  </si>
  <si>
    <t>72</t>
  </si>
  <si>
    <t>SCOTT</t>
  </si>
  <si>
    <t>73</t>
  </si>
  <si>
    <t>SHELBY</t>
  </si>
  <si>
    <t>74</t>
  </si>
  <si>
    <t>SPENCER</t>
  </si>
  <si>
    <t>BURLINGTON TOWNSHIP</t>
  </si>
  <si>
    <t>75</t>
  </si>
  <si>
    <t>STARKE</t>
  </si>
  <si>
    <t>CARROLLTON TOWNSHIP</t>
  </si>
  <si>
    <t>76</t>
  </si>
  <si>
    <t>STEUBEN</t>
  </si>
  <si>
    <t>77</t>
  </si>
  <si>
    <t>SULLIVAN</t>
  </si>
  <si>
    <t>DEER CREEK TOWNSHIP</t>
  </si>
  <si>
    <t>78</t>
  </si>
  <si>
    <t>SWITZERLAND</t>
  </si>
  <si>
    <t>DEMOCRAT TOWNSHIP</t>
  </si>
  <si>
    <t>79</t>
  </si>
  <si>
    <t>TIPPECANOE</t>
  </si>
  <si>
    <t>80</t>
  </si>
  <si>
    <t>TIPTON</t>
  </si>
  <si>
    <t>81</t>
  </si>
  <si>
    <t>UNION</t>
  </si>
  <si>
    <t>LIBERTY TOWNSHIP</t>
  </si>
  <si>
    <t>82</t>
  </si>
  <si>
    <t>VANDERBURGH</t>
  </si>
  <si>
    <t>83</t>
  </si>
  <si>
    <t>VERMILLION</t>
  </si>
  <si>
    <t>84</t>
  </si>
  <si>
    <t>VIGO</t>
  </si>
  <si>
    <t>ROCK CREEK TOWNSHIP</t>
  </si>
  <si>
    <t>85</t>
  </si>
  <si>
    <t>WABASH</t>
  </si>
  <si>
    <t>TIPPECANOE TOWNSHIP</t>
  </si>
  <si>
    <t>86</t>
  </si>
  <si>
    <t>WARREN</t>
  </si>
  <si>
    <t>87</t>
  </si>
  <si>
    <t>WARRICK</t>
  </si>
  <si>
    <t>88</t>
  </si>
  <si>
    <t>WASHINGTON</t>
  </si>
  <si>
    <t>BETHLEHEM TOWNSHIP</t>
  </si>
  <si>
    <t>89</t>
  </si>
  <si>
    <t>WAYNE</t>
  </si>
  <si>
    <t>BOONE TOWNSHIP</t>
  </si>
  <si>
    <t>90</t>
  </si>
  <si>
    <t>WELLS</t>
  </si>
  <si>
    <t>91</t>
  </si>
  <si>
    <t>WHITE</t>
  </si>
  <si>
    <t>92</t>
  </si>
  <si>
    <t>WHITLEY</t>
  </si>
  <si>
    <t/>
  </si>
  <si>
    <t>EEL TOWNSHIP</t>
  </si>
  <si>
    <t>MIAMI TOWNSHIP</t>
  </si>
  <si>
    <t>NOBLE TOWNSHIP</t>
  </si>
  <si>
    <t>TIPTON TOWNSHIP</t>
  </si>
  <si>
    <t>CARR TOWNSHIP</t>
  </si>
  <si>
    <t>CHARLESTOWN TOWNSHIP</t>
  </si>
  <si>
    <t>JEFFERSONVILLE TOWNSHIP</t>
  </si>
  <si>
    <t>OREGON TOWNSHIP</t>
  </si>
  <si>
    <t>OWEN TOWNSHIP</t>
  </si>
  <si>
    <t>SILVER CREEK TOWNSHIP</t>
  </si>
  <si>
    <t>UTICA TOWNSHIP</t>
  </si>
  <si>
    <t>WOOD TOWNSHIP</t>
  </si>
  <si>
    <t>BRAZIL TOWNSHIP</t>
  </si>
  <si>
    <t>CASS TOWNSHIP</t>
  </si>
  <si>
    <t>DICK JOHNSON TOWNSHIP</t>
  </si>
  <si>
    <t>LEWIS TOWNSHIP</t>
  </si>
  <si>
    <t>POSEY TOWNSHIP</t>
  </si>
  <si>
    <t>SUGAR RIDGE TOWNSHIP</t>
  </si>
  <si>
    <t>FOREST TOWNSHIP</t>
  </si>
  <si>
    <t>JOHNSON TOWNSHIP</t>
  </si>
  <si>
    <t>KIRKLIN TOWNSHIP</t>
  </si>
  <si>
    <t>MICHIGAN TOWNSHIP</t>
  </si>
  <si>
    <t>ROSS TOWNSHIP</t>
  </si>
  <si>
    <t>WARREN TOWNSHIP</t>
  </si>
  <si>
    <t>JENNINGS TOWNSHIP</t>
  </si>
  <si>
    <t>PATOKA TOWNSHIP</t>
  </si>
  <si>
    <t>STERLING TOWNSHIP</t>
  </si>
  <si>
    <t>WHISKEY RUN TOWNSHIP</t>
  </si>
  <si>
    <t>BARR TOWNSHIP</t>
  </si>
  <si>
    <t>BOGARD TOWNSHIP</t>
  </si>
  <si>
    <t>ELMORE TOWNSHIP</t>
  </si>
  <si>
    <t>REEVE TOWNSHIP</t>
  </si>
  <si>
    <t>STEELE TOWNSHIP</t>
  </si>
  <si>
    <t>VEALE TOWNSHIP</t>
  </si>
  <si>
    <t>CAESAR CREEK TOWNSHIP</t>
  </si>
  <si>
    <t>HOGAN TOWNSHIP</t>
  </si>
  <si>
    <t>KELSO TOWNSHIP</t>
  </si>
  <si>
    <t>LAWRENCEBURG TOWNSHIP</t>
  </si>
  <si>
    <t>LOGAN TOWNSHIP</t>
  </si>
  <si>
    <t>MANCHESTER TOWNSHIP</t>
  </si>
  <si>
    <t>MILLER TOWNSHIP</t>
  </si>
  <si>
    <t>SPARTA TOWNSHIP</t>
  </si>
  <si>
    <t>FUGIT TOWNSHIP</t>
  </si>
  <si>
    <t>SALTCREEK TOWNSHIP</t>
  </si>
  <si>
    <t>BUTLER TOWNSHIP</t>
  </si>
  <si>
    <t>CONCORD TOWNSHIP</t>
  </si>
  <si>
    <t>FAIRFIELD TOWNSHIP</t>
  </si>
  <si>
    <t>FRANKLIN TOWNSHIP</t>
  </si>
  <si>
    <t>KEYSER TOWNSHIP</t>
  </si>
  <si>
    <t>NEWVILLE TOWNSHIP</t>
  </si>
  <si>
    <t>SMITHFIELD TOWNSHIP</t>
  </si>
  <si>
    <t>SPENCER TOWNSHIP</t>
  </si>
  <si>
    <t>STAFFORD TOWNSHIP</t>
  </si>
  <si>
    <t>TROY TOWNSHIP</t>
  </si>
  <si>
    <t>WILMINGTON TOWNSHIP</t>
  </si>
  <si>
    <t>DELAWARE TOWNSHIP</t>
  </si>
  <si>
    <t>HAMILTON TOWNSHIP</t>
  </si>
  <si>
    <t>NILES TOWNSHIP</t>
  </si>
  <si>
    <t>SALEM TOWNSHIP</t>
  </si>
  <si>
    <t>BAINBRIDGE TOWNSHIP</t>
  </si>
  <si>
    <t>COLUMBIA TOWNSHIP</t>
  </si>
  <si>
    <t>FERDINAND TOWNSHIP</t>
  </si>
  <si>
    <t>HALL TOWNSHIP</t>
  </si>
  <si>
    <t>HARBISON TOWNSHIP</t>
  </si>
  <si>
    <t>BAUGO TOWNSHIP</t>
  </si>
  <si>
    <t>BENTON TOWNSHIP</t>
  </si>
  <si>
    <t>CLEVELAND TOWNSHIP</t>
  </si>
  <si>
    <t>ELKHART TOWNSHIP</t>
  </si>
  <si>
    <t>LOCKE TOWNSHIP</t>
  </si>
  <si>
    <t>MIDDLEBURY TOWNSHIP</t>
  </si>
  <si>
    <t>OLIVE TOWNSHIP</t>
  </si>
  <si>
    <t>OSOLO TOWNSHIP</t>
  </si>
  <si>
    <t>CONNERSVILLE TOWNSHIP</t>
  </si>
  <si>
    <t>FAIRVIEW TOWNSHIP</t>
  </si>
  <si>
    <t>ORANGE TOWNSHIP</t>
  </si>
  <si>
    <t>WATERLOO TOWNSHIP</t>
  </si>
  <si>
    <t>GEORGETOWN TOWNSHIP</t>
  </si>
  <si>
    <t>GREENVILLE TOWNSHIP</t>
  </si>
  <si>
    <t>NEW ALBANY TOWNSHIP</t>
  </si>
  <si>
    <t>CAIN TOWNSHIP</t>
  </si>
  <si>
    <t>DAVIS TOWNSHIP</t>
  </si>
  <si>
    <t>FULTON TOWNSHIP</t>
  </si>
  <si>
    <t>MILLCREEK TOWNSHIP</t>
  </si>
  <si>
    <t>SHAWNEE TOWNSHIP</t>
  </si>
  <si>
    <t>BATH TOWNSHIP</t>
  </si>
  <si>
    <t>BLOOMING GROVE TOWNSHIP</t>
  </si>
  <si>
    <t>BROOKVILLE TOWNSHIP</t>
  </si>
  <si>
    <t>HIGHLAND TOWNSHIP</t>
  </si>
  <si>
    <t>LAUREL TOWNSHIP</t>
  </si>
  <si>
    <t>METAMORA TOWNSHIP</t>
  </si>
  <si>
    <t>RAY TOWNSHIP</t>
  </si>
  <si>
    <t>SALT CREEK TOWNSHIP</t>
  </si>
  <si>
    <t>WHITEWATER TOWNSHIP</t>
  </si>
  <si>
    <t>AUBBEENAUBBEE TOWNSHIP</t>
  </si>
  <si>
    <t>HENRY TOWNSHIP</t>
  </si>
  <si>
    <t>NEWCASTLE TOWNSHIP</t>
  </si>
  <si>
    <t>ROCHESTER TOWNSHIP</t>
  </si>
  <si>
    <t>BARTON TOWNSHIP</t>
  </si>
  <si>
    <t>MONTGOMERY TOWNSHIP</t>
  </si>
  <si>
    <t>WHITE RIVER TOWNSHIP</t>
  </si>
  <si>
    <t>FAIRMOUNT TOWNSHIP</t>
  </si>
  <si>
    <t>GREEN TOWNSHIP</t>
  </si>
  <si>
    <t>MILL TOWNSHIP</t>
  </si>
  <si>
    <t>SIMS TOWNSHIP</t>
  </si>
  <si>
    <t>BEECH CREEK TOWNSHIP</t>
  </si>
  <si>
    <t>FAIRPLAY TOWNSHIP</t>
  </si>
  <si>
    <t>SMITH TOWNSHIP</t>
  </si>
  <si>
    <t>STOCKTON TOWNSHIP</t>
  </si>
  <si>
    <t>TAYLOR TOWNSHIP</t>
  </si>
  <si>
    <t>WRIGHT TOWNSHIP</t>
  </si>
  <si>
    <t>FALL CREEK TOWNSHIP</t>
  </si>
  <si>
    <t>NOBLESVILLE TOWNSHIP</t>
  </si>
  <si>
    <t>BLUE RIVER TOWNSHIP</t>
  </si>
  <si>
    <t>BRANDYWINE TOWNSHIP</t>
  </si>
  <si>
    <t>BROWN TOWNSHIP</t>
  </si>
  <si>
    <t>BUCK CREEK TOWNSHIP</t>
  </si>
  <si>
    <t>VERNON TOWNSHIP</t>
  </si>
  <si>
    <t>HETH TOWNSHIP</t>
  </si>
  <si>
    <t>MORGAN TOWNSHIP</t>
  </si>
  <si>
    <t>WEBSTER TOWNSHIP</t>
  </si>
  <si>
    <t>GUILFORD TOWNSHIP</t>
  </si>
  <si>
    <t>LINCOLN TOWNSHIP</t>
  </si>
  <si>
    <t>MIDDLE TOWNSHIP</t>
  </si>
  <si>
    <t>DUDLEY TOWNSHIP</t>
  </si>
  <si>
    <t>GREENSBORO TOWNSHIP</t>
  </si>
  <si>
    <t>PRAIRIE TOWNSHIP</t>
  </si>
  <si>
    <t>SPICELAND TOWNSHIP</t>
  </si>
  <si>
    <t>STONEY CREEK TOWNSHIP</t>
  </si>
  <si>
    <t>ERVIN TOWNSHIP</t>
  </si>
  <si>
    <t>HONEY CREEK TOWNSHIP</t>
  </si>
  <si>
    <t>HOWARD TOWNSHIP</t>
  </si>
  <si>
    <t>CLEAR CREEK TOWNSHIP</t>
  </si>
  <si>
    <t>DALLAS TOWNSHIP</t>
  </si>
  <si>
    <t>HUNTINGTON TOWNSHIP</t>
  </si>
  <si>
    <t>LANCASTER TOWNSHIP</t>
  </si>
  <si>
    <t>POLK TOWNSHIP</t>
  </si>
  <si>
    <t>SALAMONIE TOWNSHIP</t>
  </si>
  <si>
    <t>BROWNSTOWN TOWNSHIP</t>
  </si>
  <si>
    <t>DRIFTWOOD TOWNSHIP</t>
  </si>
  <si>
    <t>GRASSY FORK TOWNSHIP</t>
  </si>
  <si>
    <t>PERSHING TOWNSHIP</t>
  </si>
  <si>
    <t>REDDING TOWNSHIP</t>
  </si>
  <si>
    <t>BARKLEY TOWNSHIP</t>
  </si>
  <si>
    <t>CARPENTER TOWNSHIP</t>
  </si>
  <si>
    <t>GILLAM TOWNSHIP</t>
  </si>
  <si>
    <t>HANGING GROVE TOWNSHIP</t>
  </si>
  <si>
    <t>JORDAN TOWNSHIP</t>
  </si>
  <si>
    <t>KANKAKEE TOWNSHIP</t>
  </si>
  <si>
    <t>KEENER TOWNSHIP</t>
  </si>
  <si>
    <t>MILROY TOWNSHIP</t>
  </si>
  <si>
    <t>NEWTON TOWNSHIP</t>
  </si>
  <si>
    <t>WALKER TOWNSHIP</t>
  </si>
  <si>
    <t>WHEATFIELD TOWNSHIP</t>
  </si>
  <si>
    <t>BEARCREEK TOWNSHIP</t>
  </si>
  <si>
    <t>GREENE TOWNSHIP</t>
  </si>
  <si>
    <t>KNOX TOWNSHIP</t>
  </si>
  <si>
    <t>PENN TOWNSHIP</t>
  </si>
  <si>
    <t>PIKE TOWNSHIP</t>
  </si>
  <si>
    <t>GRAHAM TOWNSHIP</t>
  </si>
  <si>
    <t>HANOVER TOWNSHIP</t>
  </si>
  <si>
    <t>MILTON TOWNSHIP</t>
  </si>
  <si>
    <t>REPUBLICAN TOWNSHIP</t>
  </si>
  <si>
    <t>SALUDA TOWNSHIP</t>
  </si>
  <si>
    <t>SHELBY TOWNSHIP</t>
  </si>
  <si>
    <t>SMYRNA TOWNSHIP</t>
  </si>
  <si>
    <t>BIGGER TOWNSHIP</t>
  </si>
  <si>
    <t>CAMPBELL TOWNSHIP</t>
  </si>
  <si>
    <t>GENEVA TOWNSHIP</t>
  </si>
  <si>
    <t>LOVETT TOWNSHIP</t>
  </si>
  <si>
    <t>SAND CREEK TOWNSHIP</t>
  </si>
  <si>
    <t>CLARK TOWNSHIP</t>
  </si>
  <si>
    <t>HENSLEY TOWNSHIP</t>
  </si>
  <si>
    <t>NINEVEH TOWNSHIP</t>
  </si>
  <si>
    <t>BUSSERON TOWNSHIP</t>
  </si>
  <si>
    <t>DECKER TOWNSHIP</t>
  </si>
  <si>
    <t>PALMYRA TOWNSHIP</t>
  </si>
  <si>
    <t>STEEN TOWNSHIP</t>
  </si>
  <si>
    <t>VIGO TOWNSHIP</t>
  </si>
  <si>
    <t>VINCENNES TOWNSHIP</t>
  </si>
  <si>
    <t>WIDNER TOWNSHIP</t>
  </si>
  <si>
    <t>ETNA TOWNSHIP</t>
  </si>
  <si>
    <t>PLAIN TOWNSHIP</t>
  </si>
  <si>
    <t>SCOTT TOWNSHIP</t>
  </si>
  <si>
    <t>SEWARD TOWNSHIP</t>
  </si>
  <si>
    <t>TURKEY CREEK TOWNSHIP</t>
  </si>
  <si>
    <t>BLOOMFIELD TOWNSHIP</t>
  </si>
  <si>
    <t>CLEARSPRING TOWNSHIP</t>
  </si>
  <si>
    <t>EDEN TOWNSHIP</t>
  </si>
  <si>
    <t>GREENFIELD TOWNSHIP</t>
  </si>
  <si>
    <t>LIMA TOWNSHIP</t>
  </si>
  <si>
    <t>MILFORD TOWNSHIP</t>
  </si>
  <si>
    <t>NEWBURY TOWNSHIP</t>
  </si>
  <si>
    <t>CALUMET TOWNSHIP</t>
  </si>
  <si>
    <t>EAGLE CREEK TOWNSHIP</t>
  </si>
  <si>
    <t>HOBART TOWNSHIP</t>
  </si>
  <si>
    <t>NORTH TOWNSHIP</t>
  </si>
  <si>
    <t>ST. JOHN TOWNSHIP</t>
  </si>
  <si>
    <t>WEST CREEK TOWNSHIP</t>
  </si>
  <si>
    <t>WINFIELD TOWNSHIP</t>
  </si>
  <si>
    <t>COOLSPRING TOWNSHIP</t>
  </si>
  <si>
    <t>DEWEY TOWNSHIP</t>
  </si>
  <si>
    <t>GALENA TOWNSHIP</t>
  </si>
  <si>
    <t>HANNA TOWNSHIP</t>
  </si>
  <si>
    <t>HUDSON TOWNSHIP</t>
  </si>
  <si>
    <t>NEW DURHAM TOWNSHIP</t>
  </si>
  <si>
    <t>0021</t>
  </si>
  <si>
    <t>WILLS TOWNSHIP</t>
  </si>
  <si>
    <t>BONO TOWNSHIP</t>
  </si>
  <si>
    <t>GUTHRIE TOWNSHIP</t>
  </si>
  <si>
    <t>INDIAN CREEK TOWNSHIP</t>
  </si>
  <si>
    <t>MARSHALL TOWNSHIP</t>
  </si>
  <si>
    <t>PLEASANT RUN TOWNSHIP</t>
  </si>
  <si>
    <t>SHAWSWICK TOWNSHIP</t>
  </si>
  <si>
    <t>SPICE VALLEY TOWNSHIP</t>
  </si>
  <si>
    <t>ANDERSON TOWNSHIP</t>
  </si>
  <si>
    <t>DUCK CREEK TOWNSHIP</t>
  </si>
  <si>
    <t>PIPE CREEK TOWNSHIP</t>
  </si>
  <si>
    <t>STONY CREEK TOWNSHIP</t>
  </si>
  <si>
    <t>DECATUR TOWNSHIP</t>
  </si>
  <si>
    <t>LAWRENCE TOWNSHIP</t>
  </si>
  <si>
    <t>BOURBON TOWNSHIP</t>
  </si>
  <si>
    <t>WALNUT TOWNSHIP</t>
  </si>
  <si>
    <t>WEST TOWNSHIP</t>
  </si>
  <si>
    <t>HALBERT TOWNSHIP</t>
  </si>
  <si>
    <t>LOST RIVER TOWNSHIP</t>
  </si>
  <si>
    <t>MITCHELTREE TOWNSHIP</t>
  </si>
  <si>
    <t>RUTHERFORD TOWNSHIP</t>
  </si>
  <si>
    <t>ALLEN TOWNSHIP</t>
  </si>
  <si>
    <t>ERIE TOWNSHIP</t>
  </si>
  <si>
    <t>PERU TOWNSHIP</t>
  </si>
  <si>
    <t>BEAN BLOSSOM TOWNSHIP</t>
  </si>
  <si>
    <t>BLOOMINGTON TOWNSHIP</t>
  </si>
  <si>
    <t>COAL CREEK TOWNSHIP</t>
  </si>
  <si>
    <t>RIPLEY TOWNSHIP</t>
  </si>
  <si>
    <t>ASHLAND TOWNSHIP</t>
  </si>
  <si>
    <t>BAKER TOWNSHIP</t>
  </si>
  <si>
    <t>GREGG TOWNSHIP</t>
  </si>
  <si>
    <t>BEAVER TOWNSHIP</t>
  </si>
  <si>
    <t>COLFAX TOWNSHIP</t>
  </si>
  <si>
    <t>IROQUOIS TOWNSHIP</t>
  </si>
  <si>
    <t>MCCLELLAN TOWNSHIP</t>
  </si>
  <si>
    <t>ALBION TOWNSHIP</t>
  </si>
  <si>
    <t>SWAN TOWNSHIP</t>
  </si>
  <si>
    <t>RANDOLPH TOWNSHIP</t>
  </si>
  <si>
    <t>FRENCH LICK TOWNSHIP</t>
  </si>
  <si>
    <t>NORTHEAST TOWNSHIP</t>
  </si>
  <si>
    <t>NORTHWEST TOWNSHIP</t>
  </si>
  <si>
    <t>ORANGEVILLE TOWNSHIP</t>
  </si>
  <si>
    <t>ORLEANS TOWNSHIP</t>
  </si>
  <si>
    <t>PAOLI TOWNSHIP</t>
  </si>
  <si>
    <t>SOUTHEAST TOWNSHIP</t>
  </si>
  <si>
    <t>STAMPERSCREEK TOWNSHIP</t>
  </si>
  <si>
    <t>FLORIDA TOWNSHIP</t>
  </si>
  <si>
    <t>RACCOON TOWNSHIP</t>
  </si>
  <si>
    <t>RESERVE TOWNSHIP</t>
  </si>
  <si>
    <t>LEOPOLD TOWNSHIP</t>
  </si>
  <si>
    <t>OIL TOWNSHIP</t>
  </si>
  <si>
    <t>TOBIN TOWNSHIP</t>
  </si>
  <si>
    <t>LOCKHART TOWNSHIP</t>
  </si>
  <si>
    <t>PORTAGE TOWNSHIP</t>
  </si>
  <si>
    <t>PORTER TOWNSHIP</t>
  </si>
  <si>
    <t>WESTCHESTER TOWNSHIP</t>
  </si>
  <si>
    <t>BETHEL TOWNSHIP</t>
  </si>
  <si>
    <t>BLACK TOWNSHIP</t>
  </si>
  <si>
    <t>HARMONY TOWNSHIP</t>
  </si>
  <si>
    <t>LYNN TOWNSHIP</t>
  </si>
  <si>
    <t>MARRS TOWNSHIP</t>
  </si>
  <si>
    <t>POINT TOWNSHIP</t>
  </si>
  <si>
    <t>ROBB TOWNSHIP</t>
  </si>
  <si>
    <t>ROBINSON TOWNSHIP</t>
  </si>
  <si>
    <t>RICH GROVE TOWNSHIP</t>
  </si>
  <si>
    <t>WHITE POST TOWNSHIP</t>
  </si>
  <si>
    <t>CLOVERDALE TOWNSHIP</t>
  </si>
  <si>
    <t>FLOYD TOWNSHIP</t>
  </si>
  <si>
    <t>GREENCASTLE TOWNSHIP</t>
  </si>
  <si>
    <t>RUSSELL TOWNSHIP</t>
  </si>
  <si>
    <t>GREENSFORK TOWNSHIP</t>
  </si>
  <si>
    <t>WARD TOWNSHIP</t>
  </si>
  <si>
    <t>LAUGHERY TOWNSHIP</t>
  </si>
  <si>
    <t>OTTER CREEK TOWNSHIP</t>
  </si>
  <si>
    <t>RUSHVILLE TOWNSHIP</t>
  </si>
  <si>
    <t>CENTRE TOWNSHIP</t>
  </si>
  <si>
    <t>HARRIS TOWNSHIP</t>
  </si>
  <si>
    <t>FINLEY TOWNSHIP</t>
  </si>
  <si>
    <t>LEXINGTON TOWNSHIP</t>
  </si>
  <si>
    <t>VIENNA TOWNSHIP</t>
  </si>
  <si>
    <t>ADDISON TOWNSHIP</t>
  </si>
  <si>
    <t>HENDRICKS TOWNSHIP</t>
  </si>
  <si>
    <t>MORAL TOWNSHIP</t>
  </si>
  <si>
    <t>CARTER TOWNSHIP</t>
  </si>
  <si>
    <t>GRASS TOWNSHIP</t>
  </si>
  <si>
    <t>HAMMOND TOWNSHIP</t>
  </si>
  <si>
    <t>HUFF TOWNSHIP</t>
  </si>
  <si>
    <t>LUCE TOWNSHIP</t>
  </si>
  <si>
    <t>CALIFORNIA TOWNSHIP</t>
  </si>
  <si>
    <t>NORTH BEND TOWNSHIP</t>
  </si>
  <si>
    <t>RAILROAD TOWNSHIP</t>
  </si>
  <si>
    <t>CLEAR LAKE TOWNSHIP</t>
  </si>
  <si>
    <t>FREMONT TOWNSHIP</t>
  </si>
  <si>
    <t>JAMESTOWN TOWNSHIP</t>
  </si>
  <si>
    <t>MILLGROVE TOWNSHIP</t>
  </si>
  <si>
    <t>OTSEGO TOWNSHIP</t>
  </si>
  <si>
    <t>STEUBEN TOWNSHIP</t>
  </si>
  <si>
    <t>CURRY TOWNSHIP</t>
  </si>
  <si>
    <t>FAIRBANKS TOWNSHIP</t>
  </si>
  <si>
    <t>GILL TOWNSHIP</t>
  </si>
  <si>
    <t>HADDON TOWNSHIP</t>
  </si>
  <si>
    <t>TURMAN TOWNSHIP</t>
  </si>
  <si>
    <t>COTTON TOWNSHIP</t>
  </si>
  <si>
    <t>CRAIG TOWNSHIP</t>
  </si>
  <si>
    <t>LAURAMIE TOWNSHIP</t>
  </si>
  <si>
    <t>SHEFFIELD TOWNSHIP</t>
  </si>
  <si>
    <t>WEA TOWNSHIP</t>
  </si>
  <si>
    <t>CICERO TOWNSHIP</t>
  </si>
  <si>
    <t>WILDCAT TOWNSHIP</t>
  </si>
  <si>
    <t>BROWNSVILLE TOWNSHIP</t>
  </si>
  <si>
    <t>ARMSTRONG TOWNSHIP</t>
  </si>
  <si>
    <t>KNIGHT TOWNSHIP</t>
  </si>
  <si>
    <t>PIGEON TOWNSHIP</t>
  </si>
  <si>
    <t>EUGENE TOWNSHIP</t>
  </si>
  <si>
    <t>HELT TOWNSHIP</t>
  </si>
  <si>
    <t>VERMILLION TOWNSHIP</t>
  </si>
  <si>
    <t>FAYETTE TOWNSHIP</t>
  </si>
  <si>
    <t>LINTON TOWNSHIP</t>
  </si>
  <si>
    <t>LOST CREEK TOWNSHIP</t>
  </si>
  <si>
    <t>NEVINS TOWNSHIP</t>
  </si>
  <si>
    <t>PIERSON TOWNSHIP</t>
  </si>
  <si>
    <t>PRAIRIE CREEK TOWNSHIP</t>
  </si>
  <si>
    <t>PRAIRIETON TOWNSHIP</t>
  </si>
  <si>
    <t>RILEY TOWNSHIP</t>
  </si>
  <si>
    <t>CHESTER TOWNSHIP</t>
  </si>
  <si>
    <t>LAGRO TOWNSHIP</t>
  </si>
  <si>
    <t>PAW PAW TOWNSHIP</t>
  </si>
  <si>
    <t>WALTZ TOWNSHIP</t>
  </si>
  <si>
    <t>KENT TOWNSHIP</t>
  </si>
  <si>
    <t>MEDINA TOWNSHIP</t>
  </si>
  <si>
    <t>MOUND TOWNSHIP</t>
  </si>
  <si>
    <t>BOON TOWNSHIP</t>
  </si>
  <si>
    <t>GREER TOWNSHIP</t>
  </si>
  <si>
    <t>HART TOWNSHIP</t>
  </si>
  <si>
    <t>LANE TOWNSHIP</t>
  </si>
  <si>
    <t>SKELTON TOWNSHIP</t>
  </si>
  <si>
    <t>GIBSON TOWNSHIP</t>
  </si>
  <si>
    <t>PIERCE TOWNSHIP</t>
  </si>
  <si>
    <t>ABINGTON TOWNSHIP</t>
  </si>
  <si>
    <t>BOSTON TOWNSHIP</t>
  </si>
  <si>
    <t>DALTON TOWNSHIP</t>
  </si>
  <si>
    <t>NEW GARDEN TOWNSHIP</t>
  </si>
  <si>
    <t>NOTTINGHAM TOWNSHIP</t>
  </si>
  <si>
    <t>BIG CREEK TOWNSHIP</t>
  </si>
  <si>
    <t>MONON TOWNSHIP</t>
  </si>
  <si>
    <t>PRINCETON TOWNSHIP</t>
  </si>
  <si>
    <t>ROUND GROVE TOWNSHIP</t>
  </si>
  <si>
    <t>WEST POINT TOWNSHIP</t>
  </si>
  <si>
    <t>ETNA TROY TOWNSHIP</t>
  </si>
  <si>
    <t>THORNCREEK TOWNSHIP</t>
  </si>
  <si>
    <t>Capital Improvement Plan</t>
  </si>
  <si>
    <t>County Name:</t>
  </si>
  <si>
    <t>Township Name:</t>
  </si>
  <si>
    <t>Fund Description:</t>
  </si>
  <si>
    <t>0061 - RAINY DAY</t>
  </si>
  <si>
    <r>
      <t xml:space="preserve">Estimated Ending Cash Balances 
</t>
    </r>
    <r>
      <rPr>
        <i/>
        <sz val="12"/>
        <color theme="0"/>
        <rFont val="Times New Roman"/>
        <family val="1"/>
      </rPr>
      <t>(Can be found on Line 18 of the Gateway Budget Form 4B)</t>
    </r>
  </si>
  <si>
    <t>Estimated Cash Balance (Including Investments) on December 31, 2027</t>
  </si>
  <si>
    <t>Adjustments to the Ending Cash Balance</t>
  </si>
  <si>
    <t>A. Committed to a Township's Capital Improvement Plan (1)
       (Not already accounted for in the estimated 12/31/2027 cash balance)</t>
  </si>
  <si>
    <t>B. Encumbered by a Contract or Purchase Order 
       (Not already accounted for in the estimated 12/31/2027 cash balance)</t>
  </si>
  <si>
    <t>C. "Third Party" Restrictions  
       (Not already accounted for in the estimated 12/31/2027 cash balance)</t>
  </si>
  <si>
    <t>D. Restricted by State or Federal Law or State or Federal Rule
       (Not already accounted for in the estimated 12/31/2027 cash balance)</t>
  </si>
  <si>
    <t>E. Restrictions by a Contractual Obligations  (Not included in Expenses Above)
       (Not already accounted for in the estimated 12/31/2027 cash balance)</t>
  </si>
  <si>
    <t>Adjusted Estimated December 31, 2027 Cash Balance</t>
  </si>
  <si>
    <t>Calculated 30% Transfer to the Township Road and Infrastructure Fund
IC 36-6-10-5</t>
  </si>
  <si>
    <t>Calculated 30% Transfer to the Township Road and Infrastructure Fund</t>
  </si>
  <si>
    <t>Additional Notes and Narrative About Fund Balances</t>
  </si>
  <si>
    <t>Footnotes:</t>
  </si>
  <si>
    <t xml:space="preserve"> (1) This field is calculated from the “Capital Projects Plan (Expense)” tab as the total “Estimated Project Expense” column for this fund for any year after 2027.</t>
  </si>
  <si>
    <t xml:space="preserve">0101 - GENERAL                                 </t>
  </si>
  <si>
    <t>(1) This field is calculated from the “Capital Projects Plan (Expense)” tab as the total “Estimated Project Expense” column for this fund for any year after 2027.</t>
  </si>
  <si>
    <t>Fund Description (1):</t>
  </si>
  <si>
    <t>Unrestricted Fund #3 [Override with fund name, as applicable]</t>
  </si>
  <si>
    <t>A. Committed to a Township's Capital Improvement Plan (2)
       (Not already accounted for in the estimated 12/31/2027 cash balance)</t>
  </si>
  <si>
    <t>(1) Type directly over this field with the fund name to add another unrestricted fund.</t>
  </si>
  <si>
    <t>(2) This field is calculated from the “Capital Projects Plan (Expense)” tab as the total “Estimated Project Expense” column for this fund for any year after 2027.</t>
  </si>
  <si>
    <t>Unrestricted Fund #4 [Override with fund name, as applicable]</t>
  </si>
  <si>
    <t>Unrestricted Fund #5 [Override with fund name, as applicable]</t>
  </si>
  <si>
    <r>
      <rPr>
        <sz val="11"/>
        <color rgb="FF000000"/>
        <rFont val="Times New Roman"/>
        <family val="1"/>
      </rPr>
      <t>Pursuant to IC 36-6-9-9, the following plan should contain the proposed capital improvement projects for</t>
    </r>
    <r>
      <rPr>
        <b/>
        <sz val="11"/>
        <color rgb="FF000000"/>
        <rFont val="Times New Roman"/>
        <family val="1"/>
      </rPr>
      <t xml:space="preserve"> </t>
    </r>
    <r>
      <rPr>
        <b/>
        <u/>
        <sz val="11"/>
        <color rgb="FF000000"/>
        <rFont val="Times New Roman"/>
        <family val="1"/>
      </rPr>
      <t>at least the following three (3) years</t>
    </r>
    <r>
      <rPr>
        <sz val="11"/>
        <color rgb="FF000000"/>
        <rFont val="Times New Roman"/>
        <family val="1"/>
      </rPr>
      <t xml:space="preserve"> immediately following the year the plan was adopted. </t>
    </r>
  </si>
  <si>
    <t>Capital Improvement Plan: Expenditures</t>
  </si>
  <si>
    <t xml:space="preserve">Total:   </t>
  </si>
  <si>
    <t>Year of Expense</t>
  </si>
  <si>
    <t>Select Fund</t>
  </si>
  <si>
    <t>Type of Capital Improvement</t>
  </si>
  <si>
    <t>Project Description</t>
  </si>
  <si>
    <t>Estimated Project
Expense for Selected Year</t>
  </si>
  <si>
    <t>Estimate of Revenues Reserved for this Expense for the Selected Year</t>
  </si>
  <si>
    <t>Acquisition of Land</t>
  </si>
  <si>
    <t>Site Improvements</t>
  </si>
  <si>
    <t>Infrastructure Improvements</t>
  </si>
  <si>
    <t>Construction of Buildings or Structures</t>
  </si>
  <si>
    <t>Rehabilitation, Renovation, or Enlargement of Buildings or Structures</t>
  </si>
  <si>
    <t>Acquisition or Improvement of Machinery, Equipment, Furnishings, or Facilities</t>
  </si>
  <si>
    <t>Select One</t>
  </si>
  <si>
    <r>
      <t>Pursuant to IC 36-6-9-9, the following plan should contain the proposed projects for</t>
    </r>
    <r>
      <rPr>
        <b/>
        <sz val="12"/>
        <color theme="1"/>
        <rFont val="Times New Roman"/>
        <family val="1"/>
      </rPr>
      <t xml:space="preserve"> </t>
    </r>
    <r>
      <rPr>
        <b/>
        <u/>
        <sz val="12"/>
        <color theme="1"/>
        <rFont val="Times New Roman"/>
        <family val="1"/>
      </rPr>
      <t>at least the three (3) years</t>
    </r>
    <r>
      <rPr>
        <sz val="12"/>
        <color theme="1"/>
        <rFont val="Times New Roman"/>
        <family val="1"/>
      </rPr>
      <t xml:space="preserve"> immediately following the year the plan was adopted. The estimates should include the source and amount of dedicated revenue.</t>
    </r>
  </si>
  <si>
    <t>Fund</t>
  </si>
  <si>
    <t>Total Historical Estimates*</t>
  </si>
  <si>
    <t>Estimate of Revenues Reserved for Capital Improvements</t>
  </si>
  <si>
    <t>2026</t>
  </si>
  <si>
    <t>2027</t>
  </si>
  <si>
    <t>2028</t>
  </si>
  <si>
    <t>2029</t>
  </si>
  <si>
    <t xml:space="preserve"> Property Tax (1)</t>
  </si>
  <si>
    <t>Local Income Tax (2)</t>
  </si>
  <si>
    <t>Excise, CVET, FIT (3)</t>
  </si>
  <si>
    <t>Other Revenues (4)</t>
  </si>
  <si>
    <t xml:space="preserve"> Property Tax </t>
  </si>
  <si>
    <t>Local Income Tax</t>
  </si>
  <si>
    <t>Excise, CVET, FIT</t>
  </si>
  <si>
    <t>Other Revenues</t>
  </si>
  <si>
    <r>
      <t>*</t>
    </r>
    <r>
      <rPr>
        <i/>
        <sz val="12"/>
        <color theme="1"/>
        <rFont val="Times New Roman"/>
        <family val="1"/>
      </rPr>
      <t>Please note: for funds not certified by the DLGF, there will not be any historical data to use as a reference point.</t>
    </r>
  </si>
  <si>
    <t xml:space="preserve">BE IT RESOLVED that a public hearing was held to adopt a Capital Improvement Plan as required by HEA 1177-2019 for:
               Unit Name:        _______________________________________
               County Name:  _______________________________________
The plan is duly adopted by the following vote of the members of the township board on  _____ day of __________, 2026.     
AYE                                                                                 NAY
________________________________              _________________________________
________________________________              _________________________________
________________________________              _________________________________
________________________________              _________________________________
________________________________              _________________________________
________________________________              _________________________________
________________________________              _________________________________
Attest: _______________________________, Fiscal Officer
</t>
  </si>
  <si>
    <t>Row "Unit ID" + Fund</t>
  </si>
  <si>
    <t>Levy Estimate to Be Used</t>
  </si>
  <si>
    <t>LIT</t>
  </si>
  <si>
    <t>Total Excise/CVET/FIT</t>
  </si>
  <si>
    <t>All Non Excise/CVET/FIT and LIT</t>
  </si>
  <si>
    <t>01200010061</t>
  </si>
  <si>
    <t>01200010101</t>
  </si>
  <si>
    <t>01200010840</t>
  </si>
  <si>
    <t>01200011111</t>
  </si>
  <si>
    <t>01200020101</t>
  </si>
  <si>
    <t>01200020840</t>
  </si>
  <si>
    <t>01200021111</t>
  </si>
  <si>
    <t>01200030061</t>
  </si>
  <si>
    <t>01200030101</t>
  </si>
  <si>
    <t>01200030840</t>
  </si>
  <si>
    <t>01200031111</t>
  </si>
  <si>
    <t>01200031312</t>
  </si>
  <si>
    <t>01200040061</t>
  </si>
  <si>
    <t>01200040101</t>
  </si>
  <si>
    <t>01200040840</t>
  </si>
  <si>
    <t>01200041111</t>
  </si>
  <si>
    <t>01200042120</t>
  </si>
  <si>
    <t>01200050101</t>
  </si>
  <si>
    <t>01200050840</t>
  </si>
  <si>
    <t>01200051111</t>
  </si>
  <si>
    <t>01200051190</t>
  </si>
  <si>
    <t>01200060061</t>
  </si>
  <si>
    <t>01200060101</t>
  </si>
  <si>
    <t>01200060840</t>
  </si>
  <si>
    <t>01200061111</t>
  </si>
  <si>
    <t>01200061190</t>
  </si>
  <si>
    <t>01200062010</t>
  </si>
  <si>
    <t>01200070061</t>
  </si>
  <si>
    <t>01200070101</t>
  </si>
  <si>
    <t>01200070840</t>
  </si>
  <si>
    <t>01200071111</t>
  </si>
  <si>
    <t>01200080061</t>
  </si>
  <si>
    <t>01200080101</t>
  </si>
  <si>
    <t>01200080840</t>
  </si>
  <si>
    <t>01200081111</t>
  </si>
  <si>
    <t>01200082010</t>
  </si>
  <si>
    <t>01200090101</t>
  </si>
  <si>
    <t>01200090840</t>
  </si>
  <si>
    <t>01200091111</t>
  </si>
  <si>
    <t>01200091312</t>
  </si>
  <si>
    <t>01200100101</t>
  </si>
  <si>
    <t>01200100840</t>
  </si>
  <si>
    <t>01200101111</t>
  </si>
  <si>
    <t>01200101190</t>
  </si>
  <si>
    <t>01200101312</t>
  </si>
  <si>
    <t>01200110061</t>
  </si>
  <si>
    <t>01200110101</t>
  </si>
  <si>
    <t>01200110840</t>
  </si>
  <si>
    <t>01200111111</t>
  </si>
  <si>
    <t>01200112010</t>
  </si>
  <si>
    <t>01200120101</t>
  </si>
  <si>
    <t>01200120840</t>
  </si>
  <si>
    <t>01200121111</t>
  </si>
  <si>
    <t>01200122010</t>
  </si>
  <si>
    <t>01200122120</t>
  </si>
  <si>
    <t>01610118210</t>
  </si>
  <si>
    <t>02200010050</t>
  </si>
  <si>
    <t>02200010101</t>
  </si>
  <si>
    <t>02200010840</t>
  </si>
  <si>
    <t>02200011312</t>
  </si>
  <si>
    <t>02200011390</t>
  </si>
  <si>
    <t>02200020101</t>
  </si>
  <si>
    <t>02200020602</t>
  </si>
  <si>
    <t>02200020840</t>
  </si>
  <si>
    <t>02200030061</t>
  </si>
  <si>
    <t>02200030101</t>
  </si>
  <si>
    <t>02200030840</t>
  </si>
  <si>
    <t>02200040101</t>
  </si>
  <si>
    <t>02200040840</t>
  </si>
  <si>
    <t>02200041312</t>
  </si>
  <si>
    <t>02200050061</t>
  </si>
  <si>
    <t>02200050101</t>
  </si>
  <si>
    <t>02200050840</t>
  </si>
  <si>
    <t>02200051111</t>
  </si>
  <si>
    <t>02200051190</t>
  </si>
  <si>
    <t>02200060101</t>
  </si>
  <si>
    <t>02200060840</t>
  </si>
  <si>
    <t>02200061312</t>
  </si>
  <si>
    <t>02200070061</t>
  </si>
  <si>
    <t>02200070101</t>
  </si>
  <si>
    <t>02200070840</t>
  </si>
  <si>
    <t>02200080061</t>
  </si>
  <si>
    <t>02200080101</t>
  </si>
  <si>
    <t>02200080840</t>
  </si>
  <si>
    <t>02200081312</t>
  </si>
  <si>
    <t>02200090061</t>
  </si>
  <si>
    <t>02200090101</t>
  </si>
  <si>
    <t>02200090840</t>
  </si>
  <si>
    <t>02200091111</t>
  </si>
  <si>
    <t>02200091190</t>
  </si>
  <si>
    <t>02200100061</t>
  </si>
  <si>
    <t>02200100101</t>
  </si>
  <si>
    <t>02200100840</t>
  </si>
  <si>
    <t>02200110061</t>
  </si>
  <si>
    <t>02200110101</t>
  </si>
  <si>
    <t>02200110840</t>
  </si>
  <si>
    <t>02200111312</t>
  </si>
  <si>
    <t>02200120061</t>
  </si>
  <si>
    <t>02200120101</t>
  </si>
  <si>
    <t>02200120840</t>
  </si>
  <si>
    <t>02200121181</t>
  </si>
  <si>
    <t>02200130061</t>
  </si>
  <si>
    <t>02200130101</t>
  </si>
  <si>
    <t>02200130840</t>
  </si>
  <si>
    <t>02200131111</t>
  </si>
  <si>
    <t>02200131190</t>
  </si>
  <si>
    <t>02200131312</t>
  </si>
  <si>
    <t>02200140061</t>
  </si>
  <si>
    <t>02200140101</t>
  </si>
  <si>
    <t>02200140840</t>
  </si>
  <si>
    <t>02200150061</t>
  </si>
  <si>
    <t>02200150101</t>
  </si>
  <si>
    <t>02200150840</t>
  </si>
  <si>
    <t>02200160101</t>
  </si>
  <si>
    <t>02200160840</t>
  </si>
  <si>
    <t>02200170061</t>
  </si>
  <si>
    <t>02200170101</t>
  </si>
  <si>
    <t>02200170840</t>
  </si>
  <si>
    <t>02200171312</t>
  </si>
  <si>
    <t>02200180061</t>
  </si>
  <si>
    <t>02200180101</t>
  </si>
  <si>
    <t>02200180840</t>
  </si>
  <si>
    <t>02200181111</t>
  </si>
  <si>
    <t>02200181190</t>
  </si>
  <si>
    <t>02200181312</t>
  </si>
  <si>
    <t>02200190061</t>
  </si>
  <si>
    <t>02200190101</t>
  </si>
  <si>
    <t>02200190180</t>
  </si>
  <si>
    <t>02200190840</t>
  </si>
  <si>
    <t>02200191312</t>
  </si>
  <si>
    <t>02200200101</t>
  </si>
  <si>
    <t>02200200840</t>
  </si>
  <si>
    <t>02608000061</t>
  </si>
  <si>
    <t>02608008001</t>
  </si>
  <si>
    <t>02608008090</t>
  </si>
  <si>
    <t>02609600182</t>
  </si>
  <si>
    <t>02609600183</t>
  </si>
  <si>
    <t>02609608101</t>
  </si>
  <si>
    <t>02609608190</t>
  </si>
  <si>
    <t>02609690061</t>
  </si>
  <si>
    <t>02609698603</t>
  </si>
  <si>
    <t>02609698691</t>
  </si>
  <si>
    <t>02611928603</t>
  </si>
  <si>
    <t>02611928691</t>
  </si>
  <si>
    <t>02611938603</t>
  </si>
  <si>
    <t>02611938691</t>
  </si>
  <si>
    <t>02611948603</t>
  </si>
  <si>
    <t>02611948691</t>
  </si>
  <si>
    <t>03200010061</t>
  </si>
  <si>
    <t>03200010101</t>
  </si>
  <si>
    <t>03200010840</t>
  </si>
  <si>
    <t>03200011111</t>
  </si>
  <si>
    <t>03200011181</t>
  </si>
  <si>
    <t>03200020101</t>
  </si>
  <si>
    <t>03200020840</t>
  </si>
  <si>
    <t>03200021111</t>
  </si>
  <si>
    <t>03200030101</t>
  </si>
  <si>
    <t>03200030840</t>
  </si>
  <si>
    <t>03200031111</t>
  </si>
  <si>
    <t>03200031190</t>
  </si>
  <si>
    <t>03200040101</t>
  </si>
  <si>
    <t>03200040840</t>
  </si>
  <si>
    <t>03200041111</t>
  </si>
  <si>
    <t>03200041190</t>
  </si>
  <si>
    <t>03200050101</t>
  </si>
  <si>
    <t>03200050840</t>
  </si>
  <si>
    <t>03200051111</t>
  </si>
  <si>
    <t>03200051190</t>
  </si>
  <si>
    <t>03200060061</t>
  </si>
  <si>
    <t>03200060101</t>
  </si>
  <si>
    <t>03200060840</t>
  </si>
  <si>
    <t>03200061111</t>
  </si>
  <si>
    <t>03200061190</t>
  </si>
  <si>
    <t>03200070101</t>
  </si>
  <si>
    <t>03200070840</t>
  </si>
  <si>
    <t>03200071111</t>
  </si>
  <si>
    <t>03200080101</t>
  </si>
  <si>
    <t>03200080840</t>
  </si>
  <si>
    <t>03200090101</t>
  </si>
  <si>
    <t>03200090180</t>
  </si>
  <si>
    <t>03200090840</t>
  </si>
  <si>
    <t>03200098604</t>
  </si>
  <si>
    <t>03200098692</t>
  </si>
  <si>
    <t>03200100101</t>
  </si>
  <si>
    <t>03200100840</t>
  </si>
  <si>
    <t>03200101111</t>
  </si>
  <si>
    <t>03200101190</t>
  </si>
  <si>
    <t>03200110101</t>
  </si>
  <si>
    <t>03200110840</t>
  </si>
  <si>
    <t>03200111111</t>
  </si>
  <si>
    <t>03200120061</t>
  </si>
  <si>
    <t>03200120101</t>
  </si>
  <si>
    <t>03200120840</t>
  </si>
  <si>
    <t>03200121111</t>
  </si>
  <si>
    <t>03200121190</t>
  </si>
  <si>
    <t>03610398210</t>
  </si>
  <si>
    <t>04200010061</t>
  </si>
  <si>
    <t>04200010101</t>
  </si>
  <si>
    <t>04200010840</t>
  </si>
  <si>
    <t>04200020061</t>
  </si>
  <si>
    <t>04200020101</t>
  </si>
  <si>
    <t>04200020840</t>
  </si>
  <si>
    <t>04200021111</t>
  </si>
  <si>
    <t>04200021190</t>
  </si>
  <si>
    <t>04200030061</t>
  </si>
  <si>
    <t>04200030101</t>
  </si>
  <si>
    <t>04200030840</t>
  </si>
  <si>
    <t>04200031111</t>
  </si>
  <si>
    <t>04200040101</t>
  </si>
  <si>
    <t>04200040840</t>
  </si>
  <si>
    <t>04200041111</t>
  </si>
  <si>
    <t>04200041190</t>
  </si>
  <si>
    <t>04200050101</t>
  </si>
  <si>
    <t>04200050840</t>
  </si>
  <si>
    <t>04200051111</t>
  </si>
  <si>
    <t>04200051190</t>
  </si>
  <si>
    <t>04200060061</t>
  </si>
  <si>
    <t>04200060101</t>
  </si>
  <si>
    <t>04200060840</t>
  </si>
  <si>
    <t>04200061111</t>
  </si>
  <si>
    <t>04200061190</t>
  </si>
  <si>
    <t>04200070061</t>
  </si>
  <si>
    <t>04200070101</t>
  </si>
  <si>
    <t>04200070840</t>
  </si>
  <si>
    <t>04200071111</t>
  </si>
  <si>
    <t>04200080101</t>
  </si>
  <si>
    <t>04200080840</t>
  </si>
  <si>
    <t>04200090101</t>
  </si>
  <si>
    <t>04200090840</t>
  </si>
  <si>
    <t>04200091111</t>
  </si>
  <si>
    <t>04200091312</t>
  </si>
  <si>
    <t>04200100061</t>
  </si>
  <si>
    <t>04200100101</t>
  </si>
  <si>
    <t>04200100840</t>
  </si>
  <si>
    <t>04200101111</t>
  </si>
  <si>
    <t>04200110101</t>
  </si>
  <si>
    <t>04200110840</t>
  </si>
  <si>
    <t>04200111111</t>
  </si>
  <si>
    <t>05200010101</t>
  </si>
  <si>
    <t>05200010840</t>
  </si>
  <si>
    <t>05200011111</t>
  </si>
  <si>
    <t>05200020101</t>
  </si>
  <si>
    <t>05200020840</t>
  </si>
  <si>
    <t>05200021111</t>
  </si>
  <si>
    <t>05200022010</t>
  </si>
  <si>
    <t>05200030101</t>
  </si>
  <si>
    <t>05200030840</t>
  </si>
  <si>
    <t>05200031111</t>
  </si>
  <si>
    <t>05200032010</t>
  </si>
  <si>
    <t>05200032120</t>
  </si>
  <si>
    <t>05200040101</t>
  </si>
  <si>
    <t>05200040840</t>
  </si>
  <si>
    <t>05200041111</t>
  </si>
  <si>
    <t>05610920101</t>
  </si>
  <si>
    <t>06200010061</t>
  </si>
  <si>
    <t>06200010101</t>
  </si>
  <si>
    <t>06200010840</t>
  </si>
  <si>
    <t>06200011111</t>
  </si>
  <si>
    <t>06200020101</t>
  </si>
  <si>
    <t>06200020840</t>
  </si>
  <si>
    <t>06200021105</t>
  </si>
  <si>
    <t>06200040101</t>
  </si>
  <si>
    <t>06200040840</t>
  </si>
  <si>
    <t>06200041105</t>
  </si>
  <si>
    <t>06200050061</t>
  </si>
  <si>
    <t>06200050101</t>
  </si>
  <si>
    <t>06200050840</t>
  </si>
  <si>
    <t>06200051111</t>
  </si>
  <si>
    <t>06200060061</t>
  </si>
  <si>
    <t>06200060101</t>
  </si>
  <si>
    <t>06200060840</t>
  </si>
  <si>
    <t>06200061111</t>
  </si>
  <si>
    <t>06200070061</t>
  </si>
  <si>
    <t>06200070101</t>
  </si>
  <si>
    <t>06200070840</t>
  </si>
  <si>
    <t>06200071111</t>
  </si>
  <si>
    <t>06200090061</t>
  </si>
  <si>
    <t>06200090101</t>
  </si>
  <si>
    <t>06200090840</t>
  </si>
  <si>
    <t>06200091111</t>
  </si>
  <si>
    <t>06200091190</t>
  </si>
  <si>
    <t>06200110061</t>
  </si>
  <si>
    <t>06200110101</t>
  </si>
  <si>
    <t>06200110840</t>
  </si>
  <si>
    <t>06200111111</t>
  </si>
  <si>
    <t>06200120101</t>
  </si>
  <si>
    <t>06200120840</t>
  </si>
  <si>
    <t>06200121111</t>
  </si>
  <si>
    <t>06200121312</t>
  </si>
  <si>
    <t>06610408210</t>
  </si>
  <si>
    <t>07200010101</t>
  </si>
  <si>
    <t>07200010840</t>
  </si>
  <si>
    <t>07200011111</t>
  </si>
  <si>
    <t>07200011190</t>
  </si>
  <si>
    <t>07200020061</t>
  </si>
  <si>
    <t>07200020101</t>
  </si>
  <si>
    <t>07200020840</t>
  </si>
  <si>
    <t>07200021111</t>
  </si>
  <si>
    <t>07200021190</t>
  </si>
  <si>
    <t>07200030101</t>
  </si>
  <si>
    <t>07200030840</t>
  </si>
  <si>
    <t>07200031111</t>
  </si>
  <si>
    <t>07200031190</t>
  </si>
  <si>
    <t>07200040061</t>
  </si>
  <si>
    <t>07200040101</t>
  </si>
  <si>
    <t>07200040840</t>
  </si>
  <si>
    <t>07200041111</t>
  </si>
  <si>
    <t>07200041190</t>
  </si>
  <si>
    <t>07609608603</t>
  </si>
  <si>
    <t>07609608691</t>
  </si>
  <si>
    <t>07610418210</t>
  </si>
  <si>
    <t>08200010101</t>
  </si>
  <si>
    <t>08200010840</t>
  </si>
  <si>
    <t>08200011111</t>
  </si>
  <si>
    <t>08200020061</t>
  </si>
  <si>
    <t>08200020101</t>
  </si>
  <si>
    <t>08200020840</t>
  </si>
  <si>
    <t>08200021111</t>
  </si>
  <si>
    <t>08200021190</t>
  </si>
  <si>
    <t>08200021312</t>
  </si>
  <si>
    <t>08200022010</t>
  </si>
  <si>
    <t>08200030061</t>
  </si>
  <si>
    <t>08200030101</t>
  </si>
  <si>
    <t>08200030840</t>
  </si>
  <si>
    <t>08200031111</t>
  </si>
  <si>
    <t>08200032120</t>
  </si>
  <si>
    <t>08200040061</t>
  </si>
  <si>
    <t>08200040101</t>
  </si>
  <si>
    <t>08200040840</t>
  </si>
  <si>
    <t>08200041111</t>
  </si>
  <si>
    <t>08200041190</t>
  </si>
  <si>
    <t>08200050061</t>
  </si>
  <si>
    <t>08200050101</t>
  </si>
  <si>
    <t>08200050840</t>
  </si>
  <si>
    <t>08200051312</t>
  </si>
  <si>
    <t>08200052120</t>
  </si>
  <si>
    <t>08200060061</t>
  </si>
  <si>
    <t>08200060101</t>
  </si>
  <si>
    <t>08200060840</t>
  </si>
  <si>
    <t>08200061111</t>
  </si>
  <si>
    <t>08200061190</t>
  </si>
  <si>
    <t>08200070061</t>
  </si>
  <si>
    <t>08200070101</t>
  </si>
  <si>
    <t>08200070840</t>
  </si>
  <si>
    <t>08200071111</t>
  </si>
  <si>
    <t>08200071190</t>
  </si>
  <si>
    <t>08200071312</t>
  </si>
  <si>
    <t>08200080061</t>
  </si>
  <si>
    <t>08200080101</t>
  </si>
  <si>
    <t>08200080840</t>
  </si>
  <si>
    <t>08200081111</t>
  </si>
  <si>
    <t>08200081190</t>
  </si>
  <si>
    <t>08200090101</t>
  </si>
  <si>
    <t>08200090840</t>
  </si>
  <si>
    <t>08200091111</t>
  </si>
  <si>
    <t>08200092120</t>
  </si>
  <si>
    <t>08200100101</t>
  </si>
  <si>
    <t>08200100840</t>
  </si>
  <si>
    <t>08200110061</t>
  </si>
  <si>
    <t>08200110101</t>
  </si>
  <si>
    <t>08200110840</t>
  </si>
  <si>
    <t>08200111111</t>
  </si>
  <si>
    <t>08200111190</t>
  </si>
  <si>
    <t>08200120061</t>
  </si>
  <si>
    <t>08200120101</t>
  </si>
  <si>
    <t>08200120840</t>
  </si>
  <si>
    <t>08200121111</t>
  </si>
  <si>
    <t>08200121312</t>
  </si>
  <si>
    <t>08200130061</t>
  </si>
  <si>
    <t>08200130101</t>
  </si>
  <si>
    <t>08200130840</t>
  </si>
  <si>
    <t>08200131312</t>
  </si>
  <si>
    <t>08200140061</t>
  </si>
  <si>
    <t>08200140101</t>
  </si>
  <si>
    <t>08200140840</t>
  </si>
  <si>
    <t>08200141111</t>
  </si>
  <si>
    <t>08200141190</t>
  </si>
  <si>
    <t>09200010101</t>
  </si>
  <si>
    <t>09200010840</t>
  </si>
  <si>
    <t>09200011111</t>
  </si>
  <si>
    <t>09200011190</t>
  </si>
  <si>
    <t>09200020061</t>
  </si>
  <si>
    <t>09200020101</t>
  </si>
  <si>
    <t>09200020840</t>
  </si>
  <si>
    <t>09200021111</t>
  </si>
  <si>
    <t>09200021190</t>
  </si>
  <si>
    <t>09200030061</t>
  </si>
  <si>
    <t>09200030101</t>
  </si>
  <si>
    <t>09200030840</t>
  </si>
  <si>
    <t>09200031111</t>
  </si>
  <si>
    <t>09200031190</t>
  </si>
  <si>
    <t>09200031312</t>
  </si>
  <si>
    <t>09200040061</t>
  </si>
  <si>
    <t>09200040101</t>
  </si>
  <si>
    <t>09200040840</t>
  </si>
  <si>
    <t>09200050101</t>
  </si>
  <si>
    <t>09200050840</t>
  </si>
  <si>
    <t>09200051111</t>
  </si>
  <si>
    <t>09200051190</t>
  </si>
  <si>
    <t>09200060101</t>
  </si>
  <si>
    <t>09200060840</t>
  </si>
  <si>
    <t>09200061111</t>
  </si>
  <si>
    <t>09200062120</t>
  </si>
  <si>
    <t>09200070101</t>
  </si>
  <si>
    <t>09200070840</t>
  </si>
  <si>
    <t>09200080101</t>
  </si>
  <si>
    <t>09200080840</t>
  </si>
  <si>
    <t>09200081111</t>
  </si>
  <si>
    <t>09200081190</t>
  </si>
  <si>
    <t>09200090061</t>
  </si>
  <si>
    <t>09200090101</t>
  </si>
  <si>
    <t>09200090840</t>
  </si>
  <si>
    <t>09200091111</t>
  </si>
  <si>
    <t>09200100101</t>
  </si>
  <si>
    <t>09200100840</t>
  </si>
  <si>
    <t>09200101111</t>
  </si>
  <si>
    <t>09200101190</t>
  </si>
  <si>
    <t>09200110061</t>
  </si>
  <si>
    <t>09200110101</t>
  </si>
  <si>
    <t>09200110840</t>
  </si>
  <si>
    <t>09200111111</t>
  </si>
  <si>
    <t>09200111190</t>
  </si>
  <si>
    <t>09200120061</t>
  </si>
  <si>
    <t>09200120101</t>
  </si>
  <si>
    <t>09200120840</t>
  </si>
  <si>
    <t>09200130101</t>
  </si>
  <si>
    <t>09200130840</t>
  </si>
  <si>
    <t>09200131111</t>
  </si>
  <si>
    <t>09200140061</t>
  </si>
  <si>
    <t>09200140101</t>
  </si>
  <si>
    <t>09200140840</t>
  </si>
  <si>
    <t>09200141111</t>
  </si>
  <si>
    <t>09610428210</t>
  </si>
  <si>
    <t>09611010061</t>
  </si>
  <si>
    <t>09611010180</t>
  </si>
  <si>
    <t>09611010182</t>
  </si>
  <si>
    <t>09611011092</t>
  </si>
  <si>
    <t>09611018101</t>
  </si>
  <si>
    <t>09620020061</t>
  </si>
  <si>
    <t>09620021180</t>
  </si>
  <si>
    <t>09620021182</t>
  </si>
  <si>
    <t>09620028603</t>
  </si>
  <si>
    <t>09620028691</t>
  </si>
  <si>
    <t>10200010101</t>
  </si>
  <si>
    <t>10200010840</t>
  </si>
  <si>
    <t>10200020101</t>
  </si>
  <si>
    <t>10200020840</t>
  </si>
  <si>
    <t>10200030101</t>
  </si>
  <si>
    <t>10200030840</t>
  </si>
  <si>
    <t>10200040061</t>
  </si>
  <si>
    <t>10200040101</t>
  </si>
  <si>
    <t>10200040840</t>
  </si>
  <si>
    <t>10200050101</t>
  </si>
  <si>
    <t>10200050840</t>
  </si>
  <si>
    <t>10200060101</t>
  </si>
  <si>
    <t>10200060840</t>
  </si>
  <si>
    <t>10200070101</t>
  </si>
  <si>
    <t>10200070840</t>
  </si>
  <si>
    <t>10200080061</t>
  </si>
  <si>
    <t>10200080101</t>
  </si>
  <si>
    <t>10200080840</t>
  </si>
  <si>
    <t>10200081312</t>
  </si>
  <si>
    <t>10200090061</t>
  </si>
  <si>
    <t>10200090101</t>
  </si>
  <si>
    <t>10200090840</t>
  </si>
  <si>
    <t>10200100101</t>
  </si>
  <si>
    <t>10200100840</t>
  </si>
  <si>
    <t>10200101312</t>
  </si>
  <si>
    <t>10200110101</t>
  </si>
  <si>
    <t>10200110840</t>
  </si>
  <si>
    <t>10200120101</t>
  </si>
  <si>
    <t>10200120840</t>
  </si>
  <si>
    <t>10200121111</t>
  </si>
  <si>
    <t>10200121190</t>
  </si>
  <si>
    <t>10608028301</t>
  </si>
  <si>
    <t>10609620180</t>
  </si>
  <si>
    <t>10609621191</t>
  </si>
  <si>
    <t>10609628603</t>
  </si>
  <si>
    <t>10609670180</t>
  </si>
  <si>
    <t>10609670283</t>
  </si>
  <si>
    <t>10609671191</t>
  </si>
  <si>
    <t>10609678603</t>
  </si>
  <si>
    <t>10609711182</t>
  </si>
  <si>
    <t>10609718603</t>
  </si>
  <si>
    <t>10609718691</t>
  </si>
  <si>
    <t>10609720180</t>
  </si>
  <si>
    <t>10609721191</t>
  </si>
  <si>
    <t>10609728603</t>
  </si>
  <si>
    <t>10609970061</t>
  </si>
  <si>
    <t>10609978603</t>
  </si>
  <si>
    <t>10609978691</t>
  </si>
  <si>
    <t>10610430101</t>
  </si>
  <si>
    <t>10610438210</t>
  </si>
  <si>
    <t>11200010101</t>
  </si>
  <si>
    <t>11200010840</t>
  </si>
  <si>
    <t>11200011111</t>
  </si>
  <si>
    <t>11200020061</t>
  </si>
  <si>
    <t>11200020101</t>
  </si>
  <si>
    <t>11200020840</t>
  </si>
  <si>
    <t>11200030061</t>
  </si>
  <si>
    <t>11200030101</t>
  </si>
  <si>
    <t>11200030840</t>
  </si>
  <si>
    <t>11200031111</t>
  </si>
  <si>
    <t>11200040101</t>
  </si>
  <si>
    <t>11200040840</t>
  </si>
  <si>
    <t>11200041111</t>
  </si>
  <si>
    <t>11200041190</t>
  </si>
  <si>
    <t>11200041312</t>
  </si>
  <si>
    <t>11200050061</t>
  </si>
  <si>
    <t>11200050101</t>
  </si>
  <si>
    <t>11200050840</t>
  </si>
  <si>
    <t>11200051111</t>
  </si>
  <si>
    <t>11200060061</t>
  </si>
  <si>
    <t>11200060101</t>
  </si>
  <si>
    <t>11200060840</t>
  </si>
  <si>
    <t>11200070061</t>
  </si>
  <si>
    <t>11200070101</t>
  </si>
  <si>
    <t>11200070840</t>
  </si>
  <si>
    <t>11200071111</t>
  </si>
  <si>
    <t>11200080061</t>
  </si>
  <si>
    <t>11200080101</t>
  </si>
  <si>
    <t>11200080840</t>
  </si>
  <si>
    <t>11200090061</t>
  </si>
  <si>
    <t>11200090101</t>
  </si>
  <si>
    <t>11200090840</t>
  </si>
  <si>
    <t>11200091111</t>
  </si>
  <si>
    <t>11200100061</t>
  </si>
  <si>
    <t>11200100101</t>
  </si>
  <si>
    <t>11200100840</t>
  </si>
  <si>
    <t>11200110061</t>
  </si>
  <si>
    <t>11200110101</t>
  </si>
  <si>
    <t>11200110840</t>
  </si>
  <si>
    <t>11200111111</t>
  </si>
  <si>
    <t>11200111312</t>
  </si>
  <si>
    <t>11603318603</t>
  </si>
  <si>
    <t>11603338210</t>
  </si>
  <si>
    <t>11603388603</t>
  </si>
  <si>
    <t>11603388691</t>
  </si>
  <si>
    <t>11603428603</t>
  </si>
  <si>
    <t>11603428691</t>
  </si>
  <si>
    <t>12200010061</t>
  </si>
  <si>
    <t>12200010101</t>
  </si>
  <si>
    <t>12200010840</t>
  </si>
  <si>
    <t>12200011111</t>
  </si>
  <si>
    <t>12200011190</t>
  </si>
  <si>
    <t>12200011301</t>
  </si>
  <si>
    <t>12200020101</t>
  </si>
  <si>
    <t>12200020840</t>
  </si>
  <si>
    <t>12200021312</t>
  </si>
  <si>
    <t>12200030061</t>
  </si>
  <si>
    <t>12200030101</t>
  </si>
  <si>
    <t>12200030840</t>
  </si>
  <si>
    <t>12200031111</t>
  </si>
  <si>
    <t>12200031190</t>
  </si>
  <si>
    <t>12200040101</t>
  </si>
  <si>
    <t>12200040840</t>
  </si>
  <si>
    <t>12200050061</t>
  </si>
  <si>
    <t>12200050101</t>
  </si>
  <si>
    <t>12200050840</t>
  </si>
  <si>
    <t>12200058604</t>
  </si>
  <si>
    <t>12200058692</t>
  </si>
  <si>
    <t>12200060061</t>
  </si>
  <si>
    <t>12200060101</t>
  </si>
  <si>
    <t>12200060840</t>
  </si>
  <si>
    <t>12200061111</t>
  </si>
  <si>
    <t>12200061190</t>
  </si>
  <si>
    <t>12200070061</t>
  </si>
  <si>
    <t>12200070101</t>
  </si>
  <si>
    <t>12200070840</t>
  </si>
  <si>
    <t>12200078604</t>
  </si>
  <si>
    <t>12200078692</t>
  </si>
  <si>
    <t>12200080061</t>
  </si>
  <si>
    <t>12200080101</t>
  </si>
  <si>
    <t>12200080840</t>
  </si>
  <si>
    <t>12200081111</t>
  </si>
  <si>
    <t>12200081190</t>
  </si>
  <si>
    <t>12200090061</t>
  </si>
  <si>
    <t>12200090101</t>
  </si>
  <si>
    <t>12200090840</t>
  </si>
  <si>
    <t>12200091111</t>
  </si>
  <si>
    <t>12200091190</t>
  </si>
  <si>
    <t>12200100061</t>
  </si>
  <si>
    <t>12200100101</t>
  </si>
  <si>
    <t>12200100840</t>
  </si>
  <si>
    <t>12200101111</t>
  </si>
  <si>
    <t>12200101190</t>
  </si>
  <si>
    <t>12200110101</t>
  </si>
  <si>
    <t>12200110840</t>
  </si>
  <si>
    <t>12200112120</t>
  </si>
  <si>
    <t>12200120061</t>
  </si>
  <si>
    <t>12200120101</t>
  </si>
  <si>
    <t>12200120840</t>
  </si>
  <si>
    <t>12200121111</t>
  </si>
  <si>
    <t>12200121190</t>
  </si>
  <si>
    <t>12200130061</t>
  </si>
  <si>
    <t>12200130101</t>
  </si>
  <si>
    <t>12200130840</t>
  </si>
  <si>
    <t>12200140061</t>
  </si>
  <si>
    <t>12200140101</t>
  </si>
  <si>
    <t>12200140840</t>
  </si>
  <si>
    <t>12200141111</t>
  </si>
  <si>
    <t>12200141190</t>
  </si>
  <si>
    <t>12200142120</t>
  </si>
  <si>
    <t>12603260061</t>
  </si>
  <si>
    <t>12603260180</t>
  </si>
  <si>
    <t>12603262101</t>
  </si>
  <si>
    <t>12603262190</t>
  </si>
  <si>
    <t>12603298210</t>
  </si>
  <si>
    <t>13200010101</t>
  </si>
  <si>
    <t>13200010840</t>
  </si>
  <si>
    <t>13200020061</t>
  </si>
  <si>
    <t>13200020101</t>
  </si>
  <si>
    <t>13200020840</t>
  </si>
  <si>
    <t>13200030101</t>
  </si>
  <si>
    <t>13200030840</t>
  </si>
  <si>
    <t>13200040101</t>
  </si>
  <si>
    <t>13200040840</t>
  </si>
  <si>
    <t>13200050101</t>
  </si>
  <si>
    <t>13200050840</t>
  </si>
  <si>
    <t>13200060101</t>
  </si>
  <si>
    <t>13200060840</t>
  </si>
  <si>
    <t>13200070101</t>
  </si>
  <si>
    <t>13200070840</t>
  </si>
  <si>
    <t>13200080101</t>
  </si>
  <si>
    <t>13200080840</t>
  </si>
  <si>
    <t>13200090101</t>
  </si>
  <si>
    <t>13200090840</t>
  </si>
  <si>
    <t>13609650061</t>
  </si>
  <si>
    <t>13609658603</t>
  </si>
  <si>
    <t>13609658691</t>
  </si>
  <si>
    <t>13609668603</t>
  </si>
  <si>
    <t>13609668691</t>
  </si>
  <si>
    <t>13609670061</t>
  </si>
  <si>
    <t>13609678603</t>
  </si>
  <si>
    <t>13609678691</t>
  </si>
  <si>
    <t>13609680061</t>
  </si>
  <si>
    <t>13609688603</t>
  </si>
  <si>
    <t>13609688691</t>
  </si>
  <si>
    <t>13610458210</t>
  </si>
  <si>
    <t>14200010101</t>
  </si>
  <si>
    <t>14200010840</t>
  </si>
  <si>
    <t>14200011111</t>
  </si>
  <si>
    <t>14200020101</t>
  </si>
  <si>
    <t>14200020840</t>
  </si>
  <si>
    <t>14200021111</t>
  </si>
  <si>
    <t>14200030101</t>
  </si>
  <si>
    <t>14200030840</t>
  </si>
  <si>
    <t>14200031111</t>
  </si>
  <si>
    <t>14200031190</t>
  </si>
  <si>
    <t>14200040061</t>
  </si>
  <si>
    <t>14200040101</t>
  </si>
  <si>
    <t>14200040840</t>
  </si>
  <si>
    <t>14200050061</t>
  </si>
  <si>
    <t>14200050101</t>
  </si>
  <si>
    <t>14200050840</t>
  </si>
  <si>
    <t>14200051111</t>
  </si>
  <si>
    <t>14200060101</t>
  </si>
  <si>
    <t>14200060840</t>
  </si>
  <si>
    <t>14200070061</t>
  </si>
  <si>
    <t>14200070101</t>
  </si>
  <si>
    <t>14200070840</t>
  </si>
  <si>
    <t>14200071111</t>
  </si>
  <si>
    <t>14200071312</t>
  </si>
  <si>
    <t>14200080101</t>
  </si>
  <si>
    <t>14200080840</t>
  </si>
  <si>
    <t>14200081111</t>
  </si>
  <si>
    <t>14200090101</t>
  </si>
  <si>
    <t>14200090840</t>
  </si>
  <si>
    <t>14200100061</t>
  </si>
  <si>
    <t>14200100101</t>
  </si>
  <si>
    <t>14200100840</t>
  </si>
  <si>
    <t>14200101111</t>
  </si>
  <si>
    <t>14200101190</t>
  </si>
  <si>
    <t>14609848603</t>
  </si>
  <si>
    <t>14609898603</t>
  </si>
  <si>
    <t>14610228210</t>
  </si>
  <si>
    <t>15200010101</t>
  </si>
  <si>
    <t>15200010840</t>
  </si>
  <si>
    <t>15200011111</t>
  </si>
  <si>
    <t>15200020101</t>
  </si>
  <si>
    <t>15200020840</t>
  </si>
  <si>
    <t>15200021111</t>
  </si>
  <si>
    <t>15200030101</t>
  </si>
  <si>
    <t>15200030840</t>
  </si>
  <si>
    <t>15200031111</t>
  </si>
  <si>
    <t>15200040101</t>
  </si>
  <si>
    <t>15200040840</t>
  </si>
  <si>
    <t>15200041111</t>
  </si>
  <si>
    <t>15200050101</t>
  </si>
  <si>
    <t>15200050840</t>
  </si>
  <si>
    <t>15200051111</t>
  </si>
  <si>
    <t>15200060101</t>
  </si>
  <si>
    <t>15200060840</t>
  </si>
  <si>
    <t>15200061111</t>
  </si>
  <si>
    <t>15200070101</t>
  </si>
  <si>
    <t>15200070840</t>
  </si>
  <si>
    <t>15200071111</t>
  </si>
  <si>
    <t>15200072120</t>
  </si>
  <si>
    <t>15200080101</t>
  </si>
  <si>
    <t>15200080840</t>
  </si>
  <si>
    <t>15200081111</t>
  </si>
  <si>
    <t>15200090101</t>
  </si>
  <si>
    <t>15200090840</t>
  </si>
  <si>
    <t>15200091111</t>
  </si>
  <si>
    <t>15200100061</t>
  </si>
  <si>
    <t>15200100101</t>
  </si>
  <si>
    <t>15200100840</t>
  </si>
  <si>
    <t>15200101111</t>
  </si>
  <si>
    <t>15200110061</t>
  </si>
  <si>
    <t>15200110101</t>
  </si>
  <si>
    <t>15200110840</t>
  </si>
  <si>
    <t>15200111111</t>
  </si>
  <si>
    <t>15200111190</t>
  </si>
  <si>
    <t>15200120101</t>
  </si>
  <si>
    <t>15200120840</t>
  </si>
  <si>
    <t>15200121111</t>
  </si>
  <si>
    <t>15200121190</t>
  </si>
  <si>
    <t>15200130101</t>
  </si>
  <si>
    <t>15200130840</t>
  </si>
  <si>
    <t>15200131111</t>
  </si>
  <si>
    <t>15200140061</t>
  </si>
  <si>
    <t>15200140101</t>
  </si>
  <si>
    <t>15200140840</t>
  </si>
  <si>
    <t>15200141111</t>
  </si>
  <si>
    <t>15610368210</t>
  </si>
  <si>
    <t>16200010061</t>
  </si>
  <si>
    <t>16200010101</t>
  </si>
  <si>
    <t>16200010840</t>
  </si>
  <si>
    <t>16200011111</t>
  </si>
  <si>
    <t>16200011190</t>
  </si>
  <si>
    <t>16200020101</t>
  </si>
  <si>
    <t>16200020602</t>
  </si>
  <si>
    <t>16200020840</t>
  </si>
  <si>
    <t>16200021111</t>
  </si>
  <si>
    <t>16200030101</t>
  </si>
  <si>
    <t>16200030840</t>
  </si>
  <si>
    <t>16200031111</t>
  </si>
  <si>
    <t>16200040061</t>
  </si>
  <si>
    <t>16200040101</t>
  </si>
  <si>
    <t>16200040840</t>
  </si>
  <si>
    <t>16200041111</t>
  </si>
  <si>
    <t>16200041190</t>
  </si>
  <si>
    <t>16200050101</t>
  </si>
  <si>
    <t>16200050840</t>
  </si>
  <si>
    <t>16200051111</t>
  </si>
  <si>
    <t>16200051312</t>
  </si>
  <si>
    <t>16200060101</t>
  </si>
  <si>
    <t>16200060840</t>
  </si>
  <si>
    <t>16200061111</t>
  </si>
  <si>
    <t>16200061190</t>
  </si>
  <si>
    <t>16200070101</t>
  </si>
  <si>
    <t>16200070840</t>
  </si>
  <si>
    <t>16200071111</t>
  </si>
  <si>
    <t>16200071312</t>
  </si>
  <si>
    <t>16200080061</t>
  </si>
  <si>
    <t>16200080101</t>
  </si>
  <si>
    <t>16200080840</t>
  </si>
  <si>
    <t>16200081111</t>
  </si>
  <si>
    <t>16200081190</t>
  </si>
  <si>
    <t>16200081312</t>
  </si>
  <si>
    <t>16200090101</t>
  </si>
  <si>
    <t>16200090840</t>
  </si>
  <si>
    <t>16200091111</t>
  </si>
  <si>
    <t>16200091190</t>
  </si>
  <si>
    <t>16610038210</t>
  </si>
  <si>
    <t>17200010101</t>
  </si>
  <si>
    <t>17200010840</t>
  </si>
  <si>
    <t>17200011111</t>
  </si>
  <si>
    <t>17200020061</t>
  </si>
  <si>
    <t>17200020101</t>
  </si>
  <si>
    <t>17200020840</t>
  </si>
  <si>
    <t>17200021111</t>
  </si>
  <si>
    <t>17200030101</t>
  </si>
  <si>
    <t>17200030840</t>
  </si>
  <si>
    <t>17200031111</t>
  </si>
  <si>
    <t>17200040101</t>
  </si>
  <si>
    <t>17200040840</t>
  </si>
  <si>
    <t>17200041111</t>
  </si>
  <si>
    <t>17200041190</t>
  </si>
  <si>
    <t>17200050061</t>
  </si>
  <si>
    <t>17200050101</t>
  </si>
  <si>
    <t>17200050840</t>
  </si>
  <si>
    <t>17200051111</t>
  </si>
  <si>
    <t>17200051182</t>
  </si>
  <si>
    <t>17200051190</t>
  </si>
  <si>
    <t>17200051312</t>
  </si>
  <si>
    <t>17200060061</t>
  </si>
  <si>
    <t>17200060101</t>
  </si>
  <si>
    <t>17200060840</t>
  </si>
  <si>
    <t>17200061111</t>
  </si>
  <si>
    <t>17200061190</t>
  </si>
  <si>
    <t>17200070101</t>
  </si>
  <si>
    <t>17200070840</t>
  </si>
  <si>
    <t>17200080061</t>
  </si>
  <si>
    <t>17200080101</t>
  </si>
  <si>
    <t>17200080840</t>
  </si>
  <si>
    <t>17200081111</t>
  </si>
  <si>
    <t>17200090061</t>
  </si>
  <si>
    <t>17200090101</t>
  </si>
  <si>
    <t>17200090840</t>
  </si>
  <si>
    <t>17200091111</t>
  </si>
  <si>
    <t>17200091190</t>
  </si>
  <si>
    <t>17200100061</t>
  </si>
  <si>
    <t>17200100101</t>
  </si>
  <si>
    <t>17200100840</t>
  </si>
  <si>
    <t>17200101111</t>
  </si>
  <si>
    <t>17200110061</t>
  </si>
  <si>
    <t>17200110101</t>
  </si>
  <si>
    <t>17200110840</t>
  </si>
  <si>
    <t>17200111111</t>
  </si>
  <si>
    <t>17200111190</t>
  </si>
  <si>
    <t>17200120061</t>
  </si>
  <si>
    <t>17200120101</t>
  </si>
  <si>
    <t>17200120840</t>
  </si>
  <si>
    <t>17200121111</t>
  </si>
  <si>
    <t>17200121190</t>
  </si>
  <si>
    <t>17200130061</t>
  </si>
  <si>
    <t>17200130101</t>
  </si>
  <si>
    <t>17200130840</t>
  </si>
  <si>
    <t>17200131111</t>
  </si>
  <si>
    <t>17200131190</t>
  </si>
  <si>
    <t>17200140101</t>
  </si>
  <si>
    <t>17200140840</t>
  </si>
  <si>
    <t>17200150101</t>
  </si>
  <si>
    <t>17200150840</t>
  </si>
  <si>
    <t>17200152010</t>
  </si>
  <si>
    <t>17611030061</t>
  </si>
  <si>
    <t>17611032101</t>
  </si>
  <si>
    <t>17611032190</t>
  </si>
  <si>
    <t>18200010061</t>
  </si>
  <si>
    <t>18200010101</t>
  </si>
  <si>
    <t>18200010840</t>
  </si>
  <si>
    <t>18200011111</t>
  </si>
  <si>
    <t>18200011312</t>
  </si>
  <si>
    <t>18200020101</t>
  </si>
  <si>
    <t>18200020840</t>
  </si>
  <si>
    <t>18200021111</t>
  </si>
  <si>
    <t>18200021190</t>
  </si>
  <si>
    <t>18200030061</t>
  </si>
  <si>
    <t>18200030101</t>
  </si>
  <si>
    <t>18200030840</t>
  </si>
  <si>
    <t>18200031111</t>
  </si>
  <si>
    <t>18200031190</t>
  </si>
  <si>
    <t>18200040061</t>
  </si>
  <si>
    <t>18200040101</t>
  </si>
  <si>
    <t>18200040840</t>
  </si>
  <si>
    <t>18200041111</t>
  </si>
  <si>
    <t>18200041190</t>
  </si>
  <si>
    <t>18200050061</t>
  </si>
  <si>
    <t>18200050101</t>
  </si>
  <si>
    <t>18200050840</t>
  </si>
  <si>
    <t>18200051111</t>
  </si>
  <si>
    <t>18200051190</t>
  </si>
  <si>
    <t>18200060061</t>
  </si>
  <si>
    <t>18200060101</t>
  </si>
  <si>
    <t>18200060840</t>
  </si>
  <si>
    <t>18200061111</t>
  </si>
  <si>
    <t>18200061182</t>
  </si>
  <si>
    <t>18200061190</t>
  </si>
  <si>
    <t>18200062120</t>
  </si>
  <si>
    <t>18200080101</t>
  </si>
  <si>
    <t>18200080840</t>
  </si>
  <si>
    <t>18200081111</t>
  </si>
  <si>
    <t>18200090061</t>
  </si>
  <si>
    <t>18200090101</t>
  </si>
  <si>
    <t>18200090840</t>
  </si>
  <si>
    <t>18200091111</t>
  </si>
  <si>
    <t>18200091190</t>
  </si>
  <si>
    <t>18200100101</t>
  </si>
  <si>
    <t>18200100840</t>
  </si>
  <si>
    <t>18200108604</t>
  </si>
  <si>
    <t>18200108692</t>
  </si>
  <si>
    <t>18200110061</t>
  </si>
  <si>
    <t>18200110101</t>
  </si>
  <si>
    <t>18200110840</t>
  </si>
  <si>
    <t>18200111111</t>
  </si>
  <si>
    <t>18200111190</t>
  </si>
  <si>
    <t>18200120061</t>
  </si>
  <si>
    <t>18200120101</t>
  </si>
  <si>
    <t>18200120840</t>
  </si>
  <si>
    <t>18200121111</t>
  </si>
  <si>
    <t>18200121190</t>
  </si>
  <si>
    <t>18608068201</t>
  </si>
  <si>
    <t>18608068290</t>
  </si>
  <si>
    <t>18609358001</t>
  </si>
  <si>
    <t>18609568101</t>
  </si>
  <si>
    <t>18609568190</t>
  </si>
  <si>
    <t>19200010101</t>
  </si>
  <si>
    <t>19200010840</t>
  </si>
  <si>
    <t>19200011111</t>
  </si>
  <si>
    <t>19200020061</t>
  </si>
  <si>
    <t>19200020101</t>
  </si>
  <si>
    <t>19200020840</t>
  </si>
  <si>
    <t>19200021111</t>
  </si>
  <si>
    <t>19200021312</t>
  </si>
  <si>
    <t>19200030061</t>
  </si>
  <si>
    <t>19200030101</t>
  </si>
  <si>
    <t>19200030840</t>
  </si>
  <si>
    <t>19200031111</t>
  </si>
  <si>
    <t>19200031190</t>
  </si>
  <si>
    <t>19200031301</t>
  </si>
  <si>
    <t>19200040101</t>
  </si>
  <si>
    <t>19200040840</t>
  </si>
  <si>
    <t>19200050061</t>
  </si>
  <si>
    <t>19200050101</t>
  </si>
  <si>
    <t>19200050840</t>
  </si>
  <si>
    <t>19200051111</t>
  </si>
  <si>
    <t>19200051312</t>
  </si>
  <si>
    <t>19200060061</t>
  </si>
  <si>
    <t>19200060101</t>
  </si>
  <si>
    <t>19200060840</t>
  </si>
  <si>
    <t>19200061111</t>
  </si>
  <si>
    <t>19200061190</t>
  </si>
  <si>
    <t>19200070061</t>
  </si>
  <si>
    <t>19200070101</t>
  </si>
  <si>
    <t>19200070840</t>
  </si>
  <si>
    <t>19200071111</t>
  </si>
  <si>
    <t>19200080101</t>
  </si>
  <si>
    <t>19200080840</t>
  </si>
  <si>
    <t>19200081111</t>
  </si>
  <si>
    <t>19200081190</t>
  </si>
  <si>
    <t>19200090061</t>
  </si>
  <si>
    <t>19200090101</t>
  </si>
  <si>
    <t>19200090840</t>
  </si>
  <si>
    <t>19200091111</t>
  </si>
  <si>
    <t>19200091190</t>
  </si>
  <si>
    <t>19200100101</t>
  </si>
  <si>
    <t>19200100840</t>
  </si>
  <si>
    <t>19200101111</t>
  </si>
  <si>
    <t>19200101312</t>
  </si>
  <si>
    <t>19200110101</t>
  </si>
  <si>
    <t>19200110840</t>
  </si>
  <si>
    <t>19200111111</t>
  </si>
  <si>
    <t>19200111190</t>
  </si>
  <si>
    <t>19200111312</t>
  </si>
  <si>
    <t>19200120061</t>
  </si>
  <si>
    <t>19200120101</t>
  </si>
  <si>
    <t>19200120840</t>
  </si>
  <si>
    <t>19200121111</t>
  </si>
  <si>
    <t>19200121190</t>
  </si>
  <si>
    <t>19200121312</t>
  </si>
  <si>
    <t>19609220061</t>
  </si>
  <si>
    <t>19609228101</t>
  </si>
  <si>
    <t>19609228190</t>
  </si>
  <si>
    <t>19610308603</t>
  </si>
  <si>
    <t>19610308691</t>
  </si>
  <si>
    <t>19610478210</t>
  </si>
  <si>
    <t>20200010101</t>
  </si>
  <si>
    <t>20200010840</t>
  </si>
  <si>
    <t>20200011111</t>
  </si>
  <si>
    <t>20200011190</t>
  </si>
  <si>
    <t>20200011312</t>
  </si>
  <si>
    <t>20200020061</t>
  </si>
  <si>
    <t>20200020101</t>
  </si>
  <si>
    <t>20200020840</t>
  </si>
  <si>
    <t>20200021111</t>
  </si>
  <si>
    <t>20200021190</t>
  </si>
  <si>
    <t>20200021312</t>
  </si>
  <si>
    <t>20200030061</t>
  </si>
  <si>
    <t>20200030101</t>
  </si>
  <si>
    <t>20200030840</t>
  </si>
  <si>
    <t>20200031105</t>
  </si>
  <si>
    <t>20200031106</t>
  </si>
  <si>
    <t>20200031181</t>
  </si>
  <si>
    <t>20200031190</t>
  </si>
  <si>
    <t>20200031312</t>
  </si>
  <si>
    <t>20200040061</t>
  </si>
  <si>
    <t>20200040101</t>
  </si>
  <si>
    <t>20200040840</t>
  </si>
  <si>
    <t>20200041312</t>
  </si>
  <si>
    <t>20200048604</t>
  </si>
  <si>
    <t>20200048692</t>
  </si>
  <si>
    <t>20200050061</t>
  </si>
  <si>
    <t>20200050101</t>
  </si>
  <si>
    <t>20200050840</t>
  </si>
  <si>
    <t>20200051111</t>
  </si>
  <si>
    <t>20200051190</t>
  </si>
  <si>
    <t>20200060061</t>
  </si>
  <si>
    <t>20200060101</t>
  </si>
  <si>
    <t>20200060840</t>
  </si>
  <si>
    <t>20200061111</t>
  </si>
  <si>
    <t>20200061190</t>
  </si>
  <si>
    <t>20200061312</t>
  </si>
  <si>
    <t>20200070101</t>
  </si>
  <si>
    <t>20200070840</t>
  </si>
  <si>
    <t>20200071105</t>
  </si>
  <si>
    <t>20200071106</t>
  </si>
  <si>
    <t>20200071190</t>
  </si>
  <si>
    <t>20200080101</t>
  </si>
  <si>
    <t>20200080840</t>
  </si>
  <si>
    <t>20200081111</t>
  </si>
  <si>
    <t>20200081190</t>
  </si>
  <si>
    <t>20200090061</t>
  </si>
  <si>
    <t>20200090101</t>
  </si>
  <si>
    <t>20200090840</t>
  </si>
  <si>
    <t>20200091105</t>
  </si>
  <si>
    <t>20200091106</t>
  </si>
  <si>
    <t>20200091190</t>
  </si>
  <si>
    <t>20200091312</t>
  </si>
  <si>
    <t>20200100061</t>
  </si>
  <si>
    <t>20200100101</t>
  </si>
  <si>
    <t>20200100840</t>
  </si>
  <si>
    <t>20200101111</t>
  </si>
  <si>
    <t>20200101312</t>
  </si>
  <si>
    <t>20200110061</t>
  </si>
  <si>
    <t>20200110101</t>
  </si>
  <si>
    <t>20200110840</t>
  </si>
  <si>
    <t>20200111111</t>
  </si>
  <si>
    <t>20200111181</t>
  </si>
  <si>
    <t>20200111190</t>
  </si>
  <si>
    <t>20200111312</t>
  </si>
  <si>
    <t>20200120061</t>
  </si>
  <si>
    <t>20200120101</t>
  </si>
  <si>
    <t>20200120840</t>
  </si>
  <si>
    <t>20200121105</t>
  </si>
  <si>
    <t>20200121106</t>
  </si>
  <si>
    <t>20200121301</t>
  </si>
  <si>
    <t>20200122120</t>
  </si>
  <si>
    <t>20200130061</t>
  </si>
  <si>
    <t>20200130101</t>
  </si>
  <si>
    <t>20200130840</t>
  </si>
  <si>
    <t>20200131111</t>
  </si>
  <si>
    <t>20200131190</t>
  </si>
  <si>
    <t>20200140061</t>
  </si>
  <si>
    <t>20200140101</t>
  </si>
  <si>
    <t>20200140840</t>
  </si>
  <si>
    <t>20200141111</t>
  </si>
  <si>
    <t>20200141190</t>
  </si>
  <si>
    <t>20200141312</t>
  </si>
  <si>
    <t>20200150061</t>
  </si>
  <si>
    <t>20200150101</t>
  </si>
  <si>
    <t>20200150840</t>
  </si>
  <si>
    <t>20200151111</t>
  </si>
  <si>
    <t>20200151190</t>
  </si>
  <si>
    <t>20200151312</t>
  </si>
  <si>
    <t>20200160061</t>
  </si>
  <si>
    <t>20200160101</t>
  </si>
  <si>
    <t>20200160840</t>
  </si>
  <si>
    <t>20200161111</t>
  </si>
  <si>
    <t>20200161190</t>
  </si>
  <si>
    <t>21200010101</t>
  </si>
  <si>
    <t>21200010840</t>
  </si>
  <si>
    <t>21200011111</t>
  </si>
  <si>
    <t>21200020061</t>
  </si>
  <si>
    <t>21200020101</t>
  </si>
  <si>
    <t>21200020840</t>
  </si>
  <si>
    <t>21200021111</t>
  </si>
  <si>
    <t>21200030101</t>
  </si>
  <si>
    <t>21200030840</t>
  </si>
  <si>
    <t>21200031111</t>
  </si>
  <si>
    <t>21200040101</t>
  </si>
  <si>
    <t>21200040840</t>
  </si>
  <si>
    <t>21200041111</t>
  </si>
  <si>
    <t>21200050061</t>
  </si>
  <si>
    <t>21200050101</t>
  </si>
  <si>
    <t>21200050840</t>
  </si>
  <si>
    <t>21200051111</t>
  </si>
  <si>
    <t>21200060101</t>
  </si>
  <si>
    <t>21200060840</t>
  </si>
  <si>
    <t>21200061111</t>
  </si>
  <si>
    <t>21200061301</t>
  </si>
  <si>
    <t>21200070101</t>
  </si>
  <si>
    <t>21200070840</t>
  </si>
  <si>
    <t>21200071111</t>
  </si>
  <si>
    <t>21200080101</t>
  </si>
  <si>
    <t>21200080840</t>
  </si>
  <si>
    <t>21200081111</t>
  </si>
  <si>
    <t>21200090101</t>
  </si>
  <si>
    <t>21200090840</t>
  </si>
  <si>
    <t>21200091111</t>
  </si>
  <si>
    <t>22200010101</t>
  </si>
  <si>
    <t>22200010840</t>
  </si>
  <si>
    <t>22200011111</t>
  </si>
  <si>
    <t>22200011190</t>
  </si>
  <si>
    <t>22200020101</t>
  </si>
  <si>
    <t>22200020840</t>
  </si>
  <si>
    <t>22200030061</t>
  </si>
  <si>
    <t>22200030101</t>
  </si>
  <si>
    <t>22200030840</t>
  </si>
  <si>
    <t>22200040101</t>
  </si>
  <si>
    <t>22200040840</t>
  </si>
  <si>
    <t>22200050101</t>
  </si>
  <si>
    <t>22200050840</t>
  </si>
  <si>
    <t>22608078301</t>
  </si>
  <si>
    <t>22610168210</t>
  </si>
  <si>
    <t>22611808603</t>
  </si>
  <si>
    <t>22611808691</t>
  </si>
  <si>
    <t>22611808705</t>
  </si>
  <si>
    <t>22611808793</t>
  </si>
  <si>
    <t>22611828603</t>
  </si>
  <si>
    <t>22611828684</t>
  </si>
  <si>
    <t>22611828691</t>
  </si>
  <si>
    <t>22611950180</t>
  </si>
  <si>
    <t>22611958603</t>
  </si>
  <si>
    <t>22611958691</t>
  </si>
  <si>
    <t>23200010061</t>
  </si>
  <si>
    <t>23200010101</t>
  </si>
  <si>
    <t>23200010840</t>
  </si>
  <si>
    <t>23200011111</t>
  </si>
  <si>
    <t>23200011190</t>
  </si>
  <si>
    <t>23200020101</t>
  </si>
  <si>
    <t>23200020840</t>
  </si>
  <si>
    <t>23200022120</t>
  </si>
  <si>
    <t>23200030061</t>
  </si>
  <si>
    <t>23200030101</t>
  </si>
  <si>
    <t>23200030840</t>
  </si>
  <si>
    <t>23200040061</t>
  </si>
  <si>
    <t>23200040101</t>
  </si>
  <si>
    <t>23200040840</t>
  </si>
  <si>
    <t>23200041312</t>
  </si>
  <si>
    <t>23200050061</t>
  </si>
  <si>
    <t>23200050101</t>
  </si>
  <si>
    <t>23200050840</t>
  </si>
  <si>
    <t>23200052120</t>
  </si>
  <si>
    <t>23200060061</t>
  </si>
  <si>
    <t>23200060101</t>
  </si>
  <si>
    <t>23200060840</t>
  </si>
  <si>
    <t>23200070061</t>
  </si>
  <si>
    <t>23200070101</t>
  </si>
  <si>
    <t>23200070840</t>
  </si>
  <si>
    <t>23200071111</t>
  </si>
  <si>
    <t>23200071312</t>
  </si>
  <si>
    <t>23200080101</t>
  </si>
  <si>
    <t>23200080840</t>
  </si>
  <si>
    <t>23200090101</t>
  </si>
  <si>
    <t>23200090840</t>
  </si>
  <si>
    <t>23200091111</t>
  </si>
  <si>
    <t>23200091190</t>
  </si>
  <si>
    <t>23200100061</t>
  </si>
  <si>
    <t>23200100101</t>
  </si>
  <si>
    <t>23200100840</t>
  </si>
  <si>
    <t>23200101111</t>
  </si>
  <si>
    <t>23200101190</t>
  </si>
  <si>
    <t>23200110101</t>
  </si>
  <si>
    <t>23200110840</t>
  </si>
  <si>
    <t>23200111111</t>
  </si>
  <si>
    <t>23200112120</t>
  </si>
  <si>
    <t>23610508210</t>
  </si>
  <si>
    <t>23611878604</t>
  </si>
  <si>
    <t>23611878692</t>
  </si>
  <si>
    <t>24200010101</t>
  </si>
  <si>
    <t>24200010840</t>
  </si>
  <si>
    <t>24200011111</t>
  </si>
  <si>
    <t>24200020101</t>
  </si>
  <si>
    <t>24200020840</t>
  </si>
  <si>
    <t>24200021111</t>
  </si>
  <si>
    <t>24200030101</t>
  </si>
  <si>
    <t>24200030840</t>
  </si>
  <si>
    <t>24200031111</t>
  </si>
  <si>
    <t>24200040101</t>
  </si>
  <si>
    <t>24200040840</t>
  </si>
  <si>
    <t>24200041111</t>
  </si>
  <si>
    <t>24200050101</t>
  </si>
  <si>
    <t>24200050840</t>
  </si>
  <si>
    <t>24200051111</t>
  </si>
  <si>
    <t>24200060061</t>
  </si>
  <si>
    <t>24200060101</t>
  </si>
  <si>
    <t>24200060840</t>
  </si>
  <si>
    <t>24200061111</t>
  </si>
  <si>
    <t>24200070061</t>
  </si>
  <si>
    <t>24200070101</t>
  </si>
  <si>
    <t>24200070840</t>
  </si>
  <si>
    <t>24200071111</t>
  </si>
  <si>
    <t>24200080101</t>
  </si>
  <si>
    <t>24200080840</t>
  </si>
  <si>
    <t>24200081111</t>
  </si>
  <si>
    <t>24200090061</t>
  </si>
  <si>
    <t>24200090101</t>
  </si>
  <si>
    <t>24200090840</t>
  </si>
  <si>
    <t>24200091111</t>
  </si>
  <si>
    <t>24200100101</t>
  </si>
  <si>
    <t>24200100840</t>
  </si>
  <si>
    <t>24200101111</t>
  </si>
  <si>
    <t>24200110101</t>
  </si>
  <si>
    <t>24200110840</t>
  </si>
  <si>
    <t>24200111111</t>
  </si>
  <si>
    <t>24200112120</t>
  </si>
  <si>
    <t>24200120061</t>
  </si>
  <si>
    <t>24200120101</t>
  </si>
  <si>
    <t>24200120840</t>
  </si>
  <si>
    <t>24200121111</t>
  </si>
  <si>
    <t>24200121190</t>
  </si>
  <si>
    <t>24200130101</t>
  </si>
  <si>
    <t>24200130840</t>
  </si>
  <si>
    <t>24200131111</t>
  </si>
  <si>
    <t>24200132120</t>
  </si>
  <si>
    <t>25200010061</t>
  </si>
  <si>
    <t>25200010101</t>
  </si>
  <si>
    <t>25200010840</t>
  </si>
  <si>
    <t>25200011111</t>
  </si>
  <si>
    <t>25200011301</t>
  </si>
  <si>
    <t>25200012120</t>
  </si>
  <si>
    <t>25200020061</t>
  </si>
  <si>
    <t>25200020101</t>
  </si>
  <si>
    <t>25200020840</t>
  </si>
  <si>
    <t>25200021111</t>
  </si>
  <si>
    <t>25200030101</t>
  </si>
  <si>
    <t>25200030840</t>
  </si>
  <si>
    <t>25200031111</t>
  </si>
  <si>
    <t>25200031190</t>
  </si>
  <si>
    <t>25200031312</t>
  </si>
  <si>
    <t>25200040061</t>
  </si>
  <si>
    <t>25200040101</t>
  </si>
  <si>
    <t>25200040601</t>
  </si>
  <si>
    <t>25200040840</t>
  </si>
  <si>
    <t>25200041111</t>
  </si>
  <si>
    <t>25200041190</t>
  </si>
  <si>
    <t>25200050061</t>
  </si>
  <si>
    <t>25200050101</t>
  </si>
  <si>
    <t>25200050601</t>
  </si>
  <si>
    <t>25200050840</t>
  </si>
  <si>
    <t>25200051111</t>
  </si>
  <si>
    <t>25200051190</t>
  </si>
  <si>
    <t>25200060061</t>
  </si>
  <si>
    <t>25200060101</t>
  </si>
  <si>
    <t>25200060840</t>
  </si>
  <si>
    <t>25200061111</t>
  </si>
  <si>
    <t>25200070061</t>
  </si>
  <si>
    <t>25200070101</t>
  </si>
  <si>
    <t>25200070840</t>
  </si>
  <si>
    <t>25200071111</t>
  </si>
  <si>
    <t>25200071190</t>
  </si>
  <si>
    <t>25200080061</t>
  </si>
  <si>
    <t>25200080101</t>
  </si>
  <si>
    <t>25200080840</t>
  </si>
  <si>
    <t>25200081111</t>
  </si>
  <si>
    <t>25200081190</t>
  </si>
  <si>
    <t>25610518210</t>
  </si>
  <si>
    <t>25611790061</t>
  </si>
  <si>
    <t>25611792101</t>
  </si>
  <si>
    <t>25611792190</t>
  </si>
  <si>
    <t>26200010101</t>
  </si>
  <si>
    <t>26200010840</t>
  </si>
  <si>
    <t>26200011312</t>
  </si>
  <si>
    <t>26200020101</t>
  </si>
  <si>
    <t>26200020840</t>
  </si>
  <si>
    <t>26200021111</t>
  </si>
  <si>
    <t>26200021312</t>
  </si>
  <si>
    <t>26200022010</t>
  </si>
  <si>
    <t>26200030101</t>
  </si>
  <si>
    <t>26200030840</t>
  </si>
  <si>
    <t>26200031312</t>
  </si>
  <si>
    <t>26200040101</t>
  </si>
  <si>
    <t>26200040840</t>
  </si>
  <si>
    <t>26200041312</t>
  </si>
  <si>
    <t>26200050101</t>
  </si>
  <si>
    <t>26200050840</t>
  </si>
  <si>
    <t>26200051312</t>
  </si>
  <si>
    <t>26200060061</t>
  </si>
  <si>
    <t>26200060101</t>
  </si>
  <si>
    <t>26200060180</t>
  </si>
  <si>
    <t>26200060840</t>
  </si>
  <si>
    <t>26200061111</t>
  </si>
  <si>
    <t>26200061190</t>
  </si>
  <si>
    <t>26200070101</t>
  </si>
  <si>
    <t>26200070840</t>
  </si>
  <si>
    <t>26200071312</t>
  </si>
  <si>
    <t>26200078705</t>
  </si>
  <si>
    <t>26200078793</t>
  </si>
  <si>
    <t>26200080101</t>
  </si>
  <si>
    <t>26200080840</t>
  </si>
  <si>
    <t>26200090101</t>
  </si>
  <si>
    <t>26200090840</t>
  </si>
  <si>
    <t>26200091111</t>
  </si>
  <si>
    <t>26200091312</t>
  </si>
  <si>
    <t>26200100101</t>
  </si>
  <si>
    <t>26200100840</t>
  </si>
  <si>
    <t>26200101182</t>
  </si>
  <si>
    <t>26200101312</t>
  </si>
  <si>
    <t>26200108604</t>
  </si>
  <si>
    <t>26200108692</t>
  </si>
  <si>
    <t>26609320101</t>
  </si>
  <si>
    <t>26609328691</t>
  </si>
  <si>
    <t>26610188210</t>
  </si>
  <si>
    <t>27200010061</t>
  </si>
  <si>
    <t>27200010101</t>
  </si>
  <si>
    <t>27200010840</t>
  </si>
  <si>
    <t>27200011111</t>
  </si>
  <si>
    <t>27200011190</t>
  </si>
  <si>
    <t>27200020101</t>
  </si>
  <si>
    <t>27200020840</t>
  </si>
  <si>
    <t>27200021111</t>
  </si>
  <si>
    <t>27200021190</t>
  </si>
  <si>
    <t>27200030061</t>
  </si>
  <si>
    <t>27200030101</t>
  </si>
  <si>
    <t>27200030840</t>
  </si>
  <si>
    <t>27200031111</t>
  </si>
  <si>
    <t>27200040061</t>
  </si>
  <si>
    <t>27200040101</t>
  </si>
  <si>
    <t>27200040840</t>
  </si>
  <si>
    <t>27200041111</t>
  </si>
  <si>
    <t>27200041190</t>
  </si>
  <si>
    <t>27200050061</t>
  </si>
  <si>
    <t>27200050101</t>
  </si>
  <si>
    <t>27200050840</t>
  </si>
  <si>
    <t>27200051111</t>
  </si>
  <si>
    <t>27200051190</t>
  </si>
  <si>
    <t>27200060061</t>
  </si>
  <si>
    <t>27200060101</t>
  </si>
  <si>
    <t>27200060840</t>
  </si>
  <si>
    <t>27200061111</t>
  </si>
  <si>
    <t>27200070061</t>
  </si>
  <si>
    <t>27200070101</t>
  </si>
  <si>
    <t>27200070840</t>
  </si>
  <si>
    <t>27200071111</t>
  </si>
  <si>
    <t>27200071182</t>
  </si>
  <si>
    <t>27200071190</t>
  </si>
  <si>
    <t>27200071312</t>
  </si>
  <si>
    <t>27200080101</t>
  </si>
  <si>
    <t>27200080840</t>
  </si>
  <si>
    <t>27200081111</t>
  </si>
  <si>
    <t>27200090061</t>
  </si>
  <si>
    <t>27200090101</t>
  </si>
  <si>
    <t>27200090840</t>
  </si>
  <si>
    <t>27200091111</t>
  </si>
  <si>
    <t>27200100101</t>
  </si>
  <si>
    <t>27200100840</t>
  </si>
  <si>
    <t>27200101111</t>
  </si>
  <si>
    <t>27200110061</t>
  </si>
  <si>
    <t>27200110101</t>
  </si>
  <si>
    <t>27200110840</t>
  </si>
  <si>
    <t>27200111111</t>
  </si>
  <si>
    <t>27200111190</t>
  </si>
  <si>
    <t>27200111312</t>
  </si>
  <si>
    <t>27200120061</t>
  </si>
  <si>
    <t>27200120101</t>
  </si>
  <si>
    <t>27200120840</t>
  </si>
  <si>
    <t>27200121111</t>
  </si>
  <si>
    <t>27200121190</t>
  </si>
  <si>
    <t>27200130061</t>
  </si>
  <si>
    <t>27200130101</t>
  </si>
  <si>
    <t>27200130840</t>
  </si>
  <si>
    <t>27200131111</t>
  </si>
  <si>
    <t>27200131190</t>
  </si>
  <si>
    <t>28200010061</t>
  </si>
  <si>
    <t>28200010101</t>
  </si>
  <si>
    <t>28200010840</t>
  </si>
  <si>
    <t>28200020101</t>
  </si>
  <si>
    <t>28200020840</t>
  </si>
  <si>
    <t>28200021111</t>
  </si>
  <si>
    <t>28200021312</t>
  </si>
  <si>
    <t>28200030101</t>
  </si>
  <si>
    <t>28200030840</t>
  </si>
  <si>
    <t>28200038604</t>
  </si>
  <si>
    <t>28200038692</t>
  </si>
  <si>
    <t>28200040101</t>
  </si>
  <si>
    <t>28200040840</t>
  </si>
  <si>
    <t>28200041312</t>
  </si>
  <si>
    <t>28200042129</t>
  </si>
  <si>
    <t>28200050101</t>
  </si>
  <si>
    <t>28200050840</t>
  </si>
  <si>
    <t>28200052129</t>
  </si>
  <si>
    <t>28200060101</t>
  </si>
  <si>
    <t>28200060840</t>
  </si>
  <si>
    <t>28200061111</t>
  </si>
  <si>
    <t>28200061190</t>
  </si>
  <si>
    <t>28200070101</t>
  </si>
  <si>
    <t>28200070840</t>
  </si>
  <si>
    <t>28200071312</t>
  </si>
  <si>
    <t>28200080101</t>
  </si>
  <si>
    <t>28200080840</t>
  </si>
  <si>
    <t>28200081312</t>
  </si>
  <si>
    <t>28200090061</t>
  </si>
  <si>
    <t>28200090101</t>
  </si>
  <si>
    <t>28200090840</t>
  </si>
  <si>
    <t>28200091111</t>
  </si>
  <si>
    <t>28200091190</t>
  </si>
  <si>
    <t>28200091312</t>
  </si>
  <si>
    <t>28200100101</t>
  </si>
  <si>
    <t>28200100840</t>
  </si>
  <si>
    <t>28200110101</t>
  </si>
  <si>
    <t>28200110840</t>
  </si>
  <si>
    <t>28200111111</t>
  </si>
  <si>
    <t>28200120101</t>
  </si>
  <si>
    <t>28200120840</t>
  </si>
  <si>
    <t>28200121111</t>
  </si>
  <si>
    <t>28200121190</t>
  </si>
  <si>
    <t>28200121312</t>
  </si>
  <si>
    <t>28200130101</t>
  </si>
  <si>
    <t>28200130283</t>
  </si>
  <si>
    <t>28200130840</t>
  </si>
  <si>
    <t>28200131111</t>
  </si>
  <si>
    <t>28200131190</t>
  </si>
  <si>
    <t>28200131312</t>
  </si>
  <si>
    <t>28200140061</t>
  </si>
  <si>
    <t>28200140101</t>
  </si>
  <si>
    <t>28200140840</t>
  </si>
  <si>
    <t>28200141111</t>
  </si>
  <si>
    <t>28200141190</t>
  </si>
  <si>
    <t>28200141312</t>
  </si>
  <si>
    <t>28200150061</t>
  </si>
  <si>
    <t>28200150101</t>
  </si>
  <si>
    <t>28200150840</t>
  </si>
  <si>
    <t>28200151111</t>
  </si>
  <si>
    <t>28200151190</t>
  </si>
  <si>
    <t>28200151312</t>
  </si>
  <si>
    <t>28610188210</t>
  </si>
  <si>
    <t>29200020061</t>
  </si>
  <si>
    <t>29200020101</t>
  </si>
  <si>
    <t>29200020180</t>
  </si>
  <si>
    <t>29200020840</t>
  </si>
  <si>
    <t>29200021181</t>
  </si>
  <si>
    <t>29200030061</t>
  </si>
  <si>
    <t>29200030101</t>
  </si>
  <si>
    <t>29200030180</t>
  </si>
  <si>
    <t>29200030840</t>
  </si>
  <si>
    <t>29200031111</t>
  </si>
  <si>
    <t>29200040061</t>
  </si>
  <si>
    <t>29200040101</t>
  </si>
  <si>
    <t>29200040840</t>
  </si>
  <si>
    <t>29200041111</t>
  </si>
  <si>
    <t>29200050061</t>
  </si>
  <si>
    <t>29200050101</t>
  </si>
  <si>
    <t>29200050283</t>
  </si>
  <si>
    <t>29200050840</t>
  </si>
  <si>
    <t>29200051111</t>
  </si>
  <si>
    <t>29200051182</t>
  </si>
  <si>
    <t>29200051183</t>
  </si>
  <si>
    <t>29200051190</t>
  </si>
  <si>
    <t>29200060061</t>
  </si>
  <si>
    <t>29200060101</t>
  </si>
  <si>
    <t>29200060840</t>
  </si>
  <si>
    <t>29200061111</t>
  </si>
  <si>
    <t>29200061312</t>
  </si>
  <si>
    <t>29200070061</t>
  </si>
  <si>
    <t>29200070101</t>
  </si>
  <si>
    <t>29200070180</t>
  </si>
  <si>
    <t>29200070840</t>
  </si>
  <si>
    <t>29200071111</t>
  </si>
  <si>
    <t>29200071190</t>
  </si>
  <si>
    <t>29200071390</t>
  </si>
  <si>
    <t>29200080061</t>
  </si>
  <si>
    <t>29200080101</t>
  </si>
  <si>
    <t>29200080180</t>
  </si>
  <si>
    <t>29200080840</t>
  </si>
  <si>
    <t>29200081111</t>
  </si>
  <si>
    <t>29200081182</t>
  </si>
  <si>
    <t>29200081190</t>
  </si>
  <si>
    <t>29200090061</t>
  </si>
  <si>
    <t>29200090101</t>
  </si>
  <si>
    <t>29200090840</t>
  </si>
  <si>
    <t>29200091111</t>
  </si>
  <si>
    <t>29200091181</t>
  </si>
  <si>
    <t>29200091190</t>
  </si>
  <si>
    <t>29603362101</t>
  </si>
  <si>
    <t>29610530101</t>
  </si>
  <si>
    <t>30200010101</t>
  </si>
  <si>
    <t>30200010840</t>
  </si>
  <si>
    <t>30200011111</t>
  </si>
  <si>
    <t>30200011190</t>
  </si>
  <si>
    <t>30200020061</t>
  </si>
  <si>
    <t>30200020101</t>
  </si>
  <si>
    <t>30200020840</t>
  </si>
  <si>
    <t>30200021111</t>
  </si>
  <si>
    <t>30200021312</t>
  </si>
  <si>
    <t>30200030061</t>
  </si>
  <si>
    <t>30200030101</t>
  </si>
  <si>
    <t>30200030840</t>
  </si>
  <si>
    <t>30200031111</t>
  </si>
  <si>
    <t>30200040061</t>
  </si>
  <si>
    <t>30200040101</t>
  </si>
  <si>
    <t>30200040840</t>
  </si>
  <si>
    <t>30200041111</t>
  </si>
  <si>
    <t>30200041181</t>
  </si>
  <si>
    <t>30200041182</t>
  </si>
  <si>
    <t>30200041190</t>
  </si>
  <si>
    <t>30200041312</t>
  </si>
  <si>
    <t>30200050061</t>
  </si>
  <si>
    <t>30200050101</t>
  </si>
  <si>
    <t>30200050840</t>
  </si>
  <si>
    <t>30200051312</t>
  </si>
  <si>
    <t>30200060061</t>
  </si>
  <si>
    <t>30200060101</t>
  </si>
  <si>
    <t>30200060840</t>
  </si>
  <si>
    <t>30200061111</t>
  </si>
  <si>
    <t>30200061182</t>
  </si>
  <si>
    <t>30200061190</t>
  </si>
  <si>
    <t>30200070061</t>
  </si>
  <si>
    <t>30200070101</t>
  </si>
  <si>
    <t>30200070840</t>
  </si>
  <si>
    <t>30200071111</t>
  </si>
  <si>
    <t>30200071190</t>
  </si>
  <si>
    <t>30200080061</t>
  </si>
  <si>
    <t>30200080101</t>
  </si>
  <si>
    <t>30200080180</t>
  </si>
  <si>
    <t>30200080840</t>
  </si>
  <si>
    <t>30200081111</t>
  </si>
  <si>
    <t>30200081190</t>
  </si>
  <si>
    <t>30200081312</t>
  </si>
  <si>
    <t>30200090061</t>
  </si>
  <si>
    <t>30200090101</t>
  </si>
  <si>
    <t>30200090840</t>
  </si>
  <si>
    <t>30200091181</t>
  </si>
  <si>
    <t>30200098604</t>
  </si>
  <si>
    <t>30200098684</t>
  </si>
  <si>
    <t>30200098692</t>
  </si>
  <si>
    <t>30611788210</t>
  </si>
  <si>
    <t>31200010061</t>
  </si>
  <si>
    <t>31200010101</t>
  </si>
  <si>
    <t>31200010840</t>
  </si>
  <si>
    <t>31200018604</t>
  </si>
  <si>
    <t>31200018692</t>
  </si>
  <si>
    <t>31200020101</t>
  </si>
  <si>
    <t>31200020840</t>
  </si>
  <si>
    <t>31200030101</t>
  </si>
  <si>
    <t>31200030840</t>
  </si>
  <si>
    <t>31200031111</t>
  </si>
  <si>
    <t>31200031190</t>
  </si>
  <si>
    <t>31200040061</t>
  </si>
  <si>
    <t>31200040101</t>
  </si>
  <si>
    <t>31200040840</t>
  </si>
  <si>
    <t>31200050101</t>
  </si>
  <si>
    <t>31200050840</t>
  </si>
  <si>
    <t>31200060101</t>
  </si>
  <si>
    <t>31200060840</t>
  </si>
  <si>
    <t>31200070101</t>
  </si>
  <si>
    <t>31200070840</t>
  </si>
  <si>
    <t>31200080101</t>
  </si>
  <si>
    <t>31200080840</t>
  </si>
  <si>
    <t>31200090061</t>
  </si>
  <si>
    <t>31200090101</t>
  </si>
  <si>
    <t>31200090840</t>
  </si>
  <si>
    <t>31200100061</t>
  </si>
  <si>
    <t>31200100101</t>
  </si>
  <si>
    <t>31200100840</t>
  </si>
  <si>
    <t>31200110101</t>
  </si>
  <si>
    <t>31200110840</t>
  </si>
  <si>
    <t>31200120061</t>
  </si>
  <si>
    <t>31200120101</t>
  </si>
  <si>
    <t>31200120840</t>
  </si>
  <si>
    <t>31603418603</t>
  </si>
  <si>
    <t>31603418691</t>
  </si>
  <si>
    <t>31603438603</t>
  </si>
  <si>
    <t>31603438691</t>
  </si>
  <si>
    <t>31609730180</t>
  </si>
  <si>
    <t>31609738603</t>
  </si>
  <si>
    <t>31609738691</t>
  </si>
  <si>
    <t>31609808603</t>
  </si>
  <si>
    <t>31609808691</t>
  </si>
  <si>
    <t>31609838603</t>
  </si>
  <si>
    <t>31609838691</t>
  </si>
  <si>
    <t>31610318210</t>
  </si>
  <si>
    <t>31610878603</t>
  </si>
  <si>
    <t>31610878691</t>
  </si>
  <si>
    <t>32200010061</t>
  </si>
  <si>
    <t>32200010101</t>
  </si>
  <si>
    <t>32200010840</t>
  </si>
  <si>
    <t>32200020061</t>
  </si>
  <si>
    <t>32200020101</t>
  </si>
  <si>
    <t>32200020840</t>
  </si>
  <si>
    <t>32200021111</t>
  </si>
  <si>
    <t>32200021190</t>
  </si>
  <si>
    <t>32200030061</t>
  </si>
  <si>
    <t>32200030101</t>
  </si>
  <si>
    <t>32200030840</t>
  </si>
  <si>
    <t>32200031111</t>
  </si>
  <si>
    <t>32200040061</t>
  </si>
  <si>
    <t>32200040101</t>
  </si>
  <si>
    <t>32200040840</t>
  </si>
  <si>
    <t>32200041111</t>
  </si>
  <si>
    <t>32200041190</t>
  </si>
  <si>
    <t>32200050101</t>
  </si>
  <si>
    <t>32200050840</t>
  </si>
  <si>
    <t>32200051111</t>
  </si>
  <si>
    <t>32200051190</t>
  </si>
  <si>
    <t>32200060061</t>
  </si>
  <si>
    <t>32200060101</t>
  </si>
  <si>
    <t>32200060840</t>
  </si>
  <si>
    <t>32200061312</t>
  </si>
  <si>
    <t>32200070101</t>
  </si>
  <si>
    <t>32200070840</t>
  </si>
  <si>
    <t>32200071111</t>
  </si>
  <si>
    <t>32200071190</t>
  </si>
  <si>
    <t>32200080061</t>
  </si>
  <si>
    <t>32200080101</t>
  </si>
  <si>
    <t>32200080840</t>
  </si>
  <si>
    <t>32200081312</t>
  </si>
  <si>
    <t>32200090061</t>
  </si>
  <si>
    <t>32200090101</t>
  </si>
  <si>
    <t>32200090840</t>
  </si>
  <si>
    <t>32200091111</t>
  </si>
  <si>
    <t>32200092120</t>
  </si>
  <si>
    <t>32200100101</t>
  </si>
  <si>
    <t>32200100840</t>
  </si>
  <si>
    <t>32200101182</t>
  </si>
  <si>
    <t>32200108604</t>
  </si>
  <si>
    <t>32200108692</t>
  </si>
  <si>
    <t>32200110061</t>
  </si>
  <si>
    <t>32200110101</t>
  </si>
  <si>
    <t>32200110840</t>
  </si>
  <si>
    <t>32200111111</t>
  </si>
  <si>
    <t>32200111190</t>
  </si>
  <si>
    <t>32200120061</t>
  </si>
  <si>
    <t>32200120101</t>
  </si>
  <si>
    <t>32200120840</t>
  </si>
  <si>
    <t>32200121111</t>
  </si>
  <si>
    <t>32200121181</t>
  </si>
  <si>
    <t>32200121190</t>
  </si>
  <si>
    <t>32200121312</t>
  </si>
  <si>
    <t>32200121381</t>
  </si>
  <si>
    <t>32610936421</t>
  </si>
  <si>
    <t>33200010101</t>
  </si>
  <si>
    <t>33200010840</t>
  </si>
  <si>
    <t>33200011111</t>
  </si>
  <si>
    <t>33200011190</t>
  </si>
  <si>
    <t>33200020061</t>
  </si>
  <si>
    <t>33200020101</t>
  </si>
  <si>
    <t>33200020840</t>
  </si>
  <si>
    <t>33200021111</t>
  </si>
  <si>
    <t>33200021190</t>
  </si>
  <si>
    <t>33200030050</t>
  </si>
  <si>
    <t>33200030061</t>
  </si>
  <si>
    <t>33200030101</t>
  </si>
  <si>
    <t>33200030180</t>
  </si>
  <si>
    <t>33200030840</t>
  </si>
  <si>
    <t>33200031111</t>
  </si>
  <si>
    <t>33200031183</t>
  </si>
  <si>
    <t>33200031190</t>
  </si>
  <si>
    <t>33200040101</t>
  </si>
  <si>
    <t>33200040840</t>
  </si>
  <si>
    <t>33200048704</t>
  </si>
  <si>
    <t>33200050101</t>
  </si>
  <si>
    <t>33200050840</t>
  </si>
  <si>
    <t>33200051111</t>
  </si>
  <si>
    <t>33200051190</t>
  </si>
  <si>
    <t>33200060061</t>
  </si>
  <si>
    <t>33200060101</t>
  </si>
  <si>
    <t>33200060840</t>
  </si>
  <si>
    <t>33200061111</t>
  </si>
  <si>
    <t>33200070061</t>
  </si>
  <si>
    <t>33200070101</t>
  </si>
  <si>
    <t>33200070840</t>
  </si>
  <si>
    <t>33200071111</t>
  </si>
  <si>
    <t>33200071312</t>
  </si>
  <si>
    <t>33200080101</t>
  </si>
  <si>
    <t>33200080840</t>
  </si>
  <si>
    <t>33200081111</t>
  </si>
  <si>
    <t>33200081190</t>
  </si>
  <si>
    <t>33200090061</t>
  </si>
  <si>
    <t>33200090101</t>
  </si>
  <si>
    <t>33200090840</t>
  </si>
  <si>
    <t>33200091111</t>
  </si>
  <si>
    <t>33200091190</t>
  </si>
  <si>
    <t>33200091312</t>
  </si>
  <si>
    <t>33200100061</t>
  </si>
  <si>
    <t>33200100101</t>
  </si>
  <si>
    <t>33200100840</t>
  </si>
  <si>
    <t>33200101111</t>
  </si>
  <si>
    <t>33200101301</t>
  </si>
  <si>
    <t>33200110101</t>
  </si>
  <si>
    <t>33200110840</t>
  </si>
  <si>
    <t>33200111111</t>
  </si>
  <si>
    <t>33200111190</t>
  </si>
  <si>
    <t>33200120101</t>
  </si>
  <si>
    <t>33200120840</t>
  </si>
  <si>
    <t>33200121111</t>
  </si>
  <si>
    <t>33200121190</t>
  </si>
  <si>
    <t>33200121312</t>
  </si>
  <si>
    <t>33200130101</t>
  </si>
  <si>
    <t>33200130840</t>
  </si>
  <si>
    <t>33200131111</t>
  </si>
  <si>
    <t>33200131190</t>
  </si>
  <si>
    <t>33200131312</t>
  </si>
  <si>
    <t>33610718210</t>
  </si>
  <si>
    <t>34200010061</t>
  </si>
  <si>
    <t>34200010101</t>
  </si>
  <si>
    <t>34200010840</t>
  </si>
  <si>
    <t>34200011111</t>
  </si>
  <si>
    <t>34200011190</t>
  </si>
  <si>
    <t>34200011301</t>
  </si>
  <si>
    <t>34200011390</t>
  </si>
  <si>
    <t>34200020101</t>
  </si>
  <si>
    <t>34200020840</t>
  </si>
  <si>
    <t>34200021111</t>
  </si>
  <si>
    <t>34200030061</t>
  </si>
  <si>
    <t>34200030101</t>
  </si>
  <si>
    <t>34200030840</t>
  </si>
  <si>
    <t>34200031111</t>
  </si>
  <si>
    <t>34200040101</t>
  </si>
  <si>
    <t>34200040840</t>
  </si>
  <si>
    <t>34200041111</t>
  </si>
  <si>
    <t>34200041190</t>
  </si>
  <si>
    <t>34200050101</t>
  </si>
  <si>
    <t>34200050840</t>
  </si>
  <si>
    <t>34200051111</t>
  </si>
  <si>
    <t>34200051190</t>
  </si>
  <si>
    <t>34200060061</t>
  </si>
  <si>
    <t>34200060101</t>
  </si>
  <si>
    <t>34200060840</t>
  </si>
  <si>
    <t>34200061111</t>
  </si>
  <si>
    <t>34200070101</t>
  </si>
  <si>
    <t>34200070840</t>
  </si>
  <si>
    <t>34200071111</t>
  </si>
  <si>
    <t>34200080101</t>
  </si>
  <si>
    <t>34200080840</t>
  </si>
  <si>
    <t>34200081111</t>
  </si>
  <si>
    <t>34200081190</t>
  </si>
  <si>
    <t>34200090101</t>
  </si>
  <si>
    <t>34200090840</t>
  </si>
  <si>
    <t>34200091111</t>
  </si>
  <si>
    <t>34200091190</t>
  </si>
  <si>
    <t>34200100061</t>
  </si>
  <si>
    <t>34200100101</t>
  </si>
  <si>
    <t>34200100840</t>
  </si>
  <si>
    <t>34200101111</t>
  </si>
  <si>
    <t>34200101182</t>
  </si>
  <si>
    <t>34200101190</t>
  </si>
  <si>
    <t>34200101312</t>
  </si>
  <si>
    <t>34200110061</t>
  </si>
  <si>
    <t>34200110101</t>
  </si>
  <si>
    <t>34200110840</t>
  </si>
  <si>
    <t>34200111111</t>
  </si>
  <si>
    <t>34200111190</t>
  </si>
  <si>
    <t>34610278210</t>
  </si>
  <si>
    <t>35200010061</t>
  </si>
  <si>
    <t>35200010101</t>
  </si>
  <si>
    <t>35200010840</t>
  </si>
  <si>
    <t>35200011111</t>
  </si>
  <si>
    <t>35200011190</t>
  </si>
  <si>
    <t>35200011312</t>
  </si>
  <si>
    <t>35200020061</t>
  </si>
  <si>
    <t>35200020101</t>
  </si>
  <si>
    <t>35200020840</t>
  </si>
  <si>
    <t>35200021111</t>
  </si>
  <si>
    <t>35200021190</t>
  </si>
  <si>
    <t>35200030101</t>
  </si>
  <si>
    <t>35200030840</t>
  </si>
  <si>
    <t>35200031111</t>
  </si>
  <si>
    <t>35200031190</t>
  </si>
  <si>
    <t>35200031301</t>
  </si>
  <si>
    <t>35200040061</t>
  </si>
  <si>
    <t>35200040101</t>
  </si>
  <si>
    <t>35200040840</t>
  </si>
  <si>
    <t>35200041111</t>
  </si>
  <si>
    <t>35200041190</t>
  </si>
  <si>
    <t>35200041312</t>
  </si>
  <si>
    <t>35200050101</t>
  </si>
  <si>
    <t>35200050840</t>
  </si>
  <si>
    <t>35200051111</t>
  </si>
  <si>
    <t>35200051190</t>
  </si>
  <si>
    <t>35200060061</t>
  </si>
  <si>
    <t>35200060101</t>
  </si>
  <si>
    <t>35200060840</t>
  </si>
  <si>
    <t>35200061111</t>
  </si>
  <si>
    <t>35200061190</t>
  </si>
  <si>
    <t>35200070101</t>
  </si>
  <si>
    <t>35200070840</t>
  </si>
  <si>
    <t>35200071111</t>
  </si>
  <si>
    <t>35200071190</t>
  </si>
  <si>
    <t>35200080061</t>
  </si>
  <si>
    <t>35200080101</t>
  </si>
  <si>
    <t>35200080840</t>
  </si>
  <si>
    <t>35200081111</t>
  </si>
  <si>
    <t>35200081190</t>
  </si>
  <si>
    <t>35200090101</t>
  </si>
  <si>
    <t>35200090840</t>
  </si>
  <si>
    <t>35200091111</t>
  </si>
  <si>
    <t>35200091190</t>
  </si>
  <si>
    <t>35200100061</t>
  </si>
  <si>
    <t>35200100101</t>
  </si>
  <si>
    <t>35200100840</t>
  </si>
  <si>
    <t>35200101111</t>
  </si>
  <si>
    <t>35200101182</t>
  </si>
  <si>
    <t>35200101190</t>
  </si>
  <si>
    <t>35200110101</t>
  </si>
  <si>
    <t>35200110840</t>
  </si>
  <si>
    <t>35200111111</t>
  </si>
  <si>
    <t>35200111190</t>
  </si>
  <si>
    <t>35200111312</t>
  </si>
  <si>
    <t>35200120101</t>
  </si>
  <si>
    <t>35200120840</t>
  </si>
  <si>
    <t>35200121111</t>
  </si>
  <si>
    <t>35200121190</t>
  </si>
  <si>
    <t>35610558210</t>
  </si>
  <si>
    <t>36200010101</t>
  </si>
  <si>
    <t>36200010840</t>
  </si>
  <si>
    <t>36200011312</t>
  </si>
  <si>
    <t>36200020101</t>
  </si>
  <si>
    <t>36200020840</t>
  </si>
  <si>
    <t>36200028604</t>
  </si>
  <si>
    <t>36200028692</t>
  </si>
  <si>
    <t>36200030101</t>
  </si>
  <si>
    <t>36200030840</t>
  </si>
  <si>
    <t>36200040101</t>
  </si>
  <si>
    <t>36200040840</t>
  </si>
  <si>
    <t>36200050101</t>
  </si>
  <si>
    <t>36200050840</t>
  </si>
  <si>
    <t>36200060101</t>
  </si>
  <si>
    <t>36200060840</t>
  </si>
  <si>
    <t>36200070101</t>
  </si>
  <si>
    <t>36200070840</t>
  </si>
  <si>
    <t>36200080101</t>
  </si>
  <si>
    <t>36200080840</t>
  </si>
  <si>
    <t>36200090061</t>
  </si>
  <si>
    <t>36200090101</t>
  </si>
  <si>
    <t>36200090840</t>
  </si>
  <si>
    <t>36200100101</t>
  </si>
  <si>
    <t>36200100840</t>
  </si>
  <si>
    <t>36200110101</t>
  </si>
  <si>
    <t>36200110840</t>
  </si>
  <si>
    <t>36200120101</t>
  </si>
  <si>
    <t>36200120840</t>
  </si>
  <si>
    <t>36603398603</t>
  </si>
  <si>
    <t>36603398691</t>
  </si>
  <si>
    <t>36609400061</t>
  </si>
  <si>
    <t>36609402101</t>
  </si>
  <si>
    <t>36610148210</t>
  </si>
  <si>
    <t>36610818603</t>
  </si>
  <si>
    <t>36610818691</t>
  </si>
  <si>
    <t>36610838603</t>
  </si>
  <si>
    <t>36610838684</t>
  </si>
  <si>
    <t>36610838691</t>
  </si>
  <si>
    <t>36610848603</t>
  </si>
  <si>
    <t>36610848684</t>
  </si>
  <si>
    <t>36610848691</t>
  </si>
  <si>
    <t>36610858603</t>
  </si>
  <si>
    <t>36610858691</t>
  </si>
  <si>
    <t>36610868603</t>
  </si>
  <si>
    <t>36610868691</t>
  </si>
  <si>
    <t>36610878603</t>
  </si>
  <si>
    <t>36610878684</t>
  </si>
  <si>
    <t>36610878691</t>
  </si>
  <si>
    <t>36610888603</t>
  </si>
  <si>
    <t>36610888691</t>
  </si>
  <si>
    <t>36610890061</t>
  </si>
  <si>
    <t>36610898603</t>
  </si>
  <si>
    <t>36610898691</t>
  </si>
  <si>
    <t>37200010101</t>
  </si>
  <si>
    <t>37200010840</t>
  </si>
  <si>
    <t>37200011111</t>
  </si>
  <si>
    <t>37200020061</t>
  </si>
  <si>
    <t>37200020101</t>
  </si>
  <si>
    <t>37200020840</t>
  </si>
  <si>
    <t>37200021105</t>
  </si>
  <si>
    <t>37200021106</t>
  </si>
  <si>
    <t>37200021190</t>
  </si>
  <si>
    <t>37200030061</t>
  </si>
  <si>
    <t>37200030101</t>
  </si>
  <si>
    <t>37200030840</t>
  </si>
  <si>
    <t>37200031111</t>
  </si>
  <si>
    <t>37200040101</t>
  </si>
  <si>
    <t>37200040840</t>
  </si>
  <si>
    <t>37200041111</t>
  </si>
  <si>
    <t>37200050061</t>
  </si>
  <si>
    <t>37200050101</t>
  </si>
  <si>
    <t>37200050840</t>
  </si>
  <si>
    <t>37200051111</t>
  </si>
  <si>
    <t>37200060101</t>
  </si>
  <si>
    <t>37200060840</t>
  </si>
  <si>
    <t>37200061111</t>
  </si>
  <si>
    <t>37200061190</t>
  </si>
  <si>
    <t>37200070101</t>
  </si>
  <si>
    <t>37200070840</t>
  </si>
  <si>
    <t>37200071105</t>
  </si>
  <si>
    <t>37200071106</t>
  </si>
  <si>
    <t>37200071190</t>
  </si>
  <si>
    <t>37200080061</t>
  </si>
  <si>
    <t>37200080101</t>
  </si>
  <si>
    <t>37200080840</t>
  </si>
  <si>
    <t>37200081111</t>
  </si>
  <si>
    <t>37200081190</t>
  </si>
  <si>
    <t>37200090101</t>
  </si>
  <si>
    <t>37200090840</t>
  </si>
  <si>
    <t>37200091111</t>
  </si>
  <si>
    <t>37200100061</t>
  </si>
  <si>
    <t>37200100101</t>
  </si>
  <si>
    <t>37200100840</t>
  </si>
  <si>
    <t>37200101111</t>
  </si>
  <si>
    <t>37200110101</t>
  </si>
  <si>
    <t>37200110840</t>
  </si>
  <si>
    <t>37200111111</t>
  </si>
  <si>
    <t>37200111190</t>
  </si>
  <si>
    <t>37200111303</t>
  </si>
  <si>
    <t>37200120061</t>
  </si>
  <si>
    <t>37200120101</t>
  </si>
  <si>
    <t>37200120840</t>
  </si>
  <si>
    <t>37200121111</t>
  </si>
  <si>
    <t>37200121190</t>
  </si>
  <si>
    <t>37200121303</t>
  </si>
  <si>
    <t>37200130061</t>
  </si>
  <si>
    <t>37200130101</t>
  </si>
  <si>
    <t>37200130840</t>
  </si>
  <si>
    <t>37200131111</t>
  </si>
  <si>
    <t>37200131190</t>
  </si>
  <si>
    <t>37603282101</t>
  </si>
  <si>
    <t>37603282190</t>
  </si>
  <si>
    <t>37610628210</t>
  </si>
  <si>
    <t>38200010101</t>
  </si>
  <si>
    <t>38200010840</t>
  </si>
  <si>
    <t>38200011111</t>
  </si>
  <si>
    <t>38200020061</t>
  </si>
  <si>
    <t>38200020101</t>
  </si>
  <si>
    <t>38200020840</t>
  </si>
  <si>
    <t>38200021111</t>
  </si>
  <si>
    <t>38200030101</t>
  </si>
  <si>
    <t>38200030840</t>
  </si>
  <si>
    <t>38200031111</t>
  </si>
  <si>
    <t>38200040061</t>
  </si>
  <si>
    <t>38200040101</t>
  </si>
  <si>
    <t>38200040840</t>
  </si>
  <si>
    <t>38200041111</t>
  </si>
  <si>
    <t>38200050101</t>
  </si>
  <si>
    <t>38200050840</t>
  </si>
  <si>
    <t>38200051111</t>
  </si>
  <si>
    <t>38200060101</t>
  </si>
  <si>
    <t>38200060840</t>
  </si>
  <si>
    <t>38200061111</t>
  </si>
  <si>
    <t>38200061190</t>
  </si>
  <si>
    <t>38200070101</t>
  </si>
  <si>
    <t>38200070840</t>
  </si>
  <si>
    <t>38200071111</t>
  </si>
  <si>
    <t>38200080101</t>
  </si>
  <si>
    <t>38200080840</t>
  </si>
  <si>
    <t>38200081111</t>
  </si>
  <si>
    <t>38200081301</t>
  </si>
  <si>
    <t>38200090101</t>
  </si>
  <si>
    <t>38200090840</t>
  </si>
  <si>
    <t>38200091111</t>
  </si>
  <si>
    <t>38200100101</t>
  </si>
  <si>
    <t>38200100840</t>
  </si>
  <si>
    <t>38200101111</t>
  </si>
  <si>
    <t>38200104501</t>
  </si>
  <si>
    <t>38200110061</t>
  </si>
  <si>
    <t>38200110101</t>
  </si>
  <si>
    <t>38200110840</t>
  </si>
  <si>
    <t>38200111111</t>
  </si>
  <si>
    <t>38200120061</t>
  </si>
  <si>
    <t>38200120101</t>
  </si>
  <si>
    <t>38200120840</t>
  </si>
  <si>
    <t>38200121111</t>
  </si>
  <si>
    <t>38610908210</t>
  </si>
  <si>
    <t>39200010101</t>
  </si>
  <si>
    <t>39200010840</t>
  </si>
  <si>
    <t>39200011111</t>
  </si>
  <si>
    <t>39200020101</t>
  </si>
  <si>
    <t>39200020840</t>
  </si>
  <si>
    <t>39200021111</t>
  </si>
  <si>
    <t>39200030101</t>
  </si>
  <si>
    <t>39200030840</t>
  </si>
  <si>
    <t>39200031111</t>
  </si>
  <si>
    <t>39200040101</t>
  </si>
  <si>
    <t>39200040840</t>
  </si>
  <si>
    <t>39200041111</t>
  </si>
  <si>
    <t>39200050101</t>
  </si>
  <si>
    <t>39200050840</t>
  </si>
  <si>
    <t>39200051111</t>
  </si>
  <si>
    <t>39200060101</t>
  </si>
  <si>
    <t>39200060840</t>
  </si>
  <si>
    <t>39200061111</t>
  </si>
  <si>
    <t>39200070061</t>
  </si>
  <si>
    <t>39200070101</t>
  </si>
  <si>
    <t>39200070840</t>
  </si>
  <si>
    <t>39200071111</t>
  </si>
  <si>
    <t>39200071190</t>
  </si>
  <si>
    <t>39200080101</t>
  </si>
  <si>
    <t>39200080840</t>
  </si>
  <si>
    <t>39200081111</t>
  </si>
  <si>
    <t>39200081301</t>
  </si>
  <si>
    <t>39200090061</t>
  </si>
  <si>
    <t>39200090101</t>
  </si>
  <si>
    <t>39200090840</t>
  </si>
  <si>
    <t>39200091111</t>
  </si>
  <si>
    <t>39200100101</t>
  </si>
  <si>
    <t>39200100840</t>
  </si>
  <si>
    <t>39200101111</t>
  </si>
  <si>
    <t>39200101190</t>
  </si>
  <si>
    <t>40200010101</t>
  </si>
  <si>
    <t>40200010840</t>
  </si>
  <si>
    <t>40200011111</t>
  </si>
  <si>
    <t>40200020061</t>
  </si>
  <si>
    <t>40200020101</t>
  </si>
  <si>
    <t>40200020840</t>
  </si>
  <si>
    <t>40200021111</t>
  </si>
  <si>
    <t>40200021190</t>
  </si>
  <si>
    <t>40200030101</t>
  </si>
  <si>
    <t>40200030840</t>
  </si>
  <si>
    <t>40200031111</t>
  </si>
  <si>
    <t>40200031190</t>
  </si>
  <si>
    <t>40200040101</t>
  </si>
  <si>
    <t>40200040840</t>
  </si>
  <si>
    <t>40200041111</t>
  </si>
  <si>
    <t>40200050101</t>
  </si>
  <si>
    <t>40200050840</t>
  </si>
  <si>
    <t>40200051111</t>
  </si>
  <si>
    <t>40200051190</t>
  </si>
  <si>
    <t>40200051312</t>
  </si>
  <si>
    <t>40200060101</t>
  </si>
  <si>
    <t>40200060840</t>
  </si>
  <si>
    <t>40200061111</t>
  </si>
  <si>
    <t>40200070101</t>
  </si>
  <si>
    <t>40200070840</t>
  </si>
  <si>
    <t>40200071111</t>
  </si>
  <si>
    <t>40200080061</t>
  </si>
  <si>
    <t>40200080101</t>
  </si>
  <si>
    <t>40200080840</t>
  </si>
  <si>
    <t>40200081111</t>
  </si>
  <si>
    <t>40200081390</t>
  </si>
  <si>
    <t>40200090101</t>
  </si>
  <si>
    <t>40200090840</t>
  </si>
  <si>
    <t>40200091111</t>
  </si>
  <si>
    <t>40200091190</t>
  </si>
  <si>
    <t>40200100101</t>
  </si>
  <si>
    <t>40200100840</t>
  </si>
  <si>
    <t>40200101111</t>
  </si>
  <si>
    <t>40200101190</t>
  </si>
  <si>
    <t>40200110101</t>
  </si>
  <si>
    <t>40200110840</t>
  </si>
  <si>
    <t>40200111111</t>
  </si>
  <si>
    <t>40200111190</t>
  </si>
  <si>
    <t>41200010101</t>
  </si>
  <si>
    <t>41200010840</t>
  </si>
  <si>
    <t>41200011111</t>
  </si>
  <si>
    <t>41200020101</t>
  </si>
  <si>
    <t>41200020840</t>
  </si>
  <si>
    <t>41200040061</t>
  </si>
  <si>
    <t>41200040101</t>
  </si>
  <si>
    <t>41200040840</t>
  </si>
  <si>
    <t>41200060101</t>
  </si>
  <si>
    <t>41200060840</t>
  </si>
  <si>
    <t>41200070061</t>
  </si>
  <si>
    <t>41200070101</t>
  </si>
  <si>
    <t>41200070840</t>
  </si>
  <si>
    <t>41200071111</t>
  </si>
  <si>
    <t>41200090101</t>
  </si>
  <si>
    <t>41200090840</t>
  </si>
  <si>
    <t>41200100101</t>
  </si>
  <si>
    <t>41200100840</t>
  </si>
  <si>
    <t>41200101111</t>
  </si>
  <si>
    <t>41609700061</t>
  </si>
  <si>
    <t>41609708603</t>
  </si>
  <si>
    <t>41609708691</t>
  </si>
  <si>
    <t>41609748603</t>
  </si>
  <si>
    <t>41609748691</t>
  </si>
  <si>
    <t>41609798603</t>
  </si>
  <si>
    <t>41609798691</t>
  </si>
  <si>
    <t>41609918603</t>
  </si>
  <si>
    <t>41609918691</t>
  </si>
  <si>
    <t>41610288603</t>
  </si>
  <si>
    <t>41610288684</t>
  </si>
  <si>
    <t>41610288691</t>
  </si>
  <si>
    <t>41610301181</t>
  </si>
  <si>
    <t>41610308603</t>
  </si>
  <si>
    <t>41610308691</t>
  </si>
  <si>
    <t>41610350180</t>
  </si>
  <si>
    <t>41610358210</t>
  </si>
  <si>
    <t>42200010061</t>
  </si>
  <si>
    <t>42200010101</t>
  </si>
  <si>
    <t>42200010180</t>
  </si>
  <si>
    <t>42200010840</t>
  </si>
  <si>
    <t>42200011111</t>
  </si>
  <si>
    <t>42200011190</t>
  </si>
  <si>
    <t>42200020101</t>
  </si>
  <si>
    <t>42200020840</t>
  </si>
  <si>
    <t>42200021111</t>
  </si>
  <si>
    <t>42200021312</t>
  </si>
  <si>
    <t>42200030050</t>
  </si>
  <si>
    <t>42200030061</t>
  </si>
  <si>
    <t>42200030101</t>
  </si>
  <si>
    <t>42200030840</t>
  </si>
  <si>
    <t>42200031111</t>
  </si>
  <si>
    <t>42200031182</t>
  </si>
  <si>
    <t>42200031190</t>
  </si>
  <si>
    <t>42200040101</t>
  </si>
  <si>
    <t>42200040840</t>
  </si>
  <si>
    <t>42200050101</t>
  </si>
  <si>
    <t>42200050840</t>
  </si>
  <si>
    <t>42200051111</t>
  </si>
  <si>
    <t>42200051182</t>
  </si>
  <si>
    <t>42200060101</t>
  </si>
  <si>
    <t>42200060840</t>
  </si>
  <si>
    <t>42200061111</t>
  </si>
  <si>
    <t>42200070101</t>
  </si>
  <si>
    <t>42200070840</t>
  </si>
  <si>
    <t>42200071111</t>
  </si>
  <si>
    <t>42200071190</t>
  </si>
  <si>
    <t>42200080061</t>
  </si>
  <si>
    <t>42200080101</t>
  </si>
  <si>
    <t>42200080840</t>
  </si>
  <si>
    <t>42200090061</t>
  </si>
  <si>
    <t>42200090101</t>
  </si>
  <si>
    <t>42200090840</t>
  </si>
  <si>
    <t>42200091111</t>
  </si>
  <si>
    <t>42200100061</t>
  </si>
  <si>
    <t>42200100101</t>
  </si>
  <si>
    <t>42200100840</t>
  </si>
  <si>
    <t>42200101111</t>
  </si>
  <si>
    <t>42200101190</t>
  </si>
  <si>
    <t>42609368603</t>
  </si>
  <si>
    <t>42609368684</t>
  </si>
  <si>
    <t>42609368691</t>
  </si>
  <si>
    <t>42609528603</t>
  </si>
  <si>
    <t>42609538603</t>
  </si>
  <si>
    <t>42609548603</t>
  </si>
  <si>
    <t>42609548684</t>
  </si>
  <si>
    <t>42609548691</t>
  </si>
  <si>
    <t>42610568210</t>
  </si>
  <si>
    <t>43200010061</t>
  </si>
  <si>
    <t>43200010101</t>
  </si>
  <si>
    <t>43200010840</t>
  </si>
  <si>
    <t>43200011111</t>
  </si>
  <si>
    <t>43200011190</t>
  </si>
  <si>
    <t>43200020061</t>
  </si>
  <si>
    <t>43200020101</t>
  </si>
  <si>
    <t>43200020840</t>
  </si>
  <si>
    <t>43200021111</t>
  </si>
  <si>
    <t>43200021190</t>
  </si>
  <si>
    <t>43200030061</t>
  </si>
  <si>
    <t>43200030101</t>
  </si>
  <si>
    <t>43200030840</t>
  </si>
  <si>
    <t>43200031111</t>
  </si>
  <si>
    <t>43200031312</t>
  </si>
  <si>
    <t>43200040061</t>
  </si>
  <si>
    <t>43200040101</t>
  </si>
  <si>
    <t>43200040840</t>
  </si>
  <si>
    <t>43200041105</t>
  </si>
  <si>
    <t>43200041106</t>
  </si>
  <si>
    <t>43200041190</t>
  </si>
  <si>
    <t>43200041312</t>
  </si>
  <si>
    <t>43200050061</t>
  </si>
  <si>
    <t>43200050101</t>
  </si>
  <si>
    <t>43200050840</t>
  </si>
  <si>
    <t>43200051111</t>
  </si>
  <si>
    <t>43200051190</t>
  </si>
  <si>
    <t>43200060061</t>
  </si>
  <si>
    <t>43200060101</t>
  </si>
  <si>
    <t>43200060840</t>
  </si>
  <si>
    <t>43200061111</t>
  </si>
  <si>
    <t>43200061190</t>
  </si>
  <si>
    <t>43200070061</t>
  </si>
  <si>
    <t>43200070101</t>
  </si>
  <si>
    <t>43200070840</t>
  </si>
  <si>
    <t>43200071111</t>
  </si>
  <si>
    <t>43200071190</t>
  </si>
  <si>
    <t>43200080061</t>
  </si>
  <si>
    <t>43200080101</t>
  </si>
  <si>
    <t>43200080840</t>
  </si>
  <si>
    <t>43200081111</t>
  </si>
  <si>
    <t>43200090061</t>
  </si>
  <si>
    <t>43200090101</t>
  </si>
  <si>
    <t>43200090840</t>
  </si>
  <si>
    <t>43200091105</t>
  </si>
  <si>
    <t>43200091106</t>
  </si>
  <si>
    <t>43200091190</t>
  </si>
  <si>
    <t>43200091312</t>
  </si>
  <si>
    <t>43200100061</t>
  </si>
  <si>
    <t>43200100101</t>
  </si>
  <si>
    <t>43200100840</t>
  </si>
  <si>
    <t>43200101111</t>
  </si>
  <si>
    <t>43200101190</t>
  </si>
  <si>
    <t>43200101312</t>
  </si>
  <si>
    <t>43200110061</t>
  </si>
  <si>
    <t>43200110101</t>
  </si>
  <si>
    <t>43200110840</t>
  </si>
  <si>
    <t>43200111111</t>
  </si>
  <si>
    <t>43200111190</t>
  </si>
  <si>
    <t>43200120061</t>
  </si>
  <si>
    <t>43200120101</t>
  </si>
  <si>
    <t>43200120840</t>
  </si>
  <si>
    <t>43200121111</t>
  </si>
  <si>
    <t>43200121190</t>
  </si>
  <si>
    <t>43200121312</t>
  </si>
  <si>
    <t>43200130061</t>
  </si>
  <si>
    <t>43200130101</t>
  </si>
  <si>
    <t>43200130840</t>
  </si>
  <si>
    <t>43200131312</t>
  </si>
  <si>
    <t>43200138604</t>
  </si>
  <si>
    <t>43200138692</t>
  </si>
  <si>
    <t>43200140061</t>
  </si>
  <si>
    <t>43200140101</t>
  </si>
  <si>
    <t>43200140840</t>
  </si>
  <si>
    <t>43200148604</t>
  </si>
  <si>
    <t>43200148692</t>
  </si>
  <si>
    <t>43200150061</t>
  </si>
  <si>
    <t>43200150101</t>
  </si>
  <si>
    <t>43200150840</t>
  </si>
  <si>
    <t>43200151111</t>
  </si>
  <si>
    <t>43200151190</t>
  </si>
  <si>
    <t>43200160061</t>
  </si>
  <si>
    <t>43200160101</t>
  </si>
  <si>
    <t>43200160840</t>
  </si>
  <si>
    <t>43200161105</t>
  </si>
  <si>
    <t>43200161106</t>
  </si>
  <si>
    <t>43200161190</t>
  </si>
  <si>
    <t>43200161312</t>
  </si>
  <si>
    <t>43200170061</t>
  </si>
  <si>
    <t>43200170101</t>
  </si>
  <si>
    <t>43200170840</t>
  </si>
  <si>
    <t>43200171312</t>
  </si>
  <si>
    <t>43610578210</t>
  </si>
  <si>
    <t>44200010061</t>
  </si>
  <si>
    <t>44200010101</t>
  </si>
  <si>
    <t>44200010840</t>
  </si>
  <si>
    <t>44200011111</t>
  </si>
  <si>
    <t>44200011190</t>
  </si>
  <si>
    <t>44200020061</t>
  </si>
  <si>
    <t>44200020101</t>
  </si>
  <si>
    <t>44200020840</t>
  </si>
  <si>
    <t>44200021111</t>
  </si>
  <si>
    <t>44200021190</t>
  </si>
  <si>
    <t>44200030061</t>
  </si>
  <si>
    <t>44200030101</t>
  </si>
  <si>
    <t>44200030840</t>
  </si>
  <si>
    <t>44200031111</t>
  </si>
  <si>
    <t>44200031190</t>
  </si>
  <si>
    <t>44200040061</t>
  </si>
  <si>
    <t>44200040101</t>
  </si>
  <si>
    <t>44200040840</t>
  </si>
  <si>
    <t>44200041111</t>
  </si>
  <si>
    <t>44200041190</t>
  </si>
  <si>
    <t>44200050061</t>
  </si>
  <si>
    <t>44200050101</t>
  </si>
  <si>
    <t>44200050840</t>
  </si>
  <si>
    <t>44200051111</t>
  </si>
  <si>
    <t>44200060061</t>
  </si>
  <si>
    <t>44200060101</t>
  </si>
  <si>
    <t>44200060840</t>
  </si>
  <si>
    <t>44200061111</t>
  </si>
  <si>
    <t>44200061190</t>
  </si>
  <si>
    <t>44200061312</t>
  </si>
  <si>
    <t>44200070101</t>
  </si>
  <si>
    <t>44200070840</t>
  </si>
  <si>
    <t>44200071111</t>
  </si>
  <si>
    <t>44200071190</t>
  </si>
  <si>
    <t>44200071312</t>
  </si>
  <si>
    <t>44200080061</t>
  </si>
  <si>
    <t>44200080101</t>
  </si>
  <si>
    <t>44200080840</t>
  </si>
  <si>
    <t>44200081111</t>
  </si>
  <si>
    <t>44200081190</t>
  </si>
  <si>
    <t>44200090061</t>
  </si>
  <si>
    <t>44200090101</t>
  </si>
  <si>
    <t>44200090840</t>
  </si>
  <si>
    <t>44200091111</t>
  </si>
  <si>
    <t>44200091190</t>
  </si>
  <si>
    <t>44200100061</t>
  </si>
  <si>
    <t>44200100101</t>
  </si>
  <si>
    <t>44200100840</t>
  </si>
  <si>
    <t>44200101111</t>
  </si>
  <si>
    <t>44200101190</t>
  </si>
  <si>
    <t>44200110061</t>
  </si>
  <si>
    <t>44200110101</t>
  </si>
  <si>
    <t>44200110840</t>
  </si>
  <si>
    <t>44200111111</t>
  </si>
  <si>
    <t>44200111190</t>
  </si>
  <si>
    <t>45200010061</t>
  </si>
  <si>
    <t>45200010101</t>
  </si>
  <si>
    <t>45200010844</t>
  </si>
  <si>
    <t>45200010845</t>
  </si>
  <si>
    <t>45200020061</t>
  </si>
  <si>
    <t>45200020101</t>
  </si>
  <si>
    <t>45200020840</t>
  </si>
  <si>
    <t>45200021111</t>
  </si>
  <si>
    <t>45200021190</t>
  </si>
  <si>
    <t>45200021312</t>
  </si>
  <si>
    <t>45200030061</t>
  </si>
  <si>
    <t>45200030101</t>
  </si>
  <si>
    <t>45200030840</t>
  </si>
  <si>
    <t>45200031111</t>
  </si>
  <si>
    <t>45200031190</t>
  </si>
  <si>
    <t>45200040101</t>
  </si>
  <si>
    <t>45200040840</t>
  </si>
  <si>
    <t>45200041111</t>
  </si>
  <si>
    <t>45200041190</t>
  </si>
  <si>
    <t>45200050061</t>
  </si>
  <si>
    <t>45200050101</t>
  </si>
  <si>
    <t>45200050840</t>
  </si>
  <si>
    <t>45200051111</t>
  </si>
  <si>
    <t>45200051190</t>
  </si>
  <si>
    <t>45200051312</t>
  </si>
  <si>
    <t>45200060061</t>
  </si>
  <si>
    <t>45200060101</t>
  </si>
  <si>
    <t>45200060107</t>
  </si>
  <si>
    <t>45200060840</t>
  </si>
  <si>
    <t>45200061111</t>
  </si>
  <si>
    <t>45200061312</t>
  </si>
  <si>
    <t>45200070101</t>
  </si>
  <si>
    <t>45200070840</t>
  </si>
  <si>
    <t>45200071312</t>
  </si>
  <si>
    <t>45200071390</t>
  </si>
  <si>
    <t>45200080061</t>
  </si>
  <si>
    <t>45200080101</t>
  </si>
  <si>
    <t>45200080107</t>
  </si>
  <si>
    <t>45200080840</t>
  </si>
  <si>
    <t>45200081111</t>
  </si>
  <si>
    <t>45200081312</t>
  </si>
  <si>
    <t>45200090061</t>
  </si>
  <si>
    <t>45200090101</t>
  </si>
  <si>
    <t>45200090840</t>
  </si>
  <si>
    <t>45200091111</t>
  </si>
  <si>
    <t>45200091190</t>
  </si>
  <si>
    <t>45200091312</t>
  </si>
  <si>
    <t>45200100101</t>
  </si>
  <si>
    <t>45200100840</t>
  </si>
  <si>
    <t>45200101111</t>
  </si>
  <si>
    <t>45200101190</t>
  </si>
  <si>
    <t>45200110061</t>
  </si>
  <si>
    <t>45200110101</t>
  </si>
  <si>
    <t>45200110840</t>
  </si>
  <si>
    <t>45200111111</t>
  </si>
  <si>
    <t>45200111190</t>
  </si>
  <si>
    <t>45200111312</t>
  </si>
  <si>
    <t>45608080061</t>
  </si>
  <si>
    <t>45608088201</t>
  </si>
  <si>
    <t>45608108201</t>
  </si>
  <si>
    <t>45608108280</t>
  </si>
  <si>
    <t>45608118201</t>
  </si>
  <si>
    <t>45608118280</t>
  </si>
  <si>
    <t>45608128201</t>
  </si>
  <si>
    <t>45608138101</t>
  </si>
  <si>
    <t>45608138190</t>
  </si>
  <si>
    <t>45608148401</t>
  </si>
  <si>
    <t>45608158401</t>
  </si>
  <si>
    <t>45608168001</t>
  </si>
  <si>
    <t>45609018383</t>
  </si>
  <si>
    <t>45609598201</t>
  </si>
  <si>
    <t>45609610061</t>
  </si>
  <si>
    <t>45609618603</t>
  </si>
  <si>
    <t>45609618691</t>
  </si>
  <si>
    <t>45609958303</t>
  </si>
  <si>
    <t>45610028201</t>
  </si>
  <si>
    <t>45610588210</t>
  </si>
  <si>
    <t>45699938383</t>
  </si>
  <si>
    <t>46200010101</t>
  </si>
  <si>
    <t>46200010840</t>
  </si>
  <si>
    <t>46200011111</t>
  </si>
  <si>
    <t>46200020061</t>
  </si>
  <si>
    <t>46200020101</t>
  </si>
  <si>
    <t>46200020180</t>
  </si>
  <si>
    <t>46200020840</t>
  </si>
  <si>
    <t>46200021111</t>
  </si>
  <si>
    <t>46200021190</t>
  </si>
  <si>
    <t>46200030101</t>
  </si>
  <si>
    <t>46200030840</t>
  </si>
  <si>
    <t>46200031111</t>
  </si>
  <si>
    <t>46200040101</t>
  </si>
  <si>
    <t>46200040840</t>
  </si>
  <si>
    <t>46200041111</t>
  </si>
  <si>
    <t>46200050101</t>
  </si>
  <si>
    <t>46200050840</t>
  </si>
  <si>
    <t>46200051111</t>
  </si>
  <si>
    <t>46200051190</t>
  </si>
  <si>
    <t>46200051312</t>
  </si>
  <si>
    <t>46200060101</t>
  </si>
  <si>
    <t>46200060840</t>
  </si>
  <si>
    <t>46200061111</t>
  </si>
  <si>
    <t>46200070101</t>
  </si>
  <si>
    <t>46200070840</t>
  </si>
  <si>
    <t>46200071111</t>
  </si>
  <si>
    <t>46200071190</t>
  </si>
  <si>
    <t>46200080101</t>
  </si>
  <si>
    <t>46200080840</t>
  </si>
  <si>
    <t>46200090101</t>
  </si>
  <si>
    <t>46200090840</t>
  </si>
  <si>
    <t>46200091111</t>
  </si>
  <si>
    <t>46200100101</t>
  </si>
  <si>
    <t>46200100840</t>
  </si>
  <si>
    <t>46200101111</t>
  </si>
  <si>
    <t>46200101180</t>
  </si>
  <si>
    <t>46200101190</t>
  </si>
  <si>
    <t>46200110101</t>
  </si>
  <si>
    <t>46200110840</t>
  </si>
  <si>
    <t>46200111111</t>
  </si>
  <si>
    <t>46200111182</t>
  </si>
  <si>
    <t>46200111190</t>
  </si>
  <si>
    <t>46200120101</t>
  </si>
  <si>
    <t>46200120840</t>
  </si>
  <si>
    <t>46200130101</t>
  </si>
  <si>
    <t>46200130840</t>
  </si>
  <si>
    <t>46200131111</t>
  </si>
  <si>
    <t>46200131190</t>
  </si>
  <si>
    <t>46200140101</t>
  </si>
  <si>
    <t>46200140840</t>
  </si>
  <si>
    <t>46200141111</t>
  </si>
  <si>
    <t>46200141190</t>
  </si>
  <si>
    <t>46200150101</t>
  </si>
  <si>
    <t>46200150840</t>
  </si>
  <si>
    <t>46200151111</t>
  </si>
  <si>
    <t>46200151182</t>
  </si>
  <si>
    <t>46200151190</t>
  </si>
  <si>
    <t>46200160101</t>
  </si>
  <si>
    <t>46200160840</t>
  </si>
  <si>
    <t>46200161111</t>
  </si>
  <si>
    <t>46200161190</t>
  </si>
  <si>
    <t>46200170101</t>
  </si>
  <si>
    <t>46200170840</t>
  </si>
  <si>
    <t>46200171111</t>
  </si>
  <si>
    <t>46200171181</t>
  </si>
  <si>
    <t>46200171190</t>
  </si>
  <si>
    <t>46200180101</t>
  </si>
  <si>
    <t>46200180840</t>
  </si>
  <si>
    <t>46200181111</t>
  </si>
  <si>
    <t>46200181182</t>
  </si>
  <si>
    <t>46200181190</t>
  </si>
  <si>
    <t>46200190101</t>
  </si>
  <si>
    <t>46200190840</t>
  </si>
  <si>
    <t>46200191111</t>
  </si>
  <si>
    <t>46200191190</t>
  </si>
  <si>
    <t>46200200101</t>
  </si>
  <si>
    <t>46200200840</t>
  </si>
  <si>
    <t>46200201111</t>
  </si>
  <si>
    <t>46200201190</t>
  </si>
  <si>
    <t>46200210061</t>
  </si>
  <si>
    <t>46200210101</t>
  </si>
  <si>
    <t>46200210840</t>
  </si>
  <si>
    <t>46200211111</t>
  </si>
  <si>
    <t>46606658604</t>
  </si>
  <si>
    <t>46606658692</t>
  </si>
  <si>
    <t>46608176402</t>
  </si>
  <si>
    <t>46608178201</t>
  </si>
  <si>
    <t>46609780180</t>
  </si>
  <si>
    <t>46609788101</t>
  </si>
  <si>
    <t>46609788190</t>
  </si>
  <si>
    <t>46610178480</t>
  </si>
  <si>
    <t>46610208210</t>
  </si>
  <si>
    <t>47200010061</t>
  </si>
  <si>
    <t>47200010101</t>
  </si>
  <si>
    <t>47200010840</t>
  </si>
  <si>
    <t>47200011111</t>
  </si>
  <si>
    <t>47200020101</t>
  </si>
  <si>
    <t>47200020840</t>
  </si>
  <si>
    <t>47200030061</t>
  </si>
  <si>
    <t>47200030101</t>
  </si>
  <si>
    <t>47200030840</t>
  </si>
  <si>
    <t>47200031111</t>
  </si>
  <si>
    <t>47200031190</t>
  </si>
  <si>
    <t>47200040061</t>
  </si>
  <si>
    <t>47200040101</t>
  </si>
  <si>
    <t>47200040840</t>
  </si>
  <si>
    <t>47200041111</t>
  </si>
  <si>
    <t>47200041181</t>
  </si>
  <si>
    <t>47200041190</t>
  </si>
  <si>
    <t>47200050061</t>
  </si>
  <si>
    <t>47200050101</t>
  </si>
  <si>
    <t>47200050840</t>
  </si>
  <si>
    <t>47200051111</t>
  </si>
  <si>
    <t>47200051190</t>
  </si>
  <si>
    <t>47200051390</t>
  </si>
  <si>
    <t>47200060061</t>
  </si>
  <si>
    <t>47200060101</t>
  </si>
  <si>
    <t>47200060840</t>
  </si>
  <si>
    <t>47200061111</t>
  </si>
  <si>
    <t>47200061190</t>
  </si>
  <si>
    <t>47200070061</t>
  </si>
  <si>
    <t>47200070101</t>
  </si>
  <si>
    <t>47200070840</t>
  </si>
  <si>
    <t>47200071111</t>
  </si>
  <si>
    <t>47200071190</t>
  </si>
  <si>
    <t>47200080061</t>
  </si>
  <si>
    <t>47200080101</t>
  </si>
  <si>
    <t>47200080840</t>
  </si>
  <si>
    <t>47200088604</t>
  </si>
  <si>
    <t>47200088692</t>
  </si>
  <si>
    <t>47200090061</t>
  </si>
  <si>
    <t>47200090101</t>
  </si>
  <si>
    <t>47200090840</t>
  </si>
  <si>
    <t>47200091111</t>
  </si>
  <si>
    <t>47200091190</t>
  </si>
  <si>
    <t>47610018210</t>
  </si>
  <si>
    <t>48200010061</t>
  </si>
  <si>
    <t>48200010101</t>
  </si>
  <si>
    <t>48200010840</t>
  </si>
  <si>
    <t>48200011312</t>
  </si>
  <si>
    <t>48200018604</t>
  </si>
  <si>
    <t>48200018692</t>
  </si>
  <si>
    <t>48200020061</t>
  </si>
  <si>
    <t>48200020101</t>
  </si>
  <si>
    <t>48200020840</t>
  </si>
  <si>
    <t>48200030061</t>
  </si>
  <si>
    <t>48200030101</t>
  </si>
  <si>
    <t>48200030840</t>
  </si>
  <si>
    <t>48200031111</t>
  </si>
  <si>
    <t>48200031190</t>
  </si>
  <si>
    <t>48200040061</t>
  </si>
  <si>
    <t>48200040101</t>
  </si>
  <si>
    <t>48200040840</t>
  </si>
  <si>
    <t>48200041111</t>
  </si>
  <si>
    <t>48200041190</t>
  </si>
  <si>
    <t>48200050061</t>
  </si>
  <si>
    <t>48200050101</t>
  </si>
  <si>
    <t>48200050840</t>
  </si>
  <si>
    <t>48200060101</t>
  </si>
  <si>
    <t>48200060840</t>
  </si>
  <si>
    <t>48200061303</t>
  </si>
  <si>
    <t>48200070101</t>
  </si>
  <si>
    <t>48200070840</t>
  </si>
  <si>
    <t>48200071111</t>
  </si>
  <si>
    <t>48200071190</t>
  </si>
  <si>
    <t>48200080061</t>
  </si>
  <si>
    <t>48200080101</t>
  </si>
  <si>
    <t>48200080840</t>
  </si>
  <si>
    <t>48200081105</t>
  </si>
  <si>
    <t>48200081106</t>
  </si>
  <si>
    <t>48200081182</t>
  </si>
  <si>
    <t>48200081190</t>
  </si>
  <si>
    <t>48200090061</t>
  </si>
  <si>
    <t>48200090101</t>
  </si>
  <si>
    <t>48200090840</t>
  </si>
  <si>
    <t>48200091111</t>
  </si>
  <si>
    <t>48200091190</t>
  </si>
  <si>
    <t>48200092120</t>
  </si>
  <si>
    <t>48200100061</t>
  </si>
  <si>
    <t>48200100101</t>
  </si>
  <si>
    <t>48200100840</t>
  </si>
  <si>
    <t>48200101111</t>
  </si>
  <si>
    <t>48200101182</t>
  </si>
  <si>
    <t>48200101190</t>
  </si>
  <si>
    <t>48200110061</t>
  </si>
  <si>
    <t>48200110101</t>
  </si>
  <si>
    <t>48200110840</t>
  </si>
  <si>
    <t>48200111182</t>
  </si>
  <si>
    <t>48200120061</t>
  </si>
  <si>
    <t>48200120101</t>
  </si>
  <si>
    <t>48200120840</t>
  </si>
  <si>
    <t>48200121181</t>
  </si>
  <si>
    <t>48200121182</t>
  </si>
  <si>
    <t>48200128604</t>
  </si>
  <si>
    <t>48200128692</t>
  </si>
  <si>
    <t>48200130061</t>
  </si>
  <si>
    <t>48200130101</t>
  </si>
  <si>
    <t>48200130840</t>
  </si>
  <si>
    <t>48200131182</t>
  </si>
  <si>
    <t>48200138604</t>
  </si>
  <si>
    <t>48200138692</t>
  </si>
  <si>
    <t>48200140061</t>
  </si>
  <si>
    <t>48200140101</t>
  </si>
  <si>
    <t>48200140840</t>
  </si>
  <si>
    <t>48200141105</t>
  </si>
  <si>
    <t>48200141106</t>
  </si>
  <si>
    <t>48200141182</t>
  </si>
  <si>
    <t>48200141190</t>
  </si>
  <si>
    <t>48609558603</t>
  </si>
  <si>
    <t>48610348210</t>
  </si>
  <si>
    <t>49200010061</t>
  </si>
  <si>
    <t>49200010101</t>
  </si>
  <si>
    <t>49200010840</t>
  </si>
  <si>
    <t>49200020061</t>
  </si>
  <si>
    <t>49200020101</t>
  </si>
  <si>
    <t>49200020840</t>
  </si>
  <si>
    <t>49200021111</t>
  </si>
  <si>
    <t>49200021190</t>
  </si>
  <si>
    <t>49200030061</t>
  </si>
  <si>
    <t>49200030101</t>
  </si>
  <si>
    <t>49200030840</t>
  </si>
  <si>
    <t>49200040061</t>
  </si>
  <si>
    <t>49200040101</t>
  </si>
  <si>
    <t>49200040182</t>
  </si>
  <si>
    <t>49200040183</t>
  </si>
  <si>
    <t>49200040840</t>
  </si>
  <si>
    <t>49200050061</t>
  </si>
  <si>
    <t>49200050101</t>
  </si>
  <si>
    <t>49200050840</t>
  </si>
  <si>
    <t>49200060061</t>
  </si>
  <si>
    <t>49200060101</t>
  </si>
  <si>
    <t>49200060840</t>
  </si>
  <si>
    <t>49200061111</t>
  </si>
  <si>
    <t>49200061190</t>
  </si>
  <si>
    <t>49200070061</t>
  </si>
  <si>
    <t>49200070101</t>
  </si>
  <si>
    <t>49200070840</t>
  </si>
  <si>
    <t>49200080061</t>
  </si>
  <si>
    <t>49200080101</t>
  </si>
  <si>
    <t>49200080840</t>
  </si>
  <si>
    <t>49200090061</t>
  </si>
  <si>
    <t>49200090101</t>
  </si>
  <si>
    <t>49200090840</t>
  </si>
  <si>
    <t>49200091111</t>
  </si>
  <si>
    <t>49200091190</t>
  </si>
  <si>
    <t>49608208208</t>
  </si>
  <si>
    <t>49608208210</t>
  </si>
  <si>
    <t>49608218501</t>
  </si>
  <si>
    <t>49608218502</t>
  </si>
  <si>
    <t>49608228602</t>
  </si>
  <si>
    <t>49608228605</t>
  </si>
  <si>
    <t>49608228693</t>
  </si>
  <si>
    <t>49608778001</t>
  </si>
  <si>
    <t>49608778090</t>
  </si>
  <si>
    <t>49608900187</t>
  </si>
  <si>
    <t>49608908701</t>
  </si>
  <si>
    <t>49608908780</t>
  </si>
  <si>
    <t>49608908790</t>
  </si>
  <si>
    <t>49608948101</t>
  </si>
  <si>
    <t>49608948102</t>
  </si>
  <si>
    <t>49609198001</t>
  </si>
  <si>
    <t>49609388801</t>
  </si>
  <si>
    <t>49609388804</t>
  </si>
  <si>
    <t>49609388881</t>
  </si>
  <si>
    <t>49609389090</t>
  </si>
  <si>
    <t>49609398001</t>
  </si>
  <si>
    <t>49609398902</t>
  </si>
  <si>
    <t>49609398904</t>
  </si>
  <si>
    <t>49609398981</t>
  </si>
  <si>
    <t>49609398982</t>
  </si>
  <si>
    <t>49609398984</t>
  </si>
  <si>
    <t>49611050101</t>
  </si>
  <si>
    <t>49611050180</t>
  </si>
  <si>
    <t>50200010061</t>
  </si>
  <si>
    <t>50200010101</t>
  </si>
  <si>
    <t>50200010840</t>
  </si>
  <si>
    <t>50200011105</t>
  </si>
  <si>
    <t>50200011106</t>
  </si>
  <si>
    <t>50200011190</t>
  </si>
  <si>
    <t>50200011312</t>
  </si>
  <si>
    <t>50200020061</t>
  </si>
  <si>
    <t>50200020101</t>
  </si>
  <si>
    <t>50200020840</t>
  </si>
  <si>
    <t>50200021111</t>
  </si>
  <si>
    <t>50200021190</t>
  </si>
  <si>
    <t>50200030061</t>
  </si>
  <si>
    <t>50200030101</t>
  </si>
  <si>
    <t>50200030840</t>
  </si>
  <si>
    <t>50200031105</t>
  </si>
  <si>
    <t>50200031106</t>
  </si>
  <si>
    <t>50200031190</t>
  </si>
  <si>
    <t>50200031312</t>
  </si>
  <si>
    <t>50200040061</t>
  </si>
  <si>
    <t>50200040101</t>
  </si>
  <si>
    <t>50200040840</t>
  </si>
  <si>
    <t>50200050061</t>
  </si>
  <si>
    <t>50200050101</t>
  </si>
  <si>
    <t>50200050840</t>
  </si>
  <si>
    <t>50200058704</t>
  </si>
  <si>
    <t>50200058792</t>
  </si>
  <si>
    <t>50200060061</t>
  </si>
  <si>
    <t>50200060101</t>
  </si>
  <si>
    <t>50200060840</t>
  </si>
  <si>
    <t>50200061111</t>
  </si>
  <si>
    <t>50200061190</t>
  </si>
  <si>
    <t>50200061312</t>
  </si>
  <si>
    <t>50200070101</t>
  </si>
  <si>
    <t>50200070840</t>
  </si>
  <si>
    <t>50200071111</t>
  </si>
  <si>
    <t>50200071190</t>
  </si>
  <si>
    <t>50200080061</t>
  </si>
  <si>
    <t>50200080101</t>
  </si>
  <si>
    <t>50200080840</t>
  </si>
  <si>
    <t>50200081105</t>
  </si>
  <si>
    <t>50200081190</t>
  </si>
  <si>
    <t>50200081312</t>
  </si>
  <si>
    <t>50200090061</t>
  </si>
  <si>
    <t>50200090101</t>
  </si>
  <si>
    <t>50200090840</t>
  </si>
  <si>
    <t>50200091312</t>
  </si>
  <si>
    <t>50200100061</t>
  </si>
  <si>
    <t>50200100101</t>
  </si>
  <si>
    <t>50200100840</t>
  </si>
  <si>
    <t>50200101111</t>
  </si>
  <si>
    <t>50200101190</t>
  </si>
  <si>
    <t>50610048210</t>
  </si>
  <si>
    <t>51200010061</t>
  </si>
  <si>
    <t>51200010101</t>
  </si>
  <si>
    <t>51200010840</t>
  </si>
  <si>
    <t>51200011111</t>
  </si>
  <si>
    <t>51200011190</t>
  </si>
  <si>
    <t>51200020061</t>
  </si>
  <si>
    <t>51200020101</t>
  </si>
  <si>
    <t>51200020840</t>
  </si>
  <si>
    <t>51200021111</t>
  </si>
  <si>
    <t>51200021190</t>
  </si>
  <si>
    <t>51200030101</t>
  </si>
  <si>
    <t>51200030840</t>
  </si>
  <si>
    <t>51200031111</t>
  </si>
  <si>
    <t>51200031190</t>
  </si>
  <si>
    <t>51200040061</t>
  </si>
  <si>
    <t>51200040101</t>
  </si>
  <si>
    <t>51200040840</t>
  </si>
  <si>
    <t>51200041111</t>
  </si>
  <si>
    <t>51200050061</t>
  </si>
  <si>
    <t>51200050101</t>
  </si>
  <si>
    <t>51200050840</t>
  </si>
  <si>
    <t>51200051111</t>
  </si>
  <si>
    <t>51200060101</t>
  </si>
  <si>
    <t>51200060840</t>
  </si>
  <si>
    <t>51200061111</t>
  </si>
  <si>
    <t>51610598210</t>
  </si>
  <si>
    <t>52200010061</t>
  </si>
  <si>
    <t>52200010101</t>
  </si>
  <si>
    <t>52200010840</t>
  </si>
  <si>
    <t>52200011111</t>
  </si>
  <si>
    <t>52200011190</t>
  </si>
  <si>
    <t>52200020061</t>
  </si>
  <si>
    <t>52200020101</t>
  </si>
  <si>
    <t>52200020840</t>
  </si>
  <si>
    <t>52200021111</t>
  </si>
  <si>
    <t>52200021190</t>
  </si>
  <si>
    <t>52200030061</t>
  </si>
  <si>
    <t>52200030101</t>
  </si>
  <si>
    <t>52200030840</t>
  </si>
  <si>
    <t>52200031111</t>
  </si>
  <si>
    <t>52200031190</t>
  </si>
  <si>
    <t>52200040061</t>
  </si>
  <si>
    <t>52200040101</t>
  </si>
  <si>
    <t>52200040840</t>
  </si>
  <si>
    <t>52200041111</t>
  </si>
  <si>
    <t>52200041190</t>
  </si>
  <si>
    <t>52200042129</t>
  </si>
  <si>
    <t>52200050101</t>
  </si>
  <si>
    <t>52200050840</t>
  </si>
  <si>
    <t>52200051111</t>
  </si>
  <si>
    <t>52200051190</t>
  </si>
  <si>
    <t>52200060061</t>
  </si>
  <si>
    <t>52200060101</t>
  </si>
  <si>
    <t>52200060840</t>
  </si>
  <si>
    <t>52200061111</t>
  </si>
  <si>
    <t>52200061190</t>
  </si>
  <si>
    <t>52200070061</t>
  </si>
  <si>
    <t>52200070101</t>
  </si>
  <si>
    <t>52200070840</t>
  </si>
  <si>
    <t>52200071111</t>
  </si>
  <si>
    <t>52200071190</t>
  </si>
  <si>
    <t>52200080061</t>
  </si>
  <si>
    <t>52200080101</t>
  </si>
  <si>
    <t>52200080180</t>
  </si>
  <si>
    <t>52200080840</t>
  </si>
  <si>
    <t>52200081111</t>
  </si>
  <si>
    <t>52200081312</t>
  </si>
  <si>
    <t>52200090061</t>
  </si>
  <si>
    <t>52200090101</t>
  </si>
  <si>
    <t>52200090840</t>
  </si>
  <si>
    <t>52200091111</t>
  </si>
  <si>
    <t>52200092120</t>
  </si>
  <si>
    <t>52200100061</t>
  </si>
  <si>
    <t>52200100101</t>
  </si>
  <si>
    <t>52200100840</t>
  </si>
  <si>
    <t>52200110061</t>
  </si>
  <si>
    <t>52200110101</t>
  </si>
  <si>
    <t>52200110840</t>
  </si>
  <si>
    <t>52200111111</t>
  </si>
  <si>
    <t>52200111190</t>
  </si>
  <si>
    <t>52200120101</t>
  </si>
  <si>
    <t>52200120840</t>
  </si>
  <si>
    <t>52200121111</t>
  </si>
  <si>
    <t>52200121190</t>
  </si>
  <si>
    <t>52200130101</t>
  </si>
  <si>
    <t>52200130840</t>
  </si>
  <si>
    <t>52200131111</t>
  </si>
  <si>
    <t>52200140061</t>
  </si>
  <si>
    <t>52200140101</t>
  </si>
  <si>
    <t>52200140180</t>
  </si>
  <si>
    <t>52200140840</t>
  </si>
  <si>
    <t>52200141111</t>
  </si>
  <si>
    <t>52200141190</t>
  </si>
  <si>
    <t>52610608210</t>
  </si>
  <si>
    <t>53200010061</t>
  </si>
  <si>
    <t>53200010101</t>
  </si>
  <si>
    <t>53200010840</t>
  </si>
  <si>
    <t>53200011111</t>
  </si>
  <si>
    <t>53200011190</t>
  </si>
  <si>
    <t>53200011312</t>
  </si>
  <si>
    <t>53200020101</t>
  </si>
  <si>
    <t>53200020840</t>
  </si>
  <si>
    <t>53200021312</t>
  </si>
  <si>
    <t>53200030061</t>
  </si>
  <si>
    <t>53200030101</t>
  </si>
  <si>
    <t>53200030840</t>
  </si>
  <si>
    <t>53200040061</t>
  </si>
  <si>
    <t>53200040101</t>
  </si>
  <si>
    <t>53200040840</t>
  </si>
  <si>
    <t>53200041312</t>
  </si>
  <si>
    <t>53200050061</t>
  </si>
  <si>
    <t>53200050101</t>
  </si>
  <si>
    <t>53200050840</t>
  </si>
  <si>
    <t>53200051312</t>
  </si>
  <si>
    <t>53200060061</t>
  </si>
  <si>
    <t>53200060101</t>
  </si>
  <si>
    <t>53200060840</t>
  </si>
  <si>
    <t>53200070101</t>
  </si>
  <si>
    <t>53200070840</t>
  </si>
  <si>
    <t>53200071111</t>
  </si>
  <si>
    <t>53200080061</t>
  </si>
  <si>
    <t>53200080101</t>
  </si>
  <si>
    <t>53200080840</t>
  </si>
  <si>
    <t>53200081111</t>
  </si>
  <si>
    <t>53200081190</t>
  </si>
  <si>
    <t>53200081312</t>
  </si>
  <si>
    <t>53200090061</t>
  </si>
  <si>
    <t>53200090101</t>
  </si>
  <si>
    <t>53200090840</t>
  </si>
  <si>
    <t>53200091111</t>
  </si>
  <si>
    <t>53200100061</t>
  </si>
  <si>
    <t>53200100101</t>
  </si>
  <si>
    <t>53200100840</t>
  </si>
  <si>
    <t>53200101312</t>
  </si>
  <si>
    <t>53200110101</t>
  </si>
  <si>
    <t>53200110840</t>
  </si>
  <si>
    <t>53200112120</t>
  </si>
  <si>
    <t>53609518001</t>
  </si>
  <si>
    <t>53609720061</t>
  </si>
  <si>
    <t>53609728603</t>
  </si>
  <si>
    <t>53609728691</t>
  </si>
  <si>
    <t>53609908210</t>
  </si>
  <si>
    <t>53609908283</t>
  </si>
  <si>
    <t>54200010061</t>
  </si>
  <si>
    <t>54200010101</t>
  </si>
  <si>
    <t>54200010840</t>
  </si>
  <si>
    <t>54200011111</t>
  </si>
  <si>
    <t>54200011190</t>
  </si>
  <si>
    <t>54200020061</t>
  </si>
  <si>
    <t>54200020101</t>
  </si>
  <si>
    <t>54200020840</t>
  </si>
  <si>
    <t>54200021111</t>
  </si>
  <si>
    <t>54200021190</t>
  </si>
  <si>
    <t>54200021312</t>
  </si>
  <si>
    <t>54200030061</t>
  </si>
  <si>
    <t>54200030101</t>
  </si>
  <si>
    <t>54200030840</t>
  </si>
  <si>
    <t>54200031111</t>
  </si>
  <si>
    <t>54200031190</t>
  </si>
  <si>
    <t>54200040101</t>
  </si>
  <si>
    <t>54200040840</t>
  </si>
  <si>
    <t>54200041301</t>
  </si>
  <si>
    <t>54200048604</t>
  </si>
  <si>
    <t>54200048692</t>
  </si>
  <si>
    <t>54200050101</t>
  </si>
  <si>
    <t>54200050840</t>
  </si>
  <si>
    <t>54200051111</t>
  </si>
  <si>
    <t>54200051312</t>
  </si>
  <si>
    <t>54200060061</t>
  </si>
  <si>
    <t>54200060101</t>
  </si>
  <si>
    <t>54200060840</t>
  </si>
  <si>
    <t>54200061111</t>
  </si>
  <si>
    <t>54200061182</t>
  </si>
  <si>
    <t>54200061190</t>
  </si>
  <si>
    <t>54200070061</t>
  </si>
  <si>
    <t>54200070101</t>
  </si>
  <si>
    <t>54200070840</t>
  </si>
  <si>
    <t>54200071111</t>
  </si>
  <si>
    <t>54200071190</t>
  </si>
  <si>
    <t>54200080061</t>
  </si>
  <si>
    <t>54200080101</t>
  </si>
  <si>
    <t>54200080840</t>
  </si>
  <si>
    <t>54200090101</t>
  </si>
  <si>
    <t>54200090840</t>
  </si>
  <si>
    <t>54200091111</t>
  </si>
  <si>
    <t>54200091190</t>
  </si>
  <si>
    <t>54200091312</t>
  </si>
  <si>
    <t>54200092120</t>
  </si>
  <si>
    <t>54200100061</t>
  </si>
  <si>
    <t>54200100101</t>
  </si>
  <si>
    <t>54200100840</t>
  </si>
  <si>
    <t>54200101111</t>
  </si>
  <si>
    <t>54200101190</t>
  </si>
  <si>
    <t>54200110101</t>
  </si>
  <si>
    <t>54200110840</t>
  </si>
  <si>
    <t>54200111111</t>
  </si>
  <si>
    <t>54200111190</t>
  </si>
  <si>
    <t>54600396421</t>
  </si>
  <si>
    <t>55200010061</t>
  </si>
  <si>
    <t>55200010101</t>
  </si>
  <si>
    <t>55200010840</t>
  </si>
  <si>
    <t>55200011111</t>
  </si>
  <si>
    <t>55200020061</t>
  </si>
  <si>
    <t>55200020101</t>
  </si>
  <si>
    <t>55200020840</t>
  </si>
  <si>
    <t>55200021111</t>
  </si>
  <si>
    <t>55200028705</t>
  </si>
  <si>
    <t>55200028793</t>
  </si>
  <si>
    <t>55200030101</t>
  </si>
  <si>
    <t>55200030840</t>
  </si>
  <si>
    <t>55200031111</t>
  </si>
  <si>
    <t>55200031190</t>
  </si>
  <si>
    <t>55200040061</t>
  </si>
  <si>
    <t>55200040101</t>
  </si>
  <si>
    <t>55200040840</t>
  </si>
  <si>
    <t>55200041105</t>
  </si>
  <si>
    <t>55200041106</t>
  </si>
  <si>
    <t>55200041111</t>
  </si>
  <si>
    <t>55200041182</t>
  </si>
  <si>
    <t>55200041183</t>
  </si>
  <si>
    <t>55200041190</t>
  </si>
  <si>
    <t>55200050061</t>
  </si>
  <si>
    <t>55200050101</t>
  </si>
  <si>
    <t>55200050840</t>
  </si>
  <si>
    <t>55200051111</t>
  </si>
  <si>
    <t>55200051190</t>
  </si>
  <si>
    <t>55200060061</t>
  </si>
  <si>
    <t>55200060101</t>
  </si>
  <si>
    <t>55200060840</t>
  </si>
  <si>
    <t>55200061111</t>
  </si>
  <si>
    <t>55200061190</t>
  </si>
  <si>
    <t>55200070061</t>
  </si>
  <si>
    <t>55200070101</t>
  </si>
  <si>
    <t>55200070840</t>
  </si>
  <si>
    <t>55200071111</t>
  </si>
  <si>
    <t>55200071190</t>
  </si>
  <si>
    <t>55200080101</t>
  </si>
  <si>
    <t>55200080840</t>
  </si>
  <si>
    <t>55200090061</t>
  </si>
  <si>
    <t>55200090101</t>
  </si>
  <si>
    <t>55200090840</t>
  </si>
  <si>
    <t>55200091111</t>
  </si>
  <si>
    <t>55200098704</t>
  </si>
  <si>
    <t>55200098792</t>
  </si>
  <si>
    <t>55200100101</t>
  </si>
  <si>
    <t>55200100840</t>
  </si>
  <si>
    <t>55200101111</t>
  </si>
  <si>
    <t>55200101190</t>
  </si>
  <si>
    <t>55200110101</t>
  </si>
  <si>
    <t>55200110840</t>
  </si>
  <si>
    <t>55200111111</t>
  </si>
  <si>
    <t>55200111182</t>
  </si>
  <si>
    <t>55200111190</t>
  </si>
  <si>
    <t>55200120101</t>
  </si>
  <si>
    <t>55200120840</t>
  </si>
  <si>
    <t>55200130061</t>
  </si>
  <si>
    <t>55200130101</t>
  </si>
  <si>
    <t>55200130840</t>
  </si>
  <si>
    <t>55200131111</t>
  </si>
  <si>
    <t>55200131190</t>
  </si>
  <si>
    <t>55200140061</t>
  </si>
  <si>
    <t>55200140101</t>
  </si>
  <si>
    <t>55200140840</t>
  </si>
  <si>
    <t>55200141111</t>
  </si>
  <si>
    <t>55200141190</t>
  </si>
  <si>
    <t>55609638603</t>
  </si>
  <si>
    <t>55609638691</t>
  </si>
  <si>
    <t>55610850061</t>
  </si>
  <si>
    <t>55610858603</t>
  </si>
  <si>
    <t>55610858684</t>
  </si>
  <si>
    <t>55610858691</t>
  </si>
  <si>
    <t>56200010061</t>
  </si>
  <si>
    <t>56200010101</t>
  </si>
  <si>
    <t>56200010840</t>
  </si>
  <si>
    <t>56200011111</t>
  </si>
  <si>
    <t>56200011190</t>
  </si>
  <si>
    <t>56200011301</t>
  </si>
  <si>
    <t>56200020061</t>
  </si>
  <si>
    <t>56200020101</t>
  </si>
  <si>
    <t>56200020840</t>
  </si>
  <si>
    <t>56200021111</t>
  </si>
  <si>
    <t>56200030101</t>
  </si>
  <si>
    <t>56200030840</t>
  </si>
  <si>
    <t>56200031111</t>
  </si>
  <si>
    <t>56200040061</t>
  </si>
  <si>
    <t>56200040101</t>
  </si>
  <si>
    <t>56200040840</t>
  </si>
  <si>
    <t>56200041111</t>
  </si>
  <si>
    <t>56200041190</t>
  </si>
  <si>
    <t>56200042120</t>
  </si>
  <si>
    <t>56200050101</t>
  </si>
  <si>
    <t>56200050840</t>
  </si>
  <si>
    <t>56200051111</t>
  </si>
  <si>
    <t>56200060061</t>
  </si>
  <si>
    <t>56200060101</t>
  </si>
  <si>
    <t>56200060840</t>
  </si>
  <si>
    <t>56200061111</t>
  </si>
  <si>
    <t>56200061190</t>
  </si>
  <si>
    <t>56200070061</t>
  </si>
  <si>
    <t>56200070101</t>
  </si>
  <si>
    <t>56200070840</t>
  </si>
  <si>
    <t>56200071111</t>
  </si>
  <si>
    <t>56200071190</t>
  </si>
  <si>
    <t>56200080061</t>
  </si>
  <si>
    <t>56200080101</t>
  </si>
  <si>
    <t>56200080840</t>
  </si>
  <si>
    <t>56200081111</t>
  </si>
  <si>
    <t>56200081190</t>
  </si>
  <si>
    <t>56200090101</t>
  </si>
  <si>
    <t>56200090840</t>
  </si>
  <si>
    <t>56200091111</t>
  </si>
  <si>
    <t>56200100101</t>
  </si>
  <si>
    <t>56200100840</t>
  </si>
  <si>
    <t>56200101111</t>
  </si>
  <si>
    <t>57200010061</t>
  </si>
  <si>
    <t>57200010101</t>
  </si>
  <si>
    <t>57200010840</t>
  </si>
  <si>
    <t>57200011111</t>
  </si>
  <si>
    <t>57200011312</t>
  </si>
  <si>
    <t>57200020061</t>
  </si>
  <si>
    <t>57200020101</t>
  </si>
  <si>
    <t>57200020840</t>
  </si>
  <si>
    <t>57200021111</t>
  </si>
  <si>
    <t>57200021190</t>
  </si>
  <si>
    <t>57200021312</t>
  </si>
  <si>
    <t>57200030061</t>
  </si>
  <si>
    <t>57200030101</t>
  </si>
  <si>
    <t>57200030840</t>
  </si>
  <si>
    <t>57200031111</t>
  </si>
  <si>
    <t>57200031312</t>
  </si>
  <si>
    <t>57200040101</t>
  </si>
  <si>
    <t>57200040840</t>
  </si>
  <si>
    <t>57200041111</t>
  </si>
  <si>
    <t>57200041312</t>
  </si>
  <si>
    <t>57200050061</t>
  </si>
  <si>
    <t>57200050101</t>
  </si>
  <si>
    <t>57200050840</t>
  </si>
  <si>
    <t>57200051111</t>
  </si>
  <si>
    <t>57200051312</t>
  </si>
  <si>
    <t>57200060101</t>
  </si>
  <si>
    <t>57200060840</t>
  </si>
  <si>
    <t>57200061111</t>
  </si>
  <si>
    <t>57200061182</t>
  </si>
  <si>
    <t>57200061190</t>
  </si>
  <si>
    <t>57200061312</t>
  </si>
  <si>
    <t>57200070050</t>
  </si>
  <si>
    <t>57200070061</t>
  </si>
  <si>
    <t>57200070101</t>
  </si>
  <si>
    <t>57200070840</t>
  </si>
  <si>
    <t>57200071111</t>
  </si>
  <si>
    <t>57200071181</t>
  </si>
  <si>
    <t>57200071190</t>
  </si>
  <si>
    <t>57200071312</t>
  </si>
  <si>
    <t>57200080061</t>
  </si>
  <si>
    <t>57200080101</t>
  </si>
  <si>
    <t>57200080840</t>
  </si>
  <si>
    <t>57200081111</t>
  </si>
  <si>
    <t>57200081190</t>
  </si>
  <si>
    <t>57200081312</t>
  </si>
  <si>
    <t>57200090061</t>
  </si>
  <si>
    <t>57200090101</t>
  </si>
  <si>
    <t>57200090840</t>
  </si>
  <si>
    <t>57200091111</t>
  </si>
  <si>
    <t>57200091181</t>
  </si>
  <si>
    <t>57200091190</t>
  </si>
  <si>
    <t>57200091312</t>
  </si>
  <si>
    <t>57200100061</t>
  </si>
  <si>
    <t>57200100101</t>
  </si>
  <si>
    <t>57200100840</t>
  </si>
  <si>
    <t>57200101111</t>
  </si>
  <si>
    <t>57200101190</t>
  </si>
  <si>
    <t>57200101312</t>
  </si>
  <si>
    <t>57200102120</t>
  </si>
  <si>
    <t>57200110061</t>
  </si>
  <si>
    <t>57200110101</t>
  </si>
  <si>
    <t>57200110840</t>
  </si>
  <si>
    <t>57200111111</t>
  </si>
  <si>
    <t>57200111312</t>
  </si>
  <si>
    <t>57200120061</t>
  </si>
  <si>
    <t>57200120101</t>
  </si>
  <si>
    <t>57200120840</t>
  </si>
  <si>
    <t>57200121111</t>
  </si>
  <si>
    <t>57200121312</t>
  </si>
  <si>
    <t>57200130101</t>
  </si>
  <si>
    <t>57200130840</t>
  </si>
  <si>
    <t>57200131111</t>
  </si>
  <si>
    <t>57200131312</t>
  </si>
  <si>
    <t>58200010101</t>
  </si>
  <si>
    <t>58200010840</t>
  </si>
  <si>
    <t>58200011111</t>
  </si>
  <si>
    <t>58200020101</t>
  </si>
  <si>
    <t>58200020840</t>
  </si>
  <si>
    <t>58200021111</t>
  </si>
  <si>
    <t>58200030101</t>
  </si>
  <si>
    <t>58200030840</t>
  </si>
  <si>
    <t>58200031111</t>
  </si>
  <si>
    <t>58200040101</t>
  </si>
  <si>
    <t>58200040840</t>
  </si>
  <si>
    <t>58200041111</t>
  </si>
  <si>
    <t>59200010101</t>
  </si>
  <si>
    <t>59200010840</t>
  </si>
  <si>
    <t>59200011312</t>
  </si>
  <si>
    <t>59200020061</t>
  </si>
  <si>
    <t>59200020101</t>
  </si>
  <si>
    <t>59200030061</t>
  </si>
  <si>
    <t>59200030101</t>
  </si>
  <si>
    <t>59200030840</t>
  </si>
  <si>
    <t>59200040061</t>
  </si>
  <si>
    <t>59200040101</t>
  </si>
  <si>
    <t>59200040840</t>
  </si>
  <si>
    <t>59200042010</t>
  </si>
  <si>
    <t>59200050061</t>
  </si>
  <si>
    <t>59200050101</t>
  </si>
  <si>
    <t>59200050840</t>
  </si>
  <si>
    <t>59200060101</t>
  </si>
  <si>
    <t>59200060840</t>
  </si>
  <si>
    <t>59200062010</t>
  </si>
  <si>
    <t>59200070101</t>
  </si>
  <si>
    <t>59200070840</t>
  </si>
  <si>
    <t>59200080101</t>
  </si>
  <si>
    <t>59200080840</t>
  </si>
  <si>
    <t>59200090061</t>
  </si>
  <si>
    <t>59200090101</t>
  </si>
  <si>
    <t>59200090840</t>
  </si>
  <si>
    <t>59200100061</t>
  </si>
  <si>
    <t>59200100101</t>
  </si>
  <si>
    <t>59200100840</t>
  </si>
  <si>
    <t>59609928603</t>
  </si>
  <si>
    <t>59609928691</t>
  </si>
  <si>
    <t>59610630061</t>
  </si>
  <si>
    <t>59610638210</t>
  </si>
  <si>
    <t>60200010061</t>
  </si>
  <si>
    <t>60200010101</t>
  </si>
  <si>
    <t>60200010840</t>
  </si>
  <si>
    <t>60200011111</t>
  </si>
  <si>
    <t>60200011190</t>
  </si>
  <si>
    <t>60200020061</t>
  </si>
  <si>
    <t>60200020101</t>
  </si>
  <si>
    <t>60200020840</t>
  </si>
  <si>
    <t>60200021111</t>
  </si>
  <si>
    <t>60200030061</t>
  </si>
  <si>
    <t>60200030101</t>
  </si>
  <si>
    <t>60200030840</t>
  </si>
  <si>
    <t>60200031111</t>
  </si>
  <si>
    <t>60200040061</t>
  </si>
  <si>
    <t>60200040101</t>
  </si>
  <si>
    <t>60200040840</t>
  </si>
  <si>
    <t>60200050061</t>
  </si>
  <si>
    <t>60200050101</t>
  </si>
  <si>
    <t>60200050840</t>
  </si>
  <si>
    <t>60200051111</t>
  </si>
  <si>
    <t>60200060101</t>
  </si>
  <si>
    <t>60200060840</t>
  </si>
  <si>
    <t>60200061111</t>
  </si>
  <si>
    <t>60200070061</t>
  </si>
  <si>
    <t>60200070101</t>
  </si>
  <si>
    <t>60200070840</t>
  </si>
  <si>
    <t>60200071111</t>
  </si>
  <si>
    <t>60200080101</t>
  </si>
  <si>
    <t>60200080840</t>
  </si>
  <si>
    <t>60200081111</t>
  </si>
  <si>
    <t>60200090061</t>
  </si>
  <si>
    <t>60200090101</t>
  </si>
  <si>
    <t>60200090840</t>
  </si>
  <si>
    <t>60200091111</t>
  </si>
  <si>
    <t>60200100061</t>
  </si>
  <si>
    <t>60200100101</t>
  </si>
  <si>
    <t>60200100840</t>
  </si>
  <si>
    <t>60200101111</t>
  </si>
  <si>
    <t>60200101190</t>
  </si>
  <si>
    <t>60200110101</t>
  </si>
  <si>
    <t>60200110840</t>
  </si>
  <si>
    <t>60200111111</t>
  </si>
  <si>
    <t>60200120061</t>
  </si>
  <si>
    <t>60200120101</t>
  </si>
  <si>
    <t>60200120840</t>
  </si>
  <si>
    <t>60200130061</t>
  </si>
  <si>
    <t>60200130101</t>
  </si>
  <si>
    <t>60200130840</t>
  </si>
  <si>
    <t>60200131111</t>
  </si>
  <si>
    <t>60611868604</t>
  </si>
  <si>
    <t>60611868692</t>
  </si>
  <si>
    <t>61200010101</t>
  </si>
  <si>
    <t>61200010840</t>
  </si>
  <si>
    <t>61200011111</t>
  </si>
  <si>
    <t>61200011182</t>
  </si>
  <si>
    <t>61200011190</t>
  </si>
  <si>
    <t>61200020061</t>
  </si>
  <si>
    <t>61200020101</t>
  </si>
  <si>
    <t>61200020840</t>
  </si>
  <si>
    <t>61200021111</t>
  </si>
  <si>
    <t>61200021190</t>
  </si>
  <si>
    <t>61200021312</t>
  </si>
  <si>
    <t>61200030061</t>
  </si>
  <si>
    <t>61200030101</t>
  </si>
  <si>
    <t>61200030840</t>
  </si>
  <si>
    <t>61200031111</t>
  </si>
  <si>
    <t>61200040061</t>
  </si>
  <si>
    <t>61200040101</t>
  </si>
  <si>
    <t>61200040840</t>
  </si>
  <si>
    <t>61200041111</t>
  </si>
  <si>
    <t>61200050061</t>
  </si>
  <si>
    <t>61200050101</t>
  </si>
  <si>
    <t>61200050840</t>
  </si>
  <si>
    <t>61200051111</t>
  </si>
  <si>
    <t>61200051190</t>
  </si>
  <si>
    <t>61200051312</t>
  </si>
  <si>
    <t>61200060061</t>
  </si>
  <si>
    <t>61200060101</t>
  </si>
  <si>
    <t>61200060840</t>
  </si>
  <si>
    <t>61200061312</t>
  </si>
  <si>
    <t>61200062120</t>
  </si>
  <si>
    <t>61200070101</t>
  </si>
  <si>
    <t>61200070840</t>
  </si>
  <si>
    <t>61200080061</t>
  </si>
  <si>
    <t>61200080101</t>
  </si>
  <si>
    <t>61200080840</t>
  </si>
  <si>
    <t>61200081111</t>
  </si>
  <si>
    <t>61200090061</t>
  </si>
  <si>
    <t>61200090101</t>
  </si>
  <si>
    <t>61200090840</t>
  </si>
  <si>
    <t>61200091111</t>
  </si>
  <si>
    <t>61200091190</t>
  </si>
  <si>
    <t>61200100061</t>
  </si>
  <si>
    <t>61200100101</t>
  </si>
  <si>
    <t>61200100840</t>
  </si>
  <si>
    <t>61200101111</t>
  </si>
  <si>
    <t>61200110061</t>
  </si>
  <si>
    <t>61200110101</t>
  </si>
  <si>
    <t>61200110840</t>
  </si>
  <si>
    <t>61200111111</t>
  </si>
  <si>
    <t>61200111182</t>
  </si>
  <si>
    <t>61200111190</t>
  </si>
  <si>
    <t>61200120061</t>
  </si>
  <si>
    <t>61200120101</t>
  </si>
  <si>
    <t>61200120840</t>
  </si>
  <si>
    <t>61200121111</t>
  </si>
  <si>
    <t>61200130061</t>
  </si>
  <si>
    <t>61200130101</t>
  </si>
  <si>
    <t>61200130840</t>
  </si>
  <si>
    <t>61200131111</t>
  </si>
  <si>
    <t>61200131190</t>
  </si>
  <si>
    <t>62200010101</t>
  </si>
  <si>
    <t>62200010840</t>
  </si>
  <si>
    <t>62200020061</t>
  </si>
  <si>
    <t>62200020101</t>
  </si>
  <si>
    <t>62200020840</t>
  </si>
  <si>
    <t>62200030101</t>
  </si>
  <si>
    <t>62200030840</t>
  </si>
  <si>
    <t>62200031111</t>
  </si>
  <si>
    <t>62200040101</t>
  </si>
  <si>
    <t>62200040840</t>
  </si>
  <si>
    <t>62200050101</t>
  </si>
  <si>
    <t>62200050840</t>
  </si>
  <si>
    <t>62200051111</t>
  </si>
  <si>
    <t>62200060061</t>
  </si>
  <si>
    <t>62200060101</t>
  </si>
  <si>
    <t>62200060840</t>
  </si>
  <si>
    <t>62200061111</t>
  </si>
  <si>
    <t>62200070101</t>
  </si>
  <si>
    <t>62200070840</t>
  </si>
  <si>
    <t>62200071111</t>
  </si>
  <si>
    <t>62609932101</t>
  </si>
  <si>
    <t>62609932190</t>
  </si>
  <si>
    <t>62610648210</t>
  </si>
  <si>
    <t>63200010101</t>
  </si>
  <si>
    <t>63200010840</t>
  </si>
  <si>
    <t>63200020101</t>
  </si>
  <si>
    <t>63200020840</t>
  </si>
  <si>
    <t>63200030101</t>
  </si>
  <si>
    <t>63200030840</t>
  </si>
  <si>
    <t>63200031111</t>
  </si>
  <si>
    <t>63200040061</t>
  </si>
  <si>
    <t>63200040101</t>
  </si>
  <si>
    <t>63200040840</t>
  </si>
  <si>
    <t>63200041111</t>
  </si>
  <si>
    <t>63200050101</t>
  </si>
  <si>
    <t>63200050840</t>
  </si>
  <si>
    <t>63200060101</t>
  </si>
  <si>
    <t>63200060840</t>
  </si>
  <si>
    <t>63200070101</t>
  </si>
  <si>
    <t>63200070840</t>
  </si>
  <si>
    <t>63200071111</t>
  </si>
  <si>
    <t>63200071312</t>
  </si>
  <si>
    <t>63200080061</t>
  </si>
  <si>
    <t>63200080101</t>
  </si>
  <si>
    <t>63200080840</t>
  </si>
  <si>
    <t>63200081312</t>
  </si>
  <si>
    <t>63200090101</t>
  </si>
  <si>
    <t>63200090840</t>
  </si>
  <si>
    <t>63609648603</t>
  </si>
  <si>
    <t>63609680180</t>
  </si>
  <si>
    <t>63609688603</t>
  </si>
  <si>
    <t>63610658210</t>
  </si>
  <si>
    <t>64200010061</t>
  </si>
  <si>
    <t>64200010101</t>
  </si>
  <si>
    <t>64200010840</t>
  </si>
  <si>
    <t>64200011111</t>
  </si>
  <si>
    <t>64200011190</t>
  </si>
  <si>
    <t>64200020061</t>
  </si>
  <si>
    <t>64200020101</t>
  </si>
  <si>
    <t>64200020840</t>
  </si>
  <si>
    <t>64200030061</t>
  </si>
  <si>
    <t>64200030101</t>
  </si>
  <si>
    <t>64200030840</t>
  </si>
  <si>
    <t>64200031111</t>
  </si>
  <si>
    <t>64200031190</t>
  </si>
  <si>
    <t>64200040061</t>
  </si>
  <si>
    <t>64200040101</t>
  </si>
  <si>
    <t>64200040840</t>
  </si>
  <si>
    <t>64200041111</t>
  </si>
  <si>
    <t>64200041190</t>
  </si>
  <si>
    <t>64200050101</t>
  </si>
  <si>
    <t>64200050840</t>
  </si>
  <si>
    <t>64200051111</t>
  </si>
  <si>
    <t>64200051190</t>
  </si>
  <si>
    <t>64200060061</t>
  </si>
  <si>
    <t>64200060101</t>
  </si>
  <si>
    <t>64200060840</t>
  </si>
  <si>
    <t>64200061111</t>
  </si>
  <si>
    <t>64200061190</t>
  </si>
  <si>
    <t>64200070101</t>
  </si>
  <si>
    <t>64200070840</t>
  </si>
  <si>
    <t>64200071111</t>
  </si>
  <si>
    <t>64200071190</t>
  </si>
  <si>
    <t>64200071312</t>
  </si>
  <si>
    <t>64200080101</t>
  </si>
  <si>
    <t>64200080182</t>
  </si>
  <si>
    <t>64200080184</t>
  </si>
  <si>
    <t>64200080185</t>
  </si>
  <si>
    <t>64200080840</t>
  </si>
  <si>
    <t>64200081111</t>
  </si>
  <si>
    <t>64200081190</t>
  </si>
  <si>
    <t>64200081312</t>
  </si>
  <si>
    <t>64200081381</t>
  </si>
  <si>
    <t>64200090061</t>
  </si>
  <si>
    <t>64200090101</t>
  </si>
  <si>
    <t>64200090840</t>
  </si>
  <si>
    <t>64200091111</t>
  </si>
  <si>
    <t>64200091190</t>
  </si>
  <si>
    <t>64200100061</t>
  </si>
  <si>
    <t>64200100101</t>
  </si>
  <si>
    <t>64200100840</t>
  </si>
  <si>
    <t>64200101111</t>
  </si>
  <si>
    <t>64200101190</t>
  </si>
  <si>
    <t>64200110061</t>
  </si>
  <si>
    <t>64200110101</t>
  </si>
  <si>
    <t>64200110840</t>
  </si>
  <si>
    <t>64200111111</t>
  </si>
  <si>
    <t>64200111182</t>
  </si>
  <si>
    <t>64200111190</t>
  </si>
  <si>
    <t>64200111312</t>
  </si>
  <si>
    <t>64200120061</t>
  </si>
  <si>
    <t>64200120101</t>
  </si>
  <si>
    <t>64200120840</t>
  </si>
  <si>
    <t>64200121111</t>
  </si>
  <si>
    <t>64200121190</t>
  </si>
  <si>
    <t>64609758601</t>
  </si>
  <si>
    <t>64609758691</t>
  </si>
  <si>
    <t>64610668210</t>
  </si>
  <si>
    <t>64610848101</t>
  </si>
  <si>
    <t>64610848190</t>
  </si>
  <si>
    <t>65200010101</t>
  </si>
  <si>
    <t>65200010840</t>
  </si>
  <si>
    <t>65200020061</t>
  </si>
  <si>
    <t>65200020101</t>
  </si>
  <si>
    <t>65200020840</t>
  </si>
  <si>
    <t>65200021111</t>
  </si>
  <si>
    <t>65200021190</t>
  </si>
  <si>
    <t>65200030101</t>
  </si>
  <si>
    <t>65200030840</t>
  </si>
  <si>
    <t>65200040101</t>
  </si>
  <si>
    <t>65200040840</t>
  </si>
  <si>
    <t>65200041111</t>
  </si>
  <si>
    <t>65200041182</t>
  </si>
  <si>
    <t>65200041190</t>
  </si>
  <si>
    <t>65200042010</t>
  </si>
  <si>
    <t>65200050101</t>
  </si>
  <si>
    <t>65200050840</t>
  </si>
  <si>
    <t>65200051111</t>
  </si>
  <si>
    <t>65200051312</t>
  </si>
  <si>
    <t>65200060061</t>
  </si>
  <si>
    <t>65200060101</t>
  </si>
  <si>
    <t>65200060840</t>
  </si>
  <si>
    <t>65200061111</t>
  </si>
  <si>
    <t>65200061190</t>
  </si>
  <si>
    <t>65200070101</t>
  </si>
  <si>
    <t>65200070840</t>
  </si>
  <si>
    <t>65200071111</t>
  </si>
  <si>
    <t>65200080101</t>
  </si>
  <si>
    <t>65200080840</t>
  </si>
  <si>
    <t>65200081111</t>
  </si>
  <si>
    <t>65200090061</t>
  </si>
  <si>
    <t>65200090101</t>
  </si>
  <si>
    <t>65200090840</t>
  </si>
  <si>
    <t>65200091111</t>
  </si>
  <si>
    <t>65200091190</t>
  </si>
  <si>
    <t>65200100101</t>
  </si>
  <si>
    <t>65200100840</t>
  </si>
  <si>
    <t>65200101111</t>
  </si>
  <si>
    <t>65200101190</t>
  </si>
  <si>
    <t>65609208603</t>
  </si>
  <si>
    <t>65609578603</t>
  </si>
  <si>
    <t>65610678210</t>
  </si>
  <si>
    <t>66200010061</t>
  </si>
  <si>
    <t>66200010101</t>
  </si>
  <si>
    <t>66200010840</t>
  </si>
  <si>
    <t>66200011111</t>
  </si>
  <si>
    <t>66200020101</t>
  </si>
  <si>
    <t>66200020840</t>
  </si>
  <si>
    <t>66200021111</t>
  </si>
  <si>
    <t>66200030061</t>
  </si>
  <si>
    <t>66200030101</t>
  </si>
  <si>
    <t>66200030840</t>
  </si>
  <si>
    <t>66200031111</t>
  </si>
  <si>
    <t>66200040061</t>
  </si>
  <si>
    <t>66200040101</t>
  </si>
  <si>
    <t>66200040840</t>
  </si>
  <si>
    <t>66200041111</t>
  </si>
  <si>
    <t>66200042120</t>
  </si>
  <si>
    <t>66200050101</t>
  </si>
  <si>
    <t>66200050840</t>
  </si>
  <si>
    <t>66200051111</t>
  </si>
  <si>
    <t>66200060061</t>
  </si>
  <si>
    <t>66200060101</t>
  </si>
  <si>
    <t>66200060840</t>
  </si>
  <si>
    <t>66200061111</t>
  </si>
  <si>
    <t>66200070061</t>
  </si>
  <si>
    <t>66200070101</t>
  </si>
  <si>
    <t>66200070840</t>
  </si>
  <si>
    <t>66200071111</t>
  </si>
  <si>
    <t>66200080101</t>
  </si>
  <si>
    <t>66200080840</t>
  </si>
  <si>
    <t>66200081111</t>
  </si>
  <si>
    <t>66200090061</t>
  </si>
  <si>
    <t>66200090101</t>
  </si>
  <si>
    <t>66200090840</t>
  </si>
  <si>
    <t>66200091111</t>
  </si>
  <si>
    <t>66200091190</t>
  </si>
  <si>
    <t>66200100061</t>
  </si>
  <si>
    <t>66200100101</t>
  </si>
  <si>
    <t>66200100840</t>
  </si>
  <si>
    <t>66200101111</t>
  </si>
  <si>
    <t>66200110061</t>
  </si>
  <si>
    <t>66200110101</t>
  </si>
  <si>
    <t>66200110840</t>
  </si>
  <si>
    <t>66200111111</t>
  </si>
  <si>
    <t>66200111190</t>
  </si>
  <si>
    <t>66200120101</t>
  </si>
  <si>
    <t>66200120840</t>
  </si>
  <si>
    <t>66200121111</t>
  </si>
  <si>
    <t>66200121190</t>
  </si>
  <si>
    <t>67200010101</t>
  </si>
  <si>
    <t>67200010840</t>
  </si>
  <si>
    <t>67200020061</t>
  </si>
  <si>
    <t>67200020101</t>
  </si>
  <si>
    <t>67200020180</t>
  </si>
  <si>
    <t>67200020840</t>
  </si>
  <si>
    <t>67200021111</t>
  </si>
  <si>
    <t>67200021190</t>
  </si>
  <si>
    <t>67200030061</t>
  </si>
  <si>
    <t>67200030101</t>
  </si>
  <si>
    <t>67200030840</t>
  </si>
  <si>
    <t>67200040101</t>
  </si>
  <si>
    <t>67200040840</t>
  </si>
  <si>
    <t>67200050101</t>
  </si>
  <si>
    <t>67200050840</t>
  </si>
  <si>
    <t>67200051111</t>
  </si>
  <si>
    <t>67200051190</t>
  </si>
  <si>
    <t>67200060101</t>
  </si>
  <si>
    <t>67200060840</t>
  </si>
  <si>
    <t>67200070101</t>
  </si>
  <si>
    <t>67200070840</t>
  </si>
  <si>
    <t>67200071111</t>
  </si>
  <si>
    <t>67200071190</t>
  </si>
  <si>
    <t>67200080061</t>
  </si>
  <si>
    <t>67200080101</t>
  </si>
  <si>
    <t>67200080840</t>
  </si>
  <si>
    <t>67200081111</t>
  </si>
  <si>
    <t>67200081190</t>
  </si>
  <si>
    <t>67200090061</t>
  </si>
  <si>
    <t>67200090101</t>
  </si>
  <si>
    <t>67200090840</t>
  </si>
  <si>
    <t>67200091111</t>
  </si>
  <si>
    <t>67200100061</t>
  </si>
  <si>
    <t>67200100101</t>
  </si>
  <si>
    <t>67200100840</t>
  </si>
  <si>
    <t>67200110061</t>
  </si>
  <si>
    <t>67200110101</t>
  </si>
  <si>
    <t>67200110840</t>
  </si>
  <si>
    <t>67200111111</t>
  </si>
  <si>
    <t>67200111190</t>
  </si>
  <si>
    <t>67200120101</t>
  </si>
  <si>
    <t>67200120840</t>
  </si>
  <si>
    <t>67200121111</t>
  </si>
  <si>
    <t>67200130061</t>
  </si>
  <si>
    <t>67200130101</t>
  </si>
  <si>
    <t>67200130840</t>
  </si>
  <si>
    <t>67200131111</t>
  </si>
  <si>
    <t>67200131182</t>
  </si>
  <si>
    <t>67200131190</t>
  </si>
  <si>
    <t>67603378101</t>
  </si>
  <si>
    <t>67603378190</t>
  </si>
  <si>
    <t>67609768601</t>
  </si>
  <si>
    <t>67609778601</t>
  </si>
  <si>
    <t>67609778691</t>
  </si>
  <si>
    <t>67609788601</t>
  </si>
  <si>
    <t>67609788684</t>
  </si>
  <si>
    <t>67609788691</t>
  </si>
  <si>
    <t>67610790101</t>
  </si>
  <si>
    <t>68200010101</t>
  </si>
  <si>
    <t>68200010840</t>
  </si>
  <si>
    <t>68200011111</t>
  </si>
  <si>
    <t>68200011303</t>
  </si>
  <si>
    <t>68200012010</t>
  </si>
  <si>
    <t>68200020101</t>
  </si>
  <si>
    <t>68200020840</t>
  </si>
  <si>
    <t>68200021111</t>
  </si>
  <si>
    <t>68200030101</t>
  </si>
  <si>
    <t>68200030840</t>
  </si>
  <si>
    <t>68200031111</t>
  </si>
  <si>
    <t>68200031303</t>
  </si>
  <si>
    <t>68200040101</t>
  </si>
  <si>
    <t>68200040840</t>
  </si>
  <si>
    <t>68200041111</t>
  </si>
  <si>
    <t>68200050061</t>
  </si>
  <si>
    <t>68200050101</t>
  </si>
  <si>
    <t>68200050840</t>
  </si>
  <si>
    <t>68200051111</t>
  </si>
  <si>
    <t>68200060101</t>
  </si>
  <si>
    <t>68200060840</t>
  </si>
  <si>
    <t>68200061111</t>
  </si>
  <si>
    <t>68200070101</t>
  </si>
  <si>
    <t>68200070840</t>
  </si>
  <si>
    <t>68200071111</t>
  </si>
  <si>
    <t>68200080101</t>
  </si>
  <si>
    <t>68200080840</t>
  </si>
  <si>
    <t>68200081303</t>
  </si>
  <si>
    <t>68200090061</t>
  </si>
  <si>
    <t>68200090101</t>
  </si>
  <si>
    <t>68200090840</t>
  </si>
  <si>
    <t>68200091111</t>
  </si>
  <si>
    <t>68200100101</t>
  </si>
  <si>
    <t>68200100840</t>
  </si>
  <si>
    <t>68200101111</t>
  </si>
  <si>
    <t>68200102120</t>
  </si>
  <si>
    <t>68200110061</t>
  </si>
  <si>
    <t>68200110101</t>
  </si>
  <si>
    <t>68200110840</t>
  </si>
  <si>
    <t>68200111111</t>
  </si>
  <si>
    <t>68200111190</t>
  </si>
  <si>
    <t>68610998210</t>
  </si>
  <si>
    <t>69200010101</t>
  </si>
  <si>
    <t>69200010840</t>
  </si>
  <si>
    <t>69200011111</t>
  </si>
  <si>
    <t>69200011312</t>
  </si>
  <si>
    <t>69200020101</t>
  </si>
  <si>
    <t>69200020840</t>
  </si>
  <si>
    <t>69200021111</t>
  </si>
  <si>
    <t>69200030101</t>
  </si>
  <si>
    <t>69200030840</t>
  </si>
  <si>
    <t>69200038604</t>
  </si>
  <si>
    <t>69200040101</t>
  </si>
  <si>
    <t>69200040840</t>
  </si>
  <si>
    <t>69200050101</t>
  </si>
  <si>
    <t>69200050840</t>
  </si>
  <si>
    <t>69200051111</t>
  </si>
  <si>
    <t>69200052120</t>
  </si>
  <si>
    <t>69200060101</t>
  </si>
  <si>
    <t>69200060840</t>
  </si>
  <si>
    <t>69200070101</t>
  </si>
  <si>
    <t>69200070840</t>
  </si>
  <si>
    <t>69200071111</t>
  </si>
  <si>
    <t>69200080101</t>
  </si>
  <si>
    <t>69200080840</t>
  </si>
  <si>
    <t>69200081111</t>
  </si>
  <si>
    <t>69200081312</t>
  </si>
  <si>
    <t>69200090101</t>
  </si>
  <si>
    <t>69200090840</t>
  </si>
  <si>
    <t>69200091111</t>
  </si>
  <si>
    <t>69200100101</t>
  </si>
  <si>
    <t>69200100840</t>
  </si>
  <si>
    <t>69200101111</t>
  </si>
  <si>
    <t>69200110101</t>
  </si>
  <si>
    <t>69200110840</t>
  </si>
  <si>
    <t>69200111111</t>
  </si>
  <si>
    <t>69610068210</t>
  </si>
  <si>
    <t>70200010061</t>
  </si>
  <si>
    <t>70200010101</t>
  </si>
  <si>
    <t>70200010840</t>
  </si>
  <si>
    <t>70200011105</t>
  </si>
  <si>
    <t>70200011106</t>
  </si>
  <si>
    <t>70200011190</t>
  </si>
  <si>
    <t>70200020101</t>
  </si>
  <si>
    <t>70200020840</t>
  </si>
  <si>
    <t>70200021111</t>
  </si>
  <si>
    <t>70200030101</t>
  </si>
  <si>
    <t>70200030840</t>
  </si>
  <si>
    <t>70200031111</t>
  </si>
  <si>
    <t>70200040101</t>
  </si>
  <si>
    <t>70200040840</t>
  </si>
  <si>
    <t>70200041111</t>
  </si>
  <si>
    <t>70200050101</t>
  </si>
  <si>
    <t>70200050840</t>
  </si>
  <si>
    <t>70200051111</t>
  </si>
  <si>
    <t>70200060061</t>
  </si>
  <si>
    <t>70200060101</t>
  </si>
  <si>
    <t>70200060840</t>
  </si>
  <si>
    <t>70200061111</t>
  </si>
  <si>
    <t>70200061182</t>
  </si>
  <si>
    <t>70200061190</t>
  </si>
  <si>
    <t>70200070061</t>
  </si>
  <si>
    <t>70200070101</t>
  </si>
  <si>
    <t>70200070840</t>
  </si>
  <si>
    <t>70200071111</t>
  </si>
  <si>
    <t>70200080101</t>
  </si>
  <si>
    <t>70200080840</t>
  </si>
  <si>
    <t>70200081111</t>
  </si>
  <si>
    <t>70200082010</t>
  </si>
  <si>
    <t>70200090101</t>
  </si>
  <si>
    <t>70200090840</t>
  </si>
  <si>
    <t>70200091111</t>
  </si>
  <si>
    <t>70200091190</t>
  </si>
  <si>
    <t>70200100061</t>
  </si>
  <si>
    <t>70200100101</t>
  </si>
  <si>
    <t>70200100840</t>
  </si>
  <si>
    <t>70200101111</t>
  </si>
  <si>
    <t>70200110061</t>
  </si>
  <si>
    <t>70200110101</t>
  </si>
  <si>
    <t>70200110840</t>
  </si>
  <si>
    <t>70200111111</t>
  </si>
  <si>
    <t>70200120101</t>
  </si>
  <si>
    <t>70200120840</t>
  </si>
  <si>
    <t>70200121111</t>
  </si>
  <si>
    <t>70611830101</t>
  </si>
  <si>
    <t>71200010061</t>
  </si>
  <si>
    <t>71200010101</t>
  </si>
  <si>
    <t>71200010840</t>
  </si>
  <si>
    <t>71200011111</t>
  </si>
  <si>
    <t>71200011190</t>
  </si>
  <si>
    <t>71200020101</t>
  </si>
  <si>
    <t>71200020840</t>
  </si>
  <si>
    <t>71200028604</t>
  </si>
  <si>
    <t>71200028692</t>
  </si>
  <si>
    <t>71200030050</t>
  </si>
  <si>
    <t>71200030061</t>
  </si>
  <si>
    <t>71200030101</t>
  </si>
  <si>
    <t>71200030840</t>
  </si>
  <si>
    <t>71200031312</t>
  </si>
  <si>
    <t>71200040061</t>
  </si>
  <si>
    <t>71200040101</t>
  </si>
  <si>
    <t>71200040601</t>
  </si>
  <si>
    <t>71200040840</t>
  </si>
  <si>
    <t>71200041090</t>
  </si>
  <si>
    <t>71200050061</t>
  </si>
  <si>
    <t>71200050101</t>
  </si>
  <si>
    <t>71200050840</t>
  </si>
  <si>
    <t>71200060101</t>
  </si>
  <si>
    <t>71200060840</t>
  </si>
  <si>
    <t>71200068604</t>
  </si>
  <si>
    <t>71200068692</t>
  </si>
  <si>
    <t>71200070061</t>
  </si>
  <si>
    <t>71200070101</t>
  </si>
  <si>
    <t>71200070840</t>
  </si>
  <si>
    <t>71200071190</t>
  </si>
  <si>
    <t>71200071312</t>
  </si>
  <si>
    <t>71200080061</t>
  </si>
  <si>
    <t>71200080101</t>
  </si>
  <si>
    <t>71200080840</t>
  </si>
  <si>
    <t>71200081111</t>
  </si>
  <si>
    <t>71200081190</t>
  </si>
  <si>
    <t>71200090061</t>
  </si>
  <si>
    <t>71200090101</t>
  </si>
  <si>
    <t>71200090840</t>
  </si>
  <si>
    <t>71200091312</t>
  </si>
  <si>
    <t>71200092120</t>
  </si>
  <si>
    <t>71200100061</t>
  </si>
  <si>
    <t>71200100101</t>
  </si>
  <si>
    <t>71200100180</t>
  </si>
  <si>
    <t>71200100840</t>
  </si>
  <si>
    <t>71200108604</t>
  </si>
  <si>
    <t>71200108692</t>
  </si>
  <si>
    <t>71200110061</t>
  </si>
  <si>
    <t>71200110101</t>
  </si>
  <si>
    <t>71200110180</t>
  </si>
  <si>
    <t>71200110840</t>
  </si>
  <si>
    <t>71200118704</t>
  </si>
  <si>
    <t>71200118792</t>
  </si>
  <si>
    <t>71200120061</t>
  </si>
  <si>
    <t>71200120101</t>
  </si>
  <si>
    <t>71200120840</t>
  </si>
  <si>
    <t>71200121181</t>
  </si>
  <si>
    <t>71200121182</t>
  </si>
  <si>
    <t>71200121187</t>
  </si>
  <si>
    <t>71200128604</t>
  </si>
  <si>
    <t>71200128692</t>
  </si>
  <si>
    <t>71200130061</t>
  </si>
  <si>
    <t>71200130101</t>
  </si>
  <si>
    <t>71200130840</t>
  </si>
  <si>
    <t>71200131181</t>
  </si>
  <si>
    <t>71200131182</t>
  </si>
  <si>
    <t>71608660180</t>
  </si>
  <si>
    <t>71608668101</t>
  </si>
  <si>
    <t>71608668180</t>
  </si>
  <si>
    <t>71608668190</t>
  </si>
  <si>
    <t>71608678001</t>
  </si>
  <si>
    <t>71608678090</t>
  </si>
  <si>
    <t>71610088210</t>
  </si>
  <si>
    <t>72200010101</t>
  </si>
  <si>
    <t>72200010840</t>
  </si>
  <si>
    <t>72200011111</t>
  </si>
  <si>
    <t>72200020101</t>
  </si>
  <si>
    <t>72200020840</t>
  </si>
  <si>
    <t>72200021111</t>
  </si>
  <si>
    <t>72200030061</t>
  </si>
  <si>
    <t>72200030101</t>
  </si>
  <si>
    <t>72200030840</t>
  </si>
  <si>
    <t>72200031111</t>
  </si>
  <si>
    <t>72200040101</t>
  </si>
  <si>
    <t>72200040840</t>
  </si>
  <si>
    <t>72200041111</t>
  </si>
  <si>
    <t>72200050101</t>
  </si>
  <si>
    <t>72200050840</t>
  </si>
  <si>
    <t>72200051111</t>
  </si>
  <si>
    <t>73200010061</t>
  </si>
  <si>
    <t>73200010101</t>
  </si>
  <si>
    <t>73200010840</t>
  </si>
  <si>
    <t>73200011111</t>
  </si>
  <si>
    <t>73200020101</t>
  </si>
  <si>
    <t>73200020840</t>
  </si>
  <si>
    <t>73200022120</t>
  </si>
  <si>
    <t>73200030061</t>
  </si>
  <si>
    <t>73200030101</t>
  </si>
  <si>
    <t>73200030840</t>
  </si>
  <si>
    <t>73200031111</t>
  </si>
  <si>
    <t>73200031190</t>
  </si>
  <si>
    <t>73200032120</t>
  </si>
  <si>
    <t>73200040061</t>
  </si>
  <si>
    <t>73200040101</t>
  </si>
  <si>
    <t>73200040840</t>
  </si>
  <si>
    <t>73200041111</t>
  </si>
  <si>
    <t>73200050101</t>
  </si>
  <si>
    <t>73200050840</t>
  </si>
  <si>
    <t>73200051111</t>
  </si>
  <si>
    <t>73200051190</t>
  </si>
  <si>
    <t>73200060061</t>
  </si>
  <si>
    <t>73200060101</t>
  </si>
  <si>
    <t>73200060840</t>
  </si>
  <si>
    <t>73200061111</t>
  </si>
  <si>
    <t>73200061190</t>
  </si>
  <si>
    <t>73200070061</t>
  </si>
  <si>
    <t>73200070101</t>
  </si>
  <si>
    <t>73200070840</t>
  </si>
  <si>
    <t>73200071111</t>
  </si>
  <si>
    <t>73200080061</t>
  </si>
  <si>
    <t>73200080101</t>
  </si>
  <si>
    <t>73200080840</t>
  </si>
  <si>
    <t>73200081111</t>
  </si>
  <si>
    <t>73200081190</t>
  </si>
  <si>
    <t>73200090101</t>
  </si>
  <si>
    <t>73200090840</t>
  </si>
  <si>
    <t>73200091111</t>
  </si>
  <si>
    <t>73200091190</t>
  </si>
  <si>
    <t>73200100061</t>
  </si>
  <si>
    <t>73200100101</t>
  </si>
  <si>
    <t>73200100840</t>
  </si>
  <si>
    <t>73200101111</t>
  </si>
  <si>
    <t>73200101190</t>
  </si>
  <si>
    <t>73200110061</t>
  </si>
  <si>
    <t>73200110101</t>
  </si>
  <si>
    <t>73200110840</t>
  </si>
  <si>
    <t>73200120061</t>
  </si>
  <si>
    <t>73200120101</t>
  </si>
  <si>
    <t>73200120840</t>
  </si>
  <si>
    <t>73200121111</t>
  </si>
  <si>
    <t>73200122120</t>
  </si>
  <si>
    <t>73200130061</t>
  </si>
  <si>
    <t>73200130101</t>
  </si>
  <si>
    <t>73200130840</t>
  </si>
  <si>
    <t>73200131111</t>
  </si>
  <si>
    <t>73200140061</t>
  </si>
  <si>
    <t>73200140101</t>
  </si>
  <si>
    <t>73200140840</t>
  </si>
  <si>
    <t>73200141111</t>
  </si>
  <si>
    <t>73610130180</t>
  </si>
  <si>
    <t>73610138210</t>
  </si>
  <si>
    <t>74200010101</t>
  </si>
  <si>
    <t>74200010840</t>
  </si>
  <si>
    <t>74200020101</t>
  </si>
  <si>
    <t>74200020840</t>
  </si>
  <si>
    <t>74200021111</t>
  </si>
  <si>
    <t>74200030101</t>
  </si>
  <si>
    <t>74200030840</t>
  </si>
  <si>
    <t>74200031111</t>
  </si>
  <si>
    <t>74200031190</t>
  </si>
  <si>
    <t>74200031312</t>
  </si>
  <si>
    <t>74200040101</t>
  </si>
  <si>
    <t>74200040840</t>
  </si>
  <si>
    <t>74200041111</t>
  </si>
  <si>
    <t>74200041190</t>
  </si>
  <si>
    <t>74200050101</t>
  </si>
  <si>
    <t>74200050840</t>
  </si>
  <si>
    <t>74200051111</t>
  </si>
  <si>
    <t>74200060101</t>
  </si>
  <si>
    <t>74200060840</t>
  </si>
  <si>
    <t>74200061111</t>
  </si>
  <si>
    <t>74200070061</t>
  </si>
  <si>
    <t>74200070101</t>
  </si>
  <si>
    <t>74200070840</t>
  </si>
  <si>
    <t>74200071111</t>
  </si>
  <si>
    <t>74200071190</t>
  </si>
  <si>
    <t>74200080061</t>
  </si>
  <si>
    <t>74200080101</t>
  </si>
  <si>
    <t>74200080840</t>
  </si>
  <si>
    <t>74200081312</t>
  </si>
  <si>
    <t>74200088604</t>
  </si>
  <si>
    <t>74200088692</t>
  </si>
  <si>
    <t>74200090061</t>
  </si>
  <si>
    <t>74200090101</t>
  </si>
  <si>
    <t>74200090840</t>
  </si>
  <si>
    <t>74200091111</t>
  </si>
  <si>
    <t>74200091182</t>
  </si>
  <si>
    <t>74200091312</t>
  </si>
  <si>
    <t>74609608603</t>
  </si>
  <si>
    <t>74610688210</t>
  </si>
  <si>
    <t>75200010101</t>
  </si>
  <si>
    <t>75200010840</t>
  </si>
  <si>
    <t>75200011111</t>
  </si>
  <si>
    <t>75200020061</t>
  </si>
  <si>
    <t>75200020101</t>
  </si>
  <si>
    <t>75200020840</t>
  </si>
  <si>
    <t>75200021111</t>
  </si>
  <si>
    <t>75200021182</t>
  </si>
  <si>
    <t>75200021190</t>
  </si>
  <si>
    <t>75200030101</t>
  </si>
  <si>
    <t>75200030840</t>
  </si>
  <si>
    <t>75200031181</t>
  </si>
  <si>
    <t>75200040101</t>
  </si>
  <si>
    <t>75200040840</t>
  </si>
  <si>
    <t>75200041111</t>
  </si>
  <si>
    <t>75200050101</t>
  </si>
  <si>
    <t>75200050840</t>
  </si>
  <si>
    <t>75200051111</t>
  </si>
  <si>
    <t>75200060061</t>
  </si>
  <si>
    <t>75200060101</t>
  </si>
  <si>
    <t>75200060840</t>
  </si>
  <si>
    <t>75200061111</t>
  </si>
  <si>
    <t>75200061190</t>
  </si>
  <si>
    <t>75200070101</t>
  </si>
  <si>
    <t>75200070840</t>
  </si>
  <si>
    <t>75200071111</t>
  </si>
  <si>
    <t>75200071190</t>
  </si>
  <si>
    <t>75200080101</t>
  </si>
  <si>
    <t>75200080840</t>
  </si>
  <si>
    <t>75200081111</t>
  </si>
  <si>
    <t>75200081182</t>
  </si>
  <si>
    <t>75200081190</t>
  </si>
  <si>
    <t>75200090101</t>
  </si>
  <si>
    <t>75200090840</t>
  </si>
  <si>
    <t>75200091111</t>
  </si>
  <si>
    <t>75200091190</t>
  </si>
  <si>
    <t>75200091312</t>
  </si>
  <si>
    <t>75609778101</t>
  </si>
  <si>
    <t>75610698210</t>
  </si>
  <si>
    <t>76200010101</t>
  </si>
  <si>
    <t>76200010840</t>
  </si>
  <si>
    <t>76200011111</t>
  </si>
  <si>
    <t>76200020061</t>
  </si>
  <si>
    <t>76200020101</t>
  </si>
  <si>
    <t>76200020840</t>
  </si>
  <si>
    <t>76200021111</t>
  </si>
  <si>
    <t>76200030061</t>
  </si>
  <si>
    <t>76200030101</t>
  </si>
  <si>
    <t>76200030840</t>
  </si>
  <si>
    <t>76200031111</t>
  </si>
  <si>
    <t>76200040061</t>
  </si>
  <si>
    <t>76200040101</t>
  </si>
  <si>
    <t>76200040840</t>
  </si>
  <si>
    <t>76200041111</t>
  </si>
  <si>
    <t>76200050061</t>
  </si>
  <si>
    <t>76200050101</t>
  </si>
  <si>
    <t>76200050840</t>
  </si>
  <si>
    <t>76200051111</t>
  </si>
  <si>
    <t>76200052010</t>
  </si>
  <si>
    <t>76200060061</t>
  </si>
  <si>
    <t>76200060101</t>
  </si>
  <si>
    <t>76200060840</t>
  </si>
  <si>
    <t>76200061111</t>
  </si>
  <si>
    <t>76200061190</t>
  </si>
  <si>
    <t>76200061312</t>
  </si>
  <si>
    <t>76200070061</t>
  </si>
  <si>
    <t>76200070101</t>
  </si>
  <si>
    <t>76200070840</t>
  </si>
  <si>
    <t>76200071111</t>
  </si>
  <si>
    <t>76200080061</t>
  </si>
  <si>
    <t>76200080101</t>
  </si>
  <si>
    <t>76200080840</t>
  </si>
  <si>
    <t>76200081111</t>
  </si>
  <si>
    <t>76200081190</t>
  </si>
  <si>
    <t>76200090061</t>
  </si>
  <si>
    <t>76200090101</t>
  </si>
  <si>
    <t>76200090840</t>
  </si>
  <si>
    <t>76200091111</t>
  </si>
  <si>
    <t>76200100061</t>
  </si>
  <si>
    <t>76200100101</t>
  </si>
  <si>
    <t>76200100840</t>
  </si>
  <si>
    <t>76200101111</t>
  </si>
  <si>
    <t>76200110061</t>
  </si>
  <si>
    <t>76200110101</t>
  </si>
  <si>
    <t>76200110840</t>
  </si>
  <si>
    <t>76200111111</t>
  </si>
  <si>
    <t>76200111190</t>
  </si>
  <si>
    <t>76200111312</t>
  </si>
  <si>
    <t>76200120061</t>
  </si>
  <si>
    <t>76200120101</t>
  </si>
  <si>
    <t>76200120840</t>
  </si>
  <si>
    <t>76200121111</t>
  </si>
  <si>
    <t>76609940061</t>
  </si>
  <si>
    <t>76609948210</t>
  </si>
  <si>
    <t>77200010101</t>
  </si>
  <si>
    <t>77200010180</t>
  </si>
  <si>
    <t>77200010840</t>
  </si>
  <si>
    <t>77200018604</t>
  </si>
  <si>
    <t>77200018692</t>
  </si>
  <si>
    <t>77200020101</t>
  </si>
  <si>
    <t>77200020840</t>
  </si>
  <si>
    <t>77200028604</t>
  </si>
  <si>
    <t>77200028692</t>
  </si>
  <si>
    <t>77200030101</t>
  </si>
  <si>
    <t>77200030840</t>
  </si>
  <si>
    <t>77200031111</t>
  </si>
  <si>
    <t>77200031190</t>
  </si>
  <si>
    <t>77200040061</t>
  </si>
  <si>
    <t>77200040101</t>
  </si>
  <si>
    <t>77200040840</t>
  </si>
  <si>
    <t>77200041111</t>
  </si>
  <si>
    <t>77200041190</t>
  </si>
  <si>
    <t>77200041312</t>
  </si>
  <si>
    <t>77200050101</t>
  </si>
  <si>
    <t>77200050840</t>
  </si>
  <si>
    <t>77200051111</t>
  </si>
  <si>
    <t>77200051190</t>
  </si>
  <si>
    <t>77200051312</t>
  </si>
  <si>
    <t>77200060061</t>
  </si>
  <si>
    <t>77200060101</t>
  </si>
  <si>
    <t>77200060840</t>
  </si>
  <si>
    <t>77200061111</t>
  </si>
  <si>
    <t>77200061190</t>
  </si>
  <si>
    <t>77200070101</t>
  </si>
  <si>
    <t>77200070840</t>
  </si>
  <si>
    <t>77200071111</t>
  </si>
  <si>
    <t>77200080061</t>
  </si>
  <si>
    <t>77200080101</t>
  </si>
  <si>
    <t>77200080840</t>
  </si>
  <si>
    <t>77200081312</t>
  </si>
  <si>
    <t>77200090101</t>
  </si>
  <si>
    <t>77200090840</t>
  </si>
  <si>
    <t>77200091111</t>
  </si>
  <si>
    <t>77200091190</t>
  </si>
  <si>
    <t>77610708210</t>
  </si>
  <si>
    <t>78200010101</t>
  </si>
  <si>
    <t>78200010840</t>
  </si>
  <si>
    <t>78200011111</t>
  </si>
  <si>
    <t>78200020101</t>
  </si>
  <si>
    <t>78200020840</t>
  </si>
  <si>
    <t>78200021111</t>
  </si>
  <si>
    <t>78200030101</t>
  </si>
  <si>
    <t>78200030840</t>
  </si>
  <si>
    <t>78200031111</t>
  </si>
  <si>
    <t>78200040101</t>
  </si>
  <si>
    <t>78200040840</t>
  </si>
  <si>
    <t>78200041111</t>
  </si>
  <si>
    <t>78200050101</t>
  </si>
  <si>
    <t>78200050840</t>
  </si>
  <si>
    <t>78200051111</t>
  </si>
  <si>
    <t>78200060101</t>
  </si>
  <si>
    <t>78200060840</t>
  </si>
  <si>
    <t>78200061111</t>
  </si>
  <si>
    <t>79200010061</t>
  </si>
  <si>
    <t>79200010101</t>
  </si>
  <si>
    <t>79200010840</t>
  </si>
  <si>
    <t>79200011111</t>
  </si>
  <si>
    <t>79200011312</t>
  </si>
  <si>
    <t>79200012120</t>
  </si>
  <si>
    <t>79200020061</t>
  </si>
  <si>
    <t>79200020101</t>
  </si>
  <si>
    <t>79200020840</t>
  </si>
  <si>
    <t>79200021111</t>
  </si>
  <si>
    <t>79200021190</t>
  </si>
  <si>
    <t>79200030101</t>
  </si>
  <si>
    <t>79200030840</t>
  </si>
  <si>
    <t>79200031111</t>
  </si>
  <si>
    <t>79200031190</t>
  </si>
  <si>
    <t>79200031312</t>
  </si>
  <si>
    <t>79200040101</t>
  </si>
  <si>
    <t>79200040840</t>
  </si>
  <si>
    <t>79200041111</t>
  </si>
  <si>
    <t>79200041190</t>
  </si>
  <si>
    <t>79200050061</t>
  </si>
  <si>
    <t>79200050101</t>
  </si>
  <si>
    <t>79200050840</t>
  </si>
  <si>
    <t>79200051111</t>
  </si>
  <si>
    <t>79200051182</t>
  </si>
  <si>
    <t>79200051190</t>
  </si>
  <si>
    <t>79200060061</t>
  </si>
  <si>
    <t>79200060101</t>
  </si>
  <si>
    <t>79200060840</t>
  </si>
  <si>
    <t>79200061111</t>
  </si>
  <si>
    <t>79200061190</t>
  </si>
  <si>
    <t>79200070061</t>
  </si>
  <si>
    <t>79200070101</t>
  </si>
  <si>
    <t>79200070840</t>
  </si>
  <si>
    <t>79200080061</t>
  </si>
  <si>
    <t>79200080101</t>
  </si>
  <si>
    <t>79200080840</t>
  </si>
  <si>
    <t>79200081182</t>
  </si>
  <si>
    <t>79200088604</t>
  </si>
  <si>
    <t>79200088692</t>
  </si>
  <si>
    <t>79200090061</t>
  </si>
  <si>
    <t>79200090101</t>
  </si>
  <si>
    <t>79200090840</t>
  </si>
  <si>
    <t>79200100061</t>
  </si>
  <si>
    <t>79200100101</t>
  </si>
  <si>
    <t>79200100840</t>
  </si>
  <si>
    <t>79200101111</t>
  </si>
  <si>
    <t>79200101182</t>
  </si>
  <si>
    <t>79200101190</t>
  </si>
  <si>
    <t>79200110061</t>
  </si>
  <si>
    <t>79200110101</t>
  </si>
  <si>
    <t>79200110840</t>
  </si>
  <si>
    <t>79200111111</t>
  </si>
  <si>
    <t>79200111190</t>
  </si>
  <si>
    <t>79200111312</t>
  </si>
  <si>
    <t>79200120061</t>
  </si>
  <si>
    <t>79200120101</t>
  </si>
  <si>
    <t>79200120840</t>
  </si>
  <si>
    <t>79200121111</t>
  </si>
  <si>
    <t>79200121190</t>
  </si>
  <si>
    <t>79200130061</t>
  </si>
  <si>
    <t>79200130101</t>
  </si>
  <si>
    <t>79200130840</t>
  </si>
  <si>
    <t>79200131111</t>
  </si>
  <si>
    <t>79200131182</t>
  </si>
  <si>
    <t>79200131190</t>
  </si>
  <si>
    <t>79200131312</t>
  </si>
  <si>
    <t>79603300101</t>
  </si>
  <si>
    <t>79608688001</t>
  </si>
  <si>
    <t>79608688090</t>
  </si>
  <si>
    <t>79611888604</t>
  </si>
  <si>
    <t>79611888692</t>
  </si>
  <si>
    <t>80200010061</t>
  </si>
  <si>
    <t>80200010101</t>
  </si>
  <si>
    <t>80200010840</t>
  </si>
  <si>
    <t>80200011111</t>
  </si>
  <si>
    <t>80200011190</t>
  </si>
  <si>
    <t>80200020061</t>
  </si>
  <si>
    <t>80200020101</t>
  </si>
  <si>
    <t>80200020840</t>
  </si>
  <si>
    <t>80200021111</t>
  </si>
  <si>
    <t>80200021190</t>
  </si>
  <si>
    <t>80200021312</t>
  </si>
  <si>
    <t>80200030061</t>
  </si>
  <si>
    <t>80200030101</t>
  </si>
  <si>
    <t>80200030840</t>
  </si>
  <si>
    <t>80200031111</t>
  </si>
  <si>
    <t>80200031190</t>
  </si>
  <si>
    <t>80200040101</t>
  </si>
  <si>
    <t>80200040840</t>
  </si>
  <si>
    <t>80200041111</t>
  </si>
  <si>
    <t>80200050101</t>
  </si>
  <si>
    <t>80200050840</t>
  </si>
  <si>
    <t>80200051111</t>
  </si>
  <si>
    <t>80200060061</t>
  </si>
  <si>
    <t>80200060101</t>
  </si>
  <si>
    <t>80200060840</t>
  </si>
  <si>
    <t>80200061111</t>
  </si>
  <si>
    <t>80200061190</t>
  </si>
  <si>
    <t>80610378210</t>
  </si>
  <si>
    <t>81200010101</t>
  </si>
  <si>
    <t>81200010840</t>
  </si>
  <si>
    <t>81200011111</t>
  </si>
  <si>
    <t>81200020101</t>
  </si>
  <si>
    <t>81200020840</t>
  </si>
  <si>
    <t>81200021111</t>
  </si>
  <si>
    <t>81200030061</t>
  </si>
  <si>
    <t>81200030101</t>
  </si>
  <si>
    <t>81200030840</t>
  </si>
  <si>
    <t>81200031111</t>
  </si>
  <si>
    <t>81200040101</t>
  </si>
  <si>
    <t>81200040840</t>
  </si>
  <si>
    <t>81200041111</t>
  </si>
  <si>
    <t>81200050101</t>
  </si>
  <si>
    <t>81200050840</t>
  </si>
  <si>
    <t>81200051111</t>
  </si>
  <si>
    <t>81200060101</t>
  </si>
  <si>
    <t>81200060840</t>
  </si>
  <si>
    <t>81200061111</t>
  </si>
  <si>
    <t>82200010101</t>
  </si>
  <si>
    <t>82200010840</t>
  </si>
  <si>
    <t>82200020101</t>
  </si>
  <si>
    <t>82200020840</t>
  </si>
  <si>
    <t>82200021111</t>
  </si>
  <si>
    <t>82200021190</t>
  </si>
  <si>
    <t>82200030061</t>
  </si>
  <si>
    <t>82200030101</t>
  </si>
  <si>
    <t>82200030840</t>
  </si>
  <si>
    <t>82200040061</t>
  </si>
  <si>
    <t>82200040101</t>
  </si>
  <si>
    <t>82200040840</t>
  </si>
  <si>
    <t>82200041105</t>
  </si>
  <si>
    <t>82200041190</t>
  </si>
  <si>
    <t>82200050101</t>
  </si>
  <si>
    <t>82200050840</t>
  </si>
  <si>
    <t>82200051111</t>
  </si>
  <si>
    <t>82200051190</t>
  </si>
  <si>
    <t>82200060061</t>
  </si>
  <si>
    <t>82200060101</t>
  </si>
  <si>
    <t>82200060840</t>
  </si>
  <si>
    <t>82200061111</t>
  </si>
  <si>
    <t>82200070061</t>
  </si>
  <si>
    <t>82200070101</t>
  </si>
  <si>
    <t>82200070840</t>
  </si>
  <si>
    <t>82200071181</t>
  </si>
  <si>
    <t>82200071312</t>
  </si>
  <si>
    <t>82200071380</t>
  </si>
  <si>
    <t>82200078604</t>
  </si>
  <si>
    <t>82200078692</t>
  </si>
  <si>
    <t>82200080101</t>
  </si>
  <si>
    <t>82200080840</t>
  </si>
  <si>
    <t>82200081111</t>
  </si>
  <si>
    <t>82200081190</t>
  </si>
  <si>
    <t>82610728210</t>
  </si>
  <si>
    <t>82611020061</t>
  </si>
  <si>
    <t>82611020901</t>
  </si>
  <si>
    <t>82611900061</t>
  </si>
  <si>
    <t>82611902190</t>
  </si>
  <si>
    <t>82611908101</t>
  </si>
  <si>
    <t>83200010101</t>
  </si>
  <si>
    <t>83200010180</t>
  </si>
  <si>
    <t>83200010840</t>
  </si>
  <si>
    <t>83200011111</t>
  </si>
  <si>
    <t>83200011190</t>
  </si>
  <si>
    <t>83200020061</t>
  </si>
  <si>
    <t>83200020101</t>
  </si>
  <si>
    <t>83200020840</t>
  </si>
  <si>
    <t>83200021111</t>
  </si>
  <si>
    <t>83200021190</t>
  </si>
  <si>
    <t>83200030061</t>
  </si>
  <si>
    <t>83200030101</t>
  </si>
  <si>
    <t>83200030840</t>
  </si>
  <si>
    <t>83200031111</t>
  </si>
  <si>
    <t>83200031190</t>
  </si>
  <si>
    <t>83200040101</t>
  </si>
  <si>
    <t>83200040840</t>
  </si>
  <si>
    <t>83200041111</t>
  </si>
  <si>
    <t>83200041190</t>
  </si>
  <si>
    <t>83200050101</t>
  </si>
  <si>
    <t>83200050840</t>
  </si>
  <si>
    <t>83200051111</t>
  </si>
  <si>
    <t>83610738210</t>
  </si>
  <si>
    <t>84200010101</t>
  </si>
  <si>
    <t>84200010840</t>
  </si>
  <si>
    <t>84200011111</t>
  </si>
  <si>
    <t>84200011190</t>
  </si>
  <si>
    <t>84200020101</t>
  </si>
  <si>
    <t>84200020840</t>
  </si>
  <si>
    <t>84200030101</t>
  </si>
  <si>
    <t>84200030840</t>
  </si>
  <si>
    <t>84200040101</t>
  </si>
  <si>
    <t>84200040840</t>
  </si>
  <si>
    <t>84200041111</t>
  </si>
  <si>
    <t>84200041190</t>
  </si>
  <si>
    <t>84200050101</t>
  </si>
  <si>
    <t>84200050840</t>
  </si>
  <si>
    <t>84200060101</t>
  </si>
  <si>
    <t>84200060840</t>
  </si>
  <si>
    <t>84200061111</t>
  </si>
  <si>
    <t>84200070101</t>
  </si>
  <si>
    <t>84200070283</t>
  </si>
  <si>
    <t>84200070840</t>
  </si>
  <si>
    <t>84200071111</t>
  </si>
  <si>
    <t>84200071190</t>
  </si>
  <si>
    <t>84200080061</t>
  </si>
  <si>
    <t>84200080101</t>
  </si>
  <si>
    <t>84200080180</t>
  </si>
  <si>
    <t>84200080840</t>
  </si>
  <si>
    <t>84200081111</t>
  </si>
  <si>
    <t>84200081190</t>
  </si>
  <si>
    <t>84200081301</t>
  </si>
  <si>
    <t>84200090101</t>
  </si>
  <si>
    <t>84200090840</t>
  </si>
  <si>
    <t>84200091312</t>
  </si>
  <si>
    <t>84200100101</t>
  </si>
  <si>
    <t>84200100840</t>
  </si>
  <si>
    <t>84200110101</t>
  </si>
  <si>
    <t>84200110840</t>
  </si>
  <si>
    <t>84200120061</t>
  </si>
  <si>
    <t>84200120101</t>
  </si>
  <si>
    <t>84200120840</t>
  </si>
  <si>
    <t>84200121312</t>
  </si>
  <si>
    <t>84603348210</t>
  </si>
  <si>
    <t>84608718280</t>
  </si>
  <si>
    <t>84608720061</t>
  </si>
  <si>
    <t>84608728101</t>
  </si>
  <si>
    <t>84608728190</t>
  </si>
  <si>
    <t>84609580180</t>
  </si>
  <si>
    <t>84609588603</t>
  </si>
  <si>
    <t>84609588691</t>
  </si>
  <si>
    <t>84609708603</t>
  </si>
  <si>
    <t>84609708684</t>
  </si>
  <si>
    <t>84609708691</t>
  </si>
  <si>
    <t>84609810061</t>
  </si>
  <si>
    <t>84609818603</t>
  </si>
  <si>
    <t>84609818684</t>
  </si>
  <si>
    <t>84609818691</t>
  </si>
  <si>
    <t>84610058603</t>
  </si>
  <si>
    <t>84610058691</t>
  </si>
  <si>
    <t>84610238603</t>
  </si>
  <si>
    <t>84610238684</t>
  </si>
  <si>
    <t>84610238691</t>
  </si>
  <si>
    <t>84610868603</t>
  </si>
  <si>
    <t>84610868684</t>
  </si>
  <si>
    <t>84610868691</t>
  </si>
  <si>
    <t>85200010061</t>
  </si>
  <si>
    <t>85200010101</t>
  </si>
  <si>
    <t>85200010840</t>
  </si>
  <si>
    <t>85200011111</t>
  </si>
  <si>
    <t>85200011190</t>
  </si>
  <si>
    <t>85200011312</t>
  </si>
  <si>
    <t>85200012010</t>
  </si>
  <si>
    <t>85200020061</t>
  </si>
  <si>
    <t>85200020101</t>
  </si>
  <si>
    <t>85200020840</t>
  </si>
  <si>
    <t>85200021111</t>
  </si>
  <si>
    <t>85200021190</t>
  </si>
  <si>
    <t>85200030061</t>
  </si>
  <si>
    <t>85200030101</t>
  </si>
  <si>
    <t>85200030840</t>
  </si>
  <si>
    <t>85200031111</t>
  </si>
  <si>
    <t>85200031190</t>
  </si>
  <si>
    <t>85200040101</t>
  </si>
  <si>
    <t>85200040840</t>
  </si>
  <si>
    <t>85200041111</t>
  </si>
  <si>
    <t>85200041190</t>
  </si>
  <si>
    <t>85200050061</t>
  </si>
  <si>
    <t>85200050101</t>
  </si>
  <si>
    <t>85200050840</t>
  </si>
  <si>
    <t>85200051111</t>
  </si>
  <si>
    <t>85200051190</t>
  </si>
  <si>
    <t>85200051312</t>
  </si>
  <si>
    <t>85200052120</t>
  </si>
  <si>
    <t>85200060061</t>
  </si>
  <si>
    <t>85200060101</t>
  </si>
  <si>
    <t>85200060840</t>
  </si>
  <si>
    <t>85200061111</t>
  </si>
  <si>
    <t>85200061190</t>
  </si>
  <si>
    <t>85200070061</t>
  </si>
  <si>
    <t>85200070101</t>
  </si>
  <si>
    <t>85200070840</t>
  </si>
  <si>
    <t>85200071111</t>
  </si>
  <si>
    <t>85610758210</t>
  </si>
  <si>
    <t>86200010061</t>
  </si>
  <si>
    <t>86200010101</t>
  </si>
  <si>
    <t>86200010840</t>
  </si>
  <si>
    <t>86200020101</t>
  </si>
  <si>
    <t>86200020840</t>
  </si>
  <si>
    <t>86200030061</t>
  </si>
  <si>
    <t>86200030101</t>
  </si>
  <si>
    <t>86200030840</t>
  </si>
  <si>
    <t>86200040101</t>
  </si>
  <si>
    <t>86200040840</t>
  </si>
  <si>
    <t>86200050061</t>
  </si>
  <si>
    <t>86200050101</t>
  </si>
  <si>
    <t>86200050840</t>
  </si>
  <si>
    <t>86200060061</t>
  </si>
  <si>
    <t>86200060101</t>
  </si>
  <si>
    <t>86200060840</t>
  </si>
  <si>
    <t>86200061111</t>
  </si>
  <si>
    <t>86200070101</t>
  </si>
  <si>
    <t>86200070840</t>
  </si>
  <si>
    <t>86200080061</t>
  </si>
  <si>
    <t>86200080101</t>
  </si>
  <si>
    <t>86200080840</t>
  </si>
  <si>
    <t>86200088604</t>
  </si>
  <si>
    <t>86200088692</t>
  </si>
  <si>
    <t>86200090061</t>
  </si>
  <si>
    <t>86200090101</t>
  </si>
  <si>
    <t>86200090840</t>
  </si>
  <si>
    <t>86200091111</t>
  </si>
  <si>
    <t>86200100061</t>
  </si>
  <si>
    <t>86200100101</t>
  </si>
  <si>
    <t>86200100840</t>
  </si>
  <si>
    <t>86200110101</t>
  </si>
  <si>
    <t>86200110840</t>
  </si>
  <si>
    <t>86200120061</t>
  </si>
  <si>
    <t>86200120101</t>
  </si>
  <si>
    <t>86200120840</t>
  </si>
  <si>
    <t>86610338210</t>
  </si>
  <si>
    <t>87200010061</t>
  </si>
  <si>
    <t>87200010101</t>
  </si>
  <si>
    <t>87200010840</t>
  </si>
  <si>
    <t>87200011111</t>
  </si>
  <si>
    <t>87200011190</t>
  </si>
  <si>
    <t>87200020061</t>
  </si>
  <si>
    <t>87200020101</t>
  </si>
  <si>
    <t>87200020840</t>
  </si>
  <si>
    <t>87200021312</t>
  </si>
  <si>
    <t>87200030101</t>
  </si>
  <si>
    <t>87200030840</t>
  </si>
  <si>
    <t>87200031111</t>
  </si>
  <si>
    <t>87200040101</t>
  </si>
  <si>
    <t>87200040840</t>
  </si>
  <si>
    <t>87200041312</t>
  </si>
  <si>
    <t>87200050101</t>
  </si>
  <si>
    <t>87200050840</t>
  </si>
  <si>
    <t>87200051312</t>
  </si>
  <si>
    <t>87200060061</t>
  </si>
  <si>
    <t>87200060101</t>
  </si>
  <si>
    <t>87200060840</t>
  </si>
  <si>
    <t>87200061111</t>
  </si>
  <si>
    <t>87200070061</t>
  </si>
  <si>
    <t>87200070101</t>
  </si>
  <si>
    <t>87200070180</t>
  </si>
  <si>
    <t>87200070840</t>
  </si>
  <si>
    <t>87200071111</t>
  </si>
  <si>
    <t>87200071182</t>
  </si>
  <si>
    <t>87200071190</t>
  </si>
  <si>
    <t>87200071312</t>
  </si>
  <si>
    <t>87200080061</t>
  </si>
  <si>
    <t>87200080101</t>
  </si>
  <si>
    <t>87200080840</t>
  </si>
  <si>
    <t>87200090101</t>
  </si>
  <si>
    <t>87200090840</t>
  </si>
  <si>
    <t>87200091111</t>
  </si>
  <si>
    <t>87200091190</t>
  </si>
  <si>
    <t>87200100101</t>
  </si>
  <si>
    <t>87200100840</t>
  </si>
  <si>
    <t>87200108604</t>
  </si>
  <si>
    <t>87200108692</t>
  </si>
  <si>
    <t>87610328210</t>
  </si>
  <si>
    <t>88200010101</t>
  </si>
  <si>
    <t>88200010840</t>
  </si>
  <si>
    <t>88200020061</t>
  </si>
  <si>
    <t>88200020101</t>
  </si>
  <si>
    <t>88200020840</t>
  </si>
  <si>
    <t>88200021111</t>
  </si>
  <si>
    <t>88200030061</t>
  </si>
  <si>
    <t>88200030101</t>
  </si>
  <si>
    <t>88200030840</t>
  </si>
  <si>
    <t>88200031111</t>
  </si>
  <si>
    <t>88200031190</t>
  </si>
  <si>
    <t>88200040101</t>
  </si>
  <si>
    <t>88200040840</t>
  </si>
  <si>
    <t>88200050061</t>
  </si>
  <si>
    <t>88200050101</t>
  </si>
  <si>
    <t>88200050840</t>
  </si>
  <si>
    <t>88200051111</t>
  </si>
  <si>
    <t>88200051190</t>
  </si>
  <si>
    <t>88200060061</t>
  </si>
  <si>
    <t>88200060101</t>
  </si>
  <si>
    <t>88200060840</t>
  </si>
  <si>
    <t>88200061111</t>
  </si>
  <si>
    <t>88200061190</t>
  </si>
  <si>
    <t>88200070061</t>
  </si>
  <si>
    <t>88200070101</t>
  </si>
  <si>
    <t>88200070840</t>
  </si>
  <si>
    <t>88200071111</t>
  </si>
  <si>
    <t>88200071190</t>
  </si>
  <si>
    <t>88200080061</t>
  </si>
  <si>
    <t>88200080101</t>
  </si>
  <si>
    <t>88200080840</t>
  </si>
  <si>
    <t>88200081111</t>
  </si>
  <si>
    <t>88200081190</t>
  </si>
  <si>
    <t>88200090061</t>
  </si>
  <si>
    <t>88200090101</t>
  </si>
  <si>
    <t>88200090840</t>
  </si>
  <si>
    <t>88200091111</t>
  </si>
  <si>
    <t>88200091190</t>
  </si>
  <si>
    <t>88200100061</t>
  </si>
  <si>
    <t>88200100101</t>
  </si>
  <si>
    <t>88200100840</t>
  </si>
  <si>
    <t>88200101111</t>
  </si>
  <si>
    <t>88200101190</t>
  </si>
  <si>
    <t>88200110061</t>
  </si>
  <si>
    <t>88200110101</t>
  </si>
  <si>
    <t>88200110840</t>
  </si>
  <si>
    <t>88200111111</t>
  </si>
  <si>
    <t>88200111190</t>
  </si>
  <si>
    <t>88200120061</t>
  </si>
  <si>
    <t>88200120101</t>
  </si>
  <si>
    <t>88200120840</t>
  </si>
  <si>
    <t>88200130061</t>
  </si>
  <si>
    <t>88200130101</t>
  </si>
  <si>
    <t>88200130840</t>
  </si>
  <si>
    <t>88200131111</t>
  </si>
  <si>
    <t>88200131190</t>
  </si>
  <si>
    <t>88610258603</t>
  </si>
  <si>
    <t>88610268210</t>
  </si>
  <si>
    <t>88610830061</t>
  </si>
  <si>
    <t>88610838603</t>
  </si>
  <si>
    <t>88610838691</t>
  </si>
  <si>
    <t>89200010061</t>
  </si>
  <si>
    <t>89200010101</t>
  </si>
  <si>
    <t>89200010840</t>
  </si>
  <si>
    <t>89200011111</t>
  </si>
  <si>
    <t>89200011190</t>
  </si>
  <si>
    <t>89200020101</t>
  </si>
  <si>
    <t>89200020840</t>
  </si>
  <si>
    <t>89200021111</t>
  </si>
  <si>
    <t>89200021190</t>
  </si>
  <si>
    <t>89200030061</t>
  </si>
  <si>
    <t>89200030101</t>
  </si>
  <si>
    <t>89200030840</t>
  </si>
  <si>
    <t>89200031111</t>
  </si>
  <si>
    <t>89200031190</t>
  </si>
  <si>
    <t>89200040061</t>
  </si>
  <si>
    <t>89200040101</t>
  </si>
  <si>
    <t>89200040840</t>
  </si>
  <si>
    <t>89200041111</t>
  </si>
  <si>
    <t>89200041190</t>
  </si>
  <si>
    <t>89200041312</t>
  </si>
  <si>
    <t>89200050101</t>
  </si>
  <si>
    <t>89200050840</t>
  </si>
  <si>
    <t>89200051111</t>
  </si>
  <si>
    <t>89200051312</t>
  </si>
  <si>
    <t>89200060101</t>
  </si>
  <si>
    <t>89200060840</t>
  </si>
  <si>
    <t>89200061111</t>
  </si>
  <si>
    <t>89200070101</t>
  </si>
  <si>
    <t>89200070840</t>
  </si>
  <si>
    <t>89200071111</t>
  </si>
  <si>
    <t>89200071190</t>
  </si>
  <si>
    <t>89200080101</t>
  </si>
  <si>
    <t>89200080840</t>
  </si>
  <si>
    <t>89200081111</t>
  </si>
  <si>
    <t>89200081312</t>
  </si>
  <si>
    <t>89200090101</t>
  </si>
  <si>
    <t>89200090840</t>
  </si>
  <si>
    <t>89200091090</t>
  </si>
  <si>
    <t>89200091111</t>
  </si>
  <si>
    <t>89200091312</t>
  </si>
  <si>
    <t>89200100101</t>
  </si>
  <si>
    <t>89200100840</t>
  </si>
  <si>
    <t>89200101111</t>
  </si>
  <si>
    <t>89200101190</t>
  </si>
  <si>
    <t>89200101312</t>
  </si>
  <si>
    <t>89200110101</t>
  </si>
  <si>
    <t>89200110840</t>
  </si>
  <si>
    <t>89200120061</t>
  </si>
  <si>
    <t>89200120101</t>
  </si>
  <si>
    <t>89200120840</t>
  </si>
  <si>
    <t>89200121111</t>
  </si>
  <si>
    <t>89200121190</t>
  </si>
  <si>
    <t>89200121312</t>
  </si>
  <si>
    <t>89200130061</t>
  </si>
  <si>
    <t>89200130101</t>
  </si>
  <si>
    <t>89200130840</t>
  </si>
  <si>
    <t>89200131111</t>
  </si>
  <si>
    <t>89200131190</t>
  </si>
  <si>
    <t>89200140061</t>
  </si>
  <si>
    <t>89200140101</t>
  </si>
  <si>
    <t>89200140840</t>
  </si>
  <si>
    <t>89200141090</t>
  </si>
  <si>
    <t>89200141111</t>
  </si>
  <si>
    <t>89200142120</t>
  </si>
  <si>
    <t>89200150101</t>
  </si>
  <si>
    <t>89200150840</t>
  </si>
  <si>
    <t>89200151111</t>
  </si>
  <si>
    <t>89200151190</t>
  </si>
  <si>
    <t>89609098201</t>
  </si>
  <si>
    <t>89610748210</t>
  </si>
  <si>
    <t>90200010101</t>
  </si>
  <si>
    <t>90200010840</t>
  </si>
  <si>
    <t>90200011111</t>
  </si>
  <si>
    <t>90200011190</t>
  </si>
  <si>
    <t>90200020101</t>
  </si>
  <si>
    <t>90200020840</t>
  </si>
  <si>
    <t>90200030061</t>
  </si>
  <si>
    <t>90200030101</t>
  </si>
  <si>
    <t>90200030840</t>
  </si>
  <si>
    <t>90200031111</t>
  </si>
  <si>
    <t>90200040061</t>
  </si>
  <si>
    <t>90200040101</t>
  </si>
  <si>
    <t>90200040840</t>
  </si>
  <si>
    <t>90200041111</t>
  </si>
  <si>
    <t>90200041190</t>
  </si>
  <si>
    <t>90200050061</t>
  </si>
  <si>
    <t>90200050101</t>
  </si>
  <si>
    <t>90200050840</t>
  </si>
  <si>
    <t>90200060061</t>
  </si>
  <si>
    <t>90200060101</t>
  </si>
  <si>
    <t>90200060840</t>
  </si>
  <si>
    <t>90200061111</t>
  </si>
  <si>
    <t>90200061190</t>
  </si>
  <si>
    <t>90200070101</t>
  </si>
  <si>
    <t>90200070840</t>
  </si>
  <si>
    <t>90200071111</t>
  </si>
  <si>
    <t>90200071182</t>
  </si>
  <si>
    <t>90200071190</t>
  </si>
  <si>
    <t>90200080101</t>
  </si>
  <si>
    <t>90200080840</t>
  </si>
  <si>
    <t>90200081111</t>
  </si>
  <si>
    <t>90200081182</t>
  </si>
  <si>
    <t>90200081190</t>
  </si>
  <si>
    <t>90200090061</t>
  </si>
  <si>
    <t>90200090101</t>
  </si>
  <si>
    <t>90200090840</t>
  </si>
  <si>
    <t>90200091111</t>
  </si>
  <si>
    <t>90200091182</t>
  </si>
  <si>
    <t>90200091190</t>
  </si>
  <si>
    <t>90610918210</t>
  </si>
  <si>
    <t>91200010061</t>
  </si>
  <si>
    <t>91200010101</t>
  </si>
  <si>
    <t>91200010840</t>
  </si>
  <si>
    <t>91200011111</t>
  </si>
  <si>
    <t>91200011190</t>
  </si>
  <si>
    <t>91200020101</t>
  </si>
  <si>
    <t>91200020840</t>
  </si>
  <si>
    <t>91200021111</t>
  </si>
  <si>
    <t>91200022043</t>
  </si>
  <si>
    <t>91200030061</t>
  </si>
  <si>
    <t>91200030101</t>
  </si>
  <si>
    <t>91200030840</t>
  </si>
  <si>
    <t>91200031111</t>
  </si>
  <si>
    <t>91200031190</t>
  </si>
  <si>
    <t>91200031312</t>
  </si>
  <si>
    <t>91200040101</t>
  </si>
  <si>
    <t>91200040840</t>
  </si>
  <si>
    <t>91200041111</t>
  </si>
  <si>
    <t>91200050061</t>
  </si>
  <si>
    <t>91200050101</t>
  </si>
  <si>
    <t>91200050840</t>
  </si>
  <si>
    <t>91200051111</t>
  </si>
  <si>
    <t>91200051190</t>
  </si>
  <si>
    <t>91200051312</t>
  </si>
  <si>
    <t>91200052043</t>
  </si>
  <si>
    <t>91200060061</t>
  </si>
  <si>
    <t>91200060101</t>
  </si>
  <si>
    <t>91200060840</t>
  </si>
  <si>
    <t>91200061111</t>
  </si>
  <si>
    <t>91200061190</t>
  </si>
  <si>
    <t>91200070101</t>
  </si>
  <si>
    <t>91200070840</t>
  </si>
  <si>
    <t>91200071111</t>
  </si>
  <si>
    <t>91200071190</t>
  </si>
  <si>
    <t>91200080101</t>
  </si>
  <si>
    <t>91200080840</t>
  </si>
  <si>
    <t>91200081111</t>
  </si>
  <si>
    <t>91200081301</t>
  </si>
  <si>
    <t>91200090101</t>
  </si>
  <si>
    <t>91200090840</t>
  </si>
  <si>
    <t>91200091111</t>
  </si>
  <si>
    <t>91200091312</t>
  </si>
  <si>
    <t>91200100061</t>
  </si>
  <si>
    <t>91200100101</t>
  </si>
  <si>
    <t>91200100840</t>
  </si>
  <si>
    <t>91200110061</t>
  </si>
  <si>
    <t>91200110101</t>
  </si>
  <si>
    <t>91200110840</t>
  </si>
  <si>
    <t>91200111111</t>
  </si>
  <si>
    <t>91200111190</t>
  </si>
  <si>
    <t>91200120101</t>
  </si>
  <si>
    <t>91200120840</t>
  </si>
  <si>
    <t>91200121111</t>
  </si>
  <si>
    <t>92200010061</t>
  </si>
  <si>
    <t>92200010101</t>
  </si>
  <si>
    <t>92200010840</t>
  </si>
  <si>
    <t>92200011111</t>
  </si>
  <si>
    <t>92200011190</t>
  </si>
  <si>
    <t>92200020061</t>
  </si>
  <si>
    <t>92200020101</t>
  </si>
  <si>
    <t>92200020840</t>
  </si>
  <si>
    <t>92200021111</t>
  </si>
  <si>
    <t>92200021190</t>
  </si>
  <si>
    <t>92200021312</t>
  </si>
  <si>
    <t>92200030061</t>
  </si>
  <si>
    <t>92200030101</t>
  </si>
  <si>
    <t>92200030601</t>
  </si>
  <si>
    <t>92200030840</t>
  </si>
  <si>
    <t>92200031111</t>
  </si>
  <si>
    <t>92200031312</t>
  </si>
  <si>
    <t>92200040061</t>
  </si>
  <si>
    <t>92200040101</t>
  </si>
  <si>
    <t>92200040840</t>
  </si>
  <si>
    <t>92200041111</t>
  </si>
  <si>
    <t>92200041190</t>
  </si>
  <si>
    <t>92200041312</t>
  </si>
  <si>
    <t>92200050061</t>
  </si>
  <si>
    <t>92200050101</t>
  </si>
  <si>
    <t>92200050601</t>
  </si>
  <si>
    <t>92200050840</t>
  </si>
  <si>
    <t>92200051111</t>
  </si>
  <si>
    <t>92200051190</t>
  </si>
  <si>
    <t>92200051312</t>
  </si>
  <si>
    <t>92200060061</t>
  </si>
  <si>
    <t>92200060101</t>
  </si>
  <si>
    <t>92200060840</t>
  </si>
  <si>
    <t>92200061111</t>
  </si>
  <si>
    <t>92200061190</t>
  </si>
  <si>
    <t>92200061312</t>
  </si>
  <si>
    <t>92200070061</t>
  </si>
  <si>
    <t>92200070101</t>
  </si>
  <si>
    <t>92200070180</t>
  </si>
  <si>
    <t>92200070840</t>
  </si>
  <si>
    <t>92200071111</t>
  </si>
  <si>
    <t>92200071190</t>
  </si>
  <si>
    <t>92200071312</t>
  </si>
  <si>
    <t>92200080061</t>
  </si>
  <si>
    <t>92200080101</t>
  </si>
  <si>
    <t>92200080840</t>
  </si>
  <si>
    <t>92200081111</t>
  </si>
  <si>
    <t>92200081190</t>
  </si>
  <si>
    <t>92200081312</t>
  </si>
  <si>
    <t>92200090101</t>
  </si>
  <si>
    <t>92200090840</t>
  </si>
  <si>
    <t>92200091111</t>
  </si>
  <si>
    <t>92200091190</t>
  </si>
  <si>
    <t>92200091312</t>
  </si>
  <si>
    <t>92610788210</t>
  </si>
  <si>
    <t>year</t>
  </si>
  <si>
    <t>cnty_description</t>
  </si>
  <si>
    <t>cnty_cd</t>
  </si>
  <si>
    <t>budget_unit_type</t>
  </si>
  <si>
    <t>unit_code</t>
  </si>
  <si>
    <t>unit_name</t>
  </si>
  <si>
    <t>sboa_id</t>
  </si>
  <si>
    <t>afr_unit_type</t>
  </si>
  <si>
    <t>fund_code</t>
  </si>
  <si>
    <t>unit_fund_number</t>
  </si>
  <si>
    <t>fund_name</t>
  </si>
  <si>
    <t>ent_id</t>
  </si>
  <si>
    <t>ent_name</t>
  </si>
  <si>
    <t>beg_cash_inv</t>
  </si>
  <si>
    <t>r_bal</t>
  </si>
  <si>
    <t>r_exceptions</t>
  </si>
  <si>
    <t>d_bal</t>
  </si>
  <si>
    <t>d_exceptions</t>
  </si>
  <si>
    <t>cash_bal</t>
  </si>
  <si>
    <t>Marion</t>
  </si>
  <si>
    <t>49-126.00</t>
  </si>
  <si>
    <t>2001 RAINY DAY FUND</t>
  </si>
  <si>
    <t>Governmental Activities</t>
  </si>
  <si>
    <t>49-127.00</t>
  </si>
  <si>
    <t>2002 RAINY DAY FUND</t>
  </si>
  <si>
    <t>Allen</t>
  </si>
  <si>
    <t>02-007.00</t>
  </si>
  <si>
    <t>2017 FIRE LOAN</t>
  </si>
  <si>
    <t>2017 PARK CAPITAL IMPROVEMENT LOAN</t>
  </si>
  <si>
    <t>Hancock</t>
  </si>
  <si>
    <t>30-014.00</t>
  </si>
  <si>
    <t>2020 GO BONDS</t>
  </si>
  <si>
    <t>49-124.00</t>
  </si>
  <si>
    <t>2022 CONSTRUCTION BOND</t>
  </si>
  <si>
    <t>Porter</t>
  </si>
  <si>
    <t>64-019.00</t>
  </si>
  <si>
    <t>2022 PARK BOND DEBT-BOND #5</t>
  </si>
  <si>
    <t>2022 PARK BOND PROCEEDS</t>
  </si>
  <si>
    <t>02-026.00</t>
  </si>
  <si>
    <t>2023 WTTO Special Events</t>
  </si>
  <si>
    <t>St. Joseph</t>
  </si>
  <si>
    <t>71-031.00</t>
  </si>
  <si>
    <t>2024 Bond Proceeds</t>
  </si>
  <si>
    <t>2024 PARK BOND PROCEEDS</t>
  </si>
  <si>
    <t>2024 WTTO Special Events</t>
  </si>
  <si>
    <t>64-013.00</t>
  </si>
  <si>
    <t>AARPA</t>
  </si>
  <si>
    <t>Miami</t>
  </si>
  <si>
    <t>52-012.00</t>
  </si>
  <si>
    <t>Accum Fire Fund</t>
  </si>
  <si>
    <t>LaGrange</t>
  </si>
  <si>
    <t>44-010.00</t>
  </si>
  <si>
    <t>ADAMS LAKE EASEMENT IMPROVEMENT FUND</t>
  </si>
  <si>
    <t>Wayne</t>
  </si>
  <si>
    <t>89-015.00</t>
  </si>
  <si>
    <t>AFG Grant Fund</t>
  </si>
  <si>
    <t>Fountain</t>
  </si>
  <si>
    <t>23-017.00</t>
  </si>
  <si>
    <t>Allen Brown Fire Territory - Operations</t>
  </si>
  <si>
    <t>Allen Brown Fire Territory Equipment Repl</t>
  </si>
  <si>
    <t>Knox</t>
  </si>
  <si>
    <t>42-022.00</t>
  </si>
  <si>
    <t>ALTON CEMETARY FUND</t>
  </si>
  <si>
    <t>Kosciusko</t>
  </si>
  <si>
    <t>43-036.00</t>
  </si>
  <si>
    <t>AMBULANCE AGENCY FUND</t>
  </si>
  <si>
    <t>Madison</t>
  </si>
  <si>
    <t>48-023.00</t>
  </si>
  <si>
    <t>AMBULANCE FUND</t>
  </si>
  <si>
    <t>Tipton</t>
  </si>
  <si>
    <t>80-010.00</t>
  </si>
  <si>
    <t>Elkhart</t>
  </si>
  <si>
    <t>20-036.00</t>
  </si>
  <si>
    <t>Ambulance/EMS</t>
  </si>
  <si>
    <t>LaPorte</t>
  </si>
  <si>
    <t>46-028.00</t>
  </si>
  <si>
    <t>ARP</t>
  </si>
  <si>
    <t>ASSISTANCE TO FIREFIGHTERS GRANT</t>
  </si>
  <si>
    <t>BABY BOX FUND</t>
  </si>
  <si>
    <t>BAILEY BEQUEST</t>
  </si>
  <si>
    <t>Tippecanoe</t>
  </si>
  <si>
    <t>79-017.00</t>
  </si>
  <si>
    <t>BATTLE GROUND CEMETERY</t>
  </si>
  <si>
    <t>Switzerland</t>
  </si>
  <si>
    <t>78-004.00</t>
  </si>
  <si>
    <t>Belterra</t>
  </si>
  <si>
    <t>78-005.00</t>
  </si>
  <si>
    <t>Belterra - Riverboat</t>
  </si>
  <si>
    <t>Lawrence</t>
  </si>
  <si>
    <t>47-014.00</t>
  </si>
  <si>
    <t>BENNETT CEMETERY FUND</t>
  </si>
  <si>
    <t>Jennings</t>
  </si>
  <si>
    <t>40-003.00</t>
  </si>
  <si>
    <t>Bethel cemetery</t>
  </si>
  <si>
    <t>78-008.00</t>
  </si>
  <si>
    <t>Bethel Ridge Cemetery Fund</t>
  </si>
  <si>
    <t>Shelby</t>
  </si>
  <si>
    <t>73-010.00</t>
  </si>
  <si>
    <t>Blue River Grant</t>
  </si>
  <si>
    <t>BOND #2 (SERIES B BOND)</t>
  </si>
  <si>
    <t>BOND #3</t>
  </si>
  <si>
    <t>BOND ANTICIPATION NOTE</t>
  </si>
  <si>
    <t>Hamilton</t>
  </si>
  <si>
    <t>29-011.00</t>
  </si>
  <si>
    <t>BOND PROCEEDS FUND</t>
  </si>
  <si>
    <t>Montgomery</t>
  </si>
  <si>
    <t>54-025.00</t>
  </si>
  <si>
    <t>Bowers Cemetery Fund</t>
  </si>
  <si>
    <t>02-009.00</t>
  </si>
  <si>
    <t>BUGGY LICENSE</t>
  </si>
  <si>
    <t>02-023.00</t>
  </si>
  <si>
    <t>BUGGY PLATE FUND</t>
  </si>
  <si>
    <t>BUGGY PLATE SALES FUND</t>
  </si>
  <si>
    <t>Noble</t>
  </si>
  <si>
    <t>57-009.00</t>
  </si>
  <si>
    <t>BUGGY PLATES</t>
  </si>
  <si>
    <t>57-013.00</t>
  </si>
  <si>
    <t>71-032.00</t>
  </si>
  <si>
    <t>Building Construction</t>
  </si>
  <si>
    <t>71-026.00</t>
  </si>
  <si>
    <t>Building Debt Fund</t>
  </si>
  <si>
    <t>Marshall</t>
  </si>
  <si>
    <t>50-025.00</t>
  </si>
  <si>
    <t>Building Fund</t>
  </si>
  <si>
    <t>64-020.00</t>
  </si>
  <si>
    <t>Building Or Remodeling</t>
  </si>
  <si>
    <t>Carroll</t>
  </si>
  <si>
    <t>08-014.00</t>
  </si>
  <si>
    <t>Burrows Cemetery</t>
  </si>
  <si>
    <t>Grant</t>
  </si>
  <si>
    <t>27-013.00</t>
  </si>
  <si>
    <t>Capital Improvements</t>
  </si>
  <si>
    <t>71-033.00</t>
  </si>
  <si>
    <t>CAPITAL PROJECTS FUND</t>
  </si>
  <si>
    <t>29-015.00</t>
  </si>
  <si>
    <t>CAPITOL IMPROVEMENT</t>
  </si>
  <si>
    <t>Morgan</t>
  </si>
  <si>
    <t>55-014.00</t>
  </si>
  <si>
    <t>CAPITOL PROJECTS FUND</t>
  </si>
  <si>
    <t>CARE FUND</t>
  </si>
  <si>
    <t>29-013.00</t>
  </si>
  <si>
    <t>CARES ACT PROVIDER RELIEF FUND</t>
  </si>
  <si>
    <t>55-021.00</t>
  </si>
  <si>
    <t>Cares Fund</t>
  </si>
  <si>
    <t>71-022.00</t>
  </si>
  <si>
    <t>CARES PROVIDER RELIEF FUND</t>
  </si>
  <si>
    <t>CARES Provider Relief Fund</t>
  </si>
  <si>
    <t>78-006.00</t>
  </si>
  <si>
    <t>Casino Revenue</t>
  </si>
  <si>
    <t>78-007.00</t>
  </si>
  <si>
    <t>46-017.00</t>
  </si>
  <si>
    <t>Casino/Riverboat</t>
  </si>
  <si>
    <t>46-022.00</t>
  </si>
  <si>
    <t>29-010.00</t>
  </si>
  <si>
    <t>CC HISTORICAL SOCIETY BLDG. (2020A BONDS)-BANK FUN</t>
  </si>
  <si>
    <t>29-012.00</t>
  </si>
  <si>
    <t>CDBG-COVID</t>
  </si>
  <si>
    <t>29-014.00</t>
  </si>
  <si>
    <t>Franklin</t>
  </si>
  <si>
    <t>24-018.00</t>
  </si>
  <si>
    <t>Cementary</t>
  </si>
  <si>
    <t>Union</t>
  </si>
  <si>
    <t>81-008.00</t>
  </si>
  <si>
    <t>Cemetary</t>
  </si>
  <si>
    <t>CEMETARY ENDOWEMENT</t>
  </si>
  <si>
    <t>Adams</t>
  </si>
  <si>
    <t>01-013.00</t>
  </si>
  <si>
    <t>Cemetary Gift</t>
  </si>
  <si>
    <t>23-016.00</t>
  </si>
  <si>
    <t>cemetary plot fund</t>
  </si>
  <si>
    <t>Cass</t>
  </si>
  <si>
    <t>09-011.00</t>
  </si>
  <si>
    <t>Cemetery</t>
  </si>
  <si>
    <t>Clinton</t>
  </si>
  <si>
    <t>12-020.00</t>
  </si>
  <si>
    <t>Dearborn</t>
  </si>
  <si>
    <t>15-011.00</t>
  </si>
  <si>
    <t>23-013.00</t>
  </si>
  <si>
    <t>cemetery</t>
  </si>
  <si>
    <t>24-016.00</t>
  </si>
  <si>
    <t>Hendricks</t>
  </si>
  <si>
    <t>32-019.00</t>
  </si>
  <si>
    <t>Parke</t>
  </si>
  <si>
    <t>61-013.00</t>
  </si>
  <si>
    <t>CEMETERY</t>
  </si>
  <si>
    <t>61-017.00</t>
  </si>
  <si>
    <t>Randolph</t>
  </si>
  <si>
    <t>68-019.00</t>
  </si>
  <si>
    <t>Vigo</t>
  </si>
  <si>
    <t>84-008.00</t>
  </si>
  <si>
    <t>Warrick</t>
  </si>
  <si>
    <t>87-011.00</t>
  </si>
  <si>
    <t>89-028.00</t>
  </si>
  <si>
    <t>Ripley</t>
  </si>
  <si>
    <t>69-012.00</t>
  </si>
  <si>
    <t>CEMETERY CARE AND MAINTENANCE</t>
  </si>
  <si>
    <t>47-012.00</t>
  </si>
  <si>
    <t>Cemetery Donation</t>
  </si>
  <si>
    <t>Washington</t>
  </si>
  <si>
    <t>88-021.00</t>
  </si>
  <si>
    <t>64-018.00</t>
  </si>
  <si>
    <t>Cemetery Donation Fund</t>
  </si>
  <si>
    <t>01-016.00</t>
  </si>
  <si>
    <t>CEMETERY FUND</t>
  </si>
  <si>
    <t>Bartholomew</t>
  </si>
  <si>
    <t>03-009.00</t>
  </si>
  <si>
    <t>Blackford</t>
  </si>
  <si>
    <t>05-006.00</t>
  </si>
  <si>
    <t>08-008.00</t>
  </si>
  <si>
    <t>Cemetery Fund</t>
  </si>
  <si>
    <t>08-010.00</t>
  </si>
  <si>
    <t>15-014.00</t>
  </si>
  <si>
    <t>20-032.00</t>
  </si>
  <si>
    <t>23-022.00</t>
  </si>
  <si>
    <t>Greene</t>
  </si>
  <si>
    <t>28-024.00</t>
  </si>
  <si>
    <t>28-027.00</t>
  </si>
  <si>
    <t>Jasper</t>
  </si>
  <si>
    <t>37-012.00</t>
  </si>
  <si>
    <t>Lake</t>
  </si>
  <si>
    <t>45-029.00</t>
  </si>
  <si>
    <t>52-016.00</t>
  </si>
  <si>
    <t>54-026.00</t>
  </si>
  <si>
    <t>Pulaski</t>
  </si>
  <si>
    <t>66-008.00</t>
  </si>
  <si>
    <t>66-010.00</t>
  </si>
  <si>
    <t>71-029.00</t>
  </si>
  <si>
    <t>73-005.00</t>
  </si>
  <si>
    <t>73-014.00</t>
  </si>
  <si>
    <t>79-010.00</t>
  </si>
  <si>
    <t>Wabash</t>
  </si>
  <si>
    <t>85-010.00</t>
  </si>
  <si>
    <t>Fulton</t>
  </si>
  <si>
    <t>25-005.00</t>
  </si>
  <si>
    <t>Cemetery Operating</t>
  </si>
  <si>
    <t>48-024.00</t>
  </si>
  <si>
    <t>57-016.00</t>
  </si>
  <si>
    <t>73-004.00</t>
  </si>
  <si>
    <t>Boone</t>
  </si>
  <si>
    <t>06-018.00</t>
  </si>
  <si>
    <t>Cemetery Operating (Bethal)</t>
  </si>
  <si>
    <t>45-026.00</t>
  </si>
  <si>
    <t>CEMETERY OPERATING FUND</t>
  </si>
  <si>
    <t>CEMETERY PERPETUAL CARE FUND</t>
  </si>
  <si>
    <t>01-010.00</t>
  </si>
  <si>
    <t>Cemetery Preservation and Emergency Fund</t>
  </si>
  <si>
    <t>Owen</t>
  </si>
  <si>
    <t>60-007.00</t>
  </si>
  <si>
    <t>Cemetery Restoration</t>
  </si>
  <si>
    <t>73-009.00</t>
  </si>
  <si>
    <t>CEMETERY TRUST</t>
  </si>
  <si>
    <t>Cemetery Trust</t>
  </si>
  <si>
    <t>79-012.00</t>
  </si>
  <si>
    <t>CEMETERY TRUST FUND</t>
  </si>
  <si>
    <t>03-010.00</t>
  </si>
  <si>
    <t>Cemetery-Newsome-Barb</t>
  </si>
  <si>
    <t>Cemetery-Sidney</t>
  </si>
  <si>
    <t>CENTRAL PARK-BANK FUND #20</t>
  </si>
  <si>
    <t>20-030.00</t>
  </si>
  <si>
    <t>Chase Business high Savings</t>
  </si>
  <si>
    <t>Steuben</t>
  </si>
  <si>
    <t>76-014.00</t>
  </si>
  <si>
    <t>Circle Hill</t>
  </si>
  <si>
    <t>45-019.00</t>
  </si>
  <si>
    <t>CIVIL TOWNSHIP FUND</t>
  </si>
  <si>
    <t>Delaware</t>
  </si>
  <si>
    <t>18-008.00</t>
  </si>
  <si>
    <t>COLLINS CEMETERY</t>
  </si>
  <si>
    <t>COMMUNITY BUILDING</t>
  </si>
  <si>
    <t>Newton</t>
  </si>
  <si>
    <t>56-015.00</t>
  </si>
  <si>
    <t>Community Building</t>
  </si>
  <si>
    <t>Sullivan</t>
  </si>
  <si>
    <t>77-016.00</t>
  </si>
  <si>
    <t>84-013.00</t>
  </si>
  <si>
    <t>White</t>
  </si>
  <si>
    <t>91-016.00</t>
  </si>
  <si>
    <t>Whitley</t>
  </si>
  <si>
    <t>92-007.00</t>
  </si>
  <si>
    <t>COMMUNITY BUILDING FUND</t>
  </si>
  <si>
    <t>Pike</t>
  </si>
  <si>
    <t>63-006.00</t>
  </si>
  <si>
    <t>Community Building/Center</t>
  </si>
  <si>
    <t>25-008.00</t>
  </si>
  <si>
    <t>COMMUNITY BUILDING/SERVICES</t>
  </si>
  <si>
    <t>85-008.00</t>
  </si>
  <si>
    <t>COMMUNITY CEMETERY</t>
  </si>
  <si>
    <t>Community Center</t>
  </si>
  <si>
    <t>Community Center - 100167812</t>
  </si>
  <si>
    <t>Community Center - 100167813</t>
  </si>
  <si>
    <t>Henry</t>
  </si>
  <si>
    <t>33-022.00</t>
  </si>
  <si>
    <t>COMMUNITY CENTER FUND</t>
  </si>
  <si>
    <t>33-027.00</t>
  </si>
  <si>
    <t>Community Center Fund</t>
  </si>
  <si>
    <t>Vermillion</t>
  </si>
  <si>
    <t>83-011.00</t>
  </si>
  <si>
    <t>33-026.00</t>
  </si>
  <si>
    <t>Community Donation Fund</t>
  </si>
  <si>
    <t>COMMUNITY DONATIONS FUND</t>
  </si>
  <si>
    <t>Clark</t>
  </si>
  <si>
    <t>10-011.00</t>
  </si>
  <si>
    <t>COMMUNITY FUND</t>
  </si>
  <si>
    <t>92-009.00</t>
  </si>
  <si>
    <t>30-015.00</t>
  </si>
  <si>
    <t>COMMUNITY GARDEN GRANT</t>
  </si>
  <si>
    <t>COMMUNITY HOST</t>
  </si>
  <si>
    <t>02-008.00</t>
  </si>
  <si>
    <t>COMMUNITY SERVICES</t>
  </si>
  <si>
    <t>79-019.00</t>
  </si>
  <si>
    <t>COMMUNITY SERVICES &amp; EDUCATION</t>
  </si>
  <si>
    <t>Construction</t>
  </si>
  <si>
    <t>27-017.00</t>
  </si>
  <si>
    <t>CONSTRUCTION BOND FUNDS</t>
  </si>
  <si>
    <t>Construction Fund</t>
  </si>
  <si>
    <t>Huntington</t>
  </si>
  <si>
    <t>35-010.00</t>
  </si>
  <si>
    <t>CONTRIBUTIONS &amp; DONATIONS</t>
  </si>
  <si>
    <t>COS OPERATING</t>
  </si>
  <si>
    <t>71-030.00</t>
  </si>
  <si>
    <t>COUNTY GRANT FOR FIRE STATION PROJECT</t>
  </si>
  <si>
    <t>COVID 19 RELIEF FUND</t>
  </si>
  <si>
    <t>Monroe</t>
  </si>
  <si>
    <t>53-005.00</t>
  </si>
  <si>
    <t>COVID DONATION FUND</t>
  </si>
  <si>
    <t>COVID PROVIDER RELIEF GRANT</t>
  </si>
  <si>
    <t>48-028.00</t>
  </si>
  <si>
    <t>COVID REIMBURSEMENT</t>
  </si>
  <si>
    <t>Johnson</t>
  </si>
  <si>
    <t>Franklin Union Needham Township</t>
  </si>
  <si>
    <t>41-030.00</t>
  </si>
  <si>
    <t>COVID-19 FUND</t>
  </si>
  <si>
    <t>69-009.00</t>
  </si>
  <si>
    <t>CROSS PLAINS FOUNDATION FUND</t>
  </si>
  <si>
    <t>Cum Fire</t>
  </si>
  <si>
    <t>37-015.00</t>
  </si>
  <si>
    <t>CUM fire</t>
  </si>
  <si>
    <t>40-012.00</t>
  </si>
  <si>
    <t>43-035.00</t>
  </si>
  <si>
    <t>CUM FIRE</t>
  </si>
  <si>
    <t>45-028.00</t>
  </si>
  <si>
    <t>35-014.00</t>
  </si>
  <si>
    <t>Cum Fire - Building Remodeling/Fire Equipment</t>
  </si>
  <si>
    <t>CUM FIRE EQUIP.</t>
  </si>
  <si>
    <t>18-017.00</t>
  </si>
  <si>
    <t>CUM FIRE FUND</t>
  </si>
  <si>
    <t>Dubois</t>
  </si>
  <si>
    <t>19-023.00</t>
  </si>
  <si>
    <t>20-025.00</t>
  </si>
  <si>
    <t>44-007.00</t>
  </si>
  <si>
    <t>50-024.00</t>
  </si>
  <si>
    <t>Cum Fire Fund</t>
  </si>
  <si>
    <t>61-012.00</t>
  </si>
  <si>
    <t>64-021.00</t>
  </si>
  <si>
    <t>79-022.00</t>
  </si>
  <si>
    <t>48-018.00</t>
  </si>
  <si>
    <t>CUM FIRE(TWP)</t>
  </si>
  <si>
    <t>48-019.00</t>
  </si>
  <si>
    <t>48-029.00</t>
  </si>
  <si>
    <t>52-019.00</t>
  </si>
  <si>
    <t>37-011.00</t>
  </si>
  <si>
    <t>CUM FIRE/EMS</t>
  </si>
  <si>
    <t>64-012.00</t>
  </si>
  <si>
    <t>CUM FUND</t>
  </si>
  <si>
    <t>25-009.00</t>
  </si>
  <si>
    <t>Cum Improvement</t>
  </si>
  <si>
    <t>52-009.00</t>
  </si>
  <si>
    <t>Cumculative Fire Fund</t>
  </si>
  <si>
    <t>03-018.00</t>
  </si>
  <si>
    <t>CUMLATIVE FIRE FUND</t>
  </si>
  <si>
    <t>Wells</t>
  </si>
  <si>
    <t>90-011.00</t>
  </si>
  <si>
    <t>Cumlative Fire Fund</t>
  </si>
  <si>
    <t>60-012.00</t>
  </si>
  <si>
    <t>Cummitive Fire</t>
  </si>
  <si>
    <t>Decatur</t>
  </si>
  <si>
    <t>16-012.00</t>
  </si>
  <si>
    <t>CUMMULATIVE FIRE</t>
  </si>
  <si>
    <t>Spencer</t>
  </si>
  <si>
    <t>74-010.00</t>
  </si>
  <si>
    <t>2018-5</t>
  </si>
  <si>
    <t>Cummulative Fire Fund</t>
  </si>
  <si>
    <t>48-022.00</t>
  </si>
  <si>
    <t>Cumulative</t>
  </si>
  <si>
    <t>52-014.00</t>
  </si>
  <si>
    <t>Cumulative   Fire</t>
  </si>
  <si>
    <t>71-024.00</t>
  </si>
  <si>
    <t>Cumulative Bldg &amp; Fire Fighting Fund</t>
  </si>
  <si>
    <t>CUMULATIVE BUILDING</t>
  </si>
  <si>
    <t>20-021.00</t>
  </si>
  <si>
    <t>Cumulative FD Building &amp; Equipment Fund</t>
  </si>
  <si>
    <t>CUMULATIVE FD BUILDING &amp; EQUIPMENT FUND</t>
  </si>
  <si>
    <t>DeKalb</t>
  </si>
  <si>
    <t>17-013.00</t>
  </si>
  <si>
    <t>Cumulative FD Building Equipment Fund</t>
  </si>
  <si>
    <t>01-009.00</t>
  </si>
  <si>
    <t>Cumulative Fire</t>
  </si>
  <si>
    <t>01-014.00</t>
  </si>
  <si>
    <t>CUMULATIVE FIRE</t>
  </si>
  <si>
    <t>02-010.00</t>
  </si>
  <si>
    <t>02-011.00</t>
  </si>
  <si>
    <t>02-014.00</t>
  </si>
  <si>
    <t>02-015.00</t>
  </si>
  <si>
    <t>02-017.00</t>
  </si>
  <si>
    <t>02-019.00</t>
  </si>
  <si>
    <t>03-011.00</t>
  </si>
  <si>
    <t>03-016.00</t>
  </si>
  <si>
    <t>Benton</t>
  </si>
  <si>
    <t>04-014.00</t>
  </si>
  <si>
    <t>04-016.00</t>
  </si>
  <si>
    <t>04-017.00</t>
  </si>
  <si>
    <t>04-018.00</t>
  </si>
  <si>
    <t>Brown</t>
  </si>
  <si>
    <t>07-002.00</t>
  </si>
  <si>
    <t>07-004.00</t>
  </si>
  <si>
    <t>07-005.00</t>
  </si>
  <si>
    <t>08-009.00</t>
  </si>
  <si>
    <t>08-011.00</t>
  </si>
  <si>
    <t>08-013.00</t>
  </si>
  <si>
    <t>08-016.00</t>
  </si>
  <si>
    <t>08-019.00</t>
  </si>
  <si>
    <t>09-006.00</t>
  </si>
  <si>
    <t>Cumulative fire</t>
  </si>
  <si>
    <t>09-007.00</t>
  </si>
  <si>
    <t>09-008.00</t>
  </si>
  <si>
    <t>09-010.00</t>
  </si>
  <si>
    <t>09-013.00</t>
  </si>
  <si>
    <t>09-015.00</t>
  </si>
  <si>
    <t>10-018.00</t>
  </si>
  <si>
    <t>Clay</t>
  </si>
  <si>
    <t>11-011.00</t>
  </si>
  <si>
    <t>12-007.00</t>
  </si>
  <si>
    <t>12-009.00</t>
  </si>
  <si>
    <t>12-012.00</t>
  </si>
  <si>
    <t>12-014.00</t>
  </si>
  <si>
    <t>12-015.00</t>
  </si>
  <si>
    <t>12-016.00</t>
  </si>
  <si>
    <t>12-018.00</t>
  </si>
  <si>
    <t>15-019.00</t>
  </si>
  <si>
    <t>16-007.00</t>
  </si>
  <si>
    <t>16-010.00</t>
  </si>
  <si>
    <t>16-014.00</t>
  </si>
  <si>
    <t>16-015.00</t>
  </si>
  <si>
    <t>17-011.00</t>
  </si>
  <si>
    <t>17-016.00</t>
  </si>
  <si>
    <t>17-018.00</t>
  </si>
  <si>
    <t>17-019.00</t>
  </si>
  <si>
    <t>18-009.00</t>
  </si>
  <si>
    <t>18-010.00</t>
  </si>
  <si>
    <t>18-011.00</t>
  </si>
  <si>
    <t>18-016.00</t>
  </si>
  <si>
    <t>18-018.00</t>
  </si>
  <si>
    <t>19-015.00</t>
  </si>
  <si>
    <t>19-018.00</t>
  </si>
  <si>
    <t>20-026.00</t>
  </si>
  <si>
    <t>20-029.00</t>
  </si>
  <si>
    <t>20-031.00</t>
  </si>
  <si>
    <t>20-034.00</t>
  </si>
  <si>
    <t>23-012.00</t>
  </si>
  <si>
    <t>23-020.00</t>
  </si>
  <si>
    <t>23-021.00</t>
  </si>
  <si>
    <t>24-015.00</t>
  </si>
  <si>
    <t>24-017.00</t>
  </si>
  <si>
    <t>25-007.00</t>
  </si>
  <si>
    <t>25-011.00</t>
  </si>
  <si>
    <t>25-012.00</t>
  </si>
  <si>
    <t>Gibson</t>
  </si>
  <si>
    <t>26-016.00</t>
  </si>
  <si>
    <t>27-014.00</t>
  </si>
  <si>
    <t>27-015.00</t>
  </si>
  <si>
    <t>28-025.00</t>
  </si>
  <si>
    <t>28-026.00</t>
  </si>
  <si>
    <t>28-028.00</t>
  </si>
  <si>
    <t>28-031.00</t>
  </si>
  <si>
    <t>28-032.00</t>
  </si>
  <si>
    <t>28-033.00</t>
  </si>
  <si>
    <t>28-034.00</t>
  </si>
  <si>
    <t>29-016.00</t>
  </si>
  <si>
    <t>29-017.00</t>
  </si>
  <si>
    <t>30-007.00</t>
  </si>
  <si>
    <t>30-010.00</t>
  </si>
  <si>
    <t>30-012.00</t>
  </si>
  <si>
    <t>Harrison</t>
  </si>
  <si>
    <t>31-016.00</t>
  </si>
  <si>
    <t>32-015.00</t>
  </si>
  <si>
    <t>32-017.00</t>
  </si>
  <si>
    <t>33-016.00</t>
  </si>
  <si>
    <t>33-017.00</t>
  </si>
  <si>
    <t>33-018.00</t>
  </si>
  <si>
    <t>33-019.00</t>
  </si>
  <si>
    <t>33-023.00</t>
  </si>
  <si>
    <t>Howard</t>
  </si>
  <si>
    <t>34-007.00</t>
  </si>
  <si>
    <t>34-008.00</t>
  </si>
  <si>
    <t>34-011.00</t>
  </si>
  <si>
    <t>35-007.00</t>
  </si>
  <si>
    <t>35-008.00</t>
  </si>
  <si>
    <t>35-011.00</t>
  </si>
  <si>
    <t>35-012.00</t>
  </si>
  <si>
    <t>35-013.00</t>
  </si>
  <si>
    <t>35-015.00</t>
  </si>
  <si>
    <t>35-016.00</t>
  </si>
  <si>
    <t>35-017.00</t>
  </si>
  <si>
    <t>35-018.00</t>
  </si>
  <si>
    <t>37-006.00</t>
  </si>
  <si>
    <t>37-010.00</t>
  </si>
  <si>
    <t>37-016.00</t>
  </si>
  <si>
    <t>Jay</t>
  </si>
  <si>
    <t>38-012.00</t>
  </si>
  <si>
    <t>Jefferson</t>
  </si>
  <si>
    <t>39-011.00</t>
  </si>
  <si>
    <t>39-014.00</t>
  </si>
  <si>
    <t>40-004.00</t>
  </si>
  <si>
    <t>40-007.00</t>
  </si>
  <si>
    <t>40-011.00</t>
  </si>
  <si>
    <t>40-013.00</t>
  </si>
  <si>
    <t>43-027.00</t>
  </si>
  <si>
    <t>43-029.00</t>
  </si>
  <si>
    <t>43-030.00</t>
  </si>
  <si>
    <t>43-032.00</t>
  </si>
  <si>
    <t>44-006.00</t>
  </si>
  <si>
    <t>44-008.00</t>
  </si>
  <si>
    <t>44-011.00</t>
  </si>
  <si>
    <t>44-012.00</t>
  </si>
  <si>
    <t>44-013.00</t>
  </si>
  <si>
    <t>44-014.00</t>
  </si>
  <si>
    <t>44-015.00</t>
  </si>
  <si>
    <t>45-022.00</t>
  </si>
  <si>
    <t>45-023.00</t>
  </si>
  <si>
    <t>45-021.00</t>
  </si>
  <si>
    <t>46-016.00</t>
  </si>
  <si>
    <t>46-019.00</t>
  </si>
  <si>
    <t>46-021.00</t>
  </si>
  <si>
    <t>46-026.00</t>
  </si>
  <si>
    <t>46-029.00</t>
  </si>
  <si>
    <t>46-030.00</t>
  </si>
  <si>
    <t>46-031.00</t>
  </si>
  <si>
    <t>47-011.00</t>
  </si>
  <si>
    <t>47-015.00</t>
  </si>
  <si>
    <t>47-016.00</t>
  </si>
  <si>
    <t>47-018.00</t>
  </si>
  <si>
    <t>48-021.00</t>
  </si>
  <si>
    <t>48-025.00</t>
  </si>
  <si>
    <t>50-020.00</t>
  </si>
  <si>
    <t>50-021.00</t>
  </si>
  <si>
    <t>50-022.00</t>
  </si>
  <si>
    <t>50-023.00</t>
  </si>
  <si>
    <t>50-026.00</t>
  </si>
  <si>
    <t>50-028.00</t>
  </si>
  <si>
    <t>Martin</t>
  </si>
  <si>
    <t>51-010.00</t>
  </si>
  <si>
    <t>52-010.00</t>
  </si>
  <si>
    <t>52-011.00</t>
  </si>
  <si>
    <t>53-004.00</t>
  </si>
  <si>
    <t>54-018.00</t>
  </si>
  <si>
    <t>54-019.00</t>
  </si>
  <si>
    <t>54-020.00</t>
  </si>
  <si>
    <t>54-023.00</t>
  </si>
  <si>
    <t>54-024.00</t>
  </si>
  <si>
    <t>54-027.00</t>
  </si>
  <si>
    <t>54-028.00</t>
  </si>
  <si>
    <t>55-010.00</t>
  </si>
  <si>
    <t>55-012.00</t>
  </si>
  <si>
    <t>55-013.00</t>
  </si>
  <si>
    <t>55-016.00</t>
  </si>
  <si>
    <t>55-017.00</t>
  </si>
  <si>
    <t>55-020.00</t>
  </si>
  <si>
    <t>56-006.00</t>
  </si>
  <si>
    <t>56-009.00</t>
  </si>
  <si>
    <t>56-012.00</t>
  </si>
  <si>
    <t>57-008.00</t>
  </si>
  <si>
    <t>57-015.00</t>
  </si>
  <si>
    <t>60-003.00</t>
  </si>
  <si>
    <t>61-009.00</t>
  </si>
  <si>
    <t>61-014.00</t>
  </si>
  <si>
    <t>61-020.00</t>
  </si>
  <si>
    <t>64-014.00</t>
  </si>
  <si>
    <t>64-015.00</t>
  </si>
  <si>
    <t>64-016.00</t>
  </si>
  <si>
    <t>64-022.00</t>
  </si>
  <si>
    <t>64-023.00</t>
  </si>
  <si>
    <t>Posey</t>
  </si>
  <si>
    <t>65-009.00</t>
  </si>
  <si>
    <t>65-014.00</t>
  </si>
  <si>
    <t>65-015.00</t>
  </si>
  <si>
    <t>66-016.00</t>
  </si>
  <si>
    <t>Putnam</t>
  </si>
  <si>
    <t>67-007.00</t>
  </si>
  <si>
    <t>67-010.00</t>
  </si>
  <si>
    <t>67-012.00</t>
  </si>
  <si>
    <t>67-013.00</t>
  </si>
  <si>
    <t>67-016.00</t>
  </si>
  <si>
    <t>67-018.00</t>
  </si>
  <si>
    <t>68-020.00</t>
  </si>
  <si>
    <t>Rush</t>
  </si>
  <si>
    <t>70-009.00</t>
  </si>
  <si>
    <t>70-012.00</t>
  </si>
  <si>
    <t>73-007.00</t>
  </si>
  <si>
    <t>73-011.00</t>
  </si>
  <si>
    <t>73-013.00</t>
  </si>
  <si>
    <t>74-009.00</t>
  </si>
  <si>
    <t>Starke</t>
  </si>
  <si>
    <t>75-005.00</t>
  </si>
  <si>
    <t>75-009.00</t>
  </si>
  <si>
    <t>75-010.00</t>
  </si>
  <si>
    <t>75-011.00</t>
  </si>
  <si>
    <t>75-012.00</t>
  </si>
  <si>
    <t>76-013.00</t>
  </si>
  <si>
    <t>76-015.00</t>
  </si>
  <si>
    <t>76-018.00</t>
  </si>
  <si>
    <t>77-011.00</t>
  </si>
  <si>
    <t>77-012.00</t>
  </si>
  <si>
    <t>79-014.00</t>
  </si>
  <si>
    <t>79-021.00</t>
  </si>
  <si>
    <t>80-005.00</t>
  </si>
  <si>
    <t>Vanderburgh</t>
  </si>
  <si>
    <t>82-004.00</t>
  </si>
  <si>
    <t>82-005.00</t>
  </si>
  <si>
    <t>82-006.00</t>
  </si>
  <si>
    <t>82-010.00</t>
  </si>
  <si>
    <t>83-010.00</t>
  </si>
  <si>
    <t>83-013.00</t>
  </si>
  <si>
    <t>84-005.00</t>
  </si>
  <si>
    <t>84-010.00</t>
  </si>
  <si>
    <t>84-011.00</t>
  </si>
  <si>
    <t>84-012.00</t>
  </si>
  <si>
    <t>85-007.00</t>
  </si>
  <si>
    <t>85-011.00</t>
  </si>
  <si>
    <t>87-015.00</t>
  </si>
  <si>
    <t>88-016.00</t>
  </si>
  <si>
    <t>88-018.00</t>
  </si>
  <si>
    <t>88-019.00</t>
  </si>
  <si>
    <t>88-020.00</t>
  </si>
  <si>
    <t>88-022.00</t>
  </si>
  <si>
    <t>88-023.00</t>
  </si>
  <si>
    <t>88-024.00</t>
  </si>
  <si>
    <t>89-018.00</t>
  </si>
  <si>
    <t>89-021.00</t>
  </si>
  <si>
    <t>89-024.00</t>
  </si>
  <si>
    <t>89-026.00</t>
  </si>
  <si>
    <t>89-027.00</t>
  </si>
  <si>
    <t>89-029.00</t>
  </si>
  <si>
    <t>90-006.00</t>
  </si>
  <si>
    <t>CF1</t>
  </si>
  <si>
    <t>90-013.00</t>
  </si>
  <si>
    <t>90-014.00</t>
  </si>
  <si>
    <t>91-008.00</t>
  </si>
  <si>
    <t>91-010.00</t>
  </si>
  <si>
    <t>91-014.00</t>
  </si>
  <si>
    <t>91-018.00</t>
  </si>
  <si>
    <t>92-012.00</t>
  </si>
  <si>
    <t>20-023.00</t>
  </si>
  <si>
    <t>Cumulative Fire (Bldg/Rem/Equip) Fund</t>
  </si>
  <si>
    <t>44-005.00</t>
  </si>
  <si>
    <t>45-024.00</t>
  </si>
  <si>
    <t>77-010.00</t>
  </si>
  <si>
    <t>61-016.00</t>
  </si>
  <si>
    <t>CUMULATIVE FIRE (TOWNSHIP)</t>
  </si>
  <si>
    <t>83-012.00</t>
  </si>
  <si>
    <t>90-009.00</t>
  </si>
  <si>
    <t>Cumulative Fire (township)</t>
  </si>
  <si>
    <t>49-122.00</t>
  </si>
  <si>
    <t>CUMULATIVE FIRE AND EMS FUND</t>
  </si>
  <si>
    <t>35-009.00</t>
  </si>
  <si>
    <t>CUMULATIVE FIRE BUILDING EQUIP</t>
  </si>
  <si>
    <t>Floyd</t>
  </si>
  <si>
    <t>22-007.00</t>
  </si>
  <si>
    <t>Cumulative Fire Fighting</t>
  </si>
  <si>
    <t>Cumulative Fire Fund</t>
  </si>
  <si>
    <t>CUMULATIVE FIRE FUND</t>
  </si>
  <si>
    <t>02-024.00</t>
  </si>
  <si>
    <t>02-025.00</t>
  </si>
  <si>
    <t>03-012.00</t>
  </si>
  <si>
    <t>03-014.00</t>
  </si>
  <si>
    <t>06-016.00</t>
  </si>
  <si>
    <t>07-003.00</t>
  </si>
  <si>
    <t>08-007.00</t>
  </si>
  <si>
    <t>08-012.00</t>
  </si>
  <si>
    <t>09-016.00</t>
  </si>
  <si>
    <t>Daviess</t>
  </si>
  <si>
    <t>14-018.00</t>
  </si>
  <si>
    <t>14-025.00</t>
  </si>
  <si>
    <t>15-018.00</t>
  </si>
  <si>
    <t>17-012.00</t>
  </si>
  <si>
    <t>18-012.00</t>
  </si>
  <si>
    <t>18-013.00</t>
  </si>
  <si>
    <t>19-020.00</t>
  </si>
  <si>
    <t>19-024.00</t>
  </si>
  <si>
    <t>20-022.00</t>
  </si>
  <si>
    <t>20-028.00</t>
  </si>
  <si>
    <t>20-033.00</t>
  </si>
  <si>
    <t>26-017.00</t>
  </si>
  <si>
    <t>27-011.00</t>
  </si>
  <si>
    <t>27-012.00</t>
  </si>
  <si>
    <t>27-022.00</t>
  </si>
  <si>
    <t>28-020.00</t>
  </si>
  <si>
    <t>29-009.00</t>
  </si>
  <si>
    <t>30-013.00</t>
  </si>
  <si>
    <t>32-012.00</t>
  </si>
  <si>
    <t>32-014.00</t>
  </si>
  <si>
    <t>32-021.00</t>
  </si>
  <si>
    <t>32-022.00</t>
  </si>
  <si>
    <t>33-028.00</t>
  </si>
  <si>
    <t>34-004.00</t>
  </si>
  <si>
    <t>34-013.00</t>
  </si>
  <si>
    <t>37-017.00</t>
  </si>
  <si>
    <t>42-018.00</t>
  </si>
  <si>
    <t>42-024.00</t>
  </si>
  <si>
    <t>42-027.00</t>
  </si>
  <si>
    <t>43-024.00</t>
  </si>
  <si>
    <t>43-025.00</t>
  </si>
  <si>
    <t>43-028.00</t>
  </si>
  <si>
    <t>43-033.00</t>
  </si>
  <si>
    <t>43-038.00</t>
  </si>
  <si>
    <t>43-039.00</t>
  </si>
  <si>
    <t>45-020.00</t>
  </si>
  <si>
    <t>46-013.00</t>
  </si>
  <si>
    <t>46-024.00</t>
  </si>
  <si>
    <t>46-027.00</t>
  </si>
  <si>
    <t>47-013.00</t>
  </si>
  <si>
    <t>49-129.00</t>
  </si>
  <si>
    <t>50-019.00</t>
  </si>
  <si>
    <t>52-013.00</t>
  </si>
  <si>
    <t>52-018.00</t>
  </si>
  <si>
    <t>52-021.00</t>
  </si>
  <si>
    <t>53-011.00</t>
  </si>
  <si>
    <t>55-011.00</t>
  </si>
  <si>
    <t>55-018.00</t>
  </si>
  <si>
    <t>56-011.00</t>
  </si>
  <si>
    <t>56-013.00</t>
  </si>
  <si>
    <t>57-012.00</t>
  </si>
  <si>
    <t>57-014.00</t>
  </si>
  <si>
    <t>61-008.00</t>
  </si>
  <si>
    <t>64-017.00</t>
  </si>
  <si>
    <t>65-007.00</t>
  </si>
  <si>
    <t>66-013.00</t>
  </si>
  <si>
    <t>66-015.00</t>
  </si>
  <si>
    <t>70-004.00</t>
  </si>
  <si>
    <t>71-027.00</t>
  </si>
  <si>
    <t>71-028.00</t>
  </si>
  <si>
    <t>73-008.00</t>
  </si>
  <si>
    <t>73-012.00</t>
  </si>
  <si>
    <t>74-013.00</t>
  </si>
  <si>
    <t>77-013.00</t>
  </si>
  <si>
    <t>79-011.00</t>
  </si>
  <si>
    <t>79-015.00</t>
  </si>
  <si>
    <t>79-020.00</t>
  </si>
  <si>
    <t>80-006.00</t>
  </si>
  <si>
    <t>80-007.00</t>
  </si>
  <si>
    <t>80-009.00</t>
  </si>
  <si>
    <t>82-007.00</t>
  </si>
  <si>
    <t>85-006.00</t>
  </si>
  <si>
    <t>85-009.00</t>
  </si>
  <si>
    <t>88-026.00</t>
  </si>
  <si>
    <t>89-016.00</t>
  </si>
  <si>
    <t>89-017.00</t>
  </si>
  <si>
    <t>89-023.00</t>
  </si>
  <si>
    <t>90-012.00</t>
  </si>
  <si>
    <t>91-012.00</t>
  </si>
  <si>
    <t>91-013.00</t>
  </si>
  <si>
    <t>92-005.00</t>
  </si>
  <si>
    <t>92-008.00</t>
  </si>
  <si>
    <t>92-010.00</t>
  </si>
  <si>
    <t>92-011.00</t>
  </si>
  <si>
    <t>92-013.00</t>
  </si>
  <si>
    <t>40-005.00</t>
  </si>
  <si>
    <t>Cumulative Fire Special</t>
  </si>
  <si>
    <t>52-008.00</t>
  </si>
  <si>
    <t>Cumulative Fire Township</t>
  </si>
  <si>
    <t>51-009.00</t>
  </si>
  <si>
    <t>Cumulative Firefighting</t>
  </si>
  <si>
    <t>46-025.00</t>
  </si>
  <si>
    <t>CUMULATIVE FUND</t>
  </si>
  <si>
    <t>87-007.00</t>
  </si>
  <si>
    <t>87-013.00</t>
  </si>
  <si>
    <t>Cumulative Fund</t>
  </si>
  <si>
    <t>CUMULATIVE FUND (WP)</t>
  </si>
  <si>
    <t>CUMULATIVE PARK &amp; REC</t>
  </si>
  <si>
    <t>40-010.00</t>
  </si>
  <si>
    <t>Cumulative Park &amp; Recreation Building Fund</t>
  </si>
  <si>
    <t>CUMULATIVE PARK FUND</t>
  </si>
  <si>
    <t>17-020.00</t>
  </si>
  <si>
    <t>Cumulitive Fire</t>
  </si>
  <si>
    <t>61-018.00</t>
  </si>
  <si>
    <t>20-035.00</t>
  </si>
  <si>
    <t>CUMULTIVE FIRE FUND</t>
  </si>
  <si>
    <t>DANVILLE SOUTH CEMETERY FUND</t>
  </si>
  <si>
    <t>Debt</t>
  </si>
  <si>
    <t>DEBT - FIRE EQUIPMENT</t>
  </si>
  <si>
    <t>Debt Fund</t>
  </si>
  <si>
    <t>52-015.00</t>
  </si>
  <si>
    <t>Debt Levy</t>
  </si>
  <si>
    <t>DEBT SERVICE</t>
  </si>
  <si>
    <t>Debt Service</t>
  </si>
  <si>
    <t>06-008.00</t>
  </si>
  <si>
    <t>32-013.00</t>
  </si>
  <si>
    <t>46-014.00</t>
  </si>
  <si>
    <t>53-009.00</t>
  </si>
  <si>
    <t>DEBT SERVICE BOND FUND</t>
  </si>
  <si>
    <t>Debt Service Fund</t>
  </si>
  <si>
    <t>DEBT SERVICE FUND</t>
  </si>
  <si>
    <t>DEBT SERVICE/LEASE</t>
  </si>
  <si>
    <t>DEBT SERVICES</t>
  </si>
  <si>
    <t>Deductions From Salaries/Wages</t>
  </si>
  <si>
    <t>Deductions from Salary</t>
  </si>
  <si>
    <t>Disaster Relief Fund</t>
  </si>
  <si>
    <t>Crawford</t>
  </si>
  <si>
    <t>13-012.00</t>
  </si>
  <si>
    <t>Dog</t>
  </si>
  <si>
    <t>67-017.00</t>
  </si>
  <si>
    <t>59-019.00</t>
  </si>
  <si>
    <t>DOG FUND</t>
  </si>
  <si>
    <t>Donation</t>
  </si>
  <si>
    <t>DONATION</t>
  </si>
  <si>
    <t>Donation Account</t>
  </si>
  <si>
    <t>DONATION FIRE EQUIPMENT</t>
  </si>
  <si>
    <t>DONATION FUND</t>
  </si>
  <si>
    <t>32-018.00</t>
  </si>
  <si>
    <t>32-020.00</t>
  </si>
  <si>
    <t>Donation Fund</t>
  </si>
  <si>
    <t>46-032.00</t>
  </si>
  <si>
    <t>48-016.00</t>
  </si>
  <si>
    <t>49-123.00</t>
  </si>
  <si>
    <t>Donation Fund/Bereavement</t>
  </si>
  <si>
    <t>Donation Fund/Federal Grant</t>
  </si>
  <si>
    <t>DONATION FUNDS</t>
  </si>
  <si>
    <t>DONATION TO HELP THE HOMELESS</t>
  </si>
  <si>
    <t>77-009.00</t>
  </si>
  <si>
    <t>DONATION/FUNDRAISING-FIRE TERRITORY</t>
  </si>
  <si>
    <t>Donation-Mausoleum Fund</t>
  </si>
  <si>
    <t>Donations</t>
  </si>
  <si>
    <t>10-009.00</t>
  </si>
  <si>
    <t>DONATIONS</t>
  </si>
  <si>
    <t>10-014.00</t>
  </si>
  <si>
    <t>16-009.00</t>
  </si>
  <si>
    <t>26-013.00</t>
  </si>
  <si>
    <t>28-021.00</t>
  </si>
  <si>
    <t>71-023.00</t>
  </si>
  <si>
    <t>82-009.00</t>
  </si>
  <si>
    <t>89-019.00</t>
  </si>
  <si>
    <t>92-006.00</t>
  </si>
  <si>
    <t>DONATIONS - FIRE</t>
  </si>
  <si>
    <t>DONATIONS - PICKLEBALL COURTS</t>
  </si>
  <si>
    <t>53-013.00</t>
  </si>
  <si>
    <t>DONATIONS - VB TOWNSHIP</t>
  </si>
  <si>
    <t>Donations Fire</t>
  </si>
  <si>
    <t>DONATIONS FOR FIRE EQUIPMENT/TRAINING CENTER</t>
  </si>
  <si>
    <t>45-027.00</t>
  </si>
  <si>
    <t>DONATIONS FUND</t>
  </si>
  <si>
    <t>Donations Fund</t>
  </si>
  <si>
    <t>71-021.00</t>
  </si>
  <si>
    <t>48-026.00</t>
  </si>
  <si>
    <t>DONATIONS NON REVERTING FUND</t>
  </si>
  <si>
    <t>67-015.00</t>
  </si>
  <si>
    <t>earnings on investments and deposits</t>
  </si>
  <si>
    <t>EDI GRANT PROGRAM</t>
  </si>
  <si>
    <t>EDWARDSPORT TOWN CEMETERY DONATIONS FUND</t>
  </si>
  <si>
    <t>EDWARDSPORT TOWN CEMETERY INCOME FUND</t>
  </si>
  <si>
    <t>EFSP</t>
  </si>
  <si>
    <t>EMER FIRE LOAN</t>
  </si>
  <si>
    <t>Emergency Ambulance</t>
  </si>
  <si>
    <t>Emergency Ambulance/Medical Services</t>
  </si>
  <si>
    <t>EMERGENCY AMBULANCE/MEDICAL SERVICES CIVIL</t>
  </si>
  <si>
    <t>EMERGENCY FIRE LOAN</t>
  </si>
  <si>
    <t>Emergency Fire Loan</t>
  </si>
  <si>
    <t>EMERGENCY LOAN REPAYMENT</t>
  </si>
  <si>
    <t>02-020.00</t>
  </si>
  <si>
    <t>EMERGENCY MEDICAL</t>
  </si>
  <si>
    <t>Emergency Medical Service</t>
  </si>
  <si>
    <t>EMERGENCY MEDICAL SERVICE FUND</t>
  </si>
  <si>
    <t>EMERGENCY MEDICAL SERVICES</t>
  </si>
  <si>
    <t>Emergency Medical Services Fund</t>
  </si>
  <si>
    <t>EMERGENCY MEDICAL SERVISES</t>
  </si>
  <si>
    <t>EMERGENCY MEDICAL/FIRE</t>
  </si>
  <si>
    <t>Jackson</t>
  </si>
  <si>
    <t>36-018.00</t>
  </si>
  <si>
    <t>Employee Withholding Tax</t>
  </si>
  <si>
    <t>13-011.00</t>
  </si>
  <si>
    <t>EMPLOYEE WITHHOLDINGS</t>
  </si>
  <si>
    <t>Employee Withholdings</t>
  </si>
  <si>
    <t>13-013.00</t>
  </si>
  <si>
    <t>13-014.00</t>
  </si>
  <si>
    <t>13-015.00</t>
  </si>
  <si>
    <t>13-016.00</t>
  </si>
  <si>
    <t>13-017.00</t>
  </si>
  <si>
    <t>EMS</t>
  </si>
  <si>
    <t>Ems</t>
  </si>
  <si>
    <t>EMS CIVIL</t>
  </si>
  <si>
    <t>EMS Emergency Medical Service</t>
  </si>
  <si>
    <t>EMS EQUIPMENT</t>
  </si>
  <si>
    <t>EMS Fund</t>
  </si>
  <si>
    <t>EMS FUND</t>
  </si>
  <si>
    <t>EMS NON REVERTING FUND</t>
  </si>
  <si>
    <t>EMS SUPPLIES, TRAINING, EQUIPMENT</t>
  </si>
  <si>
    <t>EMS/AMBULANCE BILLING</t>
  </si>
  <si>
    <t>EMS/FIRE FIGHTING FUND</t>
  </si>
  <si>
    <t>Perry</t>
  </si>
  <si>
    <t>62-012.00</t>
  </si>
  <si>
    <t>Enlow Cemetery</t>
  </si>
  <si>
    <t>EQUIPMENT DEBT</t>
  </si>
  <si>
    <t>48-027.00</t>
  </si>
  <si>
    <t>EQUIPMENT DONATIONS</t>
  </si>
  <si>
    <t>EQUIPMENT REPLACE FUND</t>
  </si>
  <si>
    <t>Equipment Replacement Fund</t>
  </si>
  <si>
    <t>EQUIPMENT REPLACEMENT FUND</t>
  </si>
  <si>
    <t>ERAP - COVID</t>
  </si>
  <si>
    <t>ERAP 2 - COVID</t>
  </si>
  <si>
    <t>ERAP GRANT</t>
  </si>
  <si>
    <t>ERAP GRANT FUND</t>
  </si>
  <si>
    <t>EUA-Emergency Utility Assistance</t>
  </si>
  <si>
    <t>Excess</t>
  </si>
  <si>
    <t>EXCESS LEVEY</t>
  </si>
  <si>
    <t>03-008.00</t>
  </si>
  <si>
    <t>EXCESS LEVY</t>
  </si>
  <si>
    <t>05-007.00</t>
  </si>
  <si>
    <t>Excess Levy</t>
  </si>
  <si>
    <t>10-010.00</t>
  </si>
  <si>
    <t>10-017.00</t>
  </si>
  <si>
    <t>12-013.00</t>
  </si>
  <si>
    <t>16-011.00</t>
  </si>
  <si>
    <t>17-022.00</t>
  </si>
  <si>
    <t>Fayette</t>
  </si>
  <si>
    <t>21-009.00</t>
  </si>
  <si>
    <t>22-008.00</t>
  </si>
  <si>
    <t>25-006.00</t>
  </si>
  <si>
    <t>33-025.00</t>
  </si>
  <si>
    <t>34-005.00</t>
  </si>
  <si>
    <t>37-009.00</t>
  </si>
  <si>
    <t>excess levy</t>
  </si>
  <si>
    <t>38-009.00</t>
  </si>
  <si>
    <t>38-010.00</t>
  </si>
  <si>
    <t>39-012.00</t>
  </si>
  <si>
    <t>43-026.00</t>
  </si>
  <si>
    <t>46-015.00</t>
  </si>
  <si>
    <t>56-007.00</t>
  </si>
  <si>
    <t>60-008.00</t>
  </si>
  <si>
    <t>65-012.00</t>
  </si>
  <si>
    <t>66-011.00</t>
  </si>
  <si>
    <t>69-015.00</t>
  </si>
  <si>
    <t>82-008.00</t>
  </si>
  <si>
    <t>83-014.00</t>
  </si>
  <si>
    <t>85-012.00</t>
  </si>
  <si>
    <t>90-007.00</t>
  </si>
  <si>
    <t>Excess Levy Fund</t>
  </si>
  <si>
    <t>EXCESS LEVY FUND</t>
  </si>
  <si>
    <t>EXCESS LEVY/CIRCUIT BREAKER</t>
  </si>
  <si>
    <t>Excess LOIT</t>
  </si>
  <si>
    <t>FEDERAL GRANTS</t>
  </si>
  <si>
    <t>38-016.00</t>
  </si>
  <si>
    <t>Federal Revenue Sharing</t>
  </si>
  <si>
    <t>FEMA GRANT</t>
  </si>
  <si>
    <t>12-017.00</t>
  </si>
  <si>
    <t>FHC Cemetery</t>
  </si>
  <si>
    <t>fiire fighting</t>
  </si>
  <si>
    <t>Fire</t>
  </si>
  <si>
    <t>63-007.00</t>
  </si>
  <si>
    <t>69-017.00</t>
  </si>
  <si>
    <t>Scott</t>
  </si>
  <si>
    <t>72-007.00</t>
  </si>
  <si>
    <t>91-019.00</t>
  </si>
  <si>
    <t>Fire  Fighting Fund</t>
  </si>
  <si>
    <t>FIRE - GRANTS (STATE)</t>
  </si>
  <si>
    <t>FIRE AND E.M.S. FUND</t>
  </si>
  <si>
    <t>Fire Billing</t>
  </si>
  <si>
    <t>48-020.00</t>
  </si>
  <si>
    <t>FIRE BLDG DEBT</t>
  </si>
  <si>
    <t>fire bldg debt</t>
  </si>
  <si>
    <t>FIRE BLDG DEBT.</t>
  </si>
  <si>
    <t>Fire Bldg. Debt</t>
  </si>
  <si>
    <t>Fire Board</t>
  </si>
  <si>
    <t>02-018.00</t>
  </si>
  <si>
    <t>Fire Building Debt</t>
  </si>
  <si>
    <t>FIRE BUILDING DEBT</t>
  </si>
  <si>
    <t>FIRE BUILDING DEBT (STATION 144)</t>
  </si>
  <si>
    <t>FIRE BUILDING DEBT FUND</t>
  </si>
  <si>
    <t>32-011.00</t>
  </si>
  <si>
    <t>Fire Building Fund 4425</t>
  </si>
  <si>
    <t>Fire Claim Fund</t>
  </si>
  <si>
    <t>FIRE CUMULATIVE</t>
  </si>
  <si>
    <t>33-024.00</t>
  </si>
  <si>
    <t>Fire Cumulative Fund</t>
  </si>
  <si>
    <t>42-020.00</t>
  </si>
  <si>
    <t>46-018.00</t>
  </si>
  <si>
    <t>FIRE CUMULATIVE FUND</t>
  </si>
  <si>
    <t>Fire Debt</t>
  </si>
  <si>
    <t>03-007.00</t>
  </si>
  <si>
    <t>03-015.00</t>
  </si>
  <si>
    <t>FIRE DEBT</t>
  </si>
  <si>
    <t>26-020.00</t>
  </si>
  <si>
    <t>30-008.00</t>
  </si>
  <si>
    <t>74-014.00</t>
  </si>
  <si>
    <t>75-006.00</t>
  </si>
  <si>
    <t>FIRE DEBT FUND</t>
  </si>
  <si>
    <t>FIRE DEBT SERVICE</t>
  </si>
  <si>
    <t>FIRE DEBT SERVICE FUND</t>
  </si>
  <si>
    <t>FIRE DEPARTMENT DONATION FUND</t>
  </si>
  <si>
    <t>FIRE DEPARTMENT DONATIONS</t>
  </si>
  <si>
    <t>FIRE DONATION</t>
  </si>
  <si>
    <t>Fire Donation Fund</t>
  </si>
  <si>
    <t>FIRE DONATIONS</t>
  </si>
  <si>
    <t>FIRE EQUIP DEBT</t>
  </si>
  <si>
    <t>FIRE EQUIPMENT BOND</t>
  </si>
  <si>
    <t>FIRE EQUIPMENT DEBT</t>
  </si>
  <si>
    <t>Fire Equipment Debt</t>
  </si>
  <si>
    <t>28-022.00</t>
  </si>
  <si>
    <t>28-030.00</t>
  </si>
  <si>
    <t>74-015.00</t>
  </si>
  <si>
    <t>Fire Equipment Debt Fund</t>
  </si>
  <si>
    <t>FIRE EQUIPMENT DEBT FUND</t>
  </si>
  <si>
    <t>FIRE EQUIPMENT DEBT SERVICE</t>
  </si>
  <si>
    <t>FIRE EQUIPMENT FUND</t>
  </si>
  <si>
    <t>FIRE EQUIPMENT LOAN</t>
  </si>
  <si>
    <t>FIRE EQUIPMENT PROCEEDS</t>
  </si>
  <si>
    <t>FIRE EQUIPMENT PURCHASE</t>
  </si>
  <si>
    <t>FIRE EQUIPMENT PURCHASES FUND</t>
  </si>
  <si>
    <t>20-024.00</t>
  </si>
  <si>
    <t>FIRE EQUIPMENT REPLACEMENT</t>
  </si>
  <si>
    <t>Fire Equipment Replacement</t>
  </si>
  <si>
    <t>Fire Equiptment Debt</t>
  </si>
  <si>
    <t>01-006.00</t>
  </si>
  <si>
    <t>Fire Fighting</t>
  </si>
  <si>
    <t>01-007.00</t>
  </si>
  <si>
    <t>01-008.00</t>
  </si>
  <si>
    <t>01-011.00</t>
  </si>
  <si>
    <t>01-012.00</t>
  </si>
  <si>
    <t>01-015.00</t>
  </si>
  <si>
    <t>02-022.00</t>
  </si>
  <si>
    <t>03-017.00</t>
  </si>
  <si>
    <t>04-015.00</t>
  </si>
  <si>
    <t>04-019.00</t>
  </si>
  <si>
    <t>04-021.00</t>
  </si>
  <si>
    <t>04-022.00</t>
  </si>
  <si>
    <t>04-023.00</t>
  </si>
  <si>
    <t>05-005.00</t>
  </si>
  <si>
    <t>06-009.00</t>
  </si>
  <si>
    <t>06-011.00</t>
  </si>
  <si>
    <t>06-012.00</t>
  </si>
  <si>
    <t>06-013.00</t>
  </si>
  <si>
    <t>08-006.00</t>
  </si>
  <si>
    <t>08-015.00</t>
  </si>
  <si>
    <t>2/1111</t>
  </si>
  <si>
    <t>09-014.00</t>
  </si>
  <si>
    <t>09-018.00</t>
  </si>
  <si>
    <t>11-010.00</t>
  </si>
  <si>
    <t>11-012.00</t>
  </si>
  <si>
    <t>11-014.00</t>
  </si>
  <si>
    <t>11-016.00</t>
  </si>
  <si>
    <t>11-018.00</t>
  </si>
  <si>
    <t>14-016.00</t>
  </si>
  <si>
    <t>14-017.00</t>
  </si>
  <si>
    <t>14-023.00</t>
  </si>
  <si>
    <t>15-008.00</t>
  </si>
  <si>
    <t>15-009.00</t>
  </si>
  <si>
    <t>15-010.00</t>
  </si>
  <si>
    <t>15-012.00</t>
  </si>
  <si>
    <t>15-013.00</t>
  </si>
  <si>
    <t>15-015.00</t>
  </si>
  <si>
    <t>15-016.00</t>
  </si>
  <si>
    <t>15-020.00</t>
  </si>
  <si>
    <t>15-021.00</t>
  </si>
  <si>
    <t>16-013.00</t>
  </si>
  <si>
    <t>17-008.00</t>
  </si>
  <si>
    <t>17-009.00</t>
  </si>
  <si>
    <t>17-010.00</t>
  </si>
  <si>
    <t>17-015.00</t>
  </si>
  <si>
    <t>18-015.00</t>
  </si>
  <si>
    <t>18-019.00</t>
  </si>
  <si>
    <t>19-013.00</t>
  </si>
  <si>
    <t>19-014.00</t>
  </si>
  <si>
    <t>19-017.00</t>
  </si>
  <si>
    <t>19-019.00</t>
  </si>
  <si>
    <t>19-021.00</t>
  </si>
  <si>
    <t>19-022.00</t>
  </si>
  <si>
    <t>21-002.00</t>
  </si>
  <si>
    <t>21-004.00</t>
  </si>
  <si>
    <t>21-006.00</t>
  </si>
  <si>
    <t>21-007.00</t>
  </si>
  <si>
    <t>21-008.00</t>
  </si>
  <si>
    <t>21-010.00</t>
  </si>
  <si>
    <t>23-018.00</t>
  </si>
  <si>
    <t>24-006.00</t>
  </si>
  <si>
    <t>24-007.00</t>
  </si>
  <si>
    <t>24-010.00</t>
  </si>
  <si>
    <t>24-011.00</t>
  </si>
  <si>
    <t>24-012.00</t>
  </si>
  <si>
    <t>24-013.00</t>
  </si>
  <si>
    <t>24-014.00</t>
  </si>
  <si>
    <t>26-012.00</t>
  </si>
  <si>
    <t>26-019.00</t>
  </si>
  <si>
    <t>27-018.00</t>
  </si>
  <si>
    <t>27-019.00</t>
  </si>
  <si>
    <t>27-020.00</t>
  </si>
  <si>
    <t>27-021.00</t>
  </si>
  <si>
    <t>30-009.00</t>
  </si>
  <si>
    <t>31-019.00</t>
  </si>
  <si>
    <t>33-020.00</t>
  </si>
  <si>
    <t>33-021.00</t>
  </si>
  <si>
    <t>34-006.00</t>
  </si>
  <si>
    <t>34-010.00</t>
  </si>
  <si>
    <t>37-005.00</t>
  </si>
  <si>
    <t>37-007.00</t>
  </si>
  <si>
    <t>37-008.00</t>
  </si>
  <si>
    <t>38-013.00</t>
  </si>
  <si>
    <t>38-014.00</t>
  </si>
  <si>
    <t>38-017.00</t>
  </si>
  <si>
    <t>39-005.00</t>
  </si>
  <si>
    <t>39-007.00</t>
  </si>
  <si>
    <t>39-008.00</t>
  </si>
  <si>
    <t>39-009.00</t>
  </si>
  <si>
    <t>39-010.00</t>
  </si>
  <si>
    <t>39-013.00</t>
  </si>
  <si>
    <t>40-006.00</t>
  </si>
  <si>
    <t>40-008.00</t>
  </si>
  <si>
    <t>40-009.00</t>
  </si>
  <si>
    <t>41-015.00</t>
  </si>
  <si>
    <t>FIRE FIGHTING</t>
  </si>
  <si>
    <t>42-019.00</t>
  </si>
  <si>
    <t>42-023.00</t>
  </si>
  <si>
    <t>43-034.00</t>
  </si>
  <si>
    <t>44-009.00</t>
  </si>
  <si>
    <t>46-012.00</t>
  </si>
  <si>
    <t>46-020.00</t>
  </si>
  <si>
    <t>47-010.00</t>
  </si>
  <si>
    <t>51-008.00</t>
  </si>
  <si>
    <t>51-011.00</t>
  </si>
  <si>
    <t>51-012.00</t>
  </si>
  <si>
    <t>51-013.00</t>
  </si>
  <si>
    <t>54-022.00</t>
  </si>
  <si>
    <t>55-008.00</t>
  </si>
  <si>
    <t>55-009.00</t>
  </si>
  <si>
    <t>56-010.00</t>
  </si>
  <si>
    <t>56-014.00</t>
  </si>
  <si>
    <t>57-007.00</t>
  </si>
  <si>
    <t>57-010.00</t>
  </si>
  <si>
    <t>57-011.00</t>
  </si>
  <si>
    <t>57-019.00</t>
  </si>
  <si>
    <t>Ohio</t>
  </si>
  <si>
    <t>58-002.00</t>
  </si>
  <si>
    <t>58-003.00</t>
  </si>
  <si>
    <t>58-004.00</t>
  </si>
  <si>
    <t>58-005.00</t>
  </si>
  <si>
    <t>60-004.00</t>
  </si>
  <si>
    <t>60-005.00</t>
  </si>
  <si>
    <t>60-009.00</t>
  </si>
  <si>
    <t>60-010.00</t>
  </si>
  <si>
    <t>60-011.00</t>
  </si>
  <si>
    <t>60-013.00</t>
  </si>
  <si>
    <t>60-015.00</t>
  </si>
  <si>
    <t>61-010.00</t>
  </si>
  <si>
    <t>61-011.00</t>
  </si>
  <si>
    <t>61-019.00</t>
  </si>
  <si>
    <t>62-013.00</t>
  </si>
  <si>
    <t>62-015.00</t>
  </si>
  <si>
    <t>62-016.00</t>
  </si>
  <si>
    <t>62-017.00</t>
  </si>
  <si>
    <t>63-010.00</t>
  </si>
  <si>
    <t>65-010.00</t>
  </si>
  <si>
    <t>65-013.00</t>
  </si>
  <si>
    <t>66-006.00</t>
  </si>
  <si>
    <t>66-009.00</t>
  </si>
  <si>
    <t>66-012.00</t>
  </si>
  <si>
    <t>67-014.00</t>
  </si>
  <si>
    <t>68-010.00</t>
  </si>
  <si>
    <t>68-012.00</t>
  </si>
  <si>
    <t>68-013.00</t>
  </si>
  <si>
    <t>68-014.00</t>
  </si>
  <si>
    <t>68-015.00</t>
  </si>
  <si>
    <t>68-016.00</t>
  </si>
  <si>
    <t>68-018.00</t>
  </si>
  <si>
    <t>69-008.00</t>
  </si>
  <si>
    <t>69-010.00</t>
  </si>
  <si>
    <t>69-014.00</t>
  </si>
  <si>
    <t>69-016.00</t>
  </si>
  <si>
    <t>69-018.00</t>
  </si>
  <si>
    <t>70-005.00</t>
  </si>
  <si>
    <t>70-007.00</t>
  </si>
  <si>
    <t>70-008.00</t>
  </si>
  <si>
    <t>70-010.00</t>
  </si>
  <si>
    <t>70-013.00</t>
  </si>
  <si>
    <t>70-014.00</t>
  </si>
  <si>
    <t>70-015.00</t>
  </si>
  <si>
    <t>72-003.00</t>
  </si>
  <si>
    <t>72-004.00</t>
  </si>
  <si>
    <t>72-005.00</t>
  </si>
  <si>
    <t>72-006.00</t>
  </si>
  <si>
    <t>73-003.00</t>
  </si>
  <si>
    <t>73-006.00</t>
  </si>
  <si>
    <t>73-016.00</t>
  </si>
  <si>
    <t>74-008.00</t>
  </si>
  <si>
    <t>74-011.00</t>
  </si>
  <si>
    <t>74-012.00</t>
  </si>
  <si>
    <t>75-007.00</t>
  </si>
  <si>
    <t>76-008.00</t>
  </si>
  <si>
    <t>76-009.00</t>
  </si>
  <si>
    <t>76-010.00</t>
  </si>
  <si>
    <t>76-011.00</t>
  </si>
  <si>
    <t>76-012.00</t>
  </si>
  <si>
    <t>76-016.00</t>
  </si>
  <si>
    <t>76-017.00</t>
  </si>
  <si>
    <t>76-019.00</t>
  </si>
  <si>
    <t>78-003.00</t>
  </si>
  <si>
    <t>81-003.00</t>
  </si>
  <si>
    <t>81-004.00</t>
  </si>
  <si>
    <t>81-005.00</t>
  </si>
  <si>
    <t>81-006.00</t>
  </si>
  <si>
    <t>81-007.00</t>
  </si>
  <si>
    <t>Warren</t>
  </si>
  <si>
    <t>86-007.00</t>
  </si>
  <si>
    <t>86-008.00</t>
  </si>
  <si>
    <t>86-011.00</t>
  </si>
  <si>
    <t>86-012.00</t>
  </si>
  <si>
    <t>86-017.00</t>
  </si>
  <si>
    <t>87-009.00</t>
  </si>
  <si>
    <t>87-012.00</t>
  </si>
  <si>
    <t>88-015.00</t>
  </si>
  <si>
    <t>89-020.00</t>
  </si>
  <si>
    <t>89-022.00</t>
  </si>
  <si>
    <t>FF1</t>
  </si>
  <si>
    <t>90-008.00</t>
  </si>
  <si>
    <t>90-010.00</t>
  </si>
  <si>
    <t>91-009.00</t>
  </si>
  <si>
    <t>91-011.00</t>
  </si>
  <si>
    <t>91-015.00</t>
  </si>
  <si>
    <t>Fire Fighting &amp; Emergency Services Fund</t>
  </si>
  <si>
    <t>Fire Fighting &amp; EMS</t>
  </si>
  <si>
    <t>FIRE FIGHTING &amp; EMS</t>
  </si>
  <si>
    <t>FIRE FIGHTING 604</t>
  </si>
  <si>
    <t>FIRE FIGHTING AND EMS</t>
  </si>
  <si>
    <t>FIRE FIGHTING FUND</t>
  </si>
  <si>
    <t>Fire Fighting Fund</t>
  </si>
  <si>
    <t>06-014.00</t>
  </si>
  <si>
    <t>06-019.00</t>
  </si>
  <si>
    <t>08-018.00</t>
  </si>
  <si>
    <t>09-019.00</t>
  </si>
  <si>
    <t>11-008.00</t>
  </si>
  <si>
    <t>14-020.00</t>
  </si>
  <si>
    <t>15-017.00</t>
  </si>
  <si>
    <t>17-017.00</t>
  </si>
  <si>
    <t>21-003.00</t>
  </si>
  <si>
    <t>22-011.00</t>
  </si>
  <si>
    <t>27-016.00</t>
  </si>
  <si>
    <t>27-023.00</t>
  </si>
  <si>
    <t>28-023.00</t>
  </si>
  <si>
    <t>28-029.00</t>
  </si>
  <si>
    <t>34-009.00</t>
  </si>
  <si>
    <t>34-012.00</t>
  </si>
  <si>
    <t>38-015.00</t>
  </si>
  <si>
    <t>39-006.00</t>
  </si>
  <si>
    <t>41-009.00</t>
  </si>
  <si>
    <t>43-031.00</t>
  </si>
  <si>
    <t>45-025.00</t>
  </si>
  <si>
    <t>53-010.00</t>
  </si>
  <si>
    <t>56-008.00</t>
  </si>
  <si>
    <t>57-018.00</t>
  </si>
  <si>
    <t>61-015.00</t>
  </si>
  <si>
    <t>70-011.00</t>
  </si>
  <si>
    <t>73-015.00</t>
  </si>
  <si>
    <t>75-008.00</t>
  </si>
  <si>
    <t>77-015.00</t>
  </si>
  <si>
    <t>80-008.00</t>
  </si>
  <si>
    <t>87-008.00</t>
  </si>
  <si>
    <t>Fire Fighting Jackson Twp. Volunteer Fire</t>
  </si>
  <si>
    <t>01-005.00</t>
  </si>
  <si>
    <t>Fire Fund</t>
  </si>
  <si>
    <t>05-004.00</t>
  </si>
  <si>
    <t>FIRE FUND</t>
  </si>
  <si>
    <t>66-014.00</t>
  </si>
  <si>
    <t>24-009.00</t>
  </si>
  <si>
    <t>FIRE FUNDS</t>
  </si>
  <si>
    <t>FIRE GRANT</t>
  </si>
  <si>
    <t>FIRE HOUSE DEBT</t>
  </si>
  <si>
    <t>Fire Landfill</t>
  </si>
  <si>
    <t>FIRE PENSION CDS</t>
  </si>
  <si>
    <t>Fire Protection Territory</t>
  </si>
  <si>
    <t>54-021.00</t>
  </si>
  <si>
    <t>FIRE PROTECTION TERRITORY</t>
  </si>
  <si>
    <t>11-009.00</t>
  </si>
  <si>
    <t>Fire Protection Territory Equip Replace</t>
  </si>
  <si>
    <t>Fire Protection Territory General</t>
  </si>
  <si>
    <t>FIRE PUBLIC SAFETY</t>
  </si>
  <si>
    <t>Fire Savings Fund</t>
  </si>
  <si>
    <t>FIRE SLUSH FUND</t>
  </si>
  <si>
    <t>FIRE STATION AND EQUIPMENT GENERAL OBLIGATION NOTE</t>
  </si>
  <si>
    <t>FIRE STATION AND EQUIPMENT SERIES 2023 PROCEEDS</t>
  </si>
  <si>
    <t>47-017.00</t>
  </si>
  <si>
    <t>FIRE TERRITORY</t>
  </si>
  <si>
    <t>Fire Territory</t>
  </si>
  <si>
    <t>FIRE TERRITORY AMBULANCE FUND</t>
  </si>
  <si>
    <t>Fire Territory Equip Replacement</t>
  </si>
  <si>
    <t>FIRE TERRITORY EQUIP REPLACEMENT</t>
  </si>
  <si>
    <t>86-014.00</t>
  </si>
  <si>
    <t>FIRE TERRITORY EQUIPMENT</t>
  </si>
  <si>
    <t>31-014.00</t>
  </si>
  <si>
    <t>Fire Territory Equipment</t>
  </si>
  <si>
    <t>43-037.00</t>
  </si>
  <si>
    <t>Fire Territory Equipment Fund</t>
  </si>
  <si>
    <t>FIRE TERRITORY EQUIPMENT REPLACEMENT</t>
  </si>
  <si>
    <t>Fire Territory Equipment Replacement Fund</t>
  </si>
  <si>
    <t>FIRE TERRITORY EQUIPMENT REPLACEMENT FUND</t>
  </si>
  <si>
    <t>FIRE TERRITORY FUND</t>
  </si>
  <si>
    <t>Fire Territory Fund</t>
  </si>
  <si>
    <t>FIRE TERRITORY GENERAL</t>
  </si>
  <si>
    <t>Fire Territory General</t>
  </si>
  <si>
    <t>Fire Territory General Fund</t>
  </si>
  <si>
    <t>Fire Territory General Funds</t>
  </si>
  <si>
    <t>Fire Territory Operating</t>
  </si>
  <si>
    <t>Fire Territory Operating Fund</t>
  </si>
  <si>
    <t>Fire Territory Rainy Day</t>
  </si>
  <si>
    <t>12-011.00</t>
  </si>
  <si>
    <t>Fire Territoy Replacement Fund</t>
  </si>
  <si>
    <t>31-017.00</t>
  </si>
  <si>
    <t>FIRE TRAINING TOWER FUND</t>
  </si>
  <si>
    <t>Fire Truck Loan</t>
  </si>
  <si>
    <t>Fire Truck Settlement</t>
  </si>
  <si>
    <t>FIRE TRUST FUND</t>
  </si>
  <si>
    <t>Firefighting</t>
  </si>
  <si>
    <t>FIREFIGHTING</t>
  </si>
  <si>
    <t>13-010.00</t>
  </si>
  <si>
    <t>FireFighting</t>
  </si>
  <si>
    <t>37-013.00</t>
  </si>
  <si>
    <t>37-014.00</t>
  </si>
  <si>
    <t>42-026.00</t>
  </si>
  <si>
    <t>53-012.00</t>
  </si>
  <si>
    <t>FIREFIGHTING &amp; EMS</t>
  </si>
  <si>
    <t>03-013.00</t>
  </si>
  <si>
    <t>Firefighting Fund</t>
  </si>
  <si>
    <t>21-005.00</t>
  </si>
  <si>
    <t>38-007.00</t>
  </si>
  <si>
    <t>38-008.00</t>
  </si>
  <si>
    <t>FIREFIGHTING FUND</t>
  </si>
  <si>
    <t>66-005.00</t>
  </si>
  <si>
    <t>68-011.00</t>
  </si>
  <si>
    <t>FireFighting Fund</t>
  </si>
  <si>
    <t>77-014.00</t>
  </si>
  <si>
    <t>Firefighting Fundraiser</t>
  </si>
  <si>
    <t>FIREMAN'S FUND</t>
  </si>
  <si>
    <t>FireTerritory Equipment Replacement</t>
  </si>
  <si>
    <t>FIREWORKS DONATIONS</t>
  </si>
  <si>
    <t>FLOOD AND WEATHER</t>
  </si>
  <si>
    <t>Food Donations</t>
  </si>
  <si>
    <t>FOOD PANTRY</t>
  </si>
  <si>
    <t>FOOD PANTRY FUND</t>
  </si>
  <si>
    <t>FORMER FEMA FUND</t>
  </si>
  <si>
    <t>79-013.00</t>
  </si>
  <si>
    <t>FPT-Eq Replacement</t>
  </si>
  <si>
    <t>FPT-General</t>
  </si>
  <si>
    <t>FUND BUILDING DEBT</t>
  </si>
  <si>
    <t>G.O. BONDS, SERIES 2024 PROJECT FUND</t>
  </si>
  <si>
    <t>General</t>
  </si>
  <si>
    <t>10-012.00</t>
  </si>
  <si>
    <t>10-015.00</t>
  </si>
  <si>
    <t>GENERAL</t>
  </si>
  <si>
    <t>36-017.00</t>
  </si>
  <si>
    <t>GENERAL FIRE TERRITORY FIRE FIGHTING FUND</t>
  </si>
  <si>
    <t>GENERAL FUND</t>
  </si>
  <si>
    <t>General Fund</t>
  </si>
  <si>
    <t>25-010.00</t>
  </si>
  <si>
    <t>36-013.00</t>
  </si>
  <si>
    <t>36-022.00</t>
  </si>
  <si>
    <t>59-022.00</t>
  </si>
  <si>
    <t>71-025.00</t>
  </si>
  <si>
    <t>General Obligation Bond Series 2023</t>
  </si>
  <si>
    <t>GENERAL TOWNSHIP FUND</t>
  </si>
  <si>
    <t>Germ. Meth. Cemetery</t>
  </si>
  <si>
    <t>Gift</t>
  </si>
  <si>
    <t>GIFTS &amp; DONATIONS</t>
  </si>
  <si>
    <t>Goad Cemetery</t>
  </si>
  <si>
    <t>Grain Belt Express Grant</t>
  </si>
  <si>
    <t>GRANT - LAKE COUNTY - AGREEMENT 080724 -</t>
  </si>
  <si>
    <t>GRANT FUND</t>
  </si>
  <si>
    <t>Grant Fund</t>
  </si>
  <si>
    <t>GRANT NON REVERTING FUND</t>
  </si>
  <si>
    <t>Grant/Donations</t>
  </si>
  <si>
    <t>84-009.00</t>
  </si>
  <si>
    <t>GRANT/DONATIONS FUND</t>
  </si>
  <si>
    <t>Grants</t>
  </si>
  <si>
    <t>GRANTS</t>
  </si>
  <si>
    <t>GRANTS/RENTAL INCOME</t>
  </si>
  <si>
    <t>GREENFIELD FAMILY FUND</t>
  </si>
  <si>
    <t>HALL DEPOSIT</t>
  </si>
  <si>
    <t>HALL RENTAL</t>
  </si>
  <si>
    <t>HANSEN BEQUEST</t>
  </si>
  <si>
    <t>HARMONY CEMETERY</t>
  </si>
  <si>
    <t>HAZARDOUS MATERIALS</t>
  </si>
  <si>
    <t>HAZARDOUS MATERIALS FUND</t>
  </si>
  <si>
    <t>HCTA-ERAP</t>
  </si>
  <si>
    <t>Health First Grant</t>
  </si>
  <si>
    <t>HEBRON CEMETERY FUND</t>
  </si>
  <si>
    <t>HHS FOR COVID-19 REIMBURSEMENT</t>
  </si>
  <si>
    <t>HILLSBORO CEMETERY FUND</t>
  </si>
  <si>
    <t>Hoffman Irrevocable Trust</t>
  </si>
  <si>
    <t>Holiday Fund</t>
  </si>
  <si>
    <t>Holiday Relief Fund</t>
  </si>
  <si>
    <t>HOME RULE</t>
  </si>
  <si>
    <t>HOME RULED FUNDS</t>
  </si>
  <si>
    <t>HOPKINS CEMETERY FUND</t>
  </si>
  <si>
    <t>Horizon Windfarm Economic Development</t>
  </si>
  <si>
    <t>Horse Drawn Vehicle</t>
  </si>
  <si>
    <t>HOWELL CEMETERY</t>
  </si>
  <si>
    <t>IDHS MOBILE INTEGRATED HEALTHCARE GRANT</t>
  </si>
  <si>
    <t>IDHS NEWBORN SAFETY DEVICE GRANT</t>
  </si>
  <si>
    <t>IDOH HEALTH ISSUES AND CHALLENGES GRANT</t>
  </si>
  <si>
    <t>IDOH SAFETY PIN GRANT</t>
  </si>
  <si>
    <t>INDIAN CREEK CEMETERY FUND</t>
  </si>
  <si>
    <t>INLOW PARK-BANK FUND #12</t>
  </si>
  <si>
    <t>INSURANCE REIMBURSEMENT FUND</t>
  </si>
  <si>
    <t>Interurban</t>
  </si>
  <si>
    <t>Investments</t>
  </si>
  <si>
    <t>Jackson Township</t>
  </si>
  <si>
    <t>JACKSON TOWNSHIP AUXILIARY FUND</t>
  </si>
  <si>
    <t>JAPANESE GARDEN-BANK FUND #17</t>
  </si>
  <si>
    <t>John Powlen Benevelance Fund</t>
  </si>
  <si>
    <t>Johnson Township Crawford County</t>
  </si>
  <si>
    <t>Ketchem Cemetery Inv. Fund</t>
  </si>
  <si>
    <t>KOONTZ CEMETERY DONATION</t>
  </si>
  <si>
    <t>Landfill</t>
  </si>
  <si>
    <t>LANDFILL FUND</t>
  </si>
  <si>
    <t>Landfill Good Neighbor Fund</t>
  </si>
  <si>
    <t>Landfill Reinvestment Fund</t>
  </si>
  <si>
    <t>Levey Excess</t>
  </si>
  <si>
    <t>LEVEY EXSESS FUND</t>
  </si>
  <si>
    <t>LEVY EXCESS</t>
  </si>
  <si>
    <t>Levy Excess</t>
  </si>
  <si>
    <t>Levy excess</t>
  </si>
  <si>
    <t>LE</t>
  </si>
  <si>
    <t>59-017.00</t>
  </si>
  <si>
    <t>59-018.00</t>
  </si>
  <si>
    <t>68-017.00</t>
  </si>
  <si>
    <t>69-013.00</t>
  </si>
  <si>
    <t>79-016.00</t>
  </si>
  <si>
    <t>79-018.00</t>
  </si>
  <si>
    <t>levy excess</t>
  </si>
  <si>
    <t>02-013.00</t>
  </si>
  <si>
    <t>Levy Excess Fund</t>
  </si>
  <si>
    <t>LEVY EXCESS FUND</t>
  </si>
  <si>
    <t>Levy Excess fund</t>
  </si>
  <si>
    <t>14-022.00</t>
  </si>
  <si>
    <t>levy excess fund</t>
  </si>
  <si>
    <t>70-006.00</t>
  </si>
  <si>
    <t>Levy Exess</t>
  </si>
  <si>
    <t>Libbert Fire Station</t>
  </si>
  <si>
    <t>Library</t>
  </si>
  <si>
    <t>LIBRARY</t>
  </si>
  <si>
    <t>59-016.00</t>
  </si>
  <si>
    <t>Library Fund</t>
  </si>
  <si>
    <t>LIBRARY FUND</t>
  </si>
  <si>
    <t>LIT PUBLIC SAFETY</t>
  </si>
  <si>
    <t>LOCAL INCOME TAX</t>
  </si>
  <si>
    <t>Local Income Tax Fund</t>
  </si>
  <si>
    <t>LOIT</t>
  </si>
  <si>
    <t>LOIT - PUBLIC SAFETY</t>
  </si>
  <si>
    <t>LOIT - SPECIAL DISTRIBUTION</t>
  </si>
  <si>
    <t>LOIT Fund</t>
  </si>
  <si>
    <t>LOIT LOCAL OPTION INCOME TAX</t>
  </si>
  <si>
    <t>LOIT Special Distribution</t>
  </si>
  <si>
    <t>LOIT SPECIAL DISTRIBUTION</t>
  </si>
  <si>
    <t>M Fund (Payroll Withholding</t>
  </si>
  <si>
    <t>M-Account-Payroll Withholdings</t>
  </si>
  <si>
    <t>MAJOR MUSEUM FUND</t>
  </si>
  <si>
    <t>MARY ERLENBACH TRUST</t>
  </si>
  <si>
    <t>MCNAMARA FUND</t>
  </si>
  <si>
    <t>02-012.00</t>
  </si>
  <si>
    <t>M-column</t>
  </si>
  <si>
    <t>MEADOWLARK PARK-BANK FUND #13</t>
  </si>
  <si>
    <t>MEMORIAL FUND</t>
  </si>
  <si>
    <t>Misc - Employee Paid Payroll Taxes</t>
  </si>
  <si>
    <t>Misc Grants</t>
  </si>
  <si>
    <t>MISC.PARK2022 BONDSBANK FUND #24</t>
  </si>
  <si>
    <t>Miscellaneous Employee Payroll Fund</t>
  </si>
  <si>
    <t>Miscellaneous Employee Payroll Taxes</t>
  </si>
  <si>
    <t>Miscellaneous Employee Payroll Taxes Fund</t>
  </si>
  <si>
    <t>MISCELLANEOUS GRANTS</t>
  </si>
  <si>
    <t>MISCELLANEOUS RECEIPT CODE</t>
  </si>
  <si>
    <t>MOBILIZATION FUND</t>
  </si>
  <si>
    <t>971-799-6</t>
  </si>
  <si>
    <t>Mongo Cemetery Trust</t>
  </si>
  <si>
    <t>MONON GREENWAY-BANK FUND #16</t>
  </si>
  <si>
    <t>MOSQUITO FUND</t>
  </si>
  <si>
    <t>Needmore Cemetery</t>
  </si>
  <si>
    <t>Nevins Township Water Project</t>
  </si>
  <si>
    <t>NEW EQUIPMENT FUND</t>
  </si>
  <si>
    <t>NEW FIRE STATION PROJECT</t>
  </si>
  <si>
    <t>Newsom Barb Cemetery Investment</t>
  </si>
  <si>
    <t>Newton County Landfill Grant</t>
  </si>
  <si>
    <t>NON MOTORIZED VEHICLE PLATE</t>
  </si>
  <si>
    <t>NON REVERTING AMBULANCE</t>
  </si>
  <si>
    <t>NON REVERTING HAZ MAT</t>
  </si>
  <si>
    <t>Non Reverting School Building</t>
  </si>
  <si>
    <t>NON-REVERTING FIRE FUND</t>
  </si>
  <si>
    <t>NON-REVERTING FUND TWP</t>
  </si>
  <si>
    <t>NON-REVERTING WP</t>
  </si>
  <si>
    <t>NPTG GRANT</t>
  </si>
  <si>
    <t>Old Becks Grove Cemetery</t>
  </si>
  <si>
    <t>Olive Branch Cemetery</t>
  </si>
  <si>
    <t>Otterbein Community Fire Territory</t>
  </si>
  <si>
    <t>Otterbein Community Fire Territory Eq Replacement</t>
  </si>
  <si>
    <t>PARK</t>
  </si>
  <si>
    <t>Park</t>
  </si>
  <si>
    <t>Park &amp; Rec Contruction</t>
  </si>
  <si>
    <t>PARK &amp; REC CUM</t>
  </si>
  <si>
    <t>PARK &amp; REC DONATION</t>
  </si>
  <si>
    <t>PARK &amp; RECREATION</t>
  </si>
  <si>
    <t>Park &amp; Recreation</t>
  </si>
  <si>
    <t>PARK &amp; RECREATION FUND</t>
  </si>
  <si>
    <t>Park &amp; Recreational Fund</t>
  </si>
  <si>
    <t>Park and Recreation</t>
  </si>
  <si>
    <t>Park And Recreation</t>
  </si>
  <si>
    <t>08-017.00</t>
  </si>
  <si>
    <t>PARK AND RECREATION</t>
  </si>
  <si>
    <t>10-016.00</t>
  </si>
  <si>
    <t>26-011.00</t>
  </si>
  <si>
    <t>26-014.00</t>
  </si>
  <si>
    <t>26-015.00</t>
  </si>
  <si>
    <t>32-016.00</t>
  </si>
  <si>
    <t>50-027.00</t>
  </si>
  <si>
    <t>53-008.00</t>
  </si>
  <si>
    <t>59-013.00</t>
  </si>
  <si>
    <t>63-009.00</t>
  </si>
  <si>
    <t>park and recreation</t>
  </si>
  <si>
    <t>63-011.00</t>
  </si>
  <si>
    <t>84-014.00</t>
  </si>
  <si>
    <t>87-010.00</t>
  </si>
  <si>
    <t>Park and Recreation Debt</t>
  </si>
  <si>
    <t>Park and Recreation Fund</t>
  </si>
  <si>
    <t>PARK AND RECREATION FUND</t>
  </si>
  <si>
    <t>30-011.00</t>
  </si>
  <si>
    <t>84-016.00</t>
  </si>
  <si>
    <t>PARK BOND</t>
  </si>
  <si>
    <t>Park Bond &amp; Interest Fund</t>
  </si>
  <si>
    <t>PARK BOND DEBT SERVICE FUND</t>
  </si>
  <si>
    <t>PARK BOND PROCEEDS</t>
  </si>
  <si>
    <t>PARK CAPITAL (NR) FUND</t>
  </si>
  <si>
    <t>Park Capital Improvement</t>
  </si>
  <si>
    <t>Park Construction</t>
  </si>
  <si>
    <t>PARK DEBT (MURPHY AQUATIC PARK)</t>
  </si>
  <si>
    <t>PARK DISTRICT BOND DEBT</t>
  </si>
  <si>
    <t>PARK DISTRICT DONATION FUND</t>
  </si>
  <si>
    <t>PARK DONATION FUND</t>
  </si>
  <si>
    <t>PARK FUND</t>
  </si>
  <si>
    <t>PARK SHELTER RENTAL FEES</t>
  </si>
  <si>
    <t>PARKS &amp; REC FUND</t>
  </si>
  <si>
    <t>PARKS &amp; RECREATION</t>
  </si>
  <si>
    <t>PARKS &amp; RECREATION FUND</t>
  </si>
  <si>
    <t>PARKS AND REC</t>
  </si>
  <si>
    <t>PARKS AND RECREATION</t>
  </si>
  <si>
    <t>Parks and Recreation</t>
  </si>
  <si>
    <t>Parks And Recreation</t>
  </si>
  <si>
    <t>53-007.00</t>
  </si>
  <si>
    <t>PARKS AND RECREATION FUND</t>
  </si>
  <si>
    <t>Parks and Recreation Fund</t>
  </si>
  <si>
    <t>Pay Withholding</t>
  </si>
  <si>
    <t>Payee Account-Non-Township Funds</t>
  </si>
  <si>
    <t>Payne Cemetery</t>
  </si>
  <si>
    <t>09-012.00</t>
  </si>
  <si>
    <t>PAYROLL</t>
  </si>
  <si>
    <t>11-013.00</t>
  </si>
  <si>
    <t>Payroll</t>
  </si>
  <si>
    <t>PAYROLL DEDUCTION</t>
  </si>
  <si>
    <t>42-025.00</t>
  </si>
  <si>
    <t>49-128.00</t>
  </si>
  <si>
    <t>Payroll Deduction</t>
  </si>
  <si>
    <t>Payroll Deduction Fund</t>
  </si>
  <si>
    <t>53-014.00</t>
  </si>
  <si>
    <t>PAYROLL DEDUCTION FUND</t>
  </si>
  <si>
    <t>PAYROLL DEDUCTIONS</t>
  </si>
  <si>
    <t>Payroll Deductions</t>
  </si>
  <si>
    <t>09-009.00</t>
  </si>
  <si>
    <t>12-008.00</t>
  </si>
  <si>
    <t>12-019.00</t>
  </si>
  <si>
    <t>20-027.00</t>
  </si>
  <si>
    <t>31-023.00</t>
  </si>
  <si>
    <t>38-011.00</t>
  </si>
  <si>
    <t>38-018.00</t>
  </si>
  <si>
    <t>41-014.00</t>
  </si>
  <si>
    <t>42-021.00</t>
  </si>
  <si>
    <t>43-040.00</t>
  </si>
  <si>
    <t>46-023.00</t>
  </si>
  <si>
    <t>48-017.00</t>
  </si>
  <si>
    <t>49-121.00</t>
  </si>
  <si>
    <t>49-125.00</t>
  </si>
  <si>
    <t>52-017.00</t>
  </si>
  <si>
    <t>53-006.00</t>
  </si>
  <si>
    <t>59-020.00</t>
  </si>
  <si>
    <t>65-011.00</t>
  </si>
  <si>
    <t>66-007.00</t>
  </si>
  <si>
    <t>75-004.00</t>
  </si>
  <si>
    <t>82-003.00</t>
  </si>
  <si>
    <t>84-006.00</t>
  </si>
  <si>
    <t>PAYROLL DEDUCTIONS-SAVINGS?!</t>
  </si>
  <si>
    <t>Payroll Fund</t>
  </si>
  <si>
    <t>Payroll Holding</t>
  </si>
  <si>
    <t>Payroll Reduction Fund</t>
  </si>
  <si>
    <t>PAYROLL TAXES</t>
  </si>
  <si>
    <t>Payroll taxes</t>
  </si>
  <si>
    <t>Payroll Taxes/IRS/State/County Taxes</t>
  </si>
  <si>
    <t>Payroll W/H</t>
  </si>
  <si>
    <t>Payroll W/H Taxes Due</t>
  </si>
  <si>
    <t>77-008.00</t>
  </si>
  <si>
    <t>Payroll With holding-Fire Territory</t>
  </si>
  <si>
    <t>Payroll With holdings</t>
  </si>
  <si>
    <t>Payroll With holding-Township</t>
  </si>
  <si>
    <t>Payroll Withholding</t>
  </si>
  <si>
    <t>PAYROLL WITHHOLDING</t>
  </si>
  <si>
    <t>14-024.00</t>
  </si>
  <si>
    <t>Payroll withholding</t>
  </si>
  <si>
    <t>payroll withholding</t>
  </si>
  <si>
    <t>87-016.00</t>
  </si>
  <si>
    <t>Payroll Withholding Fund</t>
  </si>
  <si>
    <t>PAYROLL WITHHOLDING-M-ACCOUNT</t>
  </si>
  <si>
    <t>10-008.00</t>
  </si>
  <si>
    <t>PAYROLL WITHHOLDINGS</t>
  </si>
  <si>
    <t>14-019.00</t>
  </si>
  <si>
    <t>Payroll Withholdings</t>
  </si>
  <si>
    <t>14-021.00</t>
  </si>
  <si>
    <t>Payroll withholdings</t>
  </si>
  <si>
    <t>payroll withholdings</t>
  </si>
  <si>
    <t>88-014.00</t>
  </si>
  <si>
    <t>88-017.00</t>
  </si>
  <si>
    <t>88-025.00</t>
  </si>
  <si>
    <t>Payroll Withholdings Fund</t>
  </si>
  <si>
    <t>Payroll withholdinh</t>
  </si>
  <si>
    <t>Payroll-M-Account-Withholdings</t>
  </si>
  <si>
    <t>PENNINGTON GRANT</t>
  </si>
  <si>
    <t>PERPETUAL FUND</t>
  </si>
  <si>
    <t>PERRY TOWNSHIP EMS</t>
  </si>
  <si>
    <t>PHASE 41 FEDERAL GRANT</t>
  </si>
  <si>
    <t>PIKE FIRE RHIF FUND</t>
  </si>
  <si>
    <t>PIKE FSA LOAN</t>
  </si>
  <si>
    <t>PIKE HEALTH PLAN</t>
  </si>
  <si>
    <t>POOR RELIEF</t>
  </si>
  <si>
    <t>POOR RELIEF FUND</t>
  </si>
  <si>
    <t>Poor Relief Loan Payback</t>
  </si>
  <si>
    <t>Prior Years Payroll Fund</t>
  </si>
  <si>
    <t>PRIVATE GRANTS</t>
  </si>
  <si>
    <t>PROFIT CEMETERY RESTORATION FUND</t>
  </si>
  <si>
    <t>Property Maintenance Fund</t>
  </si>
  <si>
    <t>PS LIT FIRE FUND</t>
  </si>
  <si>
    <t>PUBLIC SAFETY</t>
  </si>
  <si>
    <t>Public Safety</t>
  </si>
  <si>
    <t>Public Safety Fund</t>
  </si>
  <si>
    <t>PUBLIC SAFETY FUND</t>
  </si>
  <si>
    <t>PUBLIC SAFETY LIT</t>
  </si>
  <si>
    <t>rainey day</t>
  </si>
  <si>
    <t>Rainy Day</t>
  </si>
  <si>
    <t>RAINY DAY</t>
  </si>
  <si>
    <t>02-016.00</t>
  </si>
  <si>
    <t>02-021.00</t>
  </si>
  <si>
    <t>04-013.00</t>
  </si>
  <si>
    <t>rainy day</t>
  </si>
  <si>
    <t>09-017.00</t>
  </si>
  <si>
    <t>10-007.00</t>
  </si>
  <si>
    <t>11-015.00</t>
  </si>
  <si>
    <t>12-010.00</t>
  </si>
  <si>
    <t>13-009.00</t>
  </si>
  <si>
    <t>22-009.00</t>
  </si>
  <si>
    <t>23-014.00</t>
  </si>
  <si>
    <t>23-019.00</t>
  </si>
  <si>
    <t>31-022.00</t>
  </si>
  <si>
    <t>36-012.00</t>
  </si>
  <si>
    <t>36-014.00</t>
  </si>
  <si>
    <t>36-016.00</t>
  </si>
  <si>
    <t>36-020.00</t>
  </si>
  <si>
    <t>41-010.00</t>
  </si>
  <si>
    <t>41-012.00</t>
  </si>
  <si>
    <t>41-017.00</t>
  </si>
  <si>
    <t>Rainy day</t>
  </si>
  <si>
    <t>59-014.00</t>
  </si>
  <si>
    <t>59-021.00</t>
  </si>
  <si>
    <t>60-006.00</t>
  </si>
  <si>
    <t>60-014.00</t>
  </si>
  <si>
    <t>62-011.00</t>
  </si>
  <si>
    <t>65-006.00</t>
  </si>
  <si>
    <t>65-008.00</t>
  </si>
  <si>
    <t>67-006.00</t>
  </si>
  <si>
    <t>67-008.00</t>
  </si>
  <si>
    <t>67-009.00</t>
  </si>
  <si>
    <t>86-009.00</t>
  </si>
  <si>
    <t>86-016.00</t>
  </si>
  <si>
    <t>86-018.00</t>
  </si>
  <si>
    <t>RD1</t>
  </si>
  <si>
    <t>91-017.00</t>
  </si>
  <si>
    <t>RAINY DAY FUND</t>
  </si>
  <si>
    <t>Rainy Day Fund</t>
  </si>
  <si>
    <t>10-013.00</t>
  </si>
  <si>
    <t>RD16</t>
  </si>
  <si>
    <t>17-021.00</t>
  </si>
  <si>
    <t>rainy day fund</t>
  </si>
  <si>
    <t>31-025.00</t>
  </si>
  <si>
    <t>Rainy day fund</t>
  </si>
  <si>
    <t>rainy Day Fund</t>
  </si>
  <si>
    <t>87-014.00</t>
  </si>
  <si>
    <t>59-015.00</t>
  </si>
  <si>
    <t>Rainy Day/Excess Levy</t>
  </si>
  <si>
    <t>11-017.00</t>
  </si>
  <si>
    <t>rainydayfund</t>
  </si>
  <si>
    <t>RALEIGH FIRE DEPARTMENT</t>
  </si>
  <si>
    <t>RASS (R A Stevenson Scholarship)</t>
  </si>
  <si>
    <t>REC</t>
  </si>
  <si>
    <t>REC DEPOSITS</t>
  </si>
  <si>
    <t>RECREATION</t>
  </si>
  <si>
    <t>Recreation</t>
  </si>
  <si>
    <t>union township hall</t>
  </si>
  <si>
    <t>RECREATION &amp; PARKS FUND</t>
  </si>
  <si>
    <t>RECREATION FUND</t>
  </si>
  <si>
    <t>Recreation Fund</t>
  </si>
  <si>
    <t>RECREATION FUND (WP)</t>
  </si>
  <si>
    <t>RECREATION OPERATING</t>
  </si>
  <si>
    <t>RECREATIONAL FUND</t>
  </si>
  <si>
    <t>REHAB FUND</t>
  </si>
  <si>
    <t>REIMBURSABLE GRANT</t>
  </si>
  <si>
    <t>REIMBURSEMENT</t>
  </si>
  <si>
    <t>REIMBURSEMENT FUND</t>
  </si>
  <si>
    <t>RENTAL DEPOSITS</t>
  </si>
  <si>
    <t>Rental Fund</t>
  </si>
  <si>
    <t>RENTS AND DONATIONS</t>
  </si>
  <si>
    <t>REPRESENTATIVE PAYEE</t>
  </si>
  <si>
    <t>Representative Payee Program</t>
  </si>
  <si>
    <t>REPRESENTATIVE PAYEE PROGRAM</t>
  </si>
  <si>
    <t>RESCUE FUND</t>
  </si>
  <si>
    <t>RESTORE CEMETERIES</t>
  </si>
  <si>
    <t>RESTRICTED DONATIONS</t>
  </si>
  <si>
    <t>RETIREE HEALTH INSURANCE FUND</t>
  </si>
  <si>
    <t>River Boat</t>
  </si>
  <si>
    <t>RIVER HERITAGE-BANK FUND #15</t>
  </si>
  <si>
    <t>Riverboat</t>
  </si>
  <si>
    <t>31-015.00</t>
  </si>
  <si>
    <t>31-018.00</t>
  </si>
  <si>
    <t>31-020.00</t>
  </si>
  <si>
    <t>31-021.00</t>
  </si>
  <si>
    <t>RIVERBOAT</t>
  </si>
  <si>
    <t>31-024.00</t>
  </si>
  <si>
    <t>RIVERBOAT FUND</t>
  </si>
  <si>
    <t>Riverboat Fund</t>
  </si>
  <si>
    <t>Riverboat Revenue Sharing</t>
  </si>
  <si>
    <t>ROOM RENTAL DEPOSIT CLEARING</t>
  </si>
  <si>
    <t>RUBY PARKS TRUST FUND</t>
  </si>
  <si>
    <t>SAFER ACT GRANT</t>
  </si>
  <si>
    <t>SALEM CEMETERY FUND</t>
  </si>
  <si>
    <t>Salem Township</t>
  </si>
  <si>
    <t>SALES TAX RECEIPT FUND</t>
  </si>
  <si>
    <t>SAVINGS</t>
  </si>
  <si>
    <t>Savings Account</t>
  </si>
  <si>
    <t>School General</t>
  </si>
  <si>
    <t>SCOTT BALL PARK</t>
  </si>
  <si>
    <t>SELF INSURED HEALTH INSURANCE</t>
  </si>
  <si>
    <t>Shiloh</t>
  </si>
  <si>
    <t>SHOP WITH THE TRUSTEE</t>
  </si>
  <si>
    <t>Sidney Cemetery Savings Investment</t>
  </si>
  <si>
    <t>SMALL CLAIMS COURT</t>
  </si>
  <si>
    <t>900004-14</t>
  </si>
  <si>
    <t>Small Claims Court</t>
  </si>
  <si>
    <t>100-937</t>
  </si>
  <si>
    <t>SMALL CLAIMS COURT FEES</t>
  </si>
  <si>
    <t>Small Claims Court Fees</t>
  </si>
  <si>
    <t>Small Claims Court Fees - Odyssey</t>
  </si>
  <si>
    <t>Small Claims Court Trust</t>
  </si>
  <si>
    <t>SMITH CEMETERY DONATION</t>
  </si>
  <si>
    <t>SOCIAL SECURITY PAYEE</t>
  </si>
  <si>
    <t>South Milford Cemetery Fund</t>
  </si>
  <si>
    <t>SP Fire Protection Terr Equip Replace</t>
  </si>
  <si>
    <t>SP FIRE TER EQU</t>
  </si>
  <si>
    <t>SP FIRE TER GEN</t>
  </si>
  <si>
    <t>SP FIRE TERRITORY BUILDING &amp; EQUIPMENT REPLACEMENT</t>
  </si>
  <si>
    <t>SP FIRE TERRITORY EQUIPMENT REPLACEMENT</t>
  </si>
  <si>
    <t>SP FIRE TERRITORY GENERAL</t>
  </si>
  <si>
    <t>Spec Fire Prot Equip Replacement</t>
  </si>
  <si>
    <t>Spec Fire Protection Territory</t>
  </si>
  <si>
    <t>SPECIAL CARE ACT COVID</t>
  </si>
  <si>
    <t>SPECIAL CUM FIRE</t>
  </si>
  <si>
    <t>SPECIAL EVENTS AND DONATION FUND</t>
  </si>
  <si>
    <t>Special Fire</t>
  </si>
  <si>
    <t>SPECIAL FIRE DEBT</t>
  </si>
  <si>
    <t>Special Fire Debt</t>
  </si>
  <si>
    <t>Special Fire Fighting</t>
  </si>
  <si>
    <t>SPECIAL FIRE GENERAL</t>
  </si>
  <si>
    <t>Special Fire Pro Terr Equipment Replac</t>
  </si>
  <si>
    <t>SPECIAL FIRE PROTECTION</t>
  </si>
  <si>
    <t>SPECIAL FIRE PROTECTION TE</t>
  </si>
  <si>
    <t>Special Fire Protection Territory</t>
  </si>
  <si>
    <t>SPECIAL FIRE PROTECTION TERRITORY</t>
  </si>
  <si>
    <t>SPECIAL FIRE PROTECTION TERRITORY EQUIPMENT REPLAC</t>
  </si>
  <si>
    <t>Special Fire Protection Territory Equipment Replac</t>
  </si>
  <si>
    <t>SPECIAL FIRE PROTECTION TERRITORY GENERAL</t>
  </si>
  <si>
    <t>Special Fire Territory</t>
  </si>
  <si>
    <t>SPECIAL FIRE TERRITORY EQUIPMENT</t>
  </si>
  <si>
    <t>SPECIAL FIRE TERRITORY EQUIPMENT&amp;BUILDING FUND</t>
  </si>
  <si>
    <t>SPECIAL FIRE TERRITORY GENERAL FUND</t>
  </si>
  <si>
    <t>SPECIAL PROJECTS FUND</t>
  </si>
  <si>
    <t>SR CITIZEN TRANSPORT</t>
  </si>
  <si>
    <t>St. Joe County Fire Territory</t>
  </si>
  <si>
    <t>Stark Cemetery</t>
  </si>
  <si>
    <t>State Grant EMS</t>
  </si>
  <si>
    <t>State Grant Fund</t>
  </si>
  <si>
    <t>STATE GRANTS</t>
  </si>
  <si>
    <t>Stephenson Cemetery Donation Fund</t>
  </si>
  <si>
    <t>STEWART FUND</t>
  </si>
  <si>
    <t>SUGAR GROVE DONATION FUND</t>
  </si>
  <si>
    <t>SUMMER LUNCH PROGRAM</t>
  </si>
  <si>
    <t>SUTTON HH BOND BEQUEST</t>
  </si>
  <si>
    <t>Tanker Loan Proceeds</t>
  </si>
  <si>
    <t>TAX CLEARING ACCOUNT</t>
  </si>
  <si>
    <t>Tax Withholdings</t>
  </si>
  <si>
    <t>TER EQUIP FUND</t>
  </si>
  <si>
    <t>TERRITORY</t>
  </si>
  <si>
    <t>Territory Fire Fund</t>
  </si>
  <si>
    <t>THOMASSON HALL</t>
  </si>
  <si>
    <t>Threewitt'S Estate Fund</t>
  </si>
  <si>
    <t>Tipping Fee</t>
  </si>
  <si>
    <t>TONWSHIP ASSISTANCE</t>
  </si>
  <si>
    <t>tornado siren</t>
  </si>
  <si>
    <t>TOWER FUND</t>
  </si>
  <si>
    <t>Township</t>
  </si>
  <si>
    <t>TOWNSHIP</t>
  </si>
  <si>
    <t>04-020.00</t>
  </si>
  <si>
    <t>4/0101</t>
  </si>
  <si>
    <t>17-014.00</t>
  </si>
  <si>
    <t>19-016.00</t>
  </si>
  <si>
    <t>22-010.00</t>
  </si>
  <si>
    <t>26-018.00</t>
  </si>
  <si>
    <t>36-015.00</t>
  </si>
  <si>
    <t>36-019.00</t>
  </si>
  <si>
    <t>36-021.00</t>
  </si>
  <si>
    <t>36-023.00</t>
  </si>
  <si>
    <t>55-015.00</t>
  </si>
  <si>
    <t>55-019.00</t>
  </si>
  <si>
    <t>B</t>
  </si>
  <si>
    <t>63-004.00</t>
  </si>
  <si>
    <t>63-005.00</t>
  </si>
  <si>
    <t>63-008.00</t>
  </si>
  <si>
    <t>67-011.00</t>
  </si>
  <si>
    <t>69-011.00</t>
  </si>
  <si>
    <t>74-007.00</t>
  </si>
  <si>
    <t>84-015.00</t>
  </si>
  <si>
    <t>86-010.00</t>
  </si>
  <si>
    <t>86-013.00</t>
  </si>
  <si>
    <t>89-025.00</t>
  </si>
  <si>
    <t>T1</t>
  </si>
  <si>
    <t>Township  0101</t>
  </si>
  <si>
    <t>Township Assistance</t>
  </si>
  <si>
    <t>TOWNSHIP ASSISTANCE</t>
  </si>
  <si>
    <t>5/0840</t>
  </si>
  <si>
    <t>0840-443</t>
  </si>
  <si>
    <t>63-012.00</t>
  </si>
  <si>
    <t>TA1</t>
  </si>
  <si>
    <t>Township Assistance  0840</t>
  </si>
  <si>
    <t>TOWNSHIP ASSISTANCE 537</t>
  </si>
  <si>
    <t>TOWNSHIP ASSISTANCE ADMINISTRATION</t>
  </si>
  <si>
    <t>TOWNSHIP ASSISTANCE BENEFITS</t>
  </si>
  <si>
    <t>Township Assistance Fund</t>
  </si>
  <si>
    <t>TOWNSHIP ASSISTANCE FUND</t>
  </si>
  <si>
    <t>Township Assistance Gift Fund</t>
  </si>
  <si>
    <t>Township Assitance Fund</t>
  </si>
  <si>
    <t>TOWNSHIP CUM. VEHICLE</t>
  </si>
  <si>
    <t>Township Debt Service</t>
  </si>
  <si>
    <t>Township Debt Service Fund</t>
  </si>
  <si>
    <t>TOWNSHIP DONATION FUND</t>
  </si>
  <si>
    <t>TOWNSHIP DONATIONS</t>
  </si>
  <si>
    <t>Township Emergency Medical Services</t>
  </si>
  <si>
    <t>TOWNSHIP EMERGENCY MEDICAL SERVICES</t>
  </si>
  <si>
    <t>TOWNSHIP EMERGENCY MEDICAL SERVICES FUND</t>
  </si>
  <si>
    <t>Township Emergency Medical Services Fund</t>
  </si>
  <si>
    <t>TOWNSHIP EMERGENCY MEDICAL SERVISES</t>
  </si>
  <si>
    <t>TOWNSHIP EMERGENCY SERVICES FUND</t>
  </si>
  <si>
    <t>TOWNSHIP EMS</t>
  </si>
  <si>
    <t>Township EMS Services</t>
  </si>
  <si>
    <t>TOWNSHIP EMS SERVICES FUND</t>
  </si>
  <si>
    <t>Township Farm</t>
  </si>
  <si>
    <t>Township Farm - CD</t>
  </si>
  <si>
    <t>TOWNSHIP FIRE</t>
  </si>
  <si>
    <t>TOWNSHIP FIRE &amp; EMS</t>
  </si>
  <si>
    <t>TOWNSHIP FIRE AND E.M.S</t>
  </si>
  <si>
    <t>Township Fire and E.M.S.</t>
  </si>
  <si>
    <t>TOWNSHIP FIRE AND EMS</t>
  </si>
  <si>
    <t>Township Fire and EMS</t>
  </si>
  <si>
    <t>TOWNSHIP FIRE AND EMS FUND</t>
  </si>
  <si>
    <t>Township Fire and EMS Fund</t>
  </si>
  <si>
    <t>Township Fire Equipment Debt</t>
  </si>
  <si>
    <t>TOWNSHIP FIRE FIGHTING &amp; EMS FUND</t>
  </si>
  <si>
    <t>TOWNSHIP FIRE FIGHTING FUND</t>
  </si>
  <si>
    <t>TOWNSHIP FIRE FUND</t>
  </si>
  <si>
    <t>Township Fire Fund</t>
  </si>
  <si>
    <t>Township Firefighting</t>
  </si>
  <si>
    <t>TOWNSHIP FIREFIGHTING AND EMERGENCY MEDICAL SERVIC</t>
  </si>
  <si>
    <t>TOWNSHIP FUND</t>
  </si>
  <si>
    <t>Township Fund</t>
  </si>
  <si>
    <t>TOWNSHIP FUNDS</t>
  </si>
  <si>
    <t>Township General</t>
  </si>
  <si>
    <t>TOWNSHIP GENERAL</t>
  </si>
  <si>
    <t>TOWNSHIP GENERAL 600</t>
  </si>
  <si>
    <t>Township General Fund</t>
  </si>
  <si>
    <t>TOWNSHIP GENERAL FUND</t>
  </si>
  <si>
    <t>TOWNSHIP HEALTH, DENTAL, VISION, LIFE FUND</t>
  </si>
  <si>
    <t>TOWNSHIP IMPROVEMENT PROJECTS BOND</t>
  </si>
  <si>
    <t>TOWNSHIP INVESTMENTS</t>
  </si>
  <si>
    <t>TOWNSHIP L/R PAYMENT</t>
  </si>
  <si>
    <t>Township Misc. Fund</t>
  </si>
  <si>
    <t>Township Park</t>
  </si>
  <si>
    <t>TOWNSHIP PROPERTY MAINTENANCE FUND</t>
  </si>
  <si>
    <t>Towship Assistance</t>
  </si>
  <si>
    <t>TRANSPORTATION</t>
  </si>
  <si>
    <t>TRI-KAPPA FUND</t>
  </si>
  <si>
    <t>TRUSTINDIANA</t>
  </si>
  <si>
    <t>TrustINdiana Debt Service</t>
  </si>
  <si>
    <t>TrustINdiana Rainy Day</t>
  </si>
  <si>
    <t>TrustIndiana TA</t>
  </si>
  <si>
    <t>TrustINdiana Twp</t>
  </si>
  <si>
    <t>TUNNEL HILL CEMETERY</t>
  </si>
  <si>
    <t>TWP ASSISTANCE</t>
  </si>
  <si>
    <t>Twp Asst</t>
  </si>
  <si>
    <t>TWP FIRE AND EMS</t>
  </si>
  <si>
    <t>TWP. ASSISTANCE</t>
  </si>
  <si>
    <t>Twp. Asst. United Way</t>
  </si>
  <si>
    <t>UNION BETHEL CEMETERY</t>
  </si>
  <si>
    <t>Union Fire Equipment Replacement</t>
  </si>
  <si>
    <t>Union Fire Protection Territory</t>
  </si>
  <si>
    <t>VOLUNTEER FIRE DEPT DONATION</t>
  </si>
  <si>
    <t>WALMART--THANKSGIVING DONATION</t>
  </si>
  <si>
    <t>Washington Township, Pike Co</t>
  </si>
  <si>
    <t>Well Account Fund</t>
  </si>
  <si>
    <t>WEST PARK-BANK FUND #11</t>
  </si>
  <si>
    <t>WHITE RIVER PED.BRIDGE (2020B BONDS)-BANK FUND #23</t>
  </si>
  <si>
    <t>WILLED INHERITANCE FUND</t>
  </si>
  <si>
    <t>WIMSETT CEMETERY</t>
  </si>
  <si>
    <t>Wind Farm</t>
  </si>
  <si>
    <t>Wind Farm Fund</t>
  </si>
  <si>
    <t>Withholding</t>
  </si>
  <si>
    <t>withholding</t>
  </si>
  <si>
    <t>Withholding Account</t>
  </si>
  <si>
    <t>Withholding Balance</t>
  </si>
  <si>
    <t>Withholding Escrow</t>
  </si>
  <si>
    <t>WVCF Grant</t>
  </si>
  <si>
    <t>WYATT IMPROVEMENT PROJECT</t>
  </si>
  <si>
    <t>2025 Certified Appropriations - Townships (Excluding Debt Service &amp; Township Assistance Funds)</t>
  </si>
  <si>
    <t>FC</t>
  </si>
  <si>
    <t>Fund Name</t>
  </si>
  <si>
    <t>Certified Budget</t>
  </si>
  <si>
    <t>0120001</t>
  </si>
  <si>
    <t>0061</t>
  </si>
  <si>
    <t>0101</t>
  </si>
  <si>
    <t xml:space="preserve">GENERAL                                 </t>
  </si>
  <si>
    <t>1111</t>
  </si>
  <si>
    <t>TOWNSHIP FIRE AND E.M.S.</t>
  </si>
  <si>
    <t>0120002</t>
  </si>
  <si>
    <t>0120003</t>
  </si>
  <si>
    <t>1312</t>
  </si>
  <si>
    <t xml:space="preserve">RECREATION                              </t>
  </si>
  <si>
    <t>0120004</t>
  </si>
  <si>
    <t>2120</t>
  </si>
  <si>
    <t xml:space="preserve">CEMETERY                                </t>
  </si>
  <si>
    <t>0120005</t>
  </si>
  <si>
    <t>1190</t>
  </si>
  <si>
    <t xml:space="preserve">CUMULATIVE FIRE (Township)                        </t>
  </si>
  <si>
    <t>0120006</t>
  </si>
  <si>
    <t>2010</t>
  </si>
  <si>
    <t xml:space="preserve">LIBRARY (NON-LIBRARY UNIT)              </t>
  </si>
  <si>
    <t>0120007</t>
  </si>
  <si>
    <t>0120008</t>
  </si>
  <si>
    <t>0120009</t>
  </si>
  <si>
    <t>0120010</t>
  </si>
  <si>
    <t>0120011</t>
  </si>
  <si>
    <t>0120012</t>
  </si>
  <si>
    <t>0220001</t>
  </si>
  <si>
    <t>0050</t>
  </si>
  <si>
    <t>TOWNSHIP ROAD AND INFRASTRUCTURE</t>
  </si>
  <si>
    <t>1390</t>
  </si>
  <si>
    <t xml:space="preserve">CUMULATIVE PARK &amp; RECREATION            </t>
  </si>
  <si>
    <t>0220002</t>
  </si>
  <si>
    <t>0602</t>
  </si>
  <si>
    <t xml:space="preserve">COMMUNITY SERVICES                      </t>
  </si>
  <si>
    <t>0220003</t>
  </si>
  <si>
    <t>0220004</t>
  </si>
  <si>
    <t>0220005</t>
  </si>
  <si>
    <t>0220006</t>
  </si>
  <si>
    <t>0220007</t>
  </si>
  <si>
    <t>0220008</t>
  </si>
  <si>
    <t>0220009</t>
  </si>
  <si>
    <t>0220010</t>
  </si>
  <si>
    <t>0220011</t>
  </si>
  <si>
    <t>0220012</t>
  </si>
  <si>
    <t>0220013</t>
  </si>
  <si>
    <t>0220014</t>
  </si>
  <si>
    <t>0220015</t>
  </si>
  <si>
    <t>0220016</t>
  </si>
  <si>
    <t>0220017</t>
  </si>
  <si>
    <t>0220018</t>
  </si>
  <si>
    <t>0220019</t>
  </si>
  <si>
    <t>0220020</t>
  </si>
  <si>
    <t>0320001</t>
  </si>
  <si>
    <t>0320002</t>
  </si>
  <si>
    <t>0320003</t>
  </si>
  <si>
    <t>0320004</t>
  </si>
  <si>
    <t>0320005</t>
  </si>
  <si>
    <t>0320006</t>
  </si>
  <si>
    <t>0320007</t>
  </si>
  <si>
    <t>0320008</t>
  </si>
  <si>
    <t>0320009</t>
  </si>
  <si>
    <t>8604</t>
  </si>
  <si>
    <t>SPECL FIRE PROTECTION TERRITORY GENERAL</t>
  </si>
  <si>
    <t>8692</t>
  </si>
  <si>
    <t>SPECL FIRE PROTECTION TERRITORY EQUIPMENT REPLACE</t>
  </si>
  <si>
    <t>0320010</t>
  </si>
  <si>
    <t>0320011</t>
  </si>
  <si>
    <t>0320012</t>
  </si>
  <si>
    <t>0420001</t>
  </si>
  <si>
    <t>0420002</t>
  </si>
  <si>
    <t>0420003</t>
  </si>
  <si>
    <t>0420004</t>
  </si>
  <si>
    <t>0420005</t>
  </si>
  <si>
    <t>0420006</t>
  </si>
  <si>
    <t>0420007</t>
  </si>
  <si>
    <t>0420008</t>
  </si>
  <si>
    <t>0420009</t>
  </si>
  <si>
    <t>0420010</t>
  </si>
  <si>
    <t>0420011</t>
  </si>
  <si>
    <t>0520001</t>
  </si>
  <si>
    <t>0520002</t>
  </si>
  <si>
    <t>0520003</t>
  </si>
  <si>
    <t>0520004</t>
  </si>
  <si>
    <t>0620001</t>
  </si>
  <si>
    <t>0620002</t>
  </si>
  <si>
    <t>1105</t>
  </si>
  <si>
    <t>0620004</t>
  </si>
  <si>
    <t>0620005</t>
  </si>
  <si>
    <t>0620006</t>
  </si>
  <si>
    <t>0620007</t>
  </si>
  <si>
    <t>0620009</t>
  </si>
  <si>
    <t>0620011</t>
  </si>
  <si>
    <t>0620012</t>
  </si>
  <si>
    <t>0720001</t>
  </si>
  <si>
    <t>0720002</t>
  </si>
  <si>
    <t>0720003</t>
  </si>
  <si>
    <t>0720004</t>
  </si>
  <si>
    <t>0820001</t>
  </si>
  <si>
    <t>0820002</t>
  </si>
  <si>
    <t>0820003</t>
  </si>
  <si>
    <t>0820004</t>
  </si>
  <si>
    <t>0820005</t>
  </si>
  <si>
    <t>0820006</t>
  </si>
  <si>
    <t>0820007</t>
  </si>
  <si>
    <t>0820008</t>
  </si>
  <si>
    <t>0820009</t>
  </si>
  <si>
    <t>0820010</t>
  </si>
  <si>
    <t>0820011</t>
  </si>
  <si>
    <t>0820012</t>
  </si>
  <si>
    <t>0820013</t>
  </si>
  <si>
    <t>0820014</t>
  </si>
  <si>
    <t>0920001</t>
  </si>
  <si>
    <t>0920002</t>
  </si>
  <si>
    <t>0920003</t>
  </si>
  <si>
    <t>0920004</t>
  </si>
  <si>
    <t>0920005</t>
  </si>
  <si>
    <t>0920006</t>
  </si>
  <si>
    <t>0920007</t>
  </si>
  <si>
    <t>0920008</t>
  </si>
  <si>
    <t>0920009</t>
  </si>
  <si>
    <t>0920010</t>
  </si>
  <si>
    <t>0920011</t>
  </si>
  <si>
    <t>0920012</t>
  </si>
  <si>
    <t>0920013</t>
  </si>
  <si>
    <t>0920014</t>
  </si>
  <si>
    <t>1020001</t>
  </si>
  <si>
    <t>1020002</t>
  </si>
  <si>
    <t>1020003</t>
  </si>
  <si>
    <t>1020004</t>
  </si>
  <si>
    <t>1020005</t>
  </si>
  <si>
    <t>1020006</t>
  </si>
  <si>
    <t>1020007</t>
  </si>
  <si>
    <t>1020008</t>
  </si>
  <si>
    <t>1020009</t>
  </si>
  <si>
    <t>1020010</t>
  </si>
  <si>
    <t>1020011</t>
  </si>
  <si>
    <t>1020012</t>
  </si>
  <si>
    <t>1120001</t>
  </si>
  <si>
    <t>1120002</t>
  </si>
  <si>
    <t>1120003</t>
  </si>
  <si>
    <t>1120004</t>
  </si>
  <si>
    <t>1120005</t>
  </si>
  <si>
    <t>1120006</t>
  </si>
  <si>
    <t>1120007</t>
  </si>
  <si>
    <t>1120008</t>
  </si>
  <si>
    <t>1120009</t>
  </si>
  <si>
    <t>1120010</t>
  </si>
  <si>
    <t>1120011</t>
  </si>
  <si>
    <t>1220001</t>
  </si>
  <si>
    <t>1301</t>
  </si>
  <si>
    <t xml:space="preserve">PARK &amp; RECREATION                       </t>
  </si>
  <si>
    <t>1220002</t>
  </si>
  <si>
    <t>1220003</t>
  </si>
  <si>
    <t>1220004</t>
  </si>
  <si>
    <t>1220005</t>
  </si>
  <si>
    <t>1220006</t>
  </si>
  <si>
    <t>1220007</t>
  </si>
  <si>
    <t>1220008</t>
  </si>
  <si>
    <t>1220009</t>
  </si>
  <si>
    <t>1220010</t>
  </si>
  <si>
    <t>1220011</t>
  </si>
  <si>
    <t>1220012</t>
  </si>
  <si>
    <t>1220013</t>
  </si>
  <si>
    <t>1220014</t>
  </si>
  <si>
    <t>1320001</t>
  </si>
  <si>
    <t>1320002</t>
  </si>
  <si>
    <t>1320003</t>
  </si>
  <si>
    <t>1320004</t>
  </si>
  <si>
    <t>1320005</t>
  </si>
  <si>
    <t>1320006</t>
  </si>
  <si>
    <t>1320007</t>
  </si>
  <si>
    <t>1320008</t>
  </si>
  <si>
    <t>1320009</t>
  </si>
  <si>
    <t>1420001</t>
  </si>
  <si>
    <t>1420002</t>
  </si>
  <si>
    <t>1420003</t>
  </si>
  <si>
    <t>1420004</t>
  </si>
  <si>
    <t>1420005</t>
  </si>
  <si>
    <t>1420006</t>
  </si>
  <si>
    <t>1420007</t>
  </si>
  <si>
    <t>1420008</t>
  </si>
  <si>
    <t>1420009</t>
  </si>
  <si>
    <t>1420010</t>
  </si>
  <si>
    <t>1520001</t>
  </si>
  <si>
    <t>1520002</t>
  </si>
  <si>
    <t>1520003</t>
  </si>
  <si>
    <t>1520004</t>
  </si>
  <si>
    <t>1520005</t>
  </si>
  <si>
    <t>1520006</t>
  </si>
  <si>
    <t>1520007</t>
  </si>
  <si>
    <t>1520008</t>
  </si>
  <si>
    <t>1520009</t>
  </si>
  <si>
    <t>1520010</t>
  </si>
  <si>
    <t>1520011</t>
  </si>
  <si>
    <t>1520012</t>
  </si>
  <si>
    <t>1520013</t>
  </si>
  <si>
    <t>1520014</t>
  </si>
  <si>
    <t>1620001</t>
  </si>
  <si>
    <t>1620002</t>
  </si>
  <si>
    <t>1620003</t>
  </si>
  <si>
    <t>1620004</t>
  </si>
  <si>
    <t>1620005</t>
  </si>
  <si>
    <t>1620006</t>
  </si>
  <si>
    <t>1620007</t>
  </si>
  <si>
    <t>1620008</t>
  </si>
  <si>
    <t>1620009</t>
  </si>
  <si>
    <t>1720001</t>
  </si>
  <si>
    <t>1720002</t>
  </si>
  <si>
    <t>1720003</t>
  </si>
  <si>
    <t>1720004</t>
  </si>
  <si>
    <t>1720005</t>
  </si>
  <si>
    <t>1720006</t>
  </si>
  <si>
    <t>1720007</t>
  </si>
  <si>
    <t>1720008</t>
  </si>
  <si>
    <t>1720009</t>
  </si>
  <si>
    <t>1720010</t>
  </si>
  <si>
    <t>1720011</t>
  </si>
  <si>
    <t>1720012</t>
  </si>
  <si>
    <t>1720013</t>
  </si>
  <si>
    <t>1720014</t>
  </si>
  <si>
    <t>1720015</t>
  </si>
  <si>
    <t>1820001</t>
  </si>
  <si>
    <t>1820002</t>
  </si>
  <si>
    <t>1820003</t>
  </si>
  <si>
    <t>1820004</t>
  </si>
  <si>
    <t>1820005</t>
  </si>
  <si>
    <t>1820006</t>
  </si>
  <si>
    <t>1820008</t>
  </si>
  <si>
    <t>1820009</t>
  </si>
  <si>
    <t>1820010</t>
  </si>
  <si>
    <t>1820011</t>
  </si>
  <si>
    <t>1820012</t>
  </si>
  <si>
    <t>1920001</t>
  </si>
  <si>
    <t>1920002</t>
  </si>
  <si>
    <t>1920003</t>
  </si>
  <si>
    <t>1920004</t>
  </si>
  <si>
    <t>1920005</t>
  </si>
  <si>
    <t>1920006</t>
  </si>
  <si>
    <t>1920007</t>
  </si>
  <si>
    <t>1920008</t>
  </si>
  <si>
    <t>1920009</t>
  </si>
  <si>
    <t>1920010</t>
  </si>
  <si>
    <t>1920011</t>
  </si>
  <si>
    <t>1920012</t>
  </si>
  <si>
    <t>2020001</t>
  </si>
  <si>
    <t>2020002</t>
  </si>
  <si>
    <t>2020003</t>
  </si>
  <si>
    <t>1106</t>
  </si>
  <si>
    <t>2020004</t>
  </si>
  <si>
    <t>2020005</t>
  </si>
  <si>
    <t>2020006</t>
  </si>
  <si>
    <t>2020007</t>
  </si>
  <si>
    <t>2020008</t>
  </si>
  <si>
    <t>2020009</t>
  </si>
  <si>
    <t>2020010</t>
  </si>
  <si>
    <t>2020011</t>
  </si>
  <si>
    <t>2020012</t>
  </si>
  <si>
    <t>2020013</t>
  </si>
  <si>
    <t>2020014</t>
  </si>
  <si>
    <t>2020015</t>
  </si>
  <si>
    <t>2020016</t>
  </si>
  <si>
    <t>2120001</t>
  </si>
  <si>
    <t>2120002</t>
  </si>
  <si>
    <t>2120003</t>
  </si>
  <si>
    <t>2120004</t>
  </si>
  <si>
    <t>2120005</t>
  </si>
  <si>
    <t>2120006</t>
  </si>
  <si>
    <t>2120007</t>
  </si>
  <si>
    <t>2120008</t>
  </si>
  <si>
    <t>2120009</t>
  </si>
  <si>
    <t>2220001</t>
  </si>
  <si>
    <t>2220002</t>
  </si>
  <si>
    <t>2220003</t>
  </si>
  <si>
    <t>2220004</t>
  </si>
  <si>
    <t>2220005</t>
  </si>
  <si>
    <t>2320001</t>
  </si>
  <si>
    <t>2320002</t>
  </si>
  <si>
    <t>2320003</t>
  </si>
  <si>
    <t>2320004</t>
  </si>
  <si>
    <t>2320005</t>
  </si>
  <si>
    <t>2320006</t>
  </si>
  <si>
    <t>2320007</t>
  </si>
  <si>
    <t>2320008</t>
  </si>
  <si>
    <t>2320009</t>
  </si>
  <si>
    <t>2320010</t>
  </si>
  <si>
    <t>2320011</t>
  </si>
  <si>
    <t>2420001</t>
  </si>
  <si>
    <t>2420002</t>
  </si>
  <si>
    <t>2420003</t>
  </si>
  <si>
    <t>2420004</t>
  </si>
  <si>
    <t>2420005</t>
  </si>
  <si>
    <t>2420006</t>
  </si>
  <si>
    <t>2420007</t>
  </si>
  <si>
    <t>2420008</t>
  </si>
  <si>
    <t>2420009</t>
  </si>
  <si>
    <t>2420010</t>
  </si>
  <si>
    <t>2420011</t>
  </si>
  <si>
    <t>2420012</t>
  </si>
  <si>
    <t>2420013</t>
  </si>
  <si>
    <t>2520001</t>
  </si>
  <si>
    <t>2520002</t>
  </si>
  <si>
    <t>2520003</t>
  </si>
  <si>
    <t>2520004</t>
  </si>
  <si>
    <t>0601</t>
  </si>
  <si>
    <t xml:space="preserve">COMMUNITY BUILDING/SERVICES             </t>
  </si>
  <si>
    <t>2520005</t>
  </si>
  <si>
    <t>2520006</t>
  </si>
  <si>
    <t>2520007</t>
  </si>
  <si>
    <t>2520008</t>
  </si>
  <si>
    <t>2620001</t>
  </si>
  <si>
    <t>2620002</t>
  </si>
  <si>
    <t>2620003</t>
  </si>
  <si>
    <t>2620004</t>
  </si>
  <si>
    <t>2620005</t>
  </si>
  <si>
    <t>2620006</t>
  </si>
  <si>
    <t>2620007</t>
  </si>
  <si>
    <t>8705</t>
  </si>
  <si>
    <t>FIRE TERRITORY GENERAL (POST 2024)</t>
  </si>
  <si>
    <t>8793</t>
  </si>
  <si>
    <t>FIRE TERRITORY CUMULATIVE FUND (POST 2024)</t>
  </si>
  <si>
    <t>2620008</t>
  </si>
  <si>
    <t>2620009</t>
  </si>
  <si>
    <t>2620010</t>
  </si>
  <si>
    <t>2720001</t>
  </si>
  <si>
    <t>2720002</t>
  </si>
  <si>
    <t>2720003</t>
  </si>
  <si>
    <t>2720004</t>
  </si>
  <si>
    <t>2720005</t>
  </si>
  <si>
    <t>2720006</t>
  </si>
  <si>
    <t>2720007</t>
  </si>
  <si>
    <t>2720008</t>
  </si>
  <si>
    <t>2720009</t>
  </si>
  <si>
    <t>2720010</t>
  </si>
  <si>
    <t>2720011</t>
  </si>
  <si>
    <t>2720012</t>
  </si>
  <si>
    <t>2720013</t>
  </si>
  <si>
    <t>2820001</t>
  </si>
  <si>
    <t>2820002</t>
  </si>
  <si>
    <t>2820003</t>
  </si>
  <si>
    <t>2820004</t>
  </si>
  <si>
    <t>2129</t>
  </si>
  <si>
    <t>CEMETERY OUTSIDE MUNICIPALITY</t>
  </si>
  <si>
    <t>2820005</t>
  </si>
  <si>
    <t>2820006</t>
  </si>
  <si>
    <t>2820007</t>
  </si>
  <si>
    <t>2820008</t>
  </si>
  <si>
    <t>2820009</t>
  </si>
  <si>
    <t>2820010</t>
  </si>
  <si>
    <t>2820011</t>
  </si>
  <si>
    <t>2820012</t>
  </si>
  <si>
    <t>2820013</t>
  </si>
  <si>
    <t>2820014</t>
  </si>
  <si>
    <t>2820015</t>
  </si>
  <si>
    <t>2920002</t>
  </si>
  <si>
    <t>2920003</t>
  </si>
  <si>
    <t>2920004</t>
  </si>
  <si>
    <t>2920005</t>
  </si>
  <si>
    <t>2920006</t>
  </si>
  <si>
    <t>2920007</t>
  </si>
  <si>
    <t>2920008</t>
  </si>
  <si>
    <t>2920009</t>
  </si>
  <si>
    <t>3020001</t>
  </si>
  <si>
    <t>3020002</t>
  </si>
  <si>
    <t>3020003</t>
  </si>
  <si>
    <t>3020004</t>
  </si>
  <si>
    <t>3020005</t>
  </si>
  <si>
    <t>3020006</t>
  </si>
  <si>
    <t>3020007</t>
  </si>
  <si>
    <t>3020008</t>
  </si>
  <si>
    <t>3020009</t>
  </si>
  <si>
    <t>3120001</t>
  </si>
  <si>
    <t>3120002</t>
  </si>
  <si>
    <t>3120003</t>
  </si>
  <si>
    <t>3120004</t>
  </si>
  <si>
    <t>3120005</t>
  </si>
  <si>
    <t>3120006</t>
  </si>
  <si>
    <t>3120007</t>
  </si>
  <si>
    <t>3120008</t>
  </si>
  <si>
    <t>3120009</t>
  </si>
  <si>
    <t>3120010</t>
  </si>
  <si>
    <t>3120011</t>
  </si>
  <si>
    <t>3120012</t>
  </si>
  <si>
    <t>3220001</t>
  </si>
  <si>
    <t>3220002</t>
  </si>
  <si>
    <t>3220003</t>
  </si>
  <si>
    <t>3220004</t>
  </si>
  <si>
    <t>3220005</t>
  </si>
  <si>
    <t>3220006</t>
  </si>
  <si>
    <t>3220007</t>
  </si>
  <si>
    <t>3220008</t>
  </si>
  <si>
    <t>3220009</t>
  </si>
  <si>
    <t>3220010</t>
  </si>
  <si>
    <t>3220011</t>
  </si>
  <si>
    <t>3220012</t>
  </si>
  <si>
    <t>3320001</t>
  </si>
  <si>
    <t>3320002</t>
  </si>
  <si>
    <t>3320003</t>
  </si>
  <si>
    <t>3320004</t>
  </si>
  <si>
    <t>8704</t>
  </si>
  <si>
    <t>SPECL FIRE TERRITORY GENERAL (POST 2022)</t>
  </si>
  <si>
    <t>3320005</t>
  </si>
  <si>
    <t>3320006</t>
  </si>
  <si>
    <t>3320007</t>
  </si>
  <si>
    <t>3320008</t>
  </si>
  <si>
    <t>3320009</t>
  </si>
  <si>
    <t>3320010</t>
  </si>
  <si>
    <t>3320011</t>
  </si>
  <si>
    <t>3320012</t>
  </si>
  <si>
    <t>3320013</t>
  </si>
  <si>
    <t>3420001</t>
  </si>
  <si>
    <t>3420002</t>
  </si>
  <si>
    <t>3420003</t>
  </si>
  <si>
    <t>3420004</t>
  </si>
  <si>
    <t>3420005</t>
  </si>
  <si>
    <t>3420006</t>
  </si>
  <si>
    <t>3420007</t>
  </si>
  <si>
    <t>3420008</t>
  </si>
  <si>
    <t>3420009</t>
  </si>
  <si>
    <t>3420010</t>
  </si>
  <si>
    <t>3420011</t>
  </si>
  <si>
    <t>3520001</t>
  </si>
  <si>
    <t>3520002</t>
  </si>
  <si>
    <t>3520003</t>
  </si>
  <si>
    <t>3520004</t>
  </si>
  <si>
    <t>3520005</t>
  </si>
  <si>
    <t>3520006</t>
  </si>
  <si>
    <t>3520007</t>
  </si>
  <si>
    <t>3520008</t>
  </si>
  <si>
    <t>3520009</t>
  </si>
  <si>
    <t>3520010</t>
  </si>
  <si>
    <t>3520011</t>
  </si>
  <si>
    <t>3520012</t>
  </si>
  <si>
    <t>3620001</t>
  </si>
  <si>
    <t>3620002</t>
  </si>
  <si>
    <t>3620003</t>
  </si>
  <si>
    <t>3620004</t>
  </si>
  <si>
    <t>3620005</t>
  </si>
  <si>
    <t>3620006</t>
  </si>
  <si>
    <t>3620007</t>
  </si>
  <si>
    <t>3620008</t>
  </si>
  <si>
    <t>3620009</t>
  </si>
  <si>
    <t>3620010</t>
  </si>
  <si>
    <t>3620011</t>
  </si>
  <si>
    <t>3620012</t>
  </si>
  <si>
    <t>3720001</t>
  </si>
  <si>
    <t>3720002</t>
  </si>
  <si>
    <t>3720003</t>
  </si>
  <si>
    <t>3720004</t>
  </si>
  <si>
    <t>3720005</t>
  </si>
  <si>
    <t>3720006</t>
  </si>
  <si>
    <t>3720007</t>
  </si>
  <si>
    <t>3720008</t>
  </si>
  <si>
    <t>3720009</t>
  </si>
  <si>
    <t>3720010</t>
  </si>
  <si>
    <t>3720011</t>
  </si>
  <si>
    <t>1303</t>
  </si>
  <si>
    <t xml:space="preserve">PARK                                    </t>
  </si>
  <si>
    <t>3720012</t>
  </si>
  <si>
    <t>3720013</t>
  </si>
  <si>
    <t>3820001</t>
  </si>
  <si>
    <t>3820002</t>
  </si>
  <si>
    <t>3820003</t>
  </si>
  <si>
    <t>3820004</t>
  </si>
  <si>
    <t>3820005</t>
  </si>
  <si>
    <t>3820006</t>
  </si>
  <si>
    <t>3820007</t>
  </si>
  <si>
    <t>3820008</t>
  </si>
  <si>
    <t>3820009</t>
  </si>
  <si>
    <t>3820010</t>
  </si>
  <si>
    <t>4501</t>
  </si>
  <si>
    <t xml:space="preserve">FEDERAL REVENUE SHARING TRUST           </t>
  </si>
  <si>
    <t>3820011</t>
  </si>
  <si>
    <t>3820012</t>
  </si>
  <si>
    <t>3920001</t>
  </si>
  <si>
    <t>3920002</t>
  </si>
  <si>
    <t>3920003</t>
  </si>
  <si>
    <t>3920004</t>
  </si>
  <si>
    <t>3920005</t>
  </si>
  <si>
    <t>3920006</t>
  </si>
  <si>
    <t>3920007</t>
  </si>
  <si>
    <t>3920008</t>
  </si>
  <si>
    <t>3920009</t>
  </si>
  <si>
    <t>3920010</t>
  </si>
  <si>
    <t>4020001</t>
  </si>
  <si>
    <t>4020002</t>
  </si>
  <si>
    <t>4020003</t>
  </si>
  <si>
    <t>4020004</t>
  </si>
  <si>
    <t>4020005</t>
  </si>
  <si>
    <t>4020006</t>
  </si>
  <si>
    <t>4020007</t>
  </si>
  <si>
    <t>4020008</t>
  </si>
  <si>
    <t>4020009</t>
  </si>
  <si>
    <t>4020010</t>
  </si>
  <si>
    <t>4020011</t>
  </si>
  <si>
    <t>4120001</t>
  </si>
  <si>
    <t>4120002</t>
  </si>
  <si>
    <t>4120004</t>
  </si>
  <si>
    <t>4120006</t>
  </si>
  <si>
    <t>4120007</t>
  </si>
  <si>
    <t>4120009</t>
  </si>
  <si>
    <t>4120010</t>
  </si>
  <si>
    <t>FRANKLIN UNION NEEDHAM TOWNSHIP</t>
  </si>
  <si>
    <t>4220001</t>
  </si>
  <si>
    <t>4220002</t>
  </si>
  <si>
    <t>4220003</t>
  </si>
  <si>
    <t>4220004</t>
  </si>
  <si>
    <t>4220005</t>
  </si>
  <si>
    <t>4220006</t>
  </si>
  <si>
    <t>4220007</t>
  </si>
  <si>
    <t>4220008</t>
  </si>
  <si>
    <t>4220009</t>
  </si>
  <si>
    <t>4220010</t>
  </si>
  <si>
    <t>4320001</t>
  </si>
  <si>
    <t>4320002</t>
  </si>
  <si>
    <t>4320003</t>
  </si>
  <si>
    <t>4320004</t>
  </si>
  <si>
    <t>4320005</t>
  </si>
  <si>
    <t>4320006</t>
  </si>
  <si>
    <t>4320007</t>
  </si>
  <si>
    <t>4320008</t>
  </si>
  <si>
    <t>4320009</t>
  </si>
  <si>
    <t>4320010</t>
  </si>
  <si>
    <t>4320011</t>
  </si>
  <si>
    <t>4320012</t>
  </si>
  <si>
    <t>4320013</t>
  </si>
  <si>
    <t>4320014</t>
  </si>
  <si>
    <t>4320015</t>
  </si>
  <si>
    <t>4320016</t>
  </si>
  <si>
    <t>4320017</t>
  </si>
  <si>
    <t>4420001</t>
  </si>
  <si>
    <t>4420002</t>
  </si>
  <si>
    <t>4420003</t>
  </si>
  <si>
    <t>4420004</t>
  </si>
  <si>
    <t>4420005</t>
  </si>
  <si>
    <t>4420006</t>
  </si>
  <si>
    <t>4420007</t>
  </si>
  <si>
    <t>4420008</t>
  </si>
  <si>
    <t>4420009</t>
  </si>
  <si>
    <t>4420010</t>
  </si>
  <si>
    <t>4420011</t>
  </si>
  <si>
    <t>4520001</t>
  </si>
  <si>
    <t>4520002</t>
  </si>
  <si>
    <t>4520003</t>
  </si>
  <si>
    <t>4520004</t>
  </si>
  <si>
    <t>4520005</t>
  </si>
  <si>
    <t>4520006</t>
  </si>
  <si>
    <t>0107</t>
  </si>
  <si>
    <t xml:space="preserve">PROPERTY MAINTENANCE                    </t>
  </si>
  <si>
    <t>4520007</t>
  </si>
  <si>
    <t>4520008</t>
  </si>
  <si>
    <t>4520009</t>
  </si>
  <si>
    <t>4520010</t>
  </si>
  <si>
    <t>4520011</t>
  </si>
  <si>
    <t>4620001</t>
  </si>
  <si>
    <t>4620002</t>
  </si>
  <si>
    <t>4620003</t>
  </si>
  <si>
    <t>4620004</t>
  </si>
  <si>
    <t>4620005</t>
  </si>
  <si>
    <t>4620006</t>
  </si>
  <si>
    <t>4620007</t>
  </si>
  <si>
    <t>4620008</t>
  </si>
  <si>
    <t>4620009</t>
  </si>
  <si>
    <t>4620010</t>
  </si>
  <si>
    <t>4620011</t>
  </si>
  <si>
    <t>4620012</t>
  </si>
  <si>
    <t>4620013</t>
  </si>
  <si>
    <t>4620014</t>
  </si>
  <si>
    <t>4620015</t>
  </si>
  <si>
    <t>4620016</t>
  </si>
  <si>
    <t>4620017</t>
  </si>
  <si>
    <t>4620018</t>
  </si>
  <si>
    <t>4620019</t>
  </si>
  <si>
    <t>4620020</t>
  </si>
  <si>
    <t>4620021</t>
  </si>
  <si>
    <t>4720001</t>
  </si>
  <si>
    <t>4720002</t>
  </si>
  <si>
    <t>4720003</t>
  </si>
  <si>
    <t>4720004</t>
  </si>
  <si>
    <t>4720005</t>
  </si>
  <si>
    <t>4720006</t>
  </si>
  <si>
    <t>4720007</t>
  </si>
  <si>
    <t>4720008</t>
  </si>
  <si>
    <t>4720009</t>
  </si>
  <si>
    <t>4820001</t>
  </si>
  <si>
    <t>4820002</t>
  </si>
  <si>
    <t>4820003</t>
  </si>
  <si>
    <t>4820004</t>
  </si>
  <si>
    <t>4820005</t>
  </si>
  <si>
    <t>4820006</t>
  </si>
  <si>
    <t>4820007</t>
  </si>
  <si>
    <t>4820008</t>
  </si>
  <si>
    <t>4820009</t>
  </si>
  <si>
    <t>4820010</t>
  </si>
  <si>
    <t>4820011</t>
  </si>
  <si>
    <t>4820012</t>
  </si>
  <si>
    <t>4820013</t>
  </si>
  <si>
    <t>4820014</t>
  </si>
  <si>
    <t>4920001</t>
  </si>
  <si>
    <t>4920002</t>
  </si>
  <si>
    <t>4920003</t>
  </si>
  <si>
    <t>4920004</t>
  </si>
  <si>
    <t>4920005</t>
  </si>
  <si>
    <t>4920006</t>
  </si>
  <si>
    <t>4920007</t>
  </si>
  <si>
    <t>4920008</t>
  </si>
  <si>
    <t>4920009</t>
  </si>
  <si>
    <t>5020001</t>
  </si>
  <si>
    <t>5020002</t>
  </si>
  <si>
    <t>5020003</t>
  </si>
  <si>
    <t>5020004</t>
  </si>
  <si>
    <t>5020005</t>
  </si>
  <si>
    <t>8792</t>
  </si>
  <si>
    <t>SPECL FIRE TERRITORY EQUIPMENT REPLACE (POST 2022)</t>
  </si>
  <si>
    <t>5020006</t>
  </si>
  <si>
    <t>5020007</t>
  </si>
  <si>
    <t>5020008</t>
  </si>
  <si>
    <t>5020009</t>
  </si>
  <si>
    <t>5020010</t>
  </si>
  <si>
    <t>5120001</t>
  </si>
  <si>
    <t>5120002</t>
  </si>
  <si>
    <t>5120003</t>
  </si>
  <si>
    <t>5120004</t>
  </si>
  <si>
    <t>5120005</t>
  </si>
  <si>
    <t>5120006</t>
  </si>
  <si>
    <t>5220001</t>
  </si>
  <si>
    <t>5220002</t>
  </si>
  <si>
    <t>5220003</t>
  </si>
  <si>
    <t>5220004</t>
  </si>
  <si>
    <t>5220005</t>
  </si>
  <si>
    <t>5220006</t>
  </si>
  <si>
    <t>5220007</t>
  </si>
  <si>
    <t>5220008</t>
  </si>
  <si>
    <t>5220009</t>
  </si>
  <si>
    <t>5220010</t>
  </si>
  <si>
    <t>5220011</t>
  </si>
  <si>
    <t>5220012</t>
  </si>
  <si>
    <t>5220013</t>
  </si>
  <si>
    <t>5220014</t>
  </si>
  <si>
    <t>5320001</t>
  </si>
  <si>
    <t>5320002</t>
  </si>
  <si>
    <t>5320003</t>
  </si>
  <si>
    <t>5320004</t>
  </si>
  <si>
    <t>5320005</t>
  </si>
  <si>
    <t>5320006</t>
  </si>
  <si>
    <t>5320007</t>
  </si>
  <si>
    <t>5320008</t>
  </si>
  <si>
    <t>5320009</t>
  </si>
  <si>
    <t>5320010</t>
  </si>
  <si>
    <t>5320011</t>
  </si>
  <si>
    <t>5420001</t>
  </si>
  <si>
    <t>5420002</t>
  </si>
  <si>
    <t>5420003</t>
  </si>
  <si>
    <t>5420004</t>
  </si>
  <si>
    <t>5420005</t>
  </si>
  <si>
    <t>5420006</t>
  </si>
  <si>
    <t>5420007</t>
  </si>
  <si>
    <t>5420008</t>
  </si>
  <si>
    <t>5420009</t>
  </si>
  <si>
    <t>5420010</t>
  </si>
  <si>
    <t>5420011</t>
  </si>
  <si>
    <t>5520001</t>
  </si>
  <si>
    <t>5520002</t>
  </si>
  <si>
    <t>5520003</t>
  </si>
  <si>
    <t>5520004</t>
  </si>
  <si>
    <t>5520005</t>
  </si>
  <si>
    <t>5520006</t>
  </si>
  <si>
    <t>5520007</t>
  </si>
  <si>
    <t>5520008</t>
  </si>
  <si>
    <t>5520009</t>
  </si>
  <si>
    <t>5520010</t>
  </si>
  <si>
    <t>5520011</t>
  </si>
  <si>
    <t>5520012</t>
  </si>
  <si>
    <t>5520013</t>
  </si>
  <si>
    <t>5520014</t>
  </si>
  <si>
    <t>5620001</t>
  </si>
  <si>
    <t>5620002</t>
  </si>
  <si>
    <t>5620003</t>
  </si>
  <si>
    <t>5620004</t>
  </si>
  <si>
    <t>5620005</t>
  </si>
  <si>
    <t>5620006</t>
  </si>
  <si>
    <t>5620007</t>
  </si>
  <si>
    <t>5620008</t>
  </si>
  <si>
    <t>5620009</t>
  </si>
  <si>
    <t>5620010</t>
  </si>
  <si>
    <t>5720001</t>
  </si>
  <si>
    <t>5720002</t>
  </si>
  <si>
    <t>5720003</t>
  </si>
  <si>
    <t>5720004</t>
  </si>
  <si>
    <t>5720005</t>
  </si>
  <si>
    <t>5720006</t>
  </si>
  <si>
    <t>5720007</t>
  </si>
  <si>
    <t>5720008</t>
  </si>
  <si>
    <t>5720009</t>
  </si>
  <si>
    <t>5720010</t>
  </si>
  <si>
    <t>5720011</t>
  </si>
  <si>
    <t>5720012</t>
  </si>
  <si>
    <t>5720013</t>
  </si>
  <si>
    <t>5820001</t>
  </si>
  <si>
    <t>5820002</t>
  </si>
  <si>
    <t>5820003</t>
  </si>
  <si>
    <t>5820004</t>
  </si>
  <si>
    <t>5920001</t>
  </si>
  <si>
    <t>5920002</t>
  </si>
  <si>
    <t>5920003</t>
  </si>
  <si>
    <t>5920004</t>
  </si>
  <si>
    <t>5920005</t>
  </si>
  <si>
    <t>5920006</t>
  </si>
  <si>
    <t>5920007</t>
  </si>
  <si>
    <t>5920008</t>
  </si>
  <si>
    <t>5920009</t>
  </si>
  <si>
    <t>5920010</t>
  </si>
  <si>
    <t>6020001</t>
  </si>
  <si>
    <t>6020002</t>
  </si>
  <si>
    <t>6020003</t>
  </si>
  <si>
    <t>6020004</t>
  </si>
  <si>
    <t>6020005</t>
  </si>
  <si>
    <t>6020006</t>
  </si>
  <si>
    <t>6020007</t>
  </si>
  <si>
    <t>6020008</t>
  </si>
  <si>
    <t>6020009</t>
  </si>
  <si>
    <t>6020010</t>
  </si>
  <si>
    <t>6020011</t>
  </si>
  <si>
    <t>6020012</t>
  </si>
  <si>
    <t>6020013</t>
  </si>
  <si>
    <t>6120001</t>
  </si>
  <si>
    <t>6120002</t>
  </si>
  <si>
    <t>6120003</t>
  </si>
  <si>
    <t>6120004</t>
  </si>
  <si>
    <t>6120005</t>
  </si>
  <si>
    <t>6120006</t>
  </si>
  <si>
    <t>6120007</t>
  </si>
  <si>
    <t>6120008</t>
  </si>
  <si>
    <t>6120009</t>
  </si>
  <si>
    <t>6120010</t>
  </si>
  <si>
    <t>6120011</t>
  </si>
  <si>
    <t>6120012</t>
  </si>
  <si>
    <t>6120013</t>
  </si>
  <si>
    <t>6220001</t>
  </si>
  <si>
    <t>6220002</t>
  </si>
  <si>
    <t>6220003</t>
  </si>
  <si>
    <t>6220004</t>
  </si>
  <si>
    <t>6220005</t>
  </si>
  <si>
    <t>6220006</t>
  </si>
  <si>
    <t>6220007</t>
  </si>
  <si>
    <t>6320001</t>
  </si>
  <si>
    <t>6320002</t>
  </si>
  <si>
    <t>6320003</t>
  </si>
  <si>
    <t>6320004</t>
  </si>
  <si>
    <t>6320005</t>
  </si>
  <si>
    <t>6320006</t>
  </si>
  <si>
    <t>6320007</t>
  </si>
  <si>
    <t>6320008</t>
  </si>
  <si>
    <t>6320009</t>
  </si>
  <si>
    <t>6420001</t>
  </si>
  <si>
    <t>6420002</t>
  </si>
  <si>
    <t>6420003</t>
  </si>
  <si>
    <t>6420004</t>
  </si>
  <si>
    <t>6420005</t>
  </si>
  <si>
    <t>6420006</t>
  </si>
  <si>
    <t>6420007</t>
  </si>
  <si>
    <t>6420008</t>
  </si>
  <si>
    <t>6420009</t>
  </si>
  <si>
    <t>6420010</t>
  </si>
  <si>
    <t>6420011</t>
  </si>
  <si>
    <t>6420012</t>
  </si>
  <si>
    <t>6520001</t>
  </si>
  <si>
    <t>6520002</t>
  </si>
  <si>
    <t>6520003</t>
  </si>
  <si>
    <t>6520004</t>
  </si>
  <si>
    <t>6520005</t>
  </si>
  <si>
    <t>6520006</t>
  </si>
  <si>
    <t>6520007</t>
  </si>
  <si>
    <t>6520008</t>
  </si>
  <si>
    <t>6520009</t>
  </si>
  <si>
    <t>6520010</t>
  </si>
  <si>
    <t>6620001</t>
  </si>
  <si>
    <t>6620002</t>
  </si>
  <si>
    <t>6620003</t>
  </si>
  <si>
    <t>6620004</t>
  </si>
  <si>
    <t>6620005</t>
  </si>
  <si>
    <t>6620006</t>
  </si>
  <si>
    <t>6620007</t>
  </si>
  <si>
    <t>6620008</t>
  </si>
  <si>
    <t>6620009</t>
  </si>
  <si>
    <t>6620010</t>
  </si>
  <si>
    <t>6620011</t>
  </si>
  <si>
    <t>6620012</t>
  </si>
  <si>
    <t>6720001</t>
  </si>
  <si>
    <t>6720002</t>
  </si>
  <si>
    <t>6720003</t>
  </si>
  <si>
    <t>6720004</t>
  </si>
  <si>
    <t>6720005</t>
  </si>
  <si>
    <t>6720006</t>
  </si>
  <si>
    <t>6720007</t>
  </si>
  <si>
    <t>6720008</t>
  </si>
  <si>
    <t>6720009</t>
  </si>
  <si>
    <t>6720010</t>
  </si>
  <si>
    <t>6720011</t>
  </si>
  <si>
    <t>6720012</t>
  </si>
  <si>
    <t>6720013</t>
  </si>
  <si>
    <t>6820001</t>
  </si>
  <si>
    <t>6820002</t>
  </si>
  <si>
    <t>6820003</t>
  </si>
  <si>
    <t>6820004</t>
  </si>
  <si>
    <t>6820005</t>
  </si>
  <si>
    <t>6820006</t>
  </si>
  <si>
    <t>6820007</t>
  </si>
  <si>
    <t>6820008</t>
  </si>
  <si>
    <t>6820009</t>
  </si>
  <si>
    <t>6820010</t>
  </si>
  <si>
    <t>6820011</t>
  </si>
  <si>
    <t>6920001</t>
  </si>
  <si>
    <t>6920002</t>
  </si>
  <si>
    <t>6920003</t>
  </si>
  <si>
    <t>6920004</t>
  </si>
  <si>
    <t>6920005</t>
  </si>
  <si>
    <t>6920006</t>
  </si>
  <si>
    <t>6920007</t>
  </si>
  <si>
    <t>6920008</t>
  </si>
  <si>
    <t>6920009</t>
  </si>
  <si>
    <t>6920010</t>
  </si>
  <si>
    <t>6920011</t>
  </si>
  <si>
    <t>7020001</t>
  </si>
  <si>
    <t>7020002</t>
  </si>
  <si>
    <t>7020003</t>
  </si>
  <si>
    <t>7020004</t>
  </si>
  <si>
    <t>7020005</t>
  </si>
  <si>
    <t>7020006</t>
  </si>
  <si>
    <t>7020007</t>
  </si>
  <si>
    <t>7020008</t>
  </si>
  <si>
    <t>7020009</t>
  </si>
  <si>
    <t>7020010</t>
  </si>
  <si>
    <t>7020011</t>
  </si>
  <si>
    <t>7020012</t>
  </si>
  <si>
    <t>7120001</t>
  </si>
  <si>
    <t>7120002</t>
  </si>
  <si>
    <t>7120003</t>
  </si>
  <si>
    <t>7120004</t>
  </si>
  <si>
    <t>1090</t>
  </si>
  <si>
    <t>TOWNSHIP CUMULATIVE VEHICLE</t>
  </si>
  <si>
    <t>7120005</t>
  </si>
  <si>
    <t>7120006</t>
  </si>
  <si>
    <t>7120007</t>
  </si>
  <si>
    <t>7120008</t>
  </si>
  <si>
    <t>7120009</t>
  </si>
  <si>
    <t>7120010</t>
  </si>
  <si>
    <t>7120011</t>
  </si>
  <si>
    <t>7120012</t>
  </si>
  <si>
    <t>7120013</t>
  </si>
  <si>
    <t>7220001</t>
  </si>
  <si>
    <t>7220002</t>
  </si>
  <si>
    <t>7220003</t>
  </si>
  <si>
    <t>7220004</t>
  </si>
  <si>
    <t>7220005</t>
  </si>
  <si>
    <t>7320001</t>
  </si>
  <si>
    <t>7320002</t>
  </si>
  <si>
    <t>7320003</t>
  </si>
  <si>
    <t>7320004</t>
  </si>
  <si>
    <t>7320005</t>
  </si>
  <si>
    <t>7320006</t>
  </si>
  <si>
    <t>7320007</t>
  </si>
  <si>
    <t>7320008</t>
  </si>
  <si>
    <t>7320009</t>
  </si>
  <si>
    <t>7320010</t>
  </si>
  <si>
    <t>7320011</t>
  </si>
  <si>
    <t>7320012</t>
  </si>
  <si>
    <t>7320013</t>
  </si>
  <si>
    <t>7320014</t>
  </si>
  <si>
    <t>7420001</t>
  </si>
  <si>
    <t>7420002</t>
  </si>
  <si>
    <t>7420003</t>
  </si>
  <si>
    <t>7420004</t>
  </si>
  <si>
    <t>7420005</t>
  </si>
  <si>
    <t>7420006</t>
  </si>
  <si>
    <t>7420007</t>
  </si>
  <si>
    <t>7420008</t>
  </si>
  <si>
    <t>7420009</t>
  </si>
  <si>
    <t>7520001</t>
  </si>
  <si>
    <t>7520002</t>
  </si>
  <si>
    <t>7520003</t>
  </si>
  <si>
    <t>7520004</t>
  </si>
  <si>
    <t>7520005</t>
  </si>
  <si>
    <t>7520006</t>
  </si>
  <si>
    <t>7520007</t>
  </si>
  <si>
    <t>7520008</t>
  </si>
  <si>
    <t>7520009</t>
  </si>
  <si>
    <t>7620001</t>
  </si>
  <si>
    <t>7620002</t>
  </si>
  <si>
    <t>7620003</t>
  </si>
  <si>
    <t>7620004</t>
  </si>
  <si>
    <t>7620005</t>
  </si>
  <si>
    <t>7620006</t>
  </si>
  <si>
    <t>7620007</t>
  </si>
  <si>
    <t>7620008</t>
  </si>
  <si>
    <t>7620009</t>
  </si>
  <si>
    <t>7620010</t>
  </si>
  <si>
    <t>7620011</t>
  </si>
  <si>
    <t>7620012</t>
  </si>
  <si>
    <t>7720001</t>
  </si>
  <si>
    <t>7720002</t>
  </si>
  <si>
    <t>7720003</t>
  </si>
  <si>
    <t>7720004</t>
  </si>
  <si>
    <t>7720005</t>
  </si>
  <si>
    <t>7720006</t>
  </si>
  <si>
    <t>7720007</t>
  </si>
  <si>
    <t>7720008</t>
  </si>
  <si>
    <t>7720009</t>
  </si>
  <si>
    <t>7820001</t>
  </si>
  <si>
    <t>7820002</t>
  </si>
  <si>
    <t>7820003</t>
  </si>
  <si>
    <t>7820004</t>
  </si>
  <si>
    <t>7820005</t>
  </si>
  <si>
    <t>7820006</t>
  </si>
  <si>
    <t>7920001</t>
  </si>
  <si>
    <t>7920002</t>
  </si>
  <si>
    <t>7920003</t>
  </si>
  <si>
    <t>7920004</t>
  </si>
  <si>
    <t>7920005</t>
  </si>
  <si>
    <t>7920006</t>
  </si>
  <si>
    <t>7920007</t>
  </si>
  <si>
    <t>7920008</t>
  </si>
  <si>
    <t>7920009</t>
  </si>
  <si>
    <t>7920010</t>
  </si>
  <si>
    <t>7920011</t>
  </si>
  <si>
    <t>7920012</t>
  </si>
  <si>
    <t>7920013</t>
  </si>
  <si>
    <t>8020001</t>
  </si>
  <si>
    <t>8020002</t>
  </si>
  <si>
    <t>8020003</t>
  </si>
  <si>
    <t>8020004</t>
  </si>
  <si>
    <t>8020005</t>
  </si>
  <si>
    <t>8020006</t>
  </si>
  <si>
    <t>8120001</t>
  </si>
  <si>
    <t>8120002</t>
  </si>
  <si>
    <t>8120003</t>
  </si>
  <si>
    <t>8120004</t>
  </si>
  <si>
    <t>8120005</t>
  </si>
  <si>
    <t>8120006</t>
  </si>
  <si>
    <t>8220001</t>
  </si>
  <si>
    <t>8220002</t>
  </si>
  <si>
    <t>8220003</t>
  </si>
  <si>
    <t>8220004</t>
  </si>
  <si>
    <t>8220005</t>
  </si>
  <si>
    <t>8220006</t>
  </si>
  <si>
    <t>8220007</t>
  </si>
  <si>
    <t>8220008</t>
  </si>
  <si>
    <t>8320001</t>
  </si>
  <si>
    <t>8320002</t>
  </si>
  <si>
    <t>8320003</t>
  </si>
  <si>
    <t>8320004</t>
  </si>
  <si>
    <t>8320005</t>
  </si>
  <si>
    <t>8420001</t>
  </si>
  <si>
    <t>8420002</t>
  </si>
  <si>
    <t>8420003</t>
  </si>
  <si>
    <t>8420004</t>
  </si>
  <si>
    <t>8420005</t>
  </si>
  <si>
    <t>8420006</t>
  </si>
  <si>
    <t>8420007</t>
  </si>
  <si>
    <t>8420008</t>
  </si>
  <si>
    <t>8420009</t>
  </si>
  <si>
    <t>8420010</t>
  </si>
  <si>
    <t>8420011</t>
  </si>
  <si>
    <t>8420012</t>
  </si>
  <si>
    <t>8520001</t>
  </si>
  <si>
    <t>8520002</t>
  </si>
  <si>
    <t>8520003</t>
  </si>
  <si>
    <t>8520004</t>
  </si>
  <si>
    <t>8520005</t>
  </si>
  <si>
    <t>8520006</t>
  </si>
  <si>
    <t>8520007</t>
  </si>
  <si>
    <t>8620001</t>
  </si>
  <si>
    <t>8620002</t>
  </si>
  <si>
    <t>8620003</t>
  </si>
  <si>
    <t>8620004</t>
  </si>
  <si>
    <t>8620005</t>
  </si>
  <si>
    <t>8620006</t>
  </si>
  <si>
    <t>8620007</t>
  </si>
  <si>
    <t>8620008</t>
  </si>
  <si>
    <t>8620009</t>
  </si>
  <si>
    <t>8620010</t>
  </si>
  <si>
    <t>8620011</t>
  </si>
  <si>
    <t>8620012</t>
  </si>
  <si>
    <t>8720001</t>
  </si>
  <si>
    <t>8720002</t>
  </si>
  <si>
    <t>8720003</t>
  </si>
  <si>
    <t>8720004</t>
  </si>
  <si>
    <t>8720005</t>
  </si>
  <si>
    <t>8720006</t>
  </si>
  <si>
    <t>8720007</t>
  </si>
  <si>
    <t>8720008</t>
  </si>
  <si>
    <t>8720009</t>
  </si>
  <si>
    <t>8720010</t>
  </si>
  <si>
    <t>8820001</t>
  </si>
  <si>
    <t>8820002</t>
  </si>
  <si>
    <t>8820003</t>
  </si>
  <si>
    <t>8820004</t>
  </si>
  <si>
    <t>8820005</t>
  </si>
  <si>
    <t>8820006</t>
  </si>
  <si>
    <t>8820007</t>
  </si>
  <si>
    <t>8820008</t>
  </si>
  <si>
    <t>8820009</t>
  </si>
  <si>
    <t>8820010</t>
  </si>
  <si>
    <t>8820011</t>
  </si>
  <si>
    <t>8820012</t>
  </si>
  <si>
    <t>8820013</t>
  </si>
  <si>
    <t>8920001</t>
  </si>
  <si>
    <t>8920002</t>
  </si>
  <si>
    <t>8920003</t>
  </si>
  <si>
    <t>8920004</t>
  </si>
  <si>
    <t>8920005</t>
  </si>
  <si>
    <t>8920006</t>
  </si>
  <si>
    <t>8920007</t>
  </si>
  <si>
    <t>8920008</t>
  </si>
  <si>
    <t>8920009</t>
  </si>
  <si>
    <t>8920010</t>
  </si>
  <si>
    <t>8920011</t>
  </si>
  <si>
    <t>8920012</t>
  </si>
  <si>
    <t>8920013</t>
  </si>
  <si>
    <t>8920014</t>
  </si>
  <si>
    <t>8920015</t>
  </si>
  <si>
    <t>9020001</t>
  </si>
  <si>
    <t>9020002</t>
  </si>
  <si>
    <t>9020003</t>
  </si>
  <si>
    <t>9020004</t>
  </si>
  <si>
    <t>9020005</t>
  </si>
  <si>
    <t>9020006</t>
  </si>
  <si>
    <t>9020007</t>
  </si>
  <si>
    <t>9020008</t>
  </si>
  <si>
    <t>9020009</t>
  </si>
  <si>
    <t>9120001</t>
  </si>
  <si>
    <t>9120002</t>
  </si>
  <si>
    <t>2043</t>
  </si>
  <si>
    <t xml:space="preserve">LANDFILL                                </t>
  </si>
  <si>
    <t>9120003</t>
  </si>
  <si>
    <t>9120004</t>
  </si>
  <si>
    <t>9120005</t>
  </si>
  <si>
    <t>9120006</t>
  </si>
  <si>
    <t>9120007</t>
  </si>
  <si>
    <t>9120008</t>
  </si>
  <si>
    <t>9120009</t>
  </si>
  <si>
    <t>9120010</t>
  </si>
  <si>
    <t>9120011</t>
  </si>
  <si>
    <t>9120012</t>
  </si>
  <si>
    <t>9220001</t>
  </si>
  <si>
    <t>9220002</t>
  </si>
  <si>
    <t>9220003</t>
  </si>
  <si>
    <t>9220004</t>
  </si>
  <si>
    <t>9220005</t>
  </si>
  <si>
    <t>9220006</t>
  </si>
  <si>
    <t>9220007</t>
  </si>
  <si>
    <t>9220008</t>
  </si>
  <si>
    <t>9220009</t>
  </si>
  <si>
    <t>Restricted Fund List</t>
  </si>
  <si>
    <t>CIP Fund List</t>
  </si>
  <si>
    <t>Budget Year</t>
  </si>
  <si>
    <t>Pay-2025 Certified Funds &amp; Appropriations</t>
  </si>
  <si>
    <t>MOD (Restated)</t>
  </si>
  <si>
    <t>MOD - Fund Count</t>
  </si>
  <si>
    <t>Selected Unit?</t>
  </si>
  <si>
    <t>Select Unit Fund ID</t>
  </si>
  <si>
    <t>(1) This estimate is calculated as the lesser of the certified levy and the “post circuit breaker abstract levy”. Both of these amount can be found on the 2026 Circuit Breaker report under the County Specific Information section of the DLGF website.</t>
  </si>
  <si>
    <t>(2) This estimate is taken from the finalized DLGF 1782 Notice for Pay 2026.</t>
  </si>
  <si>
    <t>(3) This estimate is taken from the finalized DLGF 1782 Notice for Pay 2026.</t>
  </si>
  <si>
    <t>(4) This estimate is taken from the finalized DLGF 1782 Notice for Pay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</si>
</sst>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_(&quot;$&quot;* #,##0_);_(&quot;$&quot;* \(#,##0\);_(&quot;$&quot;* &quot;-&quot;??_);_(@_)"/>
    <numFmt numFmtId="165" formatCode="_(* #,##0_);_(* \(#,##0\);_(* &quot;-&quot;??_);_(@_)"/>
  </numFmts>
  <fonts count="51" x14ac:knownFonts="1">
    <font>
      <sz val="11"/>
      <color theme="1"/>
      <name val="Calibri"/>
      <family val="2"/>
      <scheme val="minor"/>
    </font>
    <font>
      <b/>
      <sz val="11"/>
      <color rgb="FF000000"/>
      <name val="Calibri"/>
      <family val="2"/>
    </font>
    <font>
      <sz val="11"/>
      <color theme="1"/>
      <name val="Calibri"/>
      <family val="2"/>
      <scheme val="minor"/>
    </font>
    <font>
      <b/>
      <sz val="11"/>
      <color theme="1"/>
      <name val="Calibri"/>
      <family val="2"/>
      <scheme val="minor"/>
    </font>
    <font>
      <sz val="10"/>
      <color indexed="8"/>
      <name val="Arial"/>
      <family val="2"/>
    </font>
    <font>
      <sz val="11"/>
      <color theme="1"/>
      <name val="Calibri"/>
      <family val="2"/>
    </font>
    <font>
      <sz val="10"/>
      <color theme="1"/>
      <name val="Calibri"/>
      <family val="2"/>
      <scheme val="minor"/>
    </font>
    <font>
      <b/>
      <sz val="10"/>
      <color theme="1"/>
      <name val="Calibri"/>
      <family val="2"/>
      <scheme val="minor"/>
    </font>
    <font>
      <sz val="10"/>
      <color indexed="8"/>
      <name val="Calibri"/>
      <family val="2"/>
      <scheme val="minor"/>
    </font>
    <font>
      <b/>
      <sz val="10"/>
      <color indexed="8"/>
      <name val="Calibri"/>
      <family val="2"/>
      <scheme val="minor"/>
    </font>
    <font>
      <b/>
      <sz val="11"/>
      <color theme="0"/>
      <name val="Calibri"/>
      <family val="2"/>
      <scheme val="minor"/>
    </font>
    <font>
      <sz val="8"/>
      <name val="Calibri"/>
      <family val="2"/>
      <scheme val="minor"/>
    </font>
    <font>
      <u/>
      <sz val="11"/>
      <color theme="10"/>
      <name val="Calibri"/>
      <family val="2"/>
      <scheme val="minor"/>
    </font>
    <font>
      <b/>
      <sz val="18"/>
      <color rgb="FF000000"/>
      <name val="Times New Roman"/>
      <family val="1"/>
    </font>
    <font>
      <sz val="11"/>
      <color theme="1"/>
      <name val="Times New Roman"/>
      <family val="1"/>
    </font>
    <font>
      <b/>
      <sz val="12"/>
      <color rgb="FF000000"/>
      <name val="Times New Roman"/>
      <family val="1"/>
    </font>
    <font>
      <sz val="12"/>
      <color rgb="FF000000"/>
      <name val="Times New Roman"/>
      <family val="1"/>
    </font>
    <font>
      <b/>
      <sz val="11"/>
      <color theme="1"/>
      <name val="Times New Roman"/>
      <family val="1"/>
    </font>
    <font>
      <sz val="11"/>
      <color rgb="FF000000"/>
      <name val="Times New Roman"/>
      <family val="1"/>
    </font>
    <font>
      <b/>
      <sz val="12"/>
      <color theme="1"/>
      <name val="Times New Roman"/>
      <family val="1"/>
    </font>
    <font>
      <b/>
      <sz val="14"/>
      <color rgb="FF000000"/>
      <name val="Times New Roman"/>
      <family val="1"/>
    </font>
    <font>
      <b/>
      <sz val="11"/>
      <color rgb="FF000000"/>
      <name val="Times New Roman"/>
      <family val="1"/>
    </font>
    <font>
      <u/>
      <sz val="11"/>
      <color theme="10"/>
      <name val="Times New Roman"/>
      <family val="1"/>
    </font>
    <font>
      <b/>
      <i/>
      <u/>
      <sz val="11"/>
      <color rgb="FF000000"/>
      <name val="Times New Roman"/>
      <family val="1"/>
    </font>
    <font>
      <sz val="12"/>
      <color theme="1"/>
      <name val="Times New Roman"/>
      <family val="1"/>
    </font>
    <font>
      <i/>
      <sz val="12"/>
      <color theme="1"/>
      <name val="Times New Roman"/>
      <family val="1"/>
    </font>
    <font>
      <u/>
      <sz val="12"/>
      <color theme="10"/>
      <name val="Times New Roman"/>
      <family val="1"/>
    </font>
    <font>
      <i/>
      <sz val="11"/>
      <color rgb="FF000000"/>
      <name val="Times New Roman"/>
      <family val="1"/>
    </font>
    <font>
      <b/>
      <u/>
      <sz val="12"/>
      <color rgb="FF000000"/>
      <name val="Times New Roman"/>
      <family val="1"/>
    </font>
    <font>
      <i/>
      <sz val="12"/>
      <color theme="1" tint="0.34998626667073579"/>
      <name val="Times New Roman"/>
      <family val="1"/>
    </font>
    <font>
      <sz val="12"/>
      <color theme="0"/>
      <name val="Times New Roman"/>
      <family val="1"/>
    </font>
    <font>
      <sz val="10"/>
      <color rgb="FF000000"/>
      <name val="Times New Roman"/>
      <family val="1"/>
    </font>
    <font>
      <b/>
      <sz val="12"/>
      <color theme="0"/>
      <name val="Times New Roman"/>
      <family val="1"/>
    </font>
    <font>
      <b/>
      <i/>
      <sz val="12"/>
      <color theme="0"/>
      <name val="Times New Roman"/>
      <family val="1"/>
    </font>
    <font>
      <b/>
      <sz val="11"/>
      <name val="Times New Roman"/>
      <family val="1"/>
    </font>
    <font>
      <sz val="10"/>
      <name val="Times New Roman"/>
      <family val="1"/>
    </font>
    <font>
      <b/>
      <u/>
      <sz val="16"/>
      <color rgb="FF002060"/>
      <name val="Times New Roman"/>
      <family val="1"/>
    </font>
    <font>
      <b/>
      <sz val="9"/>
      <name val="Times New Roman"/>
      <family val="1"/>
    </font>
    <font>
      <i/>
      <sz val="12"/>
      <color theme="0"/>
      <name val="Times New Roman"/>
      <family val="1"/>
    </font>
    <font>
      <sz val="10"/>
      <color rgb="FFFF0000"/>
      <name val="Times New Roman"/>
      <family val="1"/>
    </font>
    <font>
      <b/>
      <sz val="10"/>
      <color theme="0"/>
      <name val="Times New Roman"/>
      <family val="1"/>
    </font>
    <font>
      <b/>
      <sz val="10"/>
      <color rgb="FF005E00"/>
      <name val="Times New Roman"/>
      <family val="1"/>
    </font>
    <font>
      <b/>
      <sz val="10"/>
      <name val="Times New Roman"/>
      <family val="1"/>
    </font>
    <font>
      <b/>
      <sz val="14"/>
      <color theme="0"/>
      <name val="Times New Roman"/>
      <family val="1"/>
    </font>
    <font>
      <b/>
      <sz val="11"/>
      <color theme="0"/>
      <name val="Times New Roman"/>
      <family val="1"/>
    </font>
    <font>
      <sz val="11"/>
      <name val="Times New Roman"/>
      <family val="1"/>
    </font>
    <font>
      <b/>
      <u/>
      <sz val="12"/>
      <color theme="1"/>
      <name val="Times New Roman"/>
      <family val="1"/>
    </font>
    <font>
      <b/>
      <sz val="12"/>
      <name val="Times New Roman"/>
      <family val="1"/>
    </font>
    <font>
      <sz val="12"/>
      <name val="Times New Roman"/>
      <family val="1"/>
    </font>
    <font>
      <i/>
      <sz val="12"/>
      <name val="Times New Roman"/>
      <family val="1"/>
    </font>
    <font>
      <b/>
      <u/>
      <sz val="11"/>
      <color rgb="FF000000"/>
      <name val="Times New Roman"/>
      <family val="1"/>
    </font>
  </fonts>
  <fills count="31">
    <fill>
      <patternFill patternType="none"/>
    </fill>
    <fill>
      <patternFill patternType="gray125"/>
    </fill>
    <fill>
      <patternFill patternType="none">
        <fgColor rgb="FF000000"/>
        <bgColor rgb="FFFFFFFF"/>
      </patternFill>
    </fill>
    <fill>
      <patternFill patternType="solid">
        <fgColor theme="0" tint="-0.14999847407452621"/>
        <bgColor indexed="64"/>
      </patternFill>
    </fill>
    <fill>
      <patternFill patternType="solid">
        <fgColor theme="4" tint="0.79998168889431442"/>
        <bgColor indexed="64"/>
      </patternFill>
    </fill>
    <fill>
      <patternFill patternType="solid">
        <fgColor rgb="FFFFFF00"/>
        <bgColor indexed="64"/>
      </patternFill>
    </fill>
    <fill>
      <patternFill patternType="solid">
        <fgColor rgb="FF66FFFF"/>
        <bgColor indexed="64"/>
      </patternFill>
    </fill>
    <fill>
      <patternFill patternType="solid">
        <fgColor rgb="FFFFC000"/>
        <bgColor indexed="64"/>
      </patternFill>
    </fill>
    <fill>
      <patternFill patternType="solid">
        <fgColor theme="0" tint="-0.249977111117893"/>
        <bgColor indexed="64"/>
      </patternFill>
    </fill>
    <fill>
      <patternFill patternType="solid">
        <fgColor theme="0"/>
        <bgColor indexed="64"/>
      </patternFill>
    </fill>
    <fill>
      <patternFill patternType="solid">
        <fgColor rgb="FF002060"/>
        <bgColor indexed="64"/>
      </patternFill>
    </fill>
    <fill>
      <patternFill patternType="solid">
        <fgColor rgb="FF00B050"/>
        <bgColor indexed="64"/>
      </patternFill>
    </fill>
    <fill>
      <patternFill patternType="solid">
        <fgColor rgb="FF0070C0"/>
        <bgColor indexed="64"/>
      </patternFill>
    </fill>
    <fill>
      <patternFill patternType="solid">
        <fgColor theme="1"/>
        <bgColor indexed="64"/>
      </patternFill>
    </fill>
    <fill>
      <patternFill patternType="solid">
        <fgColor theme="0" tint="-0.14999847407452621"/>
        <bgColor indexed="0"/>
      </patternFill>
    </fill>
    <fill>
      <patternFill patternType="solid">
        <fgColor theme="0" tint="-0.34998626667073579"/>
        <bgColor indexed="64"/>
      </patternFill>
    </fill>
    <fill>
      <patternFill patternType="solid">
        <fgColor theme="3" tint="0.59999389629810485"/>
        <bgColor indexed="64"/>
      </patternFill>
    </fill>
    <fill>
      <patternFill patternType="solid">
        <fgColor rgb="FF00B0F0"/>
        <bgColor indexed="64"/>
      </patternFill>
    </fill>
    <fill>
      <patternFill patternType="solid">
        <fgColor rgb="FFFFFFFF"/>
        <bgColor rgb="FF000000"/>
      </patternFill>
    </fill>
    <fill>
      <patternFill patternType="solid">
        <fgColor theme="7"/>
        <bgColor indexed="64"/>
      </patternFill>
    </fill>
    <fill>
      <patternFill patternType="solid">
        <fgColor rgb="FF66FFFF"/>
        <bgColor rgb="FF000000"/>
      </patternFill>
    </fill>
    <fill>
      <patternFill patternType="solid">
        <fgColor rgb="FF00B0F0"/>
        <bgColor rgb="FF000000"/>
      </patternFill>
    </fill>
    <fill>
      <patternFill patternType="solid">
        <fgColor theme="0"/>
        <bgColor rgb="FF000000"/>
      </patternFill>
    </fill>
    <fill>
      <patternFill patternType="solid">
        <fgColor rgb="FFFF9393"/>
        <bgColor indexed="64"/>
      </patternFill>
    </fill>
    <fill>
      <patternFill patternType="solid">
        <fgColor rgb="FF00FFFF"/>
        <bgColor indexed="64"/>
      </patternFill>
    </fill>
    <fill>
      <patternFill patternType="solid">
        <fgColor rgb="FFC5FFFF"/>
        <bgColor indexed="64"/>
      </patternFill>
    </fill>
    <fill>
      <patternFill patternType="solid">
        <fgColor rgb="FFC5FFFF"/>
        <bgColor rgb="FF000000"/>
      </patternFill>
    </fill>
    <fill>
      <patternFill patternType="solid">
        <fgColor theme="0" tint="-4.9989318521683403E-2"/>
        <bgColor indexed="64"/>
      </patternFill>
    </fill>
    <fill>
      <patternFill patternType="solid">
        <fgColor rgb="FF00D05E"/>
        <bgColor indexed="64"/>
      </patternFill>
    </fill>
    <fill>
      <patternFill patternType="solid">
        <fgColor theme="9" tint="0.59999389629810485"/>
        <bgColor indexed="64"/>
      </patternFill>
    </fill>
    <fill>
      <patternFill patternType="solid">
        <fgColor theme="7" tint="0.59999389629810485"/>
        <bgColor indexed="64"/>
      </patternFill>
    </fill>
  </fills>
  <borders count="64">
    <border>
      <left/>
      <right/>
      <top/>
      <bottom/>
      <diagonal/>
    </border>
    <border>
      <left/>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style="thin">
        <color auto="1"/>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right/>
      <top style="medium">
        <color indexed="64"/>
      </top>
      <bottom style="thin">
        <color indexed="64"/>
      </bottom>
      <diagonal/>
    </border>
    <border>
      <left style="thin">
        <color indexed="64"/>
      </left>
      <right style="medium">
        <color indexed="64"/>
      </right>
      <top/>
      <bottom style="thin">
        <color indexed="64"/>
      </bottom>
      <diagonal/>
    </border>
    <border>
      <left style="thin">
        <color auto="1"/>
      </left>
      <right style="thin">
        <color auto="1"/>
      </right>
      <top/>
      <bottom style="thin">
        <color auto="1"/>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style="medium">
        <color theme="0"/>
      </right>
      <top style="medium">
        <color theme="0"/>
      </top>
      <bottom style="medium">
        <color theme="0"/>
      </bottom>
      <diagonal/>
    </border>
    <border>
      <left/>
      <right style="medium">
        <color theme="0"/>
      </right>
      <top style="medium">
        <color theme="0"/>
      </top>
      <bottom/>
      <diagonal/>
    </border>
    <border>
      <left/>
      <right/>
      <top/>
      <bottom style="thin">
        <color theme="0"/>
      </bottom>
      <diagonal/>
    </border>
    <border>
      <left/>
      <right/>
      <top style="thin">
        <color theme="0"/>
      </top>
      <bottom style="thin">
        <color theme="0"/>
      </bottom>
      <diagonal/>
    </border>
    <border>
      <left style="thin">
        <color theme="0"/>
      </left>
      <right style="thin">
        <color theme="0"/>
      </right>
      <top/>
      <bottom/>
      <diagonal/>
    </border>
    <border>
      <left style="thin">
        <color theme="0"/>
      </left>
      <right style="thin">
        <color theme="0"/>
      </right>
      <top style="thin">
        <color theme="0"/>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rgb="FF000000"/>
      </left>
      <right style="thin">
        <color rgb="FF000000"/>
      </right>
      <top style="thin">
        <color rgb="FF000000"/>
      </top>
      <bottom style="thin">
        <color rgb="FF000000"/>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10">
    <xf numFmtId="0" fontId="0" fillId="0" borderId="0"/>
    <xf numFmtId="43" fontId="2" fillId="0" borderId="0" applyFont="0" applyFill="0" applyBorder="0" applyAlignment="0" applyProtection="0"/>
    <xf numFmtId="44" fontId="2" fillId="0" borderId="0" applyFont="0" applyFill="0" applyBorder="0" applyAlignment="0" applyProtection="0"/>
    <xf numFmtId="0" fontId="4" fillId="2" borderId="0"/>
    <xf numFmtId="0" fontId="4" fillId="2" borderId="0"/>
    <xf numFmtId="0" fontId="4" fillId="2" borderId="0"/>
    <xf numFmtId="0" fontId="2" fillId="2" borderId="0"/>
    <xf numFmtId="44" fontId="2" fillId="2" borderId="0" applyFont="0" applyFill="0" applyBorder="0" applyAlignment="0" applyProtection="0"/>
    <xf numFmtId="43" fontId="2" fillId="2" borderId="0" applyFont="0" applyFill="0" applyBorder="0" applyAlignment="0" applyProtection="0"/>
    <xf numFmtId="0" fontId="12" fillId="0" borderId="0" applyNumberFormat="0" applyFill="0" applyBorder="0" applyAlignment="0" applyProtection="0"/>
  </cellStyleXfs>
  <cellXfs count="364">
    <xf numFmtId="0" fontId="0" fillId="0" borderId="0" xfId="0"/>
    <xf numFmtId="0" fontId="0" fillId="0" borderId="0" xfId="0" applyAlignment="1">
      <alignment horizontal="center"/>
    </xf>
    <xf numFmtId="0" fontId="3" fillId="0" borderId="0" xfId="0" applyFont="1"/>
    <xf numFmtId="0" fontId="0" fillId="13" borderId="0" xfId="0" applyFill="1"/>
    <xf numFmtId="0" fontId="3" fillId="13" borderId="0" xfId="0" applyFont="1" applyFill="1"/>
    <xf numFmtId="49" fontId="7" fillId="3" borderId="27" xfId="0" applyNumberFormat="1" applyFont="1" applyFill="1" applyBorder="1" applyAlignment="1">
      <alignment horizontal="center"/>
    </xf>
    <xf numFmtId="49" fontId="7" fillId="3" borderId="27" xfId="0" applyNumberFormat="1" applyFont="1" applyFill="1" applyBorder="1" applyAlignment="1">
      <alignment horizontal="center" wrapText="1"/>
    </xf>
    <xf numFmtId="49" fontId="8" fillId="2" borderId="27" xfId="4" applyNumberFormat="1" applyFont="1" applyBorder="1" applyAlignment="1">
      <alignment horizontal="center"/>
    </xf>
    <xf numFmtId="0" fontId="8" fillId="2" borderId="27" xfId="4" applyFont="1" applyBorder="1"/>
    <xf numFmtId="49" fontId="8" fillId="2" borderId="27" xfId="5" applyNumberFormat="1" applyFont="1" applyBorder="1" applyAlignment="1">
      <alignment horizontal="center" wrapText="1"/>
    </xf>
    <xf numFmtId="0" fontId="8" fillId="2" borderId="27" xfId="5" applyFont="1" applyBorder="1" applyAlignment="1">
      <alignment wrapText="1"/>
    </xf>
    <xf numFmtId="0" fontId="6" fillId="13" borderId="0" xfId="0" applyFont="1" applyFill="1"/>
    <xf numFmtId="0" fontId="6" fillId="13" borderId="0" xfId="0" applyFont="1" applyFill="1" applyAlignment="1">
      <alignment horizontal="center" wrapText="1"/>
    </xf>
    <xf numFmtId="0" fontId="7" fillId="3" borderId="27" xfId="0" applyFont="1" applyFill="1" applyBorder="1"/>
    <xf numFmtId="43" fontId="7" fillId="3" borderId="27" xfId="0" applyNumberFormat="1" applyFont="1" applyFill="1" applyBorder="1" applyAlignment="1">
      <alignment horizontal="center" wrapText="1"/>
    </xf>
    <xf numFmtId="0" fontId="7" fillId="13" borderId="0" xfId="0" applyFont="1" applyFill="1"/>
    <xf numFmtId="0" fontId="9" fillId="14" borderId="27" xfId="3" applyFont="1" applyFill="1" applyBorder="1" applyAlignment="1">
      <alignment horizontal="center"/>
    </xf>
    <xf numFmtId="0" fontId="6" fillId="0" borderId="27" xfId="0" applyFont="1" applyBorder="1"/>
    <xf numFmtId="0" fontId="6" fillId="4" borderId="27" xfId="0" quotePrefix="1" applyFont="1" applyFill="1" applyBorder="1"/>
    <xf numFmtId="0" fontId="6" fillId="2" borderId="27" xfId="0" applyFont="1" applyFill="1" applyBorder="1"/>
    <xf numFmtId="0" fontId="6" fillId="0" borderId="0" xfId="0" applyFont="1"/>
    <xf numFmtId="0" fontId="7" fillId="0" borderId="27" xfId="0" applyFont="1" applyBorder="1" applyAlignment="1">
      <alignment horizontal="center"/>
    </xf>
    <xf numFmtId="49" fontId="0" fillId="0" borderId="27" xfId="0" applyNumberFormat="1" applyBorder="1"/>
    <xf numFmtId="165" fontId="0" fillId="0" borderId="27" xfId="1" applyNumberFormat="1" applyFont="1" applyBorder="1"/>
    <xf numFmtId="165" fontId="0" fillId="0" borderId="0" xfId="1" applyNumberFormat="1" applyFont="1"/>
    <xf numFmtId="0" fontId="1" fillId="2" borderId="0" xfId="0" applyFont="1" applyFill="1"/>
    <xf numFmtId="0" fontId="5" fillId="2" borderId="0" xfId="0" applyFont="1" applyFill="1"/>
    <xf numFmtId="0" fontId="0" fillId="13" borderId="0" xfId="0" applyFill="1" applyAlignment="1">
      <alignment horizontal="center"/>
    </xf>
    <xf numFmtId="0" fontId="3" fillId="8" borderId="27" xfId="0" applyFont="1" applyFill="1" applyBorder="1" applyAlignment="1">
      <alignment horizontal="center"/>
    </xf>
    <xf numFmtId="49" fontId="3" fillId="8" borderId="27" xfId="0" applyNumberFormat="1" applyFont="1" applyFill="1" applyBorder="1" applyAlignment="1">
      <alignment horizontal="center"/>
    </xf>
    <xf numFmtId="165" fontId="3" fillId="8" borderId="27" xfId="1" applyNumberFormat="1" applyFont="1" applyFill="1" applyBorder="1" applyAlignment="1">
      <alignment horizontal="center"/>
    </xf>
    <xf numFmtId="0" fontId="3" fillId="17" borderId="27" xfId="0" applyFont="1" applyFill="1" applyBorder="1" applyAlignment="1">
      <alignment horizontal="left"/>
    </xf>
    <xf numFmtId="0" fontId="3" fillId="13" borderId="0" xfId="0" quotePrefix="1" applyFont="1" applyFill="1"/>
    <xf numFmtId="0" fontId="3" fillId="2" borderId="27" xfId="0" quotePrefix="1" applyFont="1" applyFill="1" applyBorder="1"/>
    <xf numFmtId="165" fontId="3" fillId="2" borderId="27" xfId="1" quotePrefix="1" applyNumberFormat="1" applyFont="1" applyFill="1" applyBorder="1"/>
    <xf numFmtId="43" fontId="7" fillId="13" borderId="27" xfId="0" applyNumberFormat="1" applyFont="1" applyFill="1" applyBorder="1" applyAlignment="1">
      <alignment horizontal="center" wrapText="1"/>
    </xf>
    <xf numFmtId="49" fontId="0" fillId="19" borderId="27" xfId="0" applyNumberFormat="1" applyFill="1" applyBorder="1"/>
    <xf numFmtId="165" fontId="0" fillId="19" borderId="27" xfId="1" applyNumberFormat="1" applyFont="1" applyFill="1" applyBorder="1"/>
    <xf numFmtId="17" fontId="0" fillId="0" borderId="0" xfId="0" applyNumberFormat="1"/>
    <xf numFmtId="49" fontId="0" fillId="0" borderId="0" xfId="0" applyNumberFormat="1"/>
    <xf numFmtId="49" fontId="10" fillId="10" borderId="0" xfId="0" applyNumberFormat="1" applyFont="1" applyFill="1"/>
    <xf numFmtId="0" fontId="10" fillId="10" borderId="0" xfId="0" applyFont="1" applyFill="1"/>
    <xf numFmtId="0" fontId="0" fillId="0" borderId="58" xfId="0" applyBorder="1"/>
    <xf numFmtId="43" fontId="0" fillId="0" borderId="0" xfId="0" applyNumberFormat="1"/>
    <xf numFmtId="43" fontId="5" fillId="2" borderId="0" xfId="1" applyFont="1" applyFill="1" applyBorder="1"/>
    <xf numFmtId="0" fontId="3" fillId="3" borderId="58" xfId="0" applyFont="1" applyFill="1" applyBorder="1"/>
    <xf numFmtId="43" fontId="3" fillId="3" borderId="58" xfId="0" applyNumberFormat="1" applyFont="1" applyFill="1" applyBorder="1"/>
    <xf numFmtId="0" fontId="6" fillId="5" borderId="4" xfId="0" applyFont="1" applyFill="1" applyBorder="1"/>
    <xf numFmtId="0" fontId="6" fillId="5" borderId="6" xfId="0" applyFont="1" applyFill="1" applyBorder="1"/>
    <xf numFmtId="0" fontId="6" fillId="3" borderId="0" xfId="0" applyFont="1" applyFill="1"/>
    <xf numFmtId="0" fontId="13" fillId="0" borderId="0" xfId="0" applyFont="1" applyAlignment="1">
      <alignment vertical="center"/>
    </xf>
    <xf numFmtId="0" fontId="14" fillId="0" borderId="0" xfId="0" applyFont="1"/>
    <xf numFmtId="0" fontId="13" fillId="0" borderId="0" xfId="0" applyFont="1" applyAlignment="1">
      <alignment horizontal="center" vertical="center"/>
    </xf>
    <xf numFmtId="0" fontId="16" fillId="0" borderId="0" xfId="0" applyFont="1"/>
    <xf numFmtId="0" fontId="14" fillId="24" borderId="7" xfId="0" applyFont="1" applyFill="1" applyBorder="1"/>
    <xf numFmtId="0" fontId="14" fillId="8" borderId="7" xfId="0" applyFont="1" applyFill="1" applyBorder="1"/>
    <xf numFmtId="0" fontId="14" fillId="7" borderId="7" xfId="0" applyFont="1" applyFill="1" applyBorder="1"/>
    <xf numFmtId="0" fontId="15" fillId="0" borderId="0" xfId="0" applyFont="1"/>
    <xf numFmtId="0" fontId="16" fillId="0" borderId="0" xfId="0" applyFont="1" applyAlignment="1">
      <alignment wrapText="1"/>
    </xf>
    <xf numFmtId="0" fontId="18" fillId="0" borderId="0" xfId="0" applyFont="1"/>
    <xf numFmtId="0" fontId="19" fillId="0" borderId="0" xfId="0" applyFont="1" applyAlignment="1">
      <alignment vertical="center"/>
    </xf>
    <xf numFmtId="0" fontId="20" fillId="0" borderId="0" xfId="0" applyFont="1" applyAlignment="1">
      <alignment vertical="top"/>
    </xf>
    <xf numFmtId="0" fontId="20" fillId="0" borderId="0" xfId="0" applyFont="1" applyAlignment="1">
      <alignment vertical="top" wrapText="1"/>
    </xf>
    <xf numFmtId="0" fontId="14" fillId="0" borderId="0" xfId="0" applyFont="1" applyAlignment="1">
      <alignment vertical="center"/>
    </xf>
    <xf numFmtId="0" fontId="21" fillId="0" borderId="0" xfId="0" applyFont="1" applyAlignment="1">
      <alignment vertical="top"/>
    </xf>
    <xf numFmtId="0" fontId="22" fillId="0" borderId="0" xfId="9" applyFont="1" applyAlignment="1">
      <alignment vertical="center"/>
    </xf>
    <xf numFmtId="0" fontId="23" fillId="0" borderId="0" xfId="0" applyFont="1"/>
    <xf numFmtId="0" fontId="24" fillId="0" borderId="0" xfId="0" applyFont="1" applyAlignment="1">
      <alignment vertical="center"/>
    </xf>
    <xf numFmtId="0" fontId="25" fillId="0" borderId="0" xfId="0" applyFont="1" applyAlignment="1">
      <alignment vertical="center"/>
    </xf>
    <xf numFmtId="0" fontId="26" fillId="0" borderId="0" xfId="9" applyFont="1" applyAlignment="1">
      <alignment vertical="center"/>
    </xf>
    <xf numFmtId="0" fontId="15" fillId="0" borderId="0" xfId="0" applyFont="1" applyAlignment="1">
      <alignment vertical="top"/>
    </xf>
    <xf numFmtId="0" fontId="18" fillId="0" borderId="0" xfId="0" applyFont="1" applyAlignment="1">
      <alignment wrapText="1"/>
    </xf>
    <xf numFmtId="0" fontId="15" fillId="0" borderId="0" xfId="0" applyFont="1" applyAlignment="1">
      <alignment vertical="top" wrapText="1"/>
    </xf>
    <xf numFmtId="0" fontId="27" fillId="0" borderId="0" xfId="0" applyFont="1"/>
    <xf numFmtId="0" fontId="16" fillId="0" borderId="0" xfId="0" applyFont="1" applyAlignment="1">
      <alignment vertical="center"/>
    </xf>
    <xf numFmtId="0" fontId="16" fillId="0" borderId="0" xfId="0" applyFont="1" applyAlignment="1">
      <alignment vertical="center" wrapText="1"/>
    </xf>
    <xf numFmtId="0" fontId="18" fillId="0" borderId="0" xfId="0" applyFont="1" applyAlignment="1">
      <alignment vertical="top" wrapText="1"/>
    </xf>
    <xf numFmtId="0" fontId="18" fillId="0" borderId="0" xfId="0" applyFont="1" applyAlignment="1">
      <alignment horizontal="left" vertical="top" wrapText="1"/>
    </xf>
    <xf numFmtId="0" fontId="16" fillId="0" borderId="0" xfId="0" applyFont="1" applyAlignment="1">
      <alignment vertical="top" wrapText="1"/>
    </xf>
    <xf numFmtId="0" fontId="24" fillId="9" borderId="35" xfId="0" applyFont="1" applyFill="1" applyBorder="1"/>
    <xf numFmtId="0" fontId="24" fillId="9" borderId="0" xfId="0" applyFont="1" applyFill="1"/>
    <xf numFmtId="0" fontId="16" fillId="22" borderId="35" xfId="0" applyFont="1" applyFill="1" applyBorder="1" applyAlignment="1">
      <alignment horizontal="center"/>
    </xf>
    <xf numFmtId="0" fontId="24" fillId="0" borderId="36" xfId="0" applyFont="1" applyBorder="1"/>
    <xf numFmtId="0" fontId="24" fillId="0" borderId="0" xfId="0" applyFont="1"/>
    <xf numFmtId="0" fontId="24" fillId="0" borderId="27" xfId="0" applyFont="1" applyBorder="1" applyAlignment="1">
      <alignment horizontal="left"/>
    </xf>
    <xf numFmtId="0" fontId="29" fillId="0" borderId="33" xfId="0" applyFont="1" applyBorder="1"/>
    <xf numFmtId="0" fontId="24" fillId="0" borderId="33" xfId="0" applyFont="1" applyBorder="1"/>
    <xf numFmtId="0" fontId="30" fillId="9" borderId="0" xfId="0" applyFont="1" applyFill="1" applyAlignment="1">
      <alignment horizontal="right"/>
    </xf>
    <xf numFmtId="0" fontId="16" fillId="0" borderId="27" xfId="0" applyFont="1" applyBorder="1" applyAlignment="1">
      <alignment horizontal="left" vertical="center" wrapText="1"/>
    </xf>
    <xf numFmtId="0" fontId="29" fillId="0" borderId="34" xfId="0" applyFont="1" applyBorder="1" applyAlignment="1">
      <alignment vertical="center" wrapText="1"/>
    </xf>
    <xf numFmtId="0" fontId="24" fillId="0" borderId="34" xfId="0" applyFont="1" applyBorder="1" applyAlignment="1">
      <alignment vertical="center" wrapText="1"/>
    </xf>
    <xf numFmtId="0" fontId="24" fillId="9" borderId="36" xfId="0" applyFont="1" applyFill="1" applyBorder="1"/>
    <xf numFmtId="0" fontId="16" fillId="22" borderId="0" xfId="0" applyFont="1" applyFill="1" applyAlignment="1">
      <alignment horizontal="left" vertical="center" wrapText="1"/>
    </xf>
    <xf numFmtId="14" fontId="19" fillId="22" borderId="0" xfId="0" applyNumberFormat="1" applyFont="1" applyFill="1" applyAlignment="1">
      <alignment horizontal="left" vertical="center"/>
    </xf>
    <xf numFmtId="0" fontId="24" fillId="9" borderId="0" xfId="0" applyFont="1" applyFill="1" applyAlignment="1">
      <alignment vertical="center" wrapText="1"/>
    </xf>
    <xf numFmtId="0" fontId="24" fillId="9" borderId="37" xfId="0" applyFont="1" applyFill="1" applyBorder="1" applyAlignment="1">
      <alignment horizontal="right"/>
    </xf>
    <xf numFmtId="0" fontId="24" fillId="9" borderId="37" xfId="0" applyFont="1" applyFill="1" applyBorder="1"/>
    <xf numFmtId="164" fontId="24" fillId="9" borderId="37" xfId="2" applyNumberFormat="1" applyFont="1" applyFill="1" applyBorder="1"/>
    <xf numFmtId="0" fontId="24" fillId="9" borderId="38" xfId="0" applyFont="1" applyFill="1" applyBorder="1"/>
    <xf numFmtId="0" fontId="24" fillId="0" borderId="35" xfId="0" applyFont="1" applyBorder="1"/>
    <xf numFmtId="165" fontId="17" fillId="4" borderId="27" xfId="0" applyNumberFormat="1" applyFont="1" applyFill="1" applyBorder="1" applyAlignment="1">
      <alignment horizontal="center" vertical="center" wrapText="1"/>
    </xf>
    <xf numFmtId="165" fontId="34" fillId="4" borderId="27" xfId="0" applyNumberFormat="1" applyFont="1" applyFill="1" applyBorder="1" applyAlignment="1">
      <alignment horizontal="center" vertical="center" wrapText="1"/>
    </xf>
    <xf numFmtId="164" fontId="24" fillId="2" borderId="27" xfId="2" applyNumberFormat="1" applyFont="1" applyFill="1" applyBorder="1"/>
    <xf numFmtId="165" fontId="19" fillId="2" borderId="27" xfId="1" applyNumberFormat="1" applyFont="1" applyFill="1" applyBorder="1" applyAlignment="1">
      <alignment horizontal="center" vertical="center"/>
    </xf>
    <xf numFmtId="164" fontId="19" fillId="2" borderId="7" xfId="2" applyNumberFormat="1" applyFont="1" applyFill="1" applyBorder="1"/>
    <xf numFmtId="164" fontId="19" fillId="7" borderId="7" xfId="2" applyNumberFormat="1" applyFont="1" applyFill="1" applyBorder="1"/>
    <xf numFmtId="0" fontId="15" fillId="22" borderId="0" xfId="0" applyFont="1" applyFill="1" applyAlignment="1">
      <alignment horizontal="center" vertical="center" wrapText="1"/>
    </xf>
    <xf numFmtId="164" fontId="19" fillId="22" borderId="0" xfId="2" applyNumberFormat="1" applyFont="1" applyFill="1" applyBorder="1"/>
    <xf numFmtId="0" fontId="35" fillId="9" borderId="0" xfId="6" applyFont="1" applyFill="1"/>
    <xf numFmtId="0" fontId="35" fillId="2" borderId="0" xfId="6" applyFont="1"/>
    <xf numFmtId="0" fontId="35" fillId="9" borderId="0" xfId="6" applyFont="1" applyFill="1" applyAlignment="1">
      <alignment horizontal="right"/>
    </xf>
    <xf numFmtId="0" fontId="35" fillId="9" borderId="27" xfId="6" applyFont="1" applyFill="1" applyBorder="1"/>
    <xf numFmtId="0" fontId="35" fillId="9" borderId="27" xfId="6" quotePrefix="1" applyFont="1" applyFill="1" applyBorder="1"/>
    <xf numFmtId="44" fontId="35" fillId="9" borderId="0" xfId="7" applyFont="1" applyFill="1" applyAlignment="1"/>
    <xf numFmtId="0" fontId="35" fillId="9" borderId="0" xfId="6" quotePrefix="1" applyFont="1" applyFill="1"/>
    <xf numFmtId="0" fontId="37" fillId="9" borderId="0" xfId="6" applyFont="1" applyFill="1"/>
    <xf numFmtId="0" fontId="35" fillId="22" borderId="0" xfId="6" applyFont="1" applyFill="1"/>
    <xf numFmtId="165" fontId="35" fillId="7" borderId="44" xfId="8" applyNumberFormat="1" applyFont="1" applyFill="1" applyBorder="1" applyAlignment="1">
      <alignment horizontal="center" vertical="center"/>
    </xf>
    <xf numFmtId="165" fontId="41" fillId="7" borderId="50" xfId="8" applyNumberFormat="1" applyFont="1" applyFill="1" applyBorder="1" applyAlignment="1">
      <alignment horizontal="center" vertical="center"/>
    </xf>
    <xf numFmtId="165" fontId="35" fillId="7" borderId="25" xfId="8" applyNumberFormat="1" applyFont="1" applyFill="1" applyBorder="1" applyAlignment="1">
      <alignment horizontal="center" vertical="center"/>
    </xf>
    <xf numFmtId="165" fontId="42" fillId="7" borderId="15" xfId="8" applyNumberFormat="1" applyFont="1" applyFill="1" applyBorder="1" applyAlignment="1">
      <alignment horizontal="center" vertical="center"/>
    </xf>
    <xf numFmtId="0" fontId="39" fillId="9" borderId="0" xfId="6" applyFont="1" applyFill="1" applyAlignment="1">
      <alignment horizontal="center"/>
    </xf>
    <xf numFmtId="165" fontId="35" fillId="2" borderId="0" xfId="8" applyNumberFormat="1" applyFont="1" applyBorder="1" applyAlignment="1">
      <alignment horizontal="right"/>
    </xf>
    <xf numFmtId="0" fontId="35" fillId="2" borderId="0" xfId="6" applyFont="1" applyAlignment="1">
      <alignment horizontal="center"/>
    </xf>
    <xf numFmtId="0" fontId="42" fillId="2" borderId="0" xfId="6" applyFont="1" applyAlignment="1">
      <alignment horizontal="left"/>
    </xf>
    <xf numFmtId="0" fontId="35" fillId="2" borderId="0" xfId="6" applyFont="1" applyAlignment="1">
      <alignment horizontal="centerContinuous"/>
    </xf>
    <xf numFmtId="0" fontId="42" fillId="22" borderId="0" xfId="6" applyFont="1" applyFill="1"/>
    <xf numFmtId="0" fontId="42" fillId="2" borderId="0" xfId="6" applyFont="1"/>
    <xf numFmtId="0" fontId="37" fillId="2" borderId="0" xfId="6" applyFont="1"/>
    <xf numFmtId="0" fontId="42" fillId="2" borderId="0" xfId="6" applyFont="1" applyAlignment="1">
      <alignment horizontal="center"/>
    </xf>
    <xf numFmtId="0" fontId="35" fillId="2" borderId="0" xfId="6" applyFont="1" applyAlignment="1">
      <alignment horizontal="right"/>
    </xf>
    <xf numFmtId="165" fontId="35" fillId="7" borderId="44" xfId="8" quotePrefix="1" applyNumberFormat="1" applyFont="1" applyFill="1" applyBorder="1" applyAlignment="1">
      <alignment horizontal="center" vertical="center"/>
    </xf>
    <xf numFmtId="0" fontId="39" fillId="22" borderId="9" xfId="6" applyFont="1" applyFill="1" applyBorder="1" applyAlignment="1">
      <alignment vertical="top" wrapText="1"/>
    </xf>
    <xf numFmtId="0" fontId="39" fillId="22" borderId="0" xfId="6" applyFont="1" applyFill="1" applyAlignment="1">
      <alignment vertical="top" wrapText="1"/>
    </xf>
    <xf numFmtId="0" fontId="35" fillId="0" borderId="47" xfId="0" applyFont="1" applyBorder="1" applyAlignment="1">
      <alignment horizontal="center"/>
    </xf>
    <xf numFmtId="0" fontId="35" fillId="0" borderId="26" xfId="0" applyFont="1" applyBorder="1" applyAlignment="1">
      <alignment horizontal="center"/>
    </xf>
    <xf numFmtId="165" fontId="35" fillId="9" borderId="43" xfId="8" applyNumberFormat="1" applyFont="1" applyFill="1" applyBorder="1" applyAlignment="1">
      <alignment horizontal="center" vertical="center"/>
    </xf>
    <xf numFmtId="0" fontId="35" fillId="2" borderId="0" xfId="6" applyFont="1" applyAlignment="1">
      <alignment horizontal="left"/>
    </xf>
    <xf numFmtId="0" fontId="35" fillId="9" borderId="0" xfId="6" applyFont="1" applyFill="1" applyAlignment="1">
      <alignment horizontal="left" wrapText="1"/>
    </xf>
    <xf numFmtId="0" fontId="14" fillId="9" borderId="0" xfId="0" applyFont="1" applyFill="1"/>
    <xf numFmtId="0" fontId="14" fillId="9" borderId="0" xfId="0" applyFont="1" applyFill="1" applyAlignment="1">
      <alignment horizontal="center" vertical="center"/>
    </xf>
    <xf numFmtId="165" fontId="14" fillId="9" borderId="0" xfId="1" applyNumberFormat="1" applyFont="1" applyFill="1"/>
    <xf numFmtId="165" fontId="43" fillId="10" borderId="1" xfId="0" applyNumberFormat="1" applyFont="1" applyFill="1" applyBorder="1"/>
    <xf numFmtId="165" fontId="14" fillId="9" borderId="0" xfId="1" applyNumberFormat="1" applyFont="1" applyFill="1" applyAlignment="1"/>
    <xf numFmtId="165" fontId="34" fillId="8" borderId="27" xfId="1" applyNumberFormat="1" applyFont="1" applyFill="1" applyBorder="1" applyAlignment="1">
      <alignment horizontal="center" vertical="center" wrapText="1"/>
    </xf>
    <xf numFmtId="165" fontId="34" fillId="8" borderId="30" xfId="1" applyNumberFormat="1" applyFont="1" applyFill="1" applyBorder="1" applyAlignment="1">
      <alignment horizontal="center" vertical="center" wrapText="1"/>
    </xf>
    <xf numFmtId="0" fontId="44" fillId="12" borderId="31" xfId="0" applyFont="1" applyFill="1" applyBorder="1" applyAlignment="1">
      <alignment horizontal="center" vertical="center" wrapText="1"/>
    </xf>
    <xf numFmtId="165" fontId="44" fillId="12" borderId="31" xfId="0" applyNumberFormat="1" applyFont="1" applyFill="1" applyBorder="1" applyAlignment="1">
      <alignment horizontal="center" vertical="center" wrapText="1"/>
    </xf>
    <xf numFmtId="165" fontId="34" fillId="23" borderId="31" xfId="1" applyNumberFormat="1" applyFont="1" applyFill="1" applyBorder="1" applyAlignment="1">
      <alignment horizontal="center" vertical="center" wrapText="1"/>
    </xf>
    <xf numFmtId="165" fontId="44" fillId="11" borderId="48" xfId="1" applyNumberFormat="1" applyFont="1" applyFill="1" applyBorder="1" applyAlignment="1">
      <alignment vertical="center" wrapText="1"/>
    </xf>
    <xf numFmtId="165" fontId="44" fillId="11" borderId="49" xfId="1" applyNumberFormat="1" applyFont="1" applyFill="1" applyBorder="1" applyAlignment="1">
      <alignment vertical="center" wrapText="1"/>
    </xf>
    <xf numFmtId="165" fontId="44" fillId="11" borderId="16" xfId="1" applyNumberFormat="1" applyFont="1" applyFill="1" applyBorder="1" applyAlignment="1">
      <alignment vertical="center" wrapText="1"/>
    </xf>
    <xf numFmtId="0" fontId="14" fillId="9" borderId="0" xfId="0" applyFont="1" applyFill="1" applyAlignment="1">
      <alignment horizontal="left"/>
    </xf>
    <xf numFmtId="165" fontId="45" fillId="20" borderId="27" xfId="1" applyNumberFormat="1" applyFont="1" applyFill="1" applyBorder="1" applyAlignment="1">
      <alignment horizontal="center"/>
    </xf>
    <xf numFmtId="165" fontId="14" fillId="26" borderId="27" xfId="1" applyNumberFormat="1" applyFont="1" applyFill="1" applyBorder="1" applyAlignment="1">
      <alignment horizontal="center"/>
    </xf>
    <xf numFmtId="0" fontId="14" fillId="0" borderId="0" xfId="0" applyFont="1" applyAlignment="1">
      <alignment horizontal="center" vertical="center"/>
    </xf>
    <xf numFmtId="165" fontId="14" fillId="0" borderId="0" xfId="1" applyNumberFormat="1" applyFont="1"/>
    <xf numFmtId="0" fontId="14" fillId="0" borderId="27" xfId="0" applyFont="1" applyBorder="1"/>
    <xf numFmtId="0" fontId="24" fillId="9" borderId="0" xfId="0" applyFont="1" applyFill="1" applyAlignment="1">
      <alignment wrapText="1"/>
    </xf>
    <xf numFmtId="165" fontId="47" fillId="3" borderId="55" xfId="1" applyNumberFormat="1" applyFont="1" applyFill="1" applyBorder="1" applyAlignment="1">
      <alignment horizontal="center" vertical="center" wrapText="1"/>
    </xf>
    <xf numFmtId="165" fontId="47" fillId="3" borderId="56" xfId="1" applyNumberFormat="1" applyFont="1" applyFill="1" applyBorder="1" applyAlignment="1">
      <alignment horizontal="center" vertical="center" wrapText="1"/>
    </xf>
    <xf numFmtId="165" fontId="47" fillId="3" borderId="57" xfId="1" applyNumberFormat="1" applyFont="1" applyFill="1" applyBorder="1" applyAlignment="1">
      <alignment horizontal="center" vertical="center" wrapText="1"/>
    </xf>
    <xf numFmtId="165" fontId="47" fillId="28" borderId="54" xfId="1" applyNumberFormat="1" applyFont="1" applyFill="1" applyBorder="1" applyAlignment="1">
      <alignment horizontal="center" vertical="center"/>
    </xf>
    <xf numFmtId="165" fontId="47" fillId="28" borderId="46" xfId="1" applyNumberFormat="1" applyFont="1" applyFill="1" applyBorder="1" applyAlignment="1">
      <alignment horizontal="center" vertical="center" wrapText="1"/>
    </xf>
    <xf numFmtId="165" fontId="47" fillId="28" borderId="15" xfId="1" applyNumberFormat="1" applyFont="1" applyFill="1" applyBorder="1" applyAlignment="1">
      <alignment horizontal="center" vertical="center" wrapText="1"/>
    </xf>
    <xf numFmtId="165" fontId="47" fillId="17" borderId="45" xfId="1" applyNumberFormat="1" applyFont="1" applyFill="1" applyBorder="1" applyAlignment="1">
      <alignment horizontal="center" vertical="center" wrapText="1"/>
    </xf>
    <xf numFmtId="165" fontId="47" fillId="17" borderId="46" xfId="1" applyNumberFormat="1" applyFont="1" applyFill="1" applyBorder="1" applyAlignment="1">
      <alignment horizontal="center" vertical="center" wrapText="1"/>
    </xf>
    <xf numFmtId="165" fontId="47" fillId="17" borderId="15" xfId="1" applyNumberFormat="1" applyFont="1" applyFill="1" applyBorder="1" applyAlignment="1">
      <alignment horizontal="center" vertical="center" wrapText="1"/>
    </xf>
    <xf numFmtId="165" fontId="47" fillId="7" borderId="54" xfId="1" applyNumberFormat="1" applyFont="1" applyFill="1" applyBorder="1" applyAlignment="1">
      <alignment horizontal="center" vertical="center" wrapText="1"/>
    </xf>
    <xf numFmtId="165" fontId="47" fillId="7" borderId="46" xfId="1" applyNumberFormat="1" applyFont="1" applyFill="1" applyBorder="1" applyAlignment="1">
      <alignment horizontal="center" vertical="center" wrapText="1"/>
    </xf>
    <xf numFmtId="165" fontId="47" fillId="7" borderId="15" xfId="1" applyNumberFormat="1" applyFont="1" applyFill="1" applyBorder="1" applyAlignment="1">
      <alignment horizontal="center" vertical="center" wrapText="1"/>
    </xf>
    <xf numFmtId="0" fontId="24" fillId="0" borderId="0" xfId="0" applyFont="1" applyAlignment="1">
      <alignment wrapText="1"/>
    </xf>
    <xf numFmtId="165" fontId="24" fillId="0" borderId="0" xfId="1" applyNumberFormat="1" applyFont="1"/>
    <xf numFmtId="0" fontId="24" fillId="0" borderId="0" xfId="0" applyFont="1" applyAlignment="1">
      <alignment horizontal="center" vertical="center"/>
    </xf>
    <xf numFmtId="0" fontId="24" fillId="0" borderId="0" xfId="0" applyFont="1" applyAlignment="1">
      <alignment horizontal="left"/>
    </xf>
    <xf numFmtId="0" fontId="14" fillId="2" borderId="0" xfId="6" applyFont="1"/>
    <xf numFmtId="165" fontId="35" fillId="24" borderId="7" xfId="8" applyNumberFormat="1" applyFont="1" applyFill="1" applyBorder="1" applyAlignment="1" applyProtection="1">
      <alignment horizontal="center" vertical="center"/>
      <protection locked="0"/>
    </xf>
    <xf numFmtId="165" fontId="35" fillId="24" borderId="44" xfId="8" applyNumberFormat="1" applyFont="1" applyFill="1" applyBorder="1" applyAlignment="1" applyProtection="1">
      <alignment horizontal="center" vertical="center"/>
      <protection locked="0"/>
    </xf>
    <xf numFmtId="0" fontId="31" fillId="24" borderId="27" xfId="0" applyFont="1" applyFill="1" applyBorder="1" applyProtection="1">
      <protection locked="0"/>
    </xf>
    <xf numFmtId="0" fontId="35" fillId="24" borderId="27" xfId="6" quotePrefix="1" applyFont="1" applyFill="1" applyBorder="1" applyProtection="1">
      <protection locked="0"/>
    </xf>
    <xf numFmtId="0" fontId="45" fillId="6" borderId="27" xfId="0" applyFont="1" applyFill="1" applyBorder="1" applyAlignment="1" applyProtection="1">
      <alignment horizontal="center"/>
      <protection locked="0"/>
    </xf>
    <xf numFmtId="0" fontId="45" fillId="6" borderId="27" xfId="0" applyFont="1" applyFill="1" applyBorder="1" applyAlignment="1" applyProtection="1">
      <alignment wrapText="1"/>
      <protection locked="0"/>
    </xf>
    <xf numFmtId="0" fontId="14" fillId="6" borderId="27" xfId="0" applyFont="1" applyFill="1" applyBorder="1" applyAlignment="1" applyProtection="1">
      <alignment wrapText="1"/>
      <protection locked="0"/>
    </xf>
    <xf numFmtId="165" fontId="17" fillId="20" borderId="27" xfId="1" applyNumberFormat="1" applyFont="1" applyFill="1" applyBorder="1" applyAlignment="1" applyProtection="1">
      <alignment horizontal="center"/>
      <protection locked="0"/>
    </xf>
    <xf numFmtId="0" fontId="14" fillId="25" borderId="27" xfId="0" applyFont="1" applyFill="1" applyBorder="1" applyAlignment="1" applyProtection="1">
      <alignment horizontal="center"/>
      <protection locked="0"/>
    </xf>
    <xf numFmtId="0" fontId="14" fillId="25" borderId="27" xfId="0" applyFont="1" applyFill="1" applyBorder="1" applyAlignment="1" applyProtection="1">
      <alignment wrapText="1"/>
      <protection locked="0"/>
    </xf>
    <xf numFmtId="165" fontId="17" fillId="26" borderId="27" xfId="1" applyNumberFormat="1" applyFont="1" applyFill="1" applyBorder="1" applyAlignment="1" applyProtection="1">
      <alignment horizontal="center"/>
      <protection locked="0"/>
    </xf>
    <xf numFmtId="0" fontId="48" fillId="6" borderId="52" xfId="0" applyFont="1" applyFill="1" applyBorder="1" applyAlignment="1" applyProtection="1">
      <alignment horizontal="left" wrapText="1"/>
      <protection locked="0"/>
    </xf>
    <xf numFmtId="0" fontId="24" fillId="25" borderId="19" xfId="0" applyFont="1" applyFill="1" applyBorder="1" applyAlignment="1" applyProtection="1">
      <alignment horizontal="left" wrapText="1"/>
      <protection locked="0"/>
    </xf>
    <xf numFmtId="165" fontId="48" fillId="6" borderId="32" xfId="1" applyNumberFormat="1" applyFont="1" applyFill="1" applyBorder="1" applyAlignment="1" applyProtection="1">
      <alignment horizontal="center" wrapText="1"/>
      <protection locked="0"/>
    </xf>
    <xf numFmtId="165" fontId="48" fillId="6" borderId="24" xfId="1" applyNumberFormat="1" applyFont="1" applyFill="1" applyBorder="1" applyAlignment="1" applyProtection="1">
      <alignment horizontal="center" wrapText="1"/>
      <protection locked="0"/>
    </xf>
    <xf numFmtId="165" fontId="48" fillId="6" borderId="23" xfId="1" applyNumberFormat="1" applyFont="1" applyFill="1" applyBorder="1" applyAlignment="1" applyProtection="1">
      <alignment horizontal="center" wrapText="1"/>
      <protection locked="0"/>
    </xf>
    <xf numFmtId="165" fontId="48" fillId="6" borderId="21" xfId="1" applyNumberFormat="1" applyFont="1" applyFill="1" applyBorder="1" applyAlignment="1" applyProtection="1">
      <alignment horizontal="center" wrapText="1"/>
      <protection locked="0"/>
    </xf>
    <xf numFmtId="165" fontId="24" fillId="25" borderId="30" xfId="1" applyNumberFormat="1" applyFont="1" applyFill="1" applyBorder="1" applyAlignment="1" applyProtection="1">
      <alignment horizontal="center" wrapText="1"/>
      <protection locked="0"/>
    </xf>
    <xf numFmtId="165" fontId="24" fillId="25" borderId="27" xfId="1" applyNumberFormat="1" applyFont="1" applyFill="1" applyBorder="1" applyAlignment="1" applyProtection="1">
      <alignment horizontal="center" wrapText="1"/>
      <protection locked="0"/>
    </xf>
    <xf numFmtId="165" fontId="24" fillId="25" borderId="17" xfId="1" applyNumberFormat="1" applyFont="1" applyFill="1" applyBorder="1" applyAlignment="1" applyProtection="1">
      <alignment horizontal="center" wrapText="1"/>
      <protection locked="0"/>
    </xf>
    <xf numFmtId="165" fontId="24" fillId="25" borderId="18" xfId="1" applyNumberFormat="1" applyFont="1" applyFill="1" applyBorder="1" applyAlignment="1" applyProtection="1">
      <alignment horizontal="center" wrapText="1"/>
      <protection locked="0"/>
    </xf>
    <xf numFmtId="165" fontId="24" fillId="25" borderId="53" xfId="1" applyNumberFormat="1" applyFont="1" applyFill="1" applyBorder="1" applyAlignment="1" applyProtection="1">
      <alignment horizontal="center" wrapText="1"/>
      <protection locked="0"/>
    </xf>
    <xf numFmtId="165" fontId="24" fillId="25" borderId="14" xfId="1" applyNumberFormat="1" applyFont="1" applyFill="1" applyBorder="1" applyAlignment="1" applyProtection="1">
      <alignment horizontal="center" wrapText="1"/>
      <protection locked="0"/>
    </xf>
    <xf numFmtId="165" fontId="24" fillId="25" borderId="42" xfId="1" applyNumberFormat="1" applyFont="1" applyFill="1" applyBorder="1" applyAlignment="1" applyProtection="1">
      <alignment horizontal="center" wrapText="1"/>
      <protection locked="0"/>
    </xf>
    <xf numFmtId="165" fontId="24" fillId="25" borderId="41" xfId="1" applyNumberFormat="1" applyFont="1" applyFill="1" applyBorder="1" applyAlignment="1" applyProtection="1">
      <alignment horizontal="center" wrapText="1"/>
      <protection locked="0"/>
    </xf>
    <xf numFmtId="165" fontId="49" fillId="3" borderId="39" xfId="1" applyNumberFormat="1" applyFont="1" applyFill="1" applyBorder="1" applyAlignment="1" applyProtection="1">
      <alignment horizontal="center" wrapText="1"/>
      <protection locked="0"/>
    </xf>
    <xf numFmtId="165" fontId="49" fillId="3" borderId="13" xfId="1" applyNumberFormat="1" applyFont="1" applyFill="1" applyBorder="1" applyAlignment="1" applyProtection="1">
      <alignment horizontal="center" wrapText="1"/>
      <protection locked="0"/>
    </xf>
    <xf numFmtId="165" fontId="49" fillId="3" borderId="40" xfId="1" applyNumberFormat="1" applyFont="1" applyFill="1" applyBorder="1" applyAlignment="1" applyProtection="1">
      <alignment horizontal="center" wrapText="1"/>
      <protection locked="0"/>
    </xf>
    <xf numFmtId="165" fontId="49" fillId="27" borderId="18" xfId="1" applyNumberFormat="1" applyFont="1" applyFill="1" applyBorder="1" applyAlignment="1" applyProtection="1">
      <alignment horizontal="center" wrapText="1"/>
      <protection locked="0"/>
    </xf>
    <xf numFmtId="165" fontId="49" fillId="27" borderId="27" xfId="1" applyNumberFormat="1" applyFont="1" applyFill="1" applyBorder="1" applyAlignment="1" applyProtection="1">
      <alignment horizontal="center" wrapText="1"/>
      <protection locked="0"/>
    </xf>
    <xf numFmtId="165" fontId="49" fillId="27" borderId="17" xfId="1" applyNumberFormat="1" applyFont="1" applyFill="1" applyBorder="1" applyAlignment="1" applyProtection="1">
      <alignment horizontal="center" wrapText="1"/>
      <protection locked="0"/>
    </xf>
    <xf numFmtId="165" fontId="49" fillId="3" borderId="18" xfId="1" applyNumberFormat="1" applyFont="1" applyFill="1" applyBorder="1" applyAlignment="1" applyProtection="1">
      <alignment horizontal="center" wrapText="1"/>
      <protection locked="0"/>
    </xf>
    <xf numFmtId="165" fontId="49" fillId="3" borderId="27" xfId="1" applyNumberFormat="1" applyFont="1" applyFill="1" applyBorder="1" applyAlignment="1" applyProtection="1">
      <alignment horizontal="center" wrapText="1"/>
      <protection locked="0"/>
    </xf>
    <xf numFmtId="165" fontId="49" fillId="3" borderId="17" xfId="1" applyNumberFormat="1" applyFont="1" applyFill="1" applyBorder="1" applyAlignment="1" applyProtection="1">
      <alignment horizontal="center" wrapText="1"/>
      <protection locked="0"/>
    </xf>
    <xf numFmtId="165" fontId="49" fillId="27" borderId="41" xfId="1" applyNumberFormat="1" applyFont="1" applyFill="1" applyBorder="1" applyAlignment="1" applyProtection="1">
      <alignment horizontal="center" wrapText="1"/>
      <protection locked="0"/>
    </xf>
    <xf numFmtId="165" fontId="49" fillId="27" borderId="14" xfId="1" applyNumberFormat="1" applyFont="1" applyFill="1" applyBorder="1" applyAlignment="1" applyProtection="1">
      <alignment horizontal="center" wrapText="1"/>
      <protection locked="0"/>
    </xf>
    <xf numFmtId="165" fontId="49" fillId="27" borderId="42" xfId="1" applyNumberFormat="1" applyFont="1" applyFill="1" applyBorder="1" applyAlignment="1" applyProtection="1">
      <alignment horizontal="center" wrapText="1"/>
      <protection locked="0"/>
    </xf>
    <xf numFmtId="0" fontId="0" fillId="0" borderId="0" xfId="0" applyAlignment="1">
      <alignment vertical="top" wrapText="1"/>
    </xf>
    <xf numFmtId="0" fontId="7" fillId="16" borderId="27" xfId="0" applyFont="1" applyFill="1" applyBorder="1"/>
    <xf numFmtId="0" fontId="7" fillId="16" borderId="0" xfId="0" applyFont="1" applyFill="1" applyAlignment="1">
      <alignment vertical="center"/>
    </xf>
    <xf numFmtId="0" fontId="24" fillId="9" borderId="36" xfId="0" applyFont="1" applyFill="1" applyBorder="1" applyAlignment="1">
      <alignment horizontal="right"/>
    </xf>
    <xf numFmtId="0" fontId="6" fillId="29" borderId="0" xfId="0" applyFont="1" applyFill="1"/>
    <xf numFmtId="0" fontId="7" fillId="15" borderId="27" xfId="0" applyFont="1" applyFill="1" applyBorder="1" applyAlignment="1">
      <alignment vertical="center"/>
    </xf>
    <xf numFmtId="0" fontId="3" fillId="29" borderId="0" xfId="0" applyFont="1" applyFill="1"/>
    <xf numFmtId="0" fontId="0" fillId="23" borderId="0" xfId="0" applyFill="1"/>
    <xf numFmtId="0" fontId="3" fillId="23" borderId="27" xfId="0" applyFont="1" applyFill="1" applyBorder="1"/>
    <xf numFmtId="0" fontId="3" fillId="23" borderId="27" xfId="0" applyFont="1" applyFill="1" applyBorder="1" applyAlignment="1">
      <alignment horizontal="center" wrapText="1"/>
    </xf>
    <xf numFmtId="0" fontId="6" fillId="4" borderId="28" xfId="0" quotePrefix="1" applyFont="1" applyFill="1" applyBorder="1"/>
    <xf numFmtId="0" fontId="6" fillId="4" borderId="30" xfId="0" quotePrefix="1" applyFont="1" applyFill="1" applyBorder="1"/>
    <xf numFmtId="0" fontId="9" fillId="14" borderId="31" xfId="3" applyFont="1" applyFill="1" applyBorder="1" applyAlignment="1">
      <alignment horizontal="center"/>
    </xf>
    <xf numFmtId="0" fontId="6" fillId="30" borderId="61" xfId="0" quotePrefix="1" applyFont="1" applyFill="1" applyBorder="1"/>
    <xf numFmtId="0" fontId="6" fillId="30" borderId="62" xfId="0" quotePrefix="1" applyFont="1" applyFill="1" applyBorder="1"/>
    <xf numFmtId="0" fontId="6" fillId="30" borderId="63" xfId="0" quotePrefix="1" applyFont="1" applyFill="1" applyBorder="1"/>
    <xf numFmtId="0" fontId="14" fillId="30" borderId="61" xfId="0" applyFont="1" applyFill="1" applyBorder="1" applyAlignment="1">
      <alignment horizontal="center" vertical="center"/>
    </xf>
    <xf numFmtId="0" fontId="14" fillId="30" borderId="62" xfId="0" applyFont="1" applyFill="1" applyBorder="1" applyAlignment="1">
      <alignment horizontal="center" vertical="center"/>
    </xf>
    <xf numFmtId="0" fontId="14" fillId="30" borderId="63" xfId="0" applyFont="1" applyFill="1" applyBorder="1" applyAlignment="1">
      <alignment horizontal="center" vertical="center"/>
    </xf>
    <xf numFmtId="0" fontId="0" fillId="30" borderId="12" xfId="0" applyFill="1" applyBorder="1"/>
    <xf numFmtId="0" fontId="14" fillId="30" borderId="62" xfId="0" applyFont="1" applyFill="1" applyBorder="1"/>
    <xf numFmtId="0" fontId="14" fillId="30" borderId="63" xfId="0" applyFont="1" applyFill="1" applyBorder="1"/>
    <xf numFmtId="0" fontId="0" fillId="30" borderId="61" xfId="0" applyFill="1" applyBorder="1"/>
    <xf numFmtId="0" fontId="0" fillId="30" borderId="62" xfId="0" applyFill="1" applyBorder="1"/>
    <xf numFmtId="0" fontId="0" fillId="30" borderId="63" xfId="0" applyFill="1" applyBorder="1"/>
    <xf numFmtId="0" fontId="24" fillId="9" borderId="0" xfId="0" applyFont="1" applyFill="1" applyAlignment="1">
      <alignment horizontal="left"/>
    </xf>
    <xf numFmtId="0" fontId="24" fillId="9" borderId="0" xfId="0" applyFont="1" applyFill="1" applyAlignment="1">
      <alignment horizontal="center" vertical="center"/>
    </xf>
    <xf numFmtId="165" fontId="24" fillId="9" borderId="0" xfId="1" applyNumberFormat="1" applyFont="1" applyFill="1"/>
    <xf numFmtId="0" fontId="19" fillId="9" borderId="0" xfId="0" applyFont="1" applyFill="1" applyAlignment="1">
      <alignment horizontal="left"/>
    </xf>
    <xf numFmtId="0" fontId="13" fillId="9" borderId="9" xfId="0" applyFont="1" applyFill="1" applyBorder="1" applyAlignment="1">
      <alignment horizontal="center" vertical="center"/>
    </xf>
    <xf numFmtId="0" fontId="13" fillId="9" borderId="0" xfId="0" applyFont="1" applyFill="1" applyAlignment="1">
      <alignment horizontal="center" vertical="center"/>
    </xf>
    <xf numFmtId="0" fontId="16" fillId="9" borderId="0" xfId="0" applyFont="1" applyFill="1" applyAlignment="1">
      <alignment horizontal="left"/>
    </xf>
    <xf numFmtId="0" fontId="13" fillId="9" borderId="0" xfId="0" applyFont="1" applyFill="1" applyAlignment="1">
      <alignment vertical="center"/>
    </xf>
    <xf numFmtId="0" fontId="15" fillId="9" borderId="0" xfId="0" applyFont="1" applyFill="1" applyAlignment="1">
      <alignment horizontal="left"/>
    </xf>
    <xf numFmtId="0" fontId="12" fillId="9" borderId="0" xfId="9" applyFill="1" applyAlignment="1">
      <alignment vertical="center"/>
    </xf>
    <xf numFmtId="0" fontId="0" fillId="9" borderId="0" xfId="0" applyFill="1"/>
    <xf numFmtId="0" fontId="15" fillId="9" borderId="0" xfId="0" applyFont="1" applyFill="1" applyAlignment="1">
      <alignment horizontal="centerContinuous"/>
    </xf>
    <xf numFmtId="0" fontId="17" fillId="9" borderId="0" xfId="0" applyFont="1" applyFill="1" applyAlignment="1">
      <alignment horizontal="centerContinuous"/>
    </xf>
    <xf numFmtId="0" fontId="16" fillId="9" borderId="0" xfId="0" applyFont="1" applyFill="1"/>
    <xf numFmtId="0" fontId="15" fillId="9" borderId="0" xfId="0" applyFont="1" applyFill="1"/>
    <xf numFmtId="0" fontId="16" fillId="9" borderId="9" xfId="0" applyFont="1" applyFill="1" applyBorder="1" applyAlignment="1">
      <alignment wrapText="1"/>
    </xf>
    <xf numFmtId="0" fontId="15" fillId="9" borderId="0" xfId="0" applyFont="1" applyFill="1" applyAlignment="1">
      <alignment horizontal="center" vertical="center" wrapText="1"/>
    </xf>
    <xf numFmtId="0" fontId="14" fillId="9" borderId="9" xfId="0" applyFont="1" applyFill="1" applyBorder="1"/>
    <xf numFmtId="0" fontId="14" fillId="9" borderId="18" xfId="0" applyFont="1" applyFill="1" applyBorder="1"/>
    <xf numFmtId="0" fontId="16" fillId="9" borderId="0" xfId="0" applyFont="1" applyFill="1" applyAlignment="1">
      <alignment wrapText="1"/>
    </xf>
    <xf numFmtId="0" fontId="36" fillId="9" borderId="0" xfId="6" applyFont="1" applyFill="1" applyAlignment="1">
      <alignment horizontal="center"/>
    </xf>
    <xf numFmtId="0" fontId="14" fillId="9" borderId="0" xfId="0" applyFont="1" applyFill="1" applyAlignment="1">
      <alignment horizontal="center" wrapText="1"/>
    </xf>
    <xf numFmtId="0" fontId="26" fillId="0" borderId="0" xfId="9" applyFont="1" applyFill="1" applyAlignment="1">
      <alignment vertical="center"/>
    </xf>
    <xf numFmtId="0" fontId="0" fillId="24" borderId="0" xfId="0" applyFill="1"/>
    <xf numFmtId="0" fontId="13" fillId="21" borderId="4" xfId="0" applyFont="1" applyFill="1" applyBorder="1" applyAlignment="1">
      <alignment horizontal="center" vertical="center"/>
    </xf>
    <xf numFmtId="0" fontId="13" fillId="21" borderId="5" xfId="0" applyFont="1" applyFill="1" applyBorder="1" applyAlignment="1">
      <alignment horizontal="center" vertical="center"/>
    </xf>
    <xf numFmtId="0" fontId="13" fillId="21" borderId="6" xfId="0" applyFont="1" applyFill="1" applyBorder="1" applyAlignment="1">
      <alignment horizontal="center" vertical="center"/>
    </xf>
    <xf numFmtId="0" fontId="12" fillId="9" borderId="0" xfId="9" applyFill="1" applyAlignment="1">
      <alignment horizontal="center" vertical="center"/>
    </xf>
    <xf numFmtId="0" fontId="16" fillId="8" borderId="28" xfId="0" applyFont="1" applyFill="1" applyBorder="1" applyAlignment="1">
      <alignment horizontal="left" vertical="center" wrapText="1"/>
    </xf>
    <xf numFmtId="0" fontId="16" fillId="8" borderId="30" xfId="0" applyFont="1" applyFill="1" applyBorder="1" applyAlignment="1">
      <alignment horizontal="left" vertical="center" wrapText="1"/>
    </xf>
    <xf numFmtId="0" fontId="15" fillId="2" borderId="7" xfId="0" applyFont="1" applyFill="1" applyBorder="1" applyAlignment="1">
      <alignment horizontal="center" vertical="center" wrapText="1"/>
    </xf>
    <xf numFmtId="0" fontId="24" fillId="2" borderId="28" xfId="0" applyFont="1" applyFill="1" applyBorder="1" applyAlignment="1">
      <alignment horizontal="left" vertical="center" wrapText="1"/>
    </xf>
    <xf numFmtId="0" fontId="24" fillId="2" borderId="30" xfId="0" applyFont="1" applyFill="1" applyBorder="1" applyAlignment="1">
      <alignment horizontal="left" vertical="center" wrapText="1"/>
    </xf>
    <xf numFmtId="0" fontId="28" fillId="18" borderId="0" xfId="0" applyFont="1" applyFill="1" applyAlignment="1">
      <alignment horizontal="center" wrapText="1"/>
    </xf>
    <xf numFmtId="0" fontId="16" fillId="18" borderId="0" xfId="0" applyFont="1" applyFill="1" applyAlignment="1">
      <alignment horizontal="center"/>
    </xf>
    <xf numFmtId="0" fontId="24" fillId="9" borderId="0" xfId="0" applyFont="1" applyFill="1" applyAlignment="1">
      <alignment horizontal="center"/>
    </xf>
    <xf numFmtId="0" fontId="16" fillId="22" borderId="0" xfId="0" applyFont="1" applyFill="1" applyAlignment="1">
      <alignment horizontal="left"/>
    </xf>
    <xf numFmtId="0" fontId="16" fillId="8" borderId="28" xfId="0" quotePrefix="1" applyFont="1" applyFill="1" applyBorder="1" applyAlignment="1">
      <alignment horizontal="left" vertical="center" wrapText="1"/>
    </xf>
    <xf numFmtId="0" fontId="24" fillId="2" borderId="28" xfId="0" quotePrefix="1" applyFont="1" applyFill="1" applyBorder="1" applyAlignment="1">
      <alignment horizontal="left" vertical="center" wrapText="1"/>
    </xf>
    <xf numFmtId="0" fontId="19" fillId="6" borderId="28" xfId="0" applyFont="1" applyFill="1" applyBorder="1" applyAlignment="1" applyProtection="1">
      <alignment horizontal="left"/>
      <protection locked="0"/>
    </xf>
    <xf numFmtId="0" fontId="19" fillId="6" borderId="30" xfId="0" applyFont="1" applyFill="1" applyBorder="1" applyAlignment="1" applyProtection="1">
      <alignment horizontal="left"/>
      <protection locked="0"/>
    </xf>
    <xf numFmtId="0" fontId="19" fillId="6" borderId="27" xfId="0" applyFont="1" applyFill="1" applyBorder="1" applyAlignment="1" applyProtection="1">
      <alignment horizontal="left"/>
      <protection locked="0"/>
    </xf>
    <xf numFmtId="14" fontId="19" fillId="6" borderId="27" xfId="0" applyNumberFormat="1" applyFont="1" applyFill="1" applyBorder="1" applyAlignment="1" applyProtection="1">
      <alignment horizontal="left" vertical="center"/>
      <protection locked="0"/>
    </xf>
    <xf numFmtId="0" fontId="32" fillId="10" borderId="28" xfId="0" applyFont="1" applyFill="1" applyBorder="1" applyAlignment="1">
      <alignment horizontal="center" wrapText="1"/>
    </xf>
    <xf numFmtId="0" fontId="32" fillId="10" borderId="29" xfId="0" applyFont="1" applyFill="1" applyBorder="1" applyAlignment="1">
      <alignment horizontal="center"/>
    </xf>
    <xf numFmtId="0" fontId="32" fillId="10" borderId="30" xfId="0" applyFont="1" applyFill="1" applyBorder="1" applyAlignment="1">
      <alignment horizontal="center"/>
    </xf>
    <xf numFmtId="165" fontId="17" fillId="4" borderId="28" xfId="0" applyNumberFormat="1" applyFont="1" applyFill="1" applyBorder="1" applyAlignment="1">
      <alignment horizontal="center" vertical="center" wrapText="1"/>
    </xf>
    <xf numFmtId="165" fontId="17" fillId="4" borderId="30" xfId="0" applyNumberFormat="1" applyFont="1" applyFill="1" applyBorder="1" applyAlignment="1">
      <alignment horizontal="center" vertical="center" wrapText="1"/>
    </xf>
    <xf numFmtId="0" fontId="7" fillId="15" borderId="27" xfId="0" applyFont="1" applyFill="1" applyBorder="1" applyAlignment="1">
      <alignment horizontal="center" vertical="center" wrapText="1"/>
    </xf>
    <xf numFmtId="0" fontId="7" fillId="15" borderId="27" xfId="0" applyFont="1" applyFill="1" applyBorder="1" applyAlignment="1">
      <alignment horizontal="center" wrapText="1"/>
    </xf>
    <xf numFmtId="0" fontId="32" fillId="10" borderId="45" xfId="6" applyFont="1" applyFill="1" applyBorder="1" applyAlignment="1">
      <alignment horizontal="center"/>
    </xf>
    <xf numFmtId="0" fontId="32" fillId="10" borderId="46" xfId="6" applyFont="1" applyFill="1" applyBorder="1" applyAlignment="1">
      <alignment horizontal="center"/>
    </xf>
    <xf numFmtId="0" fontId="32" fillId="10" borderId="15" xfId="6" applyFont="1" applyFill="1" applyBorder="1" applyAlignment="1">
      <alignment horizontal="center"/>
    </xf>
    <xf numFmtId="0" fontId="36" fillId="9" borderId="0" xfId="6" applyFont="1" applyFill="1" applyAlignment="1">
      <alignment horizontal="center"/>
    </xf>
    <xf numFmtId="0" fontId="32" fillId="10" borderId="4" xfId="6" applyFont="1" applyFill="1" applyBorder="1" applyAlignment="1">
      <alignment horizontal="center" vertical="center" wrapText="1"/>
    </xf>
    <xf numFmtId="0" fontId="32" fillId="10" borderId="5" xfId="6" applyFont="1" applyFill="1" applyBorder="1" applyAlignment="1">
      <alignment horizontal="center" vertical="center"/>
    </xf>
    <xf numFmtId="0" fontId="32" fillId="10" borderId="6" xfId="6" applyFont="1" applyFill="1" applyBorder="1" applyAlignment="1">
      <alignment horizontal="center" vertical="center"/>
    </xf>
    <xf numFmtId="0" fontId="35" fillId="0" borderId="39" xfId="0" applyFont="1" applyBorder="1" applyAlignment="1">
      <alignment horizontal="left"/>
    </xf>
    <xf numFmtId="0" fontId="35" fillId="0" borderId="40" xfId="0" applyFont="1" applyBorder="1" applyAlignment="1">
      <alignment horizontal="left"/>
    </xf>
    <xf numFmtId="0" fontId="35" fillId="24" borderId="21" xfId="6" applyFont="1" applyFill="1" applyBorder="1" applyAlignment="1" applyProtection="1">
      <alignment horizontal="left" vertical="top"/>
      <protection locked="0"/>
    </xf>
    <xf numFmtId="0" fontId="35" fillId="24" borderId="24" xfId="6" applyFont="1" applyFill="1" applyBorder="1" applyAlignment="1" applyProtection="1">
      <alignment horizontal="left" vertical="top"/>
      <protection locked="0"/>
    </xf>
    <xf numFmtId="0" fontId="35" fillId="24" borderId="23" xfId="6" applyFont="1" applyFill="1" applyBorder="1" applyAlignment="1" applyProtection="1">
      <alignment horizontal="left" vertical="top"/>
      <protection locked="0"/>
    </xf>
    <xf numFmtId="0" fontId="35" fillId="24" borderId="18" xfId="6" applyFont="1" applyFill="1" applyBorder="1" applyAlignment="1" applyProtection="1">
      <alignment horizontal="left" vertical="top"/>
      <protection locked="0"/>
    </xf>
    <xf numFmtId="0" fontId="35" fillId="24" borderId="27" xfId="6" applyFont="1" applyFill="1" applyBorder="1" applyAlignment="1" applyProtection="1">
      <alignment horizontal="left" vertical="top"/>
      <protection locked="0"/>
    </xf>
    <xf numFmtId="0" fontId="35" fillId="24" borderId="17" xfId="6" applyFont="1" applyFill="1" applyBorder="1" applyAlignment="1" applyProtection="1">
      <alignment horizontal="left" vertical="top"/>
      <protection locked="0"/>
    </xf>
    <xf numFmtId="0" fontId="35" fillId="24" borderId="41" xfId="6" applyFont="1" applyFill="1" applyBorder="1" applyAlignment="1" applyProtection="1">
      <alignment horizontal="left" vertical="top"/>
      <protection locked="0"/>
    </xf>
    <xf numFmtId="0" fontId="35" fillId="24" borderId="14" xfId="6" applyFont="1" applyFill="1" applyBorder="1" applyAlignment="1" applyProtection="1">
      <alignment horizontal="left" vertical="top"/>
      <protection locked="0"/>
    </xf>
    <xf numFmtId="0" fontId="35" fillId="24" borderId="42" xfId="6" applyFont="1" applyFill="1" applyBorder="1" applyAlignment="1" applyProtection="1">
      <alignment horizontal="left" vertical="top"/>
      <protection locked="0"/>
    </xf>
    <xf numFmtId="0" fontId="39" fillId="22" borderId="9" xfId="6" applyFont="1" applyFill="1" applyBorder="1" applyAlignment="1">
      <alignment horizontal="left" vertical="top" wrapText="1"/>
    </xf>
    <xf numFmtId="0" fontId="39" fillId="22" borderId="0" xfId="6" applyFont="1" applyFill="1" applyAlignment="1">
      <alignment horizontal="left" vertical="top" wrapText="1"/>
    </xf>
    <xf numFmtId="165" fontId="35" fillId="0" borderId="18" xfId="0" applyNumberFormat="1" applyFont="1" applyBorder="1" applyAlignment="1">
      <alignment horizontal="left" vertical="top" wrapText="1"/>
    </xf>
    <xf numFmtId="165" fontId="35" fillId="0" borderId="17" xfId="0" applyNumberFormat="1" applyFont="1" applyBorder="1" applyAlignment="1">
      <alignment horizontal="left" vertical="top"/>
    </xf>
    <xf numFmtId="165" fontId="35" fillId="0" borderId="19" xfId="0" applyNumberFormat="1" applyFont="1" applyBorder="1" applyAlignment="1">
      <alignment horizontal="left" vertical="top" wrapText="1"/>
    </xf>
    <xf numFmtId="165" fontId="35" fillId="0" borderId="20" xfId="0" applyNumberFormat="1" applyFont="1" applyBorder="1" applyAlignment="1">
      <alignment horizontal="left" vertical="top"/>
    </xf>
    <xf numFmtId="165" fontId="35" fillId="0" borderId="19" xfId="0" applyNumberFormat="1" applyFont="1" applyBorder="1" applyAlignment="1">
      <alignment horizontal="center" vertical="top"/>
    </xf>
    <xf numFmtId="165" fontId="35" fillId="0" borderId="20" xfId="0" applyNumberFormat="1" applyFont="1" applyBorder="1" applyAlignment="1">
      <alignment horizontal="center" vertical="top"/>
    </xf>
    <xf numFmtId="165" fontId="40" fillId="12" borderId="10" xfId="0" applyNumberFormat="1" applyFont="1" applyFill="1" applyBorder="1" applyAlignment="1">
      <alignment horizontal="left"/>
    </xf>
    <xf numFmtId="165" fontId="40" fillId="12" borderId="11" xfId="0" applyNumberFormat="1" applyFont="1" applyFill="1" applyBorder="1" applyAlignment="1">
      <alignment horizontal="left"/>
    </xf>
    <xf numFmtId="0" fontId="32" fillId="10" borderId="2" xfId="6" applyFont="1" applyFill="1" applyBorder="1" applyAlignment="1">
      <alignment horizontal="center" wrapText="1"/>
    </xf>
    <xf numFmtId="0" fontId="32" fillId="10" borderId="8" xfId="6" applyFont="1" applyFill="1" applyBorder="1" applyAlignment="1">
      <alignment horizontal="center"/>
    </xf>
    <xf numFmtId="0" fontId="32" fillId="10" borderId="3" xfId="6" applyFont="1" applyFill="1" applyBorder="1" applyAlignment="1">
      <alignment horizontal="center"/>
    </xf>
    <xf numFmtId="165" fontId="35" fillId="9" borderId="51" xfId="0" applyNumberFormat="1" applyFont="1" applyFill="1" applyBorder="1" applyAlignment="1">
      <alignment horizontal="left" vertical="top"/>
    </xf>
    <xf numFmtId="165" fontId="35" fillId="9" borderId="31" xfId="0" applyNumberFormat="1" applyFont="1" applyFill="1" applyBorder="1" applyAlignment="1">
      <alignment horizontal="left" vertical="top"/>
    </xf>
    <xf numFmtId="165" fontId="42" fillId="9" borderId="45" xfId="0" applyNumberFormat="1" applyFont="1" applyFill="1" applyBorder="1" applyAlignment="1">
      <alignment horizontal="left" vertical="top"/>
    </xf>
    <xf numFmtId="165" fontId="42" fillId="9" borderId="46" xfId="0" applyNumberFormat="1" applyFont="1" applyFill="1" applyBorder="1" applyAlignment="1">
      <alignment horizontal="left" vertical="top"/>
    </xf>
    <xf numFmtId="0" fontId="32" fillId="10" borderId="4" xfId="6" applyFont="1" applyFill="1" applyBorder="1" applyAlignment="1">
      <alignment horizontal="center" wrapText="1"/>
    </xf>
    <xf numFmtId="0" fontId="32" fillId="10" borderId="5" xfId="6" applyFont="1" applyFill="1" applyBorder="1" applyAlignment="1">
      <alignment horizontal="center"/>
    </xf>
    <xf numFmtId="0" fontId="32" fillId="10" borderId="6" xfId="6" applyFont="1" applyFill="1" applyBorder="1" applyAlignment="1">
      <alignment horizontal="center"/>
    </xf>
    <xf numFmtId="0" fontId="32" fillId="10" borderId="59" xfId="6" applyFont="1" applyFill="1" applyBorder="1" applyAlignment="1">
      <alignment horizontal="center" wrapText="1"/>
    </xf>
    <xf numFmtId="0" fontId="32" fillId="10" borderId="22" xfId="6" applyFont="1" applyFill="1" applyBorder="1" applyAlignment="1">
      <alignment horizontal="center" wrapText="1"/>
    </xf>
    <xf numFmtId="0" fontId="32" fillId="10" borderId="60" xfId="6" applyFont="1" applyFill="1" applyBorder="1" applyAlignment="1">
      <alignment horizontal="center" wrapText="1"/>
    </xf>
    <xf numFmtId="165" fontId="43" fillId="10" borderId="28" xfId="0" applyNumberFormat="1" applyFont="1" applyFill="1" applyBorder="1" applyAlignment="1">
      <alignment horizontal="center"/>
    </xf>
    <xf numFmtId="165" fontId="43" fillId="10" borderId="29" xfId="0" applyNumberFormat="1" applyFont="1" applyFill="1" applyBorder="1" applyAlignment="1">
      <alignment horizontal="center"/>
    </xf>
    <xf numFmtId="165" fontId="43" fillId="10" borderId="30" xfId="0" applyNumberFormat="1" applyFont="1" applyFill="1" applyBorder="1" applyAlignment="1">
      <alignment horizontal="center"/>
    </xf>
    <xf numFmtId="0" fontId="18" fillId="9" borderId="0" xfId="0" applyFont="1" applyFill="1" applyAlignment="1">
      <alignment horizontal="center" wrapText="1"/>
    </xf>
    <xf numFmtId="0" fontId="14" fillId="9" borderId="0" xfId="0" applyFont="1" applyFill="1" applyAlignment="1">
      <alignment horizontal="center" wrapText="1"/>
    </xf>
    <xf numFmtId="165" fontId="34" fillId="8" borderId="28" xfId="0" applyNumberFormat="1" applyFont="1" applyFill="1" applyBorder="1" applyAlignment="1">
      <alignment horizontal="right" vertical="center" wrapText="1"/>
    </xf>
    <xf numFmtId="165" fontId="34" fillId="8" borderId="29" xfId="0" applyNumberFormat="1" applyFont="1" applyFill="1" applyBorder="1" applyAlignment="1">
      <alignment horizontal="right" vertical="center" wrapText="1"/>
    </xf>
    <xf numFmtId="165" fontId="34" fillId="8" borderId="30" xfId="0" applyNumberFormat="1" applyFont="1" applyFill="1" applyBorder="1" applyAlignment="1">
      <alignment horizontal="right" vertical="center" wrapText="1"/>
    </xf>
    <xf numFmtId="0" fontId="24" fillId="9" borderId="0" xfId="0" applyFont="1" applyFill="1" applyAlignment="1">
      <alignment horizontal="center" vertical="center" wrapText="1"/>
    </xf>
    <xf numFmtId="165" fontId="47" fillId="15" borderId="45" xfId="1" quotePrefix="1" applyNumberFormat="1" applyFont="1" applyFill="1" applyBorder="1" applyAlignment="1">
      <alignment horizontal="center" vertical="center" wrapText="1"/>
    </xf>
    <xf numFmtId="165" fontId="47" fillId="15" borderId="46" xfId="1" quotePrefix="1" applyNumberFormat="1" applyFont="1" applyFill="1" applyBorder="1" applyAlignment="1">
      <alignment horizontal="center" vertical="center" wrapText="1"/>
    </xf>
    <xf numFmtId="165" fontId="47" fillId="15" borderId="15" xfId="1" quotePrefix="1" applyNumberFormat="1" applyFont="1" applyFill="1" applyBorder="1" applyAlignment="1">
      <alignment horizontal="center" vertical="center" wrapText="1"/>
    </xf>
    <xf numFmtId="165" fontId="47" fillId="28" borderId="5" xfId="1" applyNumberFormat="1" applyFont="1" applyFill="1" applyBorder="1" applyAlignment="1">
      <alignment horizontal="center" vertical="center" wrapText="1"/>
    </xf>
    <xf numFmtId="165" fontId="32" fillId="28" borderId="5" xfId="1" applyNumberFormat="1" applyFont="1" applyFill="1" applyBorder="1" applyAlignment="1">
      <alignment horizontal="center" vertical="center" wrapText="1"/>
    </xf>
    <xf numFmtId="165" fontId="32" fillId="28" borderId="6" xfId="1" applyNumberFormat="1" applyFont="1" applyFill="1" applyBorder="1" applyAlignment="1">
      <alignment horizontal="center" vertical="center" wrapText="1"/>
    </xf>
    <xf numFmtId="165" fontId="47" fillId="15" borderId="39" xfId="1" quotePrefix="1" applyNumberFormat="1" applyFont="1" applyFill="1" applyBorder="1" applyAlignment="1">
      <alignment horizontal="center" vertical="center" wrapText="1"/>
    </xf>
    <xf numFmtId="165" fontId="47" fillId="15" borderId="13" xfId="1" quotePrefix="1" applyNumberFormat="1" applyFont="1" applyFill="1" applyBorder="1" applyAlignment="1">
      <alignment horizontal="center" vertical="center" wrapText="1"/>
    </xf>
    <xf numFmtId="165" fontId="47" fillId="15" borderId="40" xfId="1" quotePrefix="1" applyNumberFormat="1" applyFont="1" applyFill="1" applyBorder="1" applyAlignment="1">
      <alignment horizontal="center" vertical="center" wrapText="1"/>
    </xf>
    <xf numFmtId="165" fontId="47" fillId="28" borderId="12" xfId="1" applyNumberFormat="1" applyFont="1" applyFill="1" applyBorder="1" applyAlignment="1">
      <alignment horizontal="left" vertical="center" wrapText="1"/>
    </xf>
    <xf numFmtId="165" fontId="47" fillId="28" borderId="43" xfId="1" applyNumberFormat="1" applyFont="1" applyFill="1" applyBorder="1" applyAlignment="1">
      <alignment horizontal="left" vertical="center" wrapText="1"/>
    </xf>
    <xf numFmtId="165" fontId="47" fillId="28" borderId="50" xfId="1" applyNumberFormat="1" applyFont="1" applyFill="1" applyBorder="1" applyAlignment="1">
      <alignment horizontal="left" vertical="center" wrapText="1"/>
    </xf>
    <xf numFmtId="165" fontId="47" fillId="28" borderId="45" xfId="1" quotePrefix="1" applyNumberFormat="1" applyFont="1" applyFill="1" applyBorder="1" applyAlignment="1">
      <alignment horizontal="center" vertical="center" wrapText="1"/>
    </xf>
    <xf numFmtId="165" fontId="32" fillId="28" borderId="46" xfId="1" quotePrefix="1" applyNumberFormat="1" applyFont="1" applyFill="1" applyBorder="1" applyAlignment="1">
      <alignment horizontal="center" vertical="center" wrapText="1"/>
    </xf>
    <xf numFmtId="165" fontId="32" fillId="28" borderId="15" xfId="1" quotePrefix="1" applyNumberFormat="1" applyFont="1" applyFill="1" applyBorder="1" applyAlignment="1">
      <alignment horizontal="center" vertical="center" wrapText="1"/>
    </xf>
    <xf numFmtId="165" fontId="47" fillId="17" borderId="45" xfId="1" quotePrefix="1" applyNumberFormat="1" applyFont="1" applyFill="1" applyBorder="1" applyAlignment="1">
      <alignment horizontal="center" vertical="center" wrapText="1"/>
    </xf>
    <xf numFmtId="165" fontId="47" fillId="17" borderId="46" xfId="1" quotePrefix="1" applyNumberFormat="1" applyFont="1" applyFill="1" applyBorder="1" applyAlignment="1">
      <alignment horizontal="center" vertical="center" wrapText="1"/>
    </xf>
    <xf numFmtId="165" fontId="47" fillId="17" borderId="15" xfId="1" quotePrefix="1" applyNumberFormat="1" applyFont="1" applyFill="1" applyBorder="1" applyAlignment="1">
      <alignment horizontal="center" vertical="center" wrapText="1"/>
    </xf>
    <xf numFmtId="165" fontId="47" fillId="7" borderId="54" xfId="1" quotePrefix="1" applyNumberFormat="1" applyFont="1" applyFill="1" applyBorder="1" applyAlignment="1">
      <alignment horizontal="center" vertical="center" wrapText="1"/>
    </xf>
    <xf numFmtId="165" fontId="47" fillId="7" borderId="46" xfId="1" quotePrefix="1" applyNumberFormat="1" applyFont="1" applyFill="1" applyBorder="1" applyAlignment="1">
      <alignment horizontal="center" vertical="center" wrapText="1"/>
    </xf>
    <xf numFmtId="165" fontId="47" fillId="7" borderId="15" xfId="1" quotePrefix="1" applyNumberFormat="1" applyFont="1" applyFill="1" applyBorder="1" applyAlignment="1">
      <alignment horizontal="center" vertical="center" wrapText="1"/>
    </xf>
    <xf numFmtId="0" fontId="3" fillId="17" borderId="58" xfId="0" applyFont="1" applyFill="1" applyBorder="1" applyAlignment="1">
      <alignment horizontal="center" vertical="center"/>
    </xf>
    <xf numFmtId="0" fontId="3" fillId="17" borderId="28" xfId="0" applyFont="1" applyFill="1" applyBorder="1" applyAlignment="1">
      <alignment horizontal="left"/>
    </xf>
    <xf numFmtId="0" fontId="3" fillId="17" borderId="29" xfId="0" applyFont="1" applyFill="1" applyBorder="1" applyAlignment="1">
      <alignment horizontal="left"/>
    </xf>
    <xf numFmtId="0" fontId="3" fillId="17" borderId="30" xfId="0" applyFont="1" applyFill="1" applyBorder="1" applyAlignment="1">
      <alignment horizontal="left"/>
    </xf>
    <xf numFmtId="0" fontId="3" fillId="17" borderId="0" xfId="0" applyFont="1" applyFill="1" applyAlignment="1">
      <alignment horizontal="center" vertical="center"/>
    </xf>
  </cellXfs>
  <cellStyles count="10">
    <cellStyle name="Comma" xfId="1" builtinId="3"/>
    <cellStyle name="Comma 2" xfId="8" xr:uid="{48A7C54B-A292-4E66-93F4-4D24FACC1D53}"/>
    <cellStyle name="Currency" xfId="2" builtinId="4"/>
    <cellStyle name="Currency 2" xfId="7" xr:uid="{C8947FF3-F0D0-4CA6-8D09-96464FD1058B}"/>
    <cellStyle name="Hyperlink" xfId="9" builtinId="8"/>
    <cellStyle name="Normal" xfId="0" builtinId="0"/>
    <cellStyle name="Normal 2" xfId="6" xr:uid="{53DBE8B5-6271-4F0A-8D7F-F218C8B29892}"/>
    <cellStyle name="Normal_Sheet1" xfId="3" xr:uid="{00000000-0005-0000-0000-000003000000}"/>
    <cellStyle name="Normal_Sheet5" xfId="4" xr:uid="{6D716E9F-F0C8-48E6-823D-1F6D643CD213}"/>
    <cellStyle name="Normal_Sheet5_1" xfId="5" xr:uid="{F420442A-A965-4203-9E96-E2180EF3670D}"/>
  </cellStyles>
  <dxfs count="0"/>
  <tableStyles count="0" defaultTableStyle="TableStyleMedium9" defaultPivotStyle="PivotStyleLight16"/>
  <colors>
    <mruColors>
      <color rgb="FF00FFFF"/>
      <color rgb="FF00D05E"/>
      <color rgb="FFFF9393"/>
      <color rgb="FFE8E8E8"/>
      <color rgb="FFC5FFFF"/>
      <color rgb="FF66FFFF"/>
      <color rgb="FFC9A6E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133350</xdr:colOff>
      <xdr:row>19</xdr:row>
      <xdr:rowOff>66675</xdr:rowOff>
    </xdr:from>
    <xdr:to>
      <xdr:col>7</xdr:col>
      <xdr:colOff>540233</xdr:colOff>
      <xdr:row>24</xdr:row>
      <xdr:rowOff>123970</xdr:rowOff>
    </xdr:to>
    <xdr:pic>
      <xdr:nvPicPr>
        <xdr:cNvPr id="5" name="Picture 4">
          <a:extLst>
            <a:ext uri="{FF2B5EF4-FFF2-40B4-BE49-F238E27FC236}">
              <a16:creationId xmlns:a16="http://schemas.microsoft.com/office/drawing/2014/main" id="{39E67225-AFCC-5395-8FD6-3C2071AA17D9}"/>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1619250" y="2066925"/>
          <a:ext cx="3458058" cy="1038370"/>
        </a:xfrm>
        <a:prstGeom prst="rect">
          <a:avLst/>
        </a:prstGeom>
        <a:effectLst>
          <a:outerShdw blurRad="50800" dist="38100" dir="2700000" algn="tl" rotWithShape="0">
            <a:prstClr val="black">
              <a:alpha val="40000"/>
            </a:prstClr>
          </a:outerShdw>
        </a:effectLst>
      </xdr:spPr>
    </xdr:pic>
    <xdr:clientData/>
  </xdr:twoCellAnchor>
  <xdr:twoCellAnchor>
    <xdr:from>
      <xdr:col>2</xdr:col>
      <xdr:colOff>495300</xdr:colOff>
      <xdr:row>23</xdr:row>
      <xdr:rowOff>76200</xdr:rowOff>
    </xdr:from>
    <xdr:to>
      <xdr:col>3</xdr:col>
      <xdr:colOff>123825</xdr:colOff>
      <xdr:row>24</xdr:row>
      <xdr:rowOff>28575</xdr:rowOff>
    </xdr:to>
    <xdr:sp macro="" textlink="">
      <xdr:nvSpPr>
        <xdr:cNvPr id="15" name="Oval 14">
          <a:extLst>
            <a:ext uri="{FF2B5EF4-FFF2-40B4-BE49-F238E27FC236}">
              <a16:creationId xmlns:a16="http://schemas.microsoft.com/office/drawing/2014/main" id="{AEF4577D-0050-9F92-6426-DE745AACA8FE}"/>
            </a:ext>
            <a:ext uri="{C183D7F6-B498-43B3-948B-1728B52AA6E4}">
              <adec:decorative xmlns:adec="http://schemas.microsoft.com/office/drawing/2017/decorative" val="1"/>
            </a:ext>
          </a:extLst>
        </xdr:cNvPr>
        <xdr:cNvSpPr/>
      </xdr:nvSpPr>
      <xdr:spPr>
        <a:xfrm>
          <a:off x="1981200" y="2857500"/>
          <a:ext cx="238125" cy="152400"/>
        </a:xfrm>
        <a:prstGeom prst="ellipse">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209550</xdr:colOff>
      <xdr:row>23</xdr:row>
      <xdr:rowOff>76200</xdr:rowOff>
    </xdr:from>
    <xdr:to>
      <xdr:col>4</xdr:col>
      <xdr:colOff>447675</xdr:colOff>
      <xdr:row>24</xdr:row>
      <xdr:rowOff>28575</xdr:rowOff>
    </xdr:to>
    <xdr:sp macro="" textlink="">
      <xdr:nvSpPr>
        <xdr:cNvPr id="16" name="Oval 15">
          <a:extLst>
            <a:ext uri="{FF2B5EF4-FFF2-40B4-BE49-F238E27FC236}">
              <a16:creationId xmlns:a16="http://schemas.microsoft.com/office/drawing/2014/main" id="{DCB2FCF7-2705-4FE1-8FF0-C51C5C6BE11C}"/>
            </a:ext>
            <a:ext uri="{C183D7F6-B498-43B3-948B-1728B52AA6E4}">
              <adec:decorative xmlns:adec="http://schemas.microsoft.com/office/drawing/2017/decorative" val="1"/>
            </a:ext>
          </a:extLst>
        </xdr:cNvPr>
        <xdr:cNvSpPr/>
      </xdr:nvSpPr>
      <xdr:spPr>
        <a:xfrm>
          <a:off x="2914650" y="2857500"/>
          <a:ext cx="238125" cy="152400"/>
        </a:xfrm>
        <a:prstGeom prst="ellipse">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428625</xdr:colOff>
      <xdr:row>23</xdr:row>
      <xdr:rowOff>66675</xdr:rowOff>
    </xdr:from>
    <xdr:to>
      <xdr:col>6</xdr:col>
      <xdr:colOff>57150</xdr:colOff>
      <xdr:row>24</xdr:row>
      <xdr:rowOff>19050</xdr:rowOff>
    </xdr:to>
    <xdr:sp macro="" textlink="">
      <xdr:nvSpPr>
        <xdr:cNvPr id="3" name="Oval 2">
          <a:extLst>
            <a:ext uri="{FF2B5EF4-FFF2-40B4-BE49-F238E27FC236}">
              <a16:creationId xmlns:a16="http://schemas.microsoft.com/office/drawing/2014/main" id="{FF5DDED3-9EDC-4721-8AE2-E5BFCB3591EC}"/>
            </a:ext>
            <a:ext uri="{C183D7F6-B498-43B3-948B-1728B52AA6E4}">
              <adec:decorative xmlns:adec="http://schemas.microsoft.com/office/drawing/2017/decorative" val="1"/>
            </a:ext>
          </a:extLst>
        </xdr:cNvPr>
        <xdr:cNvSpPr/>
      </xdr:nvSpPr>
      <xdr:spPr>
        <a:xfrm>
          <a:off x="3743325" y="2847975"/>
          <a:ext cx="238125" cy="152400"/>
        </a:xfrm>
        <a:prstGeom prst="ellipse">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7</xdr:col>
      <xdr:colOff>238125</xdr:colOff>
      <xdr:row>23</xdr:row>
      <xdr:rowOff>76200</xdr:rowOff>
    </xdr:from>
    <xdr:to>
      <xdr:col>7</xdr:col>
      <xdr:colOff>476250</xdr:colOff>
      <xdr:row>24</xdr:row>
      <xdr:rowOff>28575</xdr:rowOff>
    </xdr:to>
    <xdr:sp macro="" textlink="">
      <xdr:nvSpPr>
        <xdr:cNvPr id="4" name="Oval 3">
          <a:extLst>
            <a:ext uri="{FF2B5EF4-FFF2-40B4-BE49-F238E27FC236}">
              <a16:creationId xmlns:a16="http://schemas.microsoft.com/office/drawing/2014/main" id="{CF37E623-1ABB-439A-B5D3-1D51844D4D23}"/>
            </a:ext>
            <a:ext uri="{C183D7F6-B498-43B3-948B-1728B52AA6E4}">
              <adec:decorative xmlns:adec="http://schemas.microsoft.com/office/drawing/2017/decorative" val="1"/>
            </a:ext>
          </a:extLst>
        </xdr:cNvPr>
        <xdr:cNvSpPr/>
      </xdr:nvSpPr>
      <xdr:spPr>
        <a:xfrm>
          <a:off x="4772025" y="2857500"/>
          <a:ext cx="238125" cy="152400"/>
        </a:xfrm>
        <a:prstGeom prst="ellipse">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0</xdr:col>
      <xdr:colOff>114300</xdr:colOff>
      <xdr:row>3</xdr:row>
      <xdr:rowOff>95250</xdr:rowOff>
    </xdr:from>
    <xdr:to>
      <xdr:col>16</xdr:col>
      <xdr:colOff>215900</xdr:colOff>
      <xdr:row>4</xdr:row>
      <xdr:rowOff>25400</xdr:rowOff>
    </xdr:to>
    <xdr:pic>
      <xdr:nvPicPr>
        <xdr:cNvPr id="2" name="Picture 1">
          <a:extLst>
            <a:ext uri="{FF2B5EF4-FFF2-40B4-BE49-F238E27FC236}">
              <a16:creationId xmlns:a16="http://schemas.microsoft.com/office/drawing/2014/main" id="{23B1AEAC-B026-9536-BD77-1E4A53DA15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4300" y="914400"/>
          <a:ext cx="10125075" cy="1657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152400</xdr:colOff>
      <xdr:row>5</xdr:row>
      <xdr:rowOff>38101</xdr:rowOff>
    </xdr:from>
    <xdr:to>
      <xdr:col>1</xdr:col>
      <xdr:colOff>787466</xdr:colOff>
      <xdr:row>5</xdr:row>
      <xdr:rowOff>304801</xdr:rowOff>
    </xdr:to>
    <xdr:pic>
      <xdr:nvPicPr>
        <xdr:cNvPr id="7" name="Picture 6">
          <a:extLst>
            <a:ext uri="{FF2B5EF4-FFF2-40B4-BE49-F238E27FC236}">
              <a16:creationId xmlns:a16="http://schemas.microsoft.com/office/drawing/2014/main" id="{3D6B607A-E13B-CB85-B132-7E46490F28F2}"/>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62000" y="2895601"/>
          <a:ext cx="638241" cy="266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Burke, Ryan" id="{340E3822-668C-4D51-A25C-950853AA3C32}" userId="S::RBurke@dlgf.IN.gov::1197f329-2b18-4fdc-9ba3-3269af01af67"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1" dT="2025-06-20T18:38:33.88" personId="{340E3822-668C-4D51-A25C-950853AA3C32}" id="{FD744D82-6955-4B31-B618-2873AB6CA266}">
    <text xml:space="preserve">Data is pulled from “CIP Support - Revenue Est Tab (2025.06.20)
</text>
  </threadedComment>
</ThreadedComments>
</file>

<file path=xl/worksheets/_rels/sheet1.xml.rels><?xml version="1.0" encoding="UTF-8" standalone="yes"?>
<Relationships xmlns="http://schemas.openxmlformats.org/package/2006/relationships"><Relationship Id="rId8" Type="http://schemas.openxmlformats.org/officeDocument/2006/relationships/hyperlink" Target="https://iga.in.gov/laws/2025/ic/titles/36" TargetMode="External"/><Relationship Id="rId13" Type="http://schemas.openxmlformats.org/officeDocument/2006/relationships/hyperlink" Target="https://iga.in.gov/laws/2025/ic/titles/36" TargetMode="External"/><Relationship Id="rId18" Type="http://schemas.openxmlformats.org/officeDocument/2006/relationships/hyperlink" Target="https://iga.in.gov/laws/2025/ic/titles/36" TargetMode="External"/><Relationship Id="rId26" Type="http://schemas.openxmlformats.org/officeDocument/2006/relationships/hyperlink" Target="https://iga.in.gov/laws/2025/ic/titles/36" TargetMode="External"/><Relationship Id="rId3" Type="http://schemas.openxmlformats.org/officeDocument/2006/relationships/hyperlink" Target="https://iga.in.gov/laws/2025/ic/titles/36" TargetMode="External"/><Relationship Id="rId21" Type="http://schemas.openxmlformats.org/officeDocument/2006/relationships/hyperlink" Target="https://iga.in.gov/laws/2025/ic/titles/36" TargetMode="External"/><Relationship Id="rId7" Type="http://schemas.openxmlformats.org/officeDocument/2006/relationships/hyperlink" Target="https://iga.in.gov/laws/2025/ic/titles/36" TargetMode="External"/><Relationship Id="rId12" Type="http://schemas.openxmlformats.org/officeDocument/2006/relationships/hyperlink" Target="https://iga.in.gov/laws/2025/ic/titles/36" TargetMode="External"/><Relationship Id="rId17" Type="http://schemas.openxmlformats.org/officeDocument/2006/relationships/hyperlink" Target="https://iga.in.gov/laws/2025/ic/titles/36" TargetMode="External"/><Relationship Id="rId25" Type="http://schemas.openxmlformats.org/officeDocument/2006/relationships/hyperlink" Target="https://iga.in.gov/laws/2025/ic/titles/36" TargetMode="External"/><Relationship Id="rId2" Type="http://schemas.openxmlformats.org/officeDocument/2006/relationships/hyperlink" Target="https://iga.in.gov/laws/2025/ic/titles/36" TargetMode="External"/><Relationship Id="rId16" Type="http://schemas.openxmlformats.org/officeDocument/2006/relationships/hyperlink" Target="https://iga.in.gov/laws/2025/ic/titles/36" TargetMode="External"/><Relationship Id="rId20" Type="http://schemas.openxmlformats.org/officeDocument/2006/relationships/hyperlink" Target="https://iga.in.gov/laws/2025/ic/titles/36" TargetMode="External"/><Relationship Id="rId29" Type="http://schemas.openxmlformats.org/officeDocument/2006/relationships/printerSettings" Target="../printerSettings/printerSettings1.bin"/><Relationship Id="rId1" Type="http://schemas.openxmlformats.org/officeDocument/2006/relationships/hyperlink" Target="https://iga.in.gov/laws/2025/ic/titles/36" TargetMode="External"/><Relationship Id="rId6" Type="http://schemas.openxmlformats.org/officeDocument/2006/relationships/hyperlink" Target="https://iga.in.gov/laws/2025/ic/titles/36" TargetMode="External"/><Relationship Id="rId11" Type="http://schemas.openxmlformats.org/officeDocument/2006/relationships/hyperlink" Target="https://iga.in.gov/laws/2025/ic/titles/36" TargetMode="External"/><Relationship Id="rId24" Type="http://schemas.openxmlformats.org/officeDocument/2006/relationships/hyperlink" Target="https://iga.in.gov/laws/2025/ic/titles/36" TargetMode="External"/><Relationship Id="rId5" Type="http://schemas.openxmlformats.org/officeDocument/2006/relationships/hyperlink" Target="https://iga.in.gov/laws/2025/ic/titles/36" TargetMode="External"/><Relationship Id="rId15" Type="http://schemas.openxmlformats.org/officeDocument/2006/relationships/hyperlink" Target="https://iga.in.gov/laws/2025/ic/titles/36" TargetMode="External"/><Relationship Id="rId23" Type="http://schemas.openxmlformats.org/officeDocument/2006/relationships/hyperlink" Target="https://iga.in.gov/laws/2025/ic/titles/36" TargetMode="External"/><Relationship Id="rId28" Type="http://schemas.openxmlformats.org/officeDocument/2006/relationships/hyperlink" Target="https://www.youtube.com/watch?v=fdXnfLo6RDA" TargetMode="External"/><Relationship Id="rId10" Type="http://schemas.openxmlformats.org/officeDocument/2006/relationships/hyperlink" Target="https://iga.in.gov/laws/2025/ic/titles/36" TargetMode="External"/><Relationship Id="rId19" Type="http://schemas.openxmlformats.org/officeDocument/2006/relationships/hyperlink" Target="https://iga.in.gov/laws/2025/ic/titles/36" TargetMode="External"/><Relationship Id="rId4" Type="http://schemas.openxmlformats.org/officeDocument/2006/relationships/hyperlink" Target="https://iga.in.gov/laws/2025/ic/titles/36" TargetMode="External"/><Relationship Id="rId9" Type="http://schemas.openxmlformats.org/officeDocument/2006/relationships/hyperlink" Target="https://iga.in.gov/laws/2025/ic/titles/36" TargetMode="External"/><Relationship Id="rId14" Type="http://schemas.openxmlformats.org/officeDocument/2006/relationships/hyperlink" Target="https://iga.in.gov/laws/2025/ic/titles/36" TargetMode="External"/><Relationship Id="rId22" Type="http://schemas.openxmlformats.org/officeDocument/2006/relationships/hyperlink" Target="https://iga.in.gov/laws/2025/ic/titles/36" TargetMode="External"/><Relationship Id="rId27" Type="http://schemas.openxmlformats.org/officeDocument/2006/relationships/hyperlink" Target="https://iga.in.gov/laws/2025/ic/titles/36" TargetMode="External"/><Relationship Id="rId30"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2.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F86390-D91C-4DDB-8D30-E629DDA6EC60}">
  <sheetPr>
    <tabColor rgb="FFFFFF00"/>
  </sheetPr>
  <dimension ref="A1:R246"/>
  <sheetViews>
    <sheetView tabSelected="1" zoomScale="80" zoomScaleNormal="80" workbookViewId="0">
      <selection sqref="A1:Q1"/>
    </sheetView>
  </sheetViews>
  <sheetFormatPr defaultColWidth="9.08984375" defaultRowHeight="14" x14ac:dyDescent="0.3"/>
  <cols>
    <col min="1" max="1" width="9.08984375" style="51" customWidth="1"/>
    <col min="2" max="2" width="13.08984375" style="51" bestFit="1" customWidth="1"/>
    <col min="3" max="17" width="9.08984375" style="51" customWidth="1"/>
    <col min="18" max="16384" width="9.08984375" style="51"/>
  </cols>
  <sheetData>
    <row r="1" spans="1:18" ht="23" thickBot="1" x14ac:dyDescent="0.35">
      <c r="A1" s="262" t="s">
        <v>0</v>
      </c>
      <c r="B1" s="263"/>
      <c r="C1" s="263"/>
      <c r="D1" s="263"/>
      <c r="E1" s="263"/>
      <c r="F1" s="263"/>
      <c r="G1" s="263"/>
      <c r="H1" s="263"/>
      <c r="I1" s="263"/>
      <c r="J1" s="263"/>
      <c r="K1" s="263"/>
      <c r="L1" s="263"/>
      <c r="M1" s="263"/>
      <c r="N1" s="263"/>
      <c r="O1" s="263"/>
      <c r="P1" s="263"/>
      <c r="Q1" s="264"/>
      <c r="R1" s="50"/>
    </row>
    <row r="2" spans="1:18" ht="6" customHeight="1" x14ac:dyDescent="0.3">
      <c r="A2" s="242"/>
      <c r="B2" s="243"/>
      <c r="C2" s="243"/>
      <c r="D2" s="243"/>
      <c r="E2" s="243"/>
      <c r="F2" s="243"/>
      <c r="G2" s="243"/>
      <c r="H2" s="243"/>
      <c r="I2" s="243"/>
      <c r="J2" s="243"/>
      <c r="K2" s="243"/>
      <c r="L2" s="243"/>
      <c r="M2" s="243"/>
      <c r="N2" s="243"/>
      <c r="O2" s="243"/>
      <c r="P2" s="243"/>
      <c r="Q2" s="243"/>
      <c r="R2" s="52"/>
    </row>
    <row r="3" spans="1:18" ht="23.25" customHeight="1" x14ac:dyDescent="0.35">
      <c r="A3" s="244" t="s">
        <v>1</v>
      </c>
      <c r="B3" s="245"/>
      <c r="C3" s="245"/>
      <c r="D3" s="245"/>
      <c r="E3" s="245"/>
      <c r="F3" s="245"/>
      <c r="G3" s="245"/>
      <c r="H3" s="245"/>
      <c r="I3" s="245"/>
      <c r="J3" s="245"/>
      <c r="K3" s="245"/>
      <c r="L3" s="245"/>
      <c r="M3" s="245"/>
      <c r="N3" s="245"/>
      <c r="O3" s="245"/>
      <c r="P3" s="245"/>
      <c r="Q3" s="245"/>
      <c r="R3" s="50"/>
    </row>
    <row r="4" spans="1:18" ht="135.75" customHeight="1" x14ac:dyDescent="0.3">
      <c r="A4" s="246"/>
      <c r="B4" s="245"/>
      <c r="C4" s="245"/>
      <c r="D4" s="245"/>
      <c r="E4" s="245"/>
      <c r="F4" s="245"/>
      <c r="G4" s="245"/>
      <c r="H4" s="245"/>
      <c r="I4" s="245"/>
      <c r="J4" s="245"/>
      <c r="K4" s="245"/>
      <c r="L4" s="245"/>
      <c r="M4" s="245"/>
      <c r="N4" s="245"/>
      <c r="O4" s="245"/>
      <c r="P4" s="245"/>
      <c r="Q4" s="245"/>
      <c r="R4" s="50"/>
    </row>
    <row r="5" spans="1:18" ht="24.75" customHeight="1" x14ac:dyDescent="0.35">
      <c r="A5" s="244" t="s">
        <v>2</v>
      </c>
      <c r="B5" s="245"/>
      <c r="C5" s="245"/>
      <c r="D5" s="245"/>
      <c r="E5" s="245"/>
      <c r="F5" s="245"/>
      <c r="G5" s="245"/>
      <c r="H5" s="245"/>
      <c r="I5" s="245"/>
      <c r="J5" s="245"/>
      <c r="K5" s="245"/>
      <c r="L5" s="245"/>
      <c r="M5" s="245"/>
      <c r="N5" s="245"/>
      <c r="O5" s="245"/>
      <c r="P5" s="245"/>
      <c r="Q5" s="245"/>
      <c r="R5" s="50"/>
    </row>
    <row r="6" spans="1:18" ht="24.75" customHeight="1" x14ac:dyDescent="0.3">
      <c r="A6" s="246"/>
      <c r="B6" s="139"/>
      <c r="C6" s="265" t="s">
        <v>3</v>
      </c>
      <c r="D6" s="265"/>
      <c r="E6" s="265"/>
      <c r="F6" s="265"/>
      <c r="G6" s="265"/>
      <c r="H6" s="245"/>
      <c r="I6" s="245"/>
      <c r="J6" s="245"/>
      <c r="K6" s="245"/>
      <c r="L6" s="245"/>
      <c r="M6" s="245"/>
      <c r="N6" s="245"/>
      <c r="O6" s="245"/>
      <c r="P6" s="245"/>
      <c r="Q6" s="245"/>
      <c r="R6" s="50"/>
    </row>
    <row r="7" spans="1:18" ht="24.75" customHeight="1" x14ac:dyDescent="0.35">
      <c r="A7" s="246"/>
      <c r="B7" s="247"/>
      <c r="C7" s="245"/>
      <c r="D7" s="245"/>
      <c r="E7" s="245"/>
      <c r="F7" s="245"/>
      <c r="G7" s="245"/>
      <c r="H7" s="245"/>
      <c r="I7" s="245"/>
      <c r="J7" s="248"/>
      <c r="K7" s="245"/>
      <c r="L7" s="245"/>
      <c r="M7" s="245"/>
      <c r="N7" s="245"/>
      <c r="O7" s="245"/>
      <c r="P7" s="245"/>
      <c r="Q7" s="245"/>
      <c r="R7" s="50"/>
    </row>
    <row r="8" spans="1:18" ht="24.75" customHeight="1" x14ac:dyDescent="0.35">
      <c r="A8" s="244" t="s">
        <v>4</v>
      </c>
      <c r="B8" s="247"/>
      <c r="C8" s="245"/>
      <c r="D8" s="245"/>
      <c r="E8" s="245"/>
      <c r="F8" s="245"/>
      <c r="G8" s="245"/>
      <c r="H8" s="245"/>
      <c r="I8" s="245"/>
      <c r="J8" s="245"/>
      <c r="K8" s="245"/>
      <c r="L8" s="245"/>
      <c r="M8" s="245"/>
      <c r="N8" s="245"/>
      <c r="O8" s="245"/>
      <c r="P8" s="248"/>
      <c r="Q8" s="245"/>
      <c r="R8" s="50"/>
    </row>
    <row r="9" spans="1:18" ht="24.75" customHeight="1" x14ac:dyDescent="0.3">
      <c r="A9" s="246"/>
      <c r="B9" s="247" t="s">
        <v>5</v>
      </c>
      <c r="C9" s="245"/>
      <c r="D9" s="245"/>
      <c r="E9" s="245"/>
      <c r="F9" s="245"/>
      <c r="G9" s="245"/>
      <c r="H9" s="245"/>
      <c r="I9" s="245"/>
      <c r="J9" s="245"/>
      <c r="K9" s="245"/>
      <c r="L9" s="245"/>
      <c r="M9" s="245"/>
      <c r="N9" s="245"/>
      <c r="O9" s="245"/>
      <c r="P9" s="245"/>
      <c r="Q9" s="245"/>
      <c r="R9" s="50"/>
    </row>
    <row r="10" spans="1:18" ht="24.75" customHeight="1" x14ac:dyDescent="0.3">
      <c r="A10" s="246"/>
      <c r="B10" s="245"/>
      <c r="C10" s="245"/>
      <c r="D10" s="245"/>
      <c r="E10" s="245"/>
      <c r="F10" s="245"/>
      <c r="G10" s="245"/>
      <c r="H10" s="245"/>
      <c r="I10" s="245"/>
      <c r="J10" s="245"/>
      <c r="K10" s="245"/>
      <c r="L10" s="245"/>
      <c r="M10" s="245"/>
      <c r="N10" s="245"/>
      <c r="O10" s="245"/>
      <c r="P10" s="245"/>
      <c r="Q10" s="245"/>
      <c r="R10" s="50"/>
    </row>
    <row r="11" spans="1:18" ht="15.5" x14ac:dyDescent="0.35">
      <c r="A11" s="249" t="s">
        <v>6</v>
      </c>
      <c r="B11" s="249"/>
      <c r="C11" s="250"/>
      <c r="D11" s="250"/>
      <c r="E11" s="250"/>
      <c r="F11" s="250"/>
      <c r="G11" s="250"/>
      <c r="H11" s="250"/>
      <c r="I11" s="250"/>
      <c r="J11" s="250"/>
      <c r="K11" s="249"/>
      <c r="L11" s="249"/>
      <c r="M11" s="249"/>
      <c r="N11" s="249"/>
      <c r="O11" s="251"/>
      <c r="P11" s="251"/>
      <c r="Q11" s="251"/>
      <c r="R11" s="53"/>
    </row>
    <row r="12" spans="1:18" ht="6.9" customHeight="1" thickBot="1" x14ac:dyDescent="0.4">
      <c r="A12" s="251"/>
      <c r="B12" s="251"/>
      <c r="C12" s="139"/>
      <c r="D12" s="139"/>
      <c r="E12" s="139"/>
      <c r="F12" s="139"/>
      <c r="G12" s="139"/>
      <c r="H12" s="139"/>
      <c r="I12" s="139"/>
      <c r="J12" s="139"/>
      <c r="K12" s="251"/>
      <c r="L12" s="251"/>
      <c r="M12" s="251"/>
      <c r="N12" s="251"/>
      <c r="O12" s="251"/>
      <c r="P12" s="251"/>
      <c r="Q12" s="251"/>
      <c r="R12" s="53"/>
    </row>
    <row r="13" spans="1:18" ht="16" thickBot="1" x14ac:dyDescent="0.4">
      <c r="A13" s="251"/>
      <c r="B13" s="251"/>
      <c r="C13" s="54"/>
      <c r="D13" s="256" t="s">
        <v>7</v>
      </c>
      <c r="E13" s="139" t="s">
        <v>8</v>
      </c>
      <c r="F13" s="139"/>
      <c r="G13" s="139"/>
      <c r="H13" s="139"/>
      <c r="I13" s="139"/>
      <c r="J13" s="139"/>
      <c r="K13" s="251"/>
      <c r="L13" s="251"/>
      <c r="M13" s="251"/>
      <c r="N13" s="251"/>
      <c r="O13" s="251"/>
      <c r="P13" s="251"/>
      <c r="Q13" s="251"/>
      <c r="R13" s="53"/>
    </row>
    <row r="14" spans="1:18" ht="6.9" customHeight="1" thickBot="1" x14ac:dyDescent="0.4">
      <c r="A14" s="251"/>
      <c r="B14" s="251"/>
      <c r="D14" s="139"/>
      <c r="E14" s="139"/>
      <c r="F14" s="139"/>
      <c r="G14" s="139"/>
      <c r="H14" s="139"/>
      <c r="I14" s="139"/>
      <c r="J14" s="139"/>
      <c r="K14" s="251"/>
      <c r="L14" s="251"/>
      <c r="M14" s="251"/>
      <c r="N14" s="251"/>
      <c r="O14" s="251"/>
      <c r="P14" s="251"/>
      <c r="Q14" s="251"/>
      <c r="R14" s="53"/>
    </row>
    <row r="15" spans="1:18" ht="16" thickBot="1" x14ac:dyDescent="0.4">
      <c r="A15" s="251"/>
      <c r="B15" s="251"/>
      <c r="C15" s="55"/>
      <c r="D15" s="256" t="s">
        <v>9</v>
      </c>
      <c r="E15" s="139" t="s">
        <v>10</v>
      </c>
      <c r="F15" s="139"/>
      <c r="G15" s="139"/>
      <c r="H15" s="139"/>
      <c r="I15" s="139"/>
      <c r="J15" s="139"/>
      <c r="K15" s="251"/>
      <c r="L15" s="251"/>
      <c r="M15" s="251"/>
      <c r="N15" s="251"/>
      <c r="O15" s="251"/>
      <c r="P15" s="251"/>
      <c r="Q15" s="251"/>
      <c r="R15" s="53"/>
    </row>
    <row r="16" spans="1:18" ht="6.9" customHeight="1" thickBot="1" x14ac:dyDescent="0.4">
      <c r="A16" s="251"/>
      <c r="B16" s="251"/>
      <c r="D16" s="139"/>
      <c r="E16" s="139"/>
      <c r="F16" s="139"/>
      <c r="G16" s="139"/>
      <c r="H16" s="139"/>
      <c r="I16" s="139"/>
      <c r="J16" s="139"/>
      <c r="K16" s="251"/>
      <c r="L16" s="251"/>
      <c r="M16" s="251"/>
      <c r="N16" s="251"/>
      <c r="O16" s="251"/>
      <c r="P16" s="251"/>
      <c r="Q16" s="251"/>
      <c r="R16" s="53"/>
    </row>
    <row r="17" spans="1:18" ht="16" thickBot="1" x14ac:dyDescent="0.4">
      <c r="A17" s="251"/>
      <c r="B17" s="251"/>
      <c r="C17" s="56"/>
      <c r="D17" s="256" t="s">
        <v>11</v>
      </c>
      <c r="E17" s="139" t="s">
        <v>12</v>
      </c>
      <c r="F17" s="139"/>
      <c r="G17" s="139"/>
      <c r="H17" s="139"/>
      <c r="I17" s="139"/>
      <c r="J17" s="139"/>
      <c r="K17" s="248"/>
      <c r="L17" s="251"/>
      <c r="M17" s="251"/>
      <c r="N17" s="251"/>
      <c r="O17" s="251"/>
      <c r="P17" s="251"/>
      <c r="Q17" s="251"/>
      <c r="R17" s="53"/>
    </row>
    <row r="18" spans="1:18" ht="15.5" x14ac:dyDescent="0.35">
      <c r="A18" s="251"/>
      <c r="B18" s="251"/>
      <c r="C18" s="139"/>
      <c r="D18" s="139"/>
      <c r="E18" s="139"/>
      <c r="F18" s="139"/>
      <c r="G18" s="139"/>
      <c r="H18" s="139"/>
      <c r="I18" s="139"/>
      <c r="J18" s="139"/>
      <c r="K18" s="251"/>
      <c r="L18" s="251"/>
      <c r="M18" s="251"/>
      <c r="N18" s="251"/>
      <c r="O18" s="251"/>
      <c r="P18" s="251"/>
      <c r="Q18" s="251"/>
      <c r="R18" s="53"/>
    </row>
    <row r="19" spans="1:18" ht="15" customHeight="1" x14ac:dyDescent="0.35">
      <c r="A19" s="249" t="s">
        <v>13</v>
      </c>
      <c r="B19" s="249"/>
      <c r="C19" s="249"/>
      <c r="D19" s="249"/>
      <c r="E19" s="249"/>
      <c r="F19" s="249"/>
      <c r="G19" s="249"/>
      <c r="H19" s="249"/>
      <c r="I19" s="249"/>
      <c r="J19" s="249"/>
      <c r="K19" s="249"/>
      <c r="L19" s="249"/>
      <c r="M19" s="249"/>
      <c r="N19" s="249"/>
      <c r="O19" s="252"/>
      <c r="P19" s="252"/>
      <c r="Q19" s="252"/>
      <c r="R19" s="57"/>
    </row>
    <row r="20" spans="1:18" ht="15" customHeight="1" x14ac:dyDescent="0.3">
      <c r="A20" s="252"/>
      <c r="B20" s="252"/>
      <c r="C20" s="252"/>
      <c r="D20" s="252"/>
      <c r="E20" s="252"/>
      <c r="F20" s="252"/>
      <c r="G20" s="252"/>
      <c r="H20" s="252"/>
      <c r="I20" s="252"/>
      <c r="J20" s="252"/>
      <c r="K20" s="252"/>
      <c r="L20" s="252"/>
      <c r="M20" s="252"/>
      <c r="N20" s="252"/>
      <c r="O20" s="252"/>
      <c r="P20" s="252"/>
      <c r="Q20" s="252"/>
      <c r="R20" s="57"/>
    </row>
    <row r="21" spans="1:18" ht="15.5" x14ac:dyDescent="0.35">
      <c r="A21" s="253" t="s">
        <v>14</v>
      </c>
      <c r="B21" s="254"/>
      <c r="C21" s="139"/>
      <c r="D21" s="139"/>
      <c r="E21" s="139"/>
      <c r="F21" s="139"/>
      <c r="G21" s="139"/>
      <c r="H21" s="139"/>
      <c r="I21" s="139"/>
      <c r="J21" s="139"/>
      <c r="K21" s="257"/>
      <c r="L21" s="257"/>
      <c r="M21" s="257"/>
      <c r="N21" s="257"/>
      <c r="O21" s="257"/>
      <c r="P21" s="257"/>
      <c r="Q21" s="257"/>
      <c r="R21" s="59"/>
    </row>
    <row r="22" spans="1:18" ht="15" customHeight="1" x14ac:dyDescent="0.3">
      <c r="A22" s="255"/>
      <c r="B22" s="254" t="s">
        <v>15</v>
      </c>
      <c r="C22" s="139"/>
      <c r="D22" s="139"/>
      <c r="E22" s="139"/>
      <c r="F22" s="139"/>
      <c r="G22" s="139"/>
      <c r="H22" s="139"/>
      <c r="I22" s="139"/>
      <c r="J22" s="139"/>
      <c r="K22" s="139"/>
      <c r="L22" s="139"/>
      <c r="M22" s="139"/>
      <c r="N22" s="139"/>
      <c r="O22" s="139"/>
      <c r="P22" s="139"/>
      <c r="Q22" s="139"/>
    </row>
    <row r="23" spans="1:18" ht="15.5" x14ac:dyDescent="0.35">
      <c r="A23" s="253" t="s">
        <v>14</v>
      </c>
      <c r="B23" s="139"/>
      <c r="C23" s="139"/>
      <c r="D23" s="139"/>
      <c r="E23" s="139"/>
      <c r="F23" s="139"/>
      <c r="G23" s="139"/>
      <c r="H23" s="139"/>
      <c r="I23" s="139"/>
      <c r="J23" s="139"/>
      <c r="K23" s="257"/>
      <c r="L23" s="257"/>
      <c r="M23" s="257"/>
      <c r="N23" s="257"/>
      <c r="O23" s="257"/>
      <c r="P23" s="257"/>
      <c r="Q23" s="257"/>
      <c r="R23" s="59"/>
    </row>
    <row r="24" spans="1:18" ht="15.5" x14ac:dyDescent="0.35">
      <c r="A24" s="253"/>
      <c r="B24" s="139"/>
      <c r="C24" s="139"/>
      <c r="D24" s="139"/>
      <c r="E24" s="139"/>
      <c r="F24" s="139"/>
      <c r="G24" s="139"/>
      <c r="H24" s="139"/>
      <c r="I24" s="139"/>
      <c r="J24" s="139"/>
      <c r="K24" s="257"/>
      <c r="L24" s="257"/>
      <c r="M24" s="257"/>
      <c r="N24" s="257"/>
      <c r="O24" s="257"/>
      <c r="P24" s="257"/>
      <c r="Q24" s="257"/>
      <c r="R24" s="59"/>
    </row>
    <row r="25" spans="1:18" ht="16" thickBot="1" x14ac:dyDescent="0.4">
      <c r="A25" s="253"/>
      <c r="B25" s="139"/>
      <c r="C25" s="139"/>
      <c r="D25" s="139"/>
      <c r="E25" s="139"/>
      <c r="F25" s="139"/>
      <c r="G25" s="139"/>
      <c r="H25" s="139"/>
      <c r="I25" s="139"/>
      <c r="J25" s="139"/>
      <c r="K25" s="257"/>
      <c r="L25" s="257"/>
      <c r="M25" s="257"/>
      <c r="N25" s="257"/>
      <c r="O25" s="257"/>
      <c r="P25" s="257"/>
      <c r="Q25" s="257"/>
      <c r="R25" s="59"/>
    </row>
    <row r="26" spans="1:18" ht="23" thickBot="1" x14ac:dyDescent="0.35">
      <c r="A26" s="262" t="s">
        <v>16</v>
      </c>
      <c r="B26" s="263"/>
      <c r="C26" s="263"/>
      <c r="D26" s="263"/>
      <c r="E26" s="263"/>
      <c r="F26" s="263"/>
      <c r="G26" s="263"/>
      <c r="H26" s="263"/>
      <c r="I26" s="263"/>
      <c r="J26" s="263"/>
      <c r="K26" s="263"/>
      <c r="L26" s="263"/>
      <c r="M26" s="263"/>
      <c r="N26" s="263"/>
      <c r="O26" s="263"/>
      <c r="P26" s="263"/>
      <c r="Q26" s="264"/>
      <c r="R26" s="59"/>
    </row>
    <row r="27" spans="1:18" ht="17.5" x14ac:dyDescent="0.3">
      <c r="A27" s="60" t="s">
        <v>17</v>
      </c>
      <c r="B27" s="61"/>
      <c r="C27" s="61"/>
      <c r="D27" s="61"/>
      <c r="E27" s="61"/>
      <c r="F27" s="61"/>
      <c r="G27" s="61"/>
      <c r="H27" s="61"/>
      <c r="I27" s="61"/>
      <c r="J27" s="61"/>
      <c r="K27" s="61"/>
      <c r="L27" s="61"/>
      <c r="M27" s="61"/>
      <c r="N27" s="61"/>
      <c r="O27" s="61"/>
      <c r="P27" s="62"/>
      <c r="Q27" s="62"/>
      <c r="R27" s="62"/>
    </row>
    <row r="28" spans="1:18" ht="17.5" x14ac:dyDescent="0.3">
      <c r="A28" s="63"/>
      <c r="B28" s="64"/>
      <c r="C28" s="64"/>
      <c r="D28" s="64"/>
      <c r="E28" s="64"/>
      <c r="F28" s="64"/>
      <c r="G28" s="64"/>
      <c r="H28" s="64"/>
      <c r="I28" s="64"/>
      <c r="J28" s="64"/>
      <c r="K28" s="61"/>
      <c r="L28" s="61"/>
      <c r="M28" s="61"/>
      <c r="N28" s="61"/>
      <c r="O28" s="61"/>
      <c r="P28" s="62"/>
      <c r="Q28" s="62"/>
      <c r="R28" s="62"/>
    </row>
    <row r="29" spans="1:18" ht="17.5" x14ac:dyDescent="0.3">
      <c r="A29" s="65" t="s">
        <v>18</v>
      </c>
      <c r="B29" s="64"/>
      <c r="C29" s="64"/>
      <c r="D29" s="64"/>
      <c r="E29" s="64"/>
      <c r="F29" s="64"/>
      <c r="G29" s="64"/>
      <c r="H29" s="64"/>
      <c r="I29" s="64"/>
      <c r="J29" s="64"/>
      <c r="K29" s="61"/>
      <c r="L29" s="61"/>
      <c r="M29" s="61"/>
      <c r="N29" s="61"/>
      <c r="O29" s="61"/>
      <c r="P29" s="62"/>
      <c r="Q29" s="62"/>
      <c r="R29" s="62"/>
    </row>
    <row r="30" spans="1:18" ht="17.5" x14ac:dyDescent="0.3">
      <c r="A30" s="65" t="s">
        <v>19</v>
      </c>
      <c r="B30" s="64"/>
      <c r="C30" s="64"/>
      <c r="D30" s="64"/>
      <c r="E30" s="64"/>
      <c r="F30" s="64"/>
      <c r="G30" s="64"/>
      <c r="H30" s="64"/>
      <c r="I30" s="64"/>
      <c r="J30" s="64"/>
      <c r="K30" s="61"/>
      <c r="L30" s="61"/>
      <c r="M30" s="61"/>
      <c r="N30" s="61"/>
      <c r="O30" s="61"/>
      <c r="P30" s="59"/>
      <c r="Q30" s="59"/>
      <c r="R30" s="59"/>
    </row>
    <row r="31" spans="1:18" ht="17.5" x14ac:dyDescent="0.3">
      <c r="A31" s="65" t="s">
        <v>20</v>
      </c>
      <c r="B31" s="64"/>
      <c r="C31" s="64"/>
      <c r="D31" s="64"/>
      <c r="E31" s="64"/>
      <c r="F31" s="64"/>
      <c r="G31" s="64"/>
      <c r="H31" s="64"/>
      <c r="I31" s="64"/>
      <c r="J31" s="64"/>
      <c r="K31" s="61"/>
      <c r="L31" s="61"/>
      <c r="M31" s="61"/>
      <c r="N31" s="61"/>
      <c r="O31" s="61"/>
      <c r="P31" s="59"/>
      <c r="Q31" s="59"/>
      <c r="R31" s="59"/>
    </row>
    <row r="32" spans="1:18" ht="17.5" x14ac:dyDescent="0.3">
      <c r="A32" s="65" t="s">
        <v>21</v>
      </c>
      <c r="B32" s="64"/>
      <c r="C32" s="64"/>
      <c r="D32" s="64"/>
      <c r="E32" s="64"/>
      <c r="F32" s="64"/>
      <c r="G32" s="64"/>
      <c r="H32" s="64"/>
      <c r="I32" s="64"/>
      <c r="J32" s="64"/>
      <c r="K32" s="61"/>
      <c r="L32" s="61"/>
      <c r="M32" s="61"/>
      <c r="N32" s="61"/>
      <c r="O32" s="61"/>
      <c r="P32" s="59"/>
      <c r="Q32" s="59"/>
      <c r="R32" s="59"/>
    </row>
    <row r="33" spans="1:18" ht="17.5" x14ac:dyDescent="0.3">
      <c r="A33" s="65" t="s">
        <v>22</v>
      </c>
      <c r="B33" s="64"/>
      <c r="C33" s="64"/>
      <c r="D33" s="64"/>
      <c r="E33" s="64"/>
      <c r="F33" s="64"/>
      <c r="G33" s="64"/>
      <c r="H33" s="64"/>
      <c r="I33" s="64"/>
      <c r="J33" s="64"/>
      <c r="K33" s="61"/>
      <c r="L33" s="61"/>
      <c r="M33" s="61"/>
      <c r="N33" s="61"/>
      <c r="O33" s="61"/>
      <c r="P33" s="62"/>
      <c r="Q33" s="62"/>
      <c r="R33" s="62"/>
    </row>
    <row r="34" spans="1:18" ht="17.5" x14ac:dyDescent="0.3">
      <c r="A34" s="65" t="s">
        <v>23</v>
      </c>
      <c r="B34" s="64"/>
      <c r="C34" s="64"/>
      <c r="D34" s="64"/>
      <c r="E34" s="64"/>
      <c r="F34" s="64"/>
      <c r="G34" s="64"/>
      <c r="H34" s="64"/>
      <c r="I34" s="64"/>
      <c r="J34" s="64"/>
      <c r="K34" s="61"/>
      <c r="L34" s="61"/>
      <c r="M34" s="61"/>
      <c r="N34" s="61"/>
      <c r="O34" s="61"/>
      <c r="P34" s="62"/>
      <c r="Q34" s="62"/>
      <c r="R34" s="62"/>
    </row>
    <row r="35" spans="1:18" ht="17.5" x14ac:dyDescent="0.3">
      <c r="A35" s="65" t="s">
        <v>24</v>
      </c>
      <c r="B35" s="64"/>
      <c r="C35" s="64"/>
      <c r="D35" s="64"/>
      <c r="E35" s="64"/>
      <c r="F35" s="64"/>
      <c r="G35" s="64"/>
      <c r="H35" s="64"/>
      <c r="I35" s="64"/>
      <c r="J35" s="64"/>
      <c r="K35" s="61"/>
      <c r="L35" s="61"/>
      <c r="M35" s="61"/>
      <c r="N35" s="61"/>
      <c r="O35" s="61"/>
      <c r="P35" s="62"/>
      <c r="Q35" s="62"/>
      <c r="R35" s="62"/>
    </row>
    <row r="36" spans="1:18" ht="17.5" x14ac:dyDescent="0.35">
      <c r="A36" s="65" t="s">
        <v>25</v>
      </c>
      <c r="B36" s="64"/>
      <c r="C36" s="64"/>
      <c r="D36" s="64"/>
      <c r="E36" s="64"/>
      <c r="F36" s="64"/>
      <c r="G36" s="64"/>
      <c r="H36" s="64"/>
      <c r="I36" s="64"/>
      <c r="J36" s="64"/>
      <c r="K36" s="61"/>
      <c r="L36" s="61"/>
      <c r="M36" s="61"/>
      <c r="N36" s="61"/>
      <c r="O36" s="61"/>
      <c r="P36" s="58"/>
      <c r="Q36" s="58"/>
      <c r="R36" s="58"/>
    </row>
    <row r="37" spans="1:18" ht="17.5" x14ac:dyDescent="0.3">
      <c r="A37" s="65" t="s">
        <v>26</v>
      </c>
      <c r="B37" s="64"/>
      <c r="C37" s="64"/>
      <c r="D37" s="64"/>
      <c r="E37" s="64"/>
      <c r="F37" s="64"/>
      <c r="G37" s="64"/>
      <c r="H37" s="64"/>
      <c r="I37" s="64"/>
      <c r="J37" s="64"/>
      <c r="K37" s="61"/>
      <c r="L37" s="61"/>
      <c r="M37" s="61"/>
      <c r="N37" s="61"/>
      <c r="O37" s="61"/>
      <c r="P37" s="66"/>
      <c r="Q37" s="66"/>
      <c r="R37" s="66"/>
    </row>
    <row r="38" spans="1:18" ht="17.5" x14ac:dyDescent="0.3">
      <c r="A38" s="65" t="s">
        <v>27</v>
      </c>
      <c r="B38" s="64"/>
      <c r="C38" s="64"/>
      <c r="D38" s="64"/>
      <c r="E38" s="64"/>
      <c r="F38" s="64"/>
      <c r="G38" s="64"/>
      <c r="H38" s="64"/>
      <c r="I38" s="64"/>
      <c r="J38" s="64"/>
      <c r="K38" s="61"/>
      <c r="L38" s="61"/>
      <c r="M38" s="61"/>
      <c r="N38" s="61"/>
      <c r="O38" s="61"/>
      <c r="P38" s="59"/>
      <c r="Q38" s="59"/>
      <c r="R38" s="59"/>
    </row>
    <row r="39" spans="1:18" ht="17.5" x14ac:dyDescent="0.3">
      <c r="A39" s="65" t="s">
        <v>28</v>
      </c>
      <c r="B39" s="64"/>
      <c r="C39" s="64"/>
      <c r="D39" s="64"/>
      <c r="E39" s="64"/>
      <c r="F39" s="64"/>
      <c r="G39" s="64"/>
      <c r="H39" s="64"/>
      <c r="I39" s="64"/>
      <c r="J39" s="64"/>
      <c r="K39" s="61"/>
      <c r="L39" s="61"/>
      <c r="M39" s="61"/>
      <c r="N39" s="61"/>
      <c r="O39" s="61"/>
    </row>
    <row r="40" spans="1:18" ht="17.5" x14ac:dyDescent="0.3">
      <c r="A40" s="65" t="s">
        <v>29</v>
      </c>
      <c r="B40" s="64"/>
      <c r="C40" s="64"/>
      <c r="D40" s="64"/>
      <c r="E40" s="64"/>
      <c r="F40" s="64"/>
      <c r="G40" s="64"/>
      <c r="H40" s="64"/>
      <c r="I40" s="64"/>
      <c r="J40" s="64"/>
      <c r="K40" s="61"/>
      <c r="L40" s="61"/>
      <c r="M40" s="61"/>
      <c r="N40" s="61"/>
      <c r="O40" s="61"/>
    </row>
    <row r="41" spans="1:18" ht="17.5" x14ac:dyDescent="0.3">
      <c r="A41" s="65" t="s">
        <v>30</v>
      </c>
      <c r="B41" s="64"/>
      <c r="C41" s="64"/>
      <c r="D41" s="64"/>
      <c r="E41" s="64"/>
      <c r="F41" s="64"/>
      <c r="G41" s="64"/>
      <c r="H41" s="64"/>
      <c r="I41" s="64"/>
      <c r="J41" s="64"/>
      <c r="K41" s="61"/>
      <c r="L41" s="61"/>
      <c r="M41" s="61"/>
      <c r="N41" s="61"/>
      <c r="O41" s="61"/>
    </row>
    <row r="42" spans="1:18" ht="17.5" x14ac:dyDescent="0.3">
      <c r="A42" s="63"/>
      <c r="B42" s="64"/>
      <c r="C42" s="64"/>
      <c r="D42" s="64"/>
      <c r="E42" s="64"/>
      <c r="F42" s="64"/>
      <c r="G42" s="64"/>
      <c r="H42" s="64"/>
      <c r="I42" s="64"/>
      <c r="J42" s="64"/>
      <c r="K42" s="61"/>
      <c r="L42" s="61"/>
      <c r="M42" s="61"/>
      <c r="N42" s="61"/>
      <c r="O42" s="61"/>
    </row>
    <row r="43" spans="1:18" ht="17.5" x14ac:dyDescent="0.3">
      <c r="A43" s="60" t="s">
        <v>31</v>
      </c>
      <c r="B43" s="61"/>
      <c r="C43" s="61"/>
      <c r="D43" s="61"/>
      <c r="E43" s="61"/>
      <c r="F43" s="61"/>
      <c r="G43" s="61"/>
      <c r="H43" s="61"/>
      <c r="I43" s="61"/>
      <c r="J43" s="61"/>
      <c r="K43" s="61"/>
      <c r="L43" s="61"/>
      <c r="M43" s="61"/>
      <c r="N43" s="61"/>
      <c r="O43" s="61"/>
    </row>
    <row r="44" spans="1:18" ht="17.5" x14ac:dyDescent="0.3">
      <c r="A44" s="67" t="s">
        <v>32</v>
      </c>
      <c r="B44" s="61"/>
      <c r="C44" s="61"/>
      <c r="D44" s="61"/>
      <c r="E44" s="61"/>
      <c r="F44" s="61"/>
      <c r="G44" s="61"/>
      <c r="H44" s="61"/>
      <c r="I44" s="61"/>
      <c r="J44" s="61"/>
      <c r="K44" s="61"/>
      <c r="L44" s="61"/>
      <c r="M44" s="61"/>
      <c r="N44" s="61"/>
      <c r="O44" s="61"/>
    </row>
    <row r="45" spans="1:18" ht="17.5" x14ac:dyDescent="0.3">
      <c r="A45" s="68" t="s">
        <v>33</v>
      </c>
      <c r="B45" s="61"/>
      <c r="C45" s="61"/>
      <c r="D45" s="61"/>
      <c r="E45" s="61"/>
      <c r="F45" s="61"/>
      <c r="G45" s="61"/>
      <c r="H45" s="61"/>
      <c r="I45" s="61"/>
      <c r="J45" s="61"/>
      <c r="K45" s="61"/>
      <c r="L45" s="61"/>
      <c r="M45" s="61"/>
      <c r="N45" s="61"/>
      <c r="O45" s="61"/>
    </row>
    <row r="46" spans="1:18" ht="17.5" x14ac:dyDescent="0.3">
      <c r="A46" s="67"/>
      <c r="B46" s="61"/>
      <c r="C46" s="61"/>
      <c r="D46" s="61"/>
      <c r="E46" s="61"/>
      <c r="F46" s="61"/>
      <c r="G46" s="61"/>
      <c r="H46" s="61"/>
      <c r="I46" s="61"/>
      <c r="J46" s="61"/>
      <c r="K46" s="61"/>
      <c r="L46" s="61"/>
      <c r="M46" s="61"/>
      <c r="N46" s="61"/>
      <c r="O46" s="61"/>
    </row>
    <row r="47" spans="1:18" ht="17.5" x14ac:dyDescent="0.3">
      <c r="A47" s="60" t="s">
        <v>34</v>
      </c>
      <c r="B47" s="61"/>
      <c r="C47" s="61"/>
      <c r="D47" s="61"/>
      <c r="E47" s="61"/>
      <c r="F47" s="61"/>
      <c r="G47" s="61"/>
      <c r="H47" s="61"/>
      <c r="I47" s="61"/>
      <c r="J47" s="61"/>
      <c r="K47" s="61"/>
      <c r="L47" s="61"/>
      <c r="M47" s="61"/>
      <c r="N47" s="61"/>
      <c r="O47" s="61"/>
    </row>
    <row r="48" spans="1:18" ht="17.5" x14ac:dyDescent="0.3">
      <c r="A48" s="67" t="s">
        <v>35</v>
      </c>
      <c r="B48" s="61"/>
      <c r="C48" s="61"/>
      <c r="D48" s="61"/>
      <c r="E48" s="61"/>
      <c r="F48" s="61"/>
      <c r="G48" s="61"/>
      <c r="H48" s="61"/>
      <c r="I48" s="61"/>
      <c r="J48" s="61"/>
      <c r="K48" s="61"/>
      <c r="L48" s="61"/>
      <c r="M48" s="61"/>
      <c r="N48" s="61"/>
      <c r="O48" s="61"/>
    </row>
    <row r="49" spans="1:15" ht="17.5" x14ac:dyDescent="0.3">
      <c r="A49" s="67" t="s">
        <v>36</v>
      </c>
      <c r="B49" s="61"/>
      <c r="C49" s="61"/>
      <c r="D49" s="61"/>
      <c r="E49" s="61"/>
      <c r="F49" s="61"/>
      <c r="G49" s="61"/>
      <c r="H49" s="61"/>
      <c r="I49" s="61"/>
      <c r="J49" s="61"/>
      <c r="K49" s="61"/>
      <c r="L49" s="61"/>
      <c r="M49" s="61"/>
      <c r="N49" s="61"/>
      <c r="O49" s="61"/>
    </row>
    <row r="50" spans="1:15" ht="17.5" x14ac:dyDescent="0.3">
      <c r="A50" s="67" t="s">
        <v>37</v>
      </c>
      <c r="B50" s="61"/>
      <c r="C50" s="61"/>
      <c r="D50" s="61"/>
      <c r="E50" s="61"/>
      <c r="F50" s="61"/>
      <c r="G50" s="61"/>
      <c r="H50" s="61"/>
      <c r="I50" s="61"/>
      <c r="J50" s="61"/>
      <c r="K50" s="61"/>
      <c r="L50" s="61"/>
      <c r="M50" s="61"/>
      <c r="N50" s="61"/>
      <c r="O50" s="61"/>
    </row>
    <row r="51" spans="1:15" ht="17.5" x14ac:dyDescent="0.3">
      <c r="A51" s="67" t="s">
        <v>38</v>
      </c>
      <c r="B51" s="61"/>
      <c r="C51" s="61"/>
      <c r="D51" s="61"/>
      <c r="E51" s="61"/>
      <c r="F51" s="61"/>
      <c r="G51" s="61"/>
      <c r="H51" s="61"/>
      <c r="I51" s="61"/>
      <c r="J51" s="61"/>
      <c r="K51" s="61"/>
      <c r="L51" s="61"/>
      <c r="M51" s="61"/>
      <c r="N51" s="61"/>
      <c r="O51" s="61"/>
    </row>
    <row r="52" spans="1:15" ht="17.5" x14ac:dyDescent="0.3">
      <c r="A52" s="67" t="s">
        <v>39</v>
      </c>
      <c r="B52" s="61"/>
      <c r="C52" s="61"/>
      <c r="D52" s="61"/>
      <c r="E52" s="61"/>
      <c r="F52" s="61"/>
      <c r="G52" s="61"/>
      <c r="H52" s="61"/>
      <c r="I52" s="61"/>
      <c r="J52" s="61"/>
      <c r="K52" s="61"/>
      <c r="L52" s="61"/>
      <c r="M52" s="61"/>
      <c r="N52" s="61"/>
      <c r="O52" s="61"/>
    </row>
    <row r="53" spans="1:15" ht="17.5" x14ac:dyDescent="0.3">
      <c r="A53" s="67" t="s">
        <v>40</v>
      </c>
      <c r="B53" s="61"/>
      <c r="C53" s="61"/>
      <c r="D53" s="61"/>
      <c r="E53" s="61"/>
      <c r="F53" s="61"/>
      <c r="G53" s="61"/>
      <c r="H53" s="61"/>
      <c r="I53" s="61"/>
      <c r="J53" s="61"/>
      <c r="K53" s="61"/>
      <c r="L53" s="61"/>
      <c r="M53" s="61"/>
      <c r="N53" s="61"/>
      <c r="O53" s="61"/>
    </row>
    <row r="54" spans="1:15" ht="17.5" x14ac:dyDescent="0.3">
      <c r="A54" s="67" t="s">
        <v>41</v>
      </c>
      <c r="B54" s="61"/>
      <c r="C54" s="61"/>
      <c r="D54" s="61"/>
      <c r="E54" s="61"/>
      <c r="F54" s="61"/>
      <c r="G54" s="61"/>
      <c r="H54" s="61"/>
      <c r="I54" s="61"/>
      <c r="J54" s="61"/>
      <c r="K54" s="61"/>
      <c r="L54" s="61"/>
      <c r="M54" s="61"/>
      <c r="N54" s="61"/>
      <c r="O54" s="61"/>
    </row>
    <row r="55" spans="1:15" ht="17.5" x14ac:dyDescent="0.3">
      <c r="A55" s="68" t="s">
        <v>33</v>
      </c>
      <c r="B55" s="61"/>
      <c r="C55" s="61"/>
      <c r="D55" s="61"/>
      <c r="E55" s="61"/>
      <c r="F55" s="61"/>
      <c r="G55" s="61"/>
      <c r="H55" s="61"/>
      <c r="I55" s="61"/>
      <c r="J55" s="61"/>
      <c r="K55" s="61"/>
      <c r="L55" s="61"/>
      <c r="M55" s="61"/>
      <c r="N55" s="61"/>
      <c r="O55" s="61"/>
    </row>
    <row r="56" spans="1:15" ht="17.5" x14ac:dyDescent="0.3">
      <c r="A56" s="67"/>
      <c r="B56" s="61"/>
      <c r="C56" s="61"/>
      <c r="D56" s="61"/>
      <c r="E56" s="61"/>
      <c r="F56" s="61"/>
      <c r="G56" s="61"/>
      <c r="H56" s="61"/>
      <c r="I56" s="61"/>
      <c r="J56" s="61"/>
      <c r="K56" s="61"/>
      <c r="L56" s="61"/>
      <c r="M56" s="61"/>
      <c r="N56" s="61"/>
      <c r="O56" s="61"/>
    </row>
    <row r="57" spans="1:15" ht="17.5" x14ac:dyDescent="0.3">
      <c r="A57" s="60" t="s">
        <v>42</v>
      </c>
      <c r="B57" s="61"/>
      <c r="C57" s="61"/>
      <c r="D57" s="61"/>
      <c r="E57" s="61"/>
      <c r="F57" s="61"/>
      <c r="G57" s="61"/>
      <c r="H57" s="61"/>
      <c r="I57" s="61"/>
      <c r="J57" s="61"/>
      <c r="K57" s="61"/>
      <c r="L57" s="61"/>
      <c r="M57" s="61"/>
      <c r="N57" s="61"/>
      <c r="O57" s="61"/>
    </row>
    <row r="58" spans="1:15" ht="17.5" x14ac:dyDescent="0.3">
      <c r="A58" s="67" t="s">
        <v>43</v>
      </c>
      <c r="B58" s="61"/>
      <c r="C58" s="61"/>
      <c r="D58" s="61"/>
      <c r="E58" s="61"/>
      <c r="F58" s="61"/>
      <c r="G58" s="61"/>
      <c r="H58" s="61"/>
      <c r="I58" s="61"/>
      <c r="J58" s="61"/>
      <c r="K58" s="61"/>
      <c r="L58" s="61"/>
      <c r="M58" s="61"/>
      <c r="N58" s="61"/>
      <c r="O58" s="61"/>
    </row>
    <row r="59" spans="1:15" ht="17.5" x14ac:dyDescent="0.3">
      <c r="A59" s="67" t="s">
        <v>44</v>
      </c>
      <c r="B59" s="61"/>
      <c r="C59" s="61"/>
      <c r="D59" s="61"/>
      <c r="E59" s="61"/>
      <c r="F59" s="61"/>
      <c r="G59" s="61"/>
      <c r="H59" s="61"/>
      <c r="I59" s="61"/>
      <c r="J59" s="61"/>
      <c r="K59" s="61"/>
      <c r="L59" s="61"/>
      <c r="M59" s="61"/>
      <c r="N59" s="61"/>
      <c r="O59" s="61"/>
    </row>
    <row r="60" spans="1:15" ht="17.5" x14ac:dyDescent="0.3">
      <c r="A60" s="69" t="s">
        <v>45</v>
      </c>
      <c r="B60" s="70"/>
      <c r="C60" s="70"/>
      <c r="D60" s="70"/>
      <c r="E60" s="70"/>
      <c r="F60" s="70"/>
      <c r="G60" s="70"/>
      <c r="H60" s="70"/>
      <c r="I60" s="70"/>
      <c r="J60" s="61"/>
      <c r="K60" s="61"/>
      <c r="L60" s="61"/>
      <c r="M60" s="61"/>
      <c r="N60" s="61"/>
      <c r="O60" s="61"/>
    </row>
    <row r="61" spans="1:15" ht="17.5" x14ac:dyDescent="0.3">
      <c r="A61" s="69" t="s">
        <v>46</v>
      </c>
      <c r="B61" s="70"/>
      <c r="C61" s="70"/>
      <c r="D61" s="70"/>
      <c r="E61" s="70"/>
      <c r="F61" s="70"/>
      <c r="G61" s="70"/>
      <c r="H61" s="70"/>
      <c r="I61" s="70"/>
      <c r="J61" s="61"/>
      <c r="K61" s="61"/>
      <c r="L61" s="61"/>
      <c r="M61" s="61"/>
      <c r="N61" s="61"/>
      <c r="O61" s="61"/>
    </row>
    <row r="62" spans="1:15" ht="17.5" x14ac:dyDescent="0.3">
      <c r="A62" s="69" t="s">
        <v>47</v>
      </c>
      <c r="B62" s="70"/>
      <c r="C62" s="70"/>
      <c r="D62" s="70"/>
      <c r="E62" s="70"/>
      <c r="F62" s="70"/>
      <c r="G62" s="70"/>
      <c r="H62" s="70"/>
      <c r="I62" s="70"/>
      <c r="J62" s="61"/>
      <c r="K62" s="61"/>
      <c r="L62" s="61"/>
      <c r="M62" s="61"/>
      <c r="N62" s="61"/>
      <c r="O62" s="61"/>
    </row>
    <row r="63" spans="1:15" ht="17.5" x14ac:dyDescent="0.3">
      <c r="A63" s="69" t="s">
        <v>48</v>
      </c>
      <c r="B63" s="70"/>
      <c r="C63" s="70"/>
      <c r="D63" s="70"/>
      <c r="E63" s="70"/>
      <c r="F63" s="70"/>
      <c r="G63" s="70"/>
      <c r="H63" s="70"/>
      <c r="I63" s="70"/>
      <c r="J63" s="61"/>
      <c r="K63" s="61"/>
      <c r="L63" s="61"/>
      <c r="M63" s="61"/>
      <c r="N63" s="61"/>
      <c r="O63" s="61"/>
    </row>
    <row r="64" spans="1:15" ht="17.5" x14ac:dyDescent="0.3">
      <c r="A64" s="69" t="s">
        <v>49</v>
      </c>
      <c r="B64" s="70"/>
      <c r="C64" s="70"/>
      <c r="D64" s="70"/>
      <c r="E64" s="70"/>
      <c r="F64" s="70"/>
      <c r="G64" s="70"/>
      <c r="H64" s="70"/>
      <c r="I64" s="70"/>
      <c r="J64" s="61"/>
      <c r="K64" s="61"/>
      <c r="L64" s="61"/>
      <c r="M64" s="61"/>
      <c r="N64" s="61"/>
      <c r="O64" s="61"/>
    </row>
    <row r="65" spans="1:18" ht="17.5" x14ac:dyDescent="0.3">
      <c r="A65" s="69" t="s">
        <v>50</v>
      </c>
      <c r="B65" s="70"/>
      <c r="C65" s="70"/>
      <c r="D65" s="70"/>
      <c r="E65" s="70"/>
      <c r="F65" s="70"/>
      <c r="G65" s="70"/>
      <c r="H65" s="70"/>
      <c r="I65" s="70"/>
      <c r="J65" s="61"/>
      <c r="K65" s="61"/>
      <c r="L65" s="61"/>
      <c r="M65" s="61"/>
      <c r="N65" s="61"/>
      <c r="O65" s="61"/>
      <c r="P65" s="71"/>
      <c r="Q65" s="71"/>
      <c r="R65" s="71"/>
    </row>
    <row r="66" spans="1:18" ht="17.5" x14ac:dyDescent="0.3">
      <c r="A66" s="67" t="s">
        <v>51</v>
      </c>
      <c r="B66" s="61"/>
      <c r="C66" s="61"/>
      <c r="D66" s="61"/>
      <c r="E66" s="61"/>
      <c r="F66" s="61"/>
      <c r="G66" s="61"/>
      <c r="H66" s="61"/>
      <c r="I66" s="61"/>
      <c r="J66" s="61"/>
      <c r="K66" s="61"/>
      <c r="L66" s="61"/>
      <c r="M66" s="61"/>
      <c r="N66" s="61"/>
      <c r="O66" s="61"/>
      <c r="P66" s="72"/>
      <c r="Q66" s="72"/>
      <c r="R66" s="72"/>
    </row>
    <row r="67" spans="1:18" ht="17.5" x14ac:dyDescent="0.3">
      <c r="A67" s="68" t="s">
        <v>33</v>
      </c>
      <c r="B67" s="61"/>
      <c r="C67" s="61"/>
      <c r="D67" s="61"/>
      <c r="E67" s="61"/>
      <c r="F67" s="61"/>
      <c r="G67" s="61"/>
      <c r="H67" s="61"/>
      <c r="I67" s="61"/>
      <c r="J67" s="61"/>
      <c r="K67" s="61"/>
      <c r="L67" s="61"/>
      <c r="M67" s="61"/>
      <c r="N67" s="61"/>
      <c r="O67" s="61"/>
      <c r="P67" s="72"/>
      <c r="Q67" s="72"/>
      <c r="R67" s="72"/>
    </row>
    <row r="68" spans="1:18" ht="17.5" x14ac:dyDescent="0.3">
      <c r="A68" s="67"/>
      <c r="B68" s="61"/>
      <c r="C68" s="61"/>
      <c r="D68" s="61"/>
      <c r="E68" s="61"/>
      <c r="F68" s="61"/>
      <c r="G68" s="61"/>
      <c r="H68" s="61"/>
      <c r="I68" s="61"/>
      <c r="J68" s="61"/>
      <c r="K68" s="61"/>
      <c r="L68" s="61"/>
      <c r="M68" s="61"/>
      <c r="N68" s="61"/>
      <c r="O68" s="61"/>
      <c r="P68" s="72"/>
      <c r="Q68" s="72"/>
      <c r="R68" s="72"/>
    </row>
    <row r="69" spans="1:18" ht="17.5" x14ac:dyDescent="0.3">
      <c r="A69" s="60" t="s">
        <v>52</v>
      </c>
      <c r="B69" s="61"/>
      <c r="C69" s="61"/>
      <c r="D69" s="61"/>
      <c r="E69" s="61"/>
      <c r="F69" s="61"/>
      <c r="G69" s="61"/>
      <c r="H69" s="61"/>
      <c r="I69" s="61"/>
      <c r="J69" s="61"/>
      <c r="K69" s="61"/>
      <c r="L69" s="61"/>
      <c r="M69" s="61"/>
      <c r="N69" s="61"/>
      <c r="O69" s="61"/>
      <c r="P69" s="59"/>
      <c r="Q69" s="59"/>
      <c r="R69" s="59"/>
    </row>
    <row r="70" spans="1:18" ht="17.5" x14ac:dyDescent="0.3">
      <c r="A70" s="67" t="s">
        <v>53</v>
      </c>
      <c r="B70" s="61"/>
      <c r="C70" s="61"/>
      <c r="D70" s="61"/>
      <c r="E70" s="61"/>
      <c r="F70" s="61"/>
      <c r="G70" s="61"/>
      <c r="H70" s="61"/>
      <c r="I70" s="61"/>
      <c r="J70" s="61"/>
      <c r="K70" s="61"/>
      <c r="L70" s="61"/>
      <c r="M70" s="61"/>
      <c r="N70" s="61"/>
      <c r="O70" s="61"/>
      <c r="P70" s="59"/>
      <c r="Q70" s="59"/>
      <c r="R70" s="59"/>
    </row>
    <row r="71" spans="1:18" ht="17.5" x14ac:dyDescent="0.3">
      <c r="A71" s="68" t="s">
        <v>33</v>
      </c>
      <c r="B71" s="61"/>
      <c r="C71" s="61"/>
      <c r="D71" s="61"/>
      <c r="E71" s="61"/>
      <c r="F71" s="61"/>
      <c r="G71" s="61"/>
      <c r="H71" s="61"/>
      <c r="I71" s="61"/>
      <c r="J71" s="61"/>
      <c r="K71" s="61"/>
      <c r="L71" s="61"/>
      <c r="M71" s="61"/>
      <c r="N71" s="61"/>
      <c r="O71" s="61"/>
      <c r="P71" s="72"/>
      <c r="Q71" s="72"/>
      <c r="R71" s="72"/>
    </row>
    <row r="72" spans="1:18" ht="17.5" x14ac:dyDescent="0.3">
      <c r="A72" s="67"/>
      <c r="B72" s="61"/>
      <c r="C72" s="61"/>
      <c r="D72" s="61"/>
      <c r="E72" s="61"/>
      <c r="F72" s="61"/>
      <c r="G72" s="61"/>
      <c r="H72" s="61"/>
      <c r="I72" s="61"/>
      <c r="J72" s="61"/>
      <c r="K72" s="61"/>
      <c r="L72" s="61"/>
      <c r="M72" s="61"/>
      <c r="N72" s="61"/>
      <c r="O72" s="61"/>
      <c r="P72" s="72"/>
      <c r="Q72" s="72"/>
      <c r="R72" s="72"/>
    </row>
    <row r="73" spans="1:18" ht="17.5" x14ac:dyDescent="0.3">
      <c r="A73" s="60" t="s">
        <v>54</v>
      </c>
      <c r="B73" s="61"/>
      <c r="C73" s="61"/>
      <c r="D73" s="61"/>
      <c r="E73" s="61"/>
      <c r="F73" s="61"/>
      <c r="G73" s="61"/>
      <c r="H73" s="61"/>
      <c r="I73" s="61"/>
      <c r="J73" s="61"/>
      <c r="K73" s="61"/>
      <c r="L73" s="61"/>
      <c r="M73" s="61"/>
      <c r="N73" s="61"/>
      <c r="O73" s="61"/>
      <c r="P73" s="72"/>
      <c r="Q73" s="72"/>
      <c r="R73" s="72"/>
    </row>
    <row r="74" spans="1:18" ht="17.5" x14ac:dyDescent="0.3">
      <c r="A74" s="67" t="s">
        <v>55</v>
      </c>
      <c r="B74" s="61"/>
      <c r="C74" s="61"/>
      <c r="D74" s="61"/>
      <c r="E74" s="61"/>
      <c r="F74" s="61"/>
      <c r="G74" s="61"/>
      <c r="H74" s="61"/>
      <c r="I74" s="61"/>
      <c r="J74" s="61"/>
      <c r="K74" s="61"/>
      <c r="L74" s="61"/>
      <c r="M74" s="61"/>
      <c r="N74" s="61"/>
      <c r="O74" s="61"/>
      <c r="P74" s="72"/>
      <c r="Q74" s="72"/>
      <c r="R74" s="72"/>
    </row>
    <row r="75" spans="1:18" ht="17.5" x14ac:dyDescent="0.35">
      <c r="A75" s="67" t="s">
        <v>56</v>
      </c>
      <c r="B75" s="61"/>
      <c r="C75" s="61"/>
      <c r="D75" s="61"/>
      <c r="E75" s="61"/>
      <c r="F75" s="61"/>
      <c r="G75" s="61"/>
      <c r="H75" s="61"/>
      <c r="I75" s="61"/>
      <c r="J75" s="61"/>
      <c r="K75" s="61"/>
      <c r="L75" s="61"/>
      <c r="M75" s="61"/>
      <c r="N75" s="61"/>
      <c r="O75" s="61"/>
      <c r="P75" s="58"/>
      <c r="Q75" s="58"/>
      <c r="R75" s="58"/>
    </row>
    <row r="76" spans="1:18" ht="17.5" x14ac:dyDescent="0.35">
      <c r="A76" s="67" t="s">
        <v>57</v>
      </c>
      <c r="B76" s="61"/>
      <c r="C76" s="61"/>
      <c r="D76" s="61"/>
      <c r="E76" s="61"/>
      <c r="F76" s="61"/>
      <c r="G76" s="61"/>
      <c r="H76" s="61"/>
      <c r="I76" s="61"/>
      <c r="J76" s="61"/>
      <c r="K76" s="61"/>
      <c r="L76" s="61"/>
      <c r="M76" s="61"/>
      <c r="N76" s="61"/>
      <c r="O76" s="61"/>
      <c r="P76" s="53"/>
      <c r="Q76" s="53"/>
      <c r="R76" s="53"/>
    </row>
    <row r="77" spans="1:18" ht="17.5" x14ac:dyDescent="0.35">
      <c r="A77" s="67" t="s">
        <v>58</v>
      </c>
      <c r="B77" s="61"/>
      <c r="C77" s="61"/>
      <c r="D77" s="61"/>
      <c r="E77" s="61"/>
      <c r="F77" s="61"/>
      <c r="G77" s="61"/>
      <c r="H77" s="61"/>
      <c r="I77" s="61"/>
      <c r="J77" s="61"/>
      <c r="K77" s="61"/>
      <c r="L77" s="61"/>
      <c r="M77" s="61"/>
      <c r="N77" s="61"/>
      <c r="O77" s="61"/>
      <c r="P77" s="53"/>
      <c r="Q77" s="53"/>
      <c r="R77" s="53"/>
    </row>
    <row r="78" spans="1:18" ht="17.5" x14ac:dyDescent="0.35">
      <c r="A78" s="67" t="s">
        <v>59</v>
      </c>
      <c r="B78" s="61"/>
      <c r="C78" s="61"/>
      <c r="D78" s="61"/>
      <c r="E78" s="61"/>
      <c r="F78" s="61"/>
      <c r="G78" s="61"/>
      <c r="H78" s="61"/>
      <c r="I78" s="61"/>
      <c r="J78" s="61"/>
      <c r="K78" s="61"/>
      <c r="L78" s="61"/>
      <c r="M78" s="61"/>
      <c r="N78" s="61"/>
      <c r="O78" s="61"/>
      <c r="P78" s="53"/>
      <c r="Q78" s="53"/>
      <c r="R78" s="53"/>
    </row>
    <row r="79" spans="1:18" ht="17.5" x14ac:dyDescent="0.35">
      <c r="A79" s="67" t="s">
        <v>60</v>
      </c>
      <c r="B79" s="61"/>
      <c r="C79" s="61"/>
      <c r="D79" s="61"/>
      <c r="E79" s="61"/>
      <c r="F79" s="61"/>
      <c r="G79" s="61"/>
      <c r="H79" s="61"/>
      <c r="I79" s="61"/>
      <c r="J79" s="61"/>
      <c r="K79" s="61"/>
      <c r="L79" s="61"/>
      <c r="M79" s="61"/>
      <c r="N79" s="61"/>
      <c r="O79" s="61"/>
      <c r="P79" s="53"/>
      <c r="Q79" s="53"/>
      <c r="R79" s="53"/>
    </row>
    <row r="80" spans="1:18" ht="17.5" x14ac:dyDescent="0.35">
      <c r="A80" s="67" t="s">
        <v>61</v>
      </c>
      <c r="B80" s="61"/>
      <c r="C80" s="61"/>
      <c r="D80" s="61"/>
      <c r="E80" s="61"/>
      <c r="F80" s="61"/>
      <c r="G80" s="61"/>
      <c r="H80" s="61"/>
      <c r="I80" s="61"/>
      <c r="J80" s="61"/>
      <c r="K80" s="61"/>
      <c r="L80" s="61"/>
      <c r="M80" s="61"/>
      <c r="N80" s="61"/>
      <c r="O80" s="61"/>
      <c r="P80" s="53"/>
      <c r="Q80" s="53"/>
      <c r="R80" s="53"/>
    </row>
    <row r="81" spans="1:18" ht="17.5" x14ac:dyDescent="0.35">
      <c r="A81" s="68" t="s">
        <v>62</v>
      </c>
      <c r="B81" s="61"/>
      <c r="C81" s="61"/>
      <c r="D81" s="61"/>
      <c r="E81" s="61"/>
      <c r="F81" s="61"/>
      <c r="G81" s="61"/>
      <c r="H81" s="61"/>
      <c r="I81" s="61"/>
      <c r="J81" s="61"/>
      <c r="K81" s="61"/>
      <c r="L81" s="61"/>
      <c r="M81" s="61"/>
      <c r="N81" s="61"/>
      <c r="O81" s="61"/>
      <c r="P81" s="53"/>
      <c r="Q81" s="53"/>
      <c r="R81" s="53"/>
    </row>
    <row r="82" spans="1:18" ht="17.5" x14ac:dyDescent="0.35">
      <c r="A82" s="67"/>
      <c r="B82" s="61"/>
      <c r="C82" s="61"/>
      <c r="D82" s="61"/>
      <c r="E82" s="61"/>
      <c r="F82" s="61"/>
      <c r="G82" s="61"/>
      <c r="H82" s="61"/>
      <c r="I82" s="61"/>
      <c r="J82" s="61"/>
      <c r="K82" s="61"/>
      <c r="L82" s="61"/>
      <c r="M82" s="61"/>
      <c r="N82" s="61"/>
      <c r="O82" s="61"/>
      <c r="P82" s="53"/>
      <c r="Q82" s="53"/>
      <c r="R82" s="53"/>
    </row>
    <row r="83" spans="1:18" ht="17.5" x14ac:dyDescent="0.3">
      <c r="A83" s="60" t="s">
        <v>63</v>
      </c>
      <c r="B83" s="61"/>
      <c r="C83" s="61"/>
      <c r="D83" s="61"/>
      <c r="E83" s="61"/>
      <c r="F83" s="61"/>
      <c r="G83" s="61"/>
      <c r="H83" s="61"/>
      <c r="I83" s="61"/>
      <c r="J83" s="61"/>
      <c r="K83" s="61"/>
      <c r="L83" s="61"/>
      <c r="M83" s="61"/>
      <c r="N83" s="61"/>
      <c r="O83" s="61"/>
      <c r="P83" s="59"/>
      <c r="Q83" s="59"/>
      <c r="R83" s="59"/>
    </row>
    <row r="84" spans="1:18" ht="17.5" x14ac:dyDescent="0.35">
      <c r="A84" s="67" t="s">
        <v>64</v>
      </c>
      <c r="B84" s="61"/>
      <c r="C84" s="61"/>
      <c r="D84" s="61"/>
      <c r="E84" s="61"/>
      <c r="F84" s="61"/>
      <c r="G84" s="61"/>
      <c r="H84" s="61"/>
      <c r="I84" s="61"/>
      <c r="J84" s="61"/>
      <c r="K84" s="61"/>
      <c r="L84" s="61"/>
      <c r="M84" s="61"/>
      <c r="N84" s="61"/>
      <c r="O84" s="61"/>
      <c r="P84" s="53"/>
      <c r="Q84" s="53"/>
      <c r="R84" s="53"/>
    </row>
    <row r="85" spans="1:18" ht="15.5" x14ac:dyDescent="0.35">
      <c r="A85" s="69" t="s">
        <v>65</v>
      </c>
      <c r="B85" s="70"/>
      <c r="C85" s="70"/>
      <c r="D85" s="70"/>
      <c r="E85" s="70"/>
      <c r="F85" s="70"/>
      <c r="G85" s="70"/>
      <c r="H85" s="70"/>
      <c r="I85" s="70"/>
      <c r="J85" s="70"/>
      <c r="K85" s="70"/>
      <c r="L85" s="70"/>
      <c r="M85" s="70"/>
      <c r="N85" s="70"/>
      <c r="O85" s="70"/>
      <c r="P85" s="53"/>
      <c r="Q85" s="53"/>
      <c r="R85" s="53"/>
    </row>
    <row r="86" spans="1:18" ht="17.5" x14ac:dyDescent="0.3">
      <c r="A86" s="67" t="s">
        <v>66</v>
      </c>
      <c r="B86" s="61"/>
      <c r="C86" s="61"/>
      <c r="D86" s="61"/>
      <c r="E86" s="61"/>
      <c r="F86" s="61"/>
      <c r="G86" s="61"/>
      <c r="H86" s="61"/>
      <c r="I86" s="61"/>
      <c r="J86" s="61"/>
      <c r="K86" s="61"/>
      <c r="L86" s="61"/>
      <c r="M86" s="61"/>
      <c r="N86" s="61"/>
      <c r="O86" s="61"/>
      <c r="P86" s="59"/>
      <c r="Q86" s="59"/>
      <c r="R86" s="59"/>
    </row>
    <row r="87" spans="1:18" ht="17.5" x14ac:dyDescent="0.3">
      <c r="A87" s="67" t="s">
        <v>67</v>
      </c>
      <c r="B87" s="61"/>
      <c r="C87" s="61"/>
      <c r="D87" s="61"/>
      <c r="E87" s="61"/>
      <c r="F87" s="61"/>
      <c r="G87" s="61"/>
      <c r="H87" s="61"/>
      <c r="I87" s="61"/>
      <c r="J87" s="61"/>
      <c r="K87" s="61"/>
      <c r="L87" s="61"/>
      <c r="M87" s="61"/>
      <c r="N87" s="61"/>
      <c r="O87" s="61"/>
      <c r="P87" s="59"/>
      <c r="Q87" s="59"/>
      <c r="R87" s="59"/>
    </row>
    <row r="88" spans="1:18" ht="17.5" x14ac:dyDescent="0.3">
      <c r="A88" s="68" t="s">
        <v>68</v>
      </c>
      <c r="B88" s="61"/>
      <c r="C88" s="61"/>
      <c r="D88" s="61"/>
      <c r="E88" s="61"/>
      <c r="F88" s="61"/>
      <c r="G88" s="61"/>
      <c r="H88" s="61"/>
      <c r="I88" s="61"/>
      <c r="J88" s="61"/>
      <c r="K88" s="61"/>
      <c r="L88" s="61"/>
      <c r="M88" s="61"/>
      <c r="N88" s="61"/>
      <c r="O88" s="61"/>
      <c r="P88" s="73"/>
      <c r="Q88" s="73"/>
      <c r="R88" s="73"/>
    </row>
    <row r="89" spans="1:18" ht="17.5" x14ac:dyDescent="0.3">
      <c r="A89" s="67"/>
      <c r="B89" s="61"/>
      <c r="C89" s="61"/>
      <c r="D89" s="61"/>
      <c r="E89" s="61"/>
      <c r="F89" s="61"/>
      <c r="G89" s="61"/>
      <c r="H89" s="61"/>
      <c r="I89" s="61"/>
      <c r="J89" s="61"/>
      <c r="K89" s="61"/>
      <c r="L89" s="61"/>
      <c r="M89" s="61"/>
      <c r="N89" s="61"/>
      <c r="O89" s="61"/>
      <c r="P89" s="59"/>
      <c r="Q89" s="59"/>
      <c r="R89" s="59"/>
    </row>
    <row r="90" spans="1:18" ht="17.5" x14ac:dyDescent="0.3">
      <c r="A90" s="60" t="s">
        <v>69</v>
      </c>
      <c r="B90" s="61"/>
      <c r="C90" s="61"/>
      <c r="D90" s="61"/>
      <c r="E90" s="61"/>
      <c r="F90" s="61"/>
      <c r="G90" s="61"/>
      <c r="H90" s="61"/>
      <c r="I90" s="61"/>
      <c r="J90" s="61"/>
      <c r="K90" s="61"/>
      <c r="L90" s="61"/>
      <c r="M90" s="61"/>
      <c r="N90" s="61"/>
      <c r="O90" s="61"/>
      <c r="P90" s="57"/>
      <c r="Q90" s="57"/>
      <c r="R90" s="57"/>
    </row>
    <row r="91" spans="1:18" ht="17.5" x14ac:dyDescent="0.3">
      <c r="A91" s="67" t="s">
        <v>70</v>
      </c>
      <c r="B91" s="61"/>
      <c r="C91" s="61"/>
      <c r="D91" s="61"/>
      <c r="E91" s="61"/>
      <c r="F91" s="61"/>
      <c r="G91" s="61"/>
      <c r="H91" s="61"/>
      <c r="I91" s="61"/>
      <c r="J91" s="61"/>
      <c r="K91" s="61"/>
      <c r="L91" s="61"/>
      <c r="M91" s="61"/>
      <c r="N91" s="61"/>
      <c r="O91" s="61"/>
      <c r="P91" s="57"/>
      <c r="Q91" s="57"/>
      <c r="R91" s="57"/>
    </row>
    <row r="92" spans="1:18" ht="17.5" x14ac:dyDescent="0.3">
      <c r="A92" s="68" t="s">
        <v>33</v>
      </c>
      <c r="B92" s="61"/>
      <c r="C92" s="61"/>
      <c r="D92" s="61"/>
      <c r="E92" s="61"/>
      <c r="F92" s="61"/>
      <c r="G92" s="61"/>
      <c r="H92" s="61"/>
      <c r="I92" s="61"/>
      <c r="J92" s="61"/>
      <c r="K92" s="61"/>
      <c r="L92" s="61"/>
      <c r="M92" s="61"/>
      <c r="N92" s="61"/>
      <c r="O92" s="61"/>
      <c r="P92" s="72"/>
      <c r="Q92" s="72"/>
      <c r="R92" s="72"/>
    </row>
    <row r="93" spans="1:18" ht="17.5" x14ac:dyDescent="0.3">
      <c r="A93" s="67"/>
      <c r="B93" s="61"/>
      <c r="C93" s="61"/>
      <c r="D93" s="61"/>
      <c r="E93" s="61"/>
      <c r="F93" s="61"/>
      <c r="G93" s="61"/>
      <c r="H93" s="61"/>
      <c r="I93" s="61"/>
      <c r="J93" s="61"/>
      <c r="K93" s="61"/>
      <c r="L93" s="61"/>
      <c r="M93" s="61"/>
      <c r="N93" s="61"/>
      <c r="O93" s="61"/>
      <c r="P93" s="72"/>
      <c r="Q93" s="72"/>
      <c r="R93" s="72"/>
    </row>
    <row r="94" spans="1:18" ht="17.5" x14ac:dyDescent="0.3">
      <c r="A94" s="60" t="s">
        <v>71</v>
      </c>
      <c r="B94" s="61"/>
      <c r="C94" s="61"/>
      <c r="D94" s="61"/>
      <c r="E94" s="61"/>
      <c r="F94" s="61"/>
      <c r="G94" s="61"/>
      <c r="H94" s="61"/>
      <c r="I94" s="61"/>
      <c r="J94" s="61"/>
      <c r="K94" s="61"/>
      <c r="L94" s="61"/>
      <c r="M94" s="61"/>
      <c r="N94" s="61"/>
      <c r="O94" s="61"/>
      <c r="P94" s="72"/>
      <c r="Q94" s="72"/>
      <c r="R94" s="72"/>
    </row>
    <row r="95" spans="1:18" ht="17.5" x14ac:dyDescent="0.3">
      <c r="A95" s="67" t="s">
        <v>72</v>
      </c>
      <c r="B95" s="61"/>
      <c r="C95" s="61"/>
      <c r="D95" s="61"/>
      <c r="E95" s="61"/>
      <c r="F95" s="61"/>
      <c r="G95" s="61"/>
      <c r="H95" s="61"/>
      <c r="I95" s="61"/>
      <c r="J95" s="61"/>
      <c r="K95" s="61"/>
      <c r="L95" s="61"/>
      <c r="M95" s="61"/>
      <c r="N95" s="61"/>
      <c r="O95" s="61"/>
    </row>
    <row r="96" spans="1:18" ht="17.5" x14ac:dyDescent="0.3">
      <c r="A96" s="67" t="s">
        <v>73</v>
      </c>
      <c r="B96" s="61"/>
      <c r="C96" s="61"/>
      <c r="D96" s="61"/>
      <c r="E96" s="61"/>
      <c r="F96" s="61"/>
      <c r="G96" s="61"/>
      <c r="H96" s="61"/>
      <c r="I96" s="61"/>
      <c r="J96" s="61"/>
      <c r="K96" s="61"/>
      <c r="L96" s="61"/>
      <c r="M96" s="61"/>
      <c r="N96" s="61"/>
      <c r="O96" s="61"/>
      <c r="P96" s="74"/>
      <c r="Q96" s="74"/>
      <c r="R96" s="74"/>
    </row>
    <row r="97" spans="1:18" ht="17.5" x14ac:dyDescent="0.3">
      <c r="A97" s="67" t="s">
        <v>74</v>
      </c>
      <c r="B97" s="61"/>
      <c r="C97" s="61"/>
      <c r="D97" s="61"/>
      <c r="E97" s="61"/>
      <c r="F97" s="61"/>
      <c r="G97" s="61"/>
      <c r="H97" s="61"/>
      <c r="I97" s="61"/>
      <c r="J97" s="61"/>
      <c r="K97" s="61"/>
      <c r="L97" s="61"/>
      <c r="M97" s="61"/>
      <c r="N97" s="61"/>
      <c r="O97" s="61"/>
    </row>
    <row r="98" spans="1:18" ht="17.5" x14ac:dyDescent="0.3">
      <c r="A98" s="68" t="s">
        <v>75</v>
      </c>
      <c r="B98" s="61"/>
      <c r="C98" s="61"/>
      <c r="D98" s="61"/>
      <c r="E98" s="61"/>
      <c r="F98" s="61"/>
      <c r="G98" s="61"/>
      <c r="H98" s="61"/>
      <c r="I98" s="61"/>
      <c r="J98" s="61"/>
      <c r="K98" s="61"/>
      <c r="L98" s="61"/>
      <c r="M98" s="61"/>
      <c r="N98" s="61"/>
      <c r="O98" s="61"/>
    </row>
    <row r="99" spans="1:18" ht="17.5" x14ac:dyDescent="0.3">
      <c r="A99" s="67"/>
      <c r="B99" s="61"/>
      <c r="C99" s="61"/>
      <c r="D99" s="61"/>
      <c r="E99" s="61"/>
      <c r="F99" s="61"/>
      <c r="G99" s="61"/>
      <c r="H99" s="61"/>
      <c r="I99" s="61"/>
      <c r="J99" s="61"/>
      <c r="K99" s="61"/>
      <c r="L99" s="61"/>
      <c r="M99" s="61"/>
      <c r="N99" s="61"/>
      <c r="O99" s="61"/>
    </row>
    <row r="100" spans="1:18" ht="17.5" x14ac:dyDescent="0.3">
      <c r="A100" s="60" t="s">
        <v>76</v>
      </c>
      <c r="B100" s="61"/>
      <c r="C100" s="61"/>
      <c r="D100" s="61"/>
      <c r="E100" s="61"/>
      <c r="F100" s="61"/>
      <c r="G100" s="61"/>
      <c r="H100" s="61"/>
      <c r="I100" s="61"/>
      <c r="J100" s="61"/>
      <c r="K100" s="61"/>
      <c r="L100" s="61"/>
      <c r="M100" s="61"/>
      <c r="N100" s="61"/>
      <c r="O100" s="61"/>
    </row>
    <row r="101" spans="1:18" ht="17.5" x14ac:dyDescent="0.35">
      <c r="A101" s="67" t="s">
        <v>77</v>
      </c>
      <c r="B101" s="61"/>
      <c r="C101" s="61"/>
      <c r="D101" s="61"/>
      <c r="E101" s="61"/>
      <c r="F101" s="61"/>
      <c r="G101" s="61"/>
      <c r="H101" s="61"/>
      <c r="I101" s="61"/>
      <c r="J101" s="61"/>
      <c r="K101" s="61"/>
      <c r="L101" s="61"/>
      <c r="M101" s="61"/>
      <c r="N101" s="61"/>
      <c r="O101" s="61"/>
      <c r="P101" s="53"/>
      <c r="Q101" s="53"/>
      <c r="R101" s="53"/>
    </row>
    <row r="102" spans="1:18" ht="17.5" x14ac:dyDescent="0.35">
      <c r="A102" s="68" t="s">
        <v>33</v>
      </c>
      <c r="B102" s="61"/>
      <c r="C102" s="61"/>
      <c r="D102" s="61"/>
      <c r="E102" s="61"/>
      <c r="F102" s="61"/>
      <c r="G102" s="61"/>
      <c r="H102" s="61"/>
      <c r="I102" s="61"/>
      <c r="J102" s="61"/>
      <c r="K102" s="61"/>
      <c r="L102" s="61"/>
      <c r="M102" s="61"/>
      <c r="N102" s="61"/>
      <c r="O102" s="61"/>
      <c r="P102" s="58"/>
      <c r="Q102" s="58"/>
      <c r="R102" s="58"/>
    </row>
    <row r="103" spans="1:18" ht="17.5" x14ac:dyDescent="0.35">
      <c r="A103" s="67"/>
      <c r="B103" s="61"/>
      <c r="C103" s="61"/>
      <c r="D103" s="61"/>
      <c r="E103" s="61"/>
      <c r="F103" s="61"/>
      <c r="G103" s="61"/>
      <c r="H103" s="61"/>
      <c r="I103" s="61"/>
      <c r="J103" s="61"/>
      <c r="K103" s="61"/>
      <c r="L103" s="61"/>
      <c r="M103" s="61"/>
      <c r="N103" s="61"/>
      <c r="O103" s="61"/>
      <c r="P103" s="58"/>
      <c r="Q103" s="58"/>
      <c r="R103" s="58"/>
    </row>
    <row r="104" spans="1:18" ht="17.5" x14ac:dyDescent="0.35">
      <c r="A104" s="60" t="s">
        <v>78</v>
      </c>
      <c r="B104" s="61"/>
      <c r="C104" s="61"/>
      <c r="D104" s="61"/>
      <c r="E104" s="61"/>
      <c r="F104" s="61"/>
      <c r="G104" s="61"/>
      <c r="H104" s="61"/>
      <c r="I104" s="61"/>
      <c r="J104" s="61"/>
      <c r="K104" s="61"/>
      <c r="L104" s="61"/>
      <c r="M104" s="61"/>
      <c r="N104" s="61"/>
      <c r="O104" s="61"/>
      <c r="P104" s="53"/>
      <c r="Q104" s="53"/>
      <c r="R104" s="53"/>
    </row>
    <row r="105" spans="1:18" ht="17.5" x14ac:dyDescent="0.35">
      <c r="A105" s="67" t="s">
        <v>79</v>
      </c>
      <c r="B105" s="61"/>
      <c r="C105" s="61"/>
      <c r="D105" s="61"/>
      <c r="E105" s="61"/>
      <c r="F105" s="61"/>
      <c r="G105" s="61"/>
      <c r="H105" s="61"/>
      <c r="I105" s="61"/>
      <c r="J105" s="61"/>
      <c r="K105" s="61"/>
      <c r="L105" s="61"/>
      <c r="M105" s="61"/>
      <c r="N105" s="61"/>
      <c r="O105" s="61"/>
      <c r="P105" s="53"/>
      <c r="Q105" s="53"/>
      <c r="R105" s="53"/>
    </row>
    <row r="106" spans="1:18" ht="17.5" x14ac:dyDescent="0.35">
      <c r="A106" s="67" t="s">
        <v>80</v>
      </c>
      <c r="B106" s="61"/>
      <c r="C106" s="61"/>
      <c r="D106" s="61"/>
      <c r="E106" s="61"/>
      <c r="F106" s="61"/>
      <c r="G106" s="61"/>
      <c r="H106" s="61"/>
      <c r="I106" s="61"/>
      <c r="J106" s="61"/>
      <c r="K106" s="61"/>
      <c r="L106" s="61"/>
      <c r="M106" s="61"/>
      <c r="N106" s="61"/>
      <c r="O106" s="61"/>
      <c r="P106" s="53"/>
      <c r="Q106" s="53"/>
      <c r="R106" s="53"/>
    </row>
    <row r="107" spans="1:18" ht="17.5" x14ac:dyDescent="0.35">
      <c r="A107" s="67" t="s">
        <v>81</v>
      </c>
      <c r="B107" s="61"/>
      <c r="C107" s="61"/>
      <c r="D107" s="61"/>
      <c r="E107" s="61"/>
      <c r="F107" s="61"/>
      <c r="G107" s="61"/>
      <c r="H107" s="61"/>
      <c r="I107" s="61"/>
      <c r="J107" s="61"/>
      <c r="K107" s="61"/>
      <c r="L107" s="61"/>
      <c r="M107" s="61"/>
      <c r="N107" s="61"/>
      <c r="O107" s="61"/>
      <c r="P107" s="53"/>
      <c r="Q107" s="53"/>
      <c r="R107" s="53"/>
    </row>
    <row r="108" spans="1:18" ht="17.5" x14ac:dyDescent="0.3">
      <c r="A108" s="67" t="s">
        <v>82</v>
      </c>
      <c r="B108" s="61"/>
      <c r="C108" s="61"/>
      <c r="D108" s="61"/>
      <c r="E108" s="61"/>
      <c r="F108" s="61"/>
      <c r="G108" s="61"/>
      <c r="H108" s="61"/>
      <c r="I108" s="61"/>
      <c r="J108" s="61"/>
      <c r="K108" s="61"/>
      <c r="L108" s="61"/>
      <c r="M108" s="61"/>
      <c r="N108" s="61"/>
      <c r="O108" s="61"/>
      <c r="P108" s="75"/>
      <c r="Q108" s="75"/>
      <c r="R108" s="75"/>
    </row>
    <row r="109" spans="1:18" ht="17.5" x14ac:dyDescent="0.3">
      <c r="A109" s="67" t="s">
        <v>83</v>
      </c>
      <c r="B109" s="61"/>
      <c r="C109" s="61"/>
      <c r="D109" s="61"/>
      <c r="E109" s="61"/>
      <c r="F109" s="61"/>
      <c r="G109" s="61"/>
      <c r="H109" s="61"/>
      <c r="I109" s="61"/>
      <c r="J109" s="61"/>
      <c r="K109" s="61"/>
      <c r="L109" s="61"/>
      <c r="M109" s="61"/>
      <c r="N109" s="61"/>
      <c r="O109" s="61"/>
      <c r="P109" s="75"/>
      <c r="Q109" s="75"/>
      <c r="R109" s="75"/>
    </row>
    <row r="110" spans="1:18" ht="17.5" x14ac:dyDescent="0.3">
      <c r="A110" s="67" t="s">
        <v>84</v>
      </c>
      <c r="B110" s="61"/>
      <c r="C110" s="61"/>
      <c r="D110" s="61"/>
      <c r="E110" s="61"/>
      <c r="F110" s="61"/>
      <c r="G110" s="61"/>
      <c r="H110" s="61"/>
      <c r="I110" s="61"/>
      <c r="J110" s="61"/>
      <c r="K110" s="61"/>
      <c r="L110" s="61"/>
      <c r="M110" s="61"/>
      <c r="N110" s="61"/>
      <c r="O110" s="61"/>
      <c r="P110" s="75"/>
      <c r="Q110" s="75"/>
      <c r="R110" s="75"/>
    </row>
    <row r="111" spans="1:18" ht="17.5" x14ac:dyDescent="0.35">
      <c r="A111" s="67" t="s">
        <v>85</v>
      </c>
      <c r="B111" s="61"/>
      <c r="C111" s="61"/>
      <c r="D111" s="61"/>
      <c r="E111" s="61"/>
      <c r="F111" s="61"/>
      <c r="G111" s="61"/>
      <c r="H111" s="61"/>
      <c r="I111" s="61"/>
      <c r="J111" s="61"/>
      <c r="K111" s="61"/>
      <c r="L111" s="61"/>
      <c r="M111" s="61"/>
      <c r="N111" s="61"/>
      <c r="O111" s="61"/>
      <c r="P111" s="53"/>
      <c r="Q111" s="53"/>
      <c r="R111" s="53"/>
    </row>
    <row r="112" spans="1:18" ht="17.5" x14ac:dyDescent="0.35">
      <c r="A112" s="68" t="s">
        <v>33</v>
      </c>
      <c r="B112" s="61"/>
      <c r="C112" s="61"/>
      <c r="D112" s="61"/>
      <c r="E112" s="61"/>
      <c r="F112" s="61"/>
      <c r="G112" s="61"/>
      <c r="H112" s="61"/>
      <c r="I112" s="61"/>
      <c r="J112" s="61"/>
      <c r="K112" s="61"/>
      <c r="L112" s="61"/>
      <c r="M112" s="61"/>
      <c r="N112" s="61"/>
      <c r="O112" s="61"/>
      <c r="P112" s="53"/>
      <c r="Q112" s="53"/>
      <c r="R112" s="53"/>
    </row>
    <row r="113" spans="1:18" ht="17.5" x14ac:dyDescent="0.3">
      <c r="A113" s="67"/>
      <c r="B113" s="61"/>
      <c r="C113" s="61"/>
      <c r="D113" s="61"/>
      <c r="E113" s="61"/>
      <c r="F113" s="61"/>
      <c r="G113" s="61"/>
      <c r="H113" s="61"/>
      <c r="I113" s="61"/>
      <c r="J113" s="61"/>
      <c r="K113" s="61"/>
      <c r="L113" s="61"/>
      <c r="M113" s="61"/>
      <c r="N113" s="61"/>
      <c r="O113" s="61"/>
      <c r="P113" s="59"/>
      <c r="Q113" s="59"/>
      <c r="R113" s="59"/>
    </row>
    <row r="114" spans="1:18" ht="17.5" x14ac:dyDescent="0.3">
      <c r="A114" s="60" t="s">
        <v>86</v>
      </c>
      <c r="B114" s="61"/>
      <c r="C114" s="61"/>
      <c r="D114" s="61"/>
      <c r="E114" s="61"/>
      <c r="F114" s="61"/>
      <c r="G114" s="61"/>
      <c r="H114" s="61"/>
      <c r="I114" s="61"/>
      <c r="J114" s="61"/>
      <c r="K114" s="61"/>
      <c r="L114" s="61"/>
      <c r="M114" s="61"/>
      <c r="N114" s="61"/>
      <c r="O114" s="61"/>
      <c r="P114" s="59"/>
      <c r="Q114" s="59"/>
      <c r="R114" s="59"/>
    </row>
    <row r="115" spans="1:18" ht="17.5" x14ac:dyDescent="0.3">
      <c r="A115" s="67" t="s">
        <v>87</v>
      </c>
      <c r="B115" s="61"/>
      <c r="C115" s="61"/>
      <c r="D115" s="61"/>
      <c r="E115" s="61"/>
      <c r="F115" s="61"/>
      <c r="G115" s="61"/>
      <c r="H115" s="61"/>
      <c r="I115" s="61"/>
      <c r="J115" s="61"/>
      <c r="K115" s="61"/>
      <c r="L115" s="61"/>
      <c r="M115" s="61"/>
      <c r="N115" s="61"/>
      <c r="O115" s="61"/>
      <c r="P115" s="59"/>
      <c r="Q115" s="59"/>
      <c r="R115" s="59"/>
    </row>
    <row r="116" spans="1:18" ht="17.5" x14ac:dyDescent="0.3">
      <c r="A116" s="67" t="s">
        <v>88</v>
      </c>
      <c r="B116" s="61"/>
      <c r="C116" s="61"/>
      <c r="D116" s="61"/>
      <c r="E116" s="61"/>
      <c r="F116" s="61"/>
      <c r="G116" s="61"/>
      <c r="H116" s="61"/>
      <c r="I116" s="61"/>
      <c r="J116" s="61"/>
      <c r="K116" s="61"/>
      <c r="L116" s="61"/>
      <c r="M116" s="61"/>
      <c r="N116" s="61"/>
      <c r="O116" s="61"/>
      <c r="P116" s="59"/>
      <c r="Q116" s="59"/>
      <c r="R116" s="59"/>
    </row>
    <row r="117" spans="1:18" ht="17.5" x14ac:dyDescent="0.3">
      <c r="A117" s="67" t="s">
        <v>89</v>
      </c>
      <c r="B117" s="61"/>
      <c r="C117" s="61"/>
      <c r="D117" s="61"/>
      <c r="E117" s="61"/>
      <c r="F117" s="61"/>
      <c r="G117" s="61"/>
      <c r="H117" s="61"/>
      <c r="I117" s="61"/>
      <c r="J117" s="61"/>
      <c r="K117" s="61"/>
      <c r="L117" s="61"/>
      <c r="M117" s="61"/>
      <c r="N117" s="61"/>
      <c r="O117" s="61"/>
      <c r="P117" s="59"/>
      <c r="Q117" s="59"/>
      <c r="R117" s="59"/>
    </row>
    <row r="118" spans="1:18" ht="17.5" x14ac:dyDescent="0.3">
      <c r="A118" s="68" t="s">
        <v>33</v>
      </c>
      <c r="B118" s="61"/>
      <c r="C118" s="61"/>
      <c r="D118" s="61"/>
      <c r="E118" s="61"/>
      <c r="F118" s="61"/>
      <c r="G118" s="61"/>
      <c r="H118" s="61"/>
      <c r="I118" s="61"/>
      <c r="J118" s="61"/>
      <c r="K118" s="61"/>
      <c r="L118" s="61"/>
      <c r="M118" s="61"/>
      <c r="N118" s="61"/>
      <c r="O118" s="61"/>
      <c r="P118" s="59"/>
      <c r="Q118" s="59"/>
      <c r="R118" s="59"/>
    </row>
    <row r="119" spans="1:18" ht="17.5" x14ac:dyDescent="0.3">
      <c r="A119" s="67"/>
      <c r="B119" s="61"/>
      <c r="C119" s="61"/>
      <c r="D119" s="61"/>
      <c r="E119" s="61"/>
      <c r="F119" s="61"/>
      <c r="G119" s="61"/>
      <c r="H119" s="61"/>
      <c r="I119" s="61"/>
      <c r="J119" s="61"/>
      <c r="K119" s="61"/>
      <c r="L119" s="61"/>
      <c r="M119" s="61"/>
      <c r="N119" s="61"/>
      <c r="O119" s="61"/>
      <c r="P119" s="59"/>
      <c r="Q119" s="59"/>
      <c r="R119" s="59"/>
    </row>
    <row r="120" spans="1:18" ht="17.5" x14ac:dyDescent="0.3">
      <c r="A120" s="60" t="s">
        <v>90</v>
      </c>
      <c r="B120" s="61"/>
      <c r="C120" s="61"/>
      <c r="D120" s="61"/>
      <c r="E120" s="61"/>
      <c r="F120" s="61"/>
      <c r="G120" s="61"/>
      <c r="H120" s="61"/>
      <c r="I120" s="61"/>
      <c r="J120" s="61"/>
      <c r="K120" s="61"/>
      <c r="L120" s="61"/>
      <c r="M120" s="61"/>
      <c r="N120" s="61"/>
      <c r="O120" s="61"/>
      <c r="P120" s="59"/>
      <c r="Q120" s="59"/>
      <c r="R120" s="59"/>
    </row>
    <row r="121" spans="1:18" ht="17.5" x14ac:dyDescent="0.3">
      <c r="A121" s="260" t="s">
        <v>91</v>
      </c>
      <c r="B121" s="70"/>
      <c r="C121" s="70"/>
      <c r="D121" s="70"/>
      <c r="E121" s="70"/>
      <c r="F121" s="70"/>
      <c r="G121" s="70"/>
      <c r="H121" s="70"/>
      <c r="I121" s="70"/>
      <c r="J121" s="70"/>
      <c r="K121" s="70"/>
      <c r="L121" s="70"/>
      <c r="M121" s="61"/>
      <c r="N121" s="61"/>
      <c r="O121" s="61"/>
      <c r="P121" s="59"/>
      <c r="Q121" s="59"/>
      <c r="R121" s="59"/>
    </row>
    <row r="122" spans="1:18" ht="17.5" x14ac:dyDescent="0.3">
      <c r="A122" s="68" t="s">
        <v>33</v>
      </c>
      <c r="B122" s="61"/>
      <c r="C122" s="61"/>
      <c r="D122" s="61"/>
      <c r="E122" s="61"/>
      <c r="F122" s="61"/>
      <c r="G122" s="61"/>
      <c r="H122" s="61"/>
      <c r="I122" s="61"/>
      <c r="J122" s="61"/>
      <c r="K122" s="61"/>
      <c r="L122" s="61"/>
      <c r="M122" s="61"/>
      <c r="N122" s="61"/>
      <c r="O122" s="61"/>
      <c r="P122" s="59"/>
      <c r="Q122" s="59"/>
      <c r="R122" s="59"/>
    </row>
    <row r="123" spans="1:18" ht="17.5" x14ac:dyDescent="0.3">
      <c r="A123" s="67"/>
      <c r="B123" s="61"/>
      <c r="C123" s="61"/>
      <c r="D123" s="61"/>
      <c r="E123" s="61"/>
      <c r="F123" s="61"/>
      <c r="G123" s="61"/>
      <c r="H123" s="61"/>
      <c r="I123" s="61"/>
      <c r="J123" s="61"/>
      <c r="K123" s="61"/>
      <c r="L123" s="61"/>
      <c r="M123" s="61"/>
      <c r="N123" s="61"/>
      <c r="O123" s="61"/>
      <c r="P123" s="59"/>
      <c r="Q123" s="59"/>
      <c r="R123" s="59"/>
    </row>
    <row r="124" spans="1:18" ht="17.5" x14ac:dyDescent="0.3">
      <c r="A124" s="60" t="s">
        <v>92</v>
      </c>
      <c r="B124" s="61"/>
      <c r="C124" s="61"/>
      <c r="D124" s="61"/>
      <c r="E124" s="61"/>
      <c r="F124" s="61"/>
      <c r="G124" s="61"/>
      <c r="H124" s="61"/>
      <c r="I124" s="61"/>
      <c r="J124" s="61"/>
      <c r="K124" s="61"/>
      <c r="L124" s="61"/>
      <c r="M124" s="61"/>
      <c r="N124" s="61"/>
      <c r="O124" s="61"/>
      <c r="P124" s="75"/>
      <c r="Q124" s="75"/>
      <c r="R124" s="75"/>
    </row>
    <row r="125" spans="1:18" ht="17.5" x14ac:dyDescent="0.3">
      <c r="A125" s="67" t="s">
        <v>93</v>
      </c>
      <c r="B125" s="61"/>
      <c r="C125" s="61"/>
      <c r="D125" s="61"/>
      <c r="E125" s="61"/>
      <c r="F125" s="61"/>
      <c r="G125" s="61"/>
      <c r="H125" s="61"/>
      <c r="I125" s="61"/>
      <c r="J125" s="61"/>
      <c r="K125" s="61"/>
      <c r="L125" s="61"/>
      <c r="M125" s="61"/>
      <c r="N125" s="61"/>
      <c r="O125" s="61"/>
      <c r="P125" s="75"/>
      <c r="Q125" s="75"/>
      <c r="R125" s="75"/>
    </row>
    <row r="126" spans="1:18" ht="17.5" x14ac:dyDescent="0.3">
      <c r="A126" s="67" t="s">
        <v>94</v>
      </c>
      <c r="B126" s="61"/>
      <c r="C126" s="61"/>
      <c r="D126" s="61"/>
      <c r="E126" s="61"/>
      <c r="F126" s="61"/>
      <c r="G126" s="61"/>
      <c r="H126" s="61"/>
      <c r="I126" s="61"/>
      <c r="J126" s="61"/>
      <c r="K126" s="61"/>
      <c r="L126" s="61"/>
      <c r="M126" s="61"/>
      <c r="N126" s="61"/>
      <c r="O126" s="61"/>
      <c r="P126" s="75"/>
      <c r="Q126" s="75"/>
      <c r="R126" s="75"/>
    </row>
    <row r="127" spans="1:18" ht="17.5" x14ac:dyDescent="0.3">
      <c r="A127" s="67" t="s">
        <v>95</v>
      </c>
      <c r="B127" s="61"/>
      <c r="C127" s="61"/>
      <c r="D127" s="61"/>
      <c r="E127" s="61"/>
      <c r="F127" s="61"/>
      <c r="G127" s="61"/>
      <c r="H127" s="61"/>
      <c r="I127" s="61"/>
      <c r="J127" s="61"/>
      <c r="K127" s="61"/>
      <c r="L127" s="61"/>
      <c r="M127" s="61"/>
      <c r="N127" s="61"/>
      <c r="O127" s="61"/>
      <c r="P127" s="75"/>
      <c r="Q127" s="75"/>
      <c r="R127" s="75"/>
    </row>
    <row r="128" spans="1:18" ht="17.5" x14ac:dyDescent="0.3">
      <c r="A128" s="67" t="s">
        <v>96</v>
      </c>
      <c r="B128" s="61"/>
      <c r="C128" s="61"/>
      <c r="D128" s="61"/>
      <c r="E128" s="61"/>
      <c r="F128" s="61"/>
      <c r="G128" s="61"/>
      <c r="H128" s="61"/>
      <c r="I128" s="61"/>
      <c r="J128" s="61"/>
      <c r="K128" s="61"/>
      <c r="L128" s="61"/>
      <c r="M128" s="61"/>
      <c r="N128" s="61"/>
      <c r="O128" s="61"/>
      <c r="P128" s="75"/>
      <c r="Q128" s="75"/>
      <c r="R128" s="75"/>
    </row>
    <row r="129" spans="1:18" ht="17.5" x14ac:dyDescent="0.3">
      <c r="A129" s="68" t="s">
        <v>97</v>
      </c>
      <c r="B129" s="61"/>
      <c r="C129" s="61"/>
      <c r="D129" s="61"/>
      <c r="E129" s="61"/>
      <c r="F129" s="61"/>
      <c r="G129" s="61"/>
      <c r="H129" s="61"/>
      <c r="I129" s="61"/>
      <c r="J129" s="61"/>
      <c r="K129" s="61"/>
      <c r="L129" s="61"/>
      <c r="M129" s="61"/>
      <c r="N129" s="61"/>
      <c r="O129" s="61"/>
      <c r="P129" s="75"/>
      <c r="Q129" s="75"/>
      <c r="R129" s="75"/>
    </row>
    <row r="130" spans="1:18" ht="15" customHeight="1" x14ac:dyDescent="0.3">
      <c r="A130" s="67"/>
      <c r="B130" s="61"/>
      <c r="C130" s="61"/>
      <c r="D130" s="61"/>
      <c r="E130" s="61"/>
      <c r="F130" s="61"/>
      <c r="G130" s="61"/>
      <c r="H130" s="61"/>
      <c r="I130" s="61"/>
      <c r="J130" s="61"/>
      <c r="K130" s="61"/>
      <c r="L130" s="61"/>
      <c r="M130" s="61"/>
      <c r="N130" s="61"/>
      <c r="O130" s="61"/>
      <c r="P130" s="59"/>
      <c r="Q130" s="59"/>
      <c r="R130" s="59"/>
    </row>
    <row r="131" spans="1:18" ht="15.75" customHeight="1" x14ac:dyDescent="0.3">
      <c r="A131" s="60" t="s">
        <v>98</v>
      </c>
      <c r="B131" s="61"/>
      <c r="C131" s="61"/>
      <c r="D131" s="61"/>
      <c r="E131" s="61"/>
      <c r="F131" s="61"/>
      <c r="G131" s="61"/>
      <c r="H131" s="61"/>
      <c r="I131" s="61"/>
      <c r="J131" s="61"/>
      <c r="K131" s="61"/>
      <c r="L131" s="61"/>
      <c r="M131" s="61"/>
      <c r="N131" s="61"/>
      <c r="O131" s="61"/>
      <c r="P131" s="75"/>
      <c r="Q131" s="75"/>
      <c r="R131" s="75"/>
    </row>
    <row r="132" spans="1:18" ht="15.75" customHeight="1" x14ac:dyDescent="0.3">
      <c r="A132" s="67"/>
      <c r="B132" s="70"/>
      <c r="C132" s="70"/>
      <c r="D132" s="70"/>
      <c r="E132" s="70"/>
      <c r="F132" s="70"/>
      <c r="G132" s="70"/>
      <c r="H132" s="61"/>
      <c r="I132" s="61"/>
      <c r="J132" s="61"/>
      <c r="K132" s="61"/>
      <c r="L132" s="61"/>
      <c r="M132" s="61"/>
      <c r="N132" s="61"/>
      <c r="O132" s="61"/>
      <c r="P132" s="75"/>
      <c r="Q132" s="75"/>
      <c r="R132" s="75"/>
    </row>
    <row r="133" spans="1:18" ht="15.75" customHeight="1" x14ac:dyDescent="0.3">
      <c r="A133" s="65" t="s">
        <v>99</v>
      </c>
      <c r="B133" s="70"/>
      <c r="C133" s="70"/>
      <c r="D133" s="70"/>
      <c r="E133" s="70"/>
      <c r="F133" s="70"/>
      <c r="G133" s="70"/>
      <c r="H133" s="61"/>
      <c r="I133" s="61"/>
      <c r="J133" s="61"/>
      <c r="K133" s="61"/>
      <c r="L133" s="61"/>
      <c r="M133" s="61"/>
      <c r="N133" s="61"/>
      <c r="O133" s="61"/>
      <c r="P133" s="74"/>
      <c r="Q133" s="74"/>
      <c r="R133" s="74"/>
    </row>
    <row r="134" spans="1:18" ht="15.75" customHeight="1" x14ac:dyDescent="0.35">
      <c r="A134" s="65" t="s">
        <v>100</v>
      </c>
      <c r="B134" s="70"/>
      <c r="C134" s="70"/>
      <c r="D134" s="70"/>
      <c r="E134" s="70"/>
      <c r="F134" s="70"/>
      <c r="G134" s="70"/>
      <c r="H134" s="61"/>
      <c r="I134" s="61"/>
      <c r="J134" s="61"/>
      <c r="K134" s="61"/>
      <c r="L134" s="61"/>
      <c r="M134" s="61"/>
      <c r="N134" s="61"/>
      <c r="O134" s="61"/>
      <c r="P134" s="53"/>
      <c r="Q134" s="53"/>
      <c r="R134" s="53"/>
    </row>
    <row r="135" spans="1:18" ht="15.75" customHeight="1" x14ac:dyDescent="0.35">
      <c r="A135" s="65" t="s">
        <v>101</v>
      </c>
      <c r="B135" s="70"/>
      <c r="C135" s="70"/>
      <c r="D135" s="70"/>
      <c r="E135" s="70"/>
      <c r="F135" s="70"/>
      <c r="G135" s="70"/>
      <c r="H135" s="61"/>
      <c r="I135" s="61"/>
      <c r="J135" s="61"/>
      <c r="K135" s="61"/>
      <c r="L135" s="61"/>
      <c r="M135" s="61"/>
      <c r="N135" s="61"/>
      <c r="O135" s="61"/>
      <c r="P135" s="53"/>
      <c r="Q135" s="53"/>
      <c r="R135" s="53"/>
    </row>
    <row r="136" spans="1:18" ht="15.75" customHeight="1" x14ac:dyDescent="0.35">
      <c r="A136" s="65" t="s">
        <v>102</v>
      </c>
      <c r="B136" s="70"/>
      <c r="C136" s="70"/>
      <c r="D136" s="70"/>
      <c r="E136" s="70"/>
      <c r="F136" s="70"/>
      <c r="G136" s="70"/>
      <c r="H136" s="61"/>
      <c r="I136" s="61"/>
      <c r="J136" s="61"/>
      <c r="K136" s="61"/>
      <c r="L136" s="61"/>
      <c r="M136" s="61"/>
      <c r="N136" s="61"/>
      <c r="O136" s="61"/>
      <c r="P136" s="53"/>
      <c r="Q136" s="53"/>
      <c r="R136" s="53"/>
    </row>
    <row r="137" spans="1:18" ht="15" customHeight="1" x14ac:dyDescent="0.3">
      <c r="A137" s="65" t="s">
        <v>103</v>
      </c>
      <c r="B137" s="70"/>
      <c r="C137" s="70"/>
      <c r="D137" s="70"/>
      <c r="E137" s="70"/>
      <c r="F137" s="70"/>
      <c r="G137" s="70"/>
      <c r="H137" s="61"/>
      <c r="I137" s="61"/>
      <c r="J137" s="61"/>
      <c r="K137" s="61"/>
      <c r="L137" s="61"/>
      <c r="M137" s="61"/>
      <c r="N137" s="61"/>
      <c r="O137" s="61"/>
      <c r="P137" s="59"/>
      <c r="Q137" s="59"/>
      <c r="R137" s="59"/>
    </row>
    <row r="138" spans="1:18" ht="15" customHeight="1" x14ac:dyDescent="0.3">
      <c r="A138" s="67"/>
      <c r="B138" s="70"/>
      <c r="C138" s="70"/>
      <c r="D138" s="70"/>
      <c r="E138" s="70"/>
      <c r="F138" s="70"/>
      <c r="G138" s="70"/>
      <c r="H138" s="61"/>
      <c r="I138" s="61"/>
      <c r="J138" s="61"/>
      <c r="K138" s="61"/>
      <c r="L138" s="61"/>
      <c r="M138" s="61"/>
      <c r="N138" s="61"/>
      <c r="O138" s="61"/>
      <c r="P138" s="59"/>
      <c r="Q138" s="59"/>
      <c r="R138" s="59"/>
    </row>
    <row r="139" spans="1:18" ht="15" customHeight="1" x14ac:dyDescent="0.3">
      <c r="A139" s="60" t="s">
        <v>104</v>
      </c>
      <c r="B139" s="70"/>
      <c r="C139" s="70"/>
      <c r="D139" s="70"/>
      <c r="E139" s="70"/>
      <c r="F139" s="70"/>
      <c r="G139" s="70"/>
      <c r="H139" s="70"/>
      <c r="I139" s="70"/>
      <c r="J139" s="61"/>
      <c r="K139" s="61"/>
      <c r="L139" s="61"/>
      <c r="M139" s="61"/>
      <c r="N139" s="61"/>
      <c r="O139" s="61"/>
      <c r="P139" s="59"/>
      <c r="Q139" s="59"/>
      <c r="R139" s="59"/>
    </row>
    <row r="140" spans="1:18" ht="15" customHeight="1" x14ac:dyDescent="0.3">
      <c r="A140" s="69" t="s">
        <v>105</v>
      </c>
      <c r="B140" s="70"/>
      <c r="C140" s="70"/>
      <c r="D140" s="70"/>
      <c r="E140" s="70"/>
      <c r="F140" s="70"/>
      <c r="G140" s="70"/>
      <c r="H140" s="70"/>
      <c r="I140" s="70"/>
      <c r="J140" s="61"/>
      <c r="K140" s="61"/>
      <c r="L140" s="61"/>
      <c r="M140" s="61"/>
      <c r="N140" s="61"/>
      <c r="O140" s="61"/>
      <c r="P140" s="59"/>
      <c r="Q140" s="59"/>
      <c r="R140" s="59"/>
    </row>
    <row r="141" spans="1:18" ht="15" customHeight="1" x14ac:dyDescent="0.3">
      <c r="A141" s="68" t="s">
        <v>106</v>
      </c>
      <c r="B141" s="61"/>
      <c r="C141" s="61"/>
      <c r="D141" s="61"/>
      <c r="E141" s="61"/>
      <c r="F141" s="61"/>
      <c r="G141" s="61"/>
      <c r="H141" s="61"/>
      <c r="I141" s="61"/>
      <c r="J141" s="61"/>
      <c r="K141" s="61"/>
      <c r="L141" s="61"/>
      <c r="M141" s="61"/>
      <c r="N141" s="61"/>
      <c r="O141" s="61"/>
      <c r="P141" s="76"/>
      <c r="Q141" s="76"/>
      <c r="R141" s="76"/>
    </row>
    <row r="142" spans="1:18" ht="15" customHeight="1" x14ac:dyDescent="0.3">
      <c r="A142" s="67"/>
      <c r="B142" s="61"/>
      <c r="C142" s="61"/>
      <c r="D142" s="61"/>
      <c r="E142" s="61"/>
      <c r="F142" s="61"/>
      <c r="G142" s="61"/>
      <c r="H142" s="61"/>
      <c r="I142" s="61"/>
      <c r="J142" s="61"/>
      <c r="K142" s="61"/>
      <c r="L142" s="61"/>
      <c r="M142" s="61"/>
      <c r="N142" s="61"/>
      <c r="O142" s="61"/>
      <c r="P142" s="76"/>
      <c r="Q142" s="76"/>
      <c r="R142" s="76"/>
    </row>
    <row r="143" spans="1:18" ht="15" customHeight="1" x14ac:dyDescent="0.3">
      <c r="A143" s="60" t="s">
        <v>107</v>
      </c>
      <c r="B143" s="61"/>
      <c r="C143" s="61"/>
      <c r="D143" s="61"/>
      <c r="E143" s="61"/>
      <c r="F143" s="61"/>
      <c r="G143" s="61"/>
      <c r="H143" s="61"/>
      <c r="I143" s="61"/>
      <c r="J143" s="61"/>
      <c r="K143" s="61"/>
      <c r="L143" s="61"/>
      <c r="M143" s="61"/>
      <c r="N143" s="61"/>
      <c r="O143" s="61"/>
      <c r="P143" s="77"/>
      <c r="Q143" s="77"/>
      <c r="R143" s="77"/>
    </row>
    <row r="144" spans="1:18" ht="15" customHeight="1" x14ac:dyDescent="0.3">
      <c r="A144" s="67" t="s">
        <v>108</v>
      </c>
      <c r="B144" s="61"/>
      <c r="C144" s="61"/>
      <c r="D144" s="61"/>
      <c r="E144" s="61"/>
      <c r="F144" s="61"/>
      <c r="G144" s="61"/>
      <c r="H144" s="61"/>
      <c r="I144" s="61"/>
      <c r="J144" s="61"/>
      <c r="K144" s="61"/>
      <c r="L144" s="61"/>
      <c r="M144" s="61"/>
      <c r="N144" s="61"/>
      <c r="O144" s="61"/>
      <c r="P144" s="59"/>
      <c r="Q144" s="59"/>
      <c r="R144" s="59"/>
    </row>
    <row r="145" spans="1:18" ht="15" customHeight="1" x14ac:dyDescent="0.3">
      <c r="A145" s="68" t="s">
        <v>106</v>
      </c>
      <c r="B145" s="61"/>
      <c r="C145" s="61"/>
      <c r="D145" s="61"/>
      <c r="E145" s="61"/>
      <c r="F145" s="61"/>
      <c r="G145" s="61"/>
      <c r="H145" s="61"/>
      <c r="I145" s="61"/>
      <c r="J145" s="61"/>
      <c r="K145" s="61"/>
      <c r="L145" s="61"/>
      <c r="M145" s="61"/>
      <c r="N145" s="61"/>
      <c r="O145" s="61"/>
      <c r="P145" s="59"/>
      <c r="Q145" s="59"/>
      <c r="R145" s="59"/>
    </row>
    <row r="146" spans="1:18" ht="15" customHeight="1" x14ac:dyDescent="0.3">
      <c r="A146" s="67"/>
      <c r="B146" s="61"/>
      <c r="C146" s="61"/>
      <c r="D146" s="61"/>
      <c r="E146" s="61"/>
      <c r="F146" s="61"/>
      <c r="G146" s="61"/>
      <c r="H146" s="61"/>
      <c r="I146" s="61"/>
      <c r="J146" s="61"/>
      <c r="K146" s="61"/>
      <c r="L146" s="61"/>
      <c r="M146" s="61"/>
      <c r="N146" s="61"/>
      <c r="O146" s="61"/>
      <c r="P146" s="59"/>
      <c r="Q146" s="59"/>
      <c r="R146" s="59"/>
    </row>
    <row r="147" spans="1:18" ht="15" customHeight="1" x14ac:dyDescent="0.3">
      <c r="A147" s="60" t="s">
        <v>109</v>
      </c>
      <c r="B147" s="61"/>
      <c r="C147" s="61"/>
      <c r="D147" s="61"/>
      <c r="E147" s="61"/>
      <c r="F147" s="61"/>
      <c r="G147" s="61"/>
      <c r="H147" s="61"/>
      <c r="I147" s="61"/>
      <c r="J147" s="61"/>
      <c r="K147" s="61"/>
      <c r="L147" s="61"/>
      <c r="M147" s="61"/>
      <c r="N147" s="61"/>
      <c r="O147" s="61"/>
      <c r="P147" s="59"/>
      <c r="Q147" s="59"/>
      <c r="R147" s="59"/>
    </row>
    <row r="148" spans="1:18" ht="15" customHeight="1" x14ac:dyDescent="0.3">
      <c r="A148" s="67" t="s">
        <v>110</v>
      </c>
      <c r="B148" s="61"/>
      <c r="C148" s="61"/>
      <c r="D148" s="61"/>
      <c r="E148" s="61"/>
      <c r="F148" s="61"/>
      <c r="G148" s="61"/>
      <c r="H148" s="61"/>
      <c r="I148" s="61"/>
      <c r="J148" s="61"/>
      <c r="K148" s="61"/>
      <c r="L148" s="61"/>
      <c r="M148" s="61"/>
      <c r="N148" s="61"/>
      <c r="O148" s="61"/>
      <c r="P148" s="59"/>
      <c r="Q148" s="59"/>
      <c r="R148" s="59"/>
    </row>
    <row r="149" spans="1:18" ht="15" customHeight="1" x14ac:dyDescent="0.3">
      <c r="A149" s="68" t="s">
        <v>106</v>
      </c>
      <c r="B149" s="61"/>
      <c r="C149" s="61"/>
      <c r="D149" s="61"/>
      <c r="E149" s="61"/>
      <c r="F149" s="61"/>
      <c r="G149" s="61"/>
      <c r="H149" s="61"/>
      <c r="I149" s="61"/>
      <c r="J149" s="61"/>
      <c r="K149" s="61"/>
      <c r="L149" s="61"/>
      <c r="M149" s="61"/>
      <c r="N149" s="61"/>
      <c r="O149" s="61"/>
      <c r="P149" s="59"/>
      <c r="Q149" s="59"/>
      <c r="R149" s="59"/>
    </row>
    <row r="150" spans="1:18" ht="15" customHeight="1" x14ac:dyDescent="0.3">
      <c r="A150" s="67"/>
      <c r="B150" s="61"/>
      <c r="C150" s="61"/>
      <c r="D150" s="61"/>
      <c r="E150" s="61"/>
      <c r="F150" s="61"/>
      <c r="G150" s="61"/>
      <c r="H150" s="61"/>
      <c r="I150" s="61"/>
      <c r="J150" s="61"/>
      <c r="K150" s="61"/>
      <c r="L150" s="61"/>
      <c r="M150" s="61"/>
      <c r="N150" s="61"/>
      <c r="O150" s="61"/>
      <c r="P150" s="59"/>
      <c r="Q150" s="59"/>
      <c r="R150" s="59"/>
    </row>
    <row r="151" spans="1:18" ht="15.75" customHeight="1" x14ac:dyDescent="0.3">
      <c r="A151" s="60" t="s">
        <v>111</v>
      </c>
      <c r="B151" s="61"/>
      <c r="C151" s="61"/>
      <c r="D151" s="61"/>
      <c r="E151" s="61"/>
      <c r="F151" s="61"/>
      <c r="G151" s="61"/>
      <c r="H151" s="61"/>
      <c r="I151" s="61"/>
      <c r="J151" s="61"/>
      <c r="K151" s="61"/>
      <c r="L151" s="61"/>
      <c r="M151" s="61"/>
      <c r="N151" s="61"/>
      <c r="O151" s="61"/>
      <c r="P151" s="78"/>
      <c r="Q151" s="78"/>
      <c r="R151" s="78"/>
    </row>
    <row r="152" spans="1:18" ht="15.75" customHeight="1" x14ac:dyDescent="0.3">
      <c r="A152" s="67" t="s">
        <v>112</v>
      </c>
      <c r="B152" s="61"/>
      <c r="C152" s="61"/>
      <c r="D152" s="61"/>
      <c r="E152" s="61"/>
      <c r="F152" s="61"/>
      <c r="G152" s="61"/>
      <c r="H152" s="61"/>
      <c r="I152" s="61"/>
      <c r="J152" s="61"/>
      <c r="K152" s="61"/>
      <c r="L152" s="61"/>
      <c r="M152" s="61"/>
      <c r="N152" s="61"/>
      <c r="O152" s="61"/>
      <c r="P152" s="78"/>
      <c r="Q152" s="78"/>
      <c r="R152" s="78"/>
    </row>
    <row r="153" spans="1:18" ht="15.75" customHeight="1" x14ac:dyDescent="0.3">
      <c r="A153" s="67" t="s">
        <v>113</v>
      </c>
      <c r="B153" s="61"/>
      <c r="C153" s="61"/>
      <c r="D153" s="61"/>
      <c r="E153" s="61"/>
      <c r="F153" s="61"/>
      <c r="G153" s="61"/>
      <c r="H153" s="61"/>
      <c r="I153" s="61"/>
      <c r="J153" s="61"/>
      <c r="K153" s="61"/>
      <c r="L153" s="61"/>
      <c r="M153" s="61"/>
      <c r="N153" s="61"/>
      <c r="O153" s="61"/>
      <c r="P153" s="78"/>
      <c r="Q153" s="78"/>
      <c r="R153" s="78"/>
    </row>
    <row r="154" spans="1:18" ht="15" customHeight="1" x14ac:dyDescent="0.3">
      <c r="A154" s="67" t="s">
        <v>114</v>
      </c>
      <c r="B154" s="61"/>
      <c r="C154" s="61"/>
      <c r="D154" s="61"/>
      <c r="E154" s="61"/>
      <c r="F154" s="61"/>
      <c r="G154" s="61"/>
      <c r="H154" s="61"/>
      <c r="I154" s="61"/>
      <c r="J154" s="61"/>
      <c r="K154" s="61"/>
      <c r="L154" s="61"/>
      <c r="M154" s="61"/>
      <c r="N154" s="61"/>
      <c r="O154" s="61"/>
      <c r="P154" s="59"/>
      <c r="Q154" s="59"/>
      <c r="R154" s="59"/>
    </row>
    <row r="155" spans="1:18" ht="15" customHeight="1" x14ac:dyDescent="0.3">
      <c r="A155" s="67" t="s">
        <v>115</v>
      </c>
      <c r="B155" s="61"/>
      <c r="C155" s="61"/>
      <c r="D155" s="61"/>
      <c r="E155" s="61"/>
      <c r="F155" s="61"/>
      <c r="G155" s="61"/>
      <c r="H155" s="61"/>
      <c r="I155" s="61"/>
      <c r="J155" s="61"/>
      <c r="K155" s="61"/>
      <c r="L155" s="61"/>
      <c r="M155" s="61"/>
      <c r="N155" s="61"/>
      <c r="O155" s="61"/>
      <c r="P155" s="59"/>
      <c r="Q155" s="59"/>
      <c r="R155" s="59"/>
    </row>
    <row r="156" spans="1:18" ht="15" customHeight="1" x14ac:dyDescent="0.3">
      <c r="A156" s="68" t="s">
        <v>106</v>
      </c>
      <c r="B156" s="61"/>
      <c r="C156" s="61"/>
      <c r="D156" s="61"/>
      <c r="E156" s="61"/>
      <c r="F156" s="61"/>
      <c r="G156" s="61"/>
      <c r="H156" s="61"/>
      <c r="I156" s="61"/>
      <c r="J156" s="61"/>
      <c r="K156" s="61"/>
      <c r="L156" s="61"/>
      <c r="M156" s="61"/>
      <c r="N156" s="61"/>
      <c r="O156" s="61"/>
      <c r="P156" s="59"/>
      <c r="Q156" s="59"/>
      <c r="R156" s="59"/>
    </row>
    <row r="157" spans="1:18" ht="15" customHeight="1" x14ac:dyDescent="0.3">
      <c r="A157" s="67"/>
      <c r="B157" s="61"/>
      <c r="C157" s="61"/>
      <c r="D157" s="61"/>
      <c r="E157" s="61"/>
      <c r="F157" s="61"/>
      <c r="G157" s="61"/>
      <c r="H157" s="61"/>
      <c r="I157" s="61"/>
      <c r="J157" s="61"/>
      <c r="K157" s="61"/>
      <c r="L157" s="61"/>
      <c r="M157" s="61"/>
      <c r="N157" s="61"/>
      <c r="O157" s="61"/>
      <c r="P157" s="59"/>
      <c r="Q157" s="59"/>
      <c r="R157" s="59"/>
    </row>
    <row r="158" spans="1:18" ht="15" customHeight="1" x14ac:dyDescent="0.3">
      <c r="A158" s="60" t="s">
        <v>116</v>
      </c>
      <c r="B158" s="61"/>
      <c r="C158" s="61"/>
      <c r="D158" s="61"/>
      <c r="E158" s="61"/>
      <c r="F158" s="61"/>
      <c r="G158" s="61"/>
      <c r="H158" s="61"/>
      <c r="I158" s="61"/>
      <c r="J158" s="61"/>
      <c r="K158" s="61"/>
      <c r="L158" s="61"/>
      <c r="M158" s="61"/>
      <c r="N158" s="61"/>
      <c r="O158" s="61"/>
      <c r="P158" s="59"/>
      <c r="Q158" s="59"/>
      <c r="R158" s="59"/>
    </row>
    <row r="159" spans="1:18" ht="15" customHeight="1" x14ac:dyDescent="0.3">
      <c r="A159" s="67" t="s">
        <v>117</v>
      </c>
      <c r="B159" s="61"/>
      <c r="C159" s="61"/>
      <c r="D159" s="61"/>
      <c r="E159" s="61"/>
      <c r="F159" s="61"/>
      <c r="G159" s="61"/>
      <c r="H159" s="61"/>
      <c r="I159" s="61"/>
      <c r="J159" s="61"/>
      <c r="K159" s="61"/>
      <c r="L159" s="61"/>
      <c r="M159" s="61"/>
      <c r="N159" s="61"/>
      <c r="O159" s="61"/>
      <c r="P159" s="59"/>
      <c r="Q159" s="59"/>
      <c r="R159" s="59"/>
    </row>
    <row r="160" spans="1:18" ht="15.75" customHeight="1" x14ac:dyDescent="0.3">
      <c r="A160" s="68" t="s">
        <v>106</v>
      </c>
      <c r="B160" s="61"/>
      <c r="C160" s="61"/>
      <c r="D160" s="61"/>
      <c r="E160" s="61"/>
      <c r="F160" s="61"/>
      <c r="G160" s="61"/>
      <c r="H160" s="61"/>
      <c r="I160" s="61"/>
      <c r="J160" s="61"/>
      <c r="K160" s="61"/>
      <c r="L160" s="61"/>
      <c r="M160" s="61"/>
      <c r="N160" s="61"/>
      <c r="O160" s="61"/>
      <c r="P160" s="78"/>
      <c r="Q160" s="78"/>
      <c r="R160" s="78"/>
    </row>
    <row r="161" spans="1:18" ht="15.75" customHeight="1" x14ac:dyDescent="0.3">
      <c r="A161" s="61"/>
      <c r="B161" s="61"/>
      <c r="C161" s="61"/>
      <c r="D161" s="61"/>
      <c r="E161" s="61"/>
      <c r="F161" s="61"/>
      <c r="G161" s="61"/>
      <c r="H161" s="61"/>
      <c r="I161" s="61"/>
      <c r="J161" s="61"/>
      <c r="K161" s="61"/>
      <c r="L161" s="61"/>
      <c r="M161" s="61"/>
      <c r="N161" s="61"/>
      <c r="O161" s="61"/>
      <c r="P161" s="78"/>
      <c r="Q161" s="78"/>
      <c r="R161" s="78"/>
    </row>
    <row r="162" spans="1:18" ht="15.75" customHeight="1" x14ac:dyDescent="0.3">
      <c r="A162" s="61"/>
      <c r="B162" s="61"/>
      <c r="C162" s="61"/>
      <c r="D162" s="61"/>
      <c r="E162" s="61"/>
      <c r="F162" s="61"/>
      <c r="G162" s="61"/>
      <c r="H162" s="61"/>
      <c r="I162" s="61"/>
      <c r="J162" s="61"/>
      <c r="K162" s="61"/>
      <c r="L162" s="61"/>
      <c r="M162" s="61"/>
      <c r="N162" s="61"/>
      <c r="O162" s="61"/>
      <c r="P162" s="78"/>
      <c r="Q162" s="78"/>
      <c r="R162" s="78"/>
    </row>
    <row r="163" spans="1:18" ht="15" customHeight="1" x14ac:dyDescent="0.3">
      <c r="A163" s="61"/>
      <c r="B163" s="61"/>
      <c r="C163" s="61"/>
      <c r="D163" s="61"/>
      <c r="E163" s="61"/>
      <c r="F163" s="61"/>
      <c r="G163" s="61"/>
      <c r="H163" s="61"/>
      <c r="I163" s="61"/>
      <c r="J163" s="61"/>
      <c r="K163" s="61"/>
      <c r="L163" s="61"/>
      <c r="M163" s="61"/>
      <c r="N163" s="61"/>
      <c r="O163" s="61"/>
    </row>
    <row r="164" spans="1:18" ht="15" customHeight="1" x14ac:dyDescent="0.3">
      <c r="A164" s="61"/>
      <c r="B164" s="61"/>
      <c r="C164" s="61"/>
      <c r="D164" s="61"/>
      <c r="E164" s="61"/>
      <c r="F164" s="61"/>
      <c r="G164" s="61"/>
      <c r="H164" s="61"/>
      <c r="I164" s="61"/>
      <c r="J164" s="61"/>
      <c r="K164" s="61"/>
      <c r="L164" s="61"/>
      <c r="M164" s="61"/>
      <c r="N164" s="61"/>
      <c r="O164" s="61"/>
    </row>
    <row r="165" spans="1:18" ht="15" customHeight="1" x14ac:dyDescent="0.3">
      <c r="A165" s="61"/>
      <c r="B165" s="61"/>
      <c r="C165" s="61"/>
      <c r="D165" s="61"/>
      <c r="E165" s="61"/>
      <c r="F165" s="61"/>
      <c r="G165" s="61"/>
      <c r="H165" s="61"/>
      <c r="I165" s="61"/>
      <c r="J165" s="61"/>
      <c r="K165" s="61"/>
      <c r="L165" s="61"/>
      <c r="M165" s="61"/>
      <c r="N165" s="61"/>
      <c r="O165" s="61"/>
    </row>
    <row r="166" spans="1:18" ht="15" customHeight="1" x14ac:dyDescent="0.3">
      <c r="A166" s="61"/>
      <c r="B166" s="61"/>
      <c r="C166" s="61"/>
      <c r="D166" s="61"/>
      <c r="E166" s="61"/>
      <c r="F166" s="61"/>
      <c r="G166" s="61"/>
      <c r="H166" s="61"/>
      <c r="I166" s="61"/>
      <c r="J166" s="61"/>
      <c r="K166" s="61"/>
      <c r="L166" s="61"/>
      <c r="M166" s="61"/>
      <c r="N166" s="61"/>
      <c r="O166" s="61"/>
    </row>
    <row r="167" spans="1:18" ht="15" customHeight="1" x14ac:dyDescent="0.3">
      <c r="A167" s="61"/>
      <c r="B167" s="61"/>
      <c r="C167" s="61"/>
      <c r="D167" s="61"/>
      <c r="E167" s="61"/>
      <c r="F167" s="61"/>
      <c r="G167" s="61"/>
      <c r="H167" s="61"/>
      <c r="I167" s="61"/>
      <c r="J167" s="61"/>
      <c r="K167" s="61"/>
      <c r="L167" s="61"/>
      <c r="M167" s="61"/>
      <c r="N167" s="61"/>
      <c r="O167" s="61"/>
    </row>
    <row r="168" spans="1:18" ht="15" customHeight="1" x14ac:dyDescent="0.3">
      <c r="A168" s="61"/>
      <c r="B168" s="61"/>
      <c r="C168" s="61"/>
      <c r="D168" s="61"/>
      <c r="E168" s="61"/>
      <c r="F168" s="61"/>
      <c r="G168" s="61"/>
      <c r="H168" s="61"/>
      <c r="I168" s="61"/>
      <c r="J168" s="61"/>
      <c r="K168" s="61"/>
      <c r="L168" s="61"/>
      <c r="M168" s="61"/>
      <c r="N168" s="61"/>
      <c r="O168" s="61"/>
    </row>
    <row r="169" spans="1:18" ht="15" customHeight="1" x14ac:dyDescent="0.3">
      <c r="A169" s="61"/>
      <c r="B169" s="61"/>
      <c r="C169" s="61"/>
      <c r="D169" s="61"/>
      <c r="E169" s="61"/>
      <c r="F169" s="61"/>
      <c r="G169" s="61"/>
      <c r="H169" s="61"/>
      <c r="I169" s="61"/>
      <c r="J169" s="61"/>
      <c r="K169" s="61"/>
      <c r="L169" s="61"/>
      <c r="M169" s="61"/>
      <c r="N169" s="61"/>
      <c r="O169" s="61"/>
    </row>
    <row r="170" spans="1:18" ht="15" customHeight="1" x14ac:dyDescent="0.3">
      <c r="A170" s="61"/>
      <c r="B170" s="61"/>
      <c r="C170" s="61"/>
      <c r="D170" s="61"/>
      <c r="E170" s="61"/>
      <c r="F170" s="61"/>
      <c r="G170" s="61"/>
      <c r="H170" s="61"/>
      <c r="I170" s="61"/>
      <c r="J170" s="61"/>
      <c r="K170" s="61"/>
      <c r="L170" s="61"/>
      <c r="M170" s="61"/>
      <c r="N170" s="61"/>
      <c r="O170" s="61"/>
    </row>
    <row r="171" spans="1:18" ht="15" customHeight="1" x14ac:dyDescent="0.3">
      <c r="A171" s="61"/>
      <c r="B171" s="61"/>
      <c r="C171" s="61"/>
      <c r="D171" s="61"/>
      <c r="E171" s="61"/>
      <c r="F171" s="61"/>
      <c r="G171" s="61"/>
      <c r="H171" s="61"/>
      <c r="I171" s="61"/>
      <c r="J171" s="61"/>
      <c r="K171" s="61"/>
      <c r="L171" s="61"/>
      <c r="M171" s="61"/>
      <c r="N171" s="61"/>
      <c r="O171" s="61"/>
    </row>
    <row r="172" spans="1:18" ht="15" customHeight="1" x14ac:dyDescent="0.3">
      <c r="A172" s="61"/>
      <c r="B172" s="61"/>
      <c r="C172" s="61"/>
      <c r="D172" s="61"/>
      <c r="E172" s="61"/>
      <c r="F172" s="61"/>
      <c r="G172" s="61"/>
      <c r="H172" s="61"/>
      <c r="I172" s="61"/>
      <c r="J172" s="61"/>
      <c r="K172" s="61"/>
      <c r="L172" s="61"/>
      <c r="M172" s="61"/>
      <c r="N172" s="61"/>
      <c r="O172" s="61"/>
    </row>
    <row r="173" spans="1:18" ht="15" customHeight="1" x14ac:dyDescent="0.3">
      <c r="A173" s="61"/>
      <c r="B173" s="61"/>
      <c r="C173" s="61"/>
      <c r="D173" s="61"/>
      <c r="E173" s="61"/>
      <c r="F173" s="61"/>
      <c r="G173" s="61"/>
      <c r="H173" s="61"/>
      <c r="I173" s="61"/>
      <c r="J173" s="61"/>
      <c r="K173" s="61"/>
      <c r="L173" s="61"/>
      <c r="M173" s="61"/>
      <c r="N173" s="61"/>
      <c r="O173" s="61"/>
    </row>
    <row r="174" spans="1:18" ht="15" customHeight="1" x14ac:dyDescent="0.3">
      <c r="A174" s="61"/>
      <c r="B174" s="61"/>
      <c r="C174" s="61"/>
      <c r="D174" s="61"/>
      <c r="E174" s="61"/>
      <c r="F174" s="61"/>
      <c r="G174" s="61"/>
      <c r="H174" s="61"/>
      <c r="I174" s="61"/>
      <c r="J174" s="61"/>
      <c r="K174" s="61"/>
      <c r="L174" s="61"/>
      <c r="M174" s="61"/>
      <c r="N174" s="61"/>
      <c r="O174" s="61"/>
    </row>
    <row r="175" spans="1:18" ht="15" customHeight="1" x14ac:dyDescent="0.3">
      <c r="A175" s="61"/>
      <c r="B175" s="61"/>
      <c r="C175" s="61"/>
      <c r="D175" s="61"/>
      <c r="E175" s="61"/>
      <c r="F175" s="61"/>
      <c r="G175" s="61"/>
      <c r="H175" s="61"/>
      <c r="I175" s="61"/>
      <c r="J175" s="61"/>
      <c r="K175" s="61"/>
      <c r="L175" s="61"/>
      <c r="M175" s="61"/>
      <c r="N175" s="61"/>
      <c r="O175" s="61"/>
    </row>
    <row r="176" spans="1:18" ht="15" customHeight="1" x14ac:dyDescent="0.3">
      <c r="A176" s="61"/>
      <c r="B176" s="61"/>
      <c r="C176" s="61"/>
      <c r="D176" s="61"/>
      <c r="E176" s="61"/>
      <c r="F176" s="61"/>
      <c r="G176" s="61"/>
      <c r="H176" s="61"/>
      <c r="I176" s="61"/>
      <c r="J176" s="61"/>
      <c r="K176" s="61"/>
      <c r="L176" s="61"/>
      <c r="M176" s="61"/>
      <c r="N176" s="61"/>
      <c r="O176" s="61"/>
    </row>
    <row r="177" spans="1:15" ht="15" customHeight="1" x14ac:dyDescent="0.3">
      <c r="A177" s="61"/>
      <c r="B177" s="61"/>
      <c r="C177" s="61"/>
      <c r="D177" s="61"/>
      <c r="E177" s="61"/>
      <c r="F177" s="61"/>
      <c r="G177" s="61"/>
      <c r="H177" s="61"/>
      <c r="I177" s="61"/>
      <c r="J177" s="61"/>
      <c r="K177" s="61"/>
      <c r="L177" s="61"/>
      <c r="M177" s="61"/>
      <c r="N177" s="61"/>
      <c r="O177" s="61"/>
    </row>
    <row r="178" spans="1:15" ht="15" customHeight="1" x14ac:dyDescent="0.3">
      <c r="A178" s="61"/>
      <c r="B178" s="61"/>
      <c r="C178" s="61"/>
      <c r="D178" s="61"/>
      <c r="E178" s="61"/>
      <c r="F178" s="61"/>
      <c r="G178" s="61"/>
      <c r="H178" s="61"/>
      <c r="I178" s="61"/>
      <c r="J178" s="61"/>
      <c r="K178" s="61"/>
      <c r="L178" s="61"/>
      <c r="M178" s="61"/>
      <c r="N178" s="61"/>
      <c r="O178" s="61"/>
    </row>
    <row r="179" spans="1:15" ht="15" customHeight="1" x14ac:dyDescent="0.3">
      <c r="A179" s="61"/>
      <c r="B179" s="61"/>
      <c r="C179" s="61"/>
      <c r="D179" s="61"/>
      <c r="E179" s="61"/>
      <c r="F179" s="61"/>
      <c r="G179" s="61"/>
      <c r="H179" s="61"/>
      <c r="I179" s="61"/>
      <c r="J179" s="61"/>
      <c r="K179" s="61"/>
      <c r="L179" s="61"/>
      <c r="M179" s="61"/>
      <c r="N179" s="61"/>
      <c r="O179" s="61"/>
    </row>
    <row r="180" spans="1:15" ht="15" customHeight="1" x14ac:dyDescent="0.3">
      <c r="A180" s="61"/>
      <c r="B180" s="61"/>
      <c r="C180" s="61"/>
      <c r="D180" s="61"/>
      <c r="E180" s="61"/>
      <c r="F180" s="61"/>
      <c r="G180" s="61"/>
      <c r="H180" s="61"/>
      <c r="I180" s="61"/>
      <c r="J180" s="61"/>
      <c r="K180" s="61"/>
      <c r="L180" s="61"/>
      <c r="M180" s="61"/>
      <c r="N180" s="61"/>
      <c r="O180" s="61"/>
    </row>
    <row r="181" spans="1:15" ht="15" customHeight="1" x14ac:dyDescent="0.3">
      <c r="A181" s="61"/>
      <c r="B181" s="61"/>
      <c r="C181" s="61"/>
      <c r="D181" s="61"/>
      <c r="E181" s="61"/>
      <c r="F181" s="61"/>
      <c r="G181" s="61"/>
      <c r="H181" s="61"/>
      <c r="I181" s="61"/>
      <c r="J181" s="61"/>
      <c r="K181" s="61"/>
      <c r="L181" s="61"/>
      <c r="M181" s="61"/>
      <c r="N181" s="61"/>
      <c r="O181" s="61"/>
    </row>
    <row r="182" spans="1:15" ht="15" customHeight="1" x14ac:dyDescent="0.3">
      <c r="A182" s="61"/>
      <c r="B182" s="61"/>
      <c r="C182" s="61"/>
      <c r="D182" s="61"/>
      <c r="E182" s="61"/>
      <c r="F182" s="61"/>
      <c r="G182" s="61"/>
      <c r="H182" s="61"/>
      <c r="I182" s="61"/>
      <c r="J182" s="61"/>
      <c r="K182" s="61"/>
      <c r="L182" s="61"/>
      <c r="M182" s="61"/>
      <c r="N182" s="61"/>
      <c r="O182" s="61"/>
    </row>
    <row r="183" spans="1:15" ht="15" customHeight="1" x14ac:dyDescent="0.3">
      <c r="A183" s="61"/>
      <c r="B183" s="61"/>
      <c r="C183" s="61"/>
      <c r="D183" s="61"/>
      <c r="E183" s="61"/>
      <c r="F183" s="61"/>
      <c r="G183" s="61"/>
      <c r="H183" s="61"/>
      <c r="I183" s="61"/>
      <c r="J183" s="61"/>
      <c r="K183" s="61"/>
      <c r="L183" s="61"/>
      <c r="M183" s="61"/>
      <c r="N183" s="61"/>
      <c r="O183" s="61"/>
    </row>
    <row r="184" spans="1:15" ht="15" customHeight="1" x14ac:dyDescent="0.3">
      <c r="A184" s="61"/>
      <c r="B184" s="61"/>
      <c r="C184" s="61"/>
      <c r="D184" s="61"/>
      <c r="E184" s="61"/>
      <c r="F184" s="61"/>
      <c r="G184" s="61"/>
      <c r="H184" s="61"/>
      <c r="I184" s="61"/>
      <c r="J184" s="61"/>
      <c r="K184" s="61"/>
      <c r="L184" s="61"/>
      <c r="M184" s="61"/>
      <c r="N184" s="61"/>
      <c r="O184" s="61"/>
    </row>
    <row r="185" spans="1:15" ht="15" customHeight="1" x14ac:dyDescent="0.3">
      <c r="A185" s="61"/>
      <c r="B185" s="61"/>
      <c r="C185" s="61"/>
      <c r="D185" s="61"/>
      <c r="E185" s="61"/>
      <c r="F185" s="61"/>
      <c r="G185" s="61"/>
      <c r="H185" s="61"/>
      <c r="I185" s="61"/>
      <c r="J185" s="61"/>
      <c r="K185" s="61"/>
      <c r="L185" s="61"/>
      <c r="M185" s="61"/>
      <c r="N185" s="61"/>
      <c r="O185" s="61"/>
    </row>
    <row r="186" spans="1:15" ht="15" customHeight="1" x14ac:dyDescent="0.3">
      <c r="A186" s="61"/>
      <c r="B186" s="61"/>
      <c r="C186" s="61"/>
      <c r="D186" s="61"/>
      <c r="E186" s="61"/>
      <c r="F186" s="61"/>
      <c r="G186" s="61"/>
      <c r="H186" s="61"/>
      <c r="I186" s="61"/>
      <c r="J186" s="61"/>
      <c r="K186" s="61"/>
      <c r="L186" s="61"/>
      <c r="M186" s="61"/>
      <c r="N186" s="61"/>
      <c r="O186" s="61"/>
    </row>
    <row r="187" spans="1:15" ht="15" customHeight="1" x14ac:dyDescent="0.3">
      <c r="A187" s="61"/>
      <c r="B187" s="61"/>
      <c r="C187" s="61"/>
      <c r="D187" s="61"/>
      <c r="E187" s="61"/>
      <c r="F187" s="61"/>
      <c r="G187" s="61"/>
      <c r="H187" s="61"/>
      <c r="I187" s="61"/>
      <c r="J187" s="61"/>
      <c r="K187" s="61"/>
      <c r="L187" s="61"/>
      <c r="M187" s="61"/>
      <c r="N187" s="61"/>
      <c r="O187" s="61"/>
    </row>
    <row r="188" spans="1:15" ht="15" customHeight="1" x14ac:dyDescent="0.3">
      <c r="A188" s="61"/>
      <c r="B188" s="61"/>
      <c r="C188" s="61"/>
      <c r="D188" s="61"/>
      <c r="E188" s="61"/>
      <c r="F188" s="61"/>
      <c r="G188" s="61"/>
      <c r="H188" s="61"/>
      <c r="I188" s="61"/>
      <c r="J188" s="61"/>
      <c r="K188" s="61"/>
      <c r="L188" s="61"/>
      <c r="M188" s="61"/>
      <c r="N188" s="61"/>
      <c r="O188" s="61"/>
    </row>
    <row r="189" spans="1:15" ht="15" customHeight="1" x14ac:dyDescent="0.3">
      <c r="A189" s="61"/>
      <c r="B189" s="61"/>
      <c r="C189" s="61"/>
      <c r="D189" s="61"/>
      <c r="E189" s="61"/>
      <c r="F189" s="61"/>
      <c r="G189" s="61"/>
      <c r="H189" s="61"/>
      <c r="I189" s="61"/>
      <c r="J189" s="61"/>
      <c r="K189" s="61"/>
      <c r="L189" s="61"/>
      <c r="M189" s="61"/>
      <c r="N189" s="61"/>
      <c r="O189" s="61"/>
    </row>
    <row r="190" spans="1:15" ht="15" customHeight="1" x14ac:dyDescent="0.3">
      <c r="A190" s="61"/>
      <c r="B190" s="61"/>
      <c r="C190" s="61"/>
      <c r="D190" s="61"/>
      <c r="E190" s="61"/>
      <c r="F190" s="61"/>
      <c r="G190" s="61"/>
      <c r="H190" s="61"/>
      <c r="I190" s="61"/>
      <c r="J190" s="61"/>
      <c r="K190" s="61"/>
      <c r="L190" s="61"/>
      <c r="M190" s="61"/>
      <c r="N190" s="61"/>
      <c r="O190" s="61"/>
    </row>
    <row r="191" spans="1:15" ht="15" customHeight="1" x14ac:dyDescent="0.3">
      <c r="A191" s="61"/>
      <c r="B191" s="61"/>
      <c r="C191" s="61"/>
      <c r="D191" s="61"/>
      <c r="E191" s="61"/>
      <c r="F191" s="61"/>
      <c r="G191" s="61"/>
      <c r="H191" s="61"/>
      <c r="I191" s="61"/>
      <c r="J191" s="61"/>
      <c r="K191" s="61"/>
      <c r="L191" s="61"/>
      <c r="M191" s="61"/>
      <c r="N191" s="61"/>
      <c r="O191" s="61"/>
    </row>
    <row r="192" spans="1:15" ht="15" customHeight="1" x14ac:dyDescent="0.3">
      <c r="A192" s="61"/>
      <c r="B192" s="61"/>
      <c r="C192" s="61"/>
      <c r="D192" s="61"/>
      <c r="E192" s="61"/>
      <c r="F192" s="61"/>
      <c r="G192" s="61"/>
      <c r="H192" s="61"/>
      <c r="I192" s="61"/>
      <c r="J192" s="61"/>
      <c r="K192" s="61"/>
      <c r="L192" s="61"/>
      <c r="M192" s="61"/>
      <c r="N192" s="61"/>
      <c r="O192" s="61"/>
    </row>
    <row r="193" spans="1:15" ht="15" customHeight="1" x14ac:dyDescent="0.3">
      <c r="A193" s="61"/>
      <c r="B193" s="61"/>
      <c r="C193" s="61"/>
      <c r="D193" s="61"/>
      <c r="E193" s="61"/>
      <c r="F193" s="61"/>
      <c r="G193" s="61"/>
      <c r="H193" s="61"/>
      <c r="I193" s="61"/>
      <c r="J193" s="61"/>
      <c r="K193" s="61"/>
      <c r="L193" s="61"/>
      <c r="M193" s="61"/>
      <c r="N193" s="61"/>
      <c r="O193" s="61"/>
    </row>
    <row r="194" spans="1:15" ht="15" customHeight="1" x14ac:dyDescent="0.3">
      <c r="A194" s="61"/>
      <c r="B194" s="61"/>
      <c r="C194" s="61"/>
      <c r="D194" s="61"/>
      <c r="E194" s="61"/>
      <c r="F194" s="61"/>
      <c r="G194" s="61"/>
      <c r="H194" s="61"/>
      <c r="I194" s="61"/>
      <c r="J194" s="61"/>
      <c r="K194" s="61"/>
      <c r="L194" s="61"/>
      <c r="M194" s="61"/>
      <c r="N194" s="61"/>
      <c r="O194" s="61"/>
    </row>
    <row r="195" spans="1:15" ht="15" customHeight="1" x14ac:dyDescent="0.3">
      <c r="A195" s="61"/>
      <c r="B195" s="61"/>
      <c r="C195" s="61"/>
      <c r="D195" s="61"/>
      <c r="E195" s="61"/>
      <c r="F195" s="61"/>
      <c r="G195" s="61"/>
      <c r="H195" s="61"/>
      <c r="I195" s="61"/>
      <c r="J195" s="61"/>
      <c r="K195" s="61"/>
      <c r="L195" s="61"/>
      <c r="M195" s="61"/>
      <c r="N195" s="61"/>
      <c r="O195" s="61"/>
    </row>
    <row r="196" spans="1:15" ht="15" customHeight="1" x14ac:dyDescent="0.3">
      <c r="A196" s="61"/>
      <c r="B196" s="61"/>
      <c r="C196" s="61"/>
      <c r="D196" s="61"/>
      <c r="E196" s="61"/>
      <c r="F196" s="61"/>
      <c r="G196" s="61"/>
      <c r="H196" s="61"/>
      <c r="I196" s="61"/>
      <c r="J196" s="61"/>
      <c r="K196" s="61"/>
      <c r="L196" s="61"/>
      <c r="M196" s="61"/>
      <c r="N196" s="61"/>
      <c r="O196" s="61"/>
    </row>
    <row r="197" spans="1:15" ht="15" customHeight="1" x14ac:dyDescent="0.3">
      <c r="A197" s="61"/>
      <c r="B197" s="61"/>
      <c r="C197" s="61"/>
      <c r="D197" s="61"/>
      <c r="E197" s="61"/>
      <c r="F197" s="61"/>
      <c r="G197" s="61"/>
      <c r="H197" s="61"/>
      <c r="I197" s="61"/>
      <c r="J197" s="61"/>
      <c r="K197" s="61"/>
      <c r="L197" s="61"/>
      <c r="M197" s="61"/>
      <c r="N197" s="61"/>
      <c r="O197" s="61"/>
    </row>
    <row r="198" spans="1:15" ht="15" customHeight="1" x14ac:dyDescent="0.3">
      <c r="A198" s="61"/>
      <c r="B198" s="61"/>
      <c r="C198" s="61"/>
      <c r="D198" s="61"/>
      <c r="E198" s="61"/>
      <c r="F198" s="61"/>
      <c r="G198" s="61"/>
      <c r="H198" s="61"/>
      <c r="I198" s="61"/>
      <c r="J198" s="61"/>
      <c r="K198" s="61"/>
      <c r="L198" s="61"/>
      <c r="M198" s="61"/>
      <c r="N198" s="61"/>
      <c r="O198" s="61"/>
    </row>
    <row r="199" spans="1:15" ht="15" customHeight="1" x14ac:dyDescent="0.3">
      <c r="A199" s="61"/>
      <c r="B199" s="61"/>
      <c r="C199" s="61"/>
      <c r="D199" s="61"/>
      <c r="E199" s="61"/>
      <c r="F199" s="61"/>
      <c r="G199" s="61"/>
      <c r="H199" s="61"/>
      <c r="I199" s="61"/>
      <c r="J199" s="61"/>
      <c r="K199" s="61"/>
      <c r="L199" s="61"/>
      <c r="M199" s="61"/>
      <c r="N199" s="61"/>
      <c r="O199" s="61"/>
    </row>
    <row r="200" spans="1:15" ht="15" customHeight="1" x14ac:dyDescent="0.3">
      <c r="A200" s="61"/>
      <c r="B200" s="61"/>
      <c r="C200" s="61"/>
      <c r="D200" s="61"/>
      <c r="E200" s="61"/>
      <c r="F200" s="61"/>
      <c r="G200" s="61"/>
      <c r="H200" s="61"/>
      <c r="I200" s="61"/>
      <c r="J200" s="61"/>
      <c r="K200" s="61"/>
      <c r="L200" s="61"/>
      <c r="M200" s="61"/>
      <c r="N200" s="61"/>
      <c r="O200" s="61"/>
    </row>
    <row r="201" spans="1:15" ht="15" customHeight="1" x14ac:dyDescent="0.3">
      <c r="A201" s="61"/>
      <c r="B201" s="61"/>
      <c r="C201" s="61"/>
      <c r="D201" s="61"/>
      <c r="E201" s="61"/>
      <c r="F201" s="61"/>
      <c r="G201" s="61"/>
      <c r="H201" s="61"/>
      <c r="I201" s="61"/>
      <c r="J201" s="61"/>
      <c r="K201" s="61"/>
      <c r="L201" s="61"/>
      <c r="M201" s="61"/>
      <c r="N201" s="61"/>
      <c r="O201" s="61"/>
    </row>
    <row r="202" spans="1:15" ht="15" customHeight="1" x14ac:dyDescent="0.3">
      <c r="A202" s="61"/>
      <c r="B202" s="61"/>
      <c r="C202" s="61"/>
      <c r="D202" s="61"/>
      <c r="E202" s="61"/>
      <c r="F202" s="61"/>
      <c r="G202" s="61"/>
      <c r="H202" s="61"/>
      <c r="I202" s="61"/>
      <c r="J202" s="61"/>
      <c r="K202" s="61"/>
      <c r="L202" s="61"/>
      <c r="M202" s="61"/>
      <c r="N202" s="61"/>
      <c r="O202" s="61"/>
    </row>
    <row r="203" spans="1:15" ht="15" customHeight="1" x14ac:dyDescent="0.3">
      <c r="A203" s="61"/>
      <c r="B203" s="61"/>
      <c r="C203" s="61"/>
      <c r="D203" s="61"/>
      <c r="E203" s="61"/>
      <c r="F203" s="61"/>
      <c r="G203" s="61"/>
      <c r="H203" s="61"/>
      <c r="I203" s="61"/>
      <c r="J203" s="61"/>
      <c r="K203" s="61"/>
      <c r="L203" s="61"/>
      <c r="M203" s="61"/>
      <c r="N203" s="61"/>
      <c r="O203" s="61"/>
    </row>
    <row r="204" spans="1:15" ht="15" customHeight="1" x14ac:dyDescent="0.3">
      <c r="A204" s="61"/>
      <c r="B204" s="61"/>
      <c r="C204" s="61"/>
      <c r="D204" s="61"/>
      <c r="E204" s="61"/>
      <c r="F204" s="61"/>
      <c r="G204" s="61"/>
      <c r="H204" s="61"/>
      <c r="I204" s="61"/>
      <c r="J204" s="61"/>
      <c r="K204" s="61"/>
      <c r="L204" s="61"/>
      <c r="M204" s="61"/>
      <c r="N204" s="61"/>
      <c r="O204" s="61"/>
    </row>
    <row r="205" spans="1:15" ht="15" customHeight="1" x14ac:dyDescent="0.3">
      <c r="A205" s="61"/>
      <c r="B205" s="61"/>
      <c r="C205" s="61"/>
      <c r="D205" s="61"/>
      <c r="E205" s="61"/>
      <c r="F205" s="61"/>
      <c r="G205" s="61"/>
      <c r="H205" s="61"/>
      <c r="I205" s="61"/>
      <c r="J205" s="61"/>
      <c r="K205" s="61"/>
      <c r="L205" s="61"/>
      <c r="M205" s="61"/>
      <c r="N205" s="61"/>
      <c r="O205" s="61"/>
    </row>
    <row r="206" spans="1:15" ht="15" customHeight="1" x14ac:dyDescent="0.3">
      <c r="A206" s="61"/>
      <c r="B206" s="61"/>
      <c r="C206" s="61"/>
      <c r="D206" s="61"/>
      <c r="E206" s="61"/>
      <c r="F206" s="61"/>
      <c r="G206" s="61"/>
      <c r="H206" s="61"/>
      <c r="I206" s="61"/>
      <c r="J206" s="61"/>
      <c r="K206" s="61"/>
      <c r="L206" s="61"/>
      <c r="M206" s="61"/>
      <c r="N206" s="61"/>
      <c r="O206" s="61"/>
    </row>
    <row r="207" spans="1:15" ht="15" customHeight="1" x14ac:dyDescent="0.3">
      <c r="A207" s="61"/>
      <c r="B207" s="61"/>
      <c r="C207" s="61"/>
      <c r="D207" s="61"/>
      <c r="E207" s="61"/>
      <c r="F207" s="61"/>
      <c r="G207" s="61"/>
      <c r="H207" s="61"/>
      <c r="I207" s="61"/>
      <c r="J207" s="61"/>
      <c r="K207" s="61"/>
      <c r="L207" s="61"/>
      <c r="M207" s="61"/>
      <c r="N207" s="61"/>
      <c r="O207" s="61"/>
    </row>
    <row r="208" spans="1:15" ht="15" customHeight="1" x14ac:dyDescent="0.3">
      <c r="A208" s="61"/>
      <c r="B208" s="61"/>
      <c r="C208" s="61"/>
      <c r="D208" s="61"/>
      <c r="E208" s="61"/>
      <c r="F208" s="61"/>
      <c r="G208" s="61"/>
      <c r="H208" s="61"/>
      <c r="I208" s="61"/>
      <c r="J208" s="61"/>
      <c r="K208" s="61"/>
      <c r="L208" s="61"/>
      <c r="M208" s="61"/>
      <c r="N208" s="61"/>
      <c r="O208" s="61"/>
    </row>
    <row r="209" spans="1:15" ht="15" customHeight="1" x14ac:dyDescent="0.3">
      <c r="A209" s="61"/>
      <c r="B209" s="61"/>
      <c r="C209" s="61"/>
      <c r="D209" s="61"/>
      <c r="E209" s="61"/>
      <c r="F209" s="61"/>
      <c r="G209" s="61"/>
      <c r="H209" s="61"/>
      <c r="I209" s="61"/>
      <c r="J209" s="61"/>
      <c r="K209" s="61"/>
      <c r="L209" s="61"/>
      <c r="M209" s="61"/>
      <c r="N209" s="61"/>
      <c r="O209" s="61"/>
    </row>
    <row r="210" spans="1:15" ht="15" customHeight="1" x14ac:dyDescent="0.3">
      <c r="A210" s="61"/>
      <c r="B210" s="61"/>
      <c r="C210" s="61"/>
      <c r="D210" s="61"/>
      <c r="E210" s="61"/>
      <c r="F210" s="61"/>
      <c r="G210" s="61"/>
      <c r="H210" s="61"/>
      <c r="I210" s="61"/>
      <c r="J210" s="61"/>
      <c r="K210" s="61"/>
      <c r="L210" s="61"/>
      <c r="M210" s="61"/>
      <c r="N210" s="61"/>
      <c r="O210" s="61"/>
    </row>
    <row r="211" spans="1:15" ht="15" customHeight="1" x14ac:dyDescent="0.3">
      <c r="A211" s="61"/>
      <c r="B211" s="61"/>
      <c r="C211" s="61"/>
      <c r="D211" s="61"/>
      <c r="E211" s="61"/>
      <c r="F211" s="61"/>
      <c r="G211" s="61"/>
      <c r="H211" s="61"/>
      <c r="I211" s="61"/>
      <c r="J211" s="61"/>
      <c r="K211" s="61"/>
      <c r="L211" s="61"/>
      <c r="M211" s="61"/>
      <c r="N211" s="61"/>
      <c r="O211" s="61"/>
    </row>
    <row r="212" spans="1:15" ht="15" customHeight="1" x14ac:dyDescent="0.3">
      <c r="A212" s="61"/>
      <c r="B212" s="61"/>
      <c r="C212" s="61"/>
      <c r="D212" s="61"/>
      <c r="E212" s="61"/>
      <c r="F212" s="61"/>
      <c r="G212" s="61"/>
      <c r="H212" s="61"/>
      <c r="I212" s="61"/>
      <c r="J212" s="61"/>
      <c r="K212" s="61"/>
      <c r="L212" s="61"/>
      <c r="M212" s="61"/>
      <c r="N212" s="61"/>
      <c r="O212" s="61"/>
    </row>
    <row r="213" spans="1:15" ht="15" customHeight="1" x14ac:dyDescent="0.3">
      <c r="A213" s="61"/>
      <c r="B213" s="61"/>
      <c r="C213" s="61"/>
      <c r="D213" s="61"/>
      <c r="E213" s="61"/>
      <c r="F213" s="61"/>
      <c r="G213" s="61"/>
      <c r="H213" s="61"/>
      <c r="I213" s="61"/>
      <c r="J213" s="61"/>
      <c r="K213" s="61"/>
      <c r="L213" s="61"/>
      <c r="M213" s="61"/>
      <c r="N213" s="61"/>
      <c r="O213" s="61"/>
    </row>
    <row r="214" spans="1:15" ht="15" customHeight="1" x14ac:dyDescent="0.3">
      <c r="A214" s="61"/>
      <c r="B214" s="61"/>
      <c r="C214" s="61"/>
      <c r="D214" s="61"/>
      <c r="E214" s="61"/>
      <c r="F214" s="61"/>
      <c r="G214" s="61"/>
      <c r="H214" s="61"/>
      <c r="I214" s="61"/>
      <c r="J214" s="61"/>
      <c r="K214" s="61"/>
      <c r="L214" s="61"/>
      <c r="M214" s="61"/>
      <c r="N214" s="61"/>
      <c r="O214" s="61"/>
    </row>
    <row r="215" spans="1:15" ht="15" customHeight="1" x14ac:dyDescent="0.3">
      <c r="A215" s="61"/>
      <c r="B215" s="61"/>
      <c r="C215" s="61"/>
      <c r="D215" s="61"/>
      <c r="E215" s="61"/>
      <c r="F215" s="61"/>
      <c r="G215" s="61"/>
      <c r="H215" s="61"/>
      <c r="I215" s="61"/>
      <c r="J215" s="61"/>
      <c r="K215" s="61"/>
      <c r="L215" s="61"/>
      <c r="M215" s="61"/>
      <c r="N215" s="61"/>
      <c r="O215" s="61"/>
    </row>
    <row r="216" spans="1:15" ht="15" customHeight="1" x14ac:dyDescent="0.3">
      <c r="A216" s="61"/>
      <c r="B216" s="61"/>
      <c r="C216" s="61"/>
      <c r="D216" s="61"/>
      <c r="E216" s="61"/>
      <c r="F216" s="61"/>
      <c r="G216" s="61"/>
      <c r="H216" s="61"/>
      <c r="I216" s="61"/>
      <c r="J216" s="61"/>
      <c r="K216" s="61"/>
      <c r="L216" s="61"/>
      <c r="M216" s="61"/>
      <c r="N216" s="61"/>
      <c r="O216" s="61"/>
    </row>
    <row r="217" spans="1:15" ht="15" customHeight="1" x14ac:dyDescent="0.3">
      <c r="A217" s="61"/>
      <c r="B217" s="61"/>
      <c r="C217" s="61"/>
      <c r="D217" s="61"/>
      <c r="E217" s="61"/>
      <c r="F217" s="61"/>
      <c r="G217" s="61"/>
      <c r="H217" s="61"/>
      <c r="I217" s="61"/>
      <c r="J217" s="61"/>
      <c r="K217" s="61"/>
      <c r="L217" s="61"/>
      <c r="M217" s="61"/>
      <c r="N217" s="61"/>
      <c r="O217" s="61"/>
    </row>
    <row r="218" spans="1:15" ht="15" customHeight="1" x14ac:dyDescent="0.3">
      <c r="A218" s="61"/>
      <c r="B218" s="61"/>
      <c r="C218" s="61"/>
      <c r="D218" s="61"/>
      <c r="E218" s="61"/>
      <c r="F218" s="61"/>
      <c r="G218" s="61"/>
      <c r="H218" s="61"/>
      <c r="I218" s="61"/>
      <c r="J218" s="61"/>
      <c r="K218" s="61"/>
      <c r="L218" s="61"/>
      <c r="M218" s="61"/>
      <c r="N218" s="61"/>
      <c r="O218" s="61"/>
    </row>
    <row r="219" spans="1:15" ht="15" customHeight="1" x14ac:dyDescent="0.3">
      <c r="A219" s="61"/>
      <c r="B219" s="61"/>
      <c r="C219" s="61"/>
      <c r="D219" s="61"/>
      <c r="E219" s="61"/>
      <c r="F219" s="61"/>
      <c r="G219" s="61"/>
      <c r="H219" s="61"/>
      <c r="I219" s="61"/>
      <c r="J219" s="61"/>
      <c r="K219" s="61"/>
      <c r="L219" s="61"/>
      <c r="M219" s="61"/>
      <c r="N219" s="61"/>
      <c r="O219" s="61"/>
    </row>
    <row r="220" spans="1:15" ht="15" customHeight="1" x14ac:dyDescent="0.3">
      <c r="A220" s="61"/>
      <c r="B220" s="61"/>
      <c r="C220" s="61"/>
      <c r="D220" s="61"/>
      <c r="E220" s="61"/>
      <c r="F220" s="61"/>
      <c r="G220" s="61"/>
      <c r="H220" s="61"/>
      <c r="I220" s="61"/>
      <c r="J220" s="61"/>
      <c r="K220" s="61"/>
      <c r="L220" s="61"/>
      <c r="M220" s="61"/>
      <c r="N220" s="61"/>
      <c r="O220" s="61"/>
    </row>
    <row r="221" spans="1:15" ht="15" customHeight="1" x14ac:dyDescent="0.3">
      <c r="A221" s="61"/>
      <c r="B221" s="61"/>
      <c r="C221" s="61"/>
      <c r="D221" s="61"/>
      <c r="E221" s="61"/>
      <c r="F221" s="61"/>
      <c r="G221" s="61"/>
      <c r="H221" s="61"/>
      <c r="I221" s="61"/>
      <c r="J221" s="61"/>
      <c r="K221" s="61"/>
      <c r="L221" s="61"/>
      <c r="M221" s="61"/>
      <c r="N221" s="61"/>
      <c r="O221" s="61"/>
    </row>
    <row r="222" spans="1:15" ht="15" customHeight="1" x14ac:dyDescent="0.3">
      <c r="A222" s="61"/>
      <c r="B222" s="61"/>
      <c r="C222" s="61"/>
      <c r="D222" s="61"/>
      <c r="E222" s="61"/>
      <c r="F222" s="61"/>
      <c r="G222" s="61"/>
      <c r="H222" s="61"/>
      <c r="I222" s="61"/>
      <c r="J222" s="61"/>
      <c r="K222" s="61"/>
      <c r="L222" s="61"/>
      <c r="M222" s="61"/>
      <c r="N222" s="61"/>
      <c r="O222" s="61"/>
    </row>
    <row r="223" spans="1:15" ht="15" customHeight="1" x14ac:dyDescent="0.3">
      <c r="A223" s="61"/>
      <c r="B223" s="61"/>
      <c r="C223" s="61"/>
      <c r="D223" s="61"/>
      <c r="E223" s="61"/>
      <c r="F223" s="61"/>
      <c r="G223" s="61"/>
      <c r="H223" s="61"/>
      <c r="I223" s="61"/>
      <c r="J223" s="61"/>
      <c r="K223" s="61"/>
      <c r="L223" s="61"/>
      <c r="M223" s="61"/>
      <c r="N223" s="61"/>
      <c r="O223" s="61"/>
    </row>
    <row r="224" spans="1:15" ht="15" customHeight="1" x14ac:dyDescent="0.3">
      <c r="A224" s="61"/>
      <c r="B224" s="61"/>
      <c r="C224" s="61"/>
      <c r="D224" s="61"/>
      <c r="E224" s="61"/>
      <c r="F224" s="61"/>
      <c r="G224" s="61"/>
      <c r="H224" s="61"/>
      <c r="I224" s="61"/>
      <c r="J224" s="61"/>
      <c r="K224" s="61"/>
      <c r="L224" s="61"/>
      <c r="M224" s="61"/>
      <c r="N224" s="61"/>
      <c r="O224" s="61"/>
    </row>
    <row r="225" spans="1:15" ht="15" customHeight="1" x14ac:dyDescent="0.3">
      <c r="A225" s="61"/>
      <c r="B225" s="61"/>
      <c r="C225" s="61"/>
      <c r="D225" s="61"/>
      <c r="E225" s="61"/>
      <c r="F225" s="61"/>
      <c r="G225" s="61"/>
      <c r="H225" s="61"/>
      <c r="I225" s="61"/>
      <c r="J225" s="61"/>
      <c r="K225" s="61"/>
      <c r="L225" s="61"/>
      <c r="M225" s="61"/>
      <c r="N225" s="61"/>
      <c r="O225" s="61"/>
    </row>
    <row r="226" spans="1:15" ht="15" customHeight="1" x14ac:dyDescent="0.3">
      <c r="A226" s="61"/>
      <c r="B226" s="61"/>
      <c r="C226" s="61"/>
      <c r="D226" s="61"/>
      <c r="E226" s="61"/>
      <c r="F226" s="61"/>
      <c r="G226" s="61"/>
      <c r="H226" s="61"/>
      <c r="I226" s="61"/>
      <c r="J226" s="61"/>
      <c r="K226" s="61"/>
      <c r="L226" s="61"/>
      <c r="M226" s="61"/>
      <c r="N226" s="61"/>
      <c r="O226" s="61"/>
    </row>
    <row r="227" spans="1:15" ht="15" customHeight="1" x14ac:dyDescent="0.3">
      <c r="A227" s="61"/>
      <c r="B227" s="61"/>
      <c r="C227" s="61"/>
      <c r="D227" s="61"/>
      <c r="E227" s="61"/>
      <c r="F227" s="61"/>
      <c r="G227" s="61"/>
      <c r="H227" s="61"/>
      <c r="I227" s="61"/>
      <c r="J227" s="61"/>
      <c r="K227" s="61"/>
      <c r="L227" s="61"/>
      <c r="M227" s="61"/>
      <c r="N227" s="61"/>
      <c r="O227" s="61"/>
    </row>
    <row r="228" spans="1:15" ht="15" customHeight="1" x14ac:dyDescent="0.3">
      <c r="A228" s="61"/>
      <c r="B228" s="61"/>
      <c r="C228" s="61"/>
      <c r="D228" s="61"/>
      <c r="E228" s="61"/>
      <c r="F228" s="61"/>
      <c r="G228" s="61"/>
      <c r="H228" s="61"/>
      <c r="I228" s="61"/>
      <c r="J228" s="61"/>
      <c r="K228" s="61"/>
      <c r="L228" s="61"/>
      <c r="M228" s="61"/>
      <c r="N228" s="61"/>
      <c r="O228" s="61"/>
    </row>
    <row r="229" spans="1:15" ht="15" customHeight="1" x14ac:dyDescent="0.3">
      <c r="A229" s="61"/>
      <c r="B229" s="61"/>
      <c r="C229" s="61"/>
      <c r="D229" s="61"/>
      <c r="E229" s="61"/>
      <c r="F229" s="61"/>
      <c r="G229" s="61"/>
      <c r="H229" s="61"/>
      <c r="I229" s="61"/>
      <c r="J229" s="61"/>
      <c r="K229" s="61"/>
      <c r="L229" s="61"/>
      <c r="M229" s="61"/>
      <c r="N229" s="61"/>
      <c r="O229" s="61"/>
    </row>
    <row r="230" spans="1:15" ht="15" customHeight="1" x14ac:dyDescent="0.3">
      <c r="A230" s="61"/>
      <c r="B230" s="61"/>
      <c r="C230" s="61"/>
      <c r="D230" s="61"/>
      <c r="E230" s="61"/>
      <c r="F230" s="61"/>
      <c r="G230" s="61"/>
      <c r="H230" s="61"/>
      <c r="I230" s="61"/>
      <c r="J230" s="61"/>
      <c r="K230" s="61"/>
      <c r="L230" s="61"/>
      <c r="M230" s="61"/>
      <c r="N230" s="61"/>
      <c r="O230" s="61"/>
    </row>
    <row r="231" spans="1:15" ht="15" customHeight="1" x14ac:dyDescent="0.3">
      <c r="A231" s="61"/>
      <c r="B231" s="61"/>
      <c r="C231" s="61"/>
      <c r="D231" s="61"/>
      <c r="E231" s="61"/>
      <c r="F231" s="61"/>
      <c r="G231" s="61"/>
      <c r="H231" s="61"/>
      <c r="I231" s="61"/>
      <c r="J231" s="61"/>
      <c r="K231" s="61"/>
      <c r="L231" s="61"/>
      <c r="M231" s="61"/>
      <c r="N231" s="61"/>
      <c r="O231" s="61"/>
    </row>
    <row r="232" spans="1:15" ht="15" customHeight="1" x14ac:dyDescent="0.3">
      <c r="A232" s="61"/>
      <c r="B232" s="61"/>
      <c r="C232" s="61"/>
      <c r="D232" s="61"/>
      <c r="E232" s="61"/>
      <c r="F232" s="61"/>
      <c r="G232" s="61"/>
      <c r="H232" s="61"/>
      <c r="I232" s="61"/>
      <c r="J232" s="61"/>
      <c r="K232" s="61"/>
      <c r="L232" s="61"/>
      <c r="M232" s="61"/>
      <c r="N232" s="61"/>
      <c r="O232" s="61"/>
    </row>
    <row r="233" spans="1:15" ht="15" customHeight="1" x14ac:dyDescent="0.3">
      <c r="A233" s="61"/>
      <c r="B233" s="61"/>
      <c r="C233" s="61"/>
      <c r="D233" s="61"/>
      <c r="E233" s="61"/>
      <c r="F233" s="61"/>
      <c r="G233" s="61"/>
      <c r="H233" s="61"/>
      <c r="I233" s="61"/>
      <c r="J233" s="61"/>
      <c r="K233" s="61"/>
      <c r="L233" s="61"/>
      <c r="M233" s="61"/>
      <c r="N233" s="61"/>
      <c r="O233" s="61"/>
    </row>
    <row r="234" spans="1:15" ht="15" customHeight="1" x14ac:dyDescent="0.3">
      <c r="A234" s="61"/>
      <c r="B234" s="61"/>
      <c r="C234" s="61"/>
      <c r="D234" s="61"/>
      <c r="E234" s="61"/>
      <c r="F234" s="61"/>
      <c r="G234" s="61"/>
      <c r="H234" s="61"/>
      <c r="I234" s="61"/>
      <c r="J234" s="61"/>
      <c r="K234" s="61"/>
      <c r="L234" s="61"/>
      <c r="M234" s="61"/>
      <c r="N234" s="61"/>
      <c r="O234" s="61"/>
    </row>
    <row r="235" spans="1:15" ht="15" customHeight="1" x14ac:dyDescent="0.3">
      <c r="A235" s="61"/>
      <c r="B235" s="61"/>
      <c r="C235" s="61"/>
      <c r="D235" s="61"/>
      <c r="E235" s="61"/>
      <c r="F235" s="61"/>
      <c r="G235" s="61"/>
      <c r="H235" s="61"/>
      <c r="I235" s="61"/>
      <c r="J235" s="61"/>
      <c r="K235" s="61"/>
      <c r="L235" s="61"/>
      <c r="M235" s="61"/>
      <c r="N235" s="61"/>
      <c r="O235" s="61"/>
    </row>
    <row r="236" spans="1:15" ht="15" customHeight="1" x14ac:dyDescent="0.3">
      <c r="A236" s="61"/>
      <c r="B236" s="61"/>
      <c r="C236" s="61"/>
      <c r="D236" s="61"/>
      <c r="E236" s="61"/>
      <c r="F236" s="61"/>
      <c r="G236" s="61"/>
      <c r="H236" s="61"/>
      <c r="I236" s="61"/>
      <c r="J236" s="61"/>
      <c r="K236" s="61"/>
      <c r="L236" s="61"/>
      <c r="M236" s="61"/>
      <c r="N236" s="61"/>
      <c r="O236" s="61"/>
    </row>
    <row r="237" spans="1:15" ht="15" customHeight="1" x14ac:dyDescent="0.3">
      <c r="A237" s="61"/>
      <c r="B237" s="61"/>
      <c r="C237" s="61"/>
      <c r="D237" s="61"/>
      <c r="E237" s="61"/>
      <c r="F237" s="61"/>
      <c r="G237" s="61"/>
      <c r="H237" s="61"/>
      <c r="I237" s="61"/>
      <c r="J237" s="61"/>
      <c r="K237" s="61"/>
      <c r="L237" s="61"/>
      <c r="M237" s="61"/>
      <c r="N237" s="61"/>
      <c r="O237" s="61"/>
    </row>
    <row r="238" spans="1:15" ht="15" customHeight="1" x14ac:dyDescent="0.3">
      <c r="A238" s="61"/>
      <c r="B238" s="61"/>
      <c r="C238" s="61"/>
      <c r="D238" s="61"/>
      <c r="E238" s="61"/>
      <c r="F238" s="61"/>
      <c r="G238" s="61"/>
      <c r="H238" s="61"/>
      <c r="I238" s="61"/>
      <c r="J238" s="61"/>
      <c r="K238" s="61"/>
      <c r="L238" s="61"/>
      <c r="M238" s="61"/>
      <c r="N238" s="61"/>
      <c r="O238" s="61"/>
    </row>
    <row r="239" spans="1:15" ht="15" customHeight="1" x14ac:dyDescent="0.3">
      <c r="A239" s="61"/>
      <c r="B239" s="61"/>
      <c r="C239" s="61"/>
      <c r="D239" s="61"/>
      <c r="E239" s="61"/>
      <c r="F239" s="61"/>
      <c r="G239" s="61"/>
      <c r="H239" s="61"/>
      <c r="I239" s="61"/>
      <c r="J239" s="61"/>
      <c r="K239" s="61"/>
      <c r="L239" s="61"/>
      <c r="M239" s="61"/>
      <c r="N239" s="61"/>
      <c r="O239" s="61"/>
    </row>
    <row r="240" spans="1:15" ht="15" customHeight="1" x14ac:dyDescent="0.3">
      <c r="A240" s="61"/>
      <c r="B240" s="61"/>
      <c r="C240" s="61"/>
      <c r="D240" s="61"/>
      <c r="E240" s="61"/>
      <c r="F240" s="61"/>
      <c r="G240" s="61"/>
      <c r="H240" s="61"/>
      <c r="I240" s="61"/>
      <c r="J240" s="61"/>
      <c r="K240" s="61"/>
      <c r="L240" s="61"/>
      <c r="M240" s="61"/>
      <c r="N240" s="61"/>
      <c r="O240" s="61"/>
    </row>
    <row r="241" spans="1:15" ht="15" customHeight="1" x14ac:dyDescent="0.3">
      <c r="A241" s="61"/>
      <c r="B241" s="61"/>
      <c r="C241" s="61"/>
      <c r="D241" s="61"/>
      <c r="E241" s="61"/>
      <c r="F241" s="61"/>
      <c r="G241" s="61"/>
      <c r="H241" s="61"/>
      <c r="I241" s="61"/>
      <c r="J241" s="61"/>
      <c r="K241" s="61"/>
      <c r="L241" s="61"/>
      <c r="M241" s="61"/>
      <c r="N241" s="61"/>
      <c r="O241" s="61"/>
    </row>
    <row r="242" spans="1:15" ht="15" customHeight="1" x14ac:dyDescent="0.3">
      <c r="A242" s="61"/>
      <c r="B242" s="61"/>
      <c r="C242" s="61"/>
      <c r="D242" s="61"/>
      <c r="E242" s="61"/>
      <c r="F242" s="61"/>
      <c r="G242" s="61"/>
      <c r="H242" s="61"/>
      <c r="I242" s="61"/>
      <c r="J242" s="61"/>
      <c r="K242" s="61"/>
      <c r="L242" s="61"/>
      <c r="M242" s="61"/>
      <c r="N242" s="61"/>
      <c r="O242" s="61"/>
    </row>
    <row r="243" spans="1:15" ht="15" customHeight="1" x14ac:dyDescent="0.3">
      <c r="A243" s="61"/>
      <c r="B243" s="61"/>
      <c r="C243" s="61"/>
      <c r="D243" s="61"/>
      <c r="E243" s="61"/>
      <c r="F243" s="61"/>
      <c r="G243" s="61"/>
      <c r="H243" s="61"/>
      <c r="I243" s="61"/>
      <c r="J243" s="61"/>
      <c r="K243" s="61"/>
      <c r="L243" s="61"/>
      <c r="M243" s="61"/>
      <c r="N243" s="61"/>
      <c r="O243" s="61"/>
    </row>
    <row r="244" spans="1:15" ht="15" customHeight="1" x14ac:dyDescent="0.3">
      <c r="A244" s="61"/>
      <c r="B244" s="61"/>
      <c r="C244" s="61"/>
      <c r="D244" s="61"/>
      <c r="E244" s="61"/>
      <c r="F244" s="61"/>
      <c r="G244" s="61"/>
      <c r="H244" s="61"/>
      <c r="I244" s="61"/>
      <c r="J244" s="61"/>
      <c r="K244" s="61"/>
      <c r="L244" s="61"/>
      <c r="M244" s="61"/>
      <c r="N244" s="61"/>
      <c r="O244" s="61"/>
    </row>
    <row r="245" spans="1:15" ht="15" customHeight="1" x14ac:dyDescent="0.3">
      <c r="A245" s="61"/>
      <c r="B245" s="61"/>
      <c r="C245" s="61"/>
      <c r="D245" s="61"/>
      <c r="E245" s="61"/>
      <c r="F245" s="61"/>
      <c r="G245" s="61"/>
      <c r="H245" s="61"/>
      <c r="I245" s="61"/>
      <c r="J245" s="61"/>
      <c r="K245" s="61"/>
      <c r="L245" s="61"/>
      <c r="M245" s="61"/>
      <c r="N245" s="61"/>
      <c r="O245" s="61"/>
    </row>
    <row r="246" spans="1:15" ht="15" customHeight="1" x14ac:dyDescent="0.3">
      <c r="A246" s="61"/>
      <c r="B246" s="61"/>
      <c r="C246" s="61"/>
      <c r="D246" s="61"/>
      <c r="E246" s="61"/>
      <c r="F246" s="61"/>
      <c r="G246" s="61"/>
      <c r="H246" s="61"/>
      <c r="I246" s="61"/>
      <c r="J246" s="61"/>
      <c r="K246" s="61"/>
      <c r="L246" s="61"/>
      <c r="M246" s="61"/>
      <c r="N246" s="61"/>
      <c r="O246" s="61"/>
    </row>
  </sheetData>
  <mergeCells count="3">
    <mergeCell ref="A1:Q1"/>
    <mergeCell ref="C6:G6"/>
    <mergeCell ref="A26:Q26"/>
  </mergeCells>
  <hyperlinks>
    <hyperlink ref="A140" r:id="rId1" location="36-6-9-4.5" display="https://iga.in.gov/laws/2025/ic/titles/36 - 36-6-9-4.5" xr:uid="{8BCA09D1-7D7B-467B-A4A0-7022E853273E}"/>
    <hyperlink ref="A137" r:id="rId2" location="36-6-10-5" xr:uid="{BA7BFE6D-25F5-4E4A-878B-5AA70DAA0814}"/>
    <hyperlink ref="A136" r:id="rId3" location="36-6-10-4" xr:uid="{C2D59754-1CCF-4907-BB72-5E0C548E16E9}"/>
    <hyperlink ref="A133" r:id="rId4" location="36-6-10-1" xr:uid="{D9C32728-322B-4E51-AB15-FBAF6A024E23}"/>
    <hyperlink ref="A134" r:id="rId5" location="36-6-10-2" xr:uid="{23992D7C-0945-4940-A852-DFDA066CAC74}"/>
    <hyperlink ref="A135" r:id="rId6" location="36-6-10-3" xr:uid="{B6D430D1-2042-4998-8DE4-7F15039989AF}"/>
    <hyperlink ref="A29" r:id="rId7" location="36-6-9-1" xr:uid="{A7B5779E-3ECA-4050-BFB5-C32D46FF3E8C}"/>
    <hyperlink ref="A30" r:id="rId8" location="36-6-9-2" xr:uid="{6C2BF9A9-EB9C-4A4A-B9DE-E4FA21340161}"/>
    <hyperlink ref="A31" r:id="rId9" location="36-6-9-3" xr:uid="{1BDB8F0D-272E-490E-9366-116C3456F226}"/>
    <hyperlink ref="A32" r:id="rId10" location="36-6-9-4" xr:uid="{B55DCE76-504E-40FC-9A84-2DC5C5D3ED9C}"/>
    <hyperlink ref="A33" r:id="rId11" location="36-6-9-4.5" xr:uid="{672FCD13-9D8D-4675-AA29-31C2CE7106BF}"/>
    <hyperlink ref="A34" r:id="rId12" location="36-6-9-5" xr:uid="{6257553C-4D48-457F-88C1-385B09A36D77}"/>
    <hyperlink ref="A35" r:id="rId13" location="36-6-9-6" xr:uid="{C4BBA07F-1782-4216-B358-36F8AB7003BD}"/>
    <hyperlink ref="A36" r:id="rId14" location="36-6-9-7" xr:uid="{68B40211-5855-4C63-A375-46DC7460ED2F}"/>
    <hyperlink ref="A37" r:id="rId15" location="36-6-9-8" xr:uid="{27CE77E3-CDBA-416C-8245-FF182938982B}"/>
    <hyperlink ref="A38" r:id="rId16" location="36-6-9-9" xr:uid="{FFF3A45D-1951-442A-9F66-2A7CAD654E1A}"/>
    <hyperlink ref="A39" r:id="rId17" location="36-6-9-10" xr:uid="{4D6D5BC8-3E5D-4ED8-A48B-387DF920B75E}"/>
    <hyperlink ref="A40" r:id="rId18" location="36-6-9-11" xr:uid="{3775AEFB-2203-4D07-89A3-E35CC698E2E6}"/>
    <hyperlink ref="A41" r:id="rId19" location="36-6-9-12" xr:uid="{2607E8CF-BAD8-436D-B313-17A05B4129AC}"/>
    <hyperlink ref="A60" r:id="rId20" location="36-8-13" display="https://iga.in.gov/laws/2025/ic/titles/36 - 36-8-13" xr:uid="{4AAC6C11-79C8-42C7-B24B-12815ADB7E6C}"/>
    <hyperlink ref="A61" r:id="rId21" location="36-8-14" display="https://iga.in.gov/laws/2025/ic/titles/36 - 36-8-14" xr:uid="{3E099629-D057-481F-9EFA-C68A4430A71F}"/>
    <hyperlink ref="A62" r:id="rId22" location="36-8-19-8.5" display="https://iga.in.gov/laws/2025/ic/titles/36 - 36-8-19-8.5" xr:uid="{E87841E3-6D60-4D55-8418-F63F153A30FB}"/>
    <hyperlink ref="A63" r:id="rId23" location="36-9-17.5" display="https://iga.in.gov/laws/2025/ic/titles/36 - 36-9-17.5" xr:uid="{0BA58B7C-804C-4D73-888E-61C225DDC0E8}"/>
    <hyperlink ref="A64" r:id="rId24" location="36-10-7.5-19" display="https://iga.in.gov/laws/2025/ic/titles/36 - 36-10-7.5-19" xr:uid="{617689E1-DC51-493B-B7BC-C89CD94FA4EF}"/>
    <hyperlink ref="A65" r:id="rId25" location="36-10-7-7" display="https://iga.in.gov/laws/2025/ic/titles/36 - 36-10-7-7" xr:uid="{1AF39D64-E957-4EC5-865C-816D6BBD439C}"/>
    <hyperlink ref="A85" r:id="rId26" location="6-1.1-17-2" display="https://iga.in.gov/laws/2025/ic/titles/36 - 6-1.1-17-2" xr:uid="{38B2ADA4-EFD5-4969-937D-32A592F36CF4}"/>
    <hyperlink ref="A121" r:id="rId27" location="6-1.1-17-3.6" display="https://iga.in.gov/laws/2025/ic/titles/36 - 6-1.1-17-3.6" xr:uid="{3780AF67-B681-4BF6-AC43-47127230D1D8}"/>
    <hyperlink ref="C6" r:id="rId28" xr:uid="{4E4AF4BE-3056-499B-9BAC-1B7D2C22B1ED}"/>
  </hyperlinks>
  <pageMargins left="0.7" right="0.7" top="0.75" bottom="0.75" header="0.3" footer="0.3"/>
  <pageSetup orientation="portrait" horizontalDpi="1200" verticalDpi="1200" r:id="rId29"/>
  <drawing r:id="rId3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948295-A025-4DBD-A6EA-9741014F6422}">
  <sheetPr>
    <tabColor rgb="FFFFFF00"/>
  </sheetPr>
  <dimension ref="A1:S28"/>
  <sheetViews>
    <sheetView topLeftCell="B1" zoomScale="80" workbookViewId="0">
      <selection activeCell="B5" sqref="B5"/>
    </sheetView>
  </sheetViews>
  <sheetFormatPr defaultColWidth="0" defaultRowHeight="15.5" zeroHeight="1" x14ac:dyDescent="0.35"/>
  <cols>
    <col min="1" max="1" width="1.6328125" style="83" hidden="1" customWidth="1"/>
    <col min="2" max="2" width="32.54296875" style="174" customWidth="1"/>
    <col min="3" max="6" width="15.6328125" style="83" customWidth="1"/>
    <col min="7" max="8" width="14.6328125" style="83" customWidth="1"/>
    <col min="9" max="9" width="14.6328125" style="173" customWidth="1"/>
    <col min="10" max="10" width="14.6328125" style="172" customWidth="1"/>
    <col min="11" max="18" width="14.6328125" style="83" customWidth="1"/>
    <col min="19" max="19" width="12.453125" style="83" customWidth="1"/>
    <col min="20" max="16384" width="43.54296875" style="83" hidden="1"/>
  </cols>
  <sheetData>
    <row r="1" spans="1:19" ht="34.5" customHeight="1" x14ac:dyDescent="0.35">
      <c r="A1" s="80"/>
      <c r="B1" s="337" t="s">
        <v>908</v>
      </c>
      <c r="C1" s="337"/>
      <c r="D1" s="337"/>
      <c r="E1" s="337"/>
      <c r="F1" s="337"/>
      <c r="G1" s="337"/>
      <c r="H1" s="337"/>
      <c r="I1" s="337"/>
      <c r="J1" s="337"/>
      <c r="K1" s="337"/>
      <c r="L1" s="337"/>
      <c r="M1" s="337"/>
      <c r="N1" s="337"/>
      <c r="O1" s="337"/>
      <c r="P1" s="337"/>
      <c r="Q1" s="337"/>
      <c r="R1" s="337"/>
      <c r="S1" s="80"/>
    </row>
    <row r="2" spans="1:19" ht="24.75" customHeight="1" thickBot="1" x14ac:dyDescent="0.4">
      <c r="A2" s="80"/>
      <c r="B2" s="347" t="s">
        <v>909</v>
      </c>
      <c r="C2" s="344" t="s">
        <v>910</v>
      </c>
      <c r="D2" s="345"/>
      <c r="E2" s="345"/>
      <c r="F2" s="346"/>
      <c r="G2" s="341" t="s">
        <v>911</v>
      </c>
      <c r="H2" s="342"/>
      <c r="I2" s="342"/>
      <c r="J2" s="342"/>
      <c r="K2" s="342"/>
      <c r="L2" s="342"/>
      <c r="M2" s="342"/>
      <c r="N2" s="342"/>
      <c r="O2" s="342"/>
      <c r="P2" s="342"/>
      <c r="Q2" s="342"/>
      <c r="R2" s="343"/>
      <c r="S2" s="80"/>
    </row>
    <row r="3" spans="1:19" ht="24.75" customHeight="1" thickBot="1" x14ac:dyDescent="0.4">
      <c r="A3" s="80"/>
      <c r="B3" s="348"/>
      <c r="C3" s="338" t="s">
        <v>912</v>
      </c>
      <c r="D3" s="339"/>
      <c r="E3" s="339"/>
      <c r="F3" s="340"/>
      <c r="G3" s="350" t="s">
        <v>913</v>
      </c>
      <c r="H3" s="351"/>
      <c r="I3" s="351"/>
      <c r="J3" s="352"/>
      <c r="K3" s="353" t="s">
        <v>914</v>
      </c>
      <c r="L3" s="354"/>
      <c r="M3" s="354"/>
      <c r="N3" s="355"/>
      <c r="O3" s="356" t="s">
        <v>915</v>
      </c>
      <c r="P3" s="357"/>
      <c r="Q3" s="357"/>
      <c r="R3" s="358"/>
      <c r="S3" s="80"/>
    </row>
    <row r="4" spans="1:19" s="171" customFormat="1" ht="46.5" customHeight="1" thickBot="1" x14ac:dyDescent="0.4">
      <c r="A4" s="158"/>
      <c r="B4" s="349"/>
      <c r="C4" s="159" t="s">
        <v>916</v>
      </c>
      <c r="D4" s="160" t="s">
        <v>917</v>
      </c>
      <c r="E4" s="160" t="s">
        <v>918</v>
      </c>
      <c r="F4" s="161" t="s">
        <v>919</v>
      </c>
      <c r="G4" s="162" t="s">
        <v>920</v>
      </c>
      <c r="H4" s="163" t="s">
        <v>921</v>
      </c>
      <c r="I4" s="163" t="s">
        <v>922</v>
      </c>
      <c r="J4" s="164" t="s">
        <v>923</v>
      </c>
      <c r="K4" s="165" t="s">
        <v>920</v>
      </c>
      <c r="L4" s="166" t="s">
        <v>921</v>
      </c>
      <c r="M4" s="166" t="s">
        <v>922</v>
      </c>
      <c r="N4" s="167" t="s">
        <v>923</v>
      </c>
      <c r="O4" s="168" t="s">
        <v>920</v>
      </c>
      <c r="P4" s="169" t="s">
        <v>921</v>
      </c>
      <c r="Q4" s="169" t="s">
        <v>922</v>
      </c>
      <c r="R4" s="170" t="s">
        <v>923</v>
      </c>
      <c r="S4" s="158"/>
    </row>
    <row r="5" spans="1:19" x14ac:dyDescent="0.35">
      <c r="A5" s="80"/>
      <c r="B5" s="187" t="s">
        <v>883</v>
      </c>
      <c r="C5" s="201" t="str">
        <f>IF(B5="","",IFERROR(VLOOKUP('Source - Unit List'!$N$31&amp;LEFT($B5,4),'Source - Hist. Revenue Est.'!$A:$E,2,FALSE),"No Data"))</f>
        <v>No Data</v>
      </c>
      <c r="D5" s="202" t="str">
        <f>IF(C5="","",IFERROR(VLOOKUP('Source - Unit List'!$N$31&amp;LEFT($B5,4),'Source - Hist. Revenue Est.'!$A:$E,3,FALSE),"No Data"))</f>
        <v>No Data</v>
      </c>
      <c r="E5" s="202" t="str">
        <f>IF(D5="","",IFERROR(VLOOKUP('Source - Unit List'!$N$31&amp;LEFT($B5,4),'Source - Hist. Revenue Est.'!$A:$E,4,FALSE),"No Data"))</f>
        <v>No Data</v>
      </c>
      <c r="F5" s="203" t="str">
        <f>IF(E5="","",IFERROR(VLOOKUP('Source - Unit List'!$N$31&amp;LEFT($B5,4),'Source - Hist. Revenue Est.'!$A:$E,5,FALSE),"No Data"))</f>
        <v>No Data</v>
      </c>
      <c r="G5" s="189"/>
      <c r="H5" s="190"/>
      <c r="I5" s="190"/>
      <c r="J5" s="191"/>
      <c r="K5" s="192"/>
      <c r="L5" s="190"/>
      <c r="M5" s="190"/>
      <c r="N5" s="191"/>
      <c r="O5" s="189"/>
      <c r="P5" s="190"/>
      <c r="Q5" s="190"/>
      <c r="R5" s="191"/>
      <c r="S5" s="80"/>
    </row>
    <row r="6" spans="1:19" x14ac:dyDescent="0.35">
      <c r="A6" s="80"/>
      <c r="B6" s="188" t="s">
        <v>907</v>
      </c>
      <c r="C6" s="204" t="str">
        <f>IF(B6="","",IFERROR(VLOOKUP('Source - Unit List'!$N$31&amp;LEFT($B6,4),'Source - Hist. Revenue Est.'!$A:$E,2,FALSE),"No Data"))</f>
        <v>No Data</v>
      </c>
      <c r="D6" s="205" t="str">
        <f>IF(C6="","",IFERROR(VLOOKUP('Source - Unit List'!$N$31&amp;LEFT($B6,4),'Source - Hist. Revenue Est.'!$A:$E,3,FALSE),"No Data"))</f>
        <v>No Data</v>
      </c>
      <c r="E6" s="205" t="str">
        <f>IF(D6="","",IFERROR(VLOOKUP('Source - Unit List'!$N$31&amp;LEFT($B6,4),'Source - Hist. Revenue Est.'!$A:$E,4,FALSE),"No Data"))</f>
        <v>No Data</v>
      </c>
      <c r="F6" s="206" t="str">
        <f>IF(E6="","",IFERROR(VLOOKUP('Source - Unit List'!$N$31&amp;LEFT($B6,4),'Source - Hist. Revenue Est.'!$A:$E,5,FALSE),"No Data"))</f>
        <v>No Data</v>
      </c>
      <c r="G6" s="193"/>
      <c r="H6" s="194"/>
      <c r="I6" s="194"/>
      <c r="J6" s="195"/>
      <c r="K6" s="196"/>
      <c r="L6" s="194"/>
      <c r="M6" s="194"/>
      <c r="N6" s="195"/>
      <c r="O6" s="193"/>
      <c r="P6" s="194"/>
      <c r="Q6" s="194"/>
      <c r="R6" s="195"/>
      <c r="S6" s="80"/>
    </row>
    <row r="7" spans="1:19" x14ac:dyDescent="0.35">
      <c r="A7" s="80"/>
      <c r="B7" s="187" t="s">
        <v>907</v>
      </c>
      <c r="C7" s="207" t="str">
        <f>IF(B7="","",IFERROR(VLOOKUP('Source - Unit List'!$N$31&amp;LEFT($B7,4),'Source - Hist. Revenue Est.'!$A:$E,2,FALSE),"No Data"))</f>
        <v>No Data</v>
      </c>
      <c r="D7" s="208" t="str">
        <f>IF(C7="","",IFERROR(VLOOKUP('Source - Unit List'!$N$31&amp;LEFT($B7,4),'Source - Hist. Revenue Est.'!$A:$E,3,FALSE),"No Data"))</f>
        <v>No Data</v>
      </c>
      <c r="E7" s="208" t="str">
        <f>IF(D7="","",IFERROR(VLOOKUP('Source - Unit List'!$N$31&amp;LEFT($B7,4),'Source - Hist. Revenue Est.'!$A:$E,4,FALSE),"No Data"))</f>
        <v>No Data</v>
      </c>
      <c r="F7" s="209" t="str">
        <f>IF(E7="","",IFERROR(VLOOKUP('Source - Unit List'!$N$31&amp;LEFT($B7,4),'Source - Hist. Revenue Est.'!$A:$E,5,FALSE),"No Data"))</f>
        <v>No Data</v>
      </c>
      <c r="G7" s="189"/>
      <c r="H7" s="190"/>
      <c r="I7" s="190"/>
      <c r="J7" s="191"/>
      <c r="K7" s="192"/>
      <c r="L7" s="190"/>
      <c r="M7" s="190"/>
      <c r="N7" s="191"/>
      <c r="O7" s="189"/>
      <c r="P7" s="190"/>
      <c r="Q7" s="190"/>
      <c r="R7" s="191"/>
      <c r="S7" s="80"/>
    </row>
    <row r="8" spans="1:19" x14ac:dyDescent="0.35">
      <c r="A8" s="80"/>
      <c r="B8" s="188" t="s">
        <v>907</v>
      </c>
      <c r="C8" s="204" t="str">
        <f>IF(B8="","",IFERROR(VLOOKUP('Source - Unit List'!$N$31&amp;LEFT($B8,4),'Source - Hist. Revenue Est.'!$A:$E,2,FALSE),"No Data"))</f>
        <v>No Data</v>
      </c>
      <c r="D8" s="205" t="str">
        <f>IF(C8="","",IFERROR(VLOOKUP('Source - Unit List'!$N$31&amp;LEFT($B8,4),'Source - Hist. Revenue Est.'!$A:$E,3,FALSE),"No Data"))</f>
        <v>No Data</v>
      </c>
      <c r="E8" s="205" t="str">
        <f>IF(D8="","",IFERROR(VLOOKUP('Source - Unit List'!$N$31&amp;LEFT($B8,4),'Source - Hist. Revenue Est.'!$A:$E,4,FALSE),"No Data"))</f>
        <v>No Data</v>
      </c>
      <c r="F8" s="206" t="str">
        <f>IF(E8="","",IFERROR(VLOOKUP('Source - Unit List'!$N$31&amp;LEFT($B8,4),'Source - Hist. Revenue Est.'!$A:$E,5,FALSE),"No Data"))</f>
        <v>No Data</v>
      </c>
      <c r="G8" s="193"/>
      <c r="H8" s="194"/>
      <c r="I8" s="194"/>
      <c r="J8" s="195"/>
      <c r="K8" s="196"/>
      <c r="L8" s="194"/>
      <c r="M8" s="194"/>
      <c r="N8" s="195"/>
      <c r="O8" s="193"/>
      <c r="P8" s="194"/>
      <c r="Q8" s="194"/>
      <c r="R8" s="195"/>
      <c r="S8" s="80"/>
    </row>
    <row r="9" spans="1:19" x14ac:dyDescent="0.35">
      <c r="A9" s="80"/>
      <c r="B9" s="187"/>
      <c r="C9" s="207" t="str">
        <f>IF(B9="","",IFERROR(VLOOKUP('Source - Unit List'!$N$31&amp;LEFT($B9,4),'Source - Hist. Revenue Est.'!$A:$E,2,FALSE),"No Data"))</f>
        <v/>
      </c>
      <c r="D9" s="208" t="str">
        <f>IF(C9="","",IFERROR(VLOOKUP('Source - Unit List'!$N$31&amp;LEFT($B9,4),'Source - Hist. Revenue Est.'!$A:$E,3,FALSE),"No Data"))</f>
        <v/>
      </c>
      <c r="E9" s="208" t="str">
        <f>IF(D9="","",IFERROR(VLOOKUP('Source - Unit List'!$N$31&amp;LEFT($B9,4),'Source - Hist. Revenue Est.'!$A:$E,4,FALSE),"No Data"))</f>
        <v/>
      </c>
      <c r="F9" s="209" t="str">
        <f>IF(E9="","",IFERROR(VLOOKUP('Source - Unit List'!$N$31&amp;LEFT($B9,4),'Source - Hist. Revenue Est.'!$A:$E,5,FALSE),"No Data"))</f>
        <v/>
      </c>
      <c r="G9" s="189"/>
      <c r="H9" s="190"/>
      <c r="I9" s="190"/>
      <c r="J9" s="191"/>
      <c r="K9" s="192"/>
      <c r="L9" s="190"/>
      <c r="M9" s="190"/>
      <c r="N9" s="191"/>
      <c r="O9" s="189"/>
      <c r="P9" s="190"/>
      <c r="Q9" s="190"/>
      <c r="R9" s="191"/>
      <c r="S9" s="80"/>
    </row>
    <row r="10" spans="1:19" x14ac:dyDescent="0.35">
      <c r="A10" s="80"/>
      <c r="B10" s="188"/>
      <c r="C10" s="204" t="str">
        <f>IF(B10="","",IFERROR(VLOOKUP('Source - Unit List'!$N$31&amp;LEFT($B10,4),'Source - Hist. Revenue Est.'!$A:$E,2,FALSE),"No Data"))</f>
        <v/>
      </c>
      <c r="D10" s="205" t="str">
        <f>IF(C10="","",IFERROR(VLOOKUP('Source - Unit List'!$N$31&amp;LEFT($B10,4),'Source - Hist. Revenue Est.'!$A:$E,3,FALSE),"No Data"))</f>
        <v/>
      </c>
      <c r="E10" s="205" t="str">
        <f>IF(D10="","",IFERROR(VLOOKUP('Source - Unit List'!$N$31&amp;LEFT($B10,4),'Source - Hist. Revenue Est.'!$A:$E,4,FALSE),"No Data"))</f>
        <v/>
      </c>
      <c r="F10" s="206" t="str">
        <f>IF(E10="","",IFERROR(VLOOKUP('Source - Unit List'!$N$31&amp;LEFT($B10,4),'Source - Hist. Revenue Est.'!$A:$E,5,FALSE),"No Data"))</f>
        <v/>
      </c>
      <c r="G10" s="193"/>
      <c r="H10" s="194"/>
      <c r="I10" s="194"/>
      <c r="J10" s="195"/>
      <c r="K10" s="196"/>
      <c r="L10" s="194"/>
      <c r="M10" s="194"/>
      <c r="N10" s="195"/>
      <c r="O10" s="193"/>
      <c r="P10" s="194"/>
      <c r="Q10" s="194"/>
      <c r="R10" s="195"/>
      <c r="S10" s="80"/>
    </row>
    <row r="11" spans="1:19" x14ac:dyDescent="0.35">
      <c r="A11" s="80"/>
      <c r="B11" s="187"/>
      <c r="C11" s="207" t="str">
        <f>IF(B11="","",IFERROR(VLOOKUP('Source - Unit List'!$N$31&amp;LEFT($B11,4),'Source - Hist. Revenue Est.'!$A:$E,2,FALSE),"No Data"))</f>
        <v/>
      </c>
      <c r="D11" s="208" t="str">
        <f>IF(C11="","",IFERROR(VLOOKUP('Source - Unit List'!$N$31&amp;LEFT($B11,4),'Source - Hist. Revenue Est.'!$A:$E,3,FALSE),"No Data"))</f>
        <v/>
      </c>
      <c r="E11" s="208" t="str">
        <f>IF(D11="","",IFERROR(VLOOKUP('Source - Unit List'!$N$31&amp;LEFT($B11,4),'Source - Hist. Revenue Est.'!$A:$E,4,FALSE),"No Data"))</f>
        <v/>
      </c>
      <c r="F11" s="209" t="str">
        <f>IF(E11="","",IFERROR(VLOOKUP('Source - Unit List'!$N$31&amp;LEFT($B11,4),'Source - Hist. Revenue Est.'!$A:$E,5,FALSE),"No Data"))</f>
        <v/>
      </c>
      <c r="G11" s="189"/>
      <c r="H11" s="190"/>
      <c r="I11" s="190"/>
      <c r="J11" s="191"/>
      <c r="K11" s="192"/>
      <c r="L11" s="190"/>
      <c r="M11" s="190"/>
      <c r="N11" s="191"/>
      <c r="O11" s="189"/>
      <c r="P11" s="190"/>
      <c r="Q11" s="190"/>
      <c r="R11" s="191"/>
      <c r="S11" s="80"/>
    </row>
    <row r="12" spans="1:19" x14ac:dyDescent="0.35">
      <c r="A12" s="80"/>
      <c r="B12" s="188"/>
      <c r="C12" s="204" t="str">
        <f>IF(B12="","",IFERROR(VLOOKUP('Source - Unit List'!$N$31&amp;LEFT($B12,4),'Source - Hist. Revenue Est.'!$A:$E,2,FALSE),"No Data"))</f>
        <v/>
      </c>
      <c r="D12" s="205" t="str">
        <f>IF(C12="","",IFERROR(VLOOKUP('Source - Unit List'!$N$31&amp;LEFT($B12,4),'Source - Hist. Revenue Est.'!$A:$E,3,FALSE),"No Data"))</f>
        <v/>
      </c>
      <c r="E12" s="205" t="str">
        <f>IF(D12="","",IFERROR(VLOOKUP('Source - Unit List'!$N$31&amp;LEFT($B12,4),'Source - Hist. Revenue Est.'!$A:$E,4,FALSE),"No Data"))</f>
        <v/>
      </c>
      <c r="F12" s="206" t="str">
        <f>IF(E12="","",IFERROR(VLOOKUP('Source - Unit List'!$N$31&amp;LEFT($B12,4),'Source - Hist. Revenue Est.'!$A:$E,5,FALSE),"No Data"))</f>
        <v/>
      </c>
      <c r="G12" s="193"/>
      <c r="H12" s="194"/>
      <c r="I12" s="194"/>
      <c r="J12" s="195"/>
      <c r="K12" s="196"/>
      <c r="L12" s="194"/>
      <c r="M12" s="194"/>
      <c r="N12" s="195"/>
      <c r="O12" s="193"/>
      <c r="P12" s="194"/>
      <c r="Q12" s="194"/>
      <c r="R12" s="195"/>
      <c r="S12" s="80"/>
    </row>
    <row r="13" spans="1:19" x14ac:dyDescent="0.35">
      <c r="A13" s="80"/>
      <c r="B13" s="187"/>
      <c r="C13" s="207" t="str">
        <f>IF(B13="","",IFERROR(VLOOKUP('Source - Unit List'!$N$31&amp;LEFT($B13,4),'Source - Hist. Revenue Est.'!$A:$E,2,FALSE),"No Data"))</f>
        <v/>
      </c>
      <c r="D13" s="208" t="str">
        <f>IF(C13="","",IFERROR(VLOOKUP('Source - Unit List'!$N$31&amp;LEFT($B13,4),'Source - Hist. Revenue Est.'!$A:$E,3,FALSE),"No Data"))</f>
        <v/>
      </c>
      <c r="E13" s="208" t="str">
        <f>IF(D13="","",IFERROR(VLOOKUP('Source - Unit List'!$N$31&amp;LEFT($B13,4),'Source - Hist. Revenue Est.'!$A:$E,4,FALSE),"No Data"))</f>
        <v/>
      </c>
      <c r="F13" s="209" t="str">
        <f>IF(E13="","",IFERROR(VLOOKUP('Source - Unit List'!$N$31&amp;LEFT($B13,4),'Source - Hist. Revenue Est.'!$A:$E,5,FALSE),"No Data"))</f>
        <v/>
      </c>
      <c r="G13" s="189"/>
      <c r="H13" s="190"/>
      <c r="I13" s="190"/>
      <c r="J13" s="191"/>
      <c r="K13" s="192"/>
      <c r="L13" s="190"/>
      <c r="M13" s="190"/>
      <c r="N13" s="191"/>
      <c r="O13" s="189"/>
      <c r="P13" s="190"/>
      <c r="Q13" s="190"/>
      <c r="R13" s="191"/>
      <c r="S13" s="80"/>
    </row>
    <row r="14" spans="1:19" x14ac:dyDescent="0.35">
      <c r="A14" s="80"/>
      <c r="B14" s="188"/>
      <c r="C14" s="204" t="str">
        <f>IF(B14="","",IFERROR(VLOOKUP('Source - Unit List'!$N$31&amp;LEFT($B14,4),'Source - Hist. Revenue Est.'!$A:$E,2,FALSE),"No Data"))</f>
        <v/>
      </c>
      <c r="D14" s="205" t="str">
        <f>IF(C14="","",IFERROR(VLOOKUP('Source - Unit List'!$N$31&amp;LEFT($B14,4),'Source - Hist. Revenue Est.'!$A:$E,3,FALSE),"No Data"))</f>
        <v/>
      </c>
      <c r="E14" s="205" t="str">
        <f>IF(D14="","",IFERROR(VLOOKUP('Source - Unit List'!$N$31&amp;LEFT($B14,4),'Source - Hist. Revenue Est.'!$A:$E,4,FALSE),"No Data"))</f>
        <v/>
      </c>
      <c r="F14" s="206" t="str">
        <f>IF(E14="","",IFERROR(VLOOKUP('Source - Unit List'!$N$31&amp;LEFT($B14,4),'Source - Hist. Revenue Est.'!$A:$E,5,FALSE),"No Data"))</f>
        <v/>
      </c>
      <c r="G14" s="193"/>
      <c r="H14" s="194"/>
      <c r="I14" s="194"/>
      <c r="J14" s="195"/>
      <c r="K14" s="196"/>
      <c r="L14" s="194"/>
      <c r="M14" s="194"/>
      <c r="N14" s="195"/>
      <c r="O14" s="193"/>
      <c r="P14" s="194"/>
      <c r="Q14" s="194"/>
      <c r="R14" s="195"/>
      <c r="S14" s="80"/>
    </row>
    <row r="15" spans="1:19" x14ac:dyDescent="0.35">
      <c r="A15" s="80"/>
      <c r="B15" s="187"/>
      <c r="C15" s="207" t="str">
        <f>IF(B15="","",IFERROR(VLOOKUP('Source - Unit List'!$N$31&amp;LEFT($B15,4),'Source - Hist. Revenue Est.'!$A:$E,2,FALSE),"No Data"))</f>
        <v/>
      </c>
      <c r="D15" s="208" t="str">
        <f>IF(C15="","",IFERROR(VLOOKUP('Source - Unit List'!$N$31&amp;LEFT($B15,4),'Source - Hist. Revenue Est.'!$A:$E,3,FALSE),"No Data"))</f>
        <v/>
      </c>
      <c r="E15" s="208" t="str">
        <f>IF(D15="","",IFERROR(VLOOKUP('Source - Unit List'!$N$31&amp;LEFT($B15,4),'Source - Hist. Revenue Est.'!$A:$E,4,FALSE),"No Data"))</f>
        <v/>
      </c>
      <c r="F15" s="209" t="str">
        <f>IF(E15="","",IFERROR(VLOOKUP('Source - Unit List'!$N$31&amp;LEFT($B15,4),'Source - Hist. Revenue Est.'!$A:$E,5,FALSE),"No Data"))</f>
        <v/>
      </c>
      <c r="G15" s="189"/>
      <c r="H15" s="190"/>
      <c r="I15" s="190"/>
      <c r="J15" s="191"/>
      <c r="K15" s="192"/>
      <c r="L15" s="190"/>
      <c r="M15" s="190"/>
      <c r="N15" s="191"/>
      <c r="O15" s="189"/>
      <c r="P15" s="190"/>
      <c r="Q15" s="190"/>
      <c r="R15" s="191"/>
      <c r="S15" s="80"/>
    </row>
    <row r="16" spans="1:19" x14ac:dyDescent="0.35">
      <c r="A16" s="80"/>
      <c r="B16" s="188"/>
      <c r="C16" s="204" t="str">
        <f>IF(B16="","",IFERROR(VLOOKUP('Source - Unit List'!$N$31&amp;LEFT($B16,4),'Source - Hist. Revenue Est.'!$A:$E,2,FALSE),"No Data"))</f>
        <v/>
      </c>
      <c r="D16" s="205" t="str">
        <f>IF(C16="","",IFERROR(VLOOKUP('Source - Unit List'!$N$31&amp;LEFT($B16,4),'Source - Hist. Revenue Est.'!$A:$E,3,FALSE),"No Data"))</f>
        <v/>
      </c>
      <c r="E16" s="205" t="str">
        <f>IF(D16="","",IFERROR(VLOOKUP('Source - Unit List'!$N$31&amp;LEFT($B16,4),'Source - Hist. Revenue Est.'!$A:$E,4,FALSE),"No Data"))</f>
        <v/>
      </c>
      <c r="F16" s="206" t="str">
        <f>IF(E16="","",IFERROR(VLOOKUP('Source - Unit List'!$N$31&amp;LEFT($B16,4),'Source - Hist. Revenue Est.'!$A:$E,5,FALSE),"No Data"))</f>
        <v/>
      </c>
      <c r="G16" s="193"/>
      <c r="H16" s="194"/>
      <c r="I16" s="194"/>
      <c r="J16" s="195"/>
      <c r="K16" s="196"/>
      <c r="L16" s="194"/>
      <c r="M16" s="194"/>
      <c r="N16" s="195"/>
      <c r="O16" s="193"/>
      <c r="P16" s="194"/>
      <c r="Q16" s="194"/>
      <c r="R16" s="195"/>
      <c r="S16" s="80"/>
    </row>
    <row r="17" spans="2:19" x14ac:dyDescent="0.35">
      <c r="B17" s="187"/>
      <c r="C17" s="207" t="str">
        <f>IF(B17="","",IFERROR(VLOOKUP('Source - Unit List'!$N$31&amp;LEFT($B17,4),'Source - Hist. Revenue Est.'!$A:$E,2,FALSE),"No Data"))</f>
        <v/>
      </c>
      <c r="D17" s="208" t="str">
        <f>IF(C17="","",IFERROR(VLOOKUP('Source - Unit List'!$N$31&amp;LEFT($B17,4),'Source - Hist. Revenue Est.'!$A:$E,3,FALSE),"No Data"))</f>
        <v/>
      </c>
      <c r="E17" s="208" t="str">
        <f>IF(D17="","",IFERROR(VLOOKUP('Source - Unit List'!$N$31&amp;LEFT($B17,4),'Source - Hist. Revenue Est.'!$A:$E,4,FALSE),"No Data"))</f>
        <v/>
      </c>
      <c r="F17" s="209" t="str">
        <f>IF(E17="","",IFERROR(VLOOKUP('Source - Unit List'!$N$31&amp;LEFT($B17,4),'Source - Hist. Revenue Est.'!$A:$E,5,FALSE),"No Data"))</f>
        <v/>
      </c>
      <c r="G17" s="189"/>
      <c r="H17" s="190"/>
      <c r="I17" s="190"/>
      <c r="J17" s="191"/>
      <c r="K17" s="192"/>
      <c r="L17" s="190"/>
      <c r="M17" s="190"/>
      <c r="N17" s="191"/>
      <c r="O17" s="189"/>
      <c r="P17" s="190"/>
      <c r="Q17" s="190"/>
      <c r="R17" s="191"/>
      <c r="S17" s="80"/>
    </row>
    <row r="18" spans="2:19" ht="16" thickBot="1" x14ac:dyDescent="0.4">
      <c r="B18" s="188"/>
      <c r="C18" s="210" t="str">
        <f>IF(B18="","",IFERROR(VLOOKUP('Source - Unit List'!$N$31&amp;LEFT($B18,4),'Source - Hist. Revenue Est.'!$A:$E,2,FALSE),"No Data"))</f>
        <v/>
      </c>
      <c r="D18" s="211" t="str">
        <f>IF(C18="","",IFERROR(VLOOKUP('Source - Unit List'!$N$31&amp;LEFT($B18,4),'Source - Hist. Revenue Est.'!$A:$E,3,FALSE),"No Data"))</f>
        <v/>
      </c>
      <c r="E18" s="211" t="str">
        <f>IF(D18="","",IFERROR(VLOOKUP('Source - Unit List'!$N$31&amp;LEFT($B18,4),'Source - Hist. Revenue Est.'!$A:$E,4,FALSE),"No Data"))</f>
        <v/>
      </c>
      <c r="F18" s="212" t="str">
        <f>IF(E18="","",IFERROR(VLOOKUP('Source - Unit List'!$N$31&amp;LEFT($B18,4),'Source - Hist. Revenue Est.'!$A:$E,5,FALSE),"No Data"))</f>
        <v/>
      </c>
      <c r="G18" s="197"/>
      <c r="H18" s="198"/>
      <c r="I18" s="198"/>
      <c r="J18" s="199"/>
      <c r="K18" s="200"/>
      <c r="L18" s="198"/>
      <c r="M18" s="198"/>
      <c r="N18" s="199"/>
      <c r="O18" s="197"/>
      <c r="P18" s="198"/>
      <c r="Q18" s="198"/>
      <c r="R18" s="199"/>
      <c r="S18" s="80"/>
    </row>
    <row r="19" spans="2:19" ht="11.25" customHeight="1" x14ac:dyDescent="0.35">
      <c r="B19" s="238"/>
      <c r="C19" s="80"/>
      <c r="D19" s="80"/>
      <c r="E19" s="80"/>
      <c r="F19" s="80"/>
      <c r="G19" s="80"/>
      <c r="H19" s="80"/>
      <c r="I19" s="239"/>
      <c r="J19" s="240"/>
      <c r="K19" s="80"/>
      <c r="L19" s="80"/>
      <c r="M19" s="80"/>
      <c r="N19" s="80"/>
      <c r="O19" s="80"/>
      <c r="P19" s="80"/>
      <c r="Q19" s="80"/>
      <c r="R19" s="80"/>
      <c r="S19" s="80"/>
    </row>
    <row r="20" spans="2:19" hidden="1" x14ac:dyDescent="0.35">
      <c r="B20" s="238"/>
      <c r="C20" s="80"/>
      <c r="D20" s="80"/>
      <c r="E20" s="80"/>
      <c r="F20" s="80"/>
      <c r="G20" s="80"/>
      <c r="H20" s="80"/>
      <c r="I20" s="239"/>
      <c r="J20" s="240"/>
      <c r="K20" s="80"/>
      <c r="L20" s="80"/>
      <c r="M20" s="80"/>
      <c r="N20" s="80"/>
      <c r="O20" s="80"/>
      <c r="P20" s="80"/>
      <c r="Q20" s="80"/>
      <c r="R20" s="80"/>
      <c r="S20" s="80"/>
    </row>
    <row r="21" spans="2:19" x14ac:dyDescent="0.35">
      <c r="B21" s="273" t="s">
        <v>924</v>
      </c>
      <c r="C21" s="273"/>
      <c r="D21" s="273"/>
      <c r="E21" s="273"/>
      <c r="F21" s="273"/>
      <c r="G21" s="273"/>
      <c r="H21" s="273"/>
      <c r="I21" s="273"/>
      <c r="J21" s="240"/>
      <c r="K21" s="80"/>
      <c r="L21" s="80"/>
      <c r="M21" s="80"/>
      <c r="N21" s="80"/>
      <c r="O21" s="80"/>
      <c r="P21" s="80"/>
      <c r="Q21" s="80"/>
      <c r="R21" s="80"/>
      <c r="S21" s="80"/>
    </row>
    <row r="22" spans="2:19" x14ac:dyDescent="0.35">
      <c r="B22" s="238"/>
      <c r="C22" s="80"/>
      <c r="D22" s="80"/>
      <c r="E22" s="80"/>
      <c r="F22" s="80"/>
      <c r="G22" s="80"/>
      <c r="H22" s="80"/>
      <c r="I22" s="239"/>
      <c r="J22" s="240"/>
      <c r="K22" s="80"/>
      <c r="L22" s="80"/>
      <c r="M22" s="80"/>
      <c r="N22" s="80"/>
      <c r="O22" s="80"/>
      <c r="P22" s="80"/>
      <c r="Q22" s="80"/>
      <c r="R22" s="80"/>
      <c r="S22" s="80"/>
    </row>
    <row r="23" spans="2:19" x14ac:dyDescent="0.35">
      <c r="B23" s="241" t="s">
        <v>881</v>
      </c>
      <c r="C23" s="80"/>
      <c r="D23" s="80"/>
      <c r="E23" s="80"/>
      <c r="F23" s="80"/>
      <c r="G23" s="80"/>
      <c r="H23" s="80"/>
      <c r="I23" s="239"/>
      <c r="J23" s="240"/>
      <c r="K23" s="80"/>
      <c r="L23" s="80"/>
      <c r="M23" s="80"/>
      <c r="N23" s="80"/>
      <c r="O23" s="80"/>
      <c r="P23" s="80"/>
      <c r="Q23" s="80"/>
      <c r="R23" s="80"/>
      <c r="S23" s="80"/>
    </row>
    <row r="24" spans="2:19" x14ac:dyDescent="0.35">
      <c r="B24" s="238" t="s">
        <v>8493</v>
      </c>
      <c r="C24" s="80"/>
      <c r="D24" s="80"/>
      <c r="E24" s="80"/>
      <c r="F24" s="80"/>
      <c r="G24" s="80"/>
      <c r="H24" s="80"/>
      <c r="I24" s="239"/>
      <c r="J24" s="240"/>
      <c r="K24" s="80"/>
      <c r="L24" s="80"/>
      <c r="M24" s="80"/>
      <c r="N24" s="80"/>
      <c r="O24" s="80"/>
      <c r="P24" s="80"/>
      <c r="Q24" s="80"/>
      <c r="R24" s="80"/>
      <c r="S24" s="80"/>
    </row>
    <row r="25" spans="2:19" x14ac:dyDescent="0.35">
      <c r="B25" s="238" t="s">
        <v>8494</v>
      </c>
      <c r="C25" s="80"/>
      <c r="D25" s="80"/>
      <c r="E25" s="80"/>
      <c r="F25" s="80"/>
      <c r="G25" s="80"/>
      <c r="H25" s="80"/>
      <c r="I25" s="239"/>
      <c r="J25" s="240"/>
      <c r="K25" s="80"/>
      <c r="L25" s="80"/>
      <c r="M25" s="80"/>
      <c r="N25" s="80"/>
      <c r="O25" s="80"/>
      <c r="P25" s="80"/>
      <c r="Q25" s="80"/>
      <c r="R25" s="80"/>
      <c r="S25" s="80"/>
    </row>
    <row r="26" spans="2:19" x14ac:dyDescent="0.35">
      <c r="B26" s="238" t="s">
        <v>8495</v>
      </c>
      <c r="C26" s="80"/>
      <c r="D26" s="80"/>
      <c r="E26" s="80"/>
      <c r="F26" s="80"/>
      <c r="G26" s="80"/>
      <c r="H26" s="80"/>
      <c r="I26" s="239"/>
      <c r="J26" s="240"/>
      <c r="K26" s="80"/>
      <c r="L26" s="80"/>
      <c r="M26" s="80"/>
      <c r="N26" s="80"/>
      <c r="O26" s="80"/>
      <c r="P26" s="80"/>
      <c r="Q26" s="80"/>
      <c r="R26" s="80"/>
      <c r="S26" s="80"/>
    </row>
    <row r="27" spans="2:19" x14ac:dyDescent="0.35">
      <c r="B27" s="238" t="s">
        <v>8496</v>
      </c>
      <c r="C27" s="80"/>
      <c r="D27" s="80"/>
      <c r="E27" s="80"/>
      <c r="F27" s="80"/>
      <c r="G27" s="80"/>
      <c r="H27" s="80"/>
      <c r="I27" s="239"/>
      <c r="J27" s="240"/>
      <c r="K27" s="80"/>
      <c r="L27" s="80"/>
      <c r="M27" s="80"/>
      <c r="N27" s="80"/>
      <c r="O27" s="80"/>
      <c r="P27" s="80"/>
      <c r="Q27" s="80"/>
      <c r="R27" s="80"/>
      <c r="S27" s="80"/>
    </row>
    <row r="28" spans="2:19" x14ac:dyDescent="0.35">
      <c r="B28" s="238"/>
      <c r="C28" s="80"/>
      <c r="D28" s="80"/>
      <c r="E28" s="80"/>
      <c r="F28" s="80"/>
      <c r="G28" s="80"/>
      <c r="H28" s="80"/>
      <c r="I28" s="239"/>
      <c r="J28" s="240"/>
      <c r="K28" s="80"/>
      <c r="L28" s="80"/>
      <c r="M28" s="80"/>
      <c r="N28" s="80"/>
      <c r="O28" s="80"/>
      <c r="P28" s="80"/>
      <c r="Q28" s="80"/>
      <c r="R28" s="80"/>
      <c r="S28" s="80"/>
    </row>
  </sheetData>
  <mergeCells count="9">
    <mergeCell ref="B21:I21"/>
    <mergeCell ref="B1:R1"/>
    <mergeCell ref="C3:F3"/>
    <mergeCell ref="G2:R2"/>
    <mergeCell ref="C2:F2"/>
    <mergeCell ref="B2:B4"/>
    <mergeCell ref="G3:J3"/>
    <mergeCell ref="K3:N3"/>
    <mergeCell ref="O3:R3"/>
  </mergeCells>
  <dataValidations count="1">
    <dataValidation type="list" allowBlank="1" showInputMessage="1" showErrorMessage="1" sqref="B5:B18" xr:uid="{C9BEF4A1-ED1F-482A-BC3B-6E5AE032495B}">
      <formula1>CapImpFunds</formula1>
    </dataValidation>
  </dataValidations>
  <pageMargins left="0.25" right="0.25" top="0.75" bottom="0.75" header="0.3" footer="0.3"/>
  <pageSetup scale="85" orientation="landscape"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268C80-FDFD-4C51-874B-ABD8C49AA58A}">
  <sheetPr>
    <tabColor rgb="FFFFFF00"/>
  </sheetPr>
  <dimension ref="A1:K20"/>
  <sheetViews>
    <sheetView workbookViewId="0">
      <selection activeCell="B16" sqref="B16"/>
    </sheetView>
  </sheetViews>
  <sheetFormatPr defaultColWidth="0" defaultRowHeight="14" zeroHeight="1" x14ac:dyDescent="0.3"/>
  <cols>
    <col min="1" max="1" width="9.08984375" style="175" customWidth="1"/>
    <col min="2" max="2" width="119.453125" style="175" customWidth="1"/>
    <col min="3" max="3" width="9.08984375" style="175" customWidth="1"/>
    <col min="4" max="11" width="0" style="175" hidden="1" customWidth="1"/>
    <col min="12" max="16384" width="9.08984375" style="175" hidden="1"/>
  </cols>
  <sheetData>
    <row r="1" spans="2:2" x14ac:dyDescent="0.3"/>
    <row r="2" spans="2:2" ht="329.25" customHeight="1" x14ac:dyDescent="0.3">
      <c r="B2" s="213" t="s">
        <v>925</v>
      </c>
    </row>
    <row r="3" spans="2:2" x14ac:dyDescent="0.3"/>
    <row r="4" spans="2:2" x14ac:dyDescent="0.3"/>
    <row r="5" spans="2:2" x14ac:dyDescent="0.3"/>
    <row r="6" spans="2:2" x14ac:dyDescent="0.3"/>
    <row r="7" spans="2:2" x14ac:dyDescent="0.3"/>
    <row r="8" spans="2:2" x14ac:dyDescent="0.3"/>
    <row r="9" spans="2:2" x14ac:dyDescent="0.3"/>
    <row r="10" spans="2:2" x14ac:dyDescent="0.3"/>
    <row r="11" spans="2:2" x14ac:dyDescent="0.3"/>
    <row r="12" spans="2:2" x14ac:dyDescent="0.3"/>
    <row r="13" spans="2:2" x14ac:dyDescent="0.3"/>
    <row r="14" spans="2:2" x14ac:dyDescent="0.3"/>
    <row r="15" spans="2:2" x14ac:dyDescent="0.3"/>
    <row r="16" spans="2:2" x14ac:dyDescent="0.3"/>
    <row r="17" x14ac:dyDescent="0.3"/>
    <row r="18" x14ac:dyDescent="0.3"/>
    <row r="19" x14ac:dyDescent="0.3"/>
    <row r="20" x14ac:dyDescent="0.3"/>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ADE46F-0768-4497-B4C1-33455931E7A8}">
  <sheetPr>
    <tabColor rgb="FF92D050"/>
  </sheetPr>
  <dimension ref="A1:E4568"/>
  <sheetViews>
    <sheetView workbookViewId="0">
      <selection activeCell="A4569" sqref="A4569:E4574"/>
    </sheetView>
  </sheetViews>
  <sheetFormatPr defaultRowHeight="14.5" x14ac:dyDescent="0.35"/>
  <cols>
    <col min="1" max="1" width="19.54296875" style="39" bestFit="1" customWidth="1"/>
    <col min="2" max="2" width="23.453125" bestFit="1" customWidth="1"/>
    <col min="3" max="3" width="10" bestFit="1" customWidth="1"/>
    <col min="4" max="4" width="20.36328125" bestFit="1" customWidth="1"/>
    <col min="5" max="5" width="29.36328125" bestFit="1" customWidth="1"/>
  </cols>
  <sheetData>
    <row r="1" spans="1:5" x14ac:dyDescent="0.35">
      <c r="A1" s="40" t="s">
        <v>926</v>
      </c>
      <c r="B1" s="41" t="s">
        <v>927</v>
      </c>
      <c r="C1" s="41" t="s">
        <v>928</v>
      </c>
      <c r="D1" s="41" t="s">
        <v>929</v>
      </c>
      <c r="E1" s="41" t="s">
        <v>930</v>
      </c>
    </row>
    <row r="2" spans="1:5" x14ac:dyDescent="0.35">
      <c r="A2" s="39" t="s">
        <v>931</v>
      </c>
      <c r="B2">
        <v>0</v>
      </c>
      <c r="C2">
        <v>0</v>
      </c>
      <c r="D2">
        <v>0</v>
      </c>
      <c r="E2">
        <v>0</v>
      </c>
    </row>
    <row r="3" spans="1:5" x14ac:dyDescent="0.35">
      <c r="A3" s="39" t="s">
        <v>932</v>
      </c>
      <c r="B3">
        <v>20902</v>
      </c>
      <c r="C3">
        <v>8599</v>
      </c>
      <c r="D3">
        <v>432</v>
      </c>
      <c r="E3">
        <v>0</v>
      </c>
    </row>
    <row r="4" spans="1:5" x14ac:dyDescent="0.35">
      <c r="A4" s="39" t="s">
        <v>933</v>
      </c>
      <c r="B4">
        <v>4883</v>
      </c>
      <c r="C4">
        <v>0</v>
      </c>
      <c r="D4">
        <v>81</v>
      </c>
      <c r="E4">
        <v>0</v>
      </c>
    </row>
    <row r="5" spans="1:5" x14ac:dyDescent="0.35">
      <c r="A5" s="39" t="s">
        <v>934</v>
      </c>
      <c r="B5">
        <v>8566</v>
      </c>
      <c r="C5">
        <v>0</v>
      </c>
      <c r="D5">
        <v>143</v>
      </c>
      <c r="E5">
        <v>0</v>
      </c>
    </row>
    <row r="6" spans="1:5" x14ac:dyDescent="0.35">
      <c r="A6" s="39" t="s">
        <v>935</v>
      </c>
      <c r="B6">
        <v>14165</v>
      </c>
      <c r="C6">
        <v>9463</v>
      </c>
      <c r="D6">
        <v>776</v>
      </c>
      <c r="E6">
        <v>0</v>
      </c>
    </row>
    <row r="7" spans="1:5" x14ac:dyDescent="0.35">
      <c r="A7" s="39" t="s">
        <v>936</v>
      </c>
      <c r="B7">
        <v>0</v>
      </c>
      <c r="C7">
        <v>0</v>
      </c>
      <c r="D7">
        <v>0</v>
      </c>
      <c r="E7">
        <v>0</v>
      </c>
    </row>
    <row r="8" spans="1:5" x14ac:dyDescent="0.35">
      <c r="A8" s="39" t="s">
        <v>937</v>
      </c>
      <c r="B8">
        <v>23238</v>
      </c>
      <c r="C8">
        <v>0</v>
      </c>
      <c r="D8">
        <v>560</v>
      </c>
      <c r="E8">
        <v>0</v>
      </c>
    </row>
    <row r="9" spans="1:5" x14ac:dyDescent="0.35">
      <c r="A9" s="39" t="s">
        <v>938</v>
      </c>
      <c r="B9">
        <v>0</v>
      </c>
      <c r="C9">
        <v>0</v>
      </c>
      <c r="D9">
        <v>0</v>
      </c>
      <c r="E9">
        <v>0</v>
      </c>
    </row>
    <row r="10" spans="1:5" x14ac:dyDescent="0.35">
      <c r="A10" s="39" t="s">
        <v>939</v>
      </c>
      <c r="B10">
        <v>21369</v>
      </c>
      <c r="C10">
        <v>12094</v>
      </c>
      <c r="D10">
        <v>1041</v>
      </c>
      <c r="E10">
        <v>0</v>
      </c>
    </row>
    <row r="11" spans="1:5" x14ac:dyDescent="0.35">
      <c r="A11" s="39" t="s">
        <v>940</v>
      </c>
      <c r="B11">
        <v>1962</v>
      </c>
      <c r="C11">
        <v>0</v>
      </c>
      <c r="D11">
        <v>84</v>
      </c>
      <c r="E11">
        <v>0</v>
      </c>
    </row>
    <row r="12" spans="1:5" x14ac:dyDescent="0.35">
      <c r="A12" s="39" t="s">
        <v>941</v>
      </c>
      <c r="B12">
        <v>17807</v>
      </c>
      <c r="C12">
        <v>0</v>
      </c>
      <c r="D12">
        <v>758</v>
      </c>
      <c r="E12">
        <v>0</v>
      </c>
    </row>
    <row r="13" spans="1:5" x14ac:dyDescent="0.35">
      <c r="A13" s="39" t="s">
        <v>942</v>
      </c>
      <c r="B13">
        <v>0</v>
      </c>
      <c r="C13">
        <v>0</v>
      </c>
      <c r="D13">
        <v>0</v>
      </c>
      <c r="E13">
        <v>0</v>
      </c>
    </row>
    <row r="14" spans="1:5" x14ac:dyDescent="0.35">
      <c r="A14" s="39" t="s">
        <v>943</v>
      </c>
      <c r="B14">
        <v>0</v>
      </c>
      <c r="C14">
        <v>0</v>
      </c>
      <c r="D14">
        <v>0</v>
      </c>
      <c r="E14">
        <v>0</v>
      </c>
    </row>
    <row r="15" spans="1:5" x14ac:dyDescent="0.35">
      <c r="A15" s="39" t="s">
        <v>944</v>
      </c>
      <c r="B15">
        <v>17153</v>
      </c>
      <c r="C15">
        <v>6048</v>
      </c>
      <c r="D15">
        <v>154</v>
      </c>
      <c r="E15">
        <v>0</v>
      </c>
    </row>
    <row r="16" spans="1:5" x14ac:dyDescent="0.35">
      <c r="A16" s="39" t="s">
        <v>945</v>
      </c>
      <c r="B16">
        <v>0</v>
      </c>
      <c r="C16">
        <v>0</v>
      </c>
      <c r="D16">
        <v>0</v>
      </c>
      <c r="E16">
        <v>0</v>
      </c>
    </row>
    <row r="17" spans="1:5" x14ac:dyDescent="0.35">
      <c r="A17" s="39" t="s">
        <v>946</v>
      </c>
      <c r="B17">
        <v>15601</v>
      </c>
      <c r="C17">
        <v>0</v>
      </c>
      <c r="D17">
        <v>84</v>
      </c>
      <c r="E17">
        <v>0</v>
      </c>
    </row>
    <row r="18" spans="1:5" x14ac:dyDescent="0.35">
      <c r="A18" s="39" t="s">
        <v>947</v>
      </c>
      <c r="B18">
        <v>5045</v>
      </c>
      <c r="C18">
        <v>0</v>
      </c>
      <c r="D18">
        <v>27</v>
      </c>
      <c r="E18">
        <v>0</v>
      </c>
    </row>
    <row r="19" spans="1:5" x14ac:dyDescent="0.35">
      <c r="A19" s="39" t="s">
        <v>948</v>
      </c>
      <c r="B19">
        <v>17729</v>
      </c>
      <c r="C19">
        <v>0</v>
      </c>
      <c r="D19">
        <v>860</v>
      </c>
      <c r="E19">
        <v>0</v>
      </c>
    </row>
    <row r="20" spans="1:5" x14ac:dyDescent="0.35">
      <c r="A20" s="39" t="s">
        <v>949</v>
      </c>
      <c r="B20">
        <v>0</v>
      </c>
      <c r="C20">
        <v>0</v>
      </c>
      <c r="D20">
        <v>0</v>
      </c>
      <c r="E20">
        <v>0</v>
      </c>
    </row>
    <row r="21" spans="1:5" x14ac:dyDescent="0.35">
      <c r="A21" s="39" t="s">
        <v>950</v>
      </c>
      <c r="B21">
        <v>21181</v>
      </c>
      <c r="C21">
        <v>0</v>
      </c>
      <c r="D21">
        <v>741</v>
      </c>
      <c r="E21">
        <v>0</v>
      </c>
    </row>
    <row r="22" spans="1:5" x14ac:dyDescent="0.35">
      <c r="A22" s="39" t="s">
        <v>951</v>
      </c>
      <c r="B22">
        <v>26220</v>
      </c>
      <c r="C22">
        <v>17652</v>
      </c>
      <c r="D22">
        <v>917</v>
      </c>
      <c r="E22">
        <v>0</v>
      </c>
    </row>
    <row r="23" spans="1:5" x14ac:dyDescent="0.35">
      <c r="A23" s="39" t="s">
        <v>952</v>
      </c>
      <c r="B23">
        <v>0</v>
      </c>
      <c r="C23">
        <v>0</v>
      </c>
      <c r="D23">
        <v>0</v>
      </c>
      <c r="E23">
        <v>0</v>
      </c>
    </row>
    <row r="24" spans="1:5" x14ac:dyDescent="0.35">
      <c r="A24" s="39" t="s">
        <v>953</v>
      </c>
      <c r="B24">
        <v>9628</v>
      </c>
      <c r="C24">
        <v>36950</v>
      </c>
      <c r="D24">
        <v>1383</v>
      </c>
      <c r="E24">
        <v>6000</v>
      </c>
    </row>
    <row r="25" spans="1:5" x14ac:dyDescent="0.35">
      <c r="A25" s="39" t="s">
        <v>954</v>
      </c>
      <c r="B25">
        <v>0</v>
      </c>
      <c r="C25">
        <v>0</v>
      </c>
      <c r="D25">
        <v>0</v>
      </c>
      <c r="E25">
        <v>0</v>
      </c>
    </row>
    <row r="26" spans="1:5" x14ac:dyDescent="0.35">
      <c r="A26" s="39" t="s">
        <v>955</v>
      </c>
      <c r="B26">
        <v>49433</v>
      </c>
      <c r="C26">
        <v>0</v>
      </c>
      <c r="D26">
        <v>594</v>
      </c>
      <c r="E26">
        <v>0</v>
      </c>
    </row>
    <row r="27" spans="1:5" x14ac:dyDescent="0.35">
      <c r="A27" s="39" t="s">
        <v>956</v>
      </c>
      <c r="B27">
        <v>60526</v>
      </c>
      <c r="C27">
        <v>0</v>
      </c>
      <c r="D27">
        <v>728</v>
      </c>
      <c r="E27">
        <v>0</v>
      </c>
    </row>
    <row r="28" spans="1:5" x14ac:dyDescent="0.35">
      <c r="A28" s="39" t="s">
        <v>957</v>
      </c>
      <c r="B28">
        <v>14791</v>
      </c>
      <c r="C28">
        <v>0</v>
      </c>
      <c r="D28">
        <v>178</v>
      </c>
      <c r="E28">
        <v>0</v>
      </c>
    </row>
    <row r="29" spans="1:5" x14ac:dyDescent="0.35">
      <c r="A29" s="39" t="s">
        <v>958</v>
      </c>
      <c r="B29">
        <v>0</v>
      </c>
      <c r="C29">
        <v>0</v>
      </c>
      <c r="D29">
        <v>0</v>
      </c>
      <c r="E29">
        <v>0</v>
      </c>
    </row>
    <row r="30" spans="1:5" x14ac:dyDescent="0.35">
      <c r="A30" s="39" t="s">
        <v>959</v>
      </c>
      <c r="B30">
        <v>2949</v>
      </c>
      <c r="C30">
        <v>11308</v>
      </c>
      <c r="D30">
        <v>387</v>
      </c>
      <c r="E30">
        <v>234</v>
      </c>
    </row>
    <row r="31" spans="1:5" x14ac:dyDescent="0.35">
      <c r="A31" s="39" t="s">
        <v>960</v>
      </c>
      <c r="B31">
        <v>0</v>
      </c>
      <c r="C31">
        <v>0</v>
      </c>
      <c r="D31">
        <v>0</v>
      </c>
      <c r="E31">
        <v>0</v>
      </c>
    </row>
    <row r="32" spans="1:5" x14ac:dyDescent="0.35">
      <c r="A32" s="39" t="s">
        <v>961</v>
      </c>
      <c r="B32">
        <v>42298</v>
      </c>
      <c r="C32">
        <v>0</v>
      </c>
      <c r="D32">
        <v>1734</v>
      </c>
      <c r="E32">
        <v>0</v>
      </c>
    </row>
    <row r="33" spans="1:5" x14ac:dyDescent="0.35">
      <c r="A33" s="39" t="s">
        <v>962</v>
      </c>
      <c r="B33">
        <v>0</v>
      </c>
      <c r="C33">
        <v>0</v>
      </c>
      <c r="D33">
        <v>0</v>
      </c>
      <c r="E33">
        <v>0</v>
      </c>
    </row>
    <row r="34" spans="1:5" x14ac:dyDescent="0.35">
      <c r="A34" s="39" t="s">
        <v>963</v>
      </c>
      <c r="B34">
        <v>36659</v>
      </c>
      <c r="C34">
        <v>27140</v>
      </c>
      <c r="D34">
        <v>2381</v>
      </c>
      <c r="E34">
        <v>0</v>
      </c>
    </row>
    <row r="35" spans="1:5" x14ac:dyDescent="0.35">
      <c r="A35" s="39" t="s">
        <v>964</v>
      </c>
      <c r="B35">
        <v>17184</v>
      </c>
      <c r="C35">
        <v>0</v>
      </c>
      <c r="D35">
        <v>807</v>
      </c>
      <c r="E35">
        <v>0</v>
      </c>
    </row>
    <row r="36" spans="1:5" x14ac:dyDescent="0.35">
      <c r="A36" s="39" t="s">
        <v>965</v>
      </c>
      <c r="B36">
        <v>24776</v>
      </c>
      <c r="C36">
        <v>0</v>
      </c>
      <c r="D36">
        <v>1547</v>
      </c>
      <c r="E36">
        <v>0</v>
      </c>
    </row>
    <row r="37" spans="1:5" x14ac:dyDescent="0.35">
      <c r="A37" s="39" t="s">
        <v>966</v>
      </c>
      <c r="B37">
        <v>15320</v>
      </c>
      <c r="C37">
        <v>0</v>
      </c>
      <c r="D37">
        <v>956</v>
      </c>
      <c r="E37">
        <v>0</v>
      </c>
    </row>
    <row r="38" spans="1:5" x14ac:dyDescent="0.35">
      <c r="A38" s="39" t="s">
        <v>967</v>
      </c>
      <c r="B38">
        <v>9985</v>
      </c>
      <c r="C38">
        <v>14397</v>
      </c>
      <c r="D38">
        <v>618</v>
      </c>
      <c r="E38">
        <v>10000</v>
      </c>
    </row>
    <row r="39" spans="1:5" x14ac:dyDescent="0.35">
      <c r="A39" s="39" t="s">
        <v>968</v>
      </c>
      <c r="B39">
        <v>5839</v>
      </c>
      <c r="C39">
        <v>0</v>
      </c>
      <c r="D39">
        <v>247</v>
      </c>
      <c r="E39">
        <v>0</v>
      </c>
    </row>
    <row r="40" spans="1:5" x14ac:dyDescent="0.35">
      <c r="A40" s="39" t="s">
        <v>969</v>
      </c>
      <c r="B40">
        <v>19546</v>
      </c>
      <c r="C40">
        <v>0</v>
      </c>
      <c r="D40">
        <v>825</v>
      </c>
      <c r="E40">
        <v>0</v>
      </c>
    </row>
    <row r="41" spans="1:5" x14ac:dyDescent="0.35">
      <c r="A41" s="39" t="s">
        <v>970</v>
      </c>
      <c r="B41">
        <v>20985</v>
      </c>
      <c r="C41">
        <v>0</v>
      </c>
      <c r="D41">
        <v>886</v>
      </c>
      <c r="E41">
        <v>4000</v>
      </c>
    </row>
    <row r="42" spans="1:5" x14ac:dyDescent="0.35">
      <c r="A42" s="39" t="s">
        <v>971</v>
      </c>
      <c r="B42">
        <v>18361</v>
      </c>
      <c r="C42">
        <v>20848</v>
      </c>
      <c r="D42">
        <v>880</v>
      </c>
      <c r="E42">
        <v>0</v>
      </c>
    </row>
    <row r="43" spans="1:5" x14ac:dyDescent="0.35">
      <c r="A43" s="39" t="s">
        <v>972</v>
      </c>
      <c r="B43">
        <v>1460</v>
      </c>
      <c r="C43">
        <v>0</v>
      </c>
      <c r="D43">
        <v>62</v>
      </c>
      <c r="E43">
        <v>0</v>
      </c>
    </row>
    <row r="44" spans="1:5" x14ac:dyDescent="0.35">
      <c r="A44" s="39" t="s">
        <v>973</v>
      </c>
      <c r="B44">
        <v>9834</v>
      </c>
      <c r="C44">
        <v>0</v>
      </c>
      <c r="D44">
        <v>416</v>
      </c>
      <c r="E44">
        <v>0</v>
      </c>
    </row>
    <row r="45" spans="1:5" x14ac:dyDescent="0.35">
      <c r="A45" s="39" t="s">
        <v>974</v>
      </c>
      <c r="B45">
        <v>25583</v>
      </c>
      <c r="C45">
        <v>0</v>
      </c>
      <c r="D45">
        <v>1081</v>
      </c>
      <c r="E45">
        <v>0</v>
      </c>
    </row>
    <row r="46" spans="1:5" x14ac:dyDescent="0.35">
      <c r="A46" s="39" t="s">
        <v>975</v>
      </c>
      <c r="B46">
        <v>23355</v>
      </c>
      <c r="C46">
        <v>0</v>
      </c>
      <c r="D46">
        <v>987</v>
      </c>
      <c r="E46">
        <v>10000</v>
      </c>
    </row>
    <row r="47" spans="1:5" x14ac:dyDescent="0.35">
      <c r="A47" s="39" t="s">
        <v>976</v>
      </c>
      <c r="B47">
        <v>0</v>
      </c>
      <c r="C47">
        <v>0</v>
      </c>
      <c r="D47">
        <v>0</v>
      </c>
      <c r="E47">
        <v>0</v>
      </c>
    </row>
    <row r="48" spans="1:5" x14ac:dyDescent="0.35">
      <c r="A48" s="39" t="s">
        <v>977</v>
      </c>
      <c r="B48">
        <v>24786</v>
      </c>
      <c r="C48">
        <v>22824</v>
      </c>
      <c r="D48">
        <v>1397</v>
      </c>
      <c r="E48">
        <v>0</v>
      </c>
    </row>
    <row r="49" spans="1:5" x14ac:dyDescent="0.35">
      <c r="A49" s="39" t="s">
        <v>978</v>
      </c>
      <c r="B49">
        <v>35572</v>
      </c>
      <c r="C49">
        <v>0</v>
      </c>
      <c r="D49">
        <v>1475</v>
      </c>
      <c r="E49">
        <v>0</v>
      </c>
    </row>
    <row r="50" spans="1:5" x14ac:dyDescent="0.35">
      <c r="A50" s="39" t="s">
        <v>979</v>
      </c>
      <c r="B50">
        <v>18288</v>
      </c>
      <c r="C50">
        <v>0</v>
      </c>
      <c r="D50">
        <v>460</v>
      </c>
      <c r="E50">
        <v>0</v>
      </c>
    </row>
    <row r="51" spans="1:5" x14ac:dyDescent="0.35">
      <c r="A51" s="39" t="s">
        <v>980</v>
      </c>
      <c r="B51">
        <v>3850</v>
      </c>
      <c r="C51">
        <v>0</v>
      </c>
      <c r="D51">
        <v>97</v>
      </c>
      <c r="E51">
        <v>0</v>
      </c>
    </row>
    <row r="52" spans="1:5" x14ac:dyDescent="0.35">
      <c r="A52" s="39" t="s">
        <v>981</v>
      </c>
      <c r="B52">
        <v>66552</v>
      </c>
      <c r="C52">
        <v>20083</v>
      </c>
      <c r="D52">
        <v>5179</v>
      </c>
      <c r="E52">
        <v>0</v>
      </c>
    </row>
    <row r="53" spans="1:5" x14ac:dyDescent="0.35">
      <c r="A53" s="39" t="s">
        <v>982</v>
      </c>
      <c r="B53">
        <v>47951</v>
      </c>
      <c r="C53">
        <v>0</v>
      </c>
      <c r="D53">
        <v>1413</v>
      </c>
      <c r="E53">
        <v>0</v>
      </c>
    </row>
    <row r="54" spans="1:5" x14ac:dyDescent="0.35">
      <c r="A54" s="39" t="s">
        <v>983</v>
      </c>
      <c r="B54">
        <v>0</v>
      </c>
      <c r="C54">
        <v>0</v>
      </c>
      <c r="D54">
        <v>0</v>
      </c>
      <c r="E54">
        <v>0</v>
      </c>
    </row>
    <row r="55" spans="1:5" x14ac:dyDescent="0.35">
      <c r="A55" s="39" t="s">
        <v>984</v>
      </c>
      <c r="B55">
        <v>11605</v>
      </c>
      <c r="C55">
        <v>0</v>
      </c>
      <c r="D55">
        <v>289</v>
      </c>
      <c r="E55">
        <v>0</v>
      </c>
    </row>
    <row r="56" spans="1:5" x14ac:dyDescent="0.35">
      <c r="A56" s="39" t="s">
        <v>985</v>
      </c>
      <c r="B56">
        <v>0</v>
      </c>
      <c r="C56">
        <v>0</v>
      </c>
      <c r="D56">
        <v>0</v>
      </c>
      <c r="E56">
        <v>0</v>
      </c>
    </row>
    <row r="57" spans="1:5" x14ac:dyDescent="0.35">
      <c r="A57" s="39" t="s">
        <v>986</v>
      </c>
      <c r="B57">
        <v>930482</v>
      </c>
      <c r="C57">
        <v>247668</v>
      </c>
      <c r="D57">
        <v>40082</v>
      </c>
      <c r="E57">
        <v>768663</v>
      </c>
    </row>
    <row r="58" spans="1:5" x14ac:dyDescent="0.35">
      <c r="A58" s="39" t="s">
        <v>987</v>
      </c>
      <c r="B58">
        <v>0</v>
      </c>
      <c r="C58">
        <v>0</v>
      </c>
      <c r="D58">
        <v>0</v>
      </c>
      <c r="E58">
        <v>0</v>
      </c>
    </row>
    <row r="59" spans="1:5" x14ac:dyDescent="0.35">
      <c r="A59" s="39" t="s">
        <v>988</v>
      </c>
      <c r="B59">
        <v>169537</v>
      </c>
      <c r="C59">
        <v>76641</v>
      </c>
      <c r="D59">
        <v>9295</v>
      </c>
      <c r="E59">
        <v>14500</v>
      </c>
    </row>
    <row r="60" spans="1:5" x14ac:dyDescent="0.35">
      <c r="A60" s="39" t="s">
        <v>989</v>
      </c>
      <c r="B60">
        <v>51255</v>
      </c>
      <c r="C60">
        <v>0</v>
      </c>
      <c r="D60">
        <v>2493</v>
      </c>
      <c r="E60">
        <v>0</v>
      </c>
    </row>
    <row r="61" spans="1:5" x14ac:dyDescent="0.35">
      <c r="A61" s="39" t="s">
        <v>990</v>
      </c>
      <c r="B61">
        <v>181365</v>
      </c>
      <c r="C61">
        <v>0</v>
      </c>
      <c r="D61">
        <v>8822</v>
      </c>
      <c r="E61">
        <v>3000</v>
      </c>
    </row>
    <row r="62" spans="1:5" x14ac:dyDescent="0.35">
      <c r="A62" s="39" t="s">
        <v>991</v>
      </c>
      <c r="B62">
        <v>0</v>
      </c>
      <c r="C62">
        <v>0</v>
      </c>
      <c r="D62">
        <v>0</v>
      </c>
      <c r="E62">
        <v>0</v>
      </c>
    </row>
    <row r="63" spans="1:5" x14ac:dyDescent="0.35">
      <c r="A63" s="39" t="s">
        <v>992</v>
      </c>
      <c r="B63">
        <v>85996</v>
      </c>
      <c r="C63">
        <v>131626</v>
      </c>
      <c r="D63">
        <v>14202</v>
      </c>
      <c r="E63">
        <v>0</v>
      </c>
    </row>
    <row r="64" spans="1:5" x14ac:dyDescent="0.35">
      <c r="A64" s="39" t="s">
        <v>993</v>
      </c>
      <c r="B64">
        <v>0</v>
      </c>
      <c r="C64">
        <v>0</v>
      </c>
      <c r="D64">
        <v>0</v>
      </c>
      <c r="E64">
        <v>0</v>
      </c>
    </row>
    <row r="65" spans="1:5" x14ac:dyDescent="0.35">
      <c r="A65" s="39" t="s">
        <v>994</v>
      </c>
      <c r="B65">
        <v>345394</v>
      </c>
      <c r="C65">
        <v>0</v>
      </c>
      <c r="D65">
        <v>14233</v>
      </c>
      <c r="E65">
        <v>0</v>
      </c>
    </row>
    <row r="66" spans="1:5" x14ac:dyDescent="0.35">
      <c r="A66" s="39" t="s">
        <v>995</v>
      </c>
      <c r="B66">
        <v>0</v>
      </c>
      <c r="C66">
        <v>0</v>
      </c>
      <c r="D66">
        <v>0</v>
      </c>
      <c r="E66">
        <v>0</v>
      </c>
    </row>
    <row r="67" spans="1:5" x14ac:dyDescent="0.35">
      <c r="A67" s="39" t="s">
        <v>996</v>
      </c>
      <c r="B67">
        <v>0</v>
      </c>
      <c r="C67">
        <v>17652</v>
      </c>
      <c r="D67">
        <v>474</v>
      </c>
      <c r="E67">
        <v>0</v>
      </c>
    </row>
    <row r="68" spans="1:5" x14ac:dyDescent="0.35">
      <c r="A68" s="39" t="s">
        <v>997</v>
      </c>
      <c r="B68">
        <v>0</v>
      </c>
      <c r="C68">
        <v>0</v>
      </c>
      <c r="D68">
        <v>0</v>
      </c>
      <c r="E68">
        <v>0</v>
      </c>
    </row>
    <row r="69" spans="1:5" x14ac:dyDescent="0.35">
      <c r="A69" s="39" t="s">
        <v>998</v>
      </c>
      <c r="B69">
        <v>0</v>
      </c>
      <c r="C69">
        <v>3276</v>
      </c>
      <c r="D69">
        <v>344</v>
      </c>
      <c r="E69">
        <v>0</v>
      </c>
    </row>
    <row r="70" spans="1:5" x14ac:dyDescent="0.35">
      <c r="A70" s="39" t="s">
        <v>999</v>
      </c>
      <c r="B70">
        <v>0</v>
      </c>
      <c r="C70">
        <v>0</v>
      </c>
      <c r="D70">
        <v>0</v>
      </c>
      <c r="E70">
        <v>0</v>
      </c>
    </row>
    <row r="71" spans="1:5" x14ac:dyDescent="0.35">
      <c r="A71" s="39" t="s">
        <v>1000</v>
      </c>
      <c r="B71">
        <v>0</v>
      </c>
      <c r="C71">
        <v>0</v>
      </c>
      <c r="D71">
        <v>0</v>
      </c>
      <c r="E71">
        <v>0</v>
      </c>
    </row>
    <row r="72" spans="1:5" x14ac:dyDescent="0.35">
      <c r="A72" s="39" t="s">
        <v>1001</v>
      </c>
      <c r="B72">
        <v>0</v>
      </c>
      <c r="C72">
        <v>0</v>
      </c>
      <c r="D72">
        <v>0</v>
      </c>
      <c r="E72">
        <v>0</v>
      </c>
    </row>
    <row r="73" spans="1:5" x14ac:dyDescent="0.35">
      <c r="A73" s="39" t="s">
        <v>1002</v>
      </c>
      <c r="B73">
        <v>6038</v>
      </c>
      <c r="C73">
        <v>4913</v>
      </c>
      <c r="D73">
        <v>413</v>
      </c>
      <c r="E73">
        <v>1000</v>
      </c>
    </row>
    <row r="74" spans="1:5" x14ac:dyDescent="0.35">
      <c r="A74" s="39" t="s">
        <v>1003</v>
      </c>
      <c r="B74">
        <v>1858</v>
      </c>
      <c r="C74">
        <v>0</v>
      </c>
      <c r="D74">
        <v>61</v>
      </c>
      <c r="E74">
        <v>0</v>
      </c>
    </row>
    <row r="75" spans="1:5" x14ac:dyDescent="0.35">
      <c r="A75" s="39" t="s">
        <v>1004</v>
      </c>
      <c r="B75">
        <v>12619</v>
      </c>
      <c r="C75">
        <v>0</v>
      </c>
      <c r="D75">
        <v>416</v>
      </c>
      <c r="E75">
        <v>0</v>
      </c>
    </row>
    <row r="76" spans="1:5" x14ac:dyDescent="0.35">
      <c r="A76" s="39" t="s">
        <v>1005</v>
      </c>
      <c r="B76">
        <v>7742</v>
      </c>
      <c r="C76">
        <v>0</v>
      </c>
      <c r="D76">
        <v>255</v>
      </c>
      <c r="E76">
        <v>0</v>
      </c>
    </row>
    <row r="77" spans="1:5" x14ac:dyDescent="0.35">
      <c r="A77" s="39" t="s">
        <v>1006</v>
      </c>
      <c r="B77">
        <v>49967</v>
      </c>
      <c r="C77">
        <v>28238</v>
      </c>
      <c r="D77">
        <v>1464</v>
      </c>
      <c r="E77">
        <v>0</v>
      </c>
    </row>
    <row r="78" spans="1:5" x14ac:dyDescent="0.35">
      <c r="A78" s="39" t="s">
        <v>1007</v>
      </c>
      <c r="B78">
        <v>14471</v>
      </c>
      <c r="C78">
        <v>0</v>
      </c>
      <c r="D78">
        <v>406</v>
      </c>
      <c r="E78">
        <v>0</v>
      </c>
    </row>
    <row r="79" spans="1:5" x14ac:dyDescent="0.35">
      <c r="A79" s="39" t="s">
        <v>1008</v>
      </c>
      <c r="B79">
        <v>19113</v>
      </c>
      <c r="C79">
        <v>0</v>
      </c>
      <c r="D79">
        <v>623</v>
      </c>
      <c r="E79">
        <v>47000</v>
      </c>
    </row>
    <row r="80" spans="1:5" x14ac:dyDescent="0.35">
      <c r="A80" s="39" t="s">
        <v>1009</v>
      </c>
      <c r="B80">
        <v>0</v>
      </c>
      <c r="C80">
        <v>0</v>
      </c>
      <c r="D80">
        <v>0</v>
      </c>
      <c r="E80">
        <v>0</v>
      </c>
    </row>
    <row r="81" spans="1:5" x14ac:dyDescent="0.35">
      <c r="A81" s="39" t="s">
        <v>1010</v>
      </c>
      <c r="B81">
        <v>16578</v>
      </c>
      <c r="C81">
        <v>5233</v>
      </c>
      <c r="D81">
        <v>0</v>
      </c>
      <c r="E81">
        <v>0</v>
      </c>
    </row>
    <row r="82" spans="1:5" x14ac:dyDescent="0.35">
      <c r="A82" s="39" t="s">
        <v>1011</v>
      </c>
      <c r="B82">
        <v>16578</v>
      </c>
      <c r="C82">
        <v>0</v>
      </c>
      <c r="D82">
        <v>0</v>
      </c>
      <c r="E82">
        <v>0</v>
      </c>
    </row>
    <row r="83" spans="1:5" x14ac:dyDescent="0.35">
      <c r="A83" s="39" t="s">
        <v>1012</v>
      </c>
      <c r="B83">
        <v>0</v>
      </c>
      <c r="C83">
        <v>0</v>
      </c>
      <c r="D83">
        <v>0</v>
      </c>
      <c r="E83">
        <v>0</v>
      </c>
    </row>
    <row r="84" spans="1:5" x14ac:dyDescent="0.35">
      <c r="A84" s="39" t="s">
        <v>1013</v>
      </c>
      <c r="B84">
        <v>40478</v>
      </c>
      <c r="C84">
        <v>12927</v>
      </c>
      <c r="D84">
        <v>2958</v>
      </c>
      <c r="E84">
        <v>0</v>
      </c>
    </row>
    <row r="85" spans="1:5" x14ac:dyDescent="0.35">
      <c r="A85" s="39" t="s">
        <v>1014</v>
      </c>
      <c r="B85">
        <v>23409</v>
      </c>
      <c r="C85">
        <v>0</v>
      </c>
      <c r="D85">
        <v>1277</v>
      </c>
      <c r="E85">
        <v>0</v>
      </c>
    </row>
    <row r="86" spans="1:5" x14ac:dyDescent="0.35">
      <c r="A86" s="39" t="s">
        <v>1015</v>
      </c>
      <c r="B86">
        <v>6096</v>
      </c>
      <c r="C86">
        <v>0</v>
      </c>
      <c r="D86">
        <v>342</v>
      </c>
      <c r="E86">
        <v>0</v>
      </c>
    </row>
    <row r="87" spans="1:5" x14ac:dyDescent="0.35">
      <c r="A87" s="39" t="s">
        <v>1016</v>
      </c>
      <c r="B87">
        <v>0</v>
      </c>
      <c r="C87">
        <v>0</v>
      </c>
      <c r="D87">
        <v>0</v>
      </c>
      <c r="E87">
        <v>0</v>
      </c>
    </row>
    <row r="88" spans="1:5" x14ac:dyDescent="0.35">
      <c r="A88" s="39" t="s">
        <v>1017</v>
      </c>
      <c r="B88">
        <v>11262</v>
      </c>
      <c r="C88">
        <v>14240</v>
      </c>
      <c r="D88">
        <v>1998</v>
      </c>
      <c r="E88">
        <v>0</v>
      </c>
    </row>
    <row r="89" spans="1:5" x14ac:dyDescent="0.35">
      <c r="A89" s="39" t="s">
        <v>1018</v>
      </c>
      <c r="B89">
        <v>889</v>
      </c>
      <c r="C89">
        <v>0</v>
      </c>
      <c r="D89">
        <v>49</v>
      </c>
      <c r="E89">
        <v>0</v>
      </c>
    </row>
    <row r="90" spans="1:5" x14ac:dyDescent="0.35">
      <c r="A90" s="39" t="s">
        <v>1019</v>
      </c>
      <c r="B90">
        <v>62977</v>
      </c>
      <c r="C90">
        <v>0</v>
      </c>
      <c r="D90">
        <v>3218</v>
      </c>
      <c r="E90">
        <v>70000</v>
      </c>
    </row>
    <row r="91" spans="1:5" x14ac:dyDescent="0.35">
      <c r="A91" s="39" t="s">
        <v>1020</v>
      </c>
      <c r="B91">
        <v>18226</v>
      </c>
      <c r="C91">
        <v>0</v>
      </c>
      <c r="D91">
        <v>911</v>
      </c>
      <c r="E91">
        <v>0</v>
      </c>
    </row>
    <row r="92" spans="1:5" x14ac:dyDescent="0.35">
      <c r="A92" s="39" t="s">
        <v>1021</v>
      </c>
      <c r="B92">
        <v>0</v>
      </c>
      <c r="C92">
        <v>0</v>
      </c>
      <c r="D92">
        <v>0</v>
      </c>
      <c r="E92">
        <v>0</v>
      </c>
    </row>
    <row r="93" spans="1:5" x14ac:dyDescent="0.35">
      <c r="A93" s="39" t="s">
        <v>1022</v>
      </c>
      <c r="B93">
        <v>32921</v>
      </c>
      <c r="C93">
        <v>8659</v>
      </c>
      <c r="D93">
        <v>1617</v>
      </c>
      <c r="E93">
        <v>0</v>
      </c>
    </row>
    <row r="94" spans="1:5" x14ac:dyDescent="0.35">
      <c r="A94" s="39" t="s">
        <v>1023</v>
      </c>
      <c r="B94">
        <v>11522</v>
      </c>
      <c r="C94">
        <v>0</v>
      </c>
      <c r="D94">
        <v>550</v>
      </c>
      <c r="E94">
        <v>0</v>
      </c>
    </row>
    <row r="95" spans="1:5" x14ac:dyDescent="0.35">
      <c r="A95" s="39" t="s">
        <v>1024</v>
      </c>
      <c r="B95">
        <v>0</v>
      </c>
      <c r="C95">
        <v>0</v>
      </c>
      <c r="D95">
        <v>0</v>
      </c>
      <c r="E95">
        <v>0</v>
      </c>
    </row>
    <row r="96" spans="1:5" x14ac:dyDescent="0.35">
      <c r="A96" s="39" t="s">
        <v>1025</v>
      </c>
      <c r="B96">
        <v>21290</v>
      </c>
      <c r="C96">
        <v>18023</v>
      </c>
      <c r="D96">
        <v>2870</v>
      </c>
      <c r="E96">
        <v>0</v>
      </c>
    </row>
    <row r="97" spans="1:5" x14ac:dyDescent="0.35">
      <c r="A97" s="39" t="s">
        <v>1026</v>
      </c>
      <c r="B97">
        <v>7504</v>
      </c>
      <c r="C97">
        <v>0</v>
      </c>
      <c r="D97">
        <v>332</v>
      </c>
      <c r="E97">
        <v>0</v>
      </c>
    </row>
    <row r="98" spans="1:5" x14ac:dyDescent="0.35">
      <c r="A98" s="39" t="s">
        <v>1027</v>
      </c>
      <c r="B98">
        <v>19196</v>
      </c>
      <c r="C98">
        <v>0</v>
      </c>
      <c r="D98">
        <v>834</v>
      </c>
      <c r="E98">
        <v>7700</v>
      </c>
    </row>
    <row r="99" spans="1:5" x14ac:dyDescent="0.35">
      <c r="A99" s="39" t="s">
        <v>1028</v>
      </c>
      <c r="B99">
        <v>0</v>
      </c>
      <c r="C99">
        <v>0</v>
      </c>
      <c r="D99">
        <v>0</v>
      </c>
      <c r="E99">
        <v>0</v>
      </c>
    </row>
    <row r="100" spans="1:5" x14ac:dyDescent="0.35">
      <c r="A100" s="39" t="s">
        <v>1029</v>
      </c>
      <c r="B100">
        <v>34828</v>
      </c>
      <c r="C100">
        <v>29267</v>
      </c>
      <c r="D100">
        <v>1477</v>
      </c>
      <c r="E100">
        <v>0</v>
      </c>
    </row>
    <row r="101" spans="1:5" x14ac:dyDescent="0.35">
      <c r="A101" s="39" t="s">
        <v>1030</v>
      </c>
      <c r="B101">
        <v>0</v>
      </c>
      <c r="C101">
        <v>0</v>
      </c>
      <c r="D101">
        <v>0</v>
      </c>
      <c r="E101">
        <v>0</v>
      </c>
    </row>
    <row r="102" spans="1:5" x14ac:dyDescent="0.35">
      <c r="A102" s="39" t="s">
        <v>1031</v>
      </c>
      <c r="B102">
        <v>116141</v>
      </c>
      <c r="C102">
        <v>0</v>
      </c>
      <c r="D102">
        <v>3764</v>
      </c>
      <c r="E102">
        <v>0</v>
      </c>
    </row>
    <row r="103" spans="1:5" x14ac:dyDescent="0.35">
      <c r="A103" s="39" t="s">
        <v>1032</v>
      </c>
      <c r="B103">
        <v>0</v>
      </c>
      <c r="C103">
        <v>0</v>
      </c>
      <c r="D103">
        <v>0</v>
      </c>
      <c r="E103">
        <v>0</v>
      </c>
    </row>
    <row r="104" spans="1:5" x14ac:dyDescent="0.35">
      <c r="A104" s="39" t="s">
        <v>1033</v>
      </c>
      <c r="B104">
        <v>23496</v>
      </c>
      <c r="C104">
        <v>14033</v>
      </c>
      <c r="D104">
        <v>1505</v>
      </c>
      <c r="E104">
        <v>0</v>
      </c>
    </row>
    <row r="105" spans="1:5" x14ac:dyDescent="0.35">
      <c r="A105" s="39" t="s">
        <v>1034</v>
      </c>
      <c r="B105">
        <v>24645</v>
      </c>
      <c r="C105">
        <v>0</v>
      </c>
      <c r="D105">
        <v>937</v>
      </c>
      <c r="E105">
        <v>0</v>
      </c>
    </row>
    <row r="106" spans="1:5" x14ac:dyDescent="0.35">
      <c r="A106" s="39" t="s">
        <v>1035</v>
      </c>
      <c r="B106">
        <v>20559</v>
      </c>
      <c r="C106">
        <v>0</v>
      </c>
      <c r="D106">
        <v>640</v>
      </c>
      <c r="E106">
        <v>0</v>
      </c>
    </row>
    <row r="107" spans="1:5" x14ac:dyDescent="0.35">
      <c r="A107" s="39" t="s">
        <v>1036</v>
      </c>
      <c r="B107">
        <v>8184</v>
      </c>
      <c r="C107">
        <v>0</v>
      </c>
      <c r="D107">
        <v>255</v>
      </c>
      <c r="E107">
        <v>0</v>
      </c>
    </row>
    <row r="108" spans="1:5" x14ac:dyDescent="0.35">
      <c r="A108" s="39" t="s">
        <v>1037</v>
      </c>
      <c r="B108">
        <v>1253</v>
      </c>
      <c r="C108">
        <v>0</v>
      </c>
      <c r="D108">
        <v>48</v>
      </c>
      <c r="E108">
        <v>0</v>
      </c>
    </row>
    <row r="109" spans="1:5" x14ac:dyDescent="0.35">
      <c r="A109" s="39" t="s">
        <v>1038</v>
      </c>
      <c r="B109">
        <v>0</v>
      </c>
      <c r="C109">
        <v>0</v>
      </c>
      <c r="D109">
        <v>0</v>
      </c>
      <c r="E109">
        <v>0</v>
      </c>
    </row>
    <row r="110" spans="1:5" x14ac:dyDescent="0.35">
      <c r="A110" s="39" t="s">
        <v>1039</v>
      </c>
      <c r="B110">
        <v>0</v>
      </c>
      <c r="C110">
        <v>15696</v>
      </c>
      <c r="D110">
        <v>455</v>
      </c>
      <c r="E110">
        <v>37000</v>
      </c>
    </row>
    <row r="111" spans="1:5" x14ac:dyDescent="0.35">
      <c r="A111" s="39" t="s">
        <v>1040</v>
      </c>
      <c r="B111">
        <v>37569</v>
      </c>
      <c r="C111">
        <v>0</v>
      </c>
      <c r="D111">
        <v>2470</v>
      </c>
      <c r="E111">
        <v>0</v>
      </c>
    </row>
    <row r="112" spans="1:5" x14ac:dyDescent="0.35">
      <c r="A112" s="39" t="s">
        <v>1041</v>
      </c>
      <c r="B112">
        <v>0</v>
      </c>
      <c r="C112">
        <v>0</v>
      </c>
      <c r="D112">
        <v>0</v>
      </c>
      <c r="E112">
        <v>0</v>
      </c>
    </row>
    <row r="113" spans="1:5" x14ac:dyDescent="0.35">
      <c r="A113" s="39" t="s">
        <v>1042</v>
      </c>
      <c r="B113">
        <v>10052</v>
      </c>
      <c r="C113">
        <v>3386</v>
      </c>
      <c r="D113">
        <v>1161</v>
      </c>
      <c r="E113">
        <v>0</v>
      </c>
    </row>
    <row r="114" spans="1:5" x14ac:dyDescent="0.35">
      <c r="A114" s="39" t="s">
        <v>1043</v>
      </c>
      <c r="B114">
        <v>0</v>
      </c>
      <c r="C114">
        <v>0</v>
      </c>
      <c r="D114">
        <v>0</v>
      </c>
      <c r="E114">
        <v>0</v>
      </c>
    </row>
    <row r="115" spans="1:5" x14ac:dyDescent="0.35">
      <c r="A115" s="39" t="s">
        <v>1044</v>
      </c>
      <c r="B115">
        <v>5735</v>
      </c>
      <c r="C115">
        <v>0</v>
      </c>
      <c r="D115">
        <v>223</v>
      </c>
      <c r="E115">
        <v>1680</v>
      </c>
    </row>
    <row r="116" spans="1:5" x14ac:dyDescent="0.35">
      <c r="A116" s="39" t="s">
        <v>1045</v>
      </c>
      <c r="B116">
        <v>935</v>
      </c>
      <c r="C116">
        <v>0</v>
      </c>
      <c r="D116">
        <v>36</v>
      </c>
      <c r="E116">
        <v>0</v>
      </c>
    </row>
    <row r="117" spans="1:5" x14ac:dyDescent="0.35">
      <c r="A117" s="39" t="s">
        <v>1046</v>
      </c>
      <c r="B117">
        <v>0</v>
      </c>
      <c r="C117">
        <v>0</v>
      </c>
      <c r="D117">
        <v>0</v>
      </c>
      <c r="E117">
        <v>0</v>
      </c>
    </row>
    <row r="118" spans="1:5" x14ac:dyDescent="0.35">
      <c r="A118" s="39" t="s">
        <v>1047</v>
      </c>
      <c r="B118">
        <v>37556</v>
      </c>
      <c r="C118">
        <v>15299</v>
      </c>
      <c r="D118">
        <v>1941</v>
      </c>
      <c r="E118">
        <v>0</v>
      </c>
    </row>
    <row r="119" spans="1:5" x14ac:dyDescent="0.35">
      <c r="A119" s="39" t="s">
        <v>1048</v>
      </c>
      <c r="B119">
        <v>29210</v>
      </c>
      <c r="C119">
        <v>0</v>
      </c>
      <c r="D119">
        <v>984</v>
      </c>
      <c r="E119">
        <v>0</v>
      </c>
    </row>
    <row r="120" spans="1:5" x14ac:dyDescent="0.35">
      <c r="A120" s="39" t="s">
        <v>1049</v>
      </c>
      <c r="B120">
        <v>9309</v>
      </c>
      <c r="C120">
        <v>0</v>
      </c>
      <c r="D120">
        <v>313</v>
      </c>
      <c r="E120">
        <v>0</v>
      </c>
    </row>
    <row r="121" spans="1:5" x14ac:dyDescent="0.35">
      <c r="A121" s="39" t="s">
        <v>1050</v>
      </c>
      <c r="B121">
        <v>0</v>
      </c>
      <c r="C121">
        <v>0</v>
      </c>
      <c r="D121">
        <v>0</v>
      </c>
      <c r="E121">
        <v>0</v>
      </c>
    </row>
    <row r="122" spans="1:5" x14ac:dyDescent="0.35">
      <c r="A122" s="39" t="s">
        <v>1051</v>
      </c>
      <c r="B122">
        <v>363365</v>
      </c>
      <c r="C122">
        <v>195000</v>
      </c>
      <c r="D122">
        <v>17847</v>
      </c>
      <c r="E122">
        <v>11000</v>
      </c>
    </row>
    <row r="123" spans="1:5" x14ac:dyDescent="0.35">
      <c r="A123" s="39" t="s">
        <v>1052</v>
      </c>
      <c r="B123">
        <v>175822</v>
      </c>
      <c r="C123">
        <v>0</v>
      </c>
      <c r="D123">
        <v>8741</v>
      </c>
      <c r="E123">
        <v>0</v>
      </c>
    </row>
    <row r="124" spans="1:5" x14ac:dyDescent="0.35">
      <c r="A124" s="39" t="s">
        <v>1053</v>
      </c>
      <c r="B124">
        <v>282767</v>
      </c>
      <c r="C124">
        <v>0</v>
      </c>
      <c r="D124">
        <v>21339</v>
      </c>
      <c r="E124">
        <v>35000</v>
      </c>
    </row>
    <row r="125" spans="1:5" x14ac:dyDescent="0.35">
      <c r="A125" s="39" t="s">
        <v>1054</v>
      </c>
      <c r="B125">
        <v>49013</v>
      </c>
      <c r="C125">
        <v>0</v>
      </c>
      <c r="D125">
        <v>3299</v>
      </c>
      <c r="E125">
        <v>0</v>
      </c>
    </row>
    <row r="126" spans="1:5" x14ac:dyDescent="0.35">
      <c r="A126" s="39" t="s">
        <v>1055</v>
      </c>
      <c r="B126">
        <v>191450</v>
      </c>
      <c r="C126">
        <v>0</v>
      </c>
      <c r="D126">
        <v>9468</v>
      </c>
      <c r="E126">
        <v>40000</v>
      </c>
    </row>
    <row r="127" spans="1:5" x14ac:dyDescent="0.35">
      <c r="A127" s="39" t="s">
        <v>1056</v>
      </c>
      <c r="B127">
        <v>0</v>
      </c>
      <c r="C127">
        <v>0</v>
      </c>
      <c r="D127">
        <v>0</v>
      </c>
      <c r="E127">
        <v>0</v>
      </c>
    </row>
    <row r="128" spans="1:5" x14ac:dyDescent="0.35">
      <c r="A128" s="39" t="s">
        <v>1057</v>
      </c>
      <c r="B128">
        <v>44935</v>
      </c>
      <c r="C128">
        <v>69689</v>
      </c>
      <c r="D128">
        <v>8340</v>
      </c>
      <c r="E128">
        <v>26430</v>
      </c>
    </row>
    <row r="129" spans="1:5" x14ac:dyDescent="0.35">
      <c r="A129" s="39" t="s">
        <v>1058</v>
      </c>
      <c r="B129">
        <v>0</v>
      </c>
      <c r="C129">
        <v>0</v>
      </c>
      <c r="D129">
        <v>0</v>
      </c>
      <c r="E129">
        <v>0</v>
      </c>
    </row>
    <row r="130" spans="1:5" x14ac:dyDescent="0.35">
      <c r="A130" s="39" t="s">
        <v>1059</v>
      </c>
      <c r="B130">
        <v>362936</v>
      </c>
      <c r="C130">
        <v>0</v>
      </c>
      <c r="D130">
        <v>22442</v>
      </c>
      <c r="E130">
        <v>0</v>
      </c>
    </row>
    <row r="131" spans="1:5" x14ac:dyDescent="0.35">
      <c r="A131" s="39" t="s">
        <v>1060</v>
      </c>
      <c r="B131">
        <v>10370</v>
      </c>
      <c r="C131">
        <v>0</v>
      </c>
      <c r="D131">
        <v>817</v>
      </c>
      <c r="E131">
        <v>0</v>
      </c>
    </row>
    <row r="132" spans="1:5" x14ac:dyDescent="0.35">
      <c r="A132" s="39" t="s">
        <v>1061</v>
      </c>
      <c r="B132">
        <v>21646</v>
      </c>
      <c r="C132">
        <v>571245</v>
      </c>
      <c r="D132">
        <v>130328</v>
      </c>
      <c r="E132">
        <v>0</v>
      </c>
    </row>
    <row r="133" spans="1:5" x14ac:dyDescent="0.35">
      <c r="A133" s="39" t="s">
        <v>1062</v>
      </c>
      <c r="B133">
        <v>4324813</v>
      </c>
      <c r="C133">
        <v>0</v>
      </c>
      <c r="D133">
        <v>130578</v>
      </c>
      <c r="E133">
        <v>0</v>
      </c>
    </row>
    <row r="134" spans="1:5" x14ac:dyDescent="0.35">
      <c r="A134" s="39" t="s">
        <v>1063</v>
      </c>
      <c r="B134">
        <v>0</v>
      </c>
      <c r="C134">
        <v>0</v>
      </c>
      <c r="D134">
        <v>0</v>
      </c>
      <c r="E134">
        <v>0</v>
      </c>
    </row>
    <row r="135" spans="1:5" x14ac:dyDescent="0.35">
      <c r="A135" s="39" t="s">
        <v>1064</v>
      </c>
      <c r="B135">
        <v>7411271</v>
      </c>
      <c r="C135">
        <v>1377467</v>
      </c>
      <c r="D135">
        <v>407055</v>
      </c>
      <c r="E135">
        <v>10854652</v>
      </c>
    </row>
    <row r="136" spans="1:5" x14ac:dyDescent="0.35">
      <c r="A136" s="39" t="s">
        <v>1065</v>
      </c>
      <c r="B136">
        <v>0</v>
      </c>
      <c r="C136">
        <v>0</v>
      </c>
      <c r="D136">
        <v>0</v>
      </c>
      <c r="E136">
        <v>0</v>
      </c>
    </row>
    <row r="137" spans="1:5" x14ac:dyDescent="0.35">
      <c r="A137" s="39" t="s">
        <v>1066</v>
      </c>
      <c r="B137">
        <v>851882</v>
      </c>
      <c r="C137">
        <v>0</v>
      </c>
      <c r="D137">
        <v>38962</v>
      </c>
      <c r="E137">
        <v>0</v>
      </c>
    </row>
    <row r="138" spans="1:5" x14ac:dyDescent="0.35">
      <c r="A138" s="39" t="s">
        <v>1067</v>
      </c>
      <c r="B138">
        <v>1016762</v>
      </c>
      <c r="C138">
        <v>0</v>
      </c>
      <c r="D138">
        <v>46503</v>
      </c>
      <c r="E138">
        <v>0</v>
      </c>
    </row>
    <row r="139" spans="1:5" x14ac:dyDescent="0.35">
      <c r="A139" s="39" t="s">
        <v>1068</v>
      </c>
      <c r="B139">
        <v>5304251</v>
      </c>
      <c r="C139">
        <v>1122432</v>
      </c>
      <c r="D139">
        <v>322138</v>
      </c>
      <c r="E139">
        <v>42557239</v>
      </c>
    </row>
    <row r="140" spans="1:5" x14ac:dyDescent="0.35">
      <c r="A140" s="39" t="s">
        <v>1069</v>
      </c>
      <c r="B140">
        <v>740128</v>
      </c>
      <c r="C140">
        <v>0</v>
      </c>
      <c r="D140">
        <v>37705</v>
      </c>
      <c r="E140">
        <v>75000</v>
      </c>
    </row>
    <row r="141" spans="1:5" x14ac:dyDescent="0.35">
      <c r="A141" s="39" t="s">
        <v>1070</v>
      </c>
      <c r="B141">
        <v>0</v>
      </c>
      <c r="C141">
        <v>0</v>
      </c>
      <c r="D141">
        <v>0</v>
      </c>
      <c r="E141">
        <v>0</v>
      </c>
    </row>
    <row r="142" spans="1:5" x14ac:dyDescent="0.35">
      <c r="A142" s="39" t="s">
        <v>1071</v>
      </c>
      <c r="B142">
        <v>5476532</v>
      </c>
      <c r="C142">
        <v>864089</v>
      </c>
      <c r="D142">
        <v>187894</v>
      </c>
      <c r="E142">
        <v>668471</v>
      </c>
    </row>
    <row r="143" spans="1:5" x14ac:dyDescent="0.35">
      <c r="A143" s="39" t="s">
        <v>1072</v>
      </c>
      <c r="B143">
        <v>535276</v>
      </c>
      <c r="C143">
        <v>0</v>
      </c>
      <c r="D143">
        <v>20749</v>
      </c>
      <c r="E143">
        <v>0</v>
      </c>
    </row>
    <row r="144" spans="1:5" x14ac:dyDescent="0.35">
      <c r="A144" s="39" t="s">
        <v>1073</v>
      </c>
      <c r="B144">
        <v>5572391</v>
      </c>
      <c r="C144">
        <v>1035959</v>
      </c>
      <c r="D144">
        <v>286000</v>
      </c>
      <c r="E144">
        <v>450000</v>
      </c>
    </row>
    <row r="145" spans="1:5" x14ac:dyDescent="0.35">
      <c r="A145" s="39" t="s">
        <v>1074</v>
      </c>
      <c r="B145">
        <v>717004</v>
      </c>
      <c r="C145">
        <v>0</v>
      </c>
      <c r="D145">
        <v>26920</v>
      </c>
      <c r="E145">
        <v>0</v>
      </c>
    </row>
    <row r="146" spans="1:5" x14ac:dyDescent="0.35">
      <c r="A146" s="39" t="s">
        <v>1075</v>
      </c>
      <c r="B146">
        <v>7345567</v>
      </c>
      <c r="C146">
        <v>1244032</v>
      </c>
      <c r="D146">
        <v>426988</v>
      </c>
      <c r="E146">
        <v>900000</v>
      </c>
    </row>
    <row r="147" spans="1:5" x14ac:dyDescent="0.35">
      <c r="A147" s="39" t="s">
        <v>1076</v>
      </c>
      <c r="B147">
        <v>1235391</v>
      </c>
      <c r="C147">
        <v>0</v>
      </c>
      <c r="D147">
        <v>80926</v>
      </c>
      <c r="E147">
        <v>0</v>
      </c>
    </row>
    <row r="148" spans="1:5" x14ac:dyDescent="0.35">
      <c r="A148" s="39" t="s">
        <v>1077</v>
      </c>
      <c r="B148">
        <v>4741302</v>
      </c>
      <c r="C148">
        <v>705641</v>
      </c>
      <c r="D148">
        <v>221394</v>
      </c>
      <c r="E148">
        <v>418000</v>
      </c>
    </row>
    <row r="149" spans="1:5" x14ac:dyDescent="0.35">
      <c r="A149" s="39" t="s">
        <v>1078</v>
      </c>
      <c r="B149">
        <v>546505</v>
      </c>
      <c r="C149">
        <v>0</v>
      </c>
      <c r="D149">
        <v>22955</v>
      </c>
      <c r="E149">
        <v>0</v>
      </c>
    </row>
    <row r="150" spans="1:5" x14ac:dyDescent="0.35">
      <c r="A150" s="39" t="s">
        <v>1079</v>
      </c>
      <c r="B150">
        <v>0</v>
      </c>
      <c r="C150">
        <v>0</v>
      </c>
      <c r="D150">
        <v>0</v>
      </c>
      <c r="E150">
        <v>0</v>
      </c>
    </row>
    <row r="151" spans="1:5" x14ac:dyDescent="0.35">
      <c r="A151" s="39" t="s">
        <v>1080</v>
      </c>
      <c r="B151">
        <v>26164</v>
      </c>
      <c r="C151">
        <v>58663</v>
      </c>
      <c r="D151">
        <v>2837</v>
      </c>
      <c r="E151">
        <v>15000</v>
      </c>
    </row>
    <row r="152" spans="1:5" x14ac:dyDescent="0.35">
      <c r="A152" s="39" t="s">
        <v>1081</v>
      </c>
      <c r="B152">
        <v>1731</v>
      </c>
      <c r="C152">
        <v>0</v>
      </c>
      <c r="D152">
        <v>171</v>
      </c>
      <c r="E152">
        <v>0</v>
      </c>
    </row>
    <row r="153" spans="1:5" x14ac:dyDescent="0.35">
      <c r="A153" s="39" t="s">
        <v>1082</v>
      </c>
      <c r="B153">
        <v>30325</v>
      </c>
      <c r="C153">
        <v>0</v>
      </c>
      <c r="D153">
        <v>2902</v>
      </c>
      <c r="E153">
        <v>0</v>
      </c>
    </row>
    <row r="154" spans="1:5" x14ac:dyDescent="0.35">
      <c r="A154" s="39" t="s">
        <v>1083</v>
      </c>
      <c r="B154">
        <v>0</v>
      </c>
      <c r="C154">
        <v>0</v>
      </c>
      <c r="D154">
        <v>0</v>
      </c>
      <c r="E154">
        <v>0</v>
      </c>
    </row>
    <row r="155" spans="1:5" x14ac:dyDescent="0.35">
      <c r="A155" s="39" t="s">
        <v>1084</v>
      </c>
      <c r="B155">
        <v>19339</v>
      </c>
      <c r="C155">
        <v>22874</v>
      </c>
      <c r="D155">
        <v>1269</v>
      </c>
      <c r="E155">
        <v>0</v>
      </c>
    </row>
    <row r="156" spans="1:5" x14ac:dyDescent="0.35">
      <c r="A156" s="39" t="s">
        <v>1085</v>
      </c>
      <c r="B156">
        <v>0</v>
      </c>
      <c r="C156">
        <v>0</v>
      </c>
      <c r="D156">
        <v>0</v>
      </c>
      <c r="E156">
        <v>0</v>
      </c>
    </row>
    <row r="157" spans="1:5" x14ac:dyDescent="0.35">
      <c r="A157" s="39" t="s">
        <v>1086</v>
      </c>
      <c r="B157">
        <v>8932</v>
      </c>
      <c r="C157">
        <v>0</v>
      </c>
      <c r="D157">
        <v>535</v>
      </c>
      <c r="E157">
        <v>0</v>
      </c>
    </row>
    <row r="158" spans="1:5" x14ac:dyDescent="0.35">
      <c r="A158" s="39" t="s">
        <v>1087</v>
      </c>
      <c r="B158">
        <v>132793</v>
      </c>
      <c r="C158">
        <v>909124</v>
      </c>
      <c r="D158">
        <v>10057</v>
      </c>
      <c r="E158">
        <v>0</v>
      </c>
    </row>
    <row r="159" spans="1:5" x14ac:dyDescent="0.35">
      <c r="A159" s="39" t="s">
        <v>1088</v>
      </c>
      <c r="B159">
        <v>809403</v>
      </c>
      <c r="C159">
        <v>0</v>
      </c>
      <c r="D159">
        <v>41770</v>
      </c>
      <c r="E159">
        <v>0</v>
      </c>
    </row>
    <row r="160" spans="1:5" x14ac:dyDescent="0.35">
      <c r="A160" s="39" t="s">
        <v>1089</v>
      </c>
      <c r="B160">
        <v>687858</v>
      </c>
      <c r="C160">
        <v>0</v>
      </c>
      <c r="D160">
        <v>45759</v>
      </c>
      <c r="E160">
        <v>0</v>
      </c>
    </row>
    <row r="161" spans="1:5" x14ac:dyDescent="0.35">
      <c r="A161" s="39" t="s">
        <v>1090</v>
      </c>
      <c r="B161">
        <v>40434</v>
      </c>
      <c r="C161">
        <v>0</v>
      </c>
      <c r="D161">
        <v>2690</v>
      </c>
      <c r="E161">
        <v>0</v>
      </c>
    </row>
    <row r="162" spans="1:5" x14ac:dyDescent="0.35">
      <c r="A162" s="39" t="s">
        <v>1091</v>
      </c>
      <c r="B162">
        <v>22294</v>
      </c>
      <c r="C162">
        <v>53262</v>
      </c>
      <c r="D162">
        <v>1985</v>
      </c>
      <c r="E162">
        <v>0</v>
      </c>
    </row>
    <row r="163" spans="1:5" x14ac:dyDescent="0.35">
      <c r="A163" s="39" t="s">
        <v>1092</v>
      </c>
      <c r="B163">
        <v>4736</v>
      </c>
      <c r="C163">
        <v>0</v>
      </c>
      <c r="D163">
        <v>353</v>
      </c>
      <c r="E163">
        <v>0</v>
      </c>
    </row>
    <row r="164" spans="1:5" x14ac:dyDescent="0.35">
      <c r="A164" s="39" t="s">
        <v>1093</v>
      </c>
      <c r="B164">
        <v>35551</v>
      </c>
      <c r="C164">
        <v>0</v>
      </c>
      <c r="D164">
        <v>2565</v>
      </c>
      <c r="E164">
        <v>0</v>
      </c>
    </row>
    <row r="165" spans="1:5" x14ac:dyDescent="0.35">
      <c r="A165" s="39" t="s">
        <v>1094</v>
      </c>
      <c r="B165">
        <v>36651</v>
      </c>
      <c r="C165">
        <v>0</v>
      </c>
      <c r="D165">
        <v>2644</v>
      </c>
      <c r="E165">
        <v>0</v>
      </c>
    </row>
    <row r="166" spans="1:5" x14ac:dyDescent="0.35">
      <c r="A166" s="39" t="s">
        <v>1095</v>
      </c>
      <c r="B166">
        <v>36136</v>
      </c>
      <c r="C166">
        <v>131876</v>
      </c>
      <c r="D166">
        <v>8168</v>
      </c>
      <c r="E166">
        <v>0</v>
      </c>
    </row>
    <row r="167" spans="1:5" x14ac:dyDescent="0.35">
      <c r="A167" s="39" t="s">
        <v>1096</v>
      </c>
      <c r="B167">
        <v>51120</v>
      </c>
      <c r="C167">
        <v>0</v>
      </c>
      <c r="D167">
        <v>2762</v>
      </c>
      <c r="E167">
        <v>0</v>
      </c>
    </row>
    <row r="168" spans="1:5" x14ac:dyDescent="0.35">
      <c r="A168" s="39" t="s">
        <v>1097</v>
      </c>
      <c r="B168">
        <v>44719</v>
      </c>
      <c r="C168">
        <v>0</v>
      </c>
      <c r="D168">
        <v>2737</v>
      </c>
      <c r="E168">
        <v>0</v>
      </c>
    </row>
    <row r="169" spans="1:5" x14ac:dyDescent="0.35">
      <c r="A169" s="39" t="s">
        <v>1098</v>
      </c>
      <c r="B169">
        <v>111233</v>
      </c>
      <c r="C169">
        <v>0</v>
      </c>
      <c r="D169">
        <v>6808</v>
      </c>
      <c r="E169">
        <v>0</v>
      </c>
    </row>
    <row r="170" spans="1:5" x14ac:dyDescent="0.35">
      <c r="A170" s="39" t="s">
        <v>1099</v>
      </c>
      <c r="B170">
        <v>0</v>
      </c>
      <c r="C170">
        <v>0</v>
      </c>
      <c r="D170">
        <v>0</v>
      </c>
      <c r="E170">
        <v>0</v>
      </c>
    </row>
    <row r="171" spans="1:5" x14ac:dyDescent="0.35">
      <c r="A171" s="39" t="s">
        <v>1100</v>
      </c>
      <c r="B171">
        <v>51577</v>
      </c>
      <c r="C171">
        <v>266013</v>
      </c>
      <c r="D171">
        <v>3152</v>
      </c>
      <c r="E171">
        <v>0</v>
      </c>
    </row>
    <row r="172" spans="1:5" x14ac:dyDescent="0.35">
      <c r="A172" s="39" t="s">
        <v>1101</v>
      </c>
      <c r="B172">
        <v>18317</v>
      </c>
      <c r="C172">
        <v>0</v>
      </c>
      <c r="D172">
        <v>1001</v>
      </c>
      <c r="E172">
        <v>0</v>
      </c>
    </row>
    <row r="173" spans="1:5" x14ac:dyDescent="0.35">
      <c r="A173" s="39" t="s">
        <v>1102</v>
      </c>
      <c r="B173">
        <v>320848</v>
      </c>
      <c r="C173">
        <v>0</v>
      </c>
      <c r="D173">
        <v>19831</v>
      </c>
      <c r="E173">
        <v>0</v>
      </c>
    </row>
    <row r="174" spans="1:5" x14ac:dyDescent="0.35">
      <c r="A174" s="39" t="s">
        <v>1103</v>
      </c>
      <c r="B174">
        <v>106460</v>
      </c>
      <c r="C174">
        <v>0</v>
      </c>
      <c r="D174">
        <v>6580</v>
      </c>
      <c r="E174">
        <v>0</v>
      </c>
    </row>
    <row r="175" spans="1:5" x14ac:dyDescent="0.35">
      <c r="A175" s="39" t="s">
        <v>1104</v>
      </c>
      <c r="B175">
        <v>70489</v>
      </c>
      <c r="C175">
        <v>82444</v>
      </c>
      <c r="D175">
        <v>5661</v>
      </c>
      <c r="E175">
        <v>0</v>
      </c>
    </row>
    <row r="176" spans="1:5" x14ac:dyDescent="0.35">
      <c r="A176" s="39" t="s">
        <v>1105</v>
      </c>
      <c r="B176">
        <v>0</v>
      </c>
      <c r="C176">
        <v>0</v>
      </c>
      <c r="D176">
        <v>0</v>
      </c>
      <c r="E176">
        <v>0</v>
      </c>
    </row>
    <row r="177" spans="1:5" x14ac:dyDescent="0.35">
      <c r="A177" s="39" t="s">
        <v>1106</v>
      </c>
      <c r="B177">
        <v>115722</v>
      </c>
      <c r="C177">
        <v>0</v>
      </c>
      <c r="D177">
        <v>7436</v>
      </c>
      <c r="E177">
        <v>0</v>
      </c>
    </row>
    <row r="178" spans="1:5" x14ac:dyDescent="0.35">
      <c r="A178" s="39" t="s">
        <v>1107</v>
      </c>
      <c r="B178">
        <v>11371</v>
      </c>
      <c r="C178">
        <v>36906</v>
      </c>
      <c r="D178">
        <v>931</v>
      </c>
      <c r="E178">
        <v>0</v>
      </c>
    </row>
    <row r="179" spans="1:5" x14ac:dyDescent="0.35">
      <c r="A179" s="39" t="s">
        <v>1108</v>
      </c>
      <c r="B179">
        <v>5555</v>
      </c>
      <c r="C179">
        <v>12302</v>
      </c>
      <c r="D179">
        <v>320</v>
      </c>
      <c r="E179">
        <v>0</v>
      </c>
    </row>
    <row r="180" spans="1:5" x14ac:dyDescent="0.35">
      <c r="A180" s="39" t="s">
        <v>1109</v>
      </c>
      <c r="B180">
        <v>0</v>
      </c>
      <c r="C180">
        <v>141338</v>
      </c>
      <c r="D180">
        <v>0</v>
      </c>
      <c r="E180">
        <v>0</v>
      </c>
    </row>
    <row r="181" spans="1:5" x14ac:dyDescent="0.35">
      <c r="A181" s="39" t="s">
        <v>1110</v>
      </c>
      <c r="B181">
        <v>44921</v>
      </c>
      <c r="C181">
        <v>0</v>
      </c>
      <c r="D181">
        <v>1914</v>
      </c>
      <c r="E181">
        <v>0</v>
      </c>
    </row>
    <row r="182" spans="1:5" x14ac:dyDescent="0.35">
      <c r="A182" s="39" t="s">
        <v>1111</v>
      </c>
      <c r="B182">
        <v>22498</v>
      </c>
      <c r="C182">
        <v>0</v>
      </c>
      <c r="D182">
        <v>1067</v>
      </c>
      <c r="E182">
        <v>0</v>
      </c>
    </row>
    <row r="183" spans="1:5" x14ac:dyDescent="0.35">
      <c r="A183" s="39" t="s">
        <v>1112</v>
      </c>
      <c r="B183">
        <v>231549</v>
      </c>
      <c r="C183">
        <v>0</v>
      </c>
      <c r="D183">
        <v>10500</v>
      </c>
      <c r="E183">
        <v>0</v>
      </c>
    </row>
    <row r="184" spans="1:5" x14ac:dyDescent="0.35">
      <c r="A184" s="39" t="s">
        <v>1113</v>
      </c>
      <c r="B184">
        <v>95653</v>
      </c>
      <c r="C184">
        <v>0</v>
      </c>
      <c r="D184">
        <v>4337</v>
      </c>
      <c r="E184">
        <v>0</v>
      </c>
    </row>
    <row r="185" spans="1:5" x14ac:dyDescent="0.35">
      <c r="A185" s="39" t="s">
        <v>1114</v>
      </c>
      <c r="B185">
        <v>16940</v>
      </c>
      <c r="C185">
        <v>32974</v>
      </c>
      <c r="D185">
        <v>1774</v>
      </c>
      <c r="E185">
        <v>0</v>
      </c>
    </row>
    <row r="186" spans="1:5" x14ac:dyDescent="0.35">
      <c r="A186" s="39" t="s">
        <v>1115</v>
      </c>
      <c r="B186">
        <v>0</v>
      </c>
      <c r="C186">
        <v>0</v>
      </c>
      <c r="D186">
        <v>0</v>
      </c>
      <c r="E186">
        <v>0</v>
      </c>
    </row>
    <row r="187" spans="1:5" x14ac:dyDescent="0.35">
      <c r="A187" s="39" t="s">
        <v>1116</v>
      </c>
      <c r="B187">
        <v>11325</v>
      </c>
      <c r="C187">
        <v>0</v>
      </c>
      <c r="D187">
        <v>927</v>
      </c>
      <c r="E187">
        <v>0</v>
      </c>
    </row>
    <row r="188" spans="1:5" x14ac:dyDescent="0.35">
      <c r="A188" s="39" t="s">
        <v>1117</v>
      </c>
      <c r="B188">
        <v>30073</v>
      </c>
      <c r="C188">
        <v>0</v>
      </c>
      <c r="D188">
        <v>2301</v>
      </c>
      <c r="E188">
        <v>0</v>
      </c>
    </row>
    <row r="189" spans="1:5" x14ac:dyDescent="0.35">
      <c r="A189" s="39" t="s">
        <v>1118</v>
      </c>
      <c r="B189">
        <v>19370</v>
      </c>
      <c r="C189">
        <v>21659</v>
      </c>
      <c r="D189">
        <v>1564</v>
      </c>
      <c r="E189">
        <v>0</v>
      </c>
    </row>
    <row r="190" spans="1:5" x14ac:dyDescent="0.35">
      <c r="A190" s="39" t="s">
        <v>1119</v>
      </c>
      <c r="B190">
        <v>8433</v>
      </c>
      <c r="C190">
        <v>0</v>
      </c>
      <c r="D190">
        <v>657</v>
      </c>
      <c r="E190">
        <v>0</v>
      </c>
    </row>
    <row r="191" spans="1:5" x14ac:dyDescent="0.35">
      <c r="A191" s="39" t="s">
        <v>1120</v>
      </c>
      <c r="B191">
        <v>17069</v>
      </c>
      <c r="C191">
        <v>0</v>
      </c>
      <c r="D191">
        <v>1727</v>
      </c>
      <c r="E191">
        <v>0</v>
      </c>
    </row>
    <row r="192" spans="1:5" x14ac:dyDescent="0.35">
      <c r="A192" s="39" t="s">
        <v>1121</v>
      </c>
      <c r="B192">
        <v>0</v>
      </c>
      <c r="C192">
        <v>0</v>
      </c>
      <c r="D192">
        <v>0</v>
      </c>
      <c r="E192">
        <v>0</v>
      </c>
    </row>
    <row r="193" spans="1:5" x14ac:dyDescent="0.35">
      <c r="A193" s="39" t="s">
        <v>1122</v>
      </c>
      <c r="B193">
        <v>102065</v>
      </c>
      <c r="C193">
        <v>55310</v>
      </c>
      <c r="D193">
        <v>4185</v>
      </c>
      <c r="E193">
        <v>20400</v>
      </c>
    </row>
    <row r="194" spans="1:5" x14ac:dyDescent="0.35">
      <c r="A194" s="39" t="s">
        <v>1123</v>
      </c>
      <c r="B194">
        <v>0</v>
      </c>
      <c r="C194">
        <v>0</v>
      </c>
      <c r="D194">
        <v>0</v>
      </c>
      <c r="E194">
        <v>0</v>
      </c>
    </row>
    <row r="195" spans="1:5" x14ac:dyDescent="0.35">
      <c r="A195" s="39" t="s">
        <v>1124</v>
      </c>
      <c r="B195">
        <v>38939</v>
      </c>
      <c r="C195">
        <v>27654</v>
      </c>
      <c r="D195">
        <v>3255</v>
      </c>
      <c r="E195">
        <v>0</v>
      </c>
    </row>
    <row r="196" spans="1:5" x14ac:dyDescent="0.35">
      <c r="A196" s="39" t="s">
        <v>1125</v>
      </c>
      <c r="B196">
        <v>60877</v>
      </c>
      <c r="C196">
        <v>27656</v>
      </c>
      <c r="D196">
        <v>5089</v>
      </c>
      <c r="E196">
        <v>0</v>
      </c>
    </row>
    <row r="197" spans="1:5" x14ac:dyDescent="0.35">
      <c r="A197" s="39" t="s">
        <v>1126</v>
      </c>
      <c r="B197">
        <v>1669199</v>
      </c>
      <c r="C197">
        <v>0</v>
      </c>
      <c r="D197">
        <v>112510</v>
      </c>
      <c r="E197">
        <v>4085856</v>
      </c>
    </row>
    <row r="198" spans="1:5" x14ac:dyDescent="0.35">
      <c r="A198" s="39" t="s">
        <v>1127</v>
      </c>
      <c r="B198">
        <v>0</v>
      </c>
      <c r="C198">
        <v>0</v>
      </c>
      <c r="D198">
        <v>0</v>
      </c>
      <c r="E198">
        <v>0</v>
      </c>
    </row>
    <row r="199" spans="1:5" x14ac:dyDescent="0.35">
      <c r="A199" s="39" t="s">
        <v>1128</v>
      </c>
      <c r="B199">
        <v>14089</v>
      </c>
      <c r="C199">
        <v>5137</v>
      </c>
      <c r="D199">
        <v>1031</v>
      </c>
      <c r="E199">
        <v>10</v>
      </c>
    </row>
    <row r="200" spans="1:5" x14ac:dyDescent="0.35">
      <c r="A200" s="39" t="s">
        <v>1129</v>
      </c>
      <c r="B200">
        <v>7292</v>
      </c>
      <c r="C200">
        <v>0</v>
      </c>
      <c r="D200">
        <v>259</v>
      </c>
      <c r="E200">
        <v>0</v>
      </c>
    </row>
    <row r="201" spans="1:5" x14ac:dyDescent="0.35">
      <c r="A201" s="39" t="s">
        <v>1130</v>
      </c>
      <c r="B201">
        <v>0</v>
      </c>
      <c r="C201">
        <v>0</v>
      </c>
      <c r="D201">
        <v>0</v>
      </c>
      <c r="E201">
        <v>0</v>
      </c>
    </row>
    <row r="202" spans="1:5" x14ac:dyDescent="0.35">
      <c r="A202" s="39" t="s">
        <v>1131</v>
      </c>
      <c r="B202">
        <v>22537</v>
      </c>
      <c r="C202">
        <v>23409</v>
      </c>
      <c r="D202">
        <v>886</v>
      </c>
      <c r="E202">
        <v>0</v>
      </c>
    </row>
    <row r="203" spans="1:5" x14ac:dyDescent="0.35">
      <c r="A203" s="39" t="s">
        <v>1132</v>
      </c>
      <c r="B203">
        <v>12093</v>
      </c>
      <c r="C203">
        <v>0</v>
      </c>
      <c r="D203">
        <v>379</v>
      </c>
      <c r="E203">
        <v>0</v>
      </c>
    </row>
    <row r="204" spans="1:5" x14ac:dyDescent="0.35">
      <c r="A204" s="39" t="s">
        <v>1133</v>
      </c>
      <c r="B204">
        <v>47907</v>
      </c>
      <c r="C204">
        <v>0</v>
      </c>
      <c r="D204">
        <v>564</v>
      </c>
      <c r="E204">
        <v>0</v>
      </c>
    </row>
    <row r="205" spans="1:5" x14ac:dyDescent="0.35">
      <c r="A205" s="39" t="s">
        <v>1134</v>
      </c>
      <c r="B205">
        <v>20140</v>
      </c>
      <c r="C205">
        <v>0</v>
      </c>
      <c r="D205">
        <v>237</v>
      </c>
      <c r="E205">
        <v>0</v>
      </c>
    </row>
    <row r="206" spans="1:5" x14ac:dyDescent="0.35">
      <c r="A206" s="39" t="s">
        <v>1135</v>
      </c>
      <c r="B206">
        <v>0</v>
      </c>
      <c r="C206">
        <v>0</v>
      </c>
      <c r="D206">
        <v>0</v>
      </c>
      <c r="E206">
        <v>0</v>
      </c>
    </row>
    <row r="207" spans="1:5" x14ac:dyDescent="0.35">
      <c r="A207" s="39" t="s">
        <v>1136</v>
      </c>
      <c r="B207">
        <v>3725</v>
      </c>
      <c r="C207">
        <v>3251</v>
      </c>
      <c r="D207">
        <v>81</v>
      </c>
      <c r="E207">
        <v>0</v>
      </c>
    </row>
    <row r="208" spans="1:5" x14ac:dyDescent="0.35">
      <c r="A208" s="39" t="s">
        <v>1137</v>
      </c>
      <c r="B208">
        <v>4866</v>
      </c>
      <c r="C208">
        <v>0</v>
      </c>
      <c r="D208">
        <v>105</v>
      </c>
      <c r="E208">
        <v>0</v>
      </c>
    </row>
    <row r="209" spans="1:5" x14ac:dyDescent="0.35">
      <c r="A209" s="39" t="s">
        <v>1138</v>
      </c>
      <c r="B209">
        <v>4409</v>
      </c>
      <c r="C209">
        <v>0</v>
      </c>
      <c r="D209">
        <v>95</v>
      </c>
      <c r="E209">
        <v>0</v>
      </c>
    </row>
    <row r="210" spans="1:5" x14ac:dyDescent="0.35">
      <c r="A210" s="39" t="s">
        <v>1139</v>
      </c>
      <c r="B210">
        <v>8178</v>
      </c>
      <c r="C210">
        <v>16540</v>
      </c>
      <c r="D210">
        <v>368</v>
      </c>
      <c r="E210">
        <v>478</v>
      </c>
    </row>
    <row r="211" spans="1:5" x14ac:dyDescent="0.35">
      <c r="A211" s="39" t="s">
        <v>1140</v>
      </c>
      <c r="B211">
        <v>3486</v>
      </c>
      <c r="C211">
        <v>0</v>
      </c>
      <c r="D211">
        <v>88</v>
      </c>
      <c r="E211">
        <v>0</v>
      </c>
    </row>
    <row r="212" spans="1:5" x14ac:dyDescent="0.35">
      <c r="A212" s="39" t="s">
        <v>1141</v>
      </c>
      <c r="B212">
        <v>21573</v>
      </c>
      <c r="C212">
        <v>0</v>
      </c>
      <c r="D212">
        <v>351</v>
      </c>
      <c r="E212">
        <v>6050</v>
      </c>
    </row>
    <row r="213" spans="1:5" x14ac:dyDescent="0.35">
      <c r="A213" s="39" t="s">
        <v>1142</v>
      </c>
      <c r="B213">
        <v>35043</v>
      </c>
      <c r="C213">
        <v>0</v>
      </c>
      <c r="D213">
        <v>569</v>
      </c>
      <c r="E213">
        <v>0</v>
      </c>
    </row>
    <row r="214" spans="1:5" x14ac:dyDescent="0.35">
      <c r="A214" s="39" t="s">
        <v>1143</v>
      </c>
      <c r="B214">
        <v>44077</v>
      </c>
      <c r="C214">
        <v>22954</v>
      </c>
      <c r="D214">
        <v>645</v>
      </c>
      <c r="E214">
        <v>1400</v>
      </c>
    </row>
    <row r="215" spans="1:5" x14ac:dyDescent="0.35">
      <c r="A215" s="39" t="s">
        <v>1144</v>
      </c>
      <c r="B215">
        <v>0</v>
      </c>
      <c r="C215">
        <v>0</v>
      </c>
      <c r="D215">
        <v>0</v>
      </c>
      <c r="E215">
        <v>0</v>
      </c>
    </row>
    <row r="216" spans="1:5" x14ac:dyDescent="0.35">
      <c r="A216" s="39" t="s">
        <v>1145</v>
      </c>
      <c r="B216">
        <v>39761</v>
      </c>
      <c r="C216">
        <v>0</v>
      </c>
      <c r="D216">
        <v>474</v>
      </c>
      <c r="E216">
        <v>4000</v>
      </c>
    </row>
    <row r="217" spans="1:5" x14ac:dyDescent="0.35">
      <c r="A217" s="39" t="s">
        <v>1146</v>
      </c>
      <c r="B217">
        <v>12707</v>
      </c>
      <c r="C217">
        <v>0</v>
      </c>
      <c r="D217">
        <v>152</v>
      </c>
      <c r="E217">
        <v>0</v>
      </c>
    </row>
    <row r="218" spans="1:5" x14ac:dyDescent="0.35">
      <c r="A218" s="39" t="s">
        <v>1147</v>
      </c>
      <c r="B218">
        <v>0</v>
      </c>
      <c r="C218">
        <v>0</v>
      </c>
      <c r="D218">
        <v>0</v>
      </c>
      <c r="E218">
        <v>0</v>
      </c>
    </row>
    <row r="219" spans="1:5" x14ac:dyDescent="0.35">
      <c r="A219" s="39" t="s">
        <v>1148</v>
      </c>
      <c r="B219">
        <v>25013</v>
      </c>
      <c r="C219">
        <v>18214</v>
      </c>
      <c r="D219">
        <v>1113</v>
      </c>
      <c r="E219">
        <v>100</v>
      </c>
    </row>
    <row r="220" spans="1:5" x14ac:dyDescent="0.35">
      <c r="A220" s="39" t="s">
        <v>1149</v>
      </c>
      <c r="B220">
        <v>0</v>
      </c>
      <c r="C220">
        <v>0</v>
      </c>
      <c r="D220">
        <v>0</v>
      </c>
      <c r="E220">
        <v>0</v>
      </c>
    </row>
    <row r="221" spans="1:5" x14ac:dyDescent="0.35">
      <c r="A221" s="39" t="s">
        <v>1150</v>
      </c>
      <c r="B221">
        <v>18352</v>
      </c>
      <c r="C221">
        <v>0</v>
      </c>
      <c r="D221">
        <v>575</v>
      </c>
      <c r="E221">
        <v>0</v>
      </c>
    </row>
    <row r="222" spans="1:5" x14ac:dyDescent="0.35">
      <c r="A222" s="39" t="s">
        <v>1151</v>
      </c>
      <c r="B222">
        <v>31664</v>
      </c>
      <c r="C222">
        <v>0</v>
      </c>
      <c r="D222">
        <v>993</v>
      </c>
      <c r="E222">
        <v>0</v>
      </c>
    </row>
    <row r="223" spans="1:5" x14ac:dyDescent="0.35">
      <c r="A223" s="39" t="s">
        <v>1152</v>
      </c>
      <c r="B223">
        <v>0</v>
      </c>
      <c r="C223">
        <v>0</v>
      </c>
      <c r="D223">
        <v>0</v>
      </c>
      <c r="E223">
        <v>0</v>
      </c>
    </row>
    <row r="224" spans="1:5" x14ac:dyDescent="0.35">
      <c r="A224" s="39" t="s">
        <v>1153</v>
      </c>
      <c r="B224">
        <v>22374</v>
      </c>
      <c r="C224">
        <v>7360</v>
      </c>
      <c r="D224">
        <v>192</v>
      </c>
      <c r="E224">
        <v>0</v>
      </c>
    </row>
    <row r="225" spans="1:5" x14ac:dyDescent="0.35">
      <c r="A225" s="39" t="s">
        <v>1154</v>
      </c>
      <c r="B225">
        <v>0</v>
      </c>
      <c r="C225">
        <v>0</v>
      </c>
      <c r="D225">
        <v>0</v>
      </c>
      <c r="E225">
        <v>0</v>
      </c>
    </row>
    <row r="226" spans="1:5" x14ac:dyDescent="0.35">
      <c r="A226" s="39" t="s">
        <v>1155</v>
      </c>
      <c r="B226">
        <v>8823</v>
      </c>
      <c r="C226">
        <v>0</v>
      </c>
      <c r="D226">
        <v>76</v>
      </c>
      <c r="E226">
        <v>0</v>
      </c>
    </row>
    <row r="227" spans="1:5" x14ac:dyDescent="0.35">
      <c r="A227" s="39" t="s">
        <v>1156</v>
      </c>
      <c r="B227">
        <v>11061</v>
      </c>
      <c r="C227">
        <v>2605</v>
      </c>
      <c r="D227">
        <v>362</v>
      </c>
      <c r="E227">
        <v>0</v>
      </c>
    </row>
    <row r="228" spans="1:5" x14ac:dyDescent="0.35">
      <c r="A228" s="39" t="s">
        <v>1157</v>
      </c>
      <c r="B228">
        <v>0</v>
      </c>
      <c r="C228">
        <v>0</v>
      </c>
      <c r="D228">
        <v>0</v>
      </c>
      <c r="E228">
        <v>0</v>
      </c>
    </row>
    <row r="229" spans="1:5" x14ac:dyDescent="0.35">
      <c r="A229" s="39" t="s">
        <v>1158</v>
      </c>
      <c r="B229">
        <v>16389</v>
      </c>
      <c r="C229">
        <v>11829</v>
      </c>
      <c r="D229">
        <v>776</v>
      </c>
      <c r="E229">
        <v>0</v>
      </c>
    </row>
    <row r="230" spans="1:5" x14ac:dyDescent="0.35">
      <c r="A230" s="39" t="s">
        <v>1159</v>
      </c>
      <c r="B230">
        <v>0</v>
      </c>
      <c r="C230">
        <v>0</v>
      </c>
      <c r="D230">
        <v>0</v>
      </c>
      <c r="E230">
        <v>0</v>
      </c>
    </row>
    <row r="231" spans="1:5" x14ac:dyDescent="0.35">
      <c r="A231" s="39" t="s">
        <v>1160</v>
      </c>
      <c r="B231">
        <v>31207</v>
      </c>
      <c r="C231">
        <v>0</v>
      </c>
      <c r="D231">
        <v>528</v>
      </c>
      <c r="E231">
        <v>17300</v>
      </c>
    </row>
    <row r="232" spans="1:5" x14ac:dyDescent="0.35">
      <c r="A232" s="39" t="s">
        <v>1161</v>
      </c>
      <c r="B232">
        <v>2702</v>
      </c>
      <c r="C232">
        <v>0</v>
      </c>
      <c r="D232">
        <v>72</v>
      </c>
      <c r="E232">
        <v>0</v>
      </c>
    </row>
    <row r="233" spans="1:5" x14ac:dyDescent="0.35">
      <c r="A233" s="39" t="s">
        <v>1162</v>
      </c>
      <c r="B233">
        <v>0</v>
      </c>
      <c r="C233">
        <v>0</v>
      </c>
      <c r="D233">
        <v>0</v>
      </c>
      <c r="E233">
        <v>0</v>
      </c>
    </row>
    <row r="234" spans="1:5" x14ac:dyDescent="0.35">
      <c r="A234" s="39" t="s">
        <v>1163</v>
      </c>
      <c r="B234">
        <v>0</v>
      </c>
      <c r="C234">
        <v>4765</v>
      </c>
      <c r="D234">
        <v>72</v>
      </c>
      <c r="E234">
        <v>0</v>
      </c>
    </row>
    <row r="235" spans="1:5" x14ac:dyDescent="0.35">
      <c r="A235" s="39" t="s">
        <v>1164</v>
      </c>
      <c r="B235">
        <v>0</v>
      </c>
      <c r="C235">
        <v>0</v>
      </c>
      <c r="D235">
        <v>0</v>
      </c>
      <c r="E235">
        <v>0</v>
      </c>
    </row>
    <row r="236" spans="1:5" x14ac:dyDescent="0.35">
      <c r="A236" s="39" t="s">
        <v>1165</v>
      </c>
      <c r="B236">
        <v>0</v>
      </c>
      <c r="C236">
        <v>0</v>
      </c>
      <c r="D236">
        <v>28</v>
      </c>
      <c r="E236">
        <v>0</v>
      </c>
    </row>
    <row r="237" spans="1:5" x14ac:dyDescent="0.35">
      <c r="A237" s="39" t="s">
        <v>1166</v>
      </c>
      <c r="B237">
        <v>12814</v>
      </c>
      <c r="C237">
        <v>5820</v>
      </c>
      <c r="D237">
        <v>114</v>
      </c>
      <c r="E237">
        <v>0</v>
      </c>
    </row>
    <row r="238" spans="1:5" x14ac:dyDescent="0.35">
      <c r="A238" s="39" t="s">
        <v>1167</v>
      </c>
      <c r="B238">
        <v>0</v>
      </c>
      <c r="C238">
        <v>0</v>
      </c>
      <c r="D238">
        <v>0</v>
      </c>
      <c r="E238">
        <v>0</v>
      </c>
    </row>
    <row r="239" spans="1:5" x14ac:dyDescent="0.35">
      <c r="A239" s="39" t="s">
        <v>1168</v>
      </c>
      <c r="B239">
        <v>11429</v>
      </c>
      <c r="C239">
        <v>0</v>
      </c>
      <c r="D239">
        <v>101</v>
      </c>
      <c r="E239">
        <v>0</v>
      </c>
    </row>
    <row r="240" spans="1:5" x14ac:dyDescent="0.35">
      <c r="A240" s="39" t="s">
        <v>1169</v>
      </c>
      <c r="B240">
        <v>33835</v>
      </c>
      <c r="C240">
        <v>0</v>
      </c>
      <c r="D240">
        <v>1906</v>
      </c>
      <c r="E240">
        <v>0</v>
      </c>
    </row>
    <row r="241" spans="1:5" x14ac:dyDescent="0.35">
      <c r="A241" s="39" t="s">
        <v>1170</v>
      </c>
      <c r="B241">
        <v>31894</v>
      </c>
      <c r="C241">
        <v>0</v>
      </c>
      <c r="D241">
        <v>968</v>
      </c>
      <c r="E241">
        <v>0</v>
      </c>
    </row>
    <row r="242" spans="1:5" x14ac:dyDescent="0.35">
      <c r="A242" s="39" t="s">
        <v>1171</v>
      </c>
      <c r="B242">
        <v>32898</v>
      </c>
      <c r="C242">
        <v>24034</v>
      </c>
      <c r="D242">
        <v>945</v>
      </c>
      <c r="E242">
        <v>0</v>
      </c>
    </row>
    <row r="243" spans="1:5" x14ac:dyDescent="0.35">
      <c r="A243" s="39" t="s">
        <v>1172</v>
      </c>
      <c r="B243">
        <v>6327</v>
      </c>
      <c r="C243">
        <v>20075</v>
      </c>
      <c r="D243">
        <v>744</v>
      </c>
      <c r="E243">
        <v>0</v>
      </c>
    </row>
    <row r="244" spans="1:5" x14ac:dyDescent="0.35">
      <c r="A244" s="39" t="s">
        <v>1173</v>
      </c>
      <c r="B244">
        <v>6327</v>
      </c>
      <c r="C244">
        <v>0</v>
      </c>
      <c r="D244">
        <v>288</v>
      </c>
      <c r="E244">
        <v>0</v>
      </c>
    </row>
    <row r="245" spans="1:5" x14ac:dyDescent="0.35">
      <c r="A245" s="39" t="s">
        <v>1174</v>
      </c>
      <c r="B245">
        <v>48290</v>
      </c>
      <c r="C245">
        <v>0</v>
      </c>
      <c r="D245">
        <v>2112</v>
      </c>
      <c r="E245">
        <v>0</v>
      </c>
    </row>
    <row r="246" spans="1:5" x14ac:dyDescent="0.35">
      <c r="A246" s="39" t="s">
        <v>1175</v>
      </c>
      <c r="B246">
        <v>6327</v>
      </c>
      <c r="C246">
        <v>0</v>
      </c>
      <c r="D246">
        <v>288</v>
      </c>
      <c r="E246">
        <v>0</v>
      </c>
    </row>
    <row r="247" spans="1:5" x14ac:dyDescent="0.35">
      <c r="A247" s="39" t="s">
        <v>1176</v>
      </c>
      <c r="B247">
        <v>0</v>
      </c>
      <c r="C247">
        <v>83953</v>
      </c>
      <c r="D247">
        <v>1331</v>
      </c>
      <c r="E247">
        <v>0</v>
      </c>
    </row>
    <row r="248" spans="1:5" x14ac:dyDescent="0.35">
      <c r="A248" s="39" t="s">
        <v>1177</v>
      </c>
      <c r="B248">
        <v>143255</v>
      </c>
      <c r="C248">
        <v>0</v>
      </c>
      <c r="D248">
        <v>7881</v>
      </c>
      <c r="E248">
        <v>0</v>
      </c>
    </row>
    <row r="249" spans="1:5" x14ac:dyDescent="0.35">
      <c r="A249" s="39" t="s">
        <v>1178</v>
      </c>
      <c r="B249">
        <v>21657</v>
      </c>
      <c r="C249">
        <v>0</v>
      </c>
      <c r="D249">
        <v>1092</v>
      </c>
      <c r="E249">
        <v>0</v>
      </c>
    </row>
    <row r="250" spans="1:5" x14ac:dyDescent="0.35">
      <c r="A250" s="39" t="s">
        <v>1179</v>
      </c>
      <c r="B250">
        <v>10405</v>
      </c>
      <c r="C250">
        <v>0</v>
      </c>
      <c r="D250">
        <v>524</v>
      </c>
      <c r="E250">
        <v>0</v>
      </c>
    </row>
    <row r="251" spans="1:5" x14ac:dyDescent="0.35">
      <c r="A251" s="39" t="s">
        <v>1180</v>
      </c>
      <c r="B251">
        <v>97870</v>
      </c>
      <c r="C251">
        <v>0</v>
      </c>
      <c r="D251">
        <v>5384</v>
      </c>
      <c r="E251">
        <v>50000</v>
      </c>
    </row>
    <row r="252" spans="1:5" x14ac:dyDescent="0.35">
      <c r="A252" s="39" t="s">
        <v>1181</v>
      </c>
      <c r="B252">
        <v>18227</v>
      </c>
      <c r="C252">
        <v>12824</v>
      </c>
      <c r="D252">
        <v>905</v>
      </c>
      <c r="E252">
        <v>0</v>
      </c>
    </row>
    <row r="253" spans="1:5" x14ac:dyDescent="0.35">
      <c r="A253" s="39" t="s">
        <v>1182</v>
      </c>
      <c r="B253">
        <v>0</v>
      </c>
      <c r="C253">
        <v>0</v>
      </c>
      <c r="D253">
        <v>0</v>
      </c>
      <c r="E253">
        <v>0</v>
      </c>
    </row>
    <row r="254" spans="1:5" x14ac:dyDescent="0.35">
      <c r="A254" s="39" t="s">
        <v>1183</v>
      </c>
      <c r="B254">
        <v>30198</v>
      </c>
      <c r="C254">
        <v>0</v>
      </c>
      <c r="D254">
        <v>1414</v>
      </c>
      <c r="E254">
        <v>0</v>
      </c>
    </row>
    <row r="255" spans="1:5" x14ac:dyDescent="0.35">
      <c r="A255" s="39" t="s">
        <v>1184</v>
      </c>
      <c r="B255">
        <v>5027</v>
      </c>
      <c r="C255">
        <v>0</v>
      </c>
      <c r="D255">
        <v>247</v>
      </c>
      <c r="E255">
        <v>0</v>
      </c>
    </row>
    <row r="256" spans="1:5" x14ac:dyDescent="0.35">
      <c r="A256" s="39" t="s">
        <v>1185</v>
      </c>
      <c r="B256">
        <v>0</v>
      </c>
      <c r="C256">
        <v>0</v>
      </c>
      <c r="D256">
        <v>0</v>
      </c>
      <c r="E256">
        <v>0</v>
      </c>
    </row>
    <row r="257" spans="1:5" x14ac:dyDescent="0.35">
      <c r="A257" s="39" t="s">
        <v>1186</v>
      </c>
      <c r="B257">
        <v>326743</v>
      </c>
      <c r="C257">
        <v>0</v>
      </c>
      <c r="D257">
        <v>20270</v>
      </c>
      <c r="E257">
        <v>0</v>
      </c>
    </row>
    <row r="258" spans="1:5" x14ac:dyDescent="0.35">
      <c r="A258" s="39" t="s">
        <v>1187</v>
      </c>
      <c r="B258">
        <v>51779</v>
      </c>
      <c r="C258">
        <v>0</v>
      </c>
      <c r="D258">
        <v>2424</v>
      </c>
      <c r="E258">
        <v>0</v>
      </c>
    </row>
    <row r="259" spans="1:5" x14ac:dyDescent="0.35">
      <c r="A259" s="39" t="s">
        <v>1188</v>
      </c>
      <c r="B259">
        <v>444896</v>
      </c>
      <c r="C259">
        <v>580029</v>
      </c>
      <c r="D259">
        <v>38383</v>
      </c>
      <c r="E259">
        <v>48000</v>
      </c>
    </row>
    <row r="260" spans="1:5" x14ac:dyDescent="0.35">
      <c r="A260" s="39" t="s">
        <v>1189</v>
      </c>
      <c r="B260">
        <v>11707</v>
      </c>
      <c r="C260">
        <v>6067</v>
      </c>
      <c r="D260">
        <v>328</v>
      </c>
      <c r="E260">
        <v>0</v>
      </c>
    </row>
    <row r="261" spans="1:5" x14ac:dyDescent="0.35">
      <c r="A261" s="39" t="s">
        <v>1190</v>
      </c>
      <c r="B261">
        <v>0</v>
      </c>
      <c r="C261">
        <v>0</v>
      </c>
      <c r="D261">
        <v>0</v>
      </c>
      <c r="E261">
        <v>0</v>
      </c>
    </row>
    <row r="262" spans="1:5" x14ac:dyDescent="0.35">
      <c r="A262" s="39" t="s">
        <v>1191</v>
      </c>
      <c r="B262">
        <v>12901</v>
      </c>
      <c r="C262">
        <v>0</v>
      </c>
      <c r="D262">
        <v>364</v>
      </c>
      <c r="E262">
        <v>0</v>
      </c>
    </row>
    <row r="263" spans="1:5" x14ac:dyDescent="0.35">
      <c r="A263" s="39" t="s">
        <v>1192</v>
      </c>
      <c r="B263">
        <v>10279</v>
      </c>
      <c r="C263">
        <v>4299</v>
      </c>
      <c r="D263">
        <v>608</v>
      </c>
      <c r="E263">
        <v>0</v>
      </c>
    </row>
    <row r="264" spans="1:5" x14ac:dyDescent="0.35">
      <c r="A264" s="39" t="s">
        <v>1193</v>
      </c>
      <c r="B264">
        <v>0</v>
      </c>
      <c r="C264">
        <v>0</v>
      </c>
      <c r="D264">
        <v>0</v>
      </c>
      <c r="E264">
        <v>0</v>
      </c>
    </row>
    <row r="265" spans="1:5" x14ac:dyDescent="0.35">
      <c r="A265" s="39" t="s">
        <v>1194</v>
      </c>
      <c r="B265">
        <v>2217</v>
      </c>
      <c r="C265">
        <v>4298</v>
      </c>
      <c r="D265">
        <v>115</v>
      </c>
      <c r="E265">
        <v>0</v>
      </c>
    </row>
    <row r="266" spans="1:5" x14ac:dyDescent="0.35">
      <c r="A266" s="39" t="s">
        <v>1195</v>
      </c>
      <c r="B266">
        <v>0</v>
      </c>
      <c r="C266">
        <v>0</v>
      </c>
      <c r="D266">
        <v>0</v>
      </c>
      <c r="E266">
        <v>0</v>
      </c>
    </row>
    <row r="267" spans="1:5" x14ac:dyDescent="0.35">
      <c r="A267" s="39" t="s">
        <v>1196</v>
      </c>
      <c r="B267">
        <v>18236</v>
      </c>
      <c r="C267">
        <v>48667</v>
      </c>
      <c r="D267">
        <v>2061</v>
      </c>
      <c r="E267">
        <v>0</v>
      </c>
    </row>
    <row r="268" spans="1:5" x14ac:dyDescent="0.35">
      <c r="A268" s="39" t="s">
        <v>1197</v>
      </c>
      <c r="B268">
        <v>9473</v>
      </c>
      <c r="C268">
        <v>0</v>
      </c>
      <c r="D268">
        <v>902</v>
      </c>
      <c r="E268">
        <v>0</v>
      </c>
    </row>
    <row r="269" spans="1:5" x14ac:dyDescent="0.35">
      <c r="A269" s="39" t="s">
        <v>1198</v>
      </c>
      <c r="B269">
        <v>34821</v>
      </c>
      <c r="C269">
        <v>0</v>
      </c>
      <c r="D269">
        <v>3278</v>
      </c>
      <c r="E269">
        <v>0</v>
      </c>
    </row>
    <row r="270" spans="1:5" x14ac:dyDescent="0.35">
      <c r="A270" s="39" t="s">
        <v>1199</v>
      </c>
      <c r="B270">
        <v>0</v>
      </c>
      <c r="C270">
        <v>0</v>
      </c>
      <c r="D270">
        <v>0</v>
      </c>
      <c r="E270">
        <v>0</v>
      </c>
    </row>
    <row r="271" spans="1:5" x14ac:dyDescent="0.35">
      <c r="A271" s="39" t="s">
        <v>1200</v>
      </c>
      <c r="B271">
        <v>0</v>
      </c>
      <c r="C271">
        <v>21259</v>
      </c>
      <c r="D271">
        <v>90</v>
      </c>
      <c r="E271">
        <v>0</v>
      </c>
    </row>
    <row r="272" spans="1:5" x14ac:dyDescent="0.35">
      <c r="A272" s="39" t="s">
        <v>1201</v>
      </c>
      <c r="B272">
        <v>11286</v>
      </c>
      <c r="C272">
        <v>0</v>
      </c>
      <c r="D272">
        <v>698</v>
      </c>
      <c r="E272">
        <v>0</v>
      </c>
    </row>
    <row r="273" spans="1:5" x14ac:dyDescent="0.35">
      <c r="A273" s="39" t="s">
        <v>1202</v>
      </c>
      <c r="B273">
        <v>19080</v>
      </c>
      <c r="C273">
        <v>0</v>
      </c>
      <c r="D273">
        <v>1232</v>
      </c>
      <c r="E273">
        <v>0</v>
      </c>
    </row>
    <row r="274" spans="1:5" x14ac:dyDescent="0.35">
      <c r="A274" s="39" t="s">
        <v>1203</v>
      </c>
      <c r="B274">
        <v>0</v>
      </c>
      <c r="C274">
        <v>0</v>
      </c>
      <c r="D274">
        <v>0</v>
      </c>
      <c r="E274">
        <v>0</v>
      </c>
    </row>
    <row r="275" spans="1:5" x14ac:dyDescent="0.35">
      <c r="A275" s="39" t="s">
        <v>1204</v>
      </c>
      <c r="B275">
        <v>4416</v>
      </c>
      <c r="C275">
        <v>17852</v>
      </c>
      <c r="D275">
        <v>360</v>
      </c>
      <c r="E275">
        <v>0</v>
      </c>
    </row>
    <row r="276" spans="1:5" x14ac:dyDescent="0.35">
      <c r="A276" s="39" t="s">
        <v>1205</v>
      </c>
      <c r="B276">
        <v>184</v>
      </c>
      <c r="C276">
        <v>0</v>
      </c>
      <c r="D276">
        <v>8</v>
      </c>
      <c r="E276">
        <v>0</v>
      </c>
    </row>
    <row r="277" spans="1:5" x14ac:dyDescent="0.35">
      <c r="A277" s="39" t="s">
        <v>1206</v>
      </c>
      <c r="B277">
        <v>14537</v>
      </c>
      <c r="C277">
        <v>0</v>
      </c>
      <c r="D277">
        <v>624</v>
      </c>
      <c r="E277">
        <v>9000</v>
      </c>
    </row>
    <row r="278" spans="1:5" x14ac:dyDescent="0.35">
      <c r="A278" s="39" t="s">
        <v>1207</v>
      </c>
      <c r="B278">
        <v>0</v>
      </c>
      <c r="C278">
        <v>0</v>
      </c>
      <c r="D278">
        <v>0</v>
      </c>
      <c r="E278">
        <v>0</v>
      </c>
    </row>
    <row r="279" spans="1:5" x14ac:dyDescent="0.35">
      <c r="A279" s="39" t="s">
        <v>1208</v>
      </c>
      <c r="B279">
        <v>17844</v>
      </c>
      <c r="C279">
        <v>79351</v>
      </c>
      <c r="D279">
        <v>1983</v>
      </c>
      <c r="E279">
        <v>0</v>
      </c>
    </row>
    <row r="280" spans="1:5" x14ac:dyDescent="0.35">
      <c r="A280" s="39" t="s">
        <v>1209</v>
      </c>
      <c r="B280">
        <v>18194</v>
      </c>
      <c r="C280">
        <v>0</v>
      </c>
      <c r="D280">
        <v>1520</v>
      </c>
      <c r="E280">
        <v>0</v>
      </c>
    </row>
    <row r="281" spans="1:5" x14ac:dyDescent="0.35">
      <c r="A281" s="39" t="s">
        <v>1210</v>
      </c>
      <c r="B281">
        <v>52926</v>
      </c>
      <c r="C281">
        <v>0</v>
      </c>
      <c r="D281">
        <v>4177</v>
      </c>
      <c r="E281">
        <v>0</v>
      </c>
    </row>
    <row r="282" spans="1:5" x14ac:dyDescent="0.35">
      <c r="A282" s="39" t="s">
        <v>1211</v>
      </c>
      <c r="B282">
        <v>13429</v>
      </c>
      <c r="C282">
        <v>0</v>
      </c>
      <c r="D282">
        <v>1060</v>
      </c>
      <c r="E282">
        <v>0</v>
      </c>
    </row>
    <row r="283" spans="1:5" x14ac:dyDescent="0.35">
      <c r="A283" s="39" t="s">
        <v>1212</v>
      </c>
      <c r="B283">
        <v>0</v>
      </c>
      <c r="C283">
        <v>0</v>
      </c>
      <c r="D283">
        <v>0</v>
      </c>
      <c r="E283">
        <v>0</v>
      </c>
    </row>
    <row r="284" spans="1:5" x14ac:dyDescent="0.35">
      <c r="A284" s="39" t="s">
        <v>1213</v>
      </c>
      <c r="B284">
        <v>11334</v>
      </c>
      <c r="C284">
        <v>17374</v>
      </c>
      <c r="D284">
        <v>969</v>
      </c>
      <c r="E284">
        <v>0</v>
      </c>
    </row>
    <row r="285" spans="1:5" x14ac:dyDescent="0.35">
      <c r="A285" s="39" t="s">
        <v>1214</v>
      </c>
      <c r="B285">
        <v>0</v>
      </c>
      <c r="C285">
        <v>0</v>
      </c>
      <c r="D285">
        <v>0</v>
      </c>
      <c r="E285">
        <v>0</v>
      </c>
    </row>
    <row r="286" spans="1:5" x14ac:dyDescent="0.35">
      <c r="A286" s="39" t="s">
        <v>1215</v>
      </c>
      <c r="B286">
        <v>9911</v>
      </c>
      <c r="C286">
        <v>0</v>
      </c>
      <c r="D286">
        <v>623</v>
      </c>
      <c r="E286">
        <v>0</v>
      </c>
    </row>
    <row r="287" spans="1:5" x14ac:dyDescent="0.35">
      <c r="A287" s="39" t="s">
        <v>1216</v>
      </c>
      <c r="B287">
        <v>24774</v>
      </c>
      <c r="C287">
        <v>228219</v>
      </c>
      <c r="D287">
        <v>1402</v>
      </c>
      <c r="E287">
        <v>0</v>
      </c>
    </row>
    <row r="288" spans="1:5" x14ac:dyDescent="0.35">
      <c r="A288" s="39" t="s">
        <v>1217</v>
      </c>
      <c r="B288">
        <v>0</v>
      </c>
      <c r="C288">
        <v>0</v>
      </c>
      <c r="D288">
        <v>0</v>
      </c>
      <c r="E288">
        <v>0</v>
      </c>
    </row>
    <row r="289" spans="1:5" x14ac:dyDescent="0.35">
      <c r="A289" s="39" t="s">
        <v>1218</v>
      </c>
      <c r="B289">
        <v>294469</v>
      </c>
      <c r="C289">
        <v>0</v>
      </c>
      <c r="D289">
        <v>33209</v>
      </c>
      <c r="E289">
        <v>0</v>
      </c>
    </row>
    <row r="290" spans="1:5" x14ac:dyDescent="0.35">
      <c r="A290" s="39" t="s">
        <v>1219</v>
      </c>
      <c r="B290">
        <v>0</v>
      </c>
      <c r="C290">
        <v>0</v>
      </c>
      <c r="D290">
        <v>0</v>
      </c>
      <c r="E290">
        <v>0</v>
      </c>
    </row>
    <row r="291" spans="1:5" x14ac:dyDescent="0.35">
      <c r="A291" s="39" t="s">
        <v>1220</v>
      </c>
      <c r="B291">
        <v>0</v>
      </c>
      <c r="C291">
        <v>0</v>
      </c>
      <c r="D291">
        <v>0</v>
      </c>
      <c r="E291">
        <v>617500</v>
      </c>
    </row>
    <row r="292" spans="1:5" x14ac:dyDescent="0.35">
      <c r="A292" s="39" t="s">
        <v>1221</v>
      </c>
      <c r="B292">
        <v>0</v>
      </c>
      <c r="C292">
        <v>134734</v>
      </c>
      <c r="D292">
        <v>441</v>
      </c>
      <c r="E292">
        <v>0</v>
      </c>
    </row>
    <row r="293" spans="1:5" x14ac:dyDescent="0.35">
      <c r="A293" s="39" t="s">
        <v>1222</v>
      </c>
      <c r="B293">
        <v>25154</v>
      </c>
      <c r="C293">
        <v>0</v>
      </c>
      <c r="D293">
        <v>887</v>
      </c>
      <c r="E293">
        <v>0</v>
      </c>
    </row>
    <row r="294" spans="1:5" x14ac:dyDescent="0.35">
      <c r="A294" s="39" t="s">
        <v>1223</v>
      </c>
      <c r="B294">
        <v>16117</v>
      </c>
      <c r="C294">
        <v>5864</v>
      </c>
      <c r="D294">
        <v>542</v>
      </c>
      <c r="E294">
        <v>0</v>
      </c>
    </row>
    <row r="295" spans="1:5" x14ac:dyDescent="0.35">
      <c r="A295" s="39" t="s">
        <v>1224</v>
      </c>
      <c r="B295">
        <v>148172</v>
      </c>
      <c r="C295">
        <v>0</v>
      </c>
      <c r="D295">
        <v>3665</v>
      </c>
      <c r="E295">
        <v>0</v>
      </c>
    </row>
    <row r="296" spans="1:5" x14ac:dyDescent="0.35">
      <c r="A296" s="39" t="s">
        <v>1225</v>
      </c>
      <c r="B296">
        <v>0</v>
      </c>
      <c r="C296">
        <v>0</v>
      </c>
      <c r="D296">
        <v>0</v>
      </c>
      <c r="E296">
        <v>0</v>
      </c>
    </row>
    <row r="297" spans="1:5" x14ac:dyDescent="0.35">
      <c r="A297" s="39" t="s">
        <v>1226</v>
      </c>
      <c r="B297">
        <v>0</v>
      </c>
      <c r="C297">
        <v>137267</v>
      </c>
      <c r="D297">
        <v>1361</v>
      </c>
      <c r="E297">
        <v>0</v>
      </c>
    </row>
    <row r="298" spans="1:5" x14ac:dyDescent="0.35">
      <c r="A298" s="39" t="s">
        <v>1227</v>
      </c>
      <c r="B298">
        <v>23484</v>
      </c>
      <c r="C298">
        <v>0</v>
      </c>
      <c r="D298">
        <v>1589</v>
      </c>
      <c r="E298">
        <v>0</v>
      </c>
    </row>
    <row r="299" spans="1:5" x14ac:dyDescent="0.35">
      <c r="A299" s="39" t="s">
        <v>1228</v>
      </c>
      <c r="B299">
        <v>24462</v>
      </c>
      <c r="C299">
        <v>9135</v>
      </c>
      <c r="D299">
        <v>2252</v>
      </c>
      <c r="E299">
        <v>0</v>
      </c>
    </row>
    <row r="300" spans="1:5" x14ac:dyDescent="0.35">
      <c r="A300" s="39" t="s">
        <v>1229</v>
      </c>
      <c r="B300">
        <v>157047</v>
      </c>
      <c r="C300">
        <v>0</v>
      </c>
      <c r="D300">
        <v>10623</v>
      </c>
      <c r="E300">
        <v>0</v>
      </c>
    </row>
    <row r="301" spans="1:5" x14ac:dyDescent="0.35">
      <c r="A301" s="39" t="s">
        <v>1230</v>
      </c>
      <c r="B301">
        <v>4492</v>
      </c>
      <c r="C301">
        <v>43304</v>
      </c>
      <c r="D301">
        <v>1731</v>
      </c>
      <c r="E301">
        <v>0</v>
      </c>
    </row>
    <row r="302" spans="1:5" x14ac:dyDescent="0.35">
      <c r="A302" s="39" t="s">
        <v>1231</v>
      </c>
      <c r="B302">
        <v>17293</v>
      </c>
      <c r="C302">
        <v>0</v>
      </c>
      <c r="D302">
        <v>1162</v>
      </c>
      <c r="E302">
        <v>0</v>
      </c>
    </row>
    <row r="303" spans="1:5" x14ac:dyDescent="0.35">
      <c r="A303" s="39" t="s">
        <v>1232</v>
      </c>
      <c r="B303">
        <v>6738</v>
      </c>
      <c r="C303">
        <v>36038</v>
      </c>
      <c r="D303">
        <v>617</v>
      </c>
      <c r="E303">
        <v>0</v>
      </c>
    </row>
    <row r="304" spans="1:5" x14ac:dyDescent="0.35">
      <c r="A304" s="39" t="s">
        <v>1233</v>
      </c>
      <c r="B304">
        <v>74788</v>
      </c>
      <c r="C304">
        <v>0</v>
      </c>
      <c r="D304">
        <v>5027</v>
      </c>
      <c r="E304">
        <v>0</v>
      </c>
    </row>
    <row r="305" spans="1:5" x14ac:dyDescent="0.35">
      <c r="A305" s="39" t="s">
        <v>1234</v>
      </c>
      <c r="B305">
        <v>0</v>
      </c>
      <c r="C305">
        <v>0</v>
      </c>
      <c r="D305">
        <v>0</v>
      </c>
      <c r="E305">
        <v>0</v>
      </c>
    </row>
    <row r="306" spans="1:5" x14ac:dyDescent="0.35">
      <c r="A306" s="39" t="s">
        <v>1235</v>
      </c>
      <c r="B306">
        <v>6161</v>
      </c>
      <c r="C306">
        <v>61460</v>
      </c>
      <c r="D306">
        <v>2834</v>
      </c>
      <c r="E306">
        <v>0</v>
      </c>
    </row>
    <row r="307" spans="1:5" x14ac:dyDescent="0.35">
      <c r="A307" s="39" t="s">
        <v>1236</v>
      </c>
      <c r="B307">
        <v>28958</v>
      </c>
      <c r="C307">
        <v>0</v>
      </c>
      <c r="D307">
        <v>1875</v>
      </c>
      <c r="E307">
        <v>0</v>
      </c>
    </row>
    <row r="308" spans="1:5" x14ac:dyDescent="0.35">
      <c r="A308" s="39" t="s">
        <v>1237</v>
      </c>
      <c r="B308">
        <v>11812</v>
      </c>
      <c r="C308">
        <v>50941</v>
      </c>
      <c r="D308">
        <v>1280</v>
      </c>
      <c r="E308">
        <v>0</v>
      </c>
    </row>
    <row r="309" spans="1:5" x14ac:dyDescent="0.35">
      <c r="A309" s="39" t="s">
        <v>1238</v>
      </c>
      <c r="B309">
        <v>130369</v>
      </c>
      <c r="C309">
        <v>0</v>
      </c>
      <c r="D309">
        <v>9957</v>
      </c>
      <c r="E309">
        <v>0</v>
      </c>
    </row>
    <row r="310" spans="1:5" x14ac:dyDescent="0.35">
      <c r="A310" s="39" t="s">
        <v>1239</v>
      </c>
      <c r="B310">
        <v>41732</v>
      </c>
      <c r="C310">
        <v>92659</v>
      </c>
      <c r="D310">
        <v>4658</v>
      </c>
      <c r="E310">
        <v>0</v>
      </c>
    </row>
    <row r="311" spans="1:5" x14ac:dyDescent="0.35">
      <c r="A311" s="39" t="s">
        <v>1240</v>
      </c>
      <c r="B311">
        <v>97481</v>
      </c>
      <c r="C311">
        <v>0</v>
      </c>
      <c r="D311">
        <v>7272</v>
      </c>
      <c r="E311">
        <v>0</v>
      </c>
    </row>
    <row r="312" spans="1:5" x14ac:dyDescent="0.35">
      <c r="A312" s="39" t="s">
        <v>1241</v>
      </c>
      <c r="B312">
        <v>338275</v>
      </c>
      <c r="C312">
        <v>70229</v>
      </c>
      <c r="D312">
        <v>26007</v>
      </c>
      <c r="E312">
        <v>74016</v>
      </c>
    </row>
    <row r="313" spans="1:5" x14ac:dyDescent="0.35">
      <c r="A313" s="39" t="s">
        <v>1242</v>
      </c>
      <c r="B313">
        <v>4127</v>
      </c>
      <c r="C313">
        <v>11579</v>
      </c>
      <c r="D313">
        <v>665</v>
      </c>
      <c r="E313">
        <v>0</v>
      </c>
    </row>
    <row r="314" spans="1:5" x14ac:dyDescent="0.35">
      <c r="A314" s="39" t="s">
        <v>1243</v>
      </c>
      <c r="B314">
        <v>0</v>
      </c>
      <c r="C314">
        <v>0</v>
      </c>
      <c r="D314">
        <v>0</v>
      </c>
      <c r="E314">
        <v>0</v>
      </c>
    </row>
    <row r="315" spans="1:5" x14ac:dyDescent="0.35">
      <c r="A315" s="39" t="s">
        <v>1244</v>
      </c>
      <c r="B315">
        <v>5860</v>
      </c>
      <c r="C315">
        <v>5285</v>
      </c>
      <c r="D315">
        <v>757</v>
      </c>
      <c r="E315">
        <v>0</v>
      </c>
    </row>
    <row r="316" spans="1:5" x14ac:dyDescent="0.35">
      <c r="A316" s="39" t="s">
        <v>1245</v>
      </c>
      <c r="B316">
        <v>0</v>
      </c>
      <c r="C316">
        <v>0</v>
      </c>
      <c r="D316">
        <v>0</v>
      </c>
      <c r="E316">
        <v>0</v>
      </c>
    </row>
    <row r="317" spans="1:5" x14ac:dyDescent="0.35">
      <c r="A317" s="39" t="s">
        <v>1246</v>
      </c>
      <c r="B317">
        <v>0</v>
      </c>
      <c r="C317">
        <v>143104</v>
      </c>
      <c r="D317">
        <v>6102</v>
      </c>
      <c r="E317">
        <v>25000</v>
      </c>
    </row>
    <row r="318" spans="1:5" x14ac:dyDescent="0.35">
      <c r="A318" s="39" t="s">
        <v>1247</v>
      </c>
      <c r="B318">
        <v>16158</v>
      </c>
      <c r="C318">
        <v>0</v>
      </c>
      <c r="D318">
        <v>1223</v>
      </c>
      <c r="E318">
        <v>0</v>
      </c>
    </row>
    <row r="319" spans="1:5" x14ac:dyDescent="0.35">
      <c r="A319" s="39" t="s">
        <v>1248</v>
      </c>
      <c r="B319">
        <v>26249</v>
      </c>
      <c r="C319">
        <v>23842</v>
      </c>
      <c r="D319">
        <v>3500</v>
      </c>
      <c r="E319">
        <v>7000</v>
      </c>
    </row>
    <row r="320" spans="1:5" x14ac:dyDescent="0.35">
      <c r="A320" s="39" t="s">
        <v>1249</v>
      </c>
      <c r="B320">
        <v>16553</v>
      </c>
      <c r="C320">
        <v>0</v>
      </c>
      <c r="D320">
        <v>1181</v>
      </c>
      <c r="E320">
        <v>0</v>
      </c>
    </row>
    <row r="321" spans="1:5" x14ac:dyDescent="0.35">
      <c r="A321" s="39" t="s">
        <v>1250</v>
      </c>
      <c r="B321">
        <v>24737</v>
      </c>
      <c r="C321">
        <v>0</v>
      </c>
      <c r="D321">
        <v>1873</v>
      </c>
      <c r="E321">
        <v>0</v>
      </c>
    </row>
    <row r="322" spans="1:5" x14ac:dyDescent="0.35">
      <c r="A322" s="39" t="s">
        <v>1251</v>
      </c>
      <c r="B322">
        <v>24737</v>
      </c>
      <c r="C322">
        <v>0</v>
      </c>
      <c r="D322">
        <v>1873</v>
      </c>
      <c r="E322">
        <v>0</v>
      </c>
    </row>
    <row r="323" spans="1:5" x14ac:dyDescent="0.35">
      <c r="A323" s="39" t="s">
        <v>1252</v>
      </c>
      <c r="B323">
        <v>0</v>
      </c>
      <c r="C323">
        <v>0</v>
      </c>
      <c r="D323">
        <v>0</v>
      </c>
      <c r="E323">
        <v>0</v>
      </c>
    </row>
    <row r="324" spans="1:5" x14ac:dyDescent="0.35">
      <c r="A324" s="39" t="s">
        <v>1253</v>
      </c>
      <c r="B324">
        <v>4864</v>
      </c>
      <c r="C324">
        <v>17049</v>
      </c>
      <c r="D324">
        <v>731</v>
      </c>
      <c r="E324">
        <v>0</v>
      </c>
    </row>
    <row r="325" spans="1:5" x14ac:dyDescent="0.35">
      <c r="A325" s="39" t="s">
        <v>1254</v>
      </c>
      <c r="B325">
        <v>2661</v>
      </c>
      <c r="C325">
        <v>0</v>
      </c>
      <c r="D325">
        <v>124</v>
      </c>
      <c r="E325">
        <v>0</v>
      </c>
    </row>
    <row r="326" spans="1:5" x14ac:dyDescent="0.35">
      <c r="A326" s="39" t="s">
        <v>1255</v>
      </c>
      <c r="B326">
        <v>5598</v>
      </c>
      <c r="C326">
        <v>5022</v>
      </c>
      <c r="D326">
        <v>477</v>
      </c>
      <c r="E326">
        <v>0</v>
      </c>
    </row>
    <row r="327" spans="1:5" x14ac:dyDescent="0.35">
      <c r="A327" s="39" t="s">
        <v>1256</v>
      </c>
      <c r="B327">
        <v>0</v>
      </c>
      <c r="C327">
        <v>0</v>
      </c>
      <c r="D327">
        <v>0</v>
      </c>
      <c r="E327">
        <v>0</v>
      </c>
    </row>
    <row r="328" spans="1:5" x14ac:dyDescent="0.35">
      <c r="A328" s="39" t="s">
        <v>1257</v>
      </c>
      <c r="B328">
        <v>0</v>
      </c>
      <c r="C328">
        <v>0</v>
      </c>
      <c r="D328">
        <v>0</v>
      </c>
      <c r="E328">
        <v>0</v>
      </c>
    </row>
    <row r="329" spans="1:5" x14ac:dyDescent="0.35">
      <c r="A329" s="39" t="s">
        <v>1258</v>
      </c>
      <c r="B329">
        <v>11236</v>
      </c>
      <c r="C329">
        <v>30360</v>
      </c>
      <c r="D329">
        <v>2398</v>
      </c>
      <c r="E329">
        <v>0</v>
      </c>
    </row>
    <row r="330" spans="1:5" x14ac:dyDescent="0.35">
      <c r="A330" s="39" t="s">
        <v>1259</v>
      </c>
      <c r="B330">
        <v>0</v>
      </c>
      <c r="C330">
        <v>0</v>
      </c>
      <c r="D330">
        <v>0</v>
      </c>
      <c r="E330">
        <v>0</v>
      </c>
    </row>
    <row r="331" spans="1:5" x14ac:dyDescent="0.35">
      <c r="A331" s="39" t="s">
        <v>1260</v>
      </c>
      <c r="B331">
        <v>13038</v>
      </c>
      <c r="C331">
        <v>12045</v>
      </c>
      <c r="D331">
        <v>2299</v>
      </c>
      <c r="E331">
        <v>0</v>
      </c>
    </row>
    <row r="332" spans="1:5" x14ac:dyDescent="0.35">
      <c r="A332" s="39" t="s">
        <v>1261</v>
      </c>
      <c r="B332">
        <v>106</v>
      </c>
      <c r="C332">
        <v>0</v>
      </c>
      <c r="D332">
        <v>10</v>
      </c>
      <c r="E332">
        <v>0</v>
      </c>
    </row>
    <row r="333" spans="1:5" x14ac:dyDescent="0.35">
      <c r="A333" s="39" t="s">
        <v>1262</v>
      </c>
      <c r="B333">
        <v>0</v>
      </c>
      <c r="C333">
        <v>0</v>
      </c>
      <c r="D333">
        <v>0</v>
      </c>
      <c r="E333">
        <v>1</v>
      </c>
    </row>
    <row r="334" spans="1:5" x14ac:dyDescent="0.35">
      <c r="A334" s="39" t="s">
        <v>1263</v>
      </c>
      <c r="B334">
        <v>13031</v>
      </c>
      <c r="C334">
        <v>78355</v>
      </c>
      <c r="D334">
        <v>4066</v>
      </c>
      <c r="E334">
        <v>0</v>
      </c>
    </row>
    <row r="335" spans="1:5" x14ac:dyDescent="0.35">
      <c r="A335" s="39" t="s">
        <v>1264</v>
      </c>
      <c r="B335">
        <v>17917</v>
      </c>
      <c r="C335">
        <v>0</v>
      </c>
      <c r="D335">
        <v>598</v>
      </c>
      <c r="E335">
        <v>0</v>
      </c>
    </row>
    <row r="336" spans="1:5" x14ac:dyDescent="0.35">
      <c r="A336" s="39" t="s">
        <v>1265</v>
      </c>
      <c r="B336">
        <v>20632</v>
      </c>
      <c r="C336">
        <v>0</v>
      </c>
      <c r="D336">
        <v>689</v>
      </c>
      <c r="E336">
        <v>0</v>
      </c>
    </row>
    <row r="337" spans="1:5" x14ac:dyDescent="0.35">
      <c r="A337" s="39" t="s">
        <v>1266</v>
      </c>
      <c r="B337">
        <v>35834</v>
      </c>
      <c r="C337">
        <v>68988</v>
      </c>
      <c r="D337">
        <v>1196</v>
      </c>
      <c r="E337">
        <v>0</v>
      </c>
    </row>
    <row r="338" spans="1:5" x14ac:dyDescent="0.35">
      <c r="A338" s="39" t="s">
        <v>1267</v>
      </c>
      <c r="B338">
        <v>0</v>
      </c>
      <c r="C338">
        <v>0</v>
      </c>
      <c r="D338">
        <v>0</v>
      </c>
      <c r="E338">
        <v>0</v>
      </c>
    </row>
    <row r="339" spans="1:5" x14ac:dyDescent="0.35">
      <c r="A339" s="39" t="s">
        <v>1268</v>
      </c>
      <c r="B339">
        <v>1861</v>
      </c>
      <c r="C339">
        <v>49417</v>
      </c>
      <c r="D339">
        <v>1492</v>
      </c>
      <c r="E339">
        <v>600</v>
      </c>
    </row>
    <row r="340" spans="1:5" x14ac:dyDescent="0.35">
      <c r="A340" s="39" t="s">
        <v>1269</v>
      </c>
      <c r="B340">
        <v>9792</v>
      </c>
      <c r="C340">
        <v>0</v>
      </c>
      <c r="D340">
        <v>786</v>
      </c>
      <c r="E340">
        <v>0</v>
      </c>
    </row>
    <row r="341" spans="1:5" x14ac:dyDescent="0.35">
      <c r="A341" s="39" t="s">
        <v>1270</v>
      </c>
      <c r="B341">
        <v>21641</v>
      </c>
      <c r="C341">
        <v>19610</v>
      </c>
      <c r="D341">
        <v>3215</v>
      </c>
      <c r="E341">
        <v>0</v>
      </c>
    </row>
    <row r="342" spans="1:5" x14ac:dyDescent="0.35">
      <c r="A342" s="39" t="s">
        <v>1271</v>
      </c>
      <c r="B342">
        <v>32609</v>
      </c>
      <c r="C342">
        <v>0</v>
      </c>
      <c r="D342">
        <v>2501</v>
      </c>
      <c r="E342">
        <v>0</v>
      </c>
    </row>
    <row r="343" spans="1:5" x14ac:dyDescent="0.35">
      <c r="A343" s="39" t="s">
        <v>1272</v>
      </c>
      <c r="B343">
        <v>0</v>
      </c>
      <c r="C343">
        <v>0</v>
      </c>
      <c r="D343">
        <v>0</v>
      </c>
      <c r="E343">
        <v>0</v>
      </c>
    </row>
    <row r="344" spans="1:5" x14ac:dyDescent="0.35">
      <c r="A344" s="39" t="s">
        <v>1273</v>
      </c>
      <c r="B344">
        <v>28853</v>
      </c>
      <c r="C344">
        <v>108917</v>
      </c>
      <c r="D344">
        <v>3213</v>
      </c>
      <c r="E344">
        <v>180</v>
      </c>
    </row>
    <row r="345" spans="1:5" x14ac:dyDescent="0.35">
      <c r="A345" s="39" t="s">
        <v>1274</v>
      </c>
      <c r="B345">
        <v>6113</v>
      </c>
      <c r="C345">
        <v>0</v>
      </c>
      <c r="D345">
        <v>191</v>
      </c>
      <c r="E345">
        <v>0</v>
      </c>
    </row>
    <row r="346" spans="1:5" x14ac:dyDescent="0.35">
      <c r="A346" s="39" t="s">
        <v>1275</v>
      </c>
      <c r="B346">
        <v>19204</v>
      </c>
      <c r="C346">
        <v>17016</v>
      </c>
      <c r="D346">
        <v>905</v>
      </c>
      <c r="E346">
        <v>0</v>
      </c>
    </row>
    <row r="347" spans="1:5" x14ac:dyDescent="0.35">
      <c r="A347" s="39" t="s">
        <v>1276</v>
      </c>
      <c r="B347">
        <v>35331</v>
      </c>
      <c r="C347">
        <v>0</v>
      </c>
      <c r="D347">
        <v>890</v>
      </c>
      <c r="E347">
        <v>0</v>
      </c>
    </row>
    <row r="348" spans="1:5" x14ac:dyDescent="0.35">
      <c r="A348" s="39" t="s">
        <v>1277</v>
      </c>
      <c r="B348">
        <v>6113</v>
      </c>
      <c r="C348">
        <v>0</v>
      </c>
      <c r="D348">
        <v>191</v>
      </c>
      <c r="E348">
        <v>0</v>
      </c>
    </row>
    <row r="349" spans="1:5" x14ac:dyDescent="0.35">
      <c r="A349" s="39" t="s">
        <v>1278</v>
      </c>
      <c r="B349">
        <v>0</v>
      </c>
      <c r="C349">
        <v>0</v>
      </c>
      <c r="D349">
        <v>0</v>
      </c>
      <c r="E349">
        <v>0</v>
      </c>
    </row>
    <row r="350" spans="1:5" x14ac:dyDescent="0.35">
      <c r="A350" s="39" t="s">
        <v>1279</v>
      </c>
      <c r="B350">
        <v>1614</v>
      </c>
      <c r="C350">
        <v>118814</v>
      </c>
      <c r="D350">
        <v>999</v>
      </c>
      <c r="E350">
        <v>0</v>
      </c>
    </row>
    <row r="351" spans="1:5" x14ac:dyDescent="0.35">
      <c r="A351" s="39" t="s">
        <v>1280</v>
      </c>
      <c r="B351">
        <v>0</v>
      </c>
      <c r="C351">
        <v>0</v>
      </c>
      <c r="D351">
        <v>0</v>
      </c>
      <c r="E351">
        <v>0</v>
      </c>
    </row>
    <row r="352" spans="1:5" x14ac:dyDescent="0.35">
      <c r="A352" s="39" t="s">
        <v>1281</v>
      </c>
      <c r="B352">
        <v>47420</v>
      </c>
      <c r="C352">
        <v>42981</v>
      </c>
      <c r="D352">
        <v>5274</v>
      </c>
      <c r="E352">
        <v>0</v>
      </c>
    </row>
    <row r="353" spans="1:5" x14ac:dyDescent="0.35">
      <c r="A353" s="39" t="s">
        <v>1282</v>
      </c>
      <c r="B353">
        <v>0</v>
      </c>
      <c r="C353">
        <v>0</v>
      </c>
      <c r="D353">
        <v>0</v>
      </c>
      <c r="E353">
        <v>0</v>
      </c>
    </row>
    <row r="354" spans="1:5" x14ac:dyDescent="0.35">
      <c r="A354" s="39" t="s">
        <v>1283</v>
      </c>
      <c r="B354">
        <v>7733</v>
      </c>
      <c r="C354">
        <v>32684</v>
      </c>
      <c r="D354">
        <v>1049</v>
      </c>
      <c r="E354">
        <v>0</v>
      </c>
    </row>
    <row r="355" spans="1:5" x14ac:dyDescent="0.35">
      <c r="A355" s="39" t="s">
        <v>1284</v>
      </c>
      <c r="B355">
        <v>0</v>
      </c>
      <c r="C355">
        <v>0</v>
      </c>
      <c r="D355">
        <v>0</v>
      </c>
      <c r="E355">
        <v>0</v>
      </c>
    </row>
    <row r="356" spans="1:5" x14ac:dyDescent="0.35">
      <c r="A356" s="39" t="s">
        <v>1285</v>
      </c>
      <c r="B356">
        <v>18028</v>
      </c>
      <c r="C356">
        <v>16185</v>
      </c>
      <c r="D356">
        <v>1387</v>
      </c>
      <c r="E356">
        <v>0</v>
      </c>
    </row>
    <row r="357" spans="1:5" x14ac:dyDescent="0.35">
      <c r="A357" s="39" t="s">
        <v>1286</v>
      </c>
      <c r="B357">
        <v>3270</v>
      </c>
      <c r="C357">
        <v>0</v>
      </c>
      <c r="D357">
        <v>135</v>
      </c>
      <c r="E357">
        <v>0</v>
      </c>
    </row>
    <row r="358" spans="1:5" x14ac:dyDescent="0.35">
      <c r="A358" s="39" t="s">
        <v>1287</v>
      </c>
      <c r="B358">
        <v>0</v>
      </c>
      <c r="C358">
        <v>0</v>
      </c>
      <c r="D358">
        <v>0</v>
      </c>
      <c r="E358">
        <v>0</v>
      </c>
    </row>
    <row r="359" spans="1:5" x14ac:dyDescent="0.35">
      <c r="A359" s="39" t="s">
        <v>1288</v>
      </c>
      <c r="B359">
        <v>0</v>
      </c>
      <c r="C359">
        <v>0</v>
      </c>
      <c r="D359">
        <v>0</v>
      </c>
      <c r="E359">
        <v>0</v>
      </c>
    </row>
    <row r="360" spans="1:5" x14ac:dyDescent="0.35">
      <c r="A360" s="39" t="s">
        <v>1289</v>
      </c>
      <c r="B360">
        <v>0</v>
      </c>
      <c r="C360">
        <v>0</v>
      </c>
      <c r="D360">
        <v>0</v>
      </c>
      <c r="E360">
        <v>0</v>
      </c>
    </row>
    <row r="361" spans="1:5" x14ac:dyDescent="0.35">
      <c r="A361" s="39" t="s">
        <v>1290</v>
      </c>
      <c r="B361">
        <v>0</v>
      </c>
      <c r="C361">
        <v>59180</v>
      </c>
      <c r="D361">
        <v>2984</v>
      </c>
      <c r="E361">
        <v>7000</v>
      </c>
    </row>
    <row r="362" spans="1:5" x14ac:dyDescent="0.35">
      <c r="A362" s="39" t="s">
        <v>1291</v>
      </c>
      <c r="B362">
        <v>29293</v>
      </c>
      <c r="C362">
        <v>0</v>
      </c>
      <c r="D362">
        <v>1596</v>
      </c>
      <c r="E362">
        <v>0</v>
      </c>
    </row>
    <row r="363" spans="1:5" x14ac:dyDescent="0.35">
      <c r="A363" s="39" t="s">
        <v>1292</v>
      </c>
      <c r="B363">
        <v>2906</v>
      </c>
      <c r="C363">
        <v>2605</v>
      </c>
      <c r="D363">
        <v>284</v>
      </c>
      <c r="E363">
        <v>0</v>
      </c>
    </row>
    <row r="364" spans="1:5" x14ac:dyDescent="0.35">
      <c r="A364" s="39" t="s">
        <v>1293</v>
      </c>
      <c r="B364">
        <v>11622</v>
      </c>
      <c r="C364">
        <v>0</v>
      </c>
      <c r="D364">
        <v>608</v>
      </c>
      <c r="E364">
        <v>0</v>
      </c>
    </row>
    <row r="365" spans="1:5" x14ac:dyDescent="0.35">
      <c r="A365" s="39" t="s">
        <v>1294</v>
      </c>
      <c r="B365">
        <v>0</v>
      </c>
      <c r="C365">
        <v>0</v>
      </c>
      <c r="D365">
        <v>0</v>
      </c>
      <c r="E365">
        <v>0</v>
      </c>
    </row>
    <row r="366" spans="1:5" x14ac:dyDescent="0.35">
      <c r="A366" s="39" t="s">
        <v>1295</v>
      </c>
      <c r="B366">
        <v>11254</v>
      </c>
      <c r="C366">
        <v>44526</v>
      </c>
      <c r="D366">
        <v>1989</v>
      </c>
      <c r="E366">
        <v>2000</v>
      </c>
    </row>
    <row r="367" spans="1:5" x14ac:dyDescent="0.35">
      <c r="A367" s="39" t="s">
        <v>1296</v>
      </c>
      <c r="B367">
        <v>919</v>
      </c>
      <c r="C367">
        <v>0</v>
      </c>
      <c r="D367">
        <v>54</v>
      </c>
      <c r="E367">
        <v>500</v>
      </c>
    </row>
    <row r="368" spans="1:5" x14ac:dyDescent="0.35">
      <c r="A368" s="39" t="s">
        <v>1297</v>
      </c>
      <c r="B368">
        <v>8919</v>
      </c>
      <c r="C368">
        <v>8269</v>
      </c>
      <c r="D368">
        <v>954</v>
      </c>
      <c r="E368">
        <v>2000</v>
      </c>
    </row>
    <row r="369" spans="1:5" x14ac:dyDescent="0.35">
      <c r="A369" s="39" t="s">
        <v>1298</v>
      </c>
      <c r="B369">
        <v>9340</v>
      </c>
      <c r="C369">
        <v>0</v>
      </c>
      <c r="D369">
        <v>536</v>
      </c>
      <c r="E369">
        <v>4300</v>
      </c>
    </row>
    <row r="370" spans="1:5" x14ac:dyDescent="0.35">
      <c r="A370" s="39" t="s">
        <v>1299</v>
      </c>
      <c r="B370">
        <v>0</v>
      </c>
      <c r="C370">
        <v>0</v>
      </c>
      <c r="D370">
        <v>0</v>
      </c>
      <c r="E370">
        <v>0</v>
      </c>
    </row>
    <row r="371" spans="1:5" x14ac:dyDescent="0.35">
      <c r="A371" s="39" t="s">
        <v>1300</v>
      </c>
      <c r="B371">
        <v>0</v>
      </c>
      <c r="C371">
        <v>0</v>
      </c>
      <c r="D371">
        <v>0</v>
      </c>
      <c r="E371">
        <v>0</v>
      </c>
    </row>
    <row r="372" spans="1:5" x14ac:dyDescent="0.35">
      <c r="A372" s="39" t="s">
        <v>1301</v>
      </c>
      <c r="B372">
        <v>0</v>
      </c>
      <c r="C372">
        <v>0</v>
      </c>
      <c r="D372">
        <v>0</v>
      </c>
      <c r="E372">
        <v>0</v>
      </c>
    </row>
    <row r="373" spans="1:5" x14ac:dyDescent="0.35">
      <c r="A373" s="39" t="s">
        <v>1302</v>
      </c>
      <c r="B373">
        <v>0</v>
      </c>
      <c r="C373">
        <v>0</v>
      </c>
      <c r="D373">
        <v>0</v>
      </c>
      <c r="E373">
        <v>0</v>
      </c>
    </row>
    <row r="374" spans="1:5" x14ac:dyDescent="0.35">
      <c r="A374" s="39" t="s">
        <v>1303</v>
      </c>
      <c r="B374">
        <v>0</v>
      </c>
      <c r="C374">
        <v>0</v>
      </c>
      <c r="D374">
        <v>0</v>
      </c>
      <c r="E374">
        <v>0</v>
      </c>
    </row>
    <row r="375" spans="1:5" x14ac:dyDescent="0.35">
      <c r="A375" s="39" t="s">
        <v>1304</v>
      </c>
      <c r="B375">
        <v>6157</v>
      </c>
      <c r="C375">
        <v>24303</v>
      </c>
      <c r="D375">
        <v>954</v>
      </c>
      <c r="E375">
        <v>0</v>
      </c>
    </row>
    <row r="376" spans="1:5" x14ac:dyDescent="0.35">
      <c r="A376" s="39" t="s">
        <v>1305</v>
      </c>
      <c r="B376">
        <v>0</v>
      </c>
      <c r="C376">
        <v>0</v>
      </c>
      <c r="D376">
        <v>0</v>
      </c>
      <c r="E376">
        <v>0</v>
      </c>
    </row>
    <row r="377" spans="1:5" x14ac:dyDescent="0.35">
      <c r="A377" s="39" t="s">
        <v>1306</v>
      </c>
      <c r="B377">
        <v>2199</v>
      </c>
      <c r="C377">
        <v>1960</v>
      </c>
      <c r="D377">
        <v>143</v>
      </c>
      <c r="E377">
        <v>0</v>
      </c>
    </row>
    <row r="378" spans="1:5" x14ac:dyDescent="0.35">
      <c r="A378" s="39" t="s">
        <v>1307</v>
      </c>
      <c r="B378">
        <v>16418</v>
      </c>
      <c r="C378">
        <v>0</v>
      </c>
      <c r="D378">
        <v>571</v>
      </c>
      <c r="E378">
        <v>0</v>
      </c>
    </row>
    <row r="379" spans="1:5" x14ac:dyDescent="0.35">
      <c r="A379" s="39" t="s">
        <v>1308</v>
      </c>
      <c r="B379">
        <v>12804</v>
      </c>
      <c r="C379">
        <v>10387</v>
      </c>
      <c r="D379">
        <v>1459</v>
      </c>
      <c r="E379">
        <v>150</v>
      </c>
    </row>
    <row r="380" spans="1:5" x14ac:dyDescent="0.35">
      <c r="A380" s="39" t="s">
        <v>1309</v>
      </c>
      <c r="B380">
        <v>4854</v>
      </c>
      <c r="C380">
        <v>0</v>
      </c>
      <c r="D380">
        <v>192</v>
      </c>
      <c r="E380">
        <v>0</v>
      </c>
    </row>
    <row r="381" spans="1:5" x14ac:dyDescent="0.35">
      <c r="A381" s="39" t="s">
        <v>1310</v>
      </c>
      <c r="B381">
        <v>22161</v>
      </c>
      <c r="C381">
        <v>0</v>
      </c>
      <c r="D381">
        <v>871</v>
      </c>
      <c r="E381">
        <v>0</v>
      </c>
    </row>
    <row r="382" spans="1:5" x14ac:dyDescent="0.35">
      <c r="A382" s="39" t="s">
        <v>1311</v>
      </c>
      <c r="B382">
        <v>0</v>
      </c>
      <c r="C382">
        <v>0</v>
      </c>
      <c r="D382">
        <v>0</v>
      </c>
      <c r="E382">
        <v>0</v>
      </c>
    </row>
    <row r="383" spans="1:5" x14ac:dyDescent="0.35">
      <c r="A383" s="39" t="s">
        <v>1312</v>
      </c>
      <c r="B383">
        <v>0</v>
      </c>
      <c r="C383">
        <v>0</v>
      </c>
      <c r="D383">
        <v>0</v>
      </c>
      <c r="E383">
        <v>0</v>
      </c>
    </row>
    <row r="384" spans="1:5" x14ac:dyDescent="0.35">
      <c r="A384" s="39" t="s">
        <v>1313</v>
      </c>
      <c r="B384">
        <v>7602</v>
      </c>
      <c r="C384">
        <v>10471</v>
      </c>
      <c r="D384">
        <v>427</v>
      </c>
      <c r="E384">
        <v>350</v>
      </c>
    </row>
    <row r="385" spans="1:5" x14ac:dyDescent="0.35">
      <c r="A385" s="39" t="s">
        <v>1314</v>
      </c>
      <c r="B385">
        <v>3986</v>
      </c>
      <c r="C385">
        <v>0</v>
      </c>
      <c r="D385">
        <v>103</v>
      </c>
      <c r="E385">
        <v>0</v>
      </c>
    </row>
    <row r="386" spans="1:5" x14ac:dyDescent="0.35">
      <c r="A386" s="39" t="s">
        <v>1315</v>
      </c>
      <c r="B386">
        <v>28563</v>
      </c>
      <c r="C386">
        <v>0</v>
      </c>
      <c r="D386">
        <v>741</v>
      </c>
      <c r="E386">
        <v>0</v>
      </c>
    </row>
    <row r="387" spans="1:5" x14ac:dyDescent="0.35">
      <c r="A387" s="39" t="s">
        <v>1316</v>
      </c>
      <c r="B387">
        <v>0</v>
      </c>
      <c r="C387">
        <v>0</v>
      </c>
      <c r="D387">
        <v>0</v>
      </c>
      <c r="E387">
        <v>0</v>
      </c>
    </row>
    <row r="388" spans="1:5" x14ac:dyDescent="0.35">
      <c r="A388" s="39" t="s">
        <v>1317</v>
      </c>
      <c r="B388">
        <v>0</v>
      </c>
      <c r="C388">
        <v>0</v>
      </c>
      <c r="D388">
        <v>0</v>
      </c>
      <c r="E388">
        <v>0</v>
      </c>
    </row>
    <row r="389" spans="1:5" x14ac:dyDescent="0.35">
      <c r="A389" s="39" t="s">
        <v>1318</v>
      </c>
      <c r="B389">
        <v>24143</v>
      </c>
      <c r="C389">
        <v>0</v>
      </c>
      <c r="D389">
        <v>993</v>
      </c>
      <c r="E389">
        <v>0</v>
      </c>
    </row>
    <row r="390" spans="1:5" x14ac:dyDescent="0.35">
      <c r="A390" s="39" t="s">
        <v>1319</v>
      </c>
      <c r="B390">
        <v>6797</v>
      </c>
      <c r="C390">
        <v>0</v>
      </c>
      <c r="D390">
        <v>213</v>
      </c>
      <c r="E390">
        <v>0</v>
      </c>
    </row>
    <row r="391" spans="1:5" x14ac:dyDescent="0.35">
      <c r="A391" s="39" t="s">
        <v>1320</v>
      </c>
      <c r="B391">
        <v>7988</v>
      </c>
      <c r="C391">
        <v>15913</v>
      </c>
      <c r="D391">
        <v>180</v>
      </c>
      <c r="E391">
        <v>0</v>
      </c>
    </row>
    <row r="392" spans="1:5" x14ac:dyDescent="0.35">
      <c r="A392" s="39" t="s">
        <v>1321</v>
      </c>
      <c r="B392">
        <v>26869</v>
      </c>
      <c r="C392">
        <v>0</v>
      </c>
      <c r="D392">
        <v>628</v>
      </c>
      <c r="E392">
        <v>0</v>
      </c>
    </row>
    <row r="393" spans="1:5" x14ac:dyDescent="0.35">
      <c r="A393" s="39" t="s">
        <v>1322</v>
      </c>
      <c r="B393">
        <v>4768</v>
      </c>
      <c r="C393">
        <v>0</v>
      </c>
      <c r="D393">
        <v>151</v>
      </c>
      <c r="E393">
        <v>0</v>
      </c>
    </row>
    <row r="394" spans="1:5" x14ac:dyDescent="0.35">
      <c r="A394" s="39" t="s">
        <v>1323</v>
      </c>
      <c r="B394">
        <v>0</v>
      </c>
      <c r="C394">
        <v>0</v>
      </c>
      <c r="D394">
        <v>0</v>
      </c>
      <c r="E394">
        <v>35</v>
      </c>
    </row>
    <row r="395" spans="1:5" x14ac:dyDescent="0.35">
      <c r="A395" s="39" t="s">
        <v>1324</v>
      </c>
      <c r="B395">
        <v>27648</v>
      </c>
      <c r="C395">
        <v>7801</v>
      </c>
      <c r="D395">
        <v>1702</v>
      </c>
      <c r="E395">
        <v>0</v>
      </c>
    </row>
    <row r="396" spans="1:5" x14ac:dyDescent="0.35">
      <c r="A396" s="39" t="s">
        <v>1325</v>
      </c>
      <c r="B396">
        <v>0</v>
      </c>
      <c r="C396">
        <v>0</v>
      </c>
      <c r="D396">
        <v>0</v>
      </c>
      <c r="E396">
        <v>0</v>
      </c>
    </row>
    <row r="397" spans="1:5" x14ac:dyDescent="0.35">
      <c r="A397" s="39" t="s">
        <v>1326</v>
      </c>
      <c r="B397">
        <v>35531</v>
      </c>
      <c r="C397">
        <v>24162</v>
      </c>
      <c r="D397">
        <v>1245</v>
      </c>
      <c r="E397">
        <v>200</v>
      </c>
    </row>
    <row r="398" spans="1:5" x14ac:dyDescent="0.35">
      <c r="A398" s="39" t="s">
        <v>1327</v>
      </c>
      <c r="B398">
        <v>0</v>
      </c>
      <c r="C398">
        <v>0</v>
      </c>
      <c r="D398">
        <v>0</v>
      </c>
      <c r="E398">
        <v>0</v>
      </c>
    </row>
    <row r="399" spans="1:5" x14ac:dyDescent="0.35">
      <c r="A399" s="39" t="s">
        <v>1328</v>
      </c>
      <c r="B399">
        <v>34371</v>
      </c>
      <c r="C399">
        <v>0</v>
      </c>
      <c r="D399">
        <v>865</v>
      </c>
      <c r="E399">
        <v>8000</v>
      </c>
    </row>
    <row r="400" spans="1:5" x14ac:dyDescent="0.35">
      <c r="A400" s="39" t="s">
        <v>1329</v>
      </c>
      <c r="B400">
        <v>26072</v>
      </c>
      <c r="C400">
        <v>0</v>
      </c>
      <c r="D400">
        <v>656</v>
      </c>
      <c r="E400">
        <v>0</v>
      </c>
    </row>
    <row r="401" spans="1:5" x14ac:dyDescent="0.35">
      <c r="A401" s="39" t="s">
        <v>1330</v>
      </c>
      <c r="B401">
        <v>0</v>
      </c>
      <c r="C401">
        <v>15502</v>
      </c>
      <c r="D401">
        <v>310</v>
      </c>
      <c r="E401">
        <v>1560</v>
      </c>
    </row>
    <row r="402" spans="1:5" x14ac:dyDescent="0.35">
      <c r="A402" s="39" t="s">
        <v>1331</v>
      </c>
      <c r="B402">
        <v>0</v>
      </c>
      <c r="C402">
        <v>0</v>
      </c>
      <c r="D402">
        <v>0</v>
      </c>
      <c r="E402">
        <v>0</v>
      </c>
    </row>
    <row r="403" spans="1:5" x14ac:dyDescent="0.35">
      <c r="A403" s="39" t="s">
        <v>1332</v>
      </c>
      <c r="B403">
        <v>51842</v>
      </c>
      <c r="C403">
        <v>0</v>
      </c>
      <c r="D403">
        <v>1818</v>
      </c>
      <c r="E403">
        <v>0</v>
      </c>
    </row>
    <row r="404" spans="1:5" x14ac:dyDescent="0.35">
      <c r="A404" s="39" t="s">
        <v>1333</v>
      </c>
      <c r="B404">
        <v>0</v>
      </c>
      <c r="C404">
        <v>0</v>
      </c>
      <c r="D404">
        <v>0</v>
      </c>
      <c r="E404">
        <v>0</v>
      </c>
    </row>
    <row r="405" spans="1:5" x14ac:dyDescent="0.35">
      <c r="A405" s="39" t="s">
        <v>1334</v>
      </c>
      <c r="B405">
        <v>66143</v>
      </c>
      <c r="C405">
        <v>87319</v>
      </c>
      <c r="D405">
        <v>5440</v>
      </c>
      <c r="E405">
        <v>0</v>
      </c>
    </row>
    <row r="406" spans="1:5" x14ac:dyDescent="0.35">
      <c r="A406" s="39" t="s">
        <v>1335</v>
      </c>
      <c r="B406">
        <v>226488</v>
      </c>
      <c r="C406">
        <v>0</v>
      </c>
      <c r="D406">
        <v>12439</v>
      </c>
      <c r="E406">
        <v>0</v>
      </c>
    </row>
    <row r="407" spans="1:5" x14ac:dyDescent="0.35">
      <c r="A407" s="39" t="s">
        <v>1336</v>
      </c>
      <c r="B407">
        <v>0</v>
      </c>
      <c r="C407">
        <v>19016</v>
      </c>
      <c r="D407">
        <v>504</v>
      </c>
      <c r="E407">
        <v>1500</v>
      </c>
    </row>
    <row r="408" spans="1:5" x14ac:dyDescent="0.35">
      <c r="A408" s="39" t="s">
        <v>1337</v>
      </c>
      <c r="B408">
        <v>13330</v>
      </c>
      <c r="C408">
        <v>0</v>
      </c>
      <c r="D408">
        <v>375</v>
      </c>
      <c r="E408">
        <v>0</v>
      </c>
    </row>
    <row r="409" spans="1:5" x14ac:dyDescent="0.35">
      <c r="A409" s="39" t="s">
        <v>1338</v>
      </c>
      <c r="B409">
        <v>45356</v>
      </c>
      <c r="C409">
        <v>0</v>
      </c>
      <c r="D409">
        <v>1270</v>
      </c>
      <c r="E409">
        <v>19681</v>
      </c>
    </row>
    <row r="410" spans="1:5" x14ac:dyDescent="0.35">
      <c r="A410" s="39" t="s">
        <v>1339</v>
      </c>
      <c r="B410">
        <v>27067</v>
      </c>
      <c r="C410">
        <v>0</v>
      </c>
      <c r="D410">
        <v>770</v>
      </c>
      <c r="E410">
        <v>0</v>
      </c>
    </row>
    <row r="411" spans="1:5" x14ac:dyDescent="0.35">
      <c r="A411" s="39" t="s">
        <v>1340</v>
      </c>
      <c r="B411">
        <v>0</v>
      </c>
      <c r="C411">
        <v>0</v>
      </c>
      <c r="D411">
        <v>0</v>
      </c>
      <c r="E411">
        <v>0</v>
      </c>
    </row>
    <row r="412" spans="1:5" x14ac:dyDescent="0.35">
      <c r="A412" s="39" t="s">
        <v>1341</v>
      </c>
      <c r="B412">
        <v>6068</v>
      </c>
      <c r="C412">
        <v>17981</v>
      </c>
      <c r="D412">
        <v>835</v>
      </c>
      <c r="E412">
        <v>350</v>
      </c>
    </row>
    <row r="413" spans="1:5" x14ac:dyDescent="0.35">
      <c r="A413" s="39" t="s">
        <v>1342</v>
      </c>
      <c r="B413">
        <v>28741</v>
      </c>
      <c r="C413">
        <v>0</v>
      </c>
      <c r="D413">
        <v>1680</v>
      </c>
      <c r="E413">
        <v>0</v>
      </c>
    </row>
    <row r="414" spans="1:5" x14ac:dyDescent="0.35">
      <c r="A414" s="39" t="s">
        <v>1343</v>
      </c>
      <c r="B414">
        <v>33542</v>
      </c>
      <c r="C414">
        <v>0</v>
      </c>
      <c r="D414">
        <v>1746</v>
      </c>
      <c r="E414">
        <v>0</v>
      </c>
    </row>
    <row r="415" spans="1:5" x14ac:dyDescent="0.35">
      <c r="A415" s="39" t="s">
        <v>1344</v>
      </c>
      <c r="B415">
        <v>4795</v>
      </c>
      <c r="C415">
        <v>12698</v>
      </c>
      <c r="D415">
        <v>573</v>
      </c>
      <c r="E415">
        <v>0</v>
      </c>
    </row>
    <row r="416" spans="1:5" x14ac:dyDescent="0.35">
      <c r="A416" s="39" t="s">
        <v>1345</v>
      </c>
      <c r="B416">
        <v>5188</v>
      </c>
      <c r="C416">
        <v>0</v>
      </c>
      <c r="D416">
        <v>343</v>
      </c>
      <c r="E416">
        <v>0</v>
      </c>
    </row>
    <row r="417" spans="1:5" x14ac:dyDescent="0.35">
      <c r="A417" s="39" t="s">
        <v>1346</v>
      </c>
      <c r="B417">
        <v>24917</v>
      </c>
      <c r="C417">
        <v>0</v>
      </c>
      <c r="D417">
        <v>1646</v>
      </c>
      <c r="E417">
        <v>0</v>
      </c>
    </row>
    <row r="418" spans="1:5" x14ac:dyDescent="0.35">
      <c r="A418" s="39" t="s">
        <v>1347</v>
      </c>
      <c r="B418">
        <v>0</v>
      </c>
      <c r="C418">
        <v>0</v>
      </c>
      <c r="D418">
        <v>0</v>
      </c>
      <c r="E418">
        <v>0</v>
      </c>
    </row>
    <row r="419" spans="1:5" x14ac:dyDescent="0.35">
      <c r="A419" s="39" t="s">
        <v>1348</v>
      </c>
      <c r="B419">
        <v>0</v>
      </c>
      <c r="C419">
        <v>0</v>
      </c>
      <c r="D419">
        <v>0</v>
      </c>
      <c r="E419">
        <v>0</v>
      </c>
    </row>
    <row r="420" spans="1:5" x14ac:dyDescent="0.35">
      <c r="A420" s="39" t="s">
        <v>1349</v>
      </c>
      <c r="B420">
        <v>0</v>
      </c>
      <c r="C420">
        <v>75875</v>
      </c>
      <c r="D420">
        <v>220</v>
      </c>
      <c r="E420">
        <v>18000</v>
      </c>
    </row>
    <row r="421" spans="1:5" x14ac:dyDescent="0.35">
      <c r="A421" s="39" t="s">
        <v>1350</v>
      </c>
      <c r="B421">
        <v>1926</v>
      </c>
      <c r="C421">
        <v>0</v>
      </c>
      <c r="D421">
        <v>113</v>
      </c>
      <c r="E421">
        <v>0</v>
      </c>
    </row>
    <row r="422" spans="1:5" x14ac:dyDescent="0.35">
      <c r="A422" s="39" t="s">
        <v>1351</v>
      </c>
      <c r="B422">
        <v>296618</v>
      </c>
      <c r="C422">
        <v>0</v>
      </c>
      <c r="D422">
        <v>16864</v>
      </c>
      <c r="E422">
        <v>0</v>
      </c>
    </row>
    <row r="423" spans="1:5" x14ac:dyDescent="0.35">
      <c r="A423" s="39" t="s">
        <v>1352</v>
      </c>
      <c r="B423">
        <v>26724</v>
      </c>
      <c r="C423">
        <v>0</v>
      </c>
      <c r="D423">
        <v>1511</v>
      </c>
      <c r="E423">
        <v>0</v>
      </c>
    </row>
    <row r="424" spans="1:5" x14ac:dyDescent="0.35">
      <c r="A424" s="39" t="s">
        <v>1353</v>
      </c>
      <c r="B424">
        <v>0</v>
      </c>
      <c r="C424">
        <v>0</v>
      </c>
      <c r="D424">
        <v>0</v>
      </c>
      <c r="E424">
        <v>0</v>
      </c>
    </row>
    <row r="425" spans="1:5" x14ac:dyDescent="0.35">
      <c r="A425" s="39" t="s">
        <v>1354</v>
      </c>
      <c r="B425">
        <v>14055</v>
      </c>
      <c r="C425">
        <v>7914</v>
      </c>
      <c r="D425">
        <v>1202</v>
      </c>
      <c r="E425">
        <v>120</v>
      </c>
    </row>
    <row r="426" spans="1:5" x14ac:dyDescent="0.35">
      <c r="A426" s="39" t="s">
        <v>1355</v>
      </c>
      <c r="B426">
        <v>0</v>
      </c>
      <c r="C426">
        <v>0</v>
      </c>
      <c r="D426">
        <v>0</v>
      </c>
      <c r="E426">
        <v>0</v>
      </c>
    </row>
    <row r="427" spans="1:5" x14ac:dyDescent="0.35">
      <c r="A427" s="39" t="s">
        <v>1356</v>
      </c>
      <c r="B427">
        <v>9749</v>
      </c>
      <c r="C427">
        <v>15071</v>
      </c>
      <c r="D427">
        <v>951</v>
      </c>
      <c r="E427">
        <v>320</v>
      </c>
    </row>
    <row r="428" spans="1:5" x14ac:dyDescent="0.35">
      <c r="A428" s="39" t="s">
        <v>1357</v>
      </c>
      <c r="B428">
        <v>9076</v>
      </c>
      <c r="C428">
        <v>0</v>
      </c>
      <c r="D428">
        <v>460</v>
      </c>
      <c r="E428">
        <v>0</v>
      </c>
    </row>
    <row r="429" spans="1:5" x14ac:dyDescent="0.35">
      <c r="A429" s="39" t="s">
        <v>1358</v>
      </c>
      <c r="B429">
        <v>39089</v>
      </c>
      <c r="C429">
        <v>0</v>
      </c>
      <c r="D429">
        <v>1684</v>
      </c>
      <c r="E429">
        <v>0</v>
      </c>
    </row>
    <row r="430" spans="1:5" x14ac:dyDescent="0.35">
      <c r="A430" s="39" t="s">
        <v>1359</v>
      </c>
      <c r="B430">
        <v>0</v>
      </c>
      <c r="C430">
        <v>0</v>
      </c>
      <c r="D430">
        <v>0</v>
      </c>
      <c r="E430">
        <v>0</v>
      </c>
    </row>
    <row r="431" spans="1:5" x14ac:dyDescent="0.35">
      <c r="A431" s="39" t="s">
        <v>1360</v>
      </c>
      <c r="B431">
        <v>31091</v>
      </c>
      <c r="C431">
        <v>40726</v>
      </c>
      <c r="D431">
        <v>1911</v>
      </c>
      <c r="E431">
        <v>350</v>
      </c>
    </row>
    <row r="432" spans="1:5" x14ac:dyDescent="0.35">
      <c r="A432" s="39" t="s">
        <v>1361</v>
      </c>
      <c r="B432">
        <v>37871</v>
      </c>
      <c r="C432">
        <v>0</v>
      </c>
      <c r="D432">
        <v>931</v>
      </c>
      <c r="E432">
        <v>0</v>
      </c>
    </row>
    <row r="433" spans="1:5" x14ac:dyDescent="0.35">
      <c r="A433" s="39" t="s">
        <v>1362</v>
      </c>
      <c r="B433">
        <v>106542</v>
      </c>
      <c r="C433">
        <v>0</v>
      </c>
      <c r="D433">
        <v>4671</v>
      </c>
      <c r="E433">
        <v>0</v>
      </c>
    </row>
    <row r="434" spans="1:5" x14ac:dyDescent="0.35">
      <c r="A434" s="39" t="s">
        <v>1363</v>
      </c>
      <c r="B434">
        <v>0</v>
      </c>
      <c r="C434">
        <v>0</v>
      </c>
      <c r="D434">
        <v>0</v>
      </c>
      <c r="E434">
        <v>360000</v>
      </c>
    </row>
    <row r="435" spans="1:5" x14ac:dyDescent="0.35">
      <c r="A435" s="39" t="s">
        <v>1364</v>
      </c>
      <c r="B435">
        <v>0</v>
      </c>
      <c r="C435">
        <v>0</v>
      </c>
      <c r="D435">
        <v>0</v>
      </c>
      <c r="E435">
        <v>0</v>
      </c>
    </row>
    <row r="436" spans="1:5" x14ac:dyDescent="0.35">
      <c r="A436" s="39" t="s">
        <v>1365</v>
      </c>
      <c r="B436">
        <v>116367</v>
      </c>
      <c r="C436">
        <v>0</v>
      </c>
      <c r="D436">
        <v>4831</v>
      </c>
      <c r="E436">
        <v>0</v>
      </c>
    </row>
    <row r="437" spans="1:5" x14ac:dyDescent="0.35">
      <c r="A437" s="39" t="s">
        <v>1366</v>
      </c>
      <c r="B437">
        <v>67059</v>
      </c>
      <c r="C437">
        <v>0</v>
      </c>
      <c r="D437">
        <v>2784</v>
      </c>
      <c r="E437">
        <v>0</v>
      </c>
    </row>
    <row r="438" spans="1:5" x14ac:dyDescent="0.35">
      <c r="A438" s="39" t="s">
        <v>1367</v>
      </c>
      <c r="B438">
        <v>57606</v>
      </c>
      <c r="C438">
        <v>0</v>
      </c>
      <c r="D438">
        <v>2702</v>
      </c>
      <c r="E438">
        <v>0</v>
      </c>
    </row>
    <row r="439" spans="1:5" x14ac:dyDescent="0.35">
      <c r="A439" s="39" t="s">
        <v>1368</v>
      </c>
      <c r="B439">
        <v>628424</v>
      </c>
      <c r="C439">
        <v>197463</v>
      </c>
      <c r="D439">
        <v>29478</v>
      </c>
      <c r="E439">
        <v>80720</v>
      </c>
    </row>
    <row r="440" spans="1:5" x14ac:dyDescent="0.35">
      <c r="A440" s="39" t="s">
        <v>1369</v>
      </c>
      <c r="B440">
        <v>0</v>
      </c>
      <c r="C440">
        <v>0</v>
      </c>
      <c r="D440">
        <v>0</v>
      </c>
      <c r="E440">
        <v>0</v>
      </c>
    </row>
    <row r="441" spans="1:5" x14ac:dyDescent="0.35">
      <c r="A441" s="39" t="s">
        <v>1370</v>
      </c>
      <c r="B441">
        <v>128358</v>
      </c>
      <c r="C441">
        <v>0</v>
      </c>
      <c r="D441">
        <v>7145</v>
      </c>
      <c r="E441">
        <v>0</v>
      </c>
    </row>
    <row r="442" spans="1:5" x14ac:dyDescent="0.35">
      <c r="A442" s="39" t="s">
        <v>1371</v>
      </c>
      <c r="B442">
        <v>0</v>
      </c>
      <c r="C442">
        <v>0</v>
      </c>
      <c r="D442">
        <v>0</v>
      </c>
      <c r="E442">
        <v>0</v>
      </c>
    </row>
    <row r="443" spans="1:5" x14ac:dyDescent="0.35">
      <c r="A443" s="39" t="s">
        <v>1372</v>
      </c>
      <c r="B443">
        <v>796191</v>
      </c>
      <c r="C443">
        <v>237162</v>
      </c>
      <c r="D443">
        <v>46767</v>
      </c>
      <c r="E443">
        <v>60000</v>
      </c>
    </row>
    <row r="444" spans="1:5" x14ac:dyDescent="0.35">
      <c r="A444" s="39" t="s">
        <v>1373</v>
      </c>
      <c r="B444">
        <v>89814</v>
      </c>
      <c r="C444">
        <v>0</v>
      </c>
      <c r="D444">
        <v>5275</v>
      </c>
      <c r="E444">
        <v>0</v>
      </c>
    </row>
    <row r="445" spans="1:5" x14ac:dyDescent="0.35">
      <c r="A445" s="39" t="s">
        <v>1374</v>
      </c>
      <c r="B445">
        <v>8102</v>
      </c>
      <c r="C445">
        <v>2625</v>
      </c>
      <c r="D445">
        <v>369</v>
      </c>
      <c r="E445">
        <v>0</v>
      </c>
    </row>
    <row r="446" spans="1:5" x14ac:dyDescent="0.35">
      <c r="A446" s="39" t="s">
        <v>1375</v>
      </c>
      <c r="B446">
        <v>1454</v>
      </c>
      <c r="C446">
        <v>0</v>
      </c>
      <c r="D446">
        <v>68</v>
      </c>
      <c r="E446">
        <v>0</v>
      </c>
    </row>
    <row r="447" spans="1:5" x14ac:dyDescent="0.35">
      <c r="A447" s="39" t="s">
        <v>1376</v>
      </c>
      <c r="B447">
        <v>27945</v>
      </c>
      <c r="C447">
        <v>16894</v>
      </c>
      <c r="D447">
        <v>3535</v>
      </c>
      <c r="E447">
        <v>0</v>
      </c>
    </row>
    <row r="448" spans="1:5" x14ac:dyDescent="0.35">
      <c r="A448" s="39" t="s">
        <v>1377</v>
      </c>
      <c r="B448">
        <v>27945</v>
      </c>
      <c r="C448">
        <v>0</v>
      </c>
      <c r="D448">
        <v>2863</v>
      </c>
      <c r="E448">
        <v>0</v>
      </c>
    </row>
    <row r="449" spans="1:5" x14ac:dyDescent="0.35">
      <c r="A449" s="39" t="s">
        <v>1378</v>
      </c>
      <c r="B449">
        <v>85992</v>
      </c>
      <c r="C449">
        <v>69892</v>
      </c>
      <c r="D449">
        <v>6635</v>
      </c>
      <c r="E449">
        <v>400</v>
      </c>
    </row>
    <row r="450" spans="1:5" x14ac:dyDescent="0.35">
      <c r="A450" s="39" t="s">
        <v>1379</v>
      </c>
      <c r="B450">
        <v>115944</v>
      </c>
      <c r="C450">
        <v>0</v>
      </c>
      <c r="D450">
        <v>8931</v>
      </c>
      <c r="E450">
        <v>600</v>
      </c>
    </row>
    <row r="451" spans="1:5" x14ac:dyDescent="0.35">
      <c r="A451" s="39" t="s">
        <v>1380</v>
      </c>
      <c r="B451">
        <v>0</v>
      </c>
      <c r="C451">
        <v>0</v>
      </c>
      <c r="D451">
        <v>0</v>
      </c>
      <c r="E451">
        <v>0</v>
      </c>
    </row>
    <row r="452" spans="1:5" x14ac:dyDescent="0.35">
      <c r="A452" s="39" t="s">
        <v>1381</v>
      </c>
      <c r="B452">
        <v>139938</v>
      </c>
      <c r="C452">
        <v>334099</v>
      </c>
      <c r="D452">
        <v>13470</v>
      </c>
      <c r="E452">
        <v>600</v>
      </c>
    </row>
    <row r="453" spans="1:5" x14ac:dyDescent="0.35">
      <c r="A453" s="39" t="s">
        <v>1382</v>
      </c>
      <c r="B453">
        <v>409819</v>
      </c>
      <c r="C453">
        <v>0</v>
      </c>
      <c r="D453">
        <v>39172</v>
      </c>
      <c r="E453">
        <v>4000</v>
      </c>
    </row>
    <row r="454" spans="1:5" x14ac:dyDescent="0.35">
      <c r="A454" s="39" t="s">
        <v>1383</v>
      </c>
      <c r="B454">
        <v>52843</v>
      </c>
      <c r="C454">
        <v>25351</v>
      </c>
      <c r="D454">
        <v>6940</v>
      </c>
      <c r="E454">
        <v>0</v>
      </c>
    </row>
    <row r="455" spans="1:5" x14ac:dyDescent="0.35">
      <c r="A455" s="39" t="s">
        <v>1384</v>
      </c>
      <c r="B455">
        <v>33125</v>
      </c>
      <c r="C455">
        <v>0</v>
      </c>
      <c r="D455">
        <v>4155</v>
      </c>
      <c r="E455">
        <v>0</v>
      </c>
    </row>
    <row r="456" spans="1:5" x14ac:dyDescent="0.35">
      <c r="A456" s="39" t="s">
        <v>1385</v>
      </c>
      <c r="B456">
        <v>16575</v>
      </c>
      <c r="C456">
        <v>6650</v>
      </c>
      <c r="D456">
        <v>1010</v>
      </c>
      <c r="E456">
        <v>0</v>
      </c>
    </row>
    <row r="457" spans="1:5" x14ac:dyDescent="0.35">
      <c r="A457" s="39" t="s">
        <v>1386</v>
      </c>
      <c r="B457">
        <v>4569</v>
      </c>
      <c r="C457">
        <v>0</v>
      </c>
      <c r="D457">
        <v>279</v>
      </c>
      <c r="E457">
        <v>0</v>
      </c>
    </row>
    <row r="458" spans="1:5" x14ac:dyDescent="0.35">
      <c r="A458" s="39" t="s">
        <v>1387</v>
      </c>
      <c r="B458">
        <v>19104</v>
      </c>
      <c r="C458">
        <v>8487</v>
      </c>
      <c r="D458">
        <v>897</v>
      </c>
      <c r="E458">
        <v>0</v>
      </c>
    </row>
    <row r="459" spans="1:5" x14ac:dyDescent="0.35">
      <c r="A459" s="39" t="s">
        <v>1388</v>
      </c>
      <c r="B459">
        <v>8498</v>
      </c>
      <c r="C459">
        <v>0</v>
      </c>
      <c r="D459">
        <v>400</v>
      </c>
      <c r="E459">
        <v>0</v>
      </c>
    </row>
    <row r="460" spans="1:5" x14ac:dyDescent="0.35">
      <c r="A460" s="39" t="s">
        <v>1389</v>
      </c>
      <c r="B460">
        <v>0</v>
      </c>
      <c r="C460">
        <v>0</v>
      </c>
      <c r="D460">
        <v>0</v>
      </c>
      <c r="E460">
        <v>0</v>
      </c>
    </row>
    <row r="461" spans="1:5" x14ac:dyDescent="0.35">
      <c r="A461" s="39" t="s">
        <v>1390</v>
      </c>
      <c r="B461">
        <v>90564</v>
      </c>
      <c r="C461">
        <v>60521</v>
      </c>
      <c r="D461">
        <v>7435</v>
      </c>
      <c r="E461">
        <v>1600</v>
      </c>
    </row>
    <row r="462" spans="1:5" x14ac:dyDescent="0.35">
      <c r="A462" s="39" t="s">
        <v>1391</v>
      </c>
      <c r="B462">
        <v>0</v>
      </c>
      <c r="C462">
        <v>0</v>
      </c>
      <c r="D462">
        <v>0</v>
      </c>
      <c r="E462">
        <v>0</v>
      </c>
    </row>
    <row r="463" spans="1:5" x14ac:dyDescent="0.35">
      <c r="A463" s="39" t="s">
        <v>1392</v>
      </c>
      <c r="B463">
        <v>88632</v>
      </c>
      <c r="C463">
        <v>0</v>
      </c>
      <c r="D463">
        <v>5123</v>
      </c>
      <c r="E463">
        <v>0</v>
      </c>
    </row>
    <row r="464" spans="1:5" x14ac:dyDescent="0.35">
      <c r="A464" s="39" t="s">
        <v>1393</v>
      </c>
      <c r="B464">
        <v>0</v>
      </c>
      <c r="C464">
        <v>0</v>
      </c>
      <c r="D464">
        <v>0</v>
      </c>
      <c r="E464">
        <v>0</v>
      </c>
    </row>
    <row r="465" spans="1:5" x14ac:dyDescent="0.35">
      <c r="A465" s="39" t="s">
        <v>1394</v>
      </c>
      <c r="B465">
        <v>27956</v>
      </c>
      <c r="C465">
        <v>8817</v>
      </c>
      <c r="D465">
        <v>2696</v>
      </c>
      <c r="E465">
        <v>0</v>
      </c>
    </row>
    <row r="466" spans="1:5" x14ac:dyDescent="0.35">
      <c r="A466" s="39" t="s">
        <v>1395</v>
      </c>
      <c r="B466">
        <v>0</v>
      </c>
      <c r="C466">
        <v>0</v>
      </c>
      <c r="D466">
        <v>0</v>
      </c>
      <c r="E466">
        <v>0</v>
      </c>
    </row>
    <row r="467" spans="1:5" x14ac:dyDescent="0.35">
      <c r="A467" s="39" t="s">
        <v>1396</v>
      </c>
      <c r="B467">
        <v>18322</v>
      </c>
      <c r="C467">
        <v>14085</v>
      </c>
      <c r="D467">
        <v>702</v>
      </c>
      <c r="E467">
        <v>0</v>
      </c>
    </row>
    <row r="468" spans="1:5" x14ac:dyDescent="0.35">
      <c r="A468" s="39" t="s">
        <v>1397</v>
      </c>
      <c r="B468">
        <v>20358</v>
      </c>
      <c r="C468">
        <v>0</v>
      </c>
      <c r="D468">
        <v>779</v>
      </c>
      <c r="E468">
        <v>0</v>
      </c>
    </row>
    <row r="469" spans="1:5" x14ac:dyDescent="0.35">
      <c r="A469" s="39" t="s">
        <v>1398</v>
      </c>
      <c r="B469">
        <v>0</v>
      </c>
      <c r="C469">
        <v>0</v>
      </c>
      <c r="D469">
        <v>0</v>
      </c>
      <c r="E469">
        <v>0</v>
      </c>
    </row>
    <row r="470" spans="1:5" x14ac:dyDescent="0.35">
      <c r="A470" s="39" t="s">
        <v>1399</v>
      </c>
      <c r="B470">
        <v>0</v>
      </c>
      <c r="C470">
        <v>0</v>
      </c>
      <c r="D470">
        <v>0</v>
      </c>
      <c r="E470">
        <v>3000</v>
      </c>
    </row>
    <row r="471" spans="1:5" x14ac:dyDescent="0.35">
      <c r="A471" s="39" t="s">
        <v>1400</v>
      </c>
      <c r="B471">
        <v>27715</v>
      </c>
      <c r="C471">
        <v>8846</v>
      </c>
      <c r="D471">
        <v>2062</v>
      </c>
      <c r="E471">
        <v>0</v>
      </c>
    </row>
    <row r="472" spans="1:5" x14ac:dyDescent="0.35">
      <c r="A472" s="39" t="s">
        <v>1401</v>
      </c>
      <c r="B472">
        <v>60187</v>
      </c>
      <c r="C472">
        <v>47937</v>
      </c>
      <c r="D472">
        <v>4368</v>
      </c>
      <c r="E472">
        <v>0</v>
      </c>
    </row>
    <row r="473" spans="1:5" x14ac:dyDescent="0.35">
      <c r="A473" s="39" t="s">
        <v>1402</v>
      </c>
      <c r="B473">
        <v>4998</v>
      </c>
      <c r="C473">
        <v>0</v>
      </c>
      <c r="D473">
        <v>370</v>
      </c>
      <c r="E473">
        <v>0</v>
      </c>
    </row>
    <row r="474" spans="1:5" x14ac:dyDescent="0.35">
      <c r="A474" s="39" t="s">
        <v>1403</v>
      </c>
      <c r="B474">
        <v>32932</v>
      </c>
      <c r="C474">
        <v>0</v>
      </c>
      <c r="D474">
        <v>2260</v>
      </c>
      <c r="E474">
        <v>0</v>
      </c>
    </row>
    <row r="475" spans="1:5" x14ac:dyDescent="0.35">
      <c r="A475" s="39" t="s">
        <v>1404</v>
      </c>
      <c r="B475">
        <v>56507</v>
      </c>
      <c r="C475">
        <v>0</v>
      </c>
      <c r="D475">
        <v>3867</v>
      </c>
      <c r="E475">
        <v>0</v>
      </c>
    </row>
    <row r="476" spans="1:5" x14ac:dyDescent="0.35">
      <c r="A476" s="39" t="s">
        <v>1405</v>
      </c>
      <c r="B476">
        <v>1380815</v>
      </c>
      <c r="C476">
        <v>501235</v>
      </c>
      <c r="D476">
        <v>63534</v>
      </c>
      <c r="E476">
        <v>0</v>
      </c>
    </row>
    <row r="477" spans="1:5" x14ac:dyDescent="0.35">
      <c r="A477" s="39" t="s">
        <v>1406</v>
      </c>
      <c r="B477">
        <v>177192</v>
      </c>
      <c r="C477">
        <v>0</v>
      </c>
      <c r="D477">
        <v>8423</v>
      </c>
      <c r="E477">
        <v>0</v>
      </c>
    </row>
    <row r="478" spans="1:5" x14ac:dyDescent="0.35">
      <c r="A478" s="39" t="s">
        <v>1407</v>
      </c>
      <c r="B478">
        <v>364006</v>
      </c>
      <c r="C478">
        <v>0</v>
      </c>
      <c r="D478">
        <v>19069</v>
      </c>
      <c r="E478">
        <v>0</v>
      </c>
    </row>
    <row r="479" spans="1:5" x14ac:dyDescent="0.35">
      <c r="A479" s="39" t="s">
        <v>1408</v>
      </c>
      <c r="B479">
        <v>2070353</v>
      </c>
      <c r="C479">
        <v>683894</v>
      </c>
      <c r="D479">
        <v>108489</v>
      </c>
      <c r="E479">
        <v>0</v>
      </c>
    </row>
    <row r="480" spans="1:5" x14ac:dyDescent="0.35">
      <c r="A480" s="39" t="s">
        <v>1409</v>
      </c>
      <c r="B480">
        <v>153002</v>
      </c>
      <c r="C480">
        <v>0</v>
      </c>
      <c r="D480">
        <v>9535</v>
      </c>
      <c r="E480">
        <v>0</v>
      </c>
    </row>
    <row r="481" spans="1:5" x14ac:dyDescent="0.35">
      <c r="A481" s="39" t="s">
        <v>1410</v>
      </c>
      <c r="B481">
        <v>953899</v>
      </c>
      <c r="C481">
        <v>0</v>
      </c>
      <c r="D481">
        <v>57265</v>
      </c>
      <c r="E481">
        <v>0</v>
      </c>
    </row>
    <row r="482" spans="1:5" x14ac:dyDescent="0.35">
      <c r="A482" s="39" t="s">
        <v>1411</v>
      </c>
      <c r="B482">
        <v>574495</v>
      </c>
      <c r="C482">
        <v>0</v>
      </c>
      <c r="D482">
        <v>39119</v>
      </c>
      <c r="E482">
        <v>0</v>
      </c>
    </row>
    <row r="483" spans="1:5" x14ac:dyDescent="0.35">
      <c r="A483" s="39" t="s">
        <v>1412</v>
      </c>
      <c r="B483">
        <v>3786838</v>
      </c>
      <c r="C483">
        <v>1408822</v>
      </c>
      <c r="D483">
        <v>258441</v>
      </c>
      <c r="E483">
        <v>725217</v>
      </c>
    </row>
    <row r="484" spans="1:5" x14ac:dyDescent="0.35">
      <c r="A484" s="39" t="s">
        <v>1413</v>
      </c>
      <c r="B484">
        <v>64721</v>
      </c>
      <c r="C484">
        <v>0</v>
      </c>
      <c r="D484">
        <v>5240</v>
      </c>
      <c r="E484">
        <v>0</v>
      </c>
    </row>
    <row r="485" spans="1:5" x14ac:dyDescent="0.35">
      <c r="A485" s="39" t="s">
        <v>1414</v>
      </c>
      <c r="B485">
        <v>281430</v>
      </c>
      <c r="C485">
        <v>128247</v>
      </c>
      <c r="D485">
        <v>23914</v>
      </c>
      <c r="E485">
        <v>0</v>
      </c>
    </row>
    <row r="486" spans="1:5" x14ac:dyDescent="0.35">
      <c r="A486" s="39" t="s">
        <v>1415</v>
      </c>
      <c r="B486">
        <v>123372</v>
      </c>
      <c r="C486">
        <v>0</v>
      </c>
      <c r="D486">
        <v>10495</v>
      </c>
      <c r="E486">
        <v>0</v>
      </c>
    </row>
    <row r="487" spans="1:5" x14ac:dyDescent="0.35">
      <c r="A487" s="39" t="s">
        <v>1416</v>
      </c>
      <c r="B487">
        <v>42810</v>
      </c>
      <c r="C487">
        <v>0</v>
      </c>
      <c r="D487">
        <v>2693</v>
      </c>
      <c r="E487">
        <v>0</v>
      </c>
    </row>
    <row r="488" spans="1:5" x14ac:dyDescent="0.35">
      <c r="A488" s="39" t="s">
        <v>1417</v>
      </c>
      <c r="B488">
        <v>68847</v>
      </c>
      <c r="C488">
        <v>0</v>
      </c>
      <c r="D488">
        <v>4449</v>
      </c>
      <c r="E488">
        <v>0</v>
      </c>
    </row>
    <row r="489" spans="1:5" x14ac:dyDescent="0.35">
      <c r="A489" s="39" t="s">
        <v>1418</v>
      </c>
      <c r="B489">
        <v>152167</v>
      </c>
      <c r="C489">
        <v>64398</v>
      </c>
      <c r="D489">
        <v>9829</v>
      </c>
      <c r="E489">
        <v>5000</v>
      </c>
    </row>
    <row r="490" spans="1:5" x14ac:dyDescent="0.35">
      <c r="A490" s="39" t="s">
        <v>1419</v>
      </c>
      <c r="B490">
        <v>0</v>
      </c>
      <c r="C490">
        <v>0</v>
      </c>
      <c r="D490">
        <v>0</v>
      </c>
      <c r="E490">
        <v>0</v>
      </c>
    </row>
    <row r="491" spans="1:5" x14ac:dyDescent="0.35">
      <c r="A491" s="39" t="s">
        <v>1420</v>
      </c>
      <c r="B491">
        <v>265723</v>
      </c>
      <c r="C491">
        <v>113514</v>
      </c>
      <c r="D491">
        <v>13366</v>
      </c>
      <c r="E491">
        <v>0</v>
      </c>
    </row>
    <row r="492" spans="1:5" x14ac:dyDescent="0.35">
      <c r="A492" s="39" t="s">
        <v>1421</v>
      </c>
      <c r="B492">
        <v>93934</v>
      </c>
      <c r="C492">
        <v>0</v>
      </c>
      <c r="D492">
        <v>4730</v>
      </c>
      <c r="E492">
        <v>0</v>
      </c>
    </row>
    <row r="493" spans="1:5" x14ac:dyDescent="0.35">
      <c r="A493" s="39" t="s">
        <v>1422</v>
      </c>
      <c r="B493">
        <v>0</v>
      </c>
      <c r="C493">
        <v>0</v>
      </c>
      <c r="D493">
        <v>0</v>
      </c>
      <c r="E493">
        <v>1760272</v>
      </c>
    </row>
    <row r="494" spans="1:5" x14ac:dyDescent="0.35">
      <c r="A494" s="39" t="s">
        <v>1423</v>
      </c>
      <c r="B494">
        <v>0</v>
      </c>
      <c r="C494">
        <v>0</v>
      </c>
      <c r="D494">
        <v>0</v>
      </c>
      <c r="E494">
        <v>13000</v>
      </c>
    </row>
    <row r="495" spans="1:5" x14ac:dyDescent="0.35">
      <c r="A495" s="39" t="s">
        <v>1424</v>
      </c>
      <c r="B495">
        <v>36355</v>
      </c>
      <c r="C495">
        <v>86573</v>
      </c>
      <c r="D495">
        <v>3919</v>
      </c>
      <c r="E495">
        <v>0</v>
      </c>
    </row>
    <row r="496" spans="1:5" x14ac:dyDescent="0.35">
      <c r="A496" s="39" t="s">
        <v>1425</v>
      </c>
      <c r="B496">
        <v>109341</v>
      </c>
      <c r="C496">
        <v>0</v>
      </c>
      <c r="D496">
        <v>7281</v>
      </c>
      <c r="E496">
        <v>0</v>
      </c>
    </row>
    <row r="497" spans="1:5" x14ac:dyDescent="0.35">
      <c r="A497" s="39" t="s">
        <v>1426</v>
      </c>
      <c r="B497">
        <v>23391</v>
      </c>
      <c r="C497">
        <v>28858</v>
      </c>
      <c r="D497">
        <v>2998</v>
      </c>
      <c r="E497">
        <v>0</v>
      </c>
    </row>
    <row r="498" spans="1:5" x14ac:dyDescent="0.35">
      <c r="A498" s="39" t="s">
        <v>1427</v>
      </c>
      <c r="B498">
        <v>0</v>
      </c>
      <c r="C498">
        <v>0</v>
      </c>
      <c r="D498">
        <v>0</v>
      </c>
      <c r="E498">
        <v>0</v>
      </c>
    </row>
    <row r="499" spans="1:5" x14ac:dyDescent="0.35">
      <c r="A499" s="39" t="s">
        <v>1428</v>
      </c>
      <c r="B499">
        <v>3492</v>
      </c>
      <c r="C499">
        <v>3446</v>
      </c>
      <c r="D499">
        <v>559</v>
      </c>
      <c r="E499">
        <v>0</v>
      </c>
    </row>
    <row r="500" spans="1:5" x14ac:dyDescent="0.35">
      <c r="A500" s="39" t="s">
        <v>1429</v>
      </c>
      <c r="B500">
        <v>1876</v>
      </c>
      <c r="C500">
        <v>0</v>
      </c>
      <c r="D500">
        <v>163</v>
      </c>
      <c r="E500">
        <v>0</v>
      </c>
    </row>
    <row r="501" spans="1:5" x14ac:dyDescent="0.35">
      <c r="A501" s="39" t="s">
        <v>1430</v>
      </c>
      <c r="B501">
        <v>0</v>
      </c>
      <c r="C501">
        <v>0</v>
      </c>
      <c r="D501">
        <v>0</v>
      </c>
      <c r="E501">
        <v>0</v>
      </c>
    </row>
    <row r="502" spans="1:5" x14ac:dyDescent="0.35">
      <c r="A502" s="39" t="s">
        <v>1431</v>
      </c>
      <c r="B502">
        <v>9391</v>
      </c>
      <c r="C502">
        <v>18248</v>
      </c>
      <c r="D502">
        <v>2270</v>
      </c>
      <c r="E502">
        <v>0</v>
      </c>
    </row>
    <row r="503" spans="1:5" x14ac:dyDescent="0.35">
      <c r="A503" s="39" t="s">
        <v>1432</v>
      </c>
      <c r="B503">
        <v>1017</v>
      </c>
      <c r="C503">
        <v>3840</v>
      </c>
      <c r="D503">
        <v>111</v>
      </c>
      <c r="E503">
        <v>0</v>
      </c>
    </row>
    <row r="504" spans="1:5" x14ac:dyDescent="0.35">
      <c r="A504" s="39" t="s">
        <v>1433</v>
      </c>
      <c r="B504">
        <v>46875</v>
      </c>
      <c r="C504">
        <v>15362</v>
      </c>
      <c r="D504">
        <v>5133</v>
      </c>
      <c r="E504">
        <v>0</v>
      </c>
    </row>
    <row r="505" spans="1:5" x14ac:dyDescent="0.35">
      <c r="A505" s="39" t="s">
        <v>1434</v>
      </c>
      <c r="B505">
        <v>12458</v>
      </c>
      <c r="C505">
        <v>0</v>
      </c>
      <c r="D505">
        <v>4167</v>
      </c>
      <c r="E505">
        <v>0</v>
      </c>
    </row>
    <row r="506" spans="1:5" x14ac:dyDescent="0.35">
      <c r="A506" s="39" t="s">
        <v>1435</v>
      </c>
      <c r="B506">
        <v>1063</v>
      </c>
      <c r="C506">
        <v>0</v>
      </c>
      <c r="D506">
        <v>75</v>
      </c>
      <c r="E506">
        <v>0</v>
      </c>
    </row>
    <row r="507" spans="1:5" x14ac:dyDescent="0.35">
      <c r="A507" s="39" t="s">
        <v>1436</v>
      </c>
      <c r="B507">
        <v>12688</v>
      </c>
      <c r="C507">
        <v>0</v>
      </c>
      <c r="D507">
        <v>995</v>
      </c>
      <c r="E507">
        <v>0</v>
      </c>
    </row>
    <row r="508" spans="1:5" x14ac:dyDescent="0.35">
      <c r="A508" s="39" t="s">
        <v>1437</v>
      </c>
      <c r="B508">
        <v>14650</v>
      </c>
      <c r="C508">
        <v>0</v>
      </c>
      <c r="D508">
        <v>1149</v>
      </c>
      <c r="E508">
        <v>0</v>
      </c>
    </row>
    <row r="509" spans="1:5" x14ac:dyDescent="0.35">
      <c r="A509" s="39" t="s">
        <v>1438</v>
      </c>
      <c r="B509">
        <v>23093</v>
      </c>
      <c r="C509">
        <v>43483</v>
      </c>
      <c r="D509">
        <v>1632</v>
      </c>
      <c r="E509">
        <v>0</v>
      </c>
    </row>
    <row r="510" spans="1:5" x14ac:dyDescent="0.35">
      <c r="A510" s="39" t="s">
        <v>1439</v>
      </c>
      <c r="B510">
        <v>0</v>
      </c>
      <c r="C510">
        <v>0</v>
      </c>
      <c r="D510">
        <v>0</v>
      </c>
      <c r="E510">
        <v>0</v>
      </c>
    </row>
    <row r="511" spans="1:5" x14ac:dyDescent="0.35">
      <c r="A511" s="39" t="s">
        <v>1440</v>
      </c>
      <c r="B511">
        <v>3063</v>
      </c>
      <c r="C511">
        <v>26392</v>
      </c>
      <c r="D511">
        <v>383</v>
      </c>
      <c r="E511">
        <v>0</v>
      </c>
    </row>
    <row r="512" spans="1:5" x14ac:dyDescent="0.35">
      <c r="A512" s="39" t="s">
        <v>1441</v>
      </c>
      <c r="B512">
        <v>0</v>
      </c>
      <c r="C512">
        <v>0</v>
      </c>
      <c r="D512">
        <v>0</v>
      </c>
      <c r="E512">
        <v>0</v>
      </c>
    </row>
    <row r="513" spans="1:5" x14ac:dyDescent="0.35">
      <c r="A513" s="39" t="s">
        <v>1442</v>
      </c>
      <c r="B513">
        <v>35332</v>
      </c>
      <c r="C513">
        <v>0</v>
      </c>
      <c r="D513">
        <v>4707</v>
      </c>
      <c r="E513">
        <v>0</v>
      </c>
    </row>
    <row r="514" spans="1:5" x14ac:dyDescent="0.35">
      <c r="A514" s="39" t="s">
        <v>1443</v>
      </c>
      <c r="B514">
        <v>0</v>
      </c>
      <c r="C514">
        <v>0</v>
      </c>
      <c r="D514">
        <v>0</v>
      </c>
      <c r="E514">
        <v>0</v>
      </c>
    </row>
    <row r="515" spans="1:5" x14ac:dyDescent="0.35">
      <c r="A515" s="39" t="s">
        <v>1444</v>
      </c>
      <c r="B515">
        <v>12942</v>
      </c>
      <c r="C515">
        <v>8860</v>
      </c>
      <c r="D515">
        <v>1283</v>
      </c>
      <c r="E515">
        <v>0</v>
      </c>
    </row>
    <row r="516" spans="1:5" x14ac:dyDescent="0.35">
      <c r="A516" s="39" t="s">
        <v>1445</v>
      </c>
      <c r="B516">
        <v>0</v>
      </c>
      <c r="C516">
        <v>0</v>
      </c>
      <c r="D516">
        <v>0</v>
      </c>
      <c r="E516">
        <v>0</v>
      </c>
    </row>
    <row r="517" spans="1:5" x14ac:dyDescent="0.35">
      <c r="A517" s="39" t="s">
        <v>1446</v>
      </c>
      <c r="B517">
        <v>0</v>
      </c>
      <c r="C517">
        <v>0</v>
      </c>
      <c r="D517">
        <v>0</v>
      </c>
      <c r="E517">
        <v>0</v>
      </c>
    </row>
    <row r="518" spans="1:5" x14ac:dyDescent="0.35">
      <c r="A518" s="39" t="s">
        <v>1447</v>
      </c>
      <c r="B518">
        <v>17022</v>
      </c>
      <c r="C518">
        <v>23550</v>
      </c>
      <c r="D518">
        <v>1164</v>
      </c>
      <c r="E518">
        <v>0</v>
      </c>
    </row>
    <row r="519" spans="1:5" x14ac:dyDescent="0.35">
      <c r="A519" s="39" t="s">
        <v>1448</v>
      </c>
      <c r="B519">
        <v>4183</v>
      </c>
      <c r="C519">
        <v>0</v>
      </c>
      <c r="D519">
        <v>272</v>
      </c>
      <c r="E519">
        <v>0</v>
      </c>
    </row>
    <row r="520" spans="1:5" x14ac:dyDescent="0.35">
      <c r="A520" s="39" t="s">
        <v>1449</v>
      </c>
      <c r="B520">
        <v>15466</v>
      </c>
      <c r="C520">
        <v>0</v>
      </c>
      <c r="D520">
        <v>992</v>
      </c>
      <c r="E520">
        <v>0</v>
      </c>
    </row>
    <row r="521" spans="1:5" x14ac:dyDescent="0.35">
      <c r="A521" s="39" t="s">
        <v>1450</v>
      </c>
      <c r="B521">
        <v>0</v>
      </c>
      <c r="C521">
        <v>0</v>
      </c>
      <c r="D521">
        <v>0</v>
      </c>
      <c r="E521">
        <v>0</v>
      </c>
    </row>
    <row r="522" spans="1:5" x14ac:dyDescent="0.35">
      <c r="A522" s="39" t="s">
        <v>1451</v>
      </c>
      <c r="B522">
        <v>46201</v>
      </c>
      <c r="C522">
        <v>30230</v>
      </c>
      <c r="D522">
        <v>5591</v>
      </c>
      <c r="E522">
        <v>1025</v>
      </c>
    </row>
    <row r="523" spans="1:5" x14ac:dyDescent="0.35">
      <c r="A523" s="39" t="s">
        <v>1452</v>
      </c>
      <c r="B523">
        <v>0</v>
      </c>
      <c r="C523">
        <v>0</v>
      </c>
      <c r="D523">
        <v>0</v>
      </c>
      <c r="E523">
        <v>0</v>
      </c>
    </row>
    <row r="524" spans="1:5" x14ac:dyDescent="0.35">
      <c r="A524" s="39" t="s">
        <v>1453</v>
      </c>
      <c r="B524">
        <v>0</v>
      </c>
      <c r="C524">
        <v>0</v>
      </c>
      <c r="D524">
        <v>0</v>
      </c>
      <c r="E524">
        <v>0</v>
      </c>
    </row>
    <row r="525" spans="1:5" x14ac:dyDescent="0.35">
      <c r="A525" s="39" t="s">
        <v>1454</v>
      </c>
      <c r="B525">
        <v>17342</v>
      </c>
      <c r="C525">
        <v>8015</v>
      </c>
      <c r="D525">
        <v>1509</v>
      </c>
      <c r="E525">
        <v>0</v>
      </c>
    </row>
    <row r="526" spans="1:5" x14ac:dyDescent="0.35">
      <c r="A526" s="39" t="s">
        <v>1455</v>
      </c>
      <c r="B526">
        <v>0</v>
      </c>
      <c r="C526">
        <v>0</v>
      </c>
      <c r="D526">
        <v>0</v>
      </c>
      <c r="E526">
        <v>0</v>
      </c>
    </row>
    <row r="527" spans="1:5" x14ac:dyDescent="0.35">
      <c r="A527" s="39" t="s">
        <v>1456</v>
      </c>
      <c r="B527">
        <v>14439</v>
      </c>
      <c r="C527">
        <v>8019</v>
      </c>
      <c r="D527">
        <v>989</v>
      </c>
      <c r="E527">
        <v>0</v>
      </c>
    </row>
    <row r="528" spans="1:5" x14ac:dyDescent="0.35">
      <c r="A528" s="39" t="s">
        <v>1457</v>
      </c>
      <c r="B528">
        <v>0</v>
      </c>
      <c r="C528">
        <v>0</v>
      </c>
      <c r="D528">
        <v>0</v>
      </c>
      <c r="E528">
        <v>0</v>
      </c>
    </row>
    <row r="529" spans="1:5" x14ac:dyDescent="0.35">
      <c r="A529" s="39" t="s">
        <v>1458</v>
      </c>
      <c r="B529">
        <v>46460</v>
      </c>
      <c r="C529">
        <v>30570</v>
      </c>
      <c r="D529">
        <v>4247</v>
      </c>
      <c r="E529">
        <v>80</v>
      </c>
    </row>
    <row r="530" spans="1:5" x14ac:dyDescent="0.35">
      <c r="A530" s="39" t="s">
        <v>1459</v>
      </c>
      <c r="B530">
        <v>0</v>
      </c>
      <c r="C530">
        <v>0</v>
      </c>
      <c r="D530">
        <v>0</v>
      </c>
      <c r="E530">
        <v>0</v>
      </c>
    </row>
    <row r="531" spans="1:5" x14ac:dyDescent="0.35">
      <c r="A531" s="39" t="s">
        <v>1460</v>
      </c>
      <c r="B531">
        <v>0</v>
      </c>
      <c r="C531">
        <v>0</v>
      </c>
      <c r="D531">
        <v>0</v>
      </c>
      <c r="E531">
        <v>0</v>
      </c>
    </row>
    <row r="532" spans="1:5" x14ac:dyDescent="0.35">
      <c r="A532" s="39" t="s">
        <v>1461</v>
      </c>
      <c r="B532">
        <v>4616</v>
      </c>
      <c r="C532">
        <v>5324</v>
      </c>
      <c r="D532">
        <v>426</v>
      </c>
      <c r="E532">
        <v>0</v>
      </c>
    </row>
    <row r="533" spans="1:5" x14ac:dyDescent="0.35">
      <c r="A533" s="39" t="s">
        <v>1462</v>
      </c>
      <c r="B533">
        <v>0</v>
      </c>
      <c r="C533">
        <v>0</v>
      </c>
      <c r="D533">
        <v>0</v>
      </c>
      <c r="E533">
        <v>0</v>
      </c>
    </row>
    <row r="534" spans="1:5" x14ac:dyDescent="0.35">
      <c r="A534" s="39" t="s">
        <v>1463</v>
      </c>
      <c r="B534">
        <v>10770</v>
      </c>
      <c r="C534">
        <v>0</v>
      </c>
      <c r="D534">
        <v>804</v>
      </c>
      <c r="E534">
        <v>0</v>
      </c>
    </row>
    <row r="535" spans="1:5" x14ac:dyDescent="0.35">
      <c r="A535" s="39" t="s">
        <v>1464</v>
      </c>
      <c r="B535">
        <v>0</v>
      </c>
      <c r="C535">
        <v>5325</v>
      </c>
      <c r="D535">
        <v>0</v>
      </c>
      <c r="E535">
        <v>0</v>
      </c>
    </row>
    <row r="536" spans="1:5" x14ac:dyDescent="0.35">
      <c r="A536" s="39" t="s">
        <v>1465</v>
      </c>
      <c r="B536">
        <v>102471</v>
      </c>
      <c r="C536">
        <v>67105</v>
      </c>
      <c r="D536">
        <v>8407</v>
      </c>
      <c r="E536">
        <v>0</v>
      </c>
    </row>
    <row r="537" spans="1:5" x14ac:dyDescent="0.35">
      <c r="A537" s="39" t="s">
        <v>1466</v>
      </c>
      <c r="B537">
        <v>0</v>
      </c>
      <c r="C537">
        <v>0</v>
      </c>
      <c r="D537">
        <v>0</v>
      </c>
      <c r="E537">
        <v>1</v>
      </c>
    </row>
    <row r="538" spans="1:5" x14ac:dyDescent="0.35">
      <c r="A538" s="39" t="s">
        <v>1467</v>
      </c>
      <c r="B538">
        <v>281819</v>
      </c>
      <c r="C538">
        <v>213364</v>
      </c>
      <c r="D538">
        <v>22541</v>
      </c>
      <c r="E538">
        <v>0</v>
      </c>
    </row>
    <row r="539" spans="1:5" x14ac:dyDescent="0.35">
      <c r="A539" s="39" t="s">
        <v>1468</v>
      </c>
      <c r="B539">
        <v>49469</v>
      </c>
      <c r="C539">
        <v>0</v>
      </c>
      <c r="D539">
        <v>3951</v>
      </c>
      <c r="E539">
        <v>0</v>
      </c>
    </row>
    <row r="540" spans="1:5" x14ac:dyDescent="0.35">
      <c r="A540" s="39" t="s">
        <v>1469</v>
      </c>
      <c r="B540">
        <v>213205</v>
      </c>
      <c r="C540">
        <v>139970</v>
      </c>
      <c r="D540">
        <v>19624</v>
      </c>
      <c r="E540">
        <v>0</v>
      </c>
    </row>
    <row r="541" spans="1:5" x14ac:dyDescent="0.35">
      <c r="A541" s="39" t="s">
        <v>1470</v>
      </c>
      <c r="B541">
        <v>70225</v>
      </c>
      <c r="C541">
        <v>0</v>
      </c>
      <c r="D541">
        <v>6462</v>
      </c>
      <c r="E541">
        <v>0</v>
      </c>
    </row>
    <row r="542" spans="1:5" x14ac:dyDescent="0.35">
      <c r="A542" s="39" t="s">
        <v>1471</v>
      </c>
      <c r="B542">
        <v>0</v>
      </c>
      <c r="C542">
        <v>0</v>
      </c>
      <c r="D542">
        <v>0</v>
      </c>
      <c r="E542">
        <v>0</v>
      </c>
    </row>
    <row r="543" spans="1:5" x14ac:dyDescent="0.35">
      <c r="A543" s="39" t="s">
        <v>1472</v>
      </c>
      <c r="B543">
        <v>78373</v>
      </c>
      <c r="C543">
        <v>181125</v>
      </c>
      <c r="D543">
        <v>8655</v>
      </c>
      <c r="E543">
        <v>0</v>
      </c>
    </row>
    <row r="544" spans="1:5" x14ac:dyDescent="0.35">
      <c r="A544" s="39" t="s">
        <v>1473</v>
      </c>
      <c r="B544">
        <v>218238</v>
      </c>
      <c r="C544">
        <v>0</v>
      </c>
      <c r="D544">
        <v>9647</v>
      </c>
      <c r="E544">
        <v>0</v>
      </c>
    </row>
    <row r="545" spans="1:5" x14ac:dyDescent="0.35">
      <c r="A545" s="39" t="s">
        <v>1474</v>
      </c>
      <c r="B545">
        <v>232089</v>
      </c>
      <c r="C545">
        <v>0</v>
      </c>
      <c r="D545">
        <v>12004</v>
      </c>
      <c r="E545">
        <v>0</v>
      </c>
    </row>
    <row r="546" spans="1:5" x14ac:dyDescent="0.35">
      <c r="A546" s="39" t="s">
        <v>1475</v>
      </c>
      <c r="B546">
        <v>22744</v>
      </c>
      <c r="C546">
        <v>0</v>
      </c>
      <c r="D546">
        <v>1176</v>
      </c>
      <c r="E546">
        <v>0</v>
      </c>
    </row>
    <row r="547" spans="1:5" x14ac:dyDescent="0.35">
      <c r="A547" s="39" t="s">
        <v>1476</v>
      </c>
      <c r="B547">
        <v>16880</v>
      </c>
      <c r="C547">
        <v>0</v>
      </c>
      <c r="D547">
        <v>746</v>
      </c>
      <c r="E547">
        <v>0</v>
      </c>
    </row>
    <row r="548" spans="1:5" x14ac:dyDescent="0.35">
      <c r="A548" s="39" t="s">
        <v>1477</v>
      </c>
      <c r="B548">
        <v>17422</v>
      </c>
      <c r="C548">
        <v>28931</v>
      </c>
      <c r="D548">
        <v>1014</v>
      </c>
      <c r="E548">
        <v>0</v>
      </c>
    </row>
    <row r="549" spans="1:5" x14ac:dyDescent="0.35">
      <c r="A549" s="39" t="s">
        <v>1478</v>
      </c>
      <c r="B549">
        <v>6695</v>
      </c>
      <c r="C549">
        <v>0</v>
      </c>
      <c r="D549">
        <v>218</v>
      </c>
      <c r="E549">
        <v>0</v>
      </c>
    </row>
    <row r="550" spans="1:5" x14ac:dyDescent="0.35">
      <c r="A550" s="39" t="s">
        <v>1479</v>
      </c>
      <c r="B550">
        <v>913</v>
      </c>
      <c r="C550">
        <v>0</v>
      </c>
      <c r="D550">
        <v>30</v>
      </c>
      <c r="E550">
        <v>0</v>
      </c>
    </row>
    <row r="551" spans="1:5" x14ac:dyDescent="0.35">
      <c r="A551" s="39" t="s">
        <v>1480</v>
      </c>
      <c r="B551">
        <v>0</v>
      </c>
      <c r="C551">
        <v>0</v>
      </c>
      <c r="D551">
        <v>0</v>
      </c>
      <c r="E551">
        <v>0</v>
      </c>
    </row>
    <row r="552" spans="1:5" x14ac:dyDescent="0.35">
      <c r="A552" s="39" t="s">
        <v>1481</v>
      </c>
      <c r="B552">
        <v>19580</v>
      </c>
      <c r="C552">
        <v>29588</v>
      </c>
      <c r="D552">
        <v>1400</v>
      </c>
      <c r="E552">
        <v>0</v>
      </c>
    </row>
    <row r="553" spans="1:5" x14ac:dyDescent="0.35">
      <c r="A553" s="39" t="s">
        <v>1482</v>
      </c>
      <c r="B553">
        <v>0</v>
      </c>
      <c r="C553">
        <v>0</v>
      </c>
      <c r="D553">
        <v>0</v>
      </c>
      <c r="E553">
        <v>0</v>
      </c>
    </row>
    <row r="554" spans="1:5" x14ac:dyDescent="0.35">
      <c r="A554" s="39" t="s">
        <v>1483</v>
      </c>
      <c r="B554">
        <v>41762</v>
      </c>
      <c r="C554">
        <v>0</v>
      </c>
      <c r="D554">
        <v>2069</v>
      </c>
      <c r="E554">
        <v>0</v>
      </c>
    </row>
    <row r="555" spans="1:5" x14ac:dyDescent="0.35">
      <c r="A555" s="39" t="s">
        <v>1484</v>
      </c>
      <c r="B555">
        <v>0</v>
      </c>
      <c r="C555">
        <v>0</v>
      </c>
      <c r="D555">
        <v>0</v>
      </c>
      <c r="E555">
        <v>0</v>
      </c>
    </row>
    <row r="556" spans="1:5" x14ac:dyDescent="0.35">
      <c r="A556" s="39" t="s">
        <v>1485</v>
      </c>
      <c r="B556">
        <v>70044</v>
      </c>
      <c r="C556">
        <v>52786</v>
      </c>
      <c r="D556">
        <v>2352</v>
      </c>
      <c r="E556">
        <v>3020</v>
      </c>
    </row>
    <row r="557" spans="1:5" x14ac:dyDescent="0.35">
      <c r="A557" s="39" t="s">
        <v>1486</v>
      </c>
      <c r="B557">
        <v>17564</v>
      </c>
      <c r="C557">
        <v>0</v>
      </c>
      <c r="D557">
        <v>375</v>
      </c>
      <c r="E557">
        <v>0</v>
      </c>
    </row>
    <row r="558" spans="1:5" x14ac:dyDescent="0.35">
      <c r="A558" s="39" t="s">
        <v>1487</v>
      </c>
      <c r="B558">
        <v>0</v>
      </c>
      <c r="C558">
        <v>0</v>
      </c>
      <c r="D558">
        <v>0</v>
      </c>
      <c r="E558">
        <v>0</v>
      </c>
    </row>
    <row r="559" spans="1:5" x14ac:dyDescent="0.35">
      <c r="A559" s="39" t="s">
        <v>1488</v>
      </c>
      <c r="B559">
        <v>28540</v>
      </c>
      <c r="C559">
        <v>28784</v>
      </c>
      <c r="D559">
        <v>1559</v>
      </c>
      <c r="E559">
        <v>0</v>
      </c>
    </row>
    <row r="560" spans="1:5" x14ac:dyDescent="0.35">
      <c r="A560" s="39" t="s">
        <v>1489</v>
      </c>
      <c r="B560">
        <v>9436</v>
      </c>
      <c r="C560">
        <v>0</v>
      </c>
      <c r="D560">
        <v>289</v>
      </c>
      <c r="E560">
        <v>0</v>
      </c>
    </row>
    <row r="561" spans="1:5" x14ac:dyDescent="0.35">
      <c r="A561" s="39" t="s">
        <v>1490</v>
      </c>
      <c r="B561">
        <v>36760</v>
      </c>
      <c r="C561">
        <v>0</v>
      </c>
      <c r="D561">
        <v>1120</v>
      </c>
      <c r="E561">
        <v>4000</v>
      </c>
    </row>
    <row r="562" spans="1:5" x14ac:dyDescent="0.35">
      <c r="A562" s="39" t="s">
        <v>1491</v>
      </c>
      <c r="B562">
        <v>47817</v>
      </c>
      <c r="C562">
        <v>0</v>
      </c>
      <c r="D562">
        <v>1457</v>
      </c>
      <c r="E562">
        <v>0</v>
      </c>
    </row>
    <row r="563" spans="1:5" x14ac:dyDescent="0.35">
      <c r="A563" s="39" t="s">
        <v>1492</v>
      </c>
      <c r="B563">
        <v>0</v>
      </c>
      <c r="C563">
        <v>0</v>
      </c>
      <c r="D563">
        <v>0</v>
      </c>
      <c r="E563">
        <v>0</v>
      </c>
    </row>
    <row r="564" spans="1:5" x14ac:dyDescent="0.35">
      <c r="A564" s="39" t="s">
        <v>1493</v>
      </c>
      <c r="B564">
        <v>36878</v>
      </c>
      <c r="C564">
        <v>23650</v>
      </c>
      <c r="D564">
        <v>3335</v>
      </c>
      <c r="E564">
        <v>0</v>
      </c>
    </row>
    <row r="565" spans="1:5" x14ac:dyDescent="0.35">
      <c r="A565" s="39" t="s">
        <v>1494</v>
      </c>
      <c r="B565">
        <v>0</v>
      </c>
      <c r="C565">
        <v>0</v>
      </c>
      <c r="D565">
        <v>0</v>
      </c>
      <c r="E565">
        <v>0</v>
      </c>
    </row>
    <row r="566" spans="1:5" x14ac:dyDescent="0.35">
      <c r="A566" s="39" t="s">
        <v>1495</v>
      </c>
      <c r="B566">
        <v>35181</v>
      </c>
      <c r="C566">
        <v>0</v>
      </c>
      <c r="D566">
        <v>2302</v>
      </c>
      <c r="E566">
        <v>0</v>
      </c>
    </row>
    <row r="567" spans="1:5" x14ac:dyDescent="0.35">
      <c r="A567" s="39" t="s">
        <v>1496</v>
      </c>
      <c r="B567">
        <v>12002</v>
      </c>
      <c r="C567">
        <v>0</v>
      </c>
      <c r="D567">
        <v>785</v>
      </c>
      <c r="E567">
        <v>0</v>
      </c>
    </row>
    <row r="568" spans="1:5" x14ac:dyDescent="0.35">
      <c r="A568" s="39" t="s">
        <v>1497</v>
      </c>
      <c r="B568">
        <v>0</v>
      </c>
      <c r="C568">
        <v>0</v>
      </c>
      <c r="D568">
        <v>0</v>
      </c>
      <c r="E568">
        <v>9000</v>
      </c>
    </row>
    <row r="569" spans="1:5" x14ac:dyDescent="0.35">
      <c r="A569" s="39" t="s">
        <v>1498</v>
      </c>
      <c r="B569">
        <v>14370</v>
      </c>
      <c r="C569">
        <v>29719</v>
      </c>
      <c r="D569">
        <v>482</v>
      </c>
      <c r="E569">
        <v>0</v>
      </c>
    </row>
    <row r="570" spans="1:5" x14ac:dyDescent="0.35">
      <c r="A570" s="39" t="s">
        <v>1499</v>
      </c>
      <c r="B570">
        <v>14370</v>
      </c>
      <c r="C570">
        <v>0</v>
      </c>
      <c r="D570">
        <v>59</v>
      </c>
      <c r="E570">
        <v>0</v>
      </c>
    </row>
    <row r="571" spans="1:5" x14ac:dyDescent="0.35">
      <c r="A571" s="39" t="s">
        <v>1500</v>
      </c>
      <c r="B571">
        <v>230776</v>
      </c>
      <c r="C571">
        <v>0</v>
      </c>
      <c r="D571">
        <v>8276</v>
      </c>
      <c r="E571">
        <v>0</v>
      </c>
    </row>
    <row r="572" spans="1:5" x14ac:dyDescent="0.35">
      <c r="A572" s="39" t="s">
        <v>1501</v>
      </c>
      <c r="B572">
        <v>91710</v>
      </c>
      <c r="C572">
        <v>0</v>
      </c>
      <c r="D572">
        <v>3289</v>
      </c>
      <c r="E572">
        <v>0</v>
      </c>
    </row>
    <row r="573" spans="1:5" x14ac:dyDescent="0.35">
      <c r="A573" s="39" t="s">
        <v>1502</v>
      </c>
      <c r="B573">
        <v>0</v>
      </c>
      <c r="C573">
        <v>0</v>
      </c>
      <c r="D573">
        <v>0</v>
      </c>
      <c r="E573">
        <v>0</v>
      </c>
    </row>
    <row r="574" spans="1:5" x14ac:dyDescent="0.35">
      <c r="A574" s="39" t="s">
        <v>1503</v>
      </c>
      <c r="B574">
        <v>29459</v>
      </c>
      <c r="C574">
        <v>24971</v>
      </c>
      <c r="D574">
        <v>2283</v>
      </c>
      <c r="E574">
        <v>0</v>
      </c>
    </row>
    <row r="575" spans="1:5" x14ac:dyDescent="0.35">
      <c r="A575" s="39" t="s">
        <v>1504</v>
      </c>
      <c r="B575">
        <v>0</v>
      </c>
      <c r="C575">
        <v>0</v>
      </c>
      <c r="D575">
        <v>0</v>
      </c>
      <c r="E575">
        <v>0</v>
      </c>
    </row>
    <row r="576" spans="1:5" x14ac:dyDescent="0.35">
      <c r="A576" s="39" t="s">
        <v>1505</v>
      </c>
      <c r="B576">
        <v>32825</v>
      </c>
      <c r="C576">
        <v>0</v>
      </c>
      <c r="D576">
        <v>2130</v>
      </c>
      <c r="E576">
        <v>0</v>
      </c>
    </row>
    <row r="577" spans="1:5" x14ac:dyDescent="0.35">
      <c r="A577" s="39" t="s">
        <v>1506</v>
      </c>
      <c r="B577">
        <v>25480</v>
      </c>
      <c r="C577">
        <v>0</v>
      </c>
      <c r="D577">
        <v>1653</v>
      </c>
      <c r="E577">
        <v>0</v>
      </c>
    </row>
    <row r="578" spans="1:5" x14ac:dyDescent="0.35">
      <c r="A578" s="39" t="s">
        <v>1507</v>
      </c>
      <c r="B578">
        <v>0</v>
      </c>
      <c r="C578">
        <v>0</v>
      </c>
      <c r="D578">
        <v>0</v>
      </c>
      <c r="E578">
        <v>0</v>
      </c>
    </row>
    <row r="579" spans="1:5" x14ac:dyDescent="0.35">
      <c r="A579" s="39" t="s">
        <v>1508</v>
      </c>
      <c r="B579">
        <v>20820</v>
      </c>
      <c r="C579">
        <v>29061</v>
      </c>
      <c r="D579">
        <v>2550</v>
      </c>
      <c r="E579">
        <v>0</v>
      </c>
    </row>
    <row r="580" spans="1:5" x14ac:dyDescent="0.35">
      <c r="A580" s="39" t="s">
        <v>1509</v>
      </c>
      <c r="B580">
        <v>20820</v>
      </c>
      <c r="C580">
        <v>0</v>
      </c>
      <c r="D580">
        <v>936</v>
      </c>
      <c r="E580">
        <v>0</v>
      </c>
    </row>
    <row r="581" spans="1:5" x14ac:dyDescent="0.35">
      <c r="A581" s="39" t="s">
        <v>1510</v>
      </c>
      <c r="B581">
        <v>27032</v>
      </c>
      <c r="C581">
        <v>0</v>
      </c>
      <c r="D581">
        <v>1031</v>
      </c>
      <c r="E581">
        <v>26000</v>
      </c>
    </row>
    <row r="582" spans="1:5" x14ac:dyDescent="0.35">
      <c r="A582" s="39" t="s">
        <v>1511</v>
      </c>
      <c r="B582">
        <v>37196</v>
      </c>
      <c r="C582">
        <v>0</v>
      </c>
      <c r="D582">
        <v>1419</v>
      </c>
      <c r="E582">
        <v>0</v>
      </c>
    </row>
    <row r="583" spans="1:5" x14ac:dyDescent="0.35">
      <c r="A583" s="39" t="s">
        <v>1512</v>
      </c>
      <c r="B583">
        <v>0</v>
      </c>
      <c r="C583">
        <v>0</v>
      </c>
      <c r="D583">
        <v>0</v>
      </c>
      <c r="E583">
        <v>0</v>
      </c>
    </row>
    <row r="584" spans="1:5" x14ac:dyDescent="0.35">
      <c r="A584" s="39" t="s">
        <v>1513</v>
      </c>
      <c r="B584">
        <v>18572</v>
      </c>
      <c r="C584">
        <v>25637</v>
      </c>
      <c r="D584">
        <v>1470</v>
      </c>
      <c r="E584">
        <v>540</v>
      </c>
    </row>
    <row r="585" spans="1:5" x14ac:dyDescent="0.35">
      <c r="A585" s="39" t="s">
        <v>1514</v>
      </c>
      <c r="B585">
        <v>18572</v>
      </c>
      <c r="C585">
        <v>0</v>
      </c>
      <c r="D585">
        <v>503</v>
      </c>
      <c r="E585">
        <v>0</v>
      </c>
    </row>
    <row r="586" spans="1:5" x14ac:dyDescent="0.35">
      <c r="A586" s="39" t="s">
        <v>1515</v>
      </c>
      <c r="B586">
        <v>31541</v>
      </c>
      <c r="C586">
        <v>0</v>
      </c>
      <c r="D586">
        <v>1252</v>
      </c>
      <c r="E586">
        <v>0</v>
      </c>
    </row>
    <row r="587" spans="1:5" x14ac:dyDescent="0.35">
      <c r="A587" s="39" t="s">
        <v>1516</v>
      </c>
      <c r="B587">
        <v>45079</v>
      </c>
      <c r="C587">
        <v>0</v>
      </c>
      <c r="D587">
        <v>1789</v>
      </c>
      <c r="E587">
        <v>0</v>
      </c>
    </row>
    <row r="588" spans="1:5" x14ac:dyDescent="0.35">
      <c r="A588" s="39" t="s">
        <v>1517</v>
      </c>
      <c r="B588">
        <v>16201</v>
      </c>
      <c r="C588">
        <v>9759</v>
      </c>
      <c r="D588">
        <v>704</v>
      </c>
      <c r="E588">
        <v>0</v>
      </c>
    </row>
    <row r="589" spans="1:5" x14ac:dyDescent="0.35">
      <c r="A589" s="39" t="s">
        <v>1518</v>
      </c>
      <c r="B589">
        <v>0</v>
      </c>
      <c r="C589">
        <v>0</v>
      </c>
      <c r="D589">
        <v>0</v>
      </c>
      <c r="E589">
        <v>0</v>
      </c>
    </row>
    <row r="590" spans="1:5" x14ac:dyDescent="0.35">
      <c r="A590" s="39" t="s">
        <v>1519</v>
      </c>
      <c r="B590">
        <v>5361</v>
      </c>
      <c r="C590">
        <v>0</v>
      </c>
      <c r="D590">
        <v>180</v>
      </c>
      <c r="E590">
        <v>0</v>
      </c>
    </row>
    <row r="591" spans="1:5" x14ac:dyDescent="0.35">
      <c r="A591" s="39" t="s">
        <v>1520</v>
      </c>
      <c r="B591">
        <v>0</v>
      </c>
      <c r="C591">
        <v>0</v>
      </c>
      <c r="D591">
        <v>0</v>
      </c>
      <c r="E591">
        <v>0</v>
      </c>
    </row>
    <row r="592" spans="1:5" x14ac:dyDescent="0.35">
      <c r="A592" s="39" t="s">
        <v>1521</v>
      </c>
      <c r="B592">
        <v>28294</v>
      </c>
      <c r="C592">
        <v>29560</v>
      </c>
      <c r="D592">
        <v>1795</v>
      </c>
      <c r="E592">
        <v>0</v>
      </c>
    </row>
    <row r="593" spans="1:5" x14ac:dyDescent="0.35">
      <c r="A593" s="39" t="s">
        <v>1522</v>
      </c>
      <c r="B593">
        <v>0</v>
      </c>
      <c r="C593">
        <v>0</v>
      </c>
      <c r="D593">
        <v>0</v>
      </c>
      <c r="E593">
        <v>0</v>
      </c>
    </row>
    <row r="594" spans="1:5" x14ac:dyDescent="0.35">
      <c r="A594" s="39" t="s">
        <v>1523</v>
      </c>
      <c r="B594">
        <v>29897</v>
      </c>
      <c r="C594">
        <v>0</v>
      </c>
      <c r="D594">
        <v>1700</v>
      </c>
      <c r="E594">
        <v>0</v>
      </c>
    </row>
    <row r="595" spans="1:5" x14ac:dyDescent="0.35">
      <c r="A595" s="39" t="s">
        <v>1524</v>
      </c>
      <c r="B595">
        <v>31406</v>
      </c>
      <c r="C595">
        <v>0</v>
      </c>
      <c r="D595">
        <v>1786</v>
      </c>
      <c r="E595">
        <v>0</v>
      </c>
    </row>
    <row r="596" spans="1:5" x14ac:dyDescent="0.35">
      <c r="A596" s="39" t="s">
        <v>1525</v>
      </c>
      <c r="B596">
        <v>0</v>
      </c>
      <c r="C596">
        <v>0</v>
      </c>
      <c r="D596">
        <v>0</v>
      </c>
      <c r="E596">
        <v>0</v>
      </c>
    </row>
    <row r="597" spans="1:5" x14ac:dyDescent="0.35">
      <c r="A597" s="39" t="s">
        <v>1526</v>
      </c>
      <c r="B597">
        <v>20011</v>
      </c>
      <c r="C597">
        <v>17076</v>
      </c>
      <c r="D597">
        <v>581</v>
      </c>
      <c r="E597">
        <v>0</v>
      </c>
    </row>
    <row r="598" spans="1:5" x14ac:dyDescent="0.35">
      <c r="A598" s="39" t="s">
        <v>1527</v>
      </c>
      <c r="B598">
        <v>4981</v>
      </c>
      <c r="C598">
        <v>0</v>
      </c>
      <c r="D598">
        <v>109</v>
      </c>
      <c r="E598">
        <v>0</v>
      </c>
    </row>
    <row r="599" spans="1:5" x14ac:dyDescent="0.35">
      <c r="A599" s="39" t="s">
        <v>1528</v>
      </c>
      <c r="B599">
        <v>0</v>
      </c>
      <c r="C599">
        <v>0</v>
      </c>
      <c r="D599">
        <v>0</v>
      </c>
      <c r="E599">
        <v>0</v>
      </c>
    </row>
    <row r="600" spans="1:5" x14ac:dyDescent="0.35">
      <c r="A600" s="39" t="s">
        <v>1529</v>
      </c>
      <c r="B600">
        <v>29428</v>
      </c>
      <c r="C600">
        <v>27343</v>
      </c>
      <c r="D600">
        <v>1754</v>
      </c>
      <c r="E600">
        <v>12000</v>
      </c>
    </row>
    <row r="601" spans="1:5" x14ac:dyDescent="0.35">
      <c r="A601" s="39" t="s">
        <v>1530</v>
      </c>
      <c r="B601">
        <v>0</v>
      </c>
      <c r="C601">
        <v>0</v>
      </c>
      <c r="D601">
        <v>0</v>
      </c>
      <c r="E601">
        <v>0</v>
      </c>
    </row>
    <row r="602" spans="1:5" x14ac:dyDescent="0.35">
      <c r="A602" s="39" t="s">
        <v>1531</v>
      </c>
      <c r="B602">
        <v>32069</v>
      </c>
      <c r="C602">
        <v>0</v>
      </c>
      <c r="D602">
        <v>1781</v>
      </c>
      <c r="E602">
        <v>0</v>
      </c>
    </row>
    <row r="603" spans="1:5" x14ac:dyDescent="0.35">
      <c r="A603" s="39" t="s">
        <v>1532</v>
      </c>
      <c r="B603">
        <v>38004</v>
      </c>
      <c r="C603">
        <v>0</v>
      </c>
      <c r="D603">
        <v>2111</v>
      </c>
      <c r="E603">
        <v>0</v>
      </c>
    </row>
    <row r="604" spans="1:5" x14ac:dyDescent="0.35">
      <c r="A604" s="39" t="s">
        <v>1533</v>
      </c>
      <c r="B604">
        <v>0</v>
      </c>
      <c r="C604">
        <v>0</v>
      </c>
      <c r="D604">
        <v>0</v>
      </c>
      <c r="E604">
        <v>0</v>
      </c>
    </row>
    <row r="605" spans="1:5" x14ac:dyDescent="0.35">
      <c r="A605" s="39" t="s">
        <v>1534</v>
      </c>
      <c r="B605">
        <v>0</v>
      </c>
      <c r="C605">
        <v>0</v>
      </c>
      <c r="D605">
        <v>0</v>
      </c>
      <c r="E605">
        <v>0</v>
      </c>
    </row>
    <row r="606" spans="1:5" x14ac:dyDescent="0.35">
      <c r="A606" s="39" t="s">
        <v>1535</v>
      </c>
      <c r="B606">
        <v>0</v>
      </c>
      <c r="C606">
        <v>0</v>
      </c>
      <c r="D606">
        <v>0</v>
      </c>
      <c r="E606">
        <v>0</v>
      </c>
    </row>
    <row r="607" spans="1:5" x14ac:dyDescent="0.35">
      <c r="A607" s="39" t="s">
        <v>1536</v>
      </c>
      <c r="B607">
        <v>440457</v>
      </c>
      <c r="C607">
        <v>171174</v>
      </c>
      <c r="D607">
        <v>22792</v>
      </c>
      <c r="E607">
        <v>120950</v>
      </c>
    </row>
    <row r="608" spans="1:5" x14ac:dyDescent="0.35">
      <c r="A608" s="39" t="s">
        <v>1537</v>
      </c>
      <c r="B608">
        <v>135210</v>
      </c>
      <c r="C608">
        <v>0</v>
      </c>
      <c r="D608">
        <v>6432</v>
      </c>
      <c r="E608">
        <v>0</v>
      </c>
    </row>
    <row r="609" spans="1:5" x14ac:dyDescent="0.35">
      <c r="A609" s="39" t="s">
        <v>1538</v>
      </c>
      <c r="B609">
        <v>246629</v>
      </c>
      <c r="C609">
        <v>0</v>
      </c>
      <c r="D609">
        <v>11873</v>
      </c>
      <c r="E609">
        <v>300</v>
      </c>
    </row>
    <row r="610" spans="1:5" x14ac:dyDescent="0.35">
      <c r="A610" s="39" t="s">
        <v>1539</v>
      </c>
      <c r="B610">
        <v>3910</v>
      </c>
      <c r="C610">
        <v>1137</v>
      </c>
      <c r="D610">
        <v>159</v>
      </c>
      <c r="E610">
        <v>0</v>
      </c>
    </row>
    <row r="611" spans="1:5" x14ac:dyDescent="0.35">
      <c r="A611" s="39" t="s">
        <v>1540</v>
      </c>
      <c r="B611">
        <v>0</v>
      </c>
      <c r="C611">
        <v>0</v>
      </c>
      <c r="D611">
        <v>4</v>
      </c>
      <c r="E611">
        <v>0</v>
      </c>
    </row>
    <row r="612" spans="1:5" x14ac:dyDescent="0.35">
      <c r="A612" s="39" t="s">
        <v>1541</v>
      </c>
      <c r="B612">
        <v>0</v>
      </c>
      <c r="C612">
        <v>0</v>
      </c>
      <c r="D612">
        <v>0</v>
      </c>
      <c r="E612">
        <v>0</v>
      </c>
    </row>
    <row r="613" spans="1:5" x14ac:dyDescent="0.35">
      <c r="A613" s="39" t="s">
        <v>1542</v>
      </c>
      <c r="B613">
        <v>21691</v>
      </c>
      <c r="C613">
        <v>5265</v>
      </c>
      <c r="D613">
        <v>1407</v>
      </c>
      <c r="E613">
        <v>0</v>
      </c>
    </row>
    <row r="614" spans="1:5" x14ac:dyDescent="0.35">
      <c r="A614" s="39" t="s">
        <v>1543</v>
      </c>
      <c r="B614">
        <v>0</v>
      </c>
      <c r="C614">
        <v>0</v>
      </c>
      <c r="D614">
        <v>0</v>
      </c>
      <c r="E614">
        <v>0</v>
      </c>
    </row>
    <row r="615" spans="1:5" x14ac:dyDescent="0.35">
      <c r="A615" s="39" t="s">
        <v>1544</v>
      </c>
      <c r="B615">
        <v>4048</v>
      </c>
      <c r="C615">
        <v>922</v>
      </c>
      <c r="D615">
        <v>255</v>
      </c>
      <c r="E615">
        <v>0</v>
      </c>
    </row>
    <row r="616" spans="1:5" x14ac:dyDescent="0.35">
      <c r="A616" s="39" t="s">
        <v>1545</v>
      </c>
      <c r="B616">
        <v>0</v>
      </c>
      <c r="C616">
        <v>0</v>
      </c>
      <c r="D616">
        <v>0</v>
      </c>
      <c r="E616">
        <v>0</v>
      </c>
    </row>
    <row r="617" spans="1:5" x14ac:dyDescent="0.35">
      <c r="A617" s="39" t="s">
        <v>1546</v>
      </c>
      <c r="B617">
        <v>17784</v>
      </c>
      <c r="C617">
        <v>4746</v>
      </c>
      <c r="D617">
        <v>1781</v>
      </c>
      <c r="E617">
        <v>0</v>
      </c>
    </row>
    <row r="618" spans="1:5" x14ac:dyDescent="0.35">
      <c r="A618" s="39" t="s">
        <v>1547</v>
      </c>
      <c r="B618">
        <v>1649</v>
      </c>
      <c r="C618">
        <v>0</v>
      </c>
      <c r="D618">
        <v>137</v>
      </c>
      <c r="E618">
        <v>0</v>
      </c>
    </row>
    <row r="619" spans="1:5" x14ac:dyDescent="0.35">
      <c r="A619" s="39" t="s">
        <v>1548</v>
      </c>
      <c r="B619">
        <v>8000</v>
      </c>
      <c r="C619">
        <v>1797</v>
      </c>
      <c r="D619">
        <v>302</v>
      </c>
      <c r="E619">
        <v>0</v>
      </c>
    </row>
    <row r="620" spans="1:5" x14ac:dyDescent="0.35">
      <c r="A620" s="39" t="s">
        <v>1549</v>
      </c>
      <c r="B620">
        <v>0</v>
      </c>
      <c r="C620">
        <v>0</v>
      </c>
      <c r="D620">
        <v>0</v>
      </c>
      <c r="E620">
        <v>0</v>
      </c>
    </row>
    <row r="621" spans="1:5" x14ac:dyDescent="0.35">
      <c r="A621" s="39" t="s">
        <v>1550</v>
      </c>
      <c r="B621">
        <v>22866</v>
      </c>
      <c r="C621">
        <v>5719</v>
      </c>
      <c r="D621">
        <v>1167</v>
      </c>
      <c r="E621">
        <v>0</v>
      </c>
    </row>
    <row r="622" spans="1:5" x14ac:dyDescent="0.35">
      <c r="A622" s="39" t="s">
        <v>1551</v>
      </c>
      <c r="B622">
        <v>759</v>
      </c>
      <c r="C622">
        <v>0</v>
      </c>
      <c r="D622">
        <v>37</v>
      </c>
      <c r="E622">
        <v>0</v>
      </c>
    </row>
    <row r="623" spans="1:5" x14ac:dyDescent="0.35">
      <c r="A623" s="39" t="s">
        <v>1552</v>
      </c>
      <c r="B623">
        <v>22733</v>
      </c>
      <c r="C623">
        <v>5758</v>
      </c>
      <c r="D623">
        <v>1664</v>
      </c>
      <c r="E623">
        <v>0</v>
      </c>
    </row>
    <row r="624" spans="1:5" x14ac:dyDescent="0.35">
      <c r="A624" s="39" t="s">
        <v>1553</v>
      </c>
      <c r="B624">
        <v>1236</v>
      </c>
      <c r="C624">
        <v>0</v>
      </c>
      <c r="D624">
        <v>78</v>
      </c>
      <c r="E624">
        <v>0</v>
      </c>
    </row>
    <row r="625" spans="1:5" x14ac:dyDescent="0.35">
      <c r="A625" s="39" t="s">
        <v>1554</v>
      </c>
      <c r="B625">
        <v>10672</v>
      </c>
      <c r="C625">
        <v>2509</v>
      </c>
      <c r="D625">
        <v>806</v>
      </c>
      <c r="E625">
        <v>0</v>
      </c>
    </row>
    <row r="626" spans="1:5" x14ac:dyDescent="0.35">
      <c r="A626" s="39" t="s">
        <v>1555</v>
      </c>
      <c r="B626">
        <v>0</v>
      </c>
      <c r="C626">
        <v>0</v>
      </c>
      <c r="D626">
        <v>0</v>
      </c>
      <c r="E626">
        <v>0</v>
      </c>
    </row>
    <row r="627" spans="1:5" x14ac:dyDescent="0.35">
      <c r="A627" s="39" t="s">
        <v>1556</v>
      </c>
      <c r="B627">
        <v>15420</v>
      </c>
      <c r="C627">
        <v>4215</v>
      </c>
      <c r="D627">
        <v>1562</v>
      </c>
      <c r="E627">
        <v>0</v>
      </c>
    </row>
    <row r="628" spans="1:5" x14ac:dyDescent="0.35">
      <c r="A628" s="39" t="s">
        <v>1557</v>
      </c>
      <c r="B628">
        <v>1643</v>
      </c>
      <c r="C628">
        <v>0</v>
      </c>
      <c r="D628">
        <v>140</v>
      </c>
      <c r="E628">
        <v>0</v>
      </c>
    </row>
    <row r="629" spans="1:5" x14ac:dyDescent="0.35">
      <c r="A629" s="39" t="s">
        <v>1558</v>
      </c>
      <c r="B629">
        <v>0</v>
      </c>
      <c r="C629">
        <v>0</v>
      </c>
      <c r="D629">
        <v>0</v>
      </c>
      <c r="E629">
        <v>0</v>
      </c>
    </row>
    <row r="630" spans="1:5" x14ac:dyDescent="0.35">
      <c r="A630" s="39" t="s">
        <v>1559</v>
      </c>
      <c r="B630">
        <v>77865</v>
      </c>
      <c r="C630">
        <v>23528</v>
      </c>
      <c r="D630">
        <v>5950</v>
      </c>
      <c r="E630">
        <v>0</v>
      </c>
    </row>
    <row r="631" spans="1:5" x14ac:dyDescent="0.35">
      <c r="A631" s="39" t="s">
        <v>1560</v>
      </c>
      <c r="B631">
        <v>14842</v>
      </c>
      <c r="C631">
        <v>0</v>
      </c>
      <c r="D631">
        <v>1134</v>
      </c>
      <c r="E631">
        <v>0</v>
      </c>
    </row>
    <row r="632" spans="1:5" x14ac:dyDescent="0.35">
      <c r="A632" s="39" t="s">
        <v>1561</v>
      </c>
      <c r="B632">
        <v>196017</v>
      </c>
      <c r="C632">
        <v>60533</v>
      </c>
      <c r="D632">
        <v>10960</v>
      </c>
      <c r="E632">
        <v>1200</v>
      </c>
    </row>
    <row r="633" spans="1:5" x14ac:dyDescent="0.35">
      <c r="A633" s="39" t="s">
        <v>1562</v>
      </c>
      <c r="B633">
        <v>55779</v>
      </c>
      <c r="C633">
        <v>0</v>
      </c>
      <c r="D633">
        <v>3119</v>
      </c>
      <c r="E633">
        <v>0</v>
      </c>
    </row>
    <row r="634" spans="1:5" x14ac:dyDescent="0.35">
      <c r="A634" s="39" t="s">
        <v>1563</v>
      </c>
      <c r="B634">
        <v>0</v>
      </c>
      <c r="C634">
        <v>0</v>
      </c>
      <c r="D634">
        <v>0</v>
      </c>
      <c r="E634">
        <v>0</v>
      </c>
    </row>
    <row r="635" spans="1:5" x14ac:dyDescent="0.35">
      <c r="A635" s="39" t="s">
        <v>1564</v>
      </c>
      <c r="B635">
        <v>73901</v>
      </c>
      <c r="C635">
        <v>26202</v>
      </c>
      <c r="D635">
        <v>5972</v>
      </c>
      <c r="E635">
        <v>0</v>
      </c>
    </row>
    <row r="636" spans="1:5" x14ac:dyDescent="0.35">
      <c r="A636" s="39" t="s">
        <v>1565</v>
      </c>
      <c r="B636">
        <v>18566</v>
      </c>
      <c r="C636">
        <v>0</v>
      </c>
      <c r="D636">
        <v>1500</v>
      </c>
      <c r="E636">
        <v>0</v>
      </c>
    </row>
    <row r="637" spans="1:5" x14ac:dyDescent="0.35">
      <c r="A637" s="39" t="s">
        <v>1566</v>
      </c>
      <c r="B637">
        <v>0</v>
      </c>
      <c r="C637">
        <v>0</v>
      </c>
      <c r="D637">
        <v>0</v>
      </c>
      <c r="E637">
        <v>0</v>
      </c>
    </row>
    <row r="638" spans="1:5" x14ac:dyDescent="0.35">
      <c r="A638" s="39" t="s">
        <v>1567</v>
      </c>
      <c r="B638">
        <v>178177</v>
      </c>
      <c r="C638">
        <v>51610</v>
      </c>
      <c r="D638">
        <v>8099</v>
      </c>
      <c r="E638">
        <v>0</v>
      </c>
    </row>
    <row r="639" spans="1:5" x14ac:dyDescent="0.35">
      <c r="A639" s="39" t="s">
        <v>1568</v>
      </c>
      <c r="B639">
        <v>41754</v>
      </c>
      <c r="C639">
        <v>0</v>
      </c>
      <c r="D639">
        <v>1898</v>
      </c>
      <c r="E639">
        <v>0</v>
      </c>
    </row>
    <row r="640" spans="1:5" x14ac:dyDescent="0.35">
      <c r="A640" s="39" t="s">
        <v>1569</v>
      </c>
      <c r="B640">
        <v>262851</v>
      </c>
      <c r="C640">
        <v>63092</v>
      </c>
      <c r="D640">
        <v>15539</v>
      </c>
      <c r="E640">
        <v>129200</v>
      </c>
    </row>
    <row r="641" spans="1:5" x14ac:dyDescent="0.35">
      <c r="A641" s="39" t="s">
        <v>1570</v>
      </c>
      <c r="B641">
        <v>33847</v>
      </c>
      <c r="C641">
        <v>37657</v>
      </c>
      <c r="D641">
        <v>2465</v>
      </c>
      <c r="E641">
        <v>0</v>
      </c>
    </row>
    <row r="642" spans="1:5" x14ac:dyDescent="0.35">
      <c r="A642" s="39" t="s">
        <v>1571</v>
      </c>
      <c r="B642">
        <v>10550</v>
      </c>
      <c r="C642">
        <v>0</v>
      </c>
      <c r="D642">
        <v>466</v>
      </c>
      <c r="E642">
        <v>0</v>
      </c>
    </row>
    <row r="643" spans="1:5" x14ac:dyDescent="0.35">
      <c r="A643" s="39" t="s">
        <v>1572</v>
      </c>
      <c r="B643">
        <v>48232</v>
      </c>
      <c r="C643">
        <v>0</v>
      </c>
      <c r="D643">
        <v>1698</v>
      </c>
      <c r="E643">
        <v>0</v>
      </c>
    </row>
    <row r="644" spans="1:5" x14ac:dyDescent="0.35">
      <c r="A644" s="39" t="s">
        <v>1573</v>
      </c>
      <c r="B644">
        <v>32215</v>
      </c>
      <c r="C644">
        <v>16919</v>
      </c>
      <c r="D644">
        <v>1318</v>
      </c>
      <c r="E644">
        <v>0</v>
      </c>
    </row>
    <row r="645" spans="1:5" x14ac:dyDescent="0.35">
      <c r="A645" s="39" t="s">
        <v>1574</v>
      </c>
      <c r="B645">
        <v>0</v>
      </c>
      <c r="C645">
        <v>0</v>
      </c>
      <c r="D645">
        <v>0</v>
      </c>
      <c r="E645">
        <v>0</v>
      </c>
    </row>
    <row r="646" spans="1:5" x14ac:dyDescent="0.35">
      <c r="A646" s="39" t="s">
        <v>1575</v>
      </c>
      <c r="B646">
        <v>8786</v>
      </c>
      <c r="C646">
        <v>0</v>
      </c>
      <c r="D646">
        <v>306</v>
      </c>
      <c r="E646">
        <v>0</v>
      </c>
    </row>
    <row r="647" spans="1:5" x14ac:dyDescent="0.35">
      <c r="A647" s="39" t="s">
        <v>1576</v>
      </c>
      <c r="B647">
        <v>15138</v>
      </c>
      <c r="C647">
        <v>18161</v>
      </c>
      <c r="D647">
        <v>1227</v>
      </c>
      <c r="E647">
        <v>0</v>
      </c>
    </row>
    <row r="648" spans="1:5" x14ac:dyDescent="0.35">
      <c r="A648" s="39" t="s">
        <v>1577</v>
      </c>
      <c r="B648">
        <v>0</v>
      </c>
      <c r="C648">
        <v>0</v>
      </c>
      <c r="D648">
        <v>0</v>
      </c>
      <c r="E648">
        <v>0</v>
      </c>
    </row>
    <row r="649" spans="1:5" x14ac:dyDescent="0.35">
      <c r="A649" s="39" t="s">
        <v>1578</v>
      </c>
      <c r="B649">
        <v>17115</v>
      </c>
      <c r="C649">
        <v>0</v>
      </c>
      <c r="D649">
        <v>907</v>
      </c>
      <c r="E649">
        <v>0</v>
      </c>
    </row>
    <row r="650" spans="1:5" x14ac:dyDescent="0.35">
      <c r="A650" s="39" t="s">
        <v>1579</v>
      </c>
      <c r="B650">
        <v>0</v>
      </c>
      <c r="C650">
        <v>0</v>
      </c>
      <c r="D650">
        <v>0</v>
      </c>
      <c r="E650">
        <v>0</v>
      </c>
    </row>
    <row r="651" spans="1:5" x14ac:dyDescent="0.35">
      <c r="A651" s="39" t="s">
        <v>1580</v>
      </c>
      <c r="B651">
        <v>0</v>
      </c>
      <c r="C651">
        <v>0</v>
      </c>
      <c r="D651">
        <v>0</v>
      </c>
      <c r="E651">
        <v>0</v>
      </c>
    </row>
    <row r="652" spans="1:5" x14ac:dyDescent="0.35">
      <c r="A652" s="39" t="s">
        <v>1581</v>
      </c>
      <c r="B652">
        <v>6608</v>
      </c>
      <c r="C652">
        <v>2725</v>
      </c>
      <c r="D652">
        <v>450</v>
      </c>
      <c r="E652">
        <v>0</v>
      </c>
    </row>
    <row r="653" spans="1:5" x14ac:dyDescent="0.35">
      <c r="A653" s="39" t="s">
        <v>1582</v>
      </c>
      <c r="B653">
        <v>0</v>
      </c>
      <c r="C653">
        <v>0</v>
      </c>
      <c r="D653">
        <v>0</v>
      </c>
      <c r="E653">
        <v>0</v>
      </c>
    </row>
    <row r="654" spans="1:5" x14ac:dyDescent="0.35">
      <c r="A654" s="39" t="s">
        <v>1583</v>
      </c>
      <c r="B654">
        <v>0</v>
      </c>
      <c r="C654">
        <v>0</v>
      </c>
      <c r="D654">
        <v>0</v>
      </c>
      <c r="E654">
        <v>0</v>
      </c>
    </row>
    <row r="655" spans="1:5" x14ac:dyDescent="0.35">
      <c r="A655" s="39" t="s">
        <v>1584</v>
      </c>
      <c r="B655">
        <v>32520</v>
      </c>
      <c r="C655">
        <v>38228</v>
      </c>
      <c r="D655">
        <v>2738</v>
      </c>
      <c r="E655">
        <v>0</v>
      </c>
    </row>
    <row r="656" spans="1:5" x14ac:dyDescent="0.35">
      <c r="A656" s="39" t="s">
        <v>1585</v>
      </c>
      <c r="B656">
        <v>8887</v>
      </c>
      <c r="C656">
        <v>0</v>
      </c>
      <c r="D656">
        <v>666</v>
      </c>
      <c r="E656">
        <v>0</v>
      </c>
    </row>
    <row r="657" spans="1:5" x14ac:dyDescent="0.35">
      <c r="A657" s="39" t="s">
        <v>1586</v>
      </c>
      <c r="B657">
        <v>50317</v>
      </c>
      <c r="C657">
        <v>0</v>
      </c>
      <c r="D657">
        <v>3535</v>
      </c>
      <c r="E657">
        <v>13000</v>
      </c>
    </row>
    <row r="658" spans="1:5" x14ac:dyDescent="0.35">
      <c r="A658" s="39" t="s">
        <v>1587</v>
      </c>
      <c r="B658">
        <v>23623</v>
      </c>
      <c r="C658">
        <v>9800</v>
      </c>
      <c r="D658">
        <v>1019</v>
      </c>
      <c r="E658">
        <v>0</v>
      </c>
    </row>
    <row r="659" spans="1:5" x14ac:dyDescent="0.35">
      <c r="A659" s="39" t="s">
        <v>1588</v>
      </c>
      <c r="B659">
        <v>0</v>
      </c>
      <c r="C659">
        <v>0</v>
      </c>
      <c r="D659">
        <v>0</v>
      </c>
      <c r="E659">
        <v>0</v>
      </c>
    </row>
    <row r="660" spans="1:5" x14ac:dyDescent="0.35">
      <c r="A660" s="39" t="s">
        <v>1589</v>
      </c>
      <c r="B660">
        <v>0</v>
      </c>
      <c r="C660">
        <v>0</v>
      </c>
      <c r="D660">
        <v>0</v>
      </c>
      <c r="E660">
        <v>0</v>
      </c>
    </row>
    <row r="661" spans="1:5" x14ac:dyDescent="0.35">
      <c r="A661" s="39" t="s">
        <v>1590</v>
      </c>
      <c r="B661">
        <v>32862</v>
      </c>
      <c r="C661">
        <v>23648</v>
      </c>
      <c r="D661">
        <v>2651</v>
      </c>
      <c r="E661">
        <v>0</v>
      </c>
    </row>
    <row r="662" spans="1:5" x14ac:dyDescent="0.35">
      <c r="A662" s="39" t="s">
        <v>1591</v>
      </c>
      <c r="B662">
        <v>11846</v>
      </c>
      <c r="C662">
        <v>0</v>
      </c>
      <c r="D662">
        <v>602</v>
      </c>
      <c r="E662">
        <v>0</v>
      </c>
    </row>
    <row r="663" spans="1:5" x14ac:dyDescent="0.35">
      <c r="A663" s="39" t="s">
        <v>1592</v>
      </c>
      <c r="B663">
        <v>9292</v>
      </c>
      <c r="C663">
        <v>0</v>
      </c>
      <c r="D663">
        <v>411</v>
      </c>
      <c r="E663">
        <v>0</v>
      </c>
    </row>
    <row r="664" spans="1:5" x14ac:dyDescent="0.35">
      <c r="A664" s="39" t="s">
        <v>1593</v>
      </c>
      <c r="B664">
        <v>3898</v>
      </c>
      <c r="C664">
        <v>0</v>
      </c>
      <c r="D664">
        <v>198</v>
      </c>
      <c r="E664">
        <v>0</v>
      </c>
    </row>
    <row r="665" spans="1:5" x14ac:dyDescent="0.35">
      <c r="A665" s="39" t="s">
        <v>1594</v>
      </c>
      <c r="B665">
        <v>27724</v>
      </c>
      <c r="C665">
        <v>16303</v>
      </c>
      <c r="D665">
        <v>1653</v>
      </c>
      <c r="E665">
        <v>0</v>
      </c>
    </row>
    <row r="666" spans="1:5" x14ac:dyDescent="0.35">
      <c r="A666" s="39" t="s">
        <v>1595</v>
      </c>
      <c r="B666">
        <v>0</v>
      </c>
      <c r="C666">
        <v>0</v>
      </c>
      <c r="D666">
        <v>0</v>
      </c>
      <c r="E666">
        <v>0</v>
      </c>
    </row>
    <row r="667" spans="1:5" x14ac:dyDescent="0.35">
      <c r="A667" s="39" t="s">
        <v>1596</v>
      </c>
      <c r="B667">
        <v>11706</v>
      </c>
      <c r="C667">
        <v>0</v>
      </c>
      <c r="D667">
        <v>511</v>
      </c>
      <c r="E667">
        <v>0</v>
      </c>
    </row>
    <row r="668" spans="1:5" x14ac:dyDescent="0.35">
      <c r="A668" s="39" t="s">
        <v>1597</v>
      </c>
      <c r="B668">
        <v>19133</v>
      </c>
      <c r="C668">
        <v>9662</v>
      </c>
      <c r="D668">
        <v>1929</v>
      </c>
      <c r="E668">
        <v>3310</v>
      </c>
    </row>
    <row r="669" spans="1:5" x14ac:dyDescent="0.35">
      <c r="A669" s="39" t="s">
        <v>1598</v>
      </c>
      <c r="B669">
        <v>4766</v>
      </c>
      <c r="C669">
        <v>0</v>
      </c>
      <c r="D669">
        <v>480</v>
      </c>
      <c r="E669">
        <v>3170</v>
      </c>
    </row>
    <row r="670" spans="1:5" x14ac:dyDescent="0.35">
      <c r="A670" s="39" t="s">
        <v>1599</v>
      </c>
      <c r="B670">
        <v>0</v>
      </c>
      <c r="C670">
        <v>0</v>
      </c>
      <c r="D670">
        <v>0</v>
      </c>
      <c r="E670">
        <v>0</v>
      </c>
    </row>
    <row r="671" spans="1:5" x14ac:dyDescent="0.35">
      <c r="A671" s="39" t="s">
        <v>1600</v>
      </c>
      <c r="B671">
        <v>83228</v>
      </c>
      <c r="C671">
        <v>199674</v>
      </c>
      <c r="D671">
        <v>15361</v>
      </c>
      <c r="E671">
        <v>0</v>
      </c>
    </row>
    <row r="672" spans="1:5" x14ac:dyDescent="0.35">
      <c r="A672" s="39" t="s">
        <v>1601</v>
      </c>
      <c r="B672">
        <v>174844</v>
      </c>
      <c r="C672">
        <v>0</v>
      </c>
      <c r="D672">
        <v>12092</v>
      </c>
      <c r="E672">
        <v>0</v>
      </c>
    </row>
    <row r="673" spans="1:5" x14ac:dyDescent="0.35">
      <c r="A673" s="39" t="s">
        <v>1602</v>
      </c>
      <c r="B673">
        <v>149661</v>
      </c>
      <c r="C673">
        <v>0</v>
      </c>
      <c r="D673">
        <v>12031</v>
      </c>
      <c r="E673">
        <v>0</v>
      </c>
    </row>
    <row r="674" spans="1:5" x14ac:dyDescent="0.35">
      <c r="A674" s="39" t="s">
        <v>1603</v>
      </c>
      <c r="B674">
        <v>34045</v>
      </c>
      <c r="C674">
        <v>0</v>
      </c>
      <c r="D674">
        <v>2737</v>
      </c>
      <c r="E674">
        <v>0</v>
      </c>
    </row>
    <row r="675" spans="1:5" x14ac:dyDescent="0.35">
      <c r="A675" s="39" t="s">
        <v>1604</v>
      </c>
      <c r="B675">
        <v>37627</v>
      </c>
      <c r="C675">
        <v>16071</v>
      </c>
      <c r="D675">
        <v>3731</v>
      </c>
      <c r="E675">
        <v>0</v>
      </c>
    </row>
    <row r="676" spans="1:5" x14ac:dyDescent="0.35">
      <c r="A676" s="39" t="s">
        <v>1605</v>
      </c>
      <c r="B676">
        <v>131879</v>
      </c>
      <c r="C676">
        <v>54721</v>
      </c>
      <c r="D676">
        <v>5789</v>
      </c>
      <c r="E676">
        <v>0</v>
      </c>
    </row>
    <row r="677" spans="1:5" x14ac:dyDescent="0.35">
      <c r="A677" s="39" t="s">
        <v>1606</v>
      </c>
      <c r="B677">
        <v>282231</v>
      </c>
      <c r="C677">
        <v>140581</v>
      </c>
      <c r="D677">
        <v>19283</v>
      </c>
      <c r="E677">
        <v>769673</v>
      </c>
    </row>
    <row r="678" spans="1:5" x14ac:dyDescent="0.35">
      <c r="A678" s="39" t="s">
        <v>1607</v>
      </c>
      <c r="B678">
        <v>12495</v>
      </c>
      <c r="C678">
        <v>4088</v>
      </c>
      <c r="D678">
        <v>1418</v>
      </c>
      <c r="E678">
        <v>0</v>
      </c>
    </row>
    <row r="679" spans="1:5" x14ac:dyDescent="0.35">
      <c r="A679" s="39" t="s">
        <v>1608</v>
      </c>
      <c r="B679">
        <v>0</v>
      </c>
      <c r="C679">
        <v>0</v>
      </c>
      <c r="D679">
        <v>0</v>
      </c>
      <c r="E679">
        <v>0</v>
      </c>
    </row>
    <row r="680" spans="1:5" x14ac:dyDescent="0.35">
      <c r="A680" s="39" t="s">
        <v>1609</v>
      </c>
      <c r="B680">
        <v>3298</v>
      </c>
      <c r="C680">
        <v>0</v>
      </c>
      <c r="D680">
        <v>320</v>
      </c>
      <c r="E680">
        <v>0</v>
      </c>
    </row>
    <row r="681" spans="1:5" x14ac:dyDescent="0.35">
      <c r="A681" s="39" t="s">
        <v>1610</v>
      </c>
      <c r="B681">
        <v>16840</v>
      </c>
      <c r="C681">
        <v>14357</v>
      </c>
      <c r="D681">
        <v>2166</v>
      </c>
      <c r="E681">
        <v>0</v>
      </c>
    </row>
    <row r="682" spans="1:5" x14ac:dyDescent="0.35">
      <c r="A682" s="39" t="s">
        <v>1611</v>
      </c>
      <c r="B682">
        <v>11896</v>
      </c>
      <c r="C682">
        <v>0</v>
      </c>
      <c r="D682">
        <v>955</v>
      </c>
      <c r="E682">
        <v>0</v>
      </c>
    </row>
    <row r="683" spans="1:5" x14ac:dyDescent="0.35">
      <c r="A683" s="39" t="s">
        <v>1612</v>
      </c>
      <c r="B683">
        <v>23381</v>
      </c>
      <c r="C683">
        <v>0</v>
      </c>
      <c r="D683">
        <v>2941</v>
      </c>
      <c r="E683">
        <v>0</v>
      </c>
    </row>
    <row r="684" spans="1:5" x14ac:dyDescent="0.35">
      <c r="A684" s="39" t="s">
        <v>1613</v>
      </c>
      <c r="B684">
        <v>11269</v>
      </c>
      <c r="C684">
        <v>23214</v>
      </c>
      <c r="D684">
        <v>1185</v>
      </c>
      <c r="E684">
        <v>0</v>
      </c>
    </row>
    <row r="685" spans="1:5" x14ac:dyDescent="0.35">
      <c r="A685" s="39" t="s">
        <v>1614</v>
      </c>
      <c r="B685">
        <v>10622</v>
      </c>
      <c r="C685">
        <v>0</v>
      </c>
      <c r="D685">
        <v>973</v>
      </c>
      <c r="E685">
        <v>0</v>
      </c>
    </row>
    <row r="686" spans="1:5" x14ac:dyDescent="0.35">
      <c r="A686" s="39" t="s">
        <v>1615</v>
      </c>
      <c r="B686">
        <v>70781</v>
      </c>
      <c r="C686">
        <v>0</v>
      </c>
      <c r="D686">
        <v>7152</v>
      </c>
      <c r="E686">
        <v>0</v>
      </c>
    </row>
    <row r="687" spans="1:5" x14ac:dyDescent="0.35">
      <c r="A687" s="39" t="s">
        <v>1616</v>
      </c>
      <c r="B687">
        <v>0</v>
      </c>
      <c r="C687">
        <v>28995</v>
      </c>
      <c r="D687">
        <v>270</v>
      </c>
      <c r="E687">
        <v>0</v>
      </c>
    </row>
    <row r="688" spans="1:5" x14ac:dyDescent="0.35">
      <c r="A688" s="39" t="s">
        <v>1617</v>
      </c>
      <c r="B688">
        <v>41171</v>
      </c>
      <c r="C688">
        <v>0</v>
      </c>
      <c r="D688">
        <v>2952</v>
      </c>
      <c r="E688">
        <v>0</v>
      </c>
    </row>
    <row r="689" spans="1:5" x14ac:dyDescent="0.35">
      <c r="A689" s="39" t="s">
        <v>1618</v>
      </c>
      <c r="B689">
        <v>68347</v>
      </c>
      <c r="C689">
        <v>0</v>
      </c>
      <c r="D689">
        <v>4853</v>
      </c>
      <c r="E689">
        <v>0</v>
      </c>
    </row>
    <row r="690" spans="1:5" x14ac:dyDescent="0.35">
      <c r="A690" s="39" t="s">
        <v>1619</v>
      </c>
      <c r="B690">
        <v>24701</v>
      </c>
      <c r="C690">
        <v>15797</v>
      </c>
      <c r="D690">
        <v>2733</v>
      </c>
      <c r="E690">
        <v>0</v>
      </c>
    </row>
    <row r="691" spans="1:5" x14ac:dyDescent="0.35">
      <c r="A691" s="39" t="s">
        <v>1620</v>
      </c>
      <c r="B691">
        <v>1818</v>
      </c>
      <c r="C691">
        <v>0</v>
      </c>
      <c r="D691">
        <v>190</v>
      </c>
      <c r="E691">
        <v>0</v>
      </c>
    </row>
    <row r="692" spans="1:5" x14ac:dyDescent="0.35">
      <c r="A692" s="39" t="s">
        <v>1621</v>
      </c>
      <c r="B692">
        <v>30112</v>
      </c>
      <c r="C692">
        <v>0</v>
      </c>
      <c r="D692">
        <v>3148</v>
      </c>
      <c r="E692">
        <v>0</v>
      </c>
    </row>
    <row r="693" spans="1:5" x14ac:dyDescent="0.35">
      <c r="A693" s="39" t="s">
        <v>1622</v>
      </c>
      <c r="B693">
        <v>10001</v>
      </c>
      <c r="C693">
        <v>9704</v>
      </c>
      <c r="D693">
        <v>1034</v>
      </c>
      <c r="E693">
        <v>0</v>
      </c>
    </row>
    <row r="694" spans="1:5" x14ac:dyDescent="0.35">
      <c r="A694" s="39" t="s">
        <v>1623</v>
      </c>
      <c r="B694">
        <v>1506</v>
      </c>
      <c r="C694">
        <v>0</v>
      </c>
      <c r="D694">
        <v>115</v>
      </c>
      <c r="E694">
        <v>0</v>
      </c>
    </row>
    <row r="695" spans="1:5" x14ac:dyDescent="0.35">
      <c r="A695" s="39" t="s">
        <v>1624</v>
      </c>
      <c r="B695">
        <v>24842</v>
      </c>
      <c r="C695">
        <v>0</v>
      </c>
      <c r="D695">
        <v>1898</v>
      </c>
      <c r="E695">
        <v>0</v>
      </c>
    </row>
    <row r="696" spans="1:5" x14ac:dyDescent="0.35">
      <c r="A696" s="39" t="s">
        <v>1625</v>
      </c>
      <c r="B696">
        <v>329</v>
      </c>
      <c r="C696">
        <v>34846</v>
      </c>
      <c r="D696">
        <v>124</v>
      </c>
      <c r="E696">
        <v>0</v>
      </c>
    </row>
    <row r="697" spans="1:5" x14ac:dyDescent="0.35">
      <c r="A697" s="39" t="s">
        <v>1626</v>
      </c>
      <c r="B697">
        <v>0</v>
      </c>
      <c r="C697">
        <v>0</v>
      </c>
      <c r="D697">
        <v>0</v>
      </c>
      <c r="E697">
        <v>0</v>
      </c>
    </row>
    <row r="698" spans="1:5" x14ac:dyDescent="0.35">
      <c r="A698" s="39" t="s">
        <v>1627</v>
      </c>
      <c r="B698">
        <v>47589</v>
      </c>
      <c r="C698">
        <v>0</v>
      </c>
      <c r="D698">
        <v>3498</v>
      </c>
      <c r="E698">
        <v>0</v>
      </c>
    </row>
    <row r="699" spans="1:5" x14ac:dyDescent="0.35">
      <c r="A699" s="39" t="s">
        <v>1628</v>
      </c>
      <c r="B699">
        <v>11198</v>
      </c>
      <c r="C699">
        <v>0</v>
      </c>
      <c r="D699">
        <v>814</v>
      </c>
      <c r="E699">
        <v>0</v>
      </c>
    </row>
    <row r="700" spans="1:5" x14ac:dyDescent="0.35">
      <c r="A700" s="39" t="s">
        <v>1629</v>
      </c>
      <c r="B700">
        <v>18856</v>
      </c>
      <c r="C700">
        <v>27553</v>
      </c>
      <c r="D700">
        <v>1455</v>
      </c>
      <c r="E700">
        <v>0</v>
      </c>
    </row>
    <row r="701" spans="1:5" x14ac:dyDescent="0.35">
      <c r="A701" s="39" t="s">
        <v>1630</v>
      </c>
      <c r="B701">
        <v>33784</v>
      </c>
      <c r="C701">
        <v>0</v>
      </c>
      <c r="D701">
        <v>1155</v>
      </c>
      <c r="E701">
        <v>0</v>
      </c>
    </row>
    <row r="702" spans="1:5" x14ac:dyDescent="0.35">
      <c r="A702" s="39" t="s">
        <v>1631</v>
      </c>
      <c r="B702">
        <v>44495</v>
      </c>
      <c r="C702">
        <v>0</v>
      </c>
      <c r="D702">
        <v>5186</v>
      </c>
      <c r="E702">
        <v>0</v>
      </c>
    </row>
    <row r="703" spans="1:5" x14ac:dyDescent="0.35">
      <c r="A703" s="39" t="s">
        <v>1632</v>
      </c>
      <c r="B703">
        <v>10347</v>
      </c>
      <c r="C703">
        <v>29149</v>
      </c>
      <c r="D703">
        <v>697</v>
      </c>
      <c r="E703">
        <v>0</v>
      </c>
    </row>
    <row r="704" spans="1:5" x14ac:dyDescent="0.35">
      <c r="A704" s="39" t="s">
        <v>1633</v>
      </c>
      <c r="B704">
        <v>812</v>
      </c>
      <c r="C704">
        <v>0</v>
      </c>
      <c r="D704">
        <v>45</v>
      </c>
      <c r="E704">
        <v>0</v>
      </c>
    </row>
    <row r="705" spans="1:5" x14ac:dyDescent="0.35">
      <c r="A705" s="39" t="s">
        <v>1634</v>
      </c>
      <c r="B705">
        <v>175901</v>
      </c>
      <c r="C705">
        <v>0</v>
      </c>
      <c r="D705">
        <v>9813</v>
      </c>
      <c r="E705">
        <v>0</v>
      </c>
    </row>
    <row r="706" spans="1:5" x14ac:dyDescent="0.35">
      <c r="A706" s="39" t="s">
        <v>1635</v>
      </c>
      <c r="B706">
        <v>0</v>
      </c>
      <c r="C706">
        <v>0</v>
      </c>
      <c r="D706">
        <v>0</v>
      </c>
      <c r="E706">
        <v>0</v>
      </c>
    </row>
    <row r="707" spans="1:5" x14ac:dyDescent="0.35">
      <c r="A707" s="39" t="s">
        <v>1636</v>
      </c>
      <c r="B707">
        <v>36444</v>
      </c>
      <c r="C707">
        <v>52612</v>
      </c>
      <c r="D707">
        <v>2939</v>
      </c>
      <c r="E707">
        <v>0</v>
      </c>
    </row>
    <row r="708" spans="1:5" x14ac:dyDescent="0.35">
      <c r="A708" s="39" t="s">
        <v>1637</v>
      </c>
      <c r="B708">
        <v>3176</v>
      </c>
      <c r="C708">
        <v>0</v>
      </c>
      <c r="D708">
        <v>228</v>
      </c>
      <c r="E708">
        <v>0</v>
      </c>
    </row>
    <row r="709" spans="1:5" x14ac:dyDescent="0.35">
      <c r="A709" s="39" t="s">
        <v>1638</v>
      </c>
      <c r="B709">
        <v>152632</v>
      </c>
      <c r="C709">
        <v>0</v>
      </c>
      <c r="D709">
        <v>10958</v>
      </c>
      <c r="E709">
        <v>0</v>
      </c>
    </row>
    <row r="710" spans="1:5" x14ac:dyDescent="0.35">
      <c r="A710" s="39" t="s">
        <v>1639</v>
      </c>
      <c r="B710">
        <v>0</v>
      </c>
      <c r="C710">
        <v>0</v>
      </c>
      <c r="D710">
        <v>0</v>
      </c>
      <c r="E710">
        <v>0</v>
      </c>
    </row>
    <row r="711" spans="1:5" x14ac:dyDescent="0.35">
      <c r="A711" s="39" t="s">
        <v>1640</v>
      </c>
      <c r="B711">
        <v>0</v>
      </c>
      <c r="C711">
        <v>109383</v>
      </c>
      <c r="D711">
        <v>270</v>
      </c>
      <c r="E711">
        <v>0</v>
      </c>
    </row>
    <row r="712" spans="1:5" x14ac:dyDescent="0.35">
      <c r="A712" s="39" t="s">
        <v>1641</v>
      </c>
      <c r="B712">
        <v>8348</v>
      </c>
      <c r="C712">
        <v>0</v>
      </c>
      <c r="D712">
        <v>666</v>
      </c>
      <c r="E712">
        <v>0</v>
      </c>
    </row>
    <row r="713" spans="1:5" x14ac:dyDescent="0.35">
      <c r="A713" s="39" t="s">
        <v>1642</v>
      </c>
      <c r="B713">
        <v>215248</v>
      </c>
      <c r="C713">
        <v>0</v>
      </c>
      <c r="D713">
        <v>17179</v>
      </c>
      <c r="E713">
        <v>0</v>
      </c>
    </row>
    <row r="714" spans="1:5" x14ac:dyDescent="0.35">
      <c r="A714" s="39" t="s">
        <v>1643</v>
      </c>
      <c r="B714">
        <v>198553</v>
      </c>
      <c r="C714">
        <v>0</v>
      </c>
      <c r="D714">
        <v>15846</v>
      </c>
      <c r="E714">
        <v>0</v>
      </c>
    </row>
    <row r="715" spans="1:5" x14ac:dyDescent="0.35">
      <c r="A715" s="39" t="s">
        <v>1644</v>
      </c>
      <c r="B715">
        <v>15044</v>
      </c>
      <c r="C715">
        <v>18794</v>
      </c>
      <c r="D715">
        <v>1536</v>
      </c>
      <c r="E715">
        <v>0</v>
      </c>
    </row>
    <row r="716" spans="1:5" x14ac:dyDescent="0.35">
      <c r="A716" s="39" t="s">
        <v>1645</v>
      </c>
      <c r="B716">
        <v>8926</v>
      </c>
      <c r="C716">
        <v>0</v>
      </c>
      <c r="D716">
        <v>744</v>
      </c>
      <c r="E716">
        <v>0</v>
      </c>
    </row>
    <row r="717" spans="1:5" x14ac:dyDescent="0.35">
      <c r="A717" s="39" t="s">
        <v>1646</v>
      </c>
      <c r="B717">
        <v>20823</v>
      </c>
      <c r="C717">
        <v>0</v>
      </c>
      <c r="D717">
        <v>1705</v>
      </c>
      <c r="E717">
        <v>0</v>
      </c>
    </row>
    <row r="718" spans="1:5" x14ac:dyDescent="0.35">
      <c r="A718" s="39" t="s">
        <v>1647</v>
      </c>
      <c r="B718">
        <v>25248</v>
      </c>
      <c r="C718">
        <v>0</v>
      </c>
      <c r="D718">
        <v>2068</v>
      </c>
      <c r="E718">
        <v>0</v>
      </c>
    </row>
    <row r="719" spans="1:5" x14ac:dyDescent="0.35">
      <c r="A719" s="39" t="s">
        <v>1648</v>
      </c>
      <c r="B719">
        <v>11138</v>
      </c>
      <c r="C719">
        <v>13194</v>
      </c>
      <c r="D719">
        <v>769</v>
      </c>
      <c r="E719">
        <v>0</v>
      </c>
    </row>
    <row r="720" spans="1:5" x14ac:dyDescent="0.35">
      <c r="A720" s="39" t="s">
        <v>1649</v>
      </c>
      <c r="B720">
        <v>9703</v>
      </c>
      <c r="C720">
        <v>0</v>
      </c>
      <c r="D720">
        <v>670</v>
      </c>
      <c r="E720">
        <v>0</v>
      </c>
    </row>
    <row r="721" spans="1:5" x14ac:dyDescent="0.35">
      <c r="A721" s="39" t="s">
        <v>1650</v>
      </c>
      <c r="B721">
        <v>26157</v>
      </c>
      <c r="C721">
        <v>0</v>
      </c>
      <c r="D721">
        <v>1806</v>
      </c>
      <c r="E721">
        <v>0</v>
      </c>
    </row>
    <row r="722" spans="1:5" x14ac:dyDescent="0.35">
      <c r="A722" s="39" t="s">
        <v>1651</v>
      </c>
      <c r="B722">
        <v>0</v>
      </c>
      <c r="C722">
        <v>0</v>
      </c>
      <c r="D722">
        <v>0</v>
      </c>
      <c r="E722">
        <v>0</v>
      </c>
    </row>
    <row r="723" spans="1:5" x14ac:dyDescent="0.35">
      <c r="A723" s="39" t="s">
        <v>1652</v>
      </c>
      <c r="B723">
        <v>9097</v>
      </c>
      <c r="C723">
        <v>9844</v>
      </c>
      <c r="D723">
        <v>1017</v>
      </c>
      <c r="E723">
        <v>0</v>
      </c>
    </row>
    <row r="724" spans="1:5" x14ac:dyDescent="0.35">
      <c r="A724" s="39" t="s">
        <v>1653</v>
      </c>
      <c r="B724">
        <v>0</v>
      </c>
      <c r="C724">
        <v>0</v>
      </c>
      <c r="D724">
        <v>0</v>
      </c>
      <c r="E724">
        <v>0</v>
      </c>
    </row>
    <row r="725" spans="1:5" x14ac:dyDescent="0.35">
      <c r="A725" s="39" t="s">
        <v>1654</v>
      </c>
      <c r="B725">
        <v>27762</v>
      </c>
      <c r="C725">
        <v>0</v>
      </c>
      <c r="D725">
        <v>3058</v>
      </c>
      <c r="E725">
        <v>0</v>
      </c>
    </row>
    <row r="726" spans="1:5" x14ac:dyDescent="0.35">
      <c r="A726" s="39" t="s">
        <v>1655</v>
      </c>
      <c r="B726">
        <v>920965</v>
      </c>
      <c r="C726">
        <v>0</v>
      </c>
      <c r="D726">
        <v>63332</v>
      </c>
      <c r="E726">
        <v>80000</v>
      </c>
    </row>
    <row r="727" spans="1:5" x14ac:dyDescent="0.35">
      <c r="A727" s="39" t="s">
        <v>1656</v>
      </c>
      <c r="B727">
        <v>0</v>
      </c>
      <c r="C727">
        <v>0</v>
      </c>
      <c r="D727">
        <v>0</v>
      </c>
      <c r="E727">
        <v>0</v>
      </c>
    </row>
    <row r="728" spans="1:5" x14ac:dyDescent="0.35">
      <c r="A728" s="39" t="s">
        <v>1657</v>
      </c>
      <c r="B728">
        <v>32310</v>
      </c>
      <c r="C728">
        <v>51384</v>
      </c>
      <c r="D728">
        <v>2389</v>
      </c>
      <c r="E728">
        <v>0</v>
      </c>
    </row>
    <row r="729" spans="1:5" x14ac:dyDescent="0.35">
      <c r="A729" s="39" t="s">
        <v>1658</v>
      </c>
      <c r="B729">
        <v>0</v>
      </c>
      <c r="C729">
        <v>0</v>
      </c>
      <c r="D729">
        <v>0</v>
      </c>
      <c r="E729">
        <v>0</v>
      </c>
    </row>
    <row r="730" spans="1:5" x14ac:dyDescent="0.35">
      <c r="A730" s="39" t="s">
        <v>1659</v>
      </c>
      <c r="B730">
        <v>23592</v>
      </c>
      <c r="C730">
        <v>0</v>
      </c>
      <c r="D730">
        <v>1363</v>
      </c>
      <c r="E730">
        <v>0</v>
      </c>
    </row>
    <row r="731" spans="1:5" x14ac:dyDescent="0.35">
      <c r="A731" s="39" t="s">
        <v>1660</v>
      </c>
      <c r="B731">
        <v>43626</v>
      </c>
      <c r="C731">
        <v>0</v>
      </c>
      <c r="D731">
        <v>2521</v>
      </c>
      <c r="E731">
        <v>0</v>
      </c>
    </row>
    <row r="732" spans="1:5" x14ac:dyDescent="0.35">
      <c r="A732" s="39" t="s">
        <v>1661</v>
      </c>
      <c r="B732">
        <v>45634</v>
      </c>
      <c r="C732">
        <v>47201</v>
      </c>
      <c r="D732">
        <v>4359</v>
      </c>
      <c r="E732">
        <v>0</v>
      </c>
    </row>
    <row r="733" spans="1:5" x14ac:dyDescent="0.35">
      <c r="A733" s="39" t="s">
        <v>1662</v>
      </c>
      <c r="B733">
        <v>0</v>
      </c>
      <c r="C733">
        <v>0</v>
      </c>
      <c r="D733">
        <v>0</v>
      </c>
      <c r="E733">
        <v>0</v>
      </c>
    </row>
    <row r="734" spans="1:5" x14ac:dyDescent="0.35">
      <c r="A734" s="39" t="s">
        <v>1663</v>
      </c>
      <c r="B734">
        <v>1333</v>
      </c>
      <c r="C734">
        <v>0</v>
      </c>
      <c r="D734">
        <v>67</v>
      </c>
      <c r="E734">
        <v>0</v>
      </c>
    </row>
    <row r="735" spans="1:5" x14ac:dyDescent="0.35">
      <c r="A735" s="39" t="s">
        <v>1664</v>
      </c>
      <c r="B735">
        <v>36130</v>
      </c>
      <c r="C735">
        <v>0</v>
      </c>
      <c r="D735">
        <v>1805</v>
      </c>
      <c r="E735">
        <v>0</v>
      </c>
    </row>
    <row r="736" spans="1:5" x14ac:dyDescent="0.35">
      <c r="A736" s="39" t="s">
        <v>1665</v>
      </c>
      <c r="B736">
        <v>14991</v>
      </c>
      <c r="C736">
        <v>15149</v>
      </c>
      <c r="D736">
        <v>766</v>
      </c>
      <c r="E736">
        <v>0</v>
      </c>
    </row>
    <row r="737" spans="1:5" x14ac:dyDescent="0.35">
      <c r="A737" s="39" t="s">
        <v>1666</v>
      </c>
      <c r="B737">
        <v>7948</v>
      </c>
      <c r="C737">
        <v>0</v>
      </c>
      <c r="D737">
        <v>335</v>
      </c>
      <c r="E737">
        <v>0</v>
      </c>
    </row>
    <row r="738" spans="1:5" x14ac:dyDescent="0.35">
      <c r="A738" s="39" t="s">
        <v>1667</v>
      </c>
      <c r="B738">
        <v>5169</v>
      </c>
      <c r="C738">
        <v>0</v>
      </c>
      <c r="D738">
        <v>218</v>
      </c>
      <c r="E738">
        <v>0</v>
      </c>
    </row>
    <row r="739" spans="1:5" x14ac:dyDescent="0.35">
      <c r="A739" s="39" t="s">
        <v>1668</v>
      </c>
      <c r="B739">
        <v>0</v>
      </c>
      <c r="C739">
        <v>0</v>
      </c>
      <c r="D739">
        <v>0</v>
      </c>
      <c r="E739">
        <v>0</v>
      </c>
    </row>
    <row r="740" spans="1:5" x14ac:dyDescent="0.35">
      <c r="A740" s="39" t="s">
        <v>1669</v>
      </c>
      <c r="B740">
        <v>38952</v>
      </c>
      <c r="C740">
        <v>47914</v>
      </c>
      <c r="D740">
        <v>2152</v>
      </c>
      <c r="E740">
        <v>0</v>
      </c>
    </row>
    <row r="741" spans="1:5" x14ac:dyDescent="0.35">
      <c r="A741" s="39" t="s">
        <v>1670</v>
      </c>
      <c r="B741">
        <v>613</v>
      </c>
      <c r="C741">
        <v>0</v>
      </c>
      <c r="D741">
        <v>28</v>
      </c>
      <c r="E741">
        <v>0</v>
      </c>
    </row>
    <row r="742" spans="1:5" x14ac:dyDescent="0.35">
      <c r="A742" s="39" t="s">
        <v>1671</v>
      </c>
      <c r="B742">
        <v>14722</v>
      </c>
      <c r="C742">
        <v>0</v>
      </c>
      <c r="D742">
        <v>683</v>
      </c>
      <c r="E742">
        <v>0</v>
      </c>
    </row>
    <row r="743" spans="1:5" x14ac:dyDescent="0.35">
      <c r="A743" s="39" t="s">
        <v>1672</v>
      </c>
      <c r="B743">
        <v>34045</v>
      </c>
      <c r="C743">
        <v>0</v>
      </c>
      <c r="D743">
        <v>1579</v>
      </c>
      <c r="E743">
        <v>0</v>
      </c>
    </row>
    <row r="744" spans="1:5" x14ac:dyDescent="0.35">
      <c r="A744" s="39" t="s">
        <v>1673</v>
      </c>
      <c r="B744">
        <v>31282</v>
      </c>
      <c r="C744">
        <v>33684</v>
      </c>
      <c r="D744">
        <v>2231</v>
      </c>
      <c r="E744">
        <v>0</v>
      </c>
    </row>
    <row r="745" spans="1:5" x14ac:dyDescent="0.35">
      <c r="A745" s="39" t="s">
        <v>1674</v>
      </c>
      <c r="B745">
        <v>3878</v>
      </c>
      <c r="C745">
        <v>0</v>
      </c>
      <c r="D745">
        <v>183</v>
      </c>
      <c r="E745">
        <v>0</v>
      </c>
    </row>
    <row r="746" spans="1:5" x14ac:dyDescent="0.35">
      <c r="A746" s="39" t="s">
        <v>1675</v>
      </c>
      <c r="B746">
        <v>28180</v>
      </c>
      <c r="C746">
        <v>0</v>
      </c>
      <c r="D746">
        <v>1327</v>
      </c>
      <c r="E746">
        <v>0</v>
      </c>
    </row>
    <row r="747" spans="1:5" x14ac:dyDescent="0.35">
      <c r="A747" s="39" t="s">
        <v>1676</v>
      </c>
      <c r="B747">
        <v>0</v>
      </c>
      <c r="C747">
        <v>0</v>
      </c>
      <c r="D747">
        <v>0</v>
      </c>
      <c r="E747">
        <v>0</v>
      </c>
    </row>
    <row r="748" spans="1:5" x14ac:dyDescent="0.35">
      <c r="A748" s="39" t="s">
        <v>1677</v>
      </c>
      <c r="B748">
        <v>12897</v>
      </c>
      <c r="C748">
        <v>30073</v>
      </c>
      <c r="D748">
        <v>1665</v>
      </c>
      <c r="E748">
        <v>0</v>
      </c>
    </row>
    <row r="749" spans="1:5" x14ac:dyDescent="0.35">
      <c r="A749" s="39" t="s">
        <v>1678</v>
      </c>
      <c r="B749">
        <v>1891</v>
      </c>
      <c r="C749">
        <v>0</v>
      </c>
      <c r="D749">
        <v>136</v>
      </c>
      <c r="E749">
        <v>0</v>
      </c>
    </row>
    <row r="750" spans="1:5" x14ac:dyDescent="0.35">
      <c r="A750" s="39" t="s">
        <v>1679</v>
      </c>
      <c r="B750">
        <v>19236</v>
      </c>
      <c r="C750">
        <v>0</v>
      </c>
      <c r="D750">
        <v>1425</v>
      </c>
      <c r="E750">
        <v>0</v>
      </c>
    </row>
    <row r="751" spans="1:5" x14ac:dyDescent="0.35">
      <c r="A751" s="39" t="s">
        <v>1680</v>
      </c>
      <c r="B751">
        <v>21373</v>
      </c>
      <c r="C751">
        <v>0</v>
      </c>
      <c r="D751">
        <v>1583</v>
      </c>
      <c r="E751">
        <v>0</v>
      </c>
    </row>
    <row r="752" spans="1:5" x14ac:dyDescent="0.35">
      <c r="A752" s="39" t="s">
        <v>1681</v>
      </c>
      <c r="B752">
        <v>11189</v>
      </c>
      <c r="C752">
        <v>0</v>
      </c>
      <c r="D752">
        <v>1598</v>
      </c>
      <c r="E752">
        <v>0</v>
      </c>
    </row>
    <row r="753" spans="1:5" x14ac:dyDescent="0.35">
      <c r="A753" s="39" t="s">
        <v>1682</v>
      </c>
      <c r="B753">
        <v>6979</v>
      </c>
      <c r="C753">
        <v>0</v>
      </c>
      <c r="D753">
        <v>486</v>
      </c>
      <c r="E753">
        <v>0</v>
      </c>
    </row>
    <row r="754" spans="1:5" x14ac:dyDescent="0.35">
      <c r="A754" s="39" t="s">
        <v>1683</v>
      </c>
      <c r="B754">
        <v>57244</v>
      </c>
      <c r="C754">
        <v>44544</v>
      </c>
      <c r="D754">
        <v>3192</v>
      </c>
      <c r="E754">
        <v>0</v>
      </c>
    </row>
    <row r="755" spans="1:5" x14ac:dyDescent="0.35">
      <c r="A755" s="39" t="s">
        <v>1684</v>
      </c>
      <c r="B755">
        <v>6647</v>
      </c>
      <c r="C755">
        <v>0</v>
      </c>
      <c r="D755">
        <v>463</v>
      </c>
      <c r="E755">
        <v>0</v>
      </c>
    </row>
    <row r="756" spans="1:5" x14ac:dyDescent="0.35">
      <c r="A756" s="39" t="s">
        <v>1685</v>
      </c>
      <c r="B756">
        <v>0</v>
      </c>
      <c r="C756">
        <v>0</v>
      </c>
      <c r="D756">
        <v>0</v>
      </c>
      <c r="E756">
        <v>0</v>
      </c>
    </row>
    <row r="757" spans="1:5" x14ac:dyDescent="0.35">
      <c r="A757" s="39" t="s">
        <v>1686</v>
      </c>
      <c r="B757">
        <v>73594</v>
      </c>
      <c r="C757">
        <v>134426</v>
      </c>
      <c r="D757">
        <v>6351</v>
      </c>
      <c r="E757">
        <v>0</v>
      </c>
    </row>
    <row r="758" spans="1:5" x14ac:dyDescent="0.35">
      <c r="A758" s="39" t="s">
        <v>1687</v>
      </c>
      <c r="B758">
        <v>28567</v>
      </c>
      <c r="C758">
        <v>0</v>
      </c>
      <c r="D758">
        <v>1750</v>
      </c>
      <c r="E758">
        <v>0</v>
      </c>
    </row>
    <row r="759" spans="1:5" x14ac:dyDescent="0.35">
      <c r="A759" s="39" t="s">
        <v>1688</v>
      </c>
      <c r="B759">
        <v>90449</v>
      </c>
      <c r="C759">
        <v>0</v>
      </c>
      <c r="D759">
        <v>5452</v>
      </c>
      <c r="E759">
        <v>0</v>
      </c>
    </row>
    <row r="760" spans="1:5" x14ac:dyDescent="0.35">
      <c r="A760" s="39" t="s">
        <v>1689</v>
      </c>
      <c r="B760">
        <v>33165</v>
      </c>
      <c r="C760">
        <v>0</v>
      </c>
      <c r="D760">
        <v>1999</v>
      </c>
      <c r="E760">
        <v>0</v>
      </c>
    </row>
    <row r="761" spans="1:5" x14ac:dyDescent="0.35">
      <c r="A761" s="39" t="s">
        <v>1690</v>
      </c>
      <c r="B761">
        <v>17130</v>
      </c>
      <c r="C761">
        <v>0</v>
      </c>
      <c r="D761">
        <v>1033</v>
      </c>
      <c r="E761">
        <v>0</v>
      </c>
    </row>
    <row r="762" spans="1:5" x14ac:dyDescent="0.35">
      <c r="A762" s="39" t="s">
        <v>1691</v>
      </c>
      <c r="B762">
        <v>0</v>
      </c>
      <c r="C762">
        <v>226473</v>
      </c>
      <c r="D762">
        <v>0</v>
      </c>
      <c r="E762">
        <v>38000</v>
      </c>
    </row>
    <row r="763" spans="1:5" x14ac:dyDescent="0.35">
      <c r="A763" s="39" t="s">
        <v>1692</v>
      </c>
      <c r="B763">
        <v>5489</v>
      </c>
      <c r="C763">
        <v>0</v>
      </c>
      <c r="D763">
        <v>3131</v>
      </c>
      <c r="E763">
        <v>0</v>
      </c>
    </row>
    <row r="764" spans="1:5" x14ac:dyDescent="0.35">
      <c r="A764" s="39" t="s">
        <v>1693</v>
      </c>
      <c r="B764">
        <v>300227</v>
      </c>
      <c r="C764">
        <v>0</v>
      </c>
      <c r="D764">
        <v>20146</v>
      </c>
      <c r="E764">
        <v>0</v>
      </c>
    </row>
    <row r="765" spans="1:5" x14ac:dyDescent="0.35">
      <c r="A765" s="39" t="s">
        <v>1694</v>
      </c>
      <c r="B765">
        <v>85158</v>
      </c>
      <c r="C765">
        <v>0</v>
      </c>
      <c r="D765">
        <v>7285</v>
      </c>
      <c r="E765">
        <v>0</v>
      </c>
    </row>
    <row r="766" spans="1:5" x14ac:dyDescent="0.35">
      <c r="A766" s="39" t="s">
        <v>1695</v>
      </c>
      <c r="B766">
        <v>443312</v>
      </c>
      <c r="C766">
        <v>207433</v>
      </c>
      <c r="D766">
        <v>23869</v>
      </c>
      <c r="E766">
        <v>0</v>
      </c>
    </row>
    <row r="767" spans="1:5" x14ac:dyDescent="0.35">
      <c r="A767" s="39" t="s">
        <v>1696</v>
      </c>
      <c r="B767">
        <v>8913</v>
      </c>
      <c r="C767">
        <v>24834</v>
      </c>
      <c r="D767">
        <v>791</v>
      </c>
      <c r="E767">
        <v>0</v>
      </c>
    </row>
    <row r="768" spans="1:5" x14ac:dyDescent="0.35">
      <c r="A768" s="39" t="s">
        <v>1697</v>
      </c>
      <c r="B768">
        <v>3868</v>
      </c>
      <c r="C768">
        <v>0</v>
      </c>
      <c r="D768">
        <v>171</v>
      </c>
      <c r="E768">
        <v>0</v>
      </c>
    </row>
    <row r="769" spans="1:5" x14ac:dyDescent="0.35">
      <c r="A769" s="39" t="s">
        <v>1698</v>
      </c>
      <c r="B769">
        <v>48263</v>
      </c>
      <c r="C769">
        <v>0</v>
      </c>
      <c r="D769">
        <v>2130</v>
      </c>
      <c r="E769">
        <v>0</v>
      </c>
    </row>
    <row r="770" spans="1:5" x14ac:dyDescent="0.35">
      <c r="A770" s="39" t="s">
        <v>1699</v>
      </c>
      <c r="B770">
        <v>0</v>
      </c>
      <c r="C770">
        <v>0</v>
      </c>
      <c r="D770">
        <v>0</v>
      </c>
      <c r="E770">
        <v>0</v>
      </c>
    </row>
    <row r="771" spans="1:5" x14ac:dyDescent="0.35">
      <c r="A771" s="39" t="s">
        <v>1700</v>
      </c>
      <c r="B771">
        <v>20713</v>
      </c>
      <c r="C771">
        <v>40530</v>
      </c>
      <c r="D771">
        <v>1758</v>
      </c>
      <c r="E771">
        <v>0</v>
      </c>
    </row>
    <row r="772" spans="1:5" x14ac:dyDescent="0.35">
      <c r="A772" s="39" t="s">
        <v>1701</v>
      </c>
      <c r="B772">
        <v>0</v>
      </c>
      <c r="C772">
        <v>0</v>
      </c>
      <c r="D772">
        <v>0</v>
      </c>
      <c r="E772">
        <v>0</v>
      </c>
    </row>
    <row r="773" spans="1:5" x14ac:dyDescent="0.35">
      <c r="A773" s="39" t="s">
        <v>1702</v>
      </c>
      <c r="B773">
        <v>78183</v>
      </c>
      <c r="C773">
        <v>0</v>
      </c>
      <c r="D773">
        <v>4937</v>
      </c>
      <c r="E773">
        <v>14850</v>
      </c>
    </row>
    <row r="774" spans="1:5" x14ac:dyDescent="0.35">
      <c r="A774" s="39" t="s">
        <v>1703</v>
      </c>
      <c r="B774">
        <v>15087</v>
      </c>
      <c r="C774">
        <v>41229</v>
      </c>
      <c r="D774">
        <v>1413</v>
      </c>
      <c r="E774">
        <v>0</v>
      </c>
    </row>
    <row r="775" spans="1:5" x14ac:dyDescent="0.35">
      <c r="A775" s="39" t="s">
        <v>1704</v>
      </c>
      <c r="B775">
        <v>15087</v>
      </c>
      <c r="C775">
        <v>0</v>
      </c>
      <c r="D775">
        <v>1129</v>
      </c>
      <c r="E775">
        <v>0</v>
      </c>
    </row>
    <row r="776" spans="1:5" x14ac:dyDescent="0.35">
      <c r="A776" s="39" t="s">
        <v>1705</v>
      </c>
      <c r="B776">
        <v>71607</v>
      </c>
      <c r="C776">
        <v>0</v>
      </c>
      <c r="D776">
        <v>5358</v>
      </c>
      <c r="E776">
        <v>0</v>
      </c>
    </row>
    <row r="777" spans="1:5" x14ac:dyDescent="0.35">
      <c r="A777" s="39" t="s">
        <v>1706</v>
      </c>
      <c r="B777">
        <v>22460</v>
      </c>
      <c r="C777">
        <v>30239</v>
      </c>
      <c r="D777">
        <v>1730</v>
      </c>
      <c r="E777">
        <v>0</v>
      </c>
    </row>
    <row r="778" spans="1:5" x14ac:dyDescent="0.35">
      <c r="A778" s="39" t="s">
        <v>1707</v>
      </c>
      <c r="B778">
        <v>3226</v>
      </c>
      <c r="C778">
        <v>0</v>
      </c>
      <c r="D778">
        <v>200</v>
      </c>
      <c r="E778">
        <v>0</v>
      </c>
    </row>
    <row r="779" spans="1:5" x14ac:dyDescent="0.35">
      <c r="A779" s="39" t="s">
        <v>1708</v>
      </c>
      <c r="B779">
        <v>32223</v>
      </c>
      <c r="C779">
        <v>0</v>
      </c>
      <c r="D779">
        <v>1703</v>
      </c>
      <c r="E779">
        <v>0</v>
      </c>
    </row>
    <row r="780" spans="1:5" x14ac:dyDescent="0.35">
      <c r="A780" s="39" t="s">
        <v>1709</v>
      </c>
      <c r="B780">
        <v>18492</v>
      </c>
      <c r="C780">
        <v>0</v>
      </c>
      <c r="D780">
        <v>978</v>
      </c>
      <c r="E780">
        <v>0</v>
      </c>
    </row>
    <row r="781" spans="1:5" x14ac:dyDescent="0.35">
      <c r="A781" s="39" t="s">
        <v>1710</v>
      </c>
      <c r="B781">
        <v>0</v>
      </c>
      <c r="C781">
        <v>0</v>
      </c>
      <c r="D781">
        <v>0</v>
      </c>
      <c r="E781">
        <v>0</v>
      </c>
    </row>
    <row r="782" spans="1:5" x14ac:dyDescent="0.35">
      <c r="A782" s="39" t="s">
        <v>1711</v>
      </c>
      <c r="B782">
        <v>44257</v>
      </c>
      <c r="C782">
        <v>50442</v>
      </c>
      <c r="D782">
        <v>3559</v>
      </c>
      <c r="E782">
        <v>0</v>
      </c>
    </row>
    <row r="783" spans="1:5" x14ac:dyDescent="0.35">
      <c r="A783" s="39" t="s">
        <v>1712</v>
      </c>
      <c r="B783">
        <v>13447</v>
      </c>
      <c r="C783">
        <v>0</v>
      </c>
      <c r="D783">
        <v>776</v>
      </c>
      <c r="E783">
        <v>0</v>
      </c>
    </row>
    <row r="784" spans="1:5" x14ac:dyDescent="0.35">
      <c r="A784" s="39" t="s">
        <v>1713</v>
      </c>
      <c r="B784">
        <v>46203</v>
      </c>
      <c r="C784">
        <v>0</v>
      </c>
      <c r="D784">
        <v>2961</v>
      </c>
      <c r="E784">
        <v>0</v>
      </c>
    </row>
    <row r="785" spans="1:5" x14ac:dyDescent="0.35">
      <c r="A785" s="39" t="s">
        <v>1714</v>
      </c>
      <c r="B785">
        <v>127454</v>
      </c>
      <c r="C785">
        <v>0</v>
      </c>
      <c r="D785">
        <v>7526</v>
      </c>
      <c r="E785">
        <v>0</v>
      </c>
    </row>
    <row r="786" spans="1:5" x14ac:dyDescent="0.35">
      <c r="A786" s="39" t="s">
        <v>1715</v>
      </c>
      <c r="B786">
        <v>13339</v>
      </c>
      <c r="C786">
        <v>0</v>
      </c>
      <c r="D786">
        <v>855</v>
      </c>
      <c r="E786">
        <v>0</v>
      </c>
    </row>
    <row r="787" spans="1:5" x14ac:dyDescent="0.35">
      <c r="A787" s="39" t="s">
        <v>1716</v>
      </c>
      <c r="B787">
        <v>681</v>
      </c>
      <c r="C787">
        <v>0</v>
      </c>
      <c r="D787">
        <v>39</v>
      </c>
      <c r="E787">
        <v>0</v>
      </c>
    </row>
    <row r="788" spans="1:5" x14ac:dyDescent="0.35">
      <c r="A788" s="39" t="s">
        <v>1717</v>
      </c>
      <c r="B788">
        <v>0</v>
      </c>
      <c r="C788">
        <v>0</v>
      </c>
      <c r="D788">
        <v>0</v>
      </c>
      <c r="E788">
        <v>28800</v>
      </c>
    </row>
    <row r="789" spans="1:5" x14ac:dyDescent="0.35">
      <c r="A789" s="39" t="s">
        <v>1718</v>
      </c>
      <c r="B789">
        <v>48941</v>
      </c>
      <c r="C789">
        <v>53263</v>
      </c>
      <c r="D789">
        <v>4839</v>
      </c>
      <c r="E789">
        <v>0</v>
      </c>
    </row>
    <row r="790" spans="1:5" x14ac:dyDescent="0.35">
      <c r="A790" s="39" t="s">
        <v>1719</v>
      </c>
      <c r="B790">
        <v>0</v>
      </c>
      <c r="C790">
        <v>0</v>
      </c>
      <c r="D790">
        <v>0</v>
      </c>
      <c r="E790">
        <v>0</v>
      </c>
    </row>
    <row r="791" spans="1:5" x14ac:dyDescent="0.35">
      <c r="A791" s="39" t="s">
        <v>1720</v>
      </c>
      <c r="B791">
        <v>38750</v>
      </c>
      <c r="C791">
        <v>0</v>
      </c>
      <c r="D791">
        <v>3785</v>
      </c>
      <c r="E791">
        <v>0</v>
      </c>
    </row>
    <row r="792" spans="1:5" x14ac:dyDescent="0.35">
      <c r="A792" s="39" t="s">
        <v>1721</v>
      </c>
      <c r="B792">
        <v>0</v>
      </c>
      <c r="C792">
        <v>0</v>
      </c>
      <c r="D792">
        <v>0</v>
      </c>
      <c r="E792">
        <v>0</v>
      </c>
    </row>
    <row r="793" spans="1:5" x14ac:dyDescent="0.35">
      <c r="A793" s="39" t="s">
        <v>1722</v>
      </c>
      <c r="B793">
        <v>20807</v>
      </c>
      <c r="C793">
        <v>14103</v>
      </c>
      <c r="D793">
        <v>1229</v>
      </c>
      <c r="E793">
        <v>0</v>
      </c>
    </row>
    <row r="794" spans="1:5" x14ac:dyDescent="0.35">
      <c r="A794" s="39" t="s">
        <v>1723</v>
      </c>
      <c r="B794">
        <v>4729</v>
      </c>
      <c r="C794">
        <v>0</v>
      </c>
      <c r="D794">
        <v>235</v>
      </c>
      <c r="E794">
        <v>0</v>
      </c>
    </row>
    <row r="795" spans="1:5" x14ac:dyDescent="0.35">
      <c r="A795" s="39" t="s">
        <v>1724</v>
      </c>
      <c r="B795">
        <v>0</v>
      </c>
      <c r="C795">
        <v>0</v>
      </c>
      <c r="D795">
        <v>0</v>
      </c>
      <c r="E795">
        <v>0</v>
      </c>
    </row>
    <row r="796" spans="1:5" x14ac:dyDescent="0.35">
      <c r="A796" s="39" t="s">
        <v>1725</v>
      </c>
      <c r="B796">
        <v>16711</v>
      </c>
      <c r="C796">
        <v>4967</v>
      </c>
      <c r="D796">
        <v>268</v>
      </c>
      <c r="E796">
        <v>400</v>
      </c>
    </row>
    <row r="797" spans="1:5" x14ac:dyDescent="0.35">
      <c r="A797" s="39" t="s">
        <v>1726</v>
      </c>
      <c r="B797">
        <v>0</v>
      </c>
      <c r="C797">
        <v>0</v>
      </c>
      <c r="D797">
        <v>0</v>
      </c>
      <c r="E797">
        <v>200</v>
      </c>
    </row>
    <row r="798" spans="1:5" x14ac:dyDescent="0.35">
      <c r="A798" s="39" t="s">
        <v>1727</v>
      </c>
      <c r="B798">
        <v>83506</v>
      </c>
      <c r="C798">
        <v>4967</v>
      </c>
      <c r="D798">
        <v>1339</v>
      </c>
      <c r="E798">
        <v>600</v>
      </c>
    </row>
    <row r="799" spans="1:5" x14ac:dyDescent="0.35">
      <c r="A799" s="39" t="s">
        <v>1728</v>
      </c>
      <c r="B799">
        <v>0</v>
      </c>
      <c r="C799">
        <v>0</v>
      </c>
      <c r="D799">
        <v>0</v>
      </c>
      <c r="E799">
        <v>292</v>
      </c>
    </row>
    <row r="800" spans="1:5" x14ac:dyDescent="0.35">
      <c r="A800" s="39" t="s">
        <v>1729</v>
      </c>
      <c r="B800">
        <v>24238</v>
      </c>
      <c r="C800">
        <v>16196</v>
      </c>
      <c r="D800">
        <v>1733</v>
      </c>
      <c r="E800">
        <v>0</v>
      </c>
    </row>
    <row r="801" spans="1:5" x14ac:dyDescent="0.35">
      <c r="A801" s="39" t="s">
        <v>1730</v>
      </c>
      <c r="B801">
        <v>4387</v>
      </c>
      <c r="C801">
        <v>0</v>
      </c>
      <c r="D801">
        <v>277</v>
      </c>
      <c r="E801">
        <v>0</v>
      </c>
    </row>
    <row r="802" spans="1:5" x14ac:dyDescent="0.35">
      <c r="A802" s="39" t="s">
        <v>1731</v>
      </c>
      <c r="B802">
        <v>10188</v>
      </c>
      <c r="C802">
        <v>10797</v>
      </c>
      <c r="D802">
        <v>652</v>
      </c>
      <c r="E802">
        <v>0</v>
      </c>
    </row>
    <row r="803" spans="1:5" x14ac:dyDescent="0.35">
      <c r="A803" s="39" t="s">
        <v>1732</v>
      </c>
      <c r="B803">
        <v>28299</v>
      </c>
      <c r="C803">
        <v>0</v>
      </c>
      <c r="D803">
        <v>1810</v>
      </c>
      <c r="E803">
        <v>0</v>
      </c>
    </row>
    <row r="804" spans="1:5" x14ac:dyDescent="0.35">
      <c r="A804" s="39" t="s">
        <v>1733</v>
      </c>
      <c r="B804">
        <v>0</v>
      </c>
      <c r="C804">
        <v>0</v>
      </c>
      <c r="D804">
        <v>0</v>
      </c>
      <c r="E804">
        <v>0</v>
      </c>
    </row>
    <row r="805" spans="1:5" x14ac:dyDescent="0.35">
      <c r="A805" s="39" t="s">
        <v>1734</v>
      </c>
      <c r="B805">
        <v>24530</v>
      </c>
      <c r="C805">
        <v>26426</v>
      </c>
      <c r="D805">
        <v>1174</v>
      </c>
      <c r="E805">
        <v>4800</v>
      </c>
    </row>
    <row r="806" spans="1:5" x14ac:dyDescent="0.35">
      <c r="A806" s="39" t="s">
        <v>1735</v>
      </c>
      <c r="B806">
        <v>0</v>
      </c>
      <c r="C806">
        <v>0</v>
      </c>
      <c r="D806">
        <v>0</v>
      </c>
      <c r="E806">
        <v>0</v>
      </c>
    </row>
    <row r="807" spans="1:5" x14ac:dyDescent="0.35">
      <c r="A807" s="39" t="s">
        <v>1736</v>
      </c>
      <c r="B807">
        <v>49067</v>
      </c>
      <c r="C807">
        <v>0</v>
      </c>
      <c r="D807">
        <v>2831</v>
      </c>
      <c r="E807">
        <v>0</v>
      </c>
    </row>
    <row r="808" spans="1:5" x14ac:dyDescent="0.35">
      <c r="A808" s="39" t="s">
        <v>1737</v>
      </c>
      <c r="B808">
        <v>0</v>
      </c>
      <c r="C808">
        <v>0</v>
      </c>
      <c r="D808">
        <v>0</v>
      </c>
      <c r="E808">
        <v>500</v>
      </c>
    </row>
    <row r="809" spans="1:5" x14ac:dyDescent="0.35">
      <c r="A809" s="39" t="s">
        <v>1738</v>
      </c>
      <c r="B809">
        <v>0</v>
      </c>
      <c r="C809">
        <v>0</v>
      </c>
      <c r="D809">
        <v>646</v>
      </c>
      <c r="E809">
        <v>4000</v>
      </c>
    </row>
    <row r="810" spans="1:5" x14ac:dyDescent="0.35">
      <c r="A810" s="39" t="s">
        <v>1739</v>
      </c>
      <c r="B810">
        <v>0</v>
      </c>
      <c r="C810">
        <v>0</v>
      </c>
      <c r="D810">
        <v>0</v>
      </c>
      <c r="E810">
        <v>1200</v>
      </c>
    </row>
    <row r="811" spans="1:5" x14ac:dyDescent="0.35">
      <c r="A811" s="39" t="s">
        <v>1740</v>
      </c>
      <c r="B811">
        <v>0</v>
      </c>
      <c r="C811">
        <v>0</v>
      </c>
      <c r="D811">
        <v>0</v>
      </c>
      <c r="E811">
        <v>10000</v>
      </c>
    </row>
    <row r="812" spans="1:5" x14ac:dyDescent="0.35">
      <c r="A812" s="39" t="s">
        <v>1741</v>
      </c>
      <c r="B812">
        <v>11664</v>
      </c>
      <c r="C812">
        <v>5713</v>
      </c>
      <c r="D812">
        <v>508</v>
      </c>
      <c r="E812">
        <v>12000</v>
      </c>
    </row>
    <row r="813" spans="1:5" x14ac:dyDescent="0.35">
      <c r="A813" s="39" t="s">
        <v>1742</v>
      </c>
      <c r="B813">
        <v>0</v>
      </c>
      <c r="C813">
        <v>0</v>
      </c>
      <c r="D813">
        <v>0</v>
      </c>
      <c r="E813">
        <v>0</v>
      </c>
    </row>
    <row r="814" spans="1:5" x14ac:dyDescent="0.35">
      <c r="A814" s="39" t="s">
        <v>1743</v>
      </c>
      <c r="B814">
        <v>6778</v>
      </c>
      <c r="C814">
        <v>9457</v>
      </c>
      <c r="D814">
        <v>826</v>
      </c>
      <c r="E814">
        <v>0</v>
      </c>
    </row>
    <row r="815" spans="1:5" x14ac:dyDescent="0.35">
      <c r="A815" s="39" t="s">
        <v>1744</v>
      </c>
      <c r="B815">
        <v>0</v>
      </c>
      <c r="C815">
        <v>0</v>
      </c>
      <c r="D815">
        <v>0</v>
      </c>
      <c r="E815">
        <v>0</v>
      </c>
    </row>
    <row r="816" spans="1:5" x14ac:dyDescent="0.35">
      <c r="A816" s="39" t="s">
        <v>1745</v>
      </c>
      <c r="B816">
        <v>11555</v>
      </c>
      <c r="C816">
        <v>0</v>
      </c>
      <c r="D816">
        <v>641</v>
      </c>
      <c r="E816">
        <v>0</v>
      </c>
    </row>
    <row r="817" spans="1:5" x14ac:dyDescent="0.35">
      <c r="A817" s="39" t="s">
        <v>1746</v>
      </c>
      <c r="B817">
        <v>5471</v>
      </c>
      <c r="C817">
        <v>0</v>
      </c>
      <c r="D817">
        <v>304</v>
      </c>
      <c r="E817">
        <v>0</v>
      </c>
    </row>
    <row r="818" spans="1:5" x14ac:dyDescent="0.35">
      <c r="A818" s="39" t="s">
        <v>1747</v>
      </c>
      <c r="B818">
        <v>0</v>
      </c>
      <c r="C818">
        <v>0</v>
      </c>
      <c r="D818">
        <v>0</v>
      </c>
      <c r="E818">
        <v>0</v>
      </c>
    </row>
    <row r="819" spans="1:5" x14ac:dyDescent="0.35">
      <c r="A819" s="39" t="s">
        <v>1748</v>
      </c>
      <c r="B819">
        <v>6204</v>
      </c>
      <c r="C819">
        <v>8725</v>
      </c>
      <c r="D819">
        <v>447</v>
      </c>
      <c r="E819">
        <v>0</v>
      </c>
    </row>
    <row r="820" spans="1:5" x14ac:dyDescent="0.35">
      <c r="A820" s="39" t="s">
        <v>1749</v>
      </c>
      <c r="B820">
        <v>0</v>
      </c>
      <c r="C820">
        <v>0</v>
      </c>
      <c r="D820">
        <v>0</v>
      </c>
      <c r="E820">
        <v>0</v>
      </c>
    </row>
    <row r="821" spans="1:5" x14ac:dyDescent="0.35">
      <c r="A821" s="39" t="s">
        <v>1750</v>
      </c>
      <c r="B821">
        <v>10779</v>
      </c>
      <c r="C821">
        <v>0</v>
      </c>
      <c r="D821">
        <v>491</v>
      </c>
      <c r="E821">
        <v>0</v>
      </c>
    </row>
    <row r="822" spans="1:5" x14ac:dyDescent="0.35">
      <c r="A822" s="39" t="s">
        <v>1751</v>
      </c>
      <c r="B822">
        <v>5002</v>
      </c>
      <c r="C822">
        <v>0</v>
      </c>
      <c r="D822">
        <v>228</v>
      </c>
      <c r="E822">
        <v>0</v>
      </c>
    </row>
    <row r="823" spans="1:5" x14ac:dyDescent="0.35">
      <c r="A823" s="39" t="s">
        <v>1752</v>
      </c>
      <c r="B823">
        <v>0</v>
      </c>
      <c r="C823">
        <v>56838</v>
      </c>
      <c r="D823">
        <v>966</v>
      </c>
      <c r="E823">
        <v>0</v>
      </c>
    </row>
    <row r="824" spans="1:5" x14ac:dyDescent="0.35">
      <c r="A824" s="39" t="s">
        <v>1753</v>
      </c>
      <c r="B824">
        <v>93016</v>
      </c>
      <c r="C824">
        <v>0</v>
      </c>
      <c r="D824">
        <v>5258</v>
      </c>
      <c r="E824">
        <v>0</v>
      </c>
    </row>
    <row r="825" spans="1:5" x14ac:dyDescent="0.35">
      <c r="A825" s="39" t="s">
        <v>1754</v>
      </c>
      <c r="B825">
        <v>69091</v>
      </c>
      <c r="C825">
        <v>27271</v>
      </c>
      <c r="D825">
        <v>1801</v>
      </c>
      <c r="E825">
        <v>300</v>
      </c>
    </row>
    <row r="826" spans="1:5" x14ac:dyDescent="0.35">
      <c r="A826" s="39" t="s">
        <v>1755</v>
      </c>
      <c r="B826">
        <v>0</v>
      </c>
      <c r="C826">
        <v>9090</v>
      </c>
      <c r="D826">
        <v>0</v>
      </c>
      <c r="E826">
        <v>0</v>
      </c>
    </row>
    <row r="827" spans="1:5" x14ac:dyDescent="0.35">
      <c r="A827" s="39" t="s">
        <v>1756</v>
      </c>
      <c r="B827">
        <v>0</v>
      </c>
      <c r="C827">
        <v>9090</v>
      </c>
      <c r="D827">
        <v>0</v>
      </c>
      <c r="E827">
        <v>0</v>
      </c>
    </row>
    <row r="828" spans="1:5" x14ac:dyDescent="0.35">
      <c r="A828" s="39" t="s">
        <v>1757</v>
      </c>
      <c r="B828">
        <v>0</v>
      </c>
      <c r="C828">
        <v>0</v>
      </c>
      <c r="D828">
        <v>0</v>
      </c>
      <c r="E828">
        <v>300000</v>
      </c>
    </row>
    <row r="829" spans="1:5" x14ac:dyDescent="0.35">
      <c r="A829" s="39" t="s">
        <v>1758</v>
      </c>
      <c r="B829">
        <v>690198</v>
      </c>
      <c r="C829">
        <v>361469</v>
      </c>
      <c r="D829">
        <v>34730</v>
      </c>
      <c r="E829">
        <v>102000</v>
      </c>
    </row>
    <row r="830" spans="1:5" x14ac:dyDescent="0.35">
      <c r="A830" s="39" t="s">
        <v>1759</v>
      </c>
      <c r="B830">
        <v>116803</v>
      </c>
      <c r="C830">
        <v>0</v>
      </c>
      <c r="D830">
        <v>5877</v>
      </c>
      <c r="E830">
        <v>0</v>
      </c>
    </row>
    <row r="831" spans="1:5" x14ac:dyDescent="0.35">
      <c r="A831" s="39" t="s">
        <v>1760</v>
      </c>
      <c r="B831">
        <v>0</v>
      </c>
      <c r="C831">
        <v>0</v>
      </c>
      <c r="D831">
        <v>0</v>
      </c>
      <c r="E831">
        <v>0</v>
      </c>
    </row>
    <row r="832" spans="1:5" x14ac:dyDescent="0.35">
      <c r="A832" s="39" t="s">
        <v>1761</v>
      </c>
      <c r="B832">
        <v>0</v>
      </c>
      <c r="C832">
        <v>552462</v>
      </c>
      <c r="D832">
        <v>30642</v>
      </c>
      <c r="E832">
        <v>200000</v>
      </c>
    </row>
    <row r="833" spans="1:5" x14ac:dyDescent="0.35">
      <c r="A833" s="39" t="s">
        <v>1762</v>
      </c>
      <c r="B833">
        <v>1211579</v>
      </c>
      <c r="C833">
        <v>0</v>
      </c>
      <c r="D833">
        <v>42575</v>
      </c>
      <c r="E833">
        <v>0</v>
      </c>
    </row>
    <row r="834" spans="1:5" x14ac:dyDescent="0.35">
      <c r="A834" s="39" t="s">
        <v>1763</v>
      </c>
      <c r="B834">
        <v>650544</v>
      </c>
      <c r="C834">
        <v>0</v>
      </c>
      <c r="D834">
        <v>48940</v>
      </c>
      <c r="E834">
        <v>0</v>
      </c>
    </row>
    <row r="835" spans="1:5" x14ac:dyDescent="0.35">
      <c r="A835" s="39" t="s">
        <v>1764</v>
      </c>
      <c r="B835">
        <v>848628</v>
      </c>
      <c r="C835">
        <v>0</v>
      </c>
      <c r="D835">
        <v>29835</v>
      </c>
      <c r="E835">
        <v>6000</v>
      </c>
    </row>
    <row r="836" spans="1:5" x14ac:dyDescent="0.35">
      <c r="A836" s="39" t="s">
        <v>1765</v>
      </c>
      <c r="B836">
        <v>33373</v>
      </c>
      <c r="C836">
        <v>11541</v>
      </c>
      <c r="D836">
        <v>2566</v>
      </c>
      <c r="E836">
        <v>0</v>
      </c>
    </row>
    <row r="837" spans="1:5" x14ac:dyDescent="0.35">
      <c r="A837" s="39" t="s">
        <v>1766</v>
      </c>
      <c r="B837">
        <v>6304</v>
      </c>
      <c r="C837">
        <v>0</v>
      </c>
      <c r="D837">
        <v>329</v>
      </c>
      <c r="E837">
        <v>0</v>
      </c>
    </row>
    <row r="838" spans="1:5" x14ac:dyDescent="0.35">
      <c r="A838" s="39" t="s">
        <v>1767</v>
      </c>
      <c r="B838">
        <v>28568</v>
      </c>
      <c r="C838">
        <v>0</v>
      </c>
      <c r="D838">
        <v>1726</v>
      </c>
      <c r="E838">
        <v>0</v>
      </c>
    </row>
    <row r="839" spans="1:5" x14ac:dyDescent="0.35">
      <c r="A839" s="39" t="s">
        <v>1768</v>
      </c>
      <c r="B839">
        <v>0</v>
      </c>
      <c r="C839">
        <v>0</v>
      </c>
      <c r="D839">
        <v>0</v>
      </c>
      <c r="E839">
        <v>0</v>
      </c>
    </row>
    <row r="840" spans="1:5" x14ac:dyDescent="0.35">
      <c r="A840" s="39" t="s">
        <v>1769</v>
      </c>
      <c r="B840">
        <v>0</v>
      </c>
      <c r="C840">
        <v>0</v>
      </c>
      <c r="D840">
        <v>0</v>
      </c>
      <c r="E840">
        <v>0</v>
      </c>
    </row>
    <row r="841" spans="1:5" x14ac:dyDescent="0.35">
      <c r="A841" s="39" t="s">
        <v>1770</v>
      </c>
      <c r="B841">
        <v>17425</v>
      </c>
      <c r="C841">
        <v>32497</v>
      </c>
      <c r="D841">
        <v>1926</v>
      </c>
      <c r="E841">
        <v>0</v>
      </c>
    </row>
    <row r="842" spans="1:5" x14ac:dyDescent="0.35">
      <c r="A842" s="39" t="s">
        <v>1771</v>
      </c>
      <c r="B842">
        <v>11089</v>
      </c>
      <c r="C842">
        <v>0</v>
      </c>
      <c r="D842">
        <v>800</v>
      </c>
      <c r="E842">
        <v>0</v>
      </c>
    </row>
    <row r="843" spans="1:5" x14ac:dyDescent="0.35">
      <c r="A843" s="39" t="s">
        <v>1772</v>
      </c>
      <c r="B843">
        <v>99168</v>
      </c>
      <c r="C843">
        <v>0</v>
      </c>
      <c r="D843">
        <v>7249</v>
      </c>
      <c r="E843">
        <v>0</v>
      </c>
    </row>
    <row r="844" spans="1:5" x14ac:dyDescent="0.35">
      <c r="A844" s="39" t="s">
        <v>1773</v>
      </c>
      <c r="B844">
        <v>118927</v>
      </c>
      <c r="C844">
        <v>0</v>
      </c>
      <c r="D844">
        <v>8693</v>
      </c>
      <c r="E844">
        <v>0</v>
      </c>
    </row>
    <row r="845" spans="1:5" x14ac:dyDescent="0.35">
      <c r="A845" s="39" t="s">
        <v>1774</v>
      </c>
      <c r="B845">
        <v>0</v>
      </c>
      <c r="C845">
        <v>0</v>
      </c>
      <c r="D845">
        <v>0</v>
      </c>
      <c r="E845">
        <v>0</v>
      </c>
    </row>
    <row r="846" spans="1:5" x14ac:dyDescent="0.35">
      <c r="A846" s="39" t="s">
        <v>1775</v>
      </c>
      <c r="B846">
        <v>22786</v>
      </c>
      <c r="C846">
        <v>14345</v>
      </c>
      <c r="D846">
        <v>1359</v>
      </c>
      <c r="E846">
        <v>2000</v>
      </c>
    </row>
    <row r="847" spans="1:5" x14ac:dyDescent="0.35">
      <c r="A847" s="39" t="s">
        <v>1776</v>
      </c>
      <c r="B847">
        <v>26837</v>
      </c>
      <c r="C847">
        <v>0</v>
      </c>
      <c r="D847">
        <v>913</v>
      </c>
      <c r="E847">
        <v>0</v>
      </c>
    </row>
    <row r="848" spans="1:5" x14ac:dyDescent="0.35">
      <c r="A848" s="39" t="s">
        <v>1777</v>
      </c>
      <c r="B848">
        <v>32348</v>
      </c>
      <c r="C848">
        <v>0</v>
      </c>
      <c r="D848">
        <v>3407</v>
      </c>
      <c r="E848">
        <v>0</v>
      </c>
    </row>
    <row r="849" spans="1:5" x14ac:dyDescent="0.35">
      <c r="A849" s="39" t="s">
        <v>1778</v>
      </c>
      <c r="B849">
        <v>75858</v>
      </c>
      <c r="C849">
        <v>0</v>
      </c>
      <c r="D849">
        <v>7988</v>
      </c>
      <c r="E849">
        <v>0</v>
      </c>
    </row>
    <row r="850" spans="1:5" x14ac:dyDescent="0.35">
      <c r="A850" s="39" t="s">
        <v>1779</v>
      </c>
      <c r="B850">
        <v>0</v>
      </c>
      <c r="C850">
        <v>0</v>
      </c>
      <c r="D850">
        <v>0</v>
      </c>
      <c r="E850">
        <v>0</v>
      </c>
    </row>
    <row r="851" spans="1:5" x14ac:dyDescent="0.35">
      <c r="A851" s="39" t="s">
        <v>1780</v>
      </c>
      <c r="B851">
        <v>17648</v>
      </c>
      <c r="C851">
        <v>16439</v>
      </c>
      <c r="D851">
        <v>1610</v>
      </c>
      <c r="E851">
        <v>0</v>
      </c>
    </row>
    <row r="852" spans="1:5" x14ac:dyDescent="0.35">
      <c r="A852" s="39" t="s">
        <v>1781</v>
      </c>
      <c r="B852">
        <v>16656</v>
      </c>
      <c r="C852">
        <v>0</v>
      </c>
      <c r="D852">
        <v>1290</v>
      </c>
      <c r="E852">
        <v>0</v>
      </c>
    </row>
    <row r="853" spans="1:5" x14ac:dyDescent="0.35">
      <c r="A853" s="39" t="s">
        <v>1782</v>
      </c>
      <c r="B853">
        <v>43515</v>
      </c>
      <c r="C853">
        <v>0</v>
      </c>
      <c r="D853">
        <v>3665</v>
      </c>
      <c r="E853">
        <v>20000</v>
      </c>
    </row>
    <row r="854" spans="1:5" x14ac:dyDescent="0.35">
      <c r="A854" s="39" t="s">
        <v>1783</v>
      </c>
      <c r="B854">
        <v>53067</v>
      </c>
      <c r="C854">
        <v>0</v>
      </c>
      <c r="D854">
        <v>4470</v>
      </c>
      <c r="E854">
        <v>0</v>
      </c>
    </row>
    <row r="855" spans="1:5" x14ac:dyDescent="0.35">
      <c r="A855" s="39" t="s">
        <v>1784</v>
      </c>
      <c r="B855">
        <v>0</v>
      </c>
      <c r="C855">
        <v>0</v>
      </c>
      <c r="D855">
        <v>0</v>
      </c>
      <c r="E855">
        <v>0</v>
      </c>
    </row>
    <row r="856" spans="1:5" x14ac:dyDescent="0.35">
      <c r="A856" s="39" t="s">
        <v>1785</v>
      </c>
      <c r="B856">
        <v>25072</v>
      </c>
      <c r="C856">
        <v>22004</v>
      </c>
      <c r="D856">
        <v>2560</v>
      </c>
      <c r="E856">
        <v>150</v>
      </c>
    </row>
    <row r="857" spans="1:5" x14ac:dyDescent="0.35">
      <c r="A857" s="39" t="s">
        <v>1786</v>
      </c>
      <c r="B857">
        <v>25826</v>
      </c>
      <c r="C857">
        <v>0</v>
      </c>
      <c r="D857">
        <v>1376</v>
      </c>
      <c r="E857">
        <v>0</v>
      </c>
    </row>
    <row r="858" spans="1:5" x14ac:dyDescent="0.35">
      <c r="A858" s="39" t="s">
        <v>1787</v>
      </c>
      <c r="B858">
        <v>50144</v>
      </c>
      <c r="C858">
        <v>0</v>
      </c>
      <c r="D858">
        <v>2673</v>
      </c>
      <c r="E858">
        <v>0</v>
      </c>
    </row>
    <row r="859" spans="1:5" x14ac:dyDescent="0.35">
      <c r="A859" s="39" t="s">
        <v>1788</v>
      </c>
      <c r="B859">
        <v>253061</v>
      </c>
      <c r="C859">
        <v>0</v>
      </c>
      <c r="D859">
        <v>11705</v>
      </c>
      <c r="E859">
        <v>0</v>
      </c>
    </row>
    <row r="860" spans="1:5" x14ac:dyDescent="0.35">
      <c r="A860" s="39" t="s">
        <v>1789</v>
      </c>
      <c r="B860">
        <v>27146</v>
      </c>
      <c r="C860">
        <v>0</v>
      </c>
      <c r="D860">
        <v>1447</v>
      </c>
      <c r="E860">
        <v>0</v>
      </c>
    </row>
    <row r="861" spans="1:5" x14ac:dyDescent="0.35">
      <c r="A861" s="39" t="s">
        <v>1790</v>
      </c>
      <c r="B861">
        <v>0</v>
      </c>
      <c r="C861">
        <v>0</v>
      </c>
      <c r="D861">
        <v>0</v>
      </c>
      <c r="E861">
        <v>0</v>
      </c>
    </row>
    <row r="862" spans="1:5" x14ac:dyDescent="0.35">
      <c r="A862" s="39" t="s">
        <v>1791</v>
      </c>
      <c r="B862">
        <v>904</v>
      </c>
      <c r="C862">
        <v>9004</v>
      </c>
      <c r="D862">
        <v>286</v>
      </c>
      <c r="E862">
        <v>0</v>
      </c>
    </row>
    <row r="863" spans="1:5" x14ac:dyDescent="0.35">
      <c r="A863" s="39" t="s">
        <v>1792</v>
      </c>
      <c r="B863">
        <v>6782</v>
      </c>
      <c r="C863">
        <v>0</v>
      </c>
      <c r="D863">
        <v>357</v>
      </c>
      <c r="E863">
        <v>0</v>
      </c>
    </row>
    <row r="864" spans="1:5" x14ac:dyDescent="0.35">
      <c r="A864" s="39" t="s">
        <v>1793</v>
      </c>
      <c r="B864">
        <v>11499</v>
      </c>
      <c r="C864">
        <v>0</v>
      </c>
      <c r="D864">
        <v>467</v>
      </c>
      <c r="E864">
        <v>0</v>
      </c>
    </row>
    <row r="865" spans="1:5" x14ac:dyDescent="0.35">
      <c r="A865" s="39" t="s">
        <v>1794</v>
      </c>
      <c r="B865">
        <v>0</v>
      </c>
      <c r="C865">
        <v>0</v>
      </c>
      <c r="D865">
        <v>0</v>
      </c>
      <c r="E865">
        <v>0</v>
      </c>
    </row>
    <row r="866" spans="1:5" x14ac:dyDescent="0.35">
      <c r="A866" s="39" t="s">
        <v>1795</v>
      </c>
      <c r="B866">
        <v>6832</v>
      </c>
      <c r="C866">
        <v>4692</v>
      </c>
      <c r="D866">
        <v>463</v>
      </c>
      <c r="E866">
        <v>0</v>
      </c>
    </row>
    <row r="867" spans="1:5" x14ac:dyDescent="0.35">
      <c r="A867" s="39" t="s">
        <v>1796</v>
      </c>
      <c r="B867">
        <v>0</v>
      </c>
      <c r="C867">
        <v>0</v>
      </c>
      <c r="D867">
        <v>0</v>
      </c>
      <c r="E867">
        <v>0</v>
      </c>
    </row>
    <row r="868" spans="1:5" x14ac:dyDescent="0.35">
      <c r="A868" s="39" t="s">
        <v>1797</v>
      </c>
      <c r="B868">
        <v>10510</v>
      </c>
      <c r="C868">
        <v>0</v>
      </c>
      <c r="D868">
        <v>647</v>
      </c>
      <c r="E868">
        <v>0</v>
      </c>
    </row>
    <row r="869" spans="1:5" x14ac:dyDescent="0.35">
      <c r="A869" s="39" t="s">
        <v>1798</v>
      </c>
      <c r="B869">
        <v>16160</v>
      </c>
      <c r="C869">
        <v>0</v>
      </c>
      <c r="D869">
        <v>995</v>
      </c>
      <c r="E869">
        <v>0</v>
      </c>
    </row>
    <row r="870" spans="1:5" x14ac:dyDescent="0.35">
      <c r="A870" s="39" t="s">
        <v>1799</v>
      </c>
      <c r="B870">
        <v>46868</v>
      </c>
      <c r="C870">
        <v>33119</v>
      </c>
      <c r="D870">
        <v>6705</v>
      </c>
      <c r="E870">
        <v>28000</v>
      </c>
    </row>
    <row r="871" spans="1:5" x14ac:dyDescent="0.35">
      <c r="A871" s="39" t="s">
        <v>1800</v>
      </c>
      <c r="B871">
        <v>31775</v>
      </c>
      <c r="C871">
        <v>0</v>
      </c>
      <c r="D871">
        <v>1493</v>
      </c>
      <c r="E871">
        <v>0</v>
      </c>
    </row>
    <row r="872" spans="1:5" x14ac:dyDescent="0.35">
      <c r="A872" s="39" t="s">
        <v>1801</v>
      </c>
      <c r="B872">
        <v>466907</v>
      </c>
      <c r="C872">
        <v>0</v>
      </c>
      <c r="D872">
        <v>22402</v>
      </c>
      <c r="E872">
        <v>290000</v>
      </c>
    </row>
    <row r="873" spans="1:5" x14ac:dyDescent="0.35">
      <c r="A873" s="39" t="s">
        <v>1802</v>
      </c>
      <c r="B873">
        <v>85711</v>
      </c>
      <c r="C873">
        <v>0</v>
      </c>
      <c r="D873">
        <v>4112</v>
      </c>
      <c r="E873">
        <v>0</v>
      </c>
    </row>
    <row r="874" spans="1:5" x14ac:dyDescent="0.35">
      <c r="A874" s="39" t="s">
        <v>1803</v>
      </c>
      <c r="B874">
        <v>0</v>
      </c>
      <c r="C874">
        <v>0</v>
      </c>
      <c r="D874">
        <v>0</v>
      </c>
      <c r="E874">
        <v>0</v>
      </c>
    </row>
    <row r="875" spans="1:5" x14ac:dyDescent="0.35">
      <c r="A875" s="39" t="s">
        <v>1804</v>
      </c>
      <c r="B875">
        <v>24163</v>
      </c>
      <c r="C875">
        <v>11023</v>
      </c>
      <c r="D875">
        <v>1517</v>
      </c>
      <c r="E875">
        <v>4400</v>
      </c>
    </row>
    <row r="876" spans="1:5" x14ac:dyDescent="0.35">
      <c r="A876" s="39" t="s">
        <v>1805</v>
      </c>
      <c r="B876">
        <v>16109</v>
      </c>
      <c r="C876">
        <v>0</v>
      </c>
      <c r="D876">
        <v>752</v>
      </c>
      <c r="E876">
        <v>0</v>
      </c>
    </row>
    <row r="877" spans="1:5" x14ac:dyDescent="0.35">
      <c r="A877" s="39" t="s">
        <v>1806</v>
      </c>
      <c r="B877">
        <v>28880</v>
      </c>
      <c r="C877">
        <v>0</v>
      </c>
      <c r="D877">
        <v>1484</v>
      </c>
      <c r="E877">
        <v>0</v>
      </c>
    </row>
    <row r="878" spans="1:5" x14ac:dyDescent="0.35">
      <c r="A878" s="39" t="s">
        <v>1807</v>
      </c>
      <c r="B878">
        <v>12502</v>
      </c>
      <c r="C878">
        <v>0</v>
      </c>
      <c r="D878">
        <v>643</v>
      </c>
      <c r="E878">
        <v>0</v>
      </c>
    </row>
    <row r="879" spans="1:5" x14ac:dyDescent="0.35">
      <c r="A879" s="39" t="s">
        <v>1808</v>
      </c>
      <c r="B879">
        <v>0</v>
      </c>
      <c r="C879">
        <v>0</v>
      </c>
      <c r="D879">
        <v>0</v>
      </c>
      <c r="E879">
        <v>0</v>
      </c>
    </row>
    <row r="880" spans="1:5" x14ac:dyDescent="0.35">
      <c r="A880" s="39" t="s">
        <v>1809</v>
      </c>
      <c r="B880">
        <v>26865</v>
      </c>
      <c r="C880">
        <v>10195</v>
      </c>
      <c r="D880">
        <v>1403</v>
      </c>
      <c r="E880">
        <v>0</v>
      </c>
    </row>
    <row r="881" spans="1:5" x14ac:dyDescent="0.35">
      <c r="A881" s="39" t="s">
        <v>1810</v>
      </c>
      <c r="B881">
        <v>0</v>
      </c>
      <c r="C881">
        <v>0</v>
      </c>
      <c r="D881">
        <v>0</v>
      </c>
      <c r="E881">
        <v>0</v>
      </c>
    </row>
    <row r="882" spans="1:5" x14ac:dyDescent="0.35">
      <c r="A882" s="39" t="s">
        <v>1811</v>
      </c>
      <c r="B882">
        <v>33114</v>
      </c>
      <c r="C882">
        <v>0</v>
      </c>
      <c r="D882">
        <v>1010</v>
      </c>
      <c r="E882">
        <v>0</v>
      </c>
    </row>
    <row r="883" spans="1:5" x14ac:dyDescent="0.35">
      <c r="A883" s="39" t="s">
        <v>1812</v>
      </c>
      <c r="B883">
        <v>32818</v>
      </c>
      <c r="C883">
        <v>0</v>
      </c>
      <c r="D883">
        <v>1000</v>
      </c>
      <c r="E883">
        <v>0</v>
      </c>
    </row>
    <row r="884" spans="1:5" x14ac:dyDescent="0.35">
      <c r="A884" s="39" t="s">
        <v>1813</v>
      </c>
      <c r="B884">
        <v>7776716</v>
      </c>
      <c r="C884">
        <v>1759453</v>
      </c>
      <c r="D884">
        <v>451512</v>
      </c>
      <c r="E884">
        <v>216511</v>
      </c>
    </row>
    <row r="885" spans="1:5" x14ac:dyDescent="0.35">
      <c r="A885" s="39" t="s">
        <v>1814</v>
      </c>
      <c r="B885">
        <v>329240</v>
      </c>
      <c r="C885">
        <v>0</v>
      </c>
      <c r="D885">
        <v>14077</v>
      </c>
      <c r="E885">
        <v>50244</v>
      </c>
    </row>
    <row r="886" spans="1:5" x14ac:dyDescent="0.35">
      <c r="A886" s="39" t="s">
        <v>1815</v>
      </c>
      <c r="B886">
        <v>3678522</v>
      </c>
      <c r="C886">
        <v>866340</v>
      </c>
      <c r="D886">
        <v>167772</v>
      </c>
      <c r="E886">
        <v>3750000</v>
      </c>
    </row>
    <row r="887" spans="1:5" x14ac:dyDescent="0.35">
      <c r="A887" s="39" t="s">
        <v>1816</v>
      </c>
      <c r="B887">
        <v>0</v>
      </c>
      <c r="C887">
        <v>100924</v>
      </c>
      <c r="D887">
        <v>32204</v>
      </c>
      <c r="E887">
        <v>202800</v>
      </c>
    </row>
    <row r="888" spans="1:5" x14ac:dyDescent="0.35">
      <c r="A888" s="39" t="s">
        <v>1817</v>
      </c>
      <c r="B888">
        <v>0</v>
      </c>
      <c r="C888">
        <v>0</v>
      </c>
      <c r="D888">
        <v>5893</v>
      </c>
      <c r="E888">
        <v>0</v>
      </c>
    </row>
    <row r="889" spans="1:5" x14ac:dyDescent="0.35">
      <c r="A889" s="39" t="s">
        <v>1818</v>
      </c>
      <c r="B889">
        <v>61060</v>
      </c>
      <c r="C889">
        <v>41438</v>
      </c>
      <c r="D889">
        <v>4346</v>
      </c>
      <c r="E889">
        <v>0</v>
      </c>
    </row>
    <row r="890" spans="1:5" x14ac:dyDescent="0.35">
      <c r="A890" s="39" t="s">
        <v>1819</v>
      </c>
      <c r="B890">
        <v>17809</v>
      </c>
      <c r="C890">
        <v>0</v>
      </c>
      <c r="D890">
        <v>981</v>
      </c>
      <c r="E890">
        <v>0</v>
      </c>
    </row>
    <row r="891" spans="1:5" x14ac:dyDescent="0.35">
      <c r="A891" s="39" t="s">
        <v>1820</v>
      </c>
      <c r="B891">
        <v>47785</v>
      </c>
      <c r="C891">
        <v>0</v>
      </c>
      <c r="D891">
        <v>4633</v>
      </c>
      <c r="E891">
        <v>0</v>
      </c>
    </row>
    <row r="892" spans="1:5" x14ac:dyDescent="0.35">
      <c r="A892" s="39" t="s">
        <v>1821</v>
      </c>
      <c r="B892">
        <v>0</v>
      </c>
      <c r="C892">
        <v>0</v>
      </c>
      <c r="D892">
        <v>0</v>
      </c>
      <c r="E892">
        <v>0</v>
      </c>
    </row>
    <row r="893" spans="1:5" x14ac:dyDescent="0.35">
      <c r="A893" s="39" t="s">
        <v>1822</v>
      </c>
      <c r="B893">
        <v>472</v>
      </c>
      <c r="C893">
        <v>12425</v>
      </c>
      <c r="D893">
        <v>429</v>
      </c>
      <c r="E893">
        <v>0</v>
      </c>
    </row>
    <row r="894" spans="1:5" x14ac:dyDescent="0.35">
      <c r="A894" s="39" t="s">
        <v>1823</v>
      </c>
      <c r="B894">
        <v>6708</v>
      </c>
      <c r="C894">
        <v>0</v>
      </c>
      <c r="D894">
        <v>347</v>
      </c>
      <c r="E894">
        <v>0</v>
      </c>
    </row>
    <row r="895" spans="1:5" x14ac:dyDescent="0.35">
      <c r="A895" s="39" t="s">
        <v>1824</v>
      </c>
      <c r="B895">
        <v>29469</v>
      </c>
      <c r="C895">
        <v>0</v>
      </c>
      <c r="D895">
        <v>1420</v>
      </c>
      <c r="E895">
        <v>0</v>
      </c>
    </row>
    <row r="896" spans="1:5" x14ac:dyDescent="0.35">
      <c r="A896" s="39" t="s">
        <v>1825</v>
      </c>
      <c r="B896">
        <v>945</v>
      </c>
      <c r="C896">
        <v>0</v>
      </c>
      <c r="D896">
        <v>50</v>
      </c>
      <c r="E896">
        <v>0</v>
      </c>
    </row>
    <row r="897" spans="1:5" x14ac:dyDescent="0.35">
      <c r="A897" s="39" t="s">
        <v>1826</v>
      </c>
      <c r="B897">
        <v>0</v>
      </c>
      <c r="C897">
        <v>0</v>
      </c>
      <c r="D897">
        <v>0</v>
      </c>
      <c r="E897">
        <v>0</v>
      </c>
    </row>
    <row r="898" spans="1:5" x14ac:dyDescent="0.35">
      <c r="A898" s="39" t="s">
        <v>1827</v>
      </c>
      <c r="B898">
        <v>9912</v>
      </c>
      <c r="C898">
        <v>30784</v>
      </c>
      <c r="D898">
        <v>1838</v>
      </c>
      <c r="E898">
        <v>0</v>
      </c>
    </row>
    <row r="899" spans="1:5" x14ac:dyDescent="0.35">
      <c r="A899" s="39" t="s">
        <v>1828</v>
      </c>
      <c r="B899">
        <v>8612</v>
      </c>
      <c r="C899">
        <v>0</v>
      </c>
      <c r="D899">
        <v>473</v>
      </c>
      <c r="E899">
        <v>0</v>
      </c>
    </row>
    <row r="900" spans="1:5" x14ac:dyDescent="0.35">
      <c r="A900" s="39" t="s">
        <v>1829</v>
      </c>
      <c r="B900">
        <v>22304</v>
      </c>
      <c r="C900">
        <v>0</v>
      </c>
      <c r="D900">
        <v>1289</v>
      </c>
      <c r="E900">
        <v>0</v>
      </c>
    </row>
    <row r="901" spans="1:5" x14ac:dyDescent="0.35">
      <c r="A901" s="39" t="s">
        <v>1830</v>
      </c>
      <c r="B901">
        <v>46131</v>
      </c>
      <c r="C901">
        <v>0</v>
      </c>
      <c r="D901">
        <v>2679</v>
      </c>
      <c r="E901">
        <v>0</v>
      </c>
    </row>
    <row r="902" spans="1:5" x14ac:dyDescent="0.35">
      <c r="A902" s="39" t="s">
        <v>1831</v>
      </c>
      <c r="B902">
        <v>6234</v>
      </c>
      <c r="C902">
        <v>0</v>
      </c>
      <c r="D902">
        <v>364</v>
      </c>
      <c r="E902">
        <v>0</v>
      </c>
    </row>
    <row r="903" spans="1:5" x14ac:dyDescent="0.35">
      <c r="A903" s="39" t="s">
        <v>1832</v>
      </c>
      <c r="B903">
        <v>26797</v>
      </c>
      <c r="C903">
        <v>9854</v>
      </c>
      <c r="D903">
        <v>1861</v>
      </c>
      <c r="E903">
        <v>0</v>
      </c>
    </row>
    <row r="904" spans="1:5" x14ac:dyDescent="0.35">
      <c r="A904" s="39" t="s">
        <v>1833</v>
      </c>
      <c r="B904">
        <v>2874</v>
      </c>
      <c r="C904">
        <v>0</v>
      </c>
      <c r="D904">
        <v>184</v>
      </c>
      <c r="E904">
        <v>0</v>
      </c>
    </row>
    <row r="905" spans="1:5" x14ac:dyDescent="0.35">
      <c r="A905" s="39" t="s">
        <v>1834</v>
      </c>
      <c r="B905">
        <v>0</v>
      </c>
      <c r="C905">
        <v>0</v>
      </c>
      <c r="D905">
        <v>0</v>
      </c>
      <c r="E905">
        <v>0</v>
      </c>
    </row>
    <row r="906" spans="1:5" x14ac:dyDescent="0.35">
      <c r="A906" s="39" t="s">
        <v>1835</v>
      </c>
      <c r="B906">
        <v>0</v>
      </c>
      <c r="C906">
        <v>33923</v>
      </c>
      <c r="D906">
        <v>831</v>
      </c>
      <c r="E906">
        <v>0</v>
      </c>
    </row>
    <row r="907" spans="1:5" x14ac:dyDescent="0.35">
      <c r="A907" s="39" t="s">
        <v>1836</v>
      </c>
      <c r="B907">
        <v>4813</v>
      </c>
      <c r="C907">
        <v>0</v>
      </c>
      <c r="D907">
        <v>257</v>
      </c>
      <c r="E907">
        <v>0</v>
      </c>
    </row>
    <row r="908" spans="1:5" x14ac:dyDescent="0.35">
      <c r="A908" s="39" t="s">
        <v>1837</v>
      </c>
      <c r="B908">
        <v>53772</v>
      </c>
      <c r="C908">
        <v>0</v>
      </c>
      <c r="D908">
        <v>3695</v>
      </c>
      <c r="E908">
        <v>0</v>
      </c>
    </row>
    <row r="909" spans="1:5" x14ac:dyDescent="0.35">
      <c r="A909" s="39" t="s">
        <v>1838</v>
      </c>
      <c r="B909">
        <v>30801</v>
      </c>
      <c r="C909">
        <v>0</v>
      </c>
      <c r="D909">
        <v>1648</v>
      </c>
      <c r="E909">
        <v>0</v>
      </c>
    </row>
    <row r="910" spans="1:5" x14ac:dyDescent="0.35">
      <c r="A910" s="39" t="s">
        <v>1839</v>
      </c>
      <c r="B910">
        <v>0</v>
      </c>
      <c r="C910">
        <v>0</v>
      </c>
      <c r="D910">
        <v>0</v>
      </c>
      <c r="E910">
        <v>0</v>
      </c>
    </row>
    <row r="911" spans="1:5" x14ac:dyDescent="0.35">
      <c r="A911" s="39" t="s">
        <v>1840</v>
      </c>
      <c r="B911">
        <v>3753</v>
      </c>
      <c r="C911">
        <v>13112</v>
      </c>
      <c r="D911">
        <v>606</v>
      </c>
      <c r="E911">
        <v>0</v>
      </c>
    </row>
    <row r="912" spans="1:5" x14ac:dyDescent="0.35">
      <c r="A912" s="39" t="s">
        <v>1841</v>
      </c>
      <c r="B912">
        <v>0</v>
      </c>
      <c r="C912">
        <v>0</v>
      </c>
      <c r="D912">
        <v>0</v>
      </c>
      <c r="E912">
        <v>0</v>
      </c>
    </row>
    <row r="913" spans="1:5" x14ac:dyDescent="0.35">
      <c r="A913" s="39" t="s">
        <v>1842</v>
      </c>
      <c r="B913">
        <v>10506</v>
      </c>
      <c r="C913">
        <v>0</v>
      </c>
      <c r="D913">
        <v>870</v>
      </c>
      <c r="E913">
        <v>0</v>
      </c>
    </row>
    <row r="914" spans="1:5" x14ac:dyDescent="0.35">
      <c r="A914" s="39" t="s">
        <v>1843</v>
      </c>
      <c r="B914">
        <v>26485</v>
      </c>
      <c r="C914">
        <v>0</v>
      </c>
      <c r="D914">
        <v>2114</v>
      </c>
      <c r="E914">
        <v>0</v>
      </c>
    </row>
    <row r="915" spans="1:5" x14ac:dyDescent="0.35">
      <c r="A915" s="39" t="s">
        <v>1844</v>
      </c>
      <c r="B915">
        <v>0</v>
      </c>
      <c r="C915">
        <v>0</v>
      </c>
      <c r="D915">
        <v>0</v>
      </c>
      <c r="E915">
        <v>0</v>
      </c>
    </row>
    <row r="916" spans="1:5" x14ac:dyDescent="0.35">
      <c r="A916" s="39" t="s">
        <v>1845</v>
      </c>
      <c r="B916">
        <v>16519</v>
      </c>
      <c r="C916">
        <v>18366</v>
      </c>
      <c r="D916">
        <v>1712</v>
      </c>
      <c r="E916">
        <v>0</v>
      </c>
    </row>
    <row r="917" spans="1:5" x14ac:dyDescent="0.35">
      <c r="A917" s="39" t="s">
        <v>1846</v>
      </c>
      <c r="B917">
        <v>1884</v>
      </c>
      <c r="C917">
        <v>0</v>
      </c>
      <c r="D917">
        <v>107</v>
      </c>
      <c r="E917">
        <v>0</v>
      </c>
    </row>
    <row r="918" spans="1:5" x14ac:dyDescent="0.35">
      <c r="A918" s="39" t="s">
        <v>1847</v>
      </c>
      <c r="B918">
        <v>35190</v>
      </c>
      <c r="C918">
        <v>0</v>
      </c>
      <c r="D918">
        <v>2326</v>
      </c>
      <c r="E918">
        <v>0</v>
      </c>
    </row>
    <row r="919" spans="1:5" x14ac:dyDescent="0.35">
      <c r="A919" s="39" t="s">
        <v>1848</v>
      </c>
      <c r="B919">
        <v>21187</v>
      </c>
      <c r="C919">
        <v>45265</v>
      </c>
      <c r="D919">
        <v>2977</v>
      </c>
      <c r="E919">
        <v>0</v>
      </c>
    </row>
    <row r="920" spans="1:5" x14ac:dyDescent="0.35">
      <c r="A920" s="39" t="s">
        <v>1849</v>
      </c>
      <c r="B920">
        <v>0</v>
      </c>
      <c r="C920">
        <v>0</v>
      </c>
      <c r="D920">
        <v>0</v>
      </c>
      <c r="E920">
        <v>0</v>
      </c>
    </row>
    <row r="921" spans="1:5" x14ac:dyDescent="0.35">
      <c r="A921" s="39" t="s">
        <v>1850</v>
      </c>
      <c r="B921">
        <v>58484</v>
      </c>
      <c r="C921">
        <v>0</v>
      </c>
      <c r="D921">
        <v>3911</v>
      </c>
      <c r="E921">
        <v>0</v>
      </c>
    </row>
    <row r="922" spans="1:5" x14ac:dyDescent="0.35">
      <c r="A922" s="39" t="s">
        <v>1851</v>
      </c>
      <c r="B922">
        <v>58309</v>
      </c>
      <c r="C922">
        <v>0</v>
      </c>
      <c r="D922">
        <v>3967</v>
      </c>
      <c r="E922">
        <v>0</v>
      </c>
    </row>
    <row r="923" spans="1:5" x14ac:dyDescent="0.35">
      <c r="A923" s="39" t="s">
        <v>1852</v>
      </c>
      <c r="B923">
        <v>0</v>
      </c>
      <c r="C923">
        <v>0</v>
      </c>
      <c r="D923">
        <v>0</v>
      </c>
      <c r="E923">
        <v>0</v>
      </c>
    </row>
    <row r="924" spans="1:5" x14ac:dyDescent="0.35">
      <c r="A924" s="39" t="s">
        <v>1853</v>
      </c>
      <c r="B924">
        <v>11483</v>
      </c>
      <c r="C924">
        <v>9650</v>
      </c>
      <c r="D924">
        <v>1164</v>
      </c>
      <c r="E924">
        <v>0</v>
      </c>
    </row>
    <row r="925" spans="1:5" x14ac:dyDescent="0.35">
      <c r="A925" s="39" t="s">
        <v>1854</v>
      </c>
      <c r="B925">
        <v>1888</v>
      </c>
      <c r="C925">
        <v>0</v>
      </c>
      <c r="D925">
        <v>145</v>
      </c>
      <c r="E925">
        <v>0</v>
      </c>
    </row>
    <row r="926" spans="1:5" x14ac:dyDescent="0.35">
      <c r="A926" s="39" t="s">
        <v>1855</v>
      </c>
      <c r="B926">
        <v>11434</v>
      </c>
      <c r="C926">
        <v>0</v>
      </c>
      <c r="D926">
        <v>387</v>
      </c>
      <c r="E926">
        <v>0</v>
      </c>
    </row>
    <row r="927" spans="1:5" x14ac:dyDescent="0.35">
      <c r="A927" s="39" t="s">
        <v>1856</v>
      </c>
      <c r="B927">
        <v>13859</v>
      </c>
      <c r="C927">
        <v>0</v>
      </c>
      <c r="D927">
        <v>468</v>
      </c>
      <c r="E927">
        <v>0</v>
      </c>
    </row>
    <row r="928" spans="1:5" x14ac:dyDescent="0.35">
      <c r="A928" s="39" t="s">
        <v>1857</v>
      </c>
      <c r="B928">
        <v>0</v>
      </c>
      <c r="C928">
        <v>29771</v>
      </c>
      <c r="D928">
        <v>1253</v>
      </c>
      <c r="E928">
        <v>0</v>
      </c>
    </row>
    <row r="929" spans="1:5" x14ac:dyDescent="0.35">
      <c r="A929" s="39" t="s">
        <v>1858</v>
      </c>
      <c r="B929">
        <v>12446</v>
      </c>
      <c r="C929">
        <v>0</v>
      </c>
      <c r="D929">
        <v>1041</v>
      </c>
      <c r="E929">
        <v>0</v>
      </c>
    </row>
    <row r="930" spans="1:5" x14ac:dyDescent="0.35">
      <c r="A930" s="39" t="s">
        <v>1859</v>
      </c>
      <c r="B930">
        <v>75233</v>
      </c>
      <c r="C930">
        <v>0</v>
      </c>
      <c r="D930">
        <v>5842</v>
      </c>
      <c r="E930">
        <v>0</v>
      </c>
    </row>
    <row r="931" spans="1:5" x14ac:dyDescent="0.35">
      <c r="A931" s="39" t="s">
        <v>1860</v>
      </c>
      <c r="B931">
        <v>960</v>
      </c>
      <c r="C931">
        <v>0</v>
      </c>
      <c r="D931">
        <v>75</v>
      </c>
      <c r="E931">
        <v>0</v>
      </c>
    </row>
    <row r="932" spans="1:5" x14ac:dyDescent="0.35">
      <c r="A932" s="39" t="s">
        <v>1861</v>
      </c>
      <c r="B932">
        <v>4834</v>
      </c>
      <c r="C932">
        <v>10812</v>
      </c>
      <c r="D932">
        <v>517</v>
      </c>
      <c r="E932">
        <v>0</v>
      </c>
    </row>
    <row r="933" spans="1:5" x14ac:dyDescent="0.35">
      <c r="A933" s="39" t="s">
        <v>1862</v>
      </c>
      <c r="B933">
        <v>1145</v>
      </c>
      <c r="C933">
        <v>0</v>
      </c>
      <c r="D933">
        <v>65</v>
      </c>
      <c r="E933">
        <v>0</v>
      </c>
    </row>
    <row r="934" spans="1:5" x14ac:dyDescent="0.35">
      <c r="A934" s="39" t="s">
        <v>1863</v>
      </c>
      <c r="B934">
        <v>13479</v>
      </c>
      <c r="C934">
        <v>0</v>
      </c>
      <c r="D934">
        <v>825</v>
      </c>
      <c r="E934">
        <v>0</v>
      </c>
    </row>
    <row r="935" spans="1:5" x14ac:dyDescent="0.35">
      <c r="A935" s="39" t="s">
        <v>1864</v>
      </c>
      <c r="B935">
        <v>14139</v>
      </c>
      <c r="C935">
        <v>0</v>
      </c>
      <c r="D935">
        <v>900</v>
      </c>
      <c r="E935">
        <v>0</v>
      </c>
    </row>
    <row r="936" spans="1:5" x14ac:dyDescent="0.35">
      <c r="A936" s="39" t="s">
        <v>1865</v>
      </c>
      <c r="B936">
        <v>891</v>
      </c>
      <c r="C936">
        <v>0</v>
      </c>
      <c r="D936">
        <v>54</v>
      </c>
      <c r="E936">
        <v>0</v>
      </c>
    </row>
    <row r="937" spans="1:5" x14ac:dyDescent="0.35">
      <c r="A937" s="39" t="s">
        <v>1866</v>
      </c>
      <c r="B937">
        <v>0</v>
      </c>
      <c r="C937">
        <v>0</v>
      </c>
      <c r="D937">
        <v>0</v>
      </c>
      <c r="E937">
        <v>0</v>
      </c>
    </row>
    <row r="938" spans="1:5" x14ac:dyDescent="0.35">
      <c r="A938" s="39" t="s">
        <v>1867</v>
      </c>
      <c r="B938">
        <v>74562</v>
      </c>
      <c r="C938">
        <v>64657</v>
      </c>
      <c r="D938">
        <v>6140</v>
      </c>
      <c r="E938">
        <v>0</v>
      </c>
    </row>
    <row r="939" spans="1:5" x14ac:dyDescent="0.35">
      <c r="A939" s="39" t="s">
        <v>1868</v>
      </c>
      <c r="B939">
        <v>28202</v>
      </c>
      <c r="C939">
        <v>0</v>
      </c>
      <c r="D939">
        <v>1764</v>
      </c>
      <c r="E939">
        <v>0</v>
      </c>
    </row>
    <row r="940" spans="1:5" x14ac:dyDescent="0.35">
      <c r="A940" s="39" t="s">
        <v>1869</v>
      </c>
      <c r="B940">
        <v>24257</v>
      </c>
      <c r="C940">
        <v>0</v>
      </c>
      <c r="D940">
        <v>1456</v>
      </c>
      <c r="E940">
        <v>0</v>
      </c>
    </row>
    <row r="941" spans="1:5" x14ac:dyDescent="0.35">
      <c r="A941" s="39" t="s">
        <v>1870</v>
      </c>
      <c r="B941">
        <v>43901</v>
      </c>
      <c r="C941">
        <v>0</v>
      </c>
      <c r="D941">
        <v>2725</v>
      </c>
      <c r="E941">
        <v>0</v>
      </c>
    </row>
    <row r="942" spans="1:5" x14ac:dyDescent="0.35">
      <c r="A942" s="39" t="s">
        <v>1871</v>
      </c>
      <c r="B942">
        <v>17402</v>
      </c>
      <c r="C942">
        <v>0</v>
      </c>
      <c r="D942">
        <v>1049</v>
      </c>
      <c r="E942">
        <v>0</v>
      </c>
    </row>
    <row r="943" spans="1:5" x14ac:dyDescent="0.35">
      <c r="A943" s="39" t="s">
        <v>1872</v>
      </c>
      <c r="B943">
        <v>0</v>
      </c>
      <c r="C943">
        <v>0</v>
      </c>
      <c r="D943">
        <v>0</v>
      </c>
      <c r="E943">
        <v>0</v>
      </c>
    </row>
    <row r="944" spans="1:5" x14ac:dyDescent="0.35">
      <c r="A944" s="39" t="s">
        <v>1873</v>
      </c>
      <c r="B944">
        <v>146304</v>
      </c>
      <c r="C944">
        <v>98816</v>
      </c>
      <c r="D944">
        <v>8654</v>
      </c>
      <c r="E944">
        <v>482350</v>
      </c>
    </row>
    <row r="945" spans="1:5" x14ac:dyDescent="0.35">
      <c r="A945" s="39" t="s">
        <v>1874</v>
      </c>
      <c r="B945">
        <v>101776</v>
      </c>
      <c r="C945">
        <v>0</v>
      </c>
      <c r="D945">
        <v>6020</v>
      </c>
      <c r="E945">
        <v>1700000</v>
      </c>
    </row>
    <row r="946" spans="1:5" x14ac:dyDescent="0.35">
      <c r="A946" s="39" t="s">
        <v>1875</v>
      </c>
      <c r="B946">
        <v>80751</v>
      </c>
      <c r="C946">
        <v>44869</v>
      </c>
      <c r="D946">
        <v>4283</v>
      </c>
      <c r="E946">
        <v>4000</v>
      </c>
    </row>
    <row r="947" spans="1:5" x14ac:dyDescent="0.35">
      <c r="A947" s="39" t="s">
        <v>1876</v>
      </c>
      <c r="B947">
        <v>53014</v>
      </c>
      <c r="C947">
        <v>0</v>
      </c>
      <c r="D947">
        <v>2953</v>
      </c>
      <c r="E947">
        <v>0</v>
      </c>
    </row>
    <row r="948" spans="1:5" x14ac:dyDescent="0.35">
      <c r="A948" s="39" t="s">
        <v>1877</v>
      </c>
      <c r="B948">
        <v>0</v>
      </c>
      <c r="C948">
        <v>0</v>
      </c>
      <c r="D948">
        <v>0</v>
      </c>
      <c r="E948">
        <v>351000</v>
      </c>
    </row>
    <row r="949" spans="1:5" x14ac:dyDescent="0.35">
      <c r="A949" s="39" t="s">
        <v>1878</v>
      </c>
      <c r="B949">
        <v>131070</v>
      </c>
      <c r="C949">
        <v>419096</v>
      </c>
      <c r="D949">
        <v>16996</v>
      </c>
      <c r="E949">
        <v>0</v>
      </c>
    </row>
    <row r="950" spans="1:5" x14ac:dyDescent="0.35">
      <c r="A950" s="39" t="s">
        <v>1879</v>
      </c>
      <c r="B950">
        <v>87119</v>
      </c>
      <c r="C950">
        <v>0</v>
      </c>
      <c r="D950">
        <v>7450</v>
      </c>
      <c r="E950">
        <v>0</v>
      </c>
    </row>
    <row r="951" spans="1:5" x14ac:dyDescent="0.35">
      <c r="A951" s="39" t="s">
        <v>1880</v>
      </c>
      <c r="B951">
        <v>775199</v>
      </c>
      <c r="C951">
        <v>0</v>
      </c>
      <c r="D951">
        <v>76594</v>
      </c>
      <c r="E951">
        <v>250000</v>
      </c>
    </row>
    <row r="952" spans="1:5" x14ac:dyDescent="0.35">
      <c r="A952" s="39" t="s">
        <v>1881</v>
      </c>
      <c r="B952">
        <v>196127</v>
      </c>
      <c r="C952">
        <v>0</v>
      </c>
      <c r="D952">
        <v>19378</v>
      </c>
      <c r="E952">
        <v>0</v>
      </c>
    </row>
    <row r="953" spans="1:5" x14ac:dyDescent="0.35">
      <c r="A953" s="39" t="s">
        <v>1882</v>
      </c>
      <c r="B953">
        <v>3924</v>
      </c>
      <c r="C953">
        <v>0</v>
      </c>
      <c r="D953">
        <v>336</v>
      </c>
      <c r="E953">
        <v>0</v>
      </c>
    </row>
    <row r="954" spans="1:5" x14ac:dyDescent="0.35">
      <c r="A954" s="39" t="s">
        <v>1883</v>
      </c>
      <c r="B954">
        <v>0</v>
      </c>
      <c r="C954">
        <v>0</v>
      </c>
      <c r="D954">
        <v>0</v>
      </c>
      <c r="E954">
        <v>45000</v>
      </c>
    </row>
    <row r="955" spans="1:5" x14ac:dyDescent="0.35">
      <c r="A955" s="39" t="s">
        <v>1884</v>
      </c>
      <c r="B955">
        <v>0</v>
      </c>
      <c r="C955">
        <v>95636</v>
      </c>
      <c r="D955">
        <v>712</v>
      </c>
      <c r="E955">
        <v>0</v>
      </c>
    </row>
    <row r="956" spans="1:5" x14ac:dyDescent="0.35">
      <c r="A956" s="39" t="s">
        <v>1885</v>
      </c>
      <c r="B956">
        <v>9442</v>
      </c>
      <c r="C956">
        <v>0</v>
      </c>
      <c r="D956">
        <v>496</v>
      </c>
      <c r="E956">
        <v>0</v>
      </c>
    </row>
    <row r="957" spans="1:5" x14ac:dyDescent="0.35">
      <c r="A957" s="39" t="s">
        <v>1886</v>
      </c>
      <c r="B957">
        <v>144244</v>
      </c>
      <c r="C957">
        <v>0</v>
      </c>
      <c r="D957">
        <v>6527</v>
      </c>
      <c r="E957">
        <v>0</v>
      </c>
    </row>
    <row r="958" spans="1:5" x14ac:dyDescent="0.35">
      <c r="A958" s="39" t="s">
        <v>1887</v>
      </c>
      <c r="B958">
        <v>79127</v>
      </c>
      <c r="C958">
        <v>0</v>
      </c>
      <c r="D958">
        <v>3581</v>
      </c>
      <c r="E958">
        <v>0</v>
      </c>
    </row>
    <row r="959" spans="1:5" x14ac:dyDescent="0.35">
      <c r="A959" s="39" t="s">
        <v>1888</v>
      </c>
      <c r="B959">
        <v>4586</v>
      </c>
      <c r="C959">
        <v>0</v>
      </c>
      <c r="D959">
        <v>241</v>
      </c>
      <c r="E959">
        <v>0</v>
      </c>
    </row>
    <row r="960" spans="1:5" x14ac:dyDescent="0.35">
      <c r="A960" s="39" t="s">
        <v>1889</v>
      </c>
      <c r="B960">
        <v>0</v>
      </c>
      <c r="C960">
        <v>0</v>
      </c>
      <c r="D960">
        <v>0</v>
      </c>
      <c r="E960">
        <v>0</v>
      </c>
    </row>
    <row r="961" spans="1:5" x14ac:dyDescent="0.35">
      <c r="A961" s="39" t="s">
        <v>1890</v>
      </c>
      <c r="B961">
        <v>163667</v>
      </c>
      <c r="C961">
        <v>1046523</v>
      </c>
      <c r="D961">
        <v>9349</v>
      </c>
      <c r="E961">
        <v>101000</v>
      </c>
    </row>
    <row r="962" spans="1:5" x14ac:dyDescent="0.35">
      <c r="A962" s="39" t="s">
        <v>1891</v>
      </c>
      <c r="B962">
        <v>163667</v>
      </c>
      <c r="C962">
        <v>0</v>
      </c>
      <c r="D962">
        <v>9352</v>
      </c>
      <c r="E962">
        <v>0</v>
      </c>
    </row>
    <row r="963" spans="1:5" x14ac:dyDescent="0.35">
      <c r="A963" s="39" t="s">
        <v>1892</v>
      </c>
      <c r="B963">
        <v>2398698</v>
      </c>
      <c r="C963">
        <v>0</v>
      </c>
      <c r="D963">
        <v>148027</v>
      </c>
      <c r="E963">
        <v>800</v>
      </c>
    </row>
    <row r="964" spans="1:5" x14ac:dyDescent="0.35">
      <c r="A964" s="39" t="s">
        <v>1893</v>
      </c>
      <c r="B964">
        <v>0</v>
      </c>
      <c r="C964">
        <v>0</v>
      </c>
      <c r="D964">
        <v>0</v>
      </c>
      <c r="E964">
        <v>285400</v>
      </c>
    </row>
    <row r="965" spans="1:5" x14ac:dyDescent="0.35">
      <c r="A965" s="39" t="s">
        <v>1894</v>
      </c>
      <c r="B965">
        <v>301425</v>
      </c>
      <c r="C965">
        <v>0</v>
      </c>
      <c r="D965">
        <v>17560</v>
      </c>
      <c r="E965">
        <v>0</v>
      </c>
    </row>
    <row r="966" spans="1:5" x14ac:dyDescent="0.35">
      <c r="A966" s="39" t="s">
        <v>1895</v>
      </c>
      <c r="B966">
        <v>198649</v>
      </c>
      <c r="C966">
        <v>0</v>
      </c>
      <c r="D966">
        <v>12247</v>
      </c>
      <c r="E966">
        <v>0</v>
      </c>
    </row>
    <row r="967" spans="1:5" x14ac:dyDescent="0.35">
      <c r="A967" s="39" t="s">
        <v>1896</v>
      </c>
      <c r="B967">
        <v>3392</v>
      </c>
      <c r="C967">
        <v>0</v>
      </c>
      <c r="D967">
        <v>197</v>
      </c>
      <c r="E967">
        <v>0</v>
      </c>
    </row>
    <row r="968" spans="1:5" x14ac:dyDescent="0.35">
      <c r="A968" s="39" t="s">
        <v>1897</v>
      </c>
      <c r="B968">
        <v>0</v>
      </c>
      <c r="C968">
        <v>0</v>
      </c>
      <c r="D968">
        <v>0</v>
      </c>
      <c r="E968">
        <v>6700</v>
      </c>
    </row>
    <row r="969" spans="1:5" x14ac:dyDescent="0.35">
      <c r="A969" s="39" t="s">
        <v>1898</v>
      </c>
      <c r="B969">
        <v>54069</v>
      </c>
      <c r="C969">
        <v>84772</v>
      </c>
      <c r="D969">
        <v>4860</v>
      </c>
      <c r="E969">
        <v>0</v>
      </c>
    </row>
    <row r="970" spans="1:5" x14ac:dyDescent="0.35">
      <c r="A970" s="39" t="s">
        <v>1899</v>
      </c>
      <c r="B970">
        <v>0</v>
      </c>
      <c r="C970">
        <v>0</v>
      </c>
      <c r="D970">
        <v>0</v>
      </c>
      <c r="E970">
        <v>0</v>
      </c>
    </row>
    <row r="971" spans="1:5" x14ac:dyDescent="0.35">
      <c r="A971" s="39" t="s">
        <v>1900</v>
      </c>
      <c r="B971">
        <v>3472</v>
      </c>
      <c r="C971">
        <v>0</v>
      </c>
      <c r="D971">
        <v>107</v>
      </c>
      <c r="E971">
        <v>0</v>
      </c>
    </row>
    <row r="972" spans="1:5" x14ac:dyDescent="0.35">
      <c r="A972" s="39" t="s">
        <v>1901</v>
      </c>
      <c r="B972">
        <v>618798</v>
      </c>
      <c r="C972">
        <v>0</v>
      </c>
      <c r="D972">
        <v>16250</v>
      </c>
      <c r="E972">
        <v>0</v>
      </c>
    </row>
    <row r="973" spans="1:5" x14ac:dyDescent="0.35">
      <c r="A973" s="39" t="s">
        <v>1902</v>
      </c>
      <c r="B973">
        <v>168625</v>
      </c>
      <c r="C973">
        <v>0</v>
      </c>
      <c r="D973">
        <v>4428</v>
      </c>
      <c r="E973">
        <v>14000</v>
      </c>
    </row>
    <row r="974" spans="1:5" x14ac:dyDescent="0.35">
      <c r="A974" s="39" t="s">
        <v>1903</v>
      </c>
      <c r="B974">
        <v>0</v>
      </c>
      <c r="C974">
        <v>0</v>
      </c>
      <c r="D974">
        <v>0</v>
      </c>
      <c r="E974">
        <v>0</v>
      </c>
    </row>
    <row r="975" spans="1:5" x14ac:dyDescent="0.35">
      <c r="A975" s="39" t="s">
        <v>1904</v>
      </c>
      <c r="B975">
        <v>1516074</v>
      </c>
      <c r="C975">
        <v>927011</v>
      </c>
      <c r="D975">
        <v>74407</v>
      </c>
      <c r="E975">
        <v>200000</v>
      </c>
    </row>
    <row r="976" spans="1:5" x14ac:dyDescent="0.35">
      <c r="A976" s="39" t="s">
        <v>1905</v>
      </c>
      <c r="B976">
        <v>8079</v>
      </c>
      <c r="C976">
        <v>0</v>
      </c>
      <c r="D976">
        <v>360</v>
      </c>
      <c r="E976">
        <v>0</v>
      </c>
    </row>
    <row r="977" spans="1:5" x14ac:dyDescent="0.35">
      <c r="A977" s="39" t="s">
        <v>1906</v>
      </c>
      <c r="B977">
        <v>663613</v>
      </c>
      <c r="C977">
        <v>0</v>
      </c>
      <c r="D977">
        <v>41844</v>
      </c>
      <c r="E977">
        <v>0</v>
      </c>
    </row>
    <row r="978" spans="1:5" x14ac:dyDescent="0.35">
      <c r="A978" s="39" t="s">
        <v>1907</v>
      </c>
      <c r="B978">
        <v>300249</v>
      </c>
      <c r="C978">
        <v>0</v>
      </c>
      <c r="D978">
        <v>18932</v>
      </c>
      <c r="E978">
        <v>0</v>
      </c>
    </row>
    <row r="979" spans="1:5" x14ac:dyDescent="0.35">
      <c r="A979" s="39" t="s">
        <v>1908</v>
      </c>
      <c r="B979">
        <v>0</v>
      </c>
      <c r="C979">
        <v>0</v>
      </c>
      <c r="D979">
        <v>0</v>
      </c>
      <c r="E979">
        <v>0</v>
      </c>
    </row>
    <row r="980" spans="1:5" x14ac:dyDescent="0.35">
      <c r="A980" s="39" t="s">
        <v>1909</v>
      </c>
      <c r="B980">
        <v>0</v>
      </c>
      <c r="C980">
        <v>231978</v>
      </c>
      <c r="D980">
        <v>9309</v>
      </c>
      <c r="E980">
        <v>15000</v>
      </c>
    </row>
    <row r="981" spans="1:5" x14ac:dyDescent="0.35">
      <c r="A981" s="39" t="s">
        <v>1910</v>
      </c>
      <c r="B981">
        <v>238713</v>
      </c>
      <c r="C981">
        <v>0</v>
      </c>
      <c r="D981">
        <v>12841</v>
      </c>
      <c r="E981">
        <v>0</v>
      </c>
    </row>
    <row r="982" spans="1:5" x14ac:dyDescent="0.35">
      <c r="A982" s="39" t="s">
        <v>1911</v>
      </c>
      <c r="B982">
        <v>311210</v>
      </c>
      <c r="C982">
        <v>0</v>
      </c>
      <c r="D982">
        <v>28276</v>
      </c>
      <c r="E982">
        <v>0</v>
      </c>
    </row>
    <row r="983" spans="1:5" x14ac:dyDescent="0.35">
      <c r="A983" s="39" t="s">
        <v>1912</v>
      </c>
      <c r="B983">
        <v>67772</v>
      </c>
      <c r="C983">
        <v>0</v>
      </c>
      <c r="D983">
        <v>6158</v>
      </c>
      <c r="E983">
        <v>0</v>
      </c>
    </row>
    <row r="984" spans="1:5" x14ac:dyDescent="0.35">
      <c r="A984" s="39" t="s">
        <v>1913</v>
      </c>
      <c r="B984">
        <v>3617</v>
      </c>
      <c r="C984">
        <v>0</v>
      </c>
      <c r="D984">
        <v>195</v>
      </c>
      <c r="E984">
        <v>0</v>
      </c>
    </row>
    <row r="985" spans="1:5" x14ac:dyDescent="0.35">
      <c r="A985" s="39" t="s">
        <v>1914</v>
      </c>
      <c r="B985">
        <v>23944</v>
      </c>
      <c r="C985">
        <v>121986</v>
      </c>
      <c r="D985">
        <v>3365</v>
      </c>
      <c r="E985">
        <v>1500</v>
      </c>
    </row>
    <row r="986" spans="1:5" x14ac:dyDescent="0.35">
      <c r="A986" s="39" t="s">
        <v>1915</v>
      </c>
      <c r="B986">
        <v>21208</v>
      </c>
      <c r="C986">
        <v>0</v>
      </c>
      <c r="D986">
        <v>947</v>
      </c>
      <c r="E986">
        <v>0</v>
      </c>
    </row>
    <row r="987" spans="1:5" x14ac:dyDescent="0.35">
      <c r="A987" s="39" t="s">
        <v>1916</v>
      </c>
      <c r="B987">
        <v>202113</v>
      </c>
      <c r="C987">
        <v>0</v>
      </c>
      <c r="D987">
        <v>11834</v>
      </c>
      <c r="E987">
        <v>0</v>
      </c>
    </row>
    <row r="988" spans="1:5" x14ac:dyDescent="0.35">
      <c r="A988" s="39" t="s">
        <v>1917</v>
      </c>
      <c r="B988">
        <v>24377</v>
      </c>
      <c r="C988">
        <v>0</v>
      </c>
      <c r="D988">
        <v>1427</v>
      </c>
      <c r="E988">
        <v>0</v>
      </c>
    </row>
    <row r="989" spans="1:5" x14ac:dyDescent="0.35">
      <c r="A989" s="39" t="s">
        <v>1918</v>
      </c>
      <c r="B989">
        <v>102753</v>
      </c>
      <c r="C989">
        <v>0</v>
      </c>
      <c r="D989">
        <v>6016</v>
      </c>
      <c r="E989">
        <v>0</v>
      </c>
    </row>
    <row r="990" spans="1:5" x14ac:dyDescent="0.35">
      <c r="A990" s="39" t="s">
        <v>1919</v>
      </c>
      <c r="B990">
        <v>120640</v>
      </c>
      <c r="C990">
        <v>185927</v>
      </c>
      <c r="D990">
        <v>16183</v>
      </c>
      <c r="E990">
        <v>0</v>
      </c>
    </row>
    <row r="991" spans="1:5" x14ac:dyDescent="0.35">
      <c r="A991" s="39" t="s">
        <v>1920</v>
      </c>
      <c r="B991">
        <v>25474</v>
      </c>
      <c r="C991">
        <v>0</v>
      </c>
      <c r="D991">
        <v>1977</v>
      </c>
      <c r="E991">
        <v>0</v>
      </c>
    </row>
    <row r="992" spans="1:5" x14ac:dyDescent="0.35">
      <c r="A992" s="39" t="s">
        <v>1921</v>
      </c>
      <c r="B992">
        <v>277808</v>
      </c>
      <c r="C992">
        <v>0</v>
      </c>
      <c r="D992">
        <v>21561</v>
      </c>
      <c r="E992">
        <v>0</v>
      </c>
    </row>
    <row r="993" spans="1:5" x14ac:dyDescent="0.35">
      <c r="A993" s="39" t="s">
        <v>1922</v>
      </c>
      <c r="B993">
        <v>82670</v>
      </c>
      <c r="C993">
        <v>0</v>
      </c>
      <c r="D993">
        <v>6416</v>
      </c>
      <c r="E993">
        <v>0</v>
      </c>
    </row>
    <row r="994" spans="1:5" x14ac:dyDescent="0.35">
      <c r="A994" s="39" t="s">
        <v>1923</v>
      </c>
      <c r="B994">
        <v>0</v>
      </c>
      <c r="C994">
        <v>0</v>
      </c>
      <c r="D994">
        <v>0</v>
      </c>
      <c r="E994">
        <v>0</v>
      </c>
    </row>
    <row r="995" spans="1:5" x14ac:dyDescent="0.35">
      <c r="A995" s="39" t="s">
        <v>1924</v>
      </c>
      <c r="B995">
        <v>187955</v>
      </c>
      <c r="C995">
        <v>492305</v>
      </c>
      <c r="D995">
        <v>18578</v>
      </c>
      <c r="E995">
        <v>8000</v>
      </c>
    </row>
    <row r="996" spans="1:5" x14ac:dyDescent="0.35">
      <c r="A996" s="39" t="s">
        <v>1925</v>
      </c>
      <c r="B996">
        <v>0</v>
      </c>
      <c r="C996">
        <v>0</v>
      </c>
      <c r="D996">
        <v>0</v>
      </c>
      <c r="E996">
        <v>0</v>
      </c>
    </row>
    <row r="997" spans="1:5" x14ac:dyDescent="0.35">
      <c r="A997" s="39" t="s">
        <v>1926</v>
      </c>
      <c r="B997">
        <v>959325</v>
      </c>
      <c r="C997">
        <v>0</v>
      </c>
      <c r="D997">
        <v>53396</v>
      </c>
      <c r="E997">
        <v>0</v>
      </c>
    </row>
    <row r="998" spans="1:5" x14ac:dyDescent="0.35">
      <c r="A998" s="39" t="s">
        <v>1927</v>
      </c>
      <c r="B998">
        <v>71252</v>
      </c>
      <c r="C998">
        <v>0</v>
      </c>
      <c r="D998">
        <v>3966</v>
      </c>
      <c r="E998">
        <v>125000</v>
      </c>
    </row>
    <row r="999" spans="1:5" x14ac:dyDescent="0.35">
      <c r="A999" s="39" t="s">
        <v>1928</v>
      </c>
      <c r="B999">
        <v>244606</v>
      </c>
      <c r="C999">
        <v>0</v>
      </c>
      <c r="D999">
        <v>13615</v>
      </c>
      <c r="E999">
        <v>0</v>
      </c>
    </row>
    <row r="1000" spans="1:5" x14ac:dyDescent="0.35">
      <c r="A1000" s="39" t="s">
        <v>1929</v>
      </c>
      <c r="B1000">
        <v>31457</v>
      </c>
      <c r="C1000">
        <v>0</v>
      </c>
      <c r="D1000">
        <v>2117</v>
      </c>
      <c r="E1000">
        <v>0</v>
      </c>
    </row>
    <row r="1001" spans="1:5" x14ac:dyDescent="0.35">
      <c r="A1001" s="39" t="s">
        <v>1930</v>
      </c>
      <c r="B1001">
        <v>0</v>
      </c>
      <c r="C1001">
        <v>0</v>
      </c>
      <c r="D1001">
        <v>0</v>
      </c>
      <c r="E1001">
        <v>0</v>
      </c>
    </row>
    <row r="1002" spans="1:5" x14ac:dyDescent="0.35">
      <c r="A1002" s="39" t="s">
        <v>1931</v>
      </c>
      <c r="B1002">
        <v>52781</v>
      </c>
      <c r="C1002">
        <v>43030</v>
      </c>
      <c r="D1002">
        <v>2831</v>
      </c>
      <c r="E1002">
        <v>7200</v>
      </c>
    </row>
    <row r="1003" spans="1:5" x14ac:dyDescent="0.35">
      <c r="A1003" s="39" t="s">
        <v>1932</v>
      </c>
      <c r="B1003">
        <v>50320</v>
      </c>
      <c r="C1003">
        <v>0</v>
      </c>
      <c r="D1003">
        <v>2535</v>
      </c>
      <c r="E1003">
        <v>0</v>
      </c>
    </row>
    <row r="1004" spans="1:5" x14ac:dyDescent="0.35">
      <c r="A1004" s="39" t="s">
        <v>1933</v>
      </c>
      <c r="B1004">
        <v>14304</v>
      </c>
      <c r="C1004">
        <v>0</v>
      </c>
      <c r="D1004">
        <v>707</v>
      </c>
      <c r="E1004">
        <v>0</v>
      </c>
    </row>
    <row r="1005" spans="1:5" x14ac:dyDescent="0.35">
      <c r="A1005" s="39" t="s">
        <v>1934</v>
      </c>
      <c r="B1005">
        <v>1641</v>
      </c>
      <c r="C1005">
        <v>0</v>
      </c>
      <c r="D1005">
        <v>83</v>
      </c>
      <c r="E1005">
        <v>0</v>
      </c>
    </row>
    <row r="1006" spans="1:5" x14ac:dyDescent="0.35">
      <c r="A1006" s="39" t="s">
        <v>1935</v>
      </c>
      <c r="B1006">
        <v>0</v>
      </c>
      <c r="C1006">
        <v>0</v>
      </c>
      <c r="D1006">
        <v>0</v>
      </c>
      <c r="E1006">
        <v>0</v>
      </c>
    </row>
    <row r="1007" spans="1:5" x14ac:dyDescent="0.35">
      <c r="A1007" s="39" t="s">
        <v>1936</v>
      </c>
      <c r="B1007">
        <v>1920268</v>
      </c>
      <c r="C1007">
        <v>874973</v>
      </c>
      <c r="D1007">
        <v>83466</v>
      </c>
      <c r="E1007">
        <v>317000</v>
      </c>
    </row>
    <row r="1008" spans="1:5" x14ac:dyDescent="0.35">
      <c r="A1008" s="39" t="s">
        <v>1937</v>
      </c>
      <c r="B1008">
        <v>0</v>
      </c>
      <c r="C1008">
        <v>0</v>
      </c>
      <c r="D1008">
        <v>0</v>
      </c>
      <c r="E1008">
        <v>0</v>
      </c>
    </row>
    <row r="1009" spans="1:5" x14ac:dyDescent="0.35">
      <c r="A1009" s="39" t="s">
        <v>1938</v>
      </c>
      <c r="B1009">
        <v>217389</v>
      </c>
      <c r="C1009">
        <v>0</v>
      </c>
      <c r="D1009">
        <v>8960</v>
      </c>
      <c r="E1009">
        <v>111000</v>
      </c>
    </row>
    <row r="1010" spans="1:5" x14ac:dyDescent="0.35">
      <c r="A1010" s="39" t="s">
        <v>1939</v>
      </c>
      <c r="B1010">
        <v>188507</v>
      </c>
      <c r="C1010">
        <v>0</v>
      </c>
      <c r="D1010">
        <v>7392</v>
      </c>
      <c r="E1010">
        <v>0</v>
      </c>
    </row>
    <row r="1011" spans="1:5" x14ac:dyDescent="0.35">
      <c r="A1011" s="39" t="s">
        <v>1940</v>
      </c>
      <c r="B1011">
        <v>301627</v>
      </c>
      <c r="C1011">
        <v>0</v>
      </c>
      <c r="D1011">
        <v>12432</v>
      </c>
      <c r="E1011">
        <v>0</v>
      </c>
    </row>
    <row r="1012" spans="1:5" x14ac:dyDescent="0.35">
      <c r="A1012" s="39" t="s">
        <v>1941</v>
      </c>
      <c r="B1012">
        <v>4529</v>
      </c>
      <c r="C1012">
        <v>0</v>
      </c>
      <c r="D1012">
        <v>187</v>
      </c>
      <c r="E1012">
        <v>0</v>
      </c>
    </row>
    <row r="1013" spans="1:5" x14ac:dyDescent="0.35">
      <c r="A1013" s="39" t="s">
        <v>1942</v>
      </c>
      <c r="B1013">
        <v>0</v>
      </c>
      <c r="C1013">
        <v>0</v>
      </c>
      <c r="D1013">
        <v>0</v>
      </c>
      <c r="E1013">
        <v>0</v>
      </c>
    </row>
    <row r="1014" spans="1:5" x14ac:dyDescent="0.35">
      <c r="A1014" s="39" t="s">
        <v>1943</v>
      </c>
      <c r="B1014">
        <v>0</v>
      </c>
      <c r="C1014">
        <v>62544</v>
      </c>
      <c r="D1014">
        <v>0</v>
      </c>
      <c r="E1014">
        <v>0</v>
      </c>
    </row>
    <row r="1015" spans="1:5" x14ac:dyDescent="0.35">
      <c r="A1015" s="39" t="s">
        <v>1944</v>
      </c>
      <c r="B1015">
        <v>9281</v>
      </c>
      <c r="C1015">
        <v>0</v>
      </c>
      <c r="D1015">
        <v>1372</v>
      </c>
      <c r="E1015">
        <v>0</v>
      </c>
    </row>
    <row r="1016" spans="1:5" x14ac:dyDescent="0.35">
      <c r="A1016" s="39" t="s">
        <v>1945</v>
      </c>
      <c r="B1016">
        <v>49158</v>
      </c>
      <c r="C1016">
        <v>0</v>
      </c>
      <c r="D1016">
        <v>11720</v>
      </c>
      <c r="E1016">
        <v>0</v>
      </c>
    </row>
    <row r="1017" spans="1:5" x14ac:dyDescent="0.35">
      <c r="A1017" s="39" t="s">
        <v>1946</v>
      </c>
      <c r="B1017">
        <v>49158</v>
      </c>
      <c r="C1017">
        <v>0</v>
      </c>
      <c r="D1017">
        <v>11720</v>
      </c>
      <c r="E1017">
        <v>0</v>
      </c>
    </row>
    <row r="1018" spans="1:5" x14ac:dyDescent="0.35">
      <c r="A1018" s="39" t="s">
        <v>1947</v>
      </c>
      <c r="B1018">
        <v>62155</v>
      </c>
      <c r="C1018">
        <v>0</v>
      </c>
      <c r="D1018">
        <v>9673</v>
      </c>
      <c r="E1018">
        <v>0</v>
      </c>
    </row>
    <row r="1019" spans="1:5" x14ac:dyDescent="0.35">
      <c r="A1019" s="39" t="s">
        <v>1948</v>
      </c>
      <c r="B1019">
        <v>0</v>
      </c>
      <c r="C1019">
        <v>0</v>
      </c>
      <c r="D1019">
        <v>0</v>
      </c>
      <c r="E1019">
        <v>0</v>
      </c>
    </row>
    <row r="1020" spans="1:5" x14ac:dyDescent="0.35">
      <c r="A1020" s="39" t="s">
        <v>1949</v>
      </c>
      <c r="B1020">
        <v>0</v>
      </c>
      <c r="C1020">
        <v>0</v>
      </c>
      <c r="D1020">
        <v>0</v>
      </c>
      <c r="E1020">
        <v>0</v>
      </c>
    </row>
    <row r="1021" spans="1:5" x14ac:dyDescent="0.35">
      <c r="A1021" s="39" t="s">
        <v>1950</v>
      </c>
      <c r="B1021">
        <v>738902</v>
      </c>
      <c r="C1021">
        <v>807638</v>
      </c>
      <c r="D1021">
        <v>41793</v>
      </c>
      <c r="E1021">
        <v>29400</v>
      </c>
    </row>
    <row r="1022" spans="1:5" x14ac:dyDescent="0.35">
      <c r="A1022" s="39" t="s">
        <v>1951</v>
      </c>
      <c r="B1022">
        <v>0</v>
      </c>
      <c r="C1022">
        <v>0</v>
      </c>
      <c r="D1022">
        <v>0</v>
      </c>
      <c r="E1022">
        <v>0</v>
      </c>
    </row>
    <row r="1023" spans="1:5" x14ac:dyDescent="0.35">
      <c r="A1023" s="39" t="s">
        <v>1952</v>
      </c>
      <c r="B1023">
        <v>1345302</v>
      </c>
      <c r="C1023">
        <v>0</v>
      </c>
      <c r="D1023">
        <v>108474</v>
      </c>
      <c r="E1023">
        <v>0</v>
      </c>
    </row>
    <row r="1024" spans="1:5" x14ac:dyDescent="0.35">
      <c r="A1024" s="39" t="s">
        <v>1953</v>
      </c>
      <c r="B1024">
        <v>269232</v>
      </c>
      <c r="C1024">
        <v>0</v>
      </c>
      <c r="D1024">
        <v>21707</v>
      </c>
      <c r="E1024">
        <v>0</v>
      </c>
    </row>
    <row r="1025" spans="1:5" x14ac:dyDescent="0.35">
      <c r="A1025" s="39" t="s">
        <v>1954</v>
      </c>
      <c r="B1025">
        <v>0</v>
      </c>
      <c r="C1025">
        <v>0</v>
      </c>
      <c r="D1025">
        <v>0</v>
      </c>
      <c r="E1025">
        <v>0</v>
      </c>
    </row>
    <row r="1026" spans="1:5" x14ac:dyDescent="0.35">
      <c r="A1026" s="39" t="s">
        <v>1955</v>
      </c>
      <c r="B1026">
        <v>55861</v>
      </c>
      <c r="C1026">
        <v>103635</v>
      </c>
      <c r="D1026">
        <v>4726</v>
      </c>
      <c r="E1026">
        <v>1500</v>
      </c>
    </row>
    <row r="1027" spans="1:5" x14ac:dyDescent="0.35">
      <c r="A1027" s="39" t="s">
        <v>1956</v>
      </c>
      <c r="B1027">
        <v>9141</v>
      </c>
      <c r="C1027">
        <v>0</v>
      </c>
      <c r="D1027">
        <v>515</v>
      </c>
      <c r="E1027">
        <v>0</v>
      </c>
    </row>
    <row r="1028" spans="1:5" x14ac:dyDescent="0.35">
      <c r="A1028" s="39" t="s">
        <v>1957</v>
      </c>
      <c r="B1028">
        <v>141983</v>
      </c>
      <c r="C1028">
        <v>0</v>
      </c>
      <c r="D1028">
        <v>8296</v>
      </c>
      <c r="E1028">
        <v>0</v>
      </c>
    </row>
    <row r="1029" spans="1:5" x14ac:dyDescent="0.35">
      <c r="A1029" s="39" t="s">
        <v>1958</v>
      </c>
      <c r="B1029">
        <v>80409</v>
      </c>
      <c r="C1029">
        <v>0</v>
      </c>
      <c r="D1029">
        <v>4698</v>
      </c>
      <c r="E1029">
        <v>0</v>
      </c>
    </row>
    <row r="1030" spans="1:5" x14ac:dyDescent="0.35">
      <c r="A1030" s="39" t="s">
        <v>1959</v>
      </c>
      <c r="B1030">
        <v>5078</v>
      </c>
      <c r="C1030">
        <v>0</v>
      </c>
      <c r="D1030">
        <v>286</v>
      </c>
      <c r="E1030">
        <v>0</v>
      </c>
    </row>
    <row r="1031" spans="1:5" x14ac:dyDescent="0.35">
      <c r="A1031" s="39" t="s">
        <v>1960</v>
      </c>
      <c r="B1031">
        <v>0</v>
      </c>
      <c r="C1031">
        <v>0</v>
      </c>
      <c r="D1031">
        <v>0</v>
      </c>
      <c r="E1031">
        <v>0</v>
      </c>
    </row>
    <row r="1032" spans="1:5" x14ac:dyDescent="0.35">
      <c r="A1032" s="39" t="s">
        <v>1961</v>
      </c>
      <c r="B1032">
        <v>71140</v>
      </c>
      <c r="C1032">
        <v>217180</v>
      </c>
      <c r="D1032">
        <v>5706</v>
      </c>
      <c r="E1032">
        <v>1600</v>
      </c>
    </row>
    <row r="1033" spans="1:5" x14ac:dyDescent="0.35">
      <c r="A1033" s="39" t="s">
        <v>1962</v>
      </c>
      <c r="B1033">
        <v>24816</v>
      </c>
      <c r="C1033">
        <v>0</v>
      </c>
      <c r="D1033">
        <v>1562</v>
      </c>
      <c r="E1033">
        <v>0</v>
      </c>
    </row>
    <row r="1034" spans="1:5" x14ac:dyDescent="0.35">
      <c r="A1034" s="39" t="s">
        <v>1963</v>
      </c>
      <c r="B1034">
        <v>392597</v>
      </c>
      <c r="C1034">
        <v>0</v>
      </c>
      <c r="D1034">
        <v>36532</v>
      </c>
      <c r="E1034">
        <v>0</v>
      </c>
    </row>
    <row r="1035" spans="1:5" x14ac:dyDescent="0.35">
      <c r="A1035" s="39" t="s">
        <v>1964</v>
      </c>
      <c r="B1035">
        <v>137143</v>
      </c>
      <c r="C1035">
        <v>0</v>
      </c>
      <c r="D1035">
        <v>12761</v>
      </c>
      <c r="E1035">
        <v>0</v>
      </c>
    </row>
    <row r="1036" spans="1:5" x14ac:dyDescent="0.35">
      <c r="A1036" s="39" t="s">
        <v>1965</v>
      </c>
      <c r="B1036">
        <v>0</v>
      </c>
      <c r="C1036">
        <v>0</v>
      </c>
      <c r="D1036">
        <v>0</v>
      </c>
      <c r="E1036">
        <v>0</v>
      </c>
    </row>
    <row r="1037" spans="1:5" x14ac:dyDescent="0.35">
      <c r="A1037" s="39" t="s">
        <v>1966</v>
      </c>
      <c r="B1037">
        <v>0</v>
      </c>
      <c r="C1037">
        <v>0</v>
      </c>
      <c r="D1037">
        <v>0</v>
      </c>
      <c r="E1037">
        <v>0</v>
      </c>
    </row>
    <row r="1038" spans="1:5" x14ac:dyDescent="0.35">
      <c r="A1038" s="39" t="s">
        <v>1967</v>
      </c>
      <c r="B1038">
        <v>120897</v>
      </c>
      <c r="C1038">
        <v>152381</v>
      </c>
      <c r="D1038">
        <v>7120</v>
      </c>
      <c r="E1038">
        <v>4000</v>
      </c>
    </row>
    <row r="1039" spans="1:5" x14ac:dyDescent="0.35">
      <c r="A1039" s="39" t="s">
        <v>1968</v>
      </c>
      <c r="B1039">
        <v>29553</v>
      </c>
      <c r="C1039">
        <v>0</v>
      </c>
      <c r="D1039">
        <v>1477</v>
      </c>
      <c r="E1039">
        <v>0</v>
      </c>
    </row>
    <row r="1040" spans="1:5" x14ac:dyDescent="0.35">
      <c r="A1040" s="39" t="s">
        <v>1969</v>
      </c>
      <c r="B1040">
        <v>141805</v>
      </c>
      <c r="C1040">
        <v>0</v>
      </c>
      <c r="D1040">
        <v>7396</v>
      </c>
      <c r="E1040">
        <v>0</v>
      </c>
    </row>
    <row r="1041" spans="1:5" x14ac:dyDescent="0.35">
      <c r="A1041" s="39" t="s">
        <v>1970</v>
      </c>
      <c r="B1041">
        <v>160605</v>
      </c>
      <c r="C1041">
        <v>0</v>
      </c>
      <c r="D1041">
        <v>8377</v>
      </c>
      <c r="E1041">
        <v>0</v>
      </c>
    </row>
    <row r="1042" spans="1:5" x14ac:dyDescent="0.35">
      <c r="A1042" s="39" t="s">
        <v>1971</v>
      </c>
      <c r="B1042">
        <v>7337</v>
      </c>
      <c r="C1042">
        <v>2573</v>
      </c>
      <c r="D1042">
        <v>549</v>
      </c>
      <c r="E1042">
        <v>0</v>
      </c>
    </row>
    <row r="1043" spans="1:5" x14ac:dyDescent="0.35">
      <c r="A1043" s="39" t="s">
        <v>1972</v>
      </c>
      <c r="B1043">
        <v>1055</v>
      </c>
      <c r="C1043">
        <v>0</v>
      </c>
      <c r="D1043">
        <v>54</v>
      </c>
      <c r="E1043">
        <v>0</v>
      </c>
    </row>
    <row r="1044" spans="1:5" x14ac:dyDescent="0.35">
      <c r="A1044" s="39" t="s">
        <v>1973</v>
      </c>
      <c r="B1044">
        <v>4494</v>
      </c>
      <c r="C1044">
        <v>0</v>
      </c>
      <c r="D1044">
        <v>223</v>
      </c>
      <c r="E1044">
        <v>0</v>
      </c>
    </row>
    <row r="1045" spans="1:5" x14ac:dyDescent="0.35">
      <c r="A1045" s="39" t="s">
        <v>1974</v>
      </c>
      <c r="B1045">
        <v>0</v>
      </c>
      <c r="C1045">
        <v>0</v>
      </c>
      <c r="D1045">
        <v>0</v>
      </c>
      <c r="E1045">
        <v>0</v>
      </c>
    </row>
    <row r="1046" spans="1:5" x14ac:dyDescent="0.35">
      <c r="A1046" s="39" t="s">
        <v>1975</v>
      </c>
      <c r="B1046">
        <v>33362</v>
      </c>
      <c r="C1046">
        <v>23926</v>
      </c>
      <c r="D1046">
        <v>2867</v>
      </c>
      <c r="E1046">
        <v>0</v>
      </c>
    </row>
    <row r="1047" spans="1:5" x14ac:dyDescent="0.35">
      <c r="A1047" s="39" t="s">
        <v>1976</v>
      </c>
      <c r="B1047">
        <v>37307</v>
      </c>
      <c r="C1047">
        <v>0</v>
      </c>
      <c r="D1047">
        <v>1705</v>
      </c>
      <c r="E1047">
        <v>0</v>
      </c>
    </row>
    <row r="1048" spans="1:5" x14ac:dyDescent="0.35">
      <c r="A1048" s="39" t="s">
        <v>1977</v>
      </c>
      <c r="B1048">
        <v>24398</v>
      </c>
      <c r="C1048">
        <v>0</v>
      </c>
      <c r="D1048">
        <v>1742</v>
      </c>
      <c r="E1048">
        <v>0</v>
      </c>
    </row>
    <row r="1049" spans="1:5" x14ac:dyDescent="0.35">
      <c r="A1049" s="39" t="s">
        <v>1978</v>
      </c>
      <c r="B1049">
        <v>7688</v>
      </c>
      <c r="C1049">
        <v>3932</v>
      </c>
      <c r="D1049">
        <v>220</v>
      </c>
      <c r="E1049">
        <v>0</v>
      </c>
    </row>
    <row r="1050" spans="1:5" x14ac:dyDescent="0.35">
      <c r="A1050" s="39" t="s">
        <v>1979</v>
      </c>
      <c r="B1050">
        <v>2460</v>
      </c>
      <c r="C1050">
        <v>0</v>
      </c>
      <c r="D1050">
        <v>70</v>
      </c>
      <c r="E1050">
        <v>0</v>
      </c>
    </row>
    <row r="1051" spans="1:5" x14ac:dyDescent="0.35">
      <c r="A1051" s="39" t="s">
        <v>1980</v>
      </c>
      <c r="B1051">
        <v>9655</v>
      </c>
      <c r="C1051">
        <v>0</v>
      </c>
      <c r="D1051">
        <v>285</v>
      </c>
      <c r="E1051">
        <v>0</v>
      </c>
    </row>
    <row r="1052" spans="1:5" x14ac:dyDescent="0.35">
      <c r="A1052" s="39" t="s">
        <v>1981</v>
      </c>
      <c r="B1052">
        <v>93526</v>
      </c>
      <c r="C1052">
        <v>0</v>
      </c>
      <c r="D1052">
        <v>2501</v>
      </c>
      <c r="E1052">
        <v>0</v>
      </c>
    </row>
    <row r="1053" spans="1:5" x14ac:dyDescent="0.35">
      <c r="A1053" s="39" t="s">
        <v>1982</v>
      </c>
      <c r="B1053">
        <v>427</v>
      </c>
      <c r="C1053">
        <v>0</v>
      </c>
      <c r="D1053">
        <v>10</v>
      </c>
      <c r="E1053">
        <v>0</v>
      </c>
    </row>
    <row r="1054" spans="1:5" x14ac:dyDescent="0.35">
      <c r="A1054" s="39" t="s">
        <v>1983</v>
      </c>
      <c r="B1054">
        <v>16989</v>
      </c>
      <c r="C1054">
        <v>26310</v>
      </c>
      <c r="D1054">
        <v>591</v>
      </c>
      <c r="E1054">
        <v>0</v>
      </c>
    </row>
    <row r="1055" spans="1:5" x14ac:dyDescent="0.35">
      <c r="A1055" s="39" t="s">
        <v>1984</v>
      </c>
      <c r="B1055">
        <v>0</v>
      </c>
      <c r="C1055">
        <v>0</v>
      </c>
      <c r="D1055">
        <v>0</v>
      </c>
      <c r="E1055">
        <v>0</v>
      </c>
    </row>
    <row r="1056" spans="1:5" x14ac:dyDescent="0.35">
      <c r="A1056" s="39" t="s">
        <v>1985</v>
      </c>
      <c r="B1056">
        <v>9418</v>
      </c>
      <c r="C1056">
        <v>3944</v>
      </c>
      <c r="D1056">
        <v>634</v>
      </c>
      <c r="E1056">
        <v>0</v>
      </c>
    </row>
    <row r="1057" spans="1:5" x14ac:dyDescent="0.35">
      <c r="A1057" s="39" t="s">
        <v>1986</v>
      </c>
      <c r="B1057">
        <v>1838</v>
      </c>
      <c r="C1057">
        <v>0</v>
      </c>
      <c r="D1057">
        <v>124</v>
      </c>
      <c r="E1057">
        <v>0</v>
      </c>
    </row>
    <row r="1058" spans="1:5" x14ac:dyDescent="0.35">
      <c r="A1058" s="39" t="s">
        <v>1987</v>
      </c>
      <c r="B1058">
        <v>7657</v>
      </c>
      <c r="C1058">
        <v>0</v>
      </c>
      <c r="D1058">
        <v>452</v>
      </c>
      <c r="E1058">
        <v>0</v>
      </c>
    </row>
    <row r="1059" spans="1:5" x14ac:dyDescent="0.35">
      <c r="A1059" s="39" t="s">
        <v>1988</v>
      </c>
      <c r="B1059">
        <v>12155</v>
      </c>
      <c r="C1059">
        <v>3759</v>
      </c>
      <c r="D1059">
        <v>553</v>
      </c>
      <c r="E1059">
        <v>0</v>
      </c>
    </row>
    <row r="1060" spans="1:5" x14ac:dyDescent="0.35">
      <c r="A1060" s="39" t="s">
        <v>1989</v>
      </c>
      <c r="B1060">
        <v>407</v>
      </c>
      <c r="C1060">
        <v>0</v>
      </c>
      <c r="D1060">
        <v>16</v>
      </c>
      <c r="E1060">
        <v>0</v>
      </c>
    </row>
    <row r="1061" spans="1:5" x14ac:dyDescent="0.35">
      <c r="A1061" s="39" t="s">
        <v>1990</v>
      </c>
      <c r="B1061">
        <v>3606</v>
      </c>
      <c r="C1061">
        <v>0</v>
      </c>
      <c r="D1061">
        <v>138</v>
      </c>
      <c r="E1061">
        <v>0</v>
      </c>
    </row>
    <row r="1062" spans="1:5" x14ac:dyDescent="0.35">
      <c r="A1062" s="39" t="s">
        <v>1991</v>
      </c>
      <c r="B1062">
        <v>1977</v>
      </c>
      <c r="C1062">
        <v>0</v>
      </c>
      <c r="D1062">
        <v>76</v>
      </c>
      <c r="E1062">
        <v>0</v>
      </c>
    </row>
    <row r="1063" spans="1:5" x14ac:dyDescent="0.35">
      <c r="A1063" s="39" t="s">
        <v>1992</v>
      </c>
      <c r="B1063">
        <v>7448</v>
      </c>
      <c r="C1063">
        <v>3934</v>
      </c>
      <c r="D1063">
        <v>1203</v>
      </c>
      <c r="E1063">
        <v>0</v>
      </c>
    </row>
    <row r="1064" spans="1:5" x14ac:dyDescent="0.35">
      <c r="A1064" s="39" t="s">
        <v>1993</v>
      </c>
      <c r="B1064">
        <v>4981</v>
      </c>
      <c r="C1064">
        <v>0</v>
      </c>
      <c r="D1064">
        <v>686</v>
      </c>
      <c r="E1064">
        <v>0</v>
      </c>
    </row>
    <row r="1065" spans="1:5" x14ac:dyDescent="0.35">
      <c r="A1065" s="39" t="s">
        <v>1994</v>
      </c>
      <c r="B1065">
        <v>7575</v>
      </c>
      <c r="C1065">
        <v>0</v>
      </c>
      <c r="D1065">
        <v>983</v>
      </c>
      <c r="E1065">
        <v>0</v>
      </c>
    </row>
    <row r="1066" spans="1:5" x14ac:dyDescent="0.35">
      <c r="A1066" s="39" t="s">
        <v>1995</v>
      </c>
      <c r="B1066">
        <v>6191</v>
      </c>
      <c r="C1066">
        <v>5706</v>
      </c>
      <c r="D1066">
        <v>1017</v>
      </c>
      <c r="E1066">
        <v>0</v>
      </c>
    </row>
    <row r="1067" spans="1:5" x14ac:dyDescent="0.35">
      <c r="A1067" s="39" t="s">
        <v>1996</v>
      </c>
      <c r="B1067">
        <v>717</v>
      </c>
      <c r="C1067">
        <v>0</v>
      </c>
      <c r="D1067">
        <v>17</v>
      </c>
      <c r="E1067">
        <v>0</v>
      </c>
    </row>
    <row r="1068" spans="1:5" x14ac:dyDescent="0.35">
      <c r="A1068" s="39" t="s">
        <v>1997</v>
      </c>
      <c r="B1068">
        <v>21700</v>
      </c>
      <c r="C1068">
        <v>0</v>
      </c>
      <c r="D1068">
        <v>500</v>
      </c>
      <c r="E1068">
        <v>0</v>
      </c>
    </row>
    <row r="1069" spans="1:5" x14ac:dyDescent="0.35">
      <c r="A1069" s="39" t="s">
        <v>1998</v>
      </c>
      <c r="B1069">
        <v>5430</v>
      </c>
      <c r="C1069">
        <v>2358</v>
      </c>
      <c r="D1069">
        <v>377</v>
      </c>
      <c r="E1069">
        <v>0</v>
      </c>
    </row>
    <row r="1070" spans="1:5" x14ac:dyDescent="0.35">
      <c r="A1070" s="39" t="s">
        <v>1999</v>
      </c>
      <c r="B1070">
        <v>404</v>
      </c>
      <c r="C1070">
        <v>0</v>
      </c>
      <c r="D1070">
        <v>18</v>
      </c>
      <c r="E1070">
        <v>0</v>
      </c>
    </row>
    <row r="1071" spans="1:5" x14ac:dyDescent="0.35">
      <c r="A1071" s="39" t="s">
        <v>2000</v>
      </c>
      <c r="B1071">
        <v>6238</v>
      </c>
      <c r="C1071">
        <v>0</v>
      </c>
      <c r="D1071">
        <v>282</v>
      </c>
      <c r="E1071">
        <v>0</v>
      </c>
    </row>
    <row r="1072" spans="1:5" x14ac:dyDescent="0.35">
      <c r="A1072" s="39" t="s">
        <v>2001</v>
      </c>
      <c r="B1072">
        <v>0</v>
      </c>
      <c r="C1072">
        <v>15073</v>
      </c>
      <c r="D1072">
        <v>4</v>
      </c>
      <c r="E1072">
        <v>0</v>
      </c>
    </row>
    <row r="1073" spans="1:5" x14ac:dyDescent="0.35">
      <c r="A1073" s="39" t="s">
        <v>2002</v>
      </c>
      <c r="B1073">
        <v>6729</v>
      </c>
      <c r="C1073">
        <v>0</v>
      </c>
      <c r="D1073">
        <v>707</v>
      </c>
      <c r="E1073">
        <v>0</v>
      </c>
    </row>
    <row r="1074" spans="1:5" x14ac:dyDescent="0.35">
      <c r="A1074" s="39" t="s">
        <v>2003</v>
      </c>
      <c r="B1074">
        <v>10648</v>
      </c>
      <c r="C1074">
        <v>0</v>
      </c>
      <c r="D1074">
        <v>1119</v>
      </c>
      <c r="E1074">
        <v>0</v>
      </c>
    </row>
    <row r="1075" spans="1:5" x14ac:dyDescent="0.35">
      <c r="A1075" s="39" t="s">
        <v>2004</v>
      </c>
      <c r="B1075">
        <v>0</v>
      </c>
      <c r="C1075">
        <v>0</v>
      </c>
      <c r="D1075">
        <v>2289</v>
      </c>
      <c r="E1075">
        <v>0</v>
      </c>
    </row>
    <row r="1076" spans="1:5" x14ac:dyDescent="0.35">
      <c r="A1076" s="39" t="s">
        <v>2005</v>
      </c>
      <c r="B1076">
        <v>27527</v>
      </c>
      <c r="C1076">
        <v>24810</v>
      </c>
      <c r="D1076">
        <v>2629</v>
      </c>
      <c r="E1076">
        <v>0</v>
      </c>
    </row>
    <row r="1077" spans="1:5" x14ac:dyDescent="0.35">
      <c r="A1077" s="39" t="s">
        <v>2006</v>
      </c>
      <c r="B1077">
        <v>27527</v>
      </c>
      <c r="C1077">
        <v>0</v>
      </c>
      <c r="D1077">
        <v>2583</v>
      </c>
      <c r="E1077">
        <v>0</v>
      </c>
    </row>
    <row r="1078" spans="1:5" x14ac:dyDescent="0.35">
      <c r="A1078" s="39" t="s">
        <v>2007</v>
      </c>
      <c r="B1078">
        <v>0</v>
      </c>
      <c r="C1078">
        <v>0</v>
      </c>
      <c r="D1078">
        <v>0</v>
      </c>
      <c r="E1078">
        <v>0</v>
      </c>
    </row>
    <row r="1079" spans="1:5" x14ac:dyDescent="0.35">
      <c r="A1079" s="39" t="s">
        <v>2008</v>
      </c>
      <c r="B1079">
        <v>0</v>
      </c>
      <c r="C1079">
        <v>284</v>
      </c>
      <c r="D1079">
        <v>220</v>
      </c>
      <c r="E1079">
        <v>0</v>
      </c>
    </row>
    <row r="1080" spans="1:5" x14ac:dyDescent="0.35">
      <c r="A1080" s="39" t="s">
        <v>2009</v>
      </c>
      <c r="B1080">
        <v>0</v>
      </c>
      <c r="C1080">
        <v>0</v>
      </c>
      <c r="D1080">
        <v>0</v>
      </c>
      <c r="E1080">
        <v>0</v>
      </c>
    </row>
    <row r="1081" spans="1:5" x14ac:dyDescent="0.35">
      <c r="A1081" s="39" t="s">
        <v>2010</v>
      </c>
      <c r="B1081">
        <v>15676</v>
      </c>
      <c r="C1081">
        <v>9711</v>
      </c>
      <c r="D1081">
        <v>1754</v>
      </c>
      <c r="E1081">
        <v>0</v>
      </c>
    </row>
    <row r="1082" spans="1:5" x14ac:dyDescent="0.35">
      <c r="A1082" s="39" t="s">
        <v>2011</v>
      </c>
      <c r="B1082">
        <v>7838</v>
      </c>
      <c r="C1082">
        <v>0</v>
      </c>
      <c r="D1082">
        <v>595</v>
      </c>
      <c r="E1082">
        <v>0</v>
      </c>
    </row>
    <row r="1083" spans="1:5" x14ac:dyDescent="0.35">
      <c r="A1083" s="39" t="s">
        <v>2012</v>
      </c>
      <c r="B1083">
        <v>138921</v>
      </c>
      <c r="C1083">
        <v>136551</v>
      </c>
      <c r="D1083">
        <v>10523</v>
      </c>
      <c r="E1083">
        <v>0</v>
      </c>
    </row>
    <row r="1084" spans="1:5" x14ac:dyDescent="0.35">
      <c r="A1084" s="39" t="s">
        <v>2013</v>
      </c>
      <c r="B1084">
        <v>171757</v>
      </c>
      <c r="C1084">
        <v>0</v>
      </c>
      <c r="D1084">
        <v>13016</v>
      </c>
      <c r="E1084">
        <v>0</v>
      </c>
    </row>
    <row r="1085" spans="1:5" x14ac:dyDescent="0.35">
      <c r="A1085" s="39" t="s">
        <v>2014</v>
      </c>
      <c r="B1085">
        <v>2443975</v>
      </c>
      <c r="C1085">
        <v>1026212</v>
      </c>
      <c r="D1085">
        <v>123768</v>
      </c>
      <c r="E1085">
        <v>0</v>
      </c>
    </row>
    <row r="1086" spans="1:5" x14ac:dyDescent="0.35">
      <c r="A1086" s="39" t="s">
        <v>2015</v>
      </c>
      <c r="B1086">
        <v>0</v>
      </c>
      <c r="C1086">
        <v>19891</v>
      </c>
      <c r="D1086">
        <v>0</v>
      </c>
      <c r="E1086">
        <v>382759</v>
      </c>
    </row>
    <row r="1087" spans="1:5" x14ac:dyDescent="0.35">
      <c r="A1087" s="39" t="s">
        <v>2016</v>
      </c>
      <c r="B1087">
        <v>0</v>
      </c>
      <c r="C1087">
        <v>0</v>
      </c>
      <c r="D1087">
        <v>0</v>
      </c>
      <c r="E1087">
        <v>0</v>
      </c>
    </row>
    <row r="1088" spans="1:5" x14ac:dyDescent="0.35">
      <c r="A1088" s="39" t="s">
        <v>2017</v>
      </c>
      <c r="B1088">
        <v>0</v>
      </c>
      <c r="C1088">
        <v>0</v>
      </c>
      <c r="D1088">
        <v>0</v>
      </c>
      <c r="E1088">
        <v>0</v>
      </c>
    </row>
    <row r="1089" spans="1:5" x14ac:dyDescent="0.35">
      <c r="A1089" s="39" t="s">
        <v>2018</v>
      </c>
      <c r="B1089">
        <v>6254984</v>
      </c>
      <c r="C1089">
        <v>614936</v>
      </c>
      <c r="D1089">
        <v>355150</v>
      </c>
      <c r="E1089">
        <v>1292794</v>
      </c>
    </row>
    <row r="1090" spans="1:5" x14ac:dyDescent="0.35">
      <c r="A1090" s="39" t="s">
        <v>2019</v>
      </c>
      <c r="B1090">
        <v>582306</v>
      </c>
      <c r="C1090">
        <v>0</v>
      </c>
      <c r="D1090">
        <v>29604</v>
      </c>
      <c r="E1090">
        <v>0</v>
      </c>
    </row>
    <row r="1091" spans="1:5" x14ac:dyDescent="0.35">
      <c r="A1091" s="39" t="s">
        <v>2020</v>
      </c>
      <c r="B1091">
        <v>0</v>
      </c>
      <c r="C1091">
        <v>677858</v>
      </c>
      <c r="D1091">
        <v>0</v>
      </c>
      <c r="E1091">
        <v>0</v>
      </c>
    </row>
    <row r="1092" spans="1:5" x14ac:dyDescent="0.35">
      <c r="A1092" s="39" t="s">
        <v>2021</v>
      </c>
      <c r="B1092">
        <v>109891</v>
      </c>
      <c r="C1092">
        <v>0</v>
      </c>
      <c r="D1092">
        <v>10864</v>
      </c>
      <c r="E1092">
        <v>0</v>
      </c>
    </row>
    <row r="1093" spans="1:5" x14ac:dyDescent="0.35">
      <c r="A1093" s="39" t="s">
        <v>2022</v>
      </c>
      <c r="B1093">
        <v>0</v>
      </c>
      <c r="C1093">
        <v>0</v>
      </c>
      <c r="D1093">
        <v>0</v>
      </c>
      <c r="E1093">
        <v>0</v>
      </c>
    </row>
    <row r="1094" spans="1:5" x14ac:dyDescent="0.35">
      <c r="A1094" s="39" t="s">
        <v>2023</v>
      </c>
      <c r="B1094">
        <v>139450</v>
      </c>
      <c r="C1094">
        <v>0</v>
      </c>
      <c r="D1094">
        <v>7836</v>
      </c>
      <c r="E1094">
        <v>0</v>
      </c>
    </row>
    <row r="1095" spans="1:5" x14ac:dyDescent="0.35">
      <c r="A1095" s="39" t="s">
        <v>2024</v>
      </c>
      <c r="B1095">
        <v>3304600</v>
      </c>
      <c r="C1095">
        <v>1461624</v>
      </c>
      <c r="D1095">
        <v>195952</v>
      </c>
      <c r="E1095">
        <v>400000</v>
      </c>
    </row>
    <row r="1096" spans="1:5" x14ac:dyDescent="0.35">
      <c r="A1096" s="39" t="s">
        <v>2025</v>
      </c>
      <c r="B1096">
        <v>406664</v>
      </c>
      <c r="C1096">
        <v>0</v>
      </c>
      <c r="D1096">
        <v>24117</v>
      </c>
      <c r="E1096">
        <v>0</v>
      </c>
    </row>
    <row r="1097" spans="1:5" x14ac:dyDescent="0.35">
      <c r="A1097" s="39" t="s">
        <v>2026</v>
      </c>
      <c r="B1097">
        <v>0</v>
      </c>
      <c r="C1097">
        <v>0</v>
      </c>
      <c r="D1097">
        <v>0</v>
      </c>
      <c r="E1097">
        <v>0</v>
      </c>
    </row>
    <row r="1098" spans="1:5" x14ac:dyDescent="0.35">
      <c r="A1098" s="39" t="s">
        <v>2027</v>
      </c>
      <c r="B1098">
        <v>28475</v>
      </c>
      <c r="C1098">
        <v>29312</v>
      </c>
      <c r="D1098">
        <v>1492</v>
      </c>
      <c r="E1098">
        <v>0</v>
      </c>
    </row>
    <row r="1099" spans="1:5" x14ac:dyDescent="0.35">
      <c r="A1099" s="39" t="s">
        <v>2028</v>
      </c>
      <c r="B1099">
        <v>0</v>
      </c>
      <c r="C1099">
        <v>0</v>
      </c>
      <c r="D1099">
        <v>0</v>
      </c>
      <c r="E1099">
        <v>0</v>
      </c>
    </row>
    <row r="1100" spans="1:5" x14ac:dyDescent="0.35">
      <c r="A1100" s="39" t="s">
        <v>2029</v>
      </c>
      <c r="B1100">
        <v>13708</v>
      </c>
      <c r="C1100">
        <v>0</v>
      </c>
      <c r="D1100">
        <v>515</v>
      </c>
      <c r="E1100">
        <v>0</v>
      </c>
    </row>
    <row r="1101" spans="1:5" x14ac:dyDescent="0.35">
      <c r="A1101" s="39" t="s">
        <v>2030</v>
      </c>
      <c r="B1101">
        <v>28890</v>
      </c>
      <c r="C1101">
        <v>0</v>
      </c>
      <c r="D1101">
        <v>1084</v>
      </c>
      <c r="E1101">
        <v>0</v>
      </c>
    </row>
    <row r="1102" spans="1:5" x14ac:dyDescent="0.35">
      <c r="A1102" s="39" t="s">
        <v>2031</v>
      </c>
      <c r="B1102">
        <v>7518</v>
      </c>
      <c r="C1102">
        <v>8458</v>
      </c>
      <c r="D1102">
        <v>499</v>
      </c>
      <c r="E1102">
        <v>0</v>
      </c>
    </row>
    <row r="1103" spans="1:5" x14ac:dyDescent="0.35">
      <c r="A1103" s="39" t="s">
        <v>2032</v>
      </c>
      <c r="B1103">
        <v>2835</v>
      </c>
      <c r="C1103">
        <v>0</v>
      </c>
      <c r="D1103">
        <v>142</v>
      </c>
      <c r="E1103">
        <v>0</v>
      </c>
    </row>
    <row r="1104" spans="1:5" x14ac:dyDescent="0.35">
      <c r="A1104" s="39" t="s">
        <v>2033</v>
      </c>
      <c r="B1104">
        <v>4991</v>
      </c>
      <c r="C1104">
        <v>0</v>
      </c>
      <c r="D1104">
        <v>250</v>
      </c>
      <c r="E1104">
        <v>0</v>
      </c>
    </row>
    <row r="1105" spans="1:5" x14ac:dyDescent="0.35">
      <c r="A1105" s="39" t="s">
        <v>2034</v>
      </c>
      <c r="B1105">
        <v>0</v>
      </c>
      <c r="C1105">
        <v>0</v>
      </c>
      <c r="D1105">
        <v>0</v>
      </c>
      <c r="E1105">
        <v>0</v>
      </c>
    </row>
    <row r="1106" spans="1:5" x14ac:dyDescent="0.35">
      <c r="A1106" s="39" t="s">
        <v>2035</v>
      </c>
      <c r="B1106">
        <v>0</v>
      </c>
      <c r="C1106">
        <v>977</v>
      </c>
      <c r="D1106">
        <v>84</v>
      </c>
      <c r="E1106">
        <v>0</v>
      </c>
    </row>
    <row r="1107" spans="1:5" x14ac:dyDescent="0.35">
      <c r="A1107" s="39" t="s">
        <v>2036</v>
      </c>
      <c r="B1107">
        <v>0</v>
      </c>
      <c r="C1107">
        <v>0</v>
      </c>
      <c r="D1107">
        <v>0</v>
      </c>
      <c r="E1107">
        <v>0</v>
      </c>
    </row>
    <row r="1108" spans="1:5" x14ac:dyDescent="0.35">
      <c r="A1108" s="39" t="s">
        <v>2037</v>
      </c>
      <c r="B1108">
        <v>0</v>
      </c>
      <c r="C1108">
        <v>0</v>
      </c>
      <c r="D1108">
        <v>0</v>
      </c>
      <c r="E1108">
        <v>0</v>
      </c>
    </row>
    <row r="1109" spans="1:5" x14ac:dyDescent="0.35">
      <c r="A1109" s="39" t="s">
        <v>2038</v>
      </c>
      <c r="B1109">
        <v>3423</v>
      </c>
      <c r="C1109">
        <v>2872</v>
      </c>
      <c r="D1109">
        <v>316</v>
      </c>
      <c r="E1109">
        <v>0</v>
      </c>
    </row>
    <row r="1110" spans="1:5" x14ac:dyDescent="0.35">
      <c r="A1110" s="39" t="s">
        <v>2039</v>
      </c>
      <c r="B1110">
        <v>1414</v>
      </c>
      <c r="C1110">
        <v>0</v>
      </c>
      <c r="D1110">
        <v>60</v>
      </c>
      <c r="E1110">
        <v>0</v>
      </c>
    </row>
    <row r="1111" spans="1:5" x14ac:dyDescent="0.35">
      <c r="A1111" s="39" t="s">
        <v>2040</v>
      </c>
      <c r="B1111">
        <v>1414</v>
      </c>
      <c r="C1111">
        <v>0</v>
      </c>
      <c r="D1111">
        <v>60</v>
      </c>
      <c r="E1111">
        <v>0</v>
      </c>
    </row>
    <row r="1112" spans="1:5" x14ac:dyDescent="0.35">
      <c r="A1112" s="39" t="s">
        <v>2041</v>
      </c>
      <c r="B1112">
        <v>0</v>
      </c>
      <c r="C1112">
        <v>0</v>
      </c>
      <c r="D1112">
        <v>0</v>
      </c>
      <c r="E1112">
        <v>0</v>
      </c>
    </row>
    <row r="1113" spans="1:5" x14ac:dyDescent="0.35">
      <c r="A1113" s="39" t="s">
        <v>2042</v>
      </c>
      <c r="B1113">
        <v>12739</v>
      </c>
      <c r="C1113">
        <v>28973</v>
      </c>
      <c r="D1113">
        <v>918</v>
      </c>
      <c r="E1113">
        <v>0</v>
      </c>
    </row>
    <row r="1114" spans="1:5" x14ac:dyDescent="0.35">
      <c r="A1114" s="39" t="s">
        <v>2043</v>
      </c>
      <c r="B1114">
        <v>38419</v>
      </c>
      <c r="C1114">
        <v>0</v>
      </c>
      <c r="D1114">
        <v>1867</v>
      </c>
      <c r="E1114">
        <v>0</v>
      </c>
    </row>
    <row r="1115" spans="1:5" x14ac:dyDescent="0.35">
      <c r="A1115" s="39" t="s">
        <v>2044</v>
      </c>
      <c r="B1115">
        <v>0</v>
      </c>
      <c r="C1115">
        <v>0</v>
      </c>
      <c r="D1115">
        <v>0</v>
      </c>
      <c r="E1115">
        <v>1000</v>
      </c>
    </row>
    <row r="1116" spans="1:5" x14ac:dyDescent="0.35">
      <c r="A1116" s="39" t="s">
        <v>2045</v>
      </c>
      <c r="B1116">
        <v>0</v>
      </c>
      <c r="C1116">
        <v>0</v>
      </c>
      <c r="D1116">
        <v>0</v>
      </c>
      <c r="E1116">
        <v>0</v>
      </c>
    </row>
    <row r="1117" spans="1:5" x14ac:dyDescent="0.35">
      <c r="A1117" s="39" t="s">
        <v>2046</v>
      </c>
      <c r="B1117">
        <v>8439</v>
      </c>
      <c r="C1117">
        <v>7194</v>
      </c>
      <c r="D1117">
        <v>856</v>
      </c>
      <c r="E1117">
        <v>8000</v>
      </c>
    </row>
    <row r="1118" spans="1:5" x14ac:dyDescent="0.35">
      <c r="A1118" s="39" t="s">
        <v>2047</v>
      </c>
      <c r="B1118">
        <v>923</v>
      </c>
      <c r="C1118">
        <v>0</v>
      </c>
      <c r="D1118">
        <v>42</v>
      </c>
      <c r="E1118">
        <v>0</v>
      </c>
    </row>
    <row r="1119" spans="1:5" x14ac:dyDescent="0.35">
      <c r="A1119" s="39" t="s">
        <v>2048</v>
      </c>
      <c r="B1119">
        <v>0</v>
      </c>
      <c r="C1119">
        <v>0</v>
      </c>
      <c r="D1119">
        <v>0</v>
      </c>
      <c r="E1119">
        <v>0</v>
      </c>
    </row>
    <row r="1120" spans="1:5" x14ac:dyDescent="0.35">
      <c r="A1120" s="39" t="s">
        <v>2049</v>
      </c>
      <c r="B1120">
        <v>14104</v>
      </c>
      <c r="C1120">
        <v>7669</v>
      </c>
      <c r="D1120">
        <v>815</v>
      </c>
      <c r="E1120">
        <v>0</v>
      </c>
    </row>
    <row r="1121" spans="1:5" x14ac:dyDescent="0.35">
      <c r="A1121" s="39" t="s">
        <v>2050</v>
      </c>
      <c r="B1121">
        <v>4978</v>
      </c>
      <c r="C1121">
        <v>0</v>
      </c>
      <c r="D1121">
        <v>167</v>
      </c>
      <c r="E1121">
        <v>0</v>
      </c>
    </row>
    <row r="1122" spans="1:5" x14ac:dyDescent="0.35">
      <c r="A1122" s="39" t="s">
        <v>2051</v>
      </c>
      <c r="B1122">
        <v>24691</v>
      </c>
      <c r="C1122">
        <v>11505</v>
      </c>
      <c r="D1122">
        <v>677</v>
      </c>
      <c r="E1122">
        <v>0</v>
      </c>
    </row>
    <row r="1123" spans="1:5" x14ac:dyDescent="0.35">
      <c r="A1123" s="39" t="s">
        <v>2052</v>
      </c>
      <c r="B1123">
        <v>1896</v>
      </c>
      <c r="C1123">
        <v>0</v>
      </c>
      <c r="D1123">
        <v>64</v>
      </c>
      <c r="E1123">
        <v>0</v>
      </c>
    </row>
    <row r="1124" spans="1:5" x14ac:dyDescent="0.35">
      <c r="A1124" s="39" t="s">
        <v>2053</v>
      </c>
      <c r="B1124">
        <v>6803</v>
      </c>
      <c r="C1124">
        <v>2061</v>
      </c>
      <c r="D1124">
        <v>120</v>
      </c>
      <c r="E1124">
        <v>0</v>
      </c>
    </row>
    <row r="1125" spans="1:5" x14ac:dyDescent="0.35">
      <c r="A1125" s="39" t="s">
        <v>2054</v>
      </c>
      <c r="B1125">
        <v>0</v>
      </c>
      <c r="C1125">
        <v>0</v>
      </c>
      <c r="D1125">
        <v>0</v>
      </c>
      <c r="E1125">
        <v>0</v>
      </c>
    </row>
    <row r="1126" spans="1:5" x14ac:dyDescent="0.35">
      <c r="A1126" s="39" t="s">
        <v>2055</v>
      </c>
      <c r="B1126">
        <v>12475</v>
      </c>
      <c r="C1126">
        <v>38592</v>
      </c>
      <c r="D1126">
        <v>2434</v>
      </c>
      <c r="E1126">
        <v>0</v>
      </c>
    </row>
    <row r="1127" spans="1:5" x14ac:dyDescent="0.35">
      <c r="A1127" s="39" t="s">
        <v>2056</v>
      </c>
      <c r="B1127">
        <v>18944</v>
      </c>
      <c r="C1127">
        <v>0</v>
      </c>
      <c r="D1127">
        <v>1504</v>
      </c>
      <c r="E1127">
        <v>0</v>
      </c>
    </row>
    <row r="1128" spans="1:5" x14ac:dyDescent="0.35">
      <c r="A1128" s="39" t="s">
        <v>2057</v>
      </c>
      <c r="B1128">
        <v>14718</v>
      </c>
      <c r="C1128">
        <v>0</v>
      </c>
      <c r="D1128">
        <v>1057</v>
      </c>
      <c r="E1128">
        <v>0</v>
      </c>
    </row>
    <row r="1129" spans="1:5" x14ac:dyDescent="0.35">
      <c r="A1129" s="39" t="s">
        <v>2058</v>
      </c>
      <c r="B1129">
        <v>38897</v>
      </c>
      <c r="C1129">
        <v>0</v>
      </c>
      <c r="D1129">
        <v>2792</v>
      </c>
      <c r="E1129">
        <v>0</v>
      </c>
    </row>
    <row r="1130" spans="1:5" x14ac:dyDescent="0.35">
      <c r="A1130" s="39" t="s">
        <v>2059</v>
      </c>
      <c r="B1130">
        <v>0</v>
      </c>
      <c r="C1130">
        <v>0</v>
      </c>
      <c r="D1130">
        <v>0</v>
      </c>
      <c r="E1130">
        <v>0</v>
      </c>
    </row>
    <row r="1131" spans="1:5" x14ac:dyDescent="0.35">
      <c r="A1131" s="39" t="s">
        <v>2060</v>
      </c>
      <c r="B1131">
        <v>16728</v>
      </c>
      <c r="C1131">
        <v>41833</v>
      </c>
      <c r="D1131">
        <v>1718</v>
      </c>
      <c r="E1131">
        <v>0</v>
      </c>
    </row>
    <row r="1132" spans="1:5" x14ac:dyDescent="0.35">
      <c r="A1132" s="39" t="s">
        <v>2061</v>
      </c>
      <c r="B1132">
        <v>43764</v>
      </c>
      <c r="C1132">
        <v>0</v>
      </c>
      <c r="D1132">
        <v>3047</v>
      </c>
      <c r="E1132">
        <v>0</v>
      </c>
    </row>
    <row r="1133" spans="1:5" x14ac:dyDescent="0.35">
      <c r="A1133" s="39" t="s">
        <v>2062</v>
      </c>
      <c r="B1133">
        <v>17677</v>
      </c>
      <c r="C1133">
        <v>0</v>
      </c>
      <c r="D1133">
        <v>878</v>
      </c>
      <c r="E1133">
        <v>0</v>
      </c>
    </row>
    <row r="1134" spans="1:5" x14ac:dyDescent="0.35">
      <c r="A1134" s="39" t="s">
        <v>2063</v>
      </c>
      <c r="B1134">
        <v>10797</v>
      </c>
      <c r="C1134">
        <v>0</v>
      </c>
      <c r="D1134">
        <v>537</v>
      </c>
      <c r="E1134">
        <v>0</v>
      </c>
    </row>
    <row r="1135" spans="1:5" x14ac:dyDescent="0.35">
      <c r="A1135" s="39" t="s">
        <v>2064</v>
      </c>
      <c r="B1135">
        <v>5289</v>
      </c>
      <c r="C1135">
        <v>4150</v>
      </c>
      <c r="D1135">
        <v>507</v>
      </c>
      <c r="E1135">
        <v>0</v>
      </c>
    </row>
    <row r="1136" spans="1:5" x14ac:dyDescent="0.35">
      <c r="A1136" s="39" t="s">
        <v>2065</v>
      </c>
      <c r="B1136">
        <v>3483</v>
      </c>
      <c r="C1136">
        <v>1382</v>
      </c>
      <c r="D1136">
        <v>239</v>
      </c>
      <c r="E1136">
        <v>0</v>
      </c>
    </row>
    <row r="1137" spans="1:5" x14ac:dyDescent="0.35">
      <c r="A1137" s="39" t="s">
        <v>2066</v>
      </c>
      <c r="B1137">
        <v>13353</v>
      </c>
      <c r="C1137">
        <v>4150</v>
      </c>
      <c r="D1137">
        <v>916</v>
      </c>
      <c r="E1137">
        <v>0</v>
      </c>
    </row>
    <row r="1138" spans="1:5" x14ac:dyDescent="0.35">
      <c r="A1138" s="39" t="s">
        <v>2067</v>
      </c>
      <c r="B1138">
        <v>8773</v>
      </c>
      <c r="C1138">
        <v>4150</v>
      </c>
      <c r="D1138">
        <v>602</v>
      </c>
      <c r="E1138">
        <v>0</v>
      </c>
    </row>
    <row r="1139" spans="1:5" x14ac:dyDescent="0.35">
      <c r="A1139" s="39" t="s">
        <v>2068</v>
      </c>
      <c r="B1139">
        <v>221889</v>
      </c>
      <c r="C1139">
        <v>0</v>
      </c>
      <c r="D1139">
        <v>13230</v>
      </c>
      <c r="E1139">
        <v>9200</v>
      </c>
    </row>
    <row r="1140" spans="1:5" x14ac:dyDescent="0.35">
      <c r="A1140" s="39" t="s">
        <v>2069</v>
      </c>
      <c r="B1140">
        <v>113939</v>
      </c>
      <c r="C1140">
        <v>142854</v>
      </c>
      <c r="D1140">
        <v>7501</v>
      </c>
      <c r="E1140">
        <v>0</v>
      </c>
    </row>
    <row r="1141" spans="1:5" x14ac:dyDescent="0.35">
      <c r="A1141" s="39" t="s">
        <v>2070</v>
      </c>
      <c r="B1141">
        <v>87957</v>
      </c>
      <c r="C1141">
        <v>0</v>
      </c>
      <c r="D1141">
        <v>5790</v>
      </c>
      <c r="E1141">
        <v>0</v>
      </c>
    </row>
    <row r="1142" spans="1:5" x14ac:dyDescent="0.35">
      <c r="A1142" s="39" t="s">
        <v>2071</v>
      </c>
      <c r="B1142">
        <v>8020</v>
      </c>
      <c r="C1142">
        <v>10946</v>
      </c>
      <c r="D1142">
        <v>769</v>
      </c>
      <c r="E1142">
        <v>0</v>
      </c>
    </row>
    <row r="1143" spans="1:5" x14ac:dyDescent="0.35">
      <c r="A1143" s="39" t="s">
        <v>2072</v>
      </c>
      <c r="B1143">
        <v>0</v>
      </c>
      <c r="C1143">
        <v>0</v>
      </c>
      <c r="D1143">
        <v>0</v>
      </c>
      <c r="E1143">
        <v>0</v>
      </c>
    </row>
    <row r="1144" spans="1:5" x14ac:dyDescent="0.35">
      <c r="A1144" s="39" t="s">
        <v>2073</v>
      </c>
      <c r="B1144">
        <v>9392</v>
      </c>
      <c r="C1144">
        <v>0</v>
      </c>
      <c r="D1144">
        <v>574</v>
      </c>
      <c r="E1144">
        <v>0</v>
      </c>
    </row>
    <row r="1145" spans="1:5" x14ac:dyDescent="0.35">
      <c r="A1145" s="39" t="s">
        <v>2074</v>
      </c>
      <c r="B1145">
        <v>14549</v>
      </c>
      <c r="C1145">
        <v>8104</v>
      </c>
      <c r="D1145">
        <v>1590</v>
      </c>
      <c r="E1145">
        <v>0</v>
      </c>
    </row>
    <row r="1146" spans="1:5" x14ac:dyDescent="0.35">
      <c r="A1146" s="39" t="s">
        <v>2075</v>
      </c>
      <c r="B1146">
        <v>7108</v>
      </c>
      <c r="C1146">
        <v>0</v>
      </c>
      <c r="D1146">
        <v>712</v>
      </c>
      <c r="E1146">
        <v>0</v>
      </c>
    </row>
    <row r="1147" spans="1:5" x14ac:dyDescent="0.35">
      <c r="A1147" s="39" t="s">
        <v>2076</v>
      </c>
      <c r="B1147">
        <v>3189</v>
      </c>
      <c r="C1147">
        <v>8103</v>
      </c>
      <c r="D1147">
        <v>319</v>
      </c>
      <c r="E1147">
        <v>0</v>
      </c>
    </row>
    <row r="1148" spans="1:5" x14ac:dyDescent="0.35">
      <c r="A1148" s="39" t="s">
        <v>2077</v>
      </c>
      <c r="B1148">
        <v>0</v>
      </c>
      <c r="C1148">
        <v>31949</v>
      </c>
      <c r="D1148">
        <v>0</v>
      </c>
      <c r="E1148">
        <v>5000</v>
      </c>
    </row>
    <row r="1149" spans="1:5" x14ac:dyDescent="0.35">
      <c r="A1149" s="39" t="s">
        <v>2078</v>
      </c>
      <c r="B1149">
        <v>732</v>
      </c>
      <c r="C1149">
        <v>0</v>
      </c>
      <c r="D1149">
        <v>53</v>
      </c>
      <c r="E1149">
        <v>0</v>
      </c>
    </row>
    <row r="1150" spans="1:5" x14ac:dyDescent="0.35">
      <c r="A1150" s="39" t="s">
        <v>2079</v>
      </c>
      <c r="B1150">
        <v>17878</v>
      </c>
      <c r="C1150">
        <v>0</v>
      </c>
      <c r="D1150">
        <v>2162</v>
      </c>
      <c r="E1150">
        <v>0</v>
      </c>
    </row>
    <row r="1151" spans="1:5" x14ac:dyDescent="0.35">
      <c r="A1151" s="39" t="s">
        <v>2080</v>
      </c>
      <c r="B1151">
        <v>9781</v>
      </c>
      <c r="C1151">
        <v>17019</v>
      </c>
      <c r="D1151">
        <v>1178</v>
      </c>
      <c r="E1151">
        <v>0</v>
      </c>
    </row>
    <row r="1152" spans="1:5" x14ac:dyDescent="0.35">
      <c r="A1152" s="39" t="s">
        <v>2081</v>
      </c>
      <c r="B1152">
        <v>0</v>
      </c>
      <c r="C1152">
        <v>0</v>
      </c>
      <c r="D1152">
        <v>0</v>
      </c>
      <c r="E1152">
        <v>0</v>
      </c>
    </row>
    <row r="1153" spans="1:5" x14ac:dyDescent="0.35">
      <c r="A1153" s="39" t="s">
        <v>2082</v>
      </c>
      <c r="B1153">
        <v>4143</v>
      </c>
      <c r="C1153">
        <v>0</v>
      </c>
      <c r="D1153">
        <v>471</v>
      </c>
      <c r="E1153">
        <v>0</v>
      </c>
    </row>
    <row r="1154" spans="1:5" x14ac:dyDescent="0.35">
      <c r="A1154" s="39" t="s">
        <v>2083</v>
      </c>
      <c r="B1154">
        <v>10930</v>
      </c>
      <c r="C1154">
        <v>11423</v>
      </c>
      <c r="D1154">
        <v>1035</v>
      </c>
      <c r="E1154">
        <v>0</v>
      </c>
    </row>
    <row r="1155" spans="1:5" x14ac:dyDescent="0.35">
      <c r="A1155" s="39" t="s">
        <v>2084</v>
      </c>
      <c r="B1155">
        <v>1929</v>
      </c>
      <c r="C1155">
        <v>0</v>
      </c>
      <c r="D1155">
        <v>180</v>
      </c>
      <c r="E1155">
        <v>0</v>
      </c>
    </row>
    <row r="1156" spans="1:5" x14ac:dyDescent="0.35">
      <c r="A1156" s="39" t="s">
        <v>2085</v>
      </c>
      <c r="B1156">
        <v>5085</v>
      </c>
      <c r="C1156">
        <v>0</v>
      </c>
      <c r="D1156">
        <v>470</v>
      </c>
      <c r="E1156">
        <v>0</v>
      </c>
    </row>
    <row r="1157" spans="1:5" x14ac:dyDescent="0.35">
      <c r="A1157" s="39" t="s">
        <v>2086</v>
      </c>
      <c r="B1157">
        <v>0</v>
      </c>
      <c r="C1157">
        <v>0</v>
      </c>
      <c r="D1157">
        <v>0</v>
      </c>
      <c r="E1157">
        <v>0</v>
      </c>
    </row>
    <row r="1158" spans="1:5" x14ac:dyDescent="0.35">
      <c r="A1158" s="39" t="s">
        <v>2087</v>
      </c>
      <c r="B1158">
        <v>14842</v>
      </c>
      <c r="C1158">
        <v>16696</v>
      </c>
      <c r="D1158">
        <v>1670</v>
      </c>
      <c r="E1158">
        <v>0</v>
      </c>
    </row>
    <row r="1159" spans="1:5" x14ac:dyDescent="0.35">
      <c r="A1159" s="39" t="s">
        <v>2088</v>
      </c>
      <c r="B1159">
        <v>3711</v>
      </c>
      <c r="C1159">
        <v>0</v>
      </c>
      <c r="D1159">
        <v>417</v>
      </c>
      <c r="E1159">
        <v>0</v>
      </c>
    </row>
    <row r="1160" spans="1:5" x14ac:dyDescent="0.35">
      <c r="A1160" s="39" t="s">
        <v>2089</v>
      </c>
      <c r="B1160">
        <v>7009</v>
      </c>
      <c r="C1160">
        <v>0</v>
      </c>
      <c r="D1160">
        <v>725</v>
      </c>
      <c r="E1160">
        <v>0</v>
      </c>
    </row>
    <row r="1161" spans="1:5" x14ac:dyDescent="0.35">
      <c r="A1161" s="39" t="s">
        <v>2090</v>
      </c>
      <c r="B1161">
        <v>0</v>
      </c>
      <c r="C1161">
        <v>0</v>
      </c>
      <c r="D1161">
        <v>0</v>
      </c>
      <c r="E1161">
        <v>0</v>
      </c>
    </row>
    <row r="1162" spans="1:5" x14ac:dyDescent="0.35">
      <c r="A1162" s="39" t="s">
        <v>2091</v>
      </c>
      <c r="B1162">
        <v>17263</v>
      </c>
      <c r="C1162">
        <v>22484</v>
      </c>
      <c r="D1162">
        <v>2631</v>
      </c>
      <c r="E1162">
        <v>0</v>
      </c>
    </row>
    <row r="1163" spans="1:5" x14ac:dyDescent="0.35">
      <c r="A1163" s="39" t="s">
        <v>2092</v>
      </c>
      <c r="B1163">
        <v>5754</v>
      </c>
      <c r="C1163">
        <v>0</v>
      </c>
      <c r="D1163">
        <v>708</v>
      </c>
      <c r="E1163">
        <v>0</v>
      </c>
    </row>
    <row r="1164" spans="1:5" x14ac:dyDescent="0.35">
      <c r="A1164" s="39" t="s">
        <v>2093</v>
      </c>
      <c r="B1164">
        <v>8119</v>
      </c>
      <c r="C1164">
        <v>0</v>
      </c>
      <c r="D1164">
        <v>1053</v>
      </c>
      <c r="E1164">
        <v>0</v>
      </c>
    </row>
    <row r="1165" spans="1:5" x14ac:dyDescent="0.35">
      <c r="A1165" s="39" t="s">
        <v>2094</v>
      </c>
      <c r="B1165">
        <v>15980</v>
      </c>
      <c r="C1165">
        <v>0</v>
      </c>
      <c r="D1165">
        <v>1691</v>
      </c>
      <c r="E1165">
        <v>0</v>
      </c>
    </row>
    <row r="1166" spans="1:5" x14ac:dyDescent="0.35">
      <c r="A1166" s="39" t="s">
        <v>2095</v>
      </c>
      <c r="B1166">
        <v>3763</v>
      </c>
      <c r="C1166">
        <v>0</v>
      </c>
      <c r="D1166">
        <v>354</v>
      </c>
      <c r="E1166">
        <v>0</v>
      </c>
    </row>
    <row r="1167" spans="1:5" x14ac:dyDescent="0.35">
      <c r="A1167" s="39" t="s">
        <v>2096</v>
      </c>
      <c r="B1167">
        <v>8969</v>
      </c>
      <c r="C1167">
        <v>18764</v>
      </c>
      <c r="D1167">
        <v>836</v>
      </c>
      <c r="E1167">
        <v>0</v>
      </c>
    </row>
    <row r="1168" spans="1:5" x14ac:dyDescent="0.35">
      <c r="A1168" s="39" t="s">
        <v>2097</v>
      </c>
      <c r="B1168">
        <v>0</v>
      </c>
      <c r="C1168">
        <v>0</v>
      </c>
      <c r="D1168">
        <v>0</v>
      </c>
      <c r="E1168">
        <v>0</v>
      </c>
    </row>
    <row r="1169" spans="1:5" x14ac:dyDescent="0.35">
      <c r="A1169" s="39" t="s">
        <v>2098</v>
      </c>
      <c r="B1169">
        <v>8569</v>
      </c>
      <c r="C1169">
        <v>8188</v>
      </c>
      <c r="D1169">
        <v>897</v>
      </c>
      <c r="E1169">
        <v>0</v>
      </c>
    </row>
    <row r="1170" spans="1:5" x14ac:dyDescent="0.35">
      <c r="A1170" s="39" t="s">
        <v>2099</v>
      </c>
      <c r="B1170">
        <v>947</v>
      </c>
      <c r="C1170">
        <v>0</v>
      </c>
      <c r="D1170">
        <v>87</v>
      </c>
      <c r="E1170">
        <v>0</v>
      </c>
    </row>
    <row r="1171" spans="1:5" x14ac:dyDescent="0.35">
      <c r="A1171" s="39" t="s">
        <v>2100</v>
      </c>
      <c r="B1171">
        <v>3143</v>
      </c>
      <c r="C1171">
        <v>0</v>
      </c>
      <c r="D1171">
        <v>288</v>
      </c>
      <c r="E1171">
        <v>0</v>
      </c>
    </row>
    <row r="1172" spans="1:5" x14ac:dyDescent="0.35">
      <c r="A1172" s="39" t="s">
        <v>2101</v>
      </c>
      <c r="B1172">
        <v>0</v>
      </c>
      <c r="C1172">
        <v>40673</v>
      </c>
      <c r="D1172">
        <v>176</v>
      </c>
      <c r="E1172">
        <v>0</v>
      </c>
    </row>
    <row r="1173" spans="1:5" x14ac:dyDescent="0.35">
      <c r="A1173" s="39" t="s">
        <v>2102</v>
      </c>
      <c r="B1173">
        <v>6172</v>
      </c>
      <c r="C1173">
        <v>0</v>
      </c>
      <c r="D1173">
        <v>446</v>
      </c>
      <c r="E1173">
        <v>0</v>
      </c>
    </row>
    <row r="1174" spans="1:5" x14ac:dyDescent="0.35">
      <c r="A1174" s="39" t="s">
        <v>2103</v>
      </c>
      <c r="B1174">
        <v>7584</v>
      </c>
      <c r="C1174">
        <v>0</v>
      </c>
      <c r="D1174">
        <v>1054</v>
      </c>
      <c r="E1174">
        <v>0</v>
      </c>
    </row>
    <row r="1175" spans="1:5" x14ac:dyDescent="0.35">
      <c r="A1175" s="39" t="s">
        <v>2104</v>
      </c>
      <c r="B1175">
        <v>6446</v>
      </c>
      <c r="C1175">
        <v>15197</v>
      </c>
      <c r="D1175">
        <v>739</v>
      </c>
      <c r="E1175">
        <v>0</v>
      </c>
    </row>
    <row r="1176" spans="1:5" x14ac:dyDescent="0.35">
      <c r="A1176" s="39" t="s">
        <v>2105</v>
      </c>
      <c r="B1176">
        <v>4797</v>
      </c>
      <c r="C1176">
        <v>0</v>
      </c>
      <c r="D1176">
        <v>486</v>
      </c>
      <c r="E1176">
        <v>0</v>
      </c>
    </row>
    <row r="1177" spans="1:5" x14ac:dyDescent="0.35">
      <c r="A1177" s="39" t="s">
        <v>2106</v>
      </c>
      <c r="B1177">
        <v>2992</v>
      </c>
      <c r="C1177">
        <v>0</v>
      </c>
      <c r="D1177">
        <v>351</v>
      </c>
      <c r="E1177">
        <v>0</v>
      </c>
    </row>
    <row r="1178" spans="1:5" x14ac:dyDescent="0.35">
      <c r="A1178" s="39" t="s">
        <v>2107</v>
      </c>
      <c r="B1178">
        <v>1874</v>
      </c>
      <c r="C1178">
        <v>0</v>
      </c>
      <c r="D1178">
        <v>194</v>
      </c>
      <c r="E1178">
        <v>0</v>
      </c>
    </row>
    <row r="1179" spans="1:5" x14ac:dyDescent="0.35">
      <c r="A1179" s="39" t="s">
        <v>2108</v>
      </c>
      <c r="B1179">
        <v>0</v>
      </c>
      <c r="C1179">
        <v>0</v>
      </c>
      <c r="D1179">
        <v>0</v>
      </c>
      <c r="E1179">
        <v>0</v>
      </c>
    </row>
    <row r="1180" spans="1:5" x14ac:dyDescent="0.35">
      <c r="A1180" s="39" t="s">
        <v>2109</v>
      </c>
      <c r="B1180">
        <v>19064</v>
      </c>
      <c r="C1180">
        <v>16472</v>
      </c>
      <c r="D1180">
        <v>1679</v>
      </c>
      <c r="E1180">
        <v>0</v>
      </c>
    </row>
    <row r="1181" spans="1:5" x14ac:dyDescent="0.35">
      <c r="A1181" s="39" t="s">
        <v>2110</v>
      </c>
      <c r="B1181">
        <v>0</v>
      </c>
      <c r="C1181">
        <v>0</v>
      </c>
      <c r="D1181">
        <v>0</v>
      </c>
      <c r="E1181">
        <v>0</v>
      </c>
    </row>
    <row r="1182" spans="1:5" x14ac:dyDescent="0.35">
      <c r="A1182" s="39" t="s">
        <v>2111</v>
      </c>
      <c r="B1182">
        <v>6725</v>
      </c>
      <c r="C1182">
        <v>0</v>
      </c>
      <c r="D1182">
        <v>509</v>
      </c>
      <c r="E1182">
        <v>0</v>
      </c>
    </row>
    <row r="1183" spans="1:5" x14ac:dyDescent="0.35">
      <c r="A1183" s="39" t="s">
        <v>2112</v>
      </c>
      <c r="B1183">
        <v>97</v>
      </c>
      <c r="C1183">
        <v>0</v>
      </c>
      <c r="D1183">
        <v>7</v>
      </c>
      <c r="E1183">
        <v>0</v>
      </c>
    </row>
    <row r="1184" spans="1:5" x14ac:dyDescent="0.35">
      <c r="A1184" s="39" t="s">
        <v>2113</v>
      </c>
      <c r="B1184">
        <v>0</v>
      </c>
      <c r="C1184">
        <v>40352</v>
      </c>
      <c r="D1184">
        <v>228</v>
      </c>
      <c r="E1184">
        <v>0</v>
      </c>
    </row>
    <row r="1185" spans="1:5" x14ac:dyDescent="0.35">
      <c r="A1185" s="39" t="s">
        <v>2114</v>
      </c>
      <c r="B1185">
        <v>5209</v>
      </c>
      <c r="C1185">
        <v>0</v>
      </c>
      <c r="D1185">
        <v>526</v>
      </c>
      <c r="E1185">
        <v>0</v>
      </c>
    </row>
    <row r="1186" spans="1:5" x14ac:dyDescent="0.35">
      <c r="A1186" s="39" t="s">
        <v>2115</v>
      </c>
      <c r="B1186">
        <v>40485</v>
      </c>
      <c r="C1186">
        <v>0</v>
      </c>
      <c r="D1186">
        <v>4003</v>
      </c>
      <c r="E1186">
        <v>0</v>
      </c>
    </row>
    <row r="1187" spans="1:5" x14ac:dyDescent="0.35">
      <c r="A1187" s="39" t="s">
        <v>2116</v>
      </c>
      <c r="B1187">
        <v>15862</v>
      </c>
      <c r="C1187">
        <v>0</v>
      </c>
      <c r="D1187">
        <v>1578</v>
      </c>
      <c r="E1187">
        <v>0</v>
      </c>
    </row>
    <row r="1188" spans="1:5" x14ac:dyDescent="0.35">
      <c r="A1188" s="39" t="s">
        <v>2117</v>
      </c>
      <c r="B1188">
        <v>0</v>
      </c>
      <c r="C1188">
        <v>0</v>
      </c>
      <c r="D1188">
        <v>0</v>
      </c>
      <c r="E1188">
        <v>5000</v>
      </c>
    </row>
    <row r="1189" spans="1:5" x14ac:dyDescent="0.35">
      <c r="A1189" s="39" t="s">
        <v>2118</v>
      </c>
      <c r="B1189">
        <v>19680</v>
      </c>
      <c r="C1189">
        <v>33670</v>
      </c>
      <c r="D1189">
        <v>1816</v>
      </c>
      <c r="E1189">
        <v>0</v>
      </c>
    </row>
    <row r="1190" spans="1:5" x14ac:dyDescent="0.35">
      <c r="A1190" s="39" t="s">
        <v>2119</v>
      </c>
      <c r="B1190">
        <v>4941</v>
      </c>
      <c r="C1190">
        <v>0</v>
      </c>
      <c r="D1190">
        <v>310</v>
      </c>
      <c r="E1190">
        <v>0</v>
      </c>
    </row>
    <row r="1191" spans="1:5" x14ac:dyDescent="0.35">
      <c r="A1191" s="39" t="s">
        <v>2120</v>
      </c>
      <c r="B1191">
        <v>68502</v>
      </c>
      <c r="C1191">
        <v>0</v>
      </c>
      <c r="D1191">
        <v>4299</v>
      </c>
      <c r="E1191">
        <v>15000</v>
      </c>
    </row>
    <row r="1192" spans="1:5" x14ac:dyDescent="0.35">
      <c r="A1192" s="39" t="s">
        <v>2121</v>
      </c>
      <c r="B1192">
        <v>0</v>
      </c>
      <c r="C1192">
        <v>0</v>
      </c>
      <c r="D1192">
        <v>0</v>
      </c>
      <c r="E1192">
        <v>0</v>
      </c>
    </row>
    <row r="1193" spans="1:5" x14ac:dyDescent="0.35">
      <c r="A1193" s="39" t="s">
        <v>2122</v>
      </c>
      <c r="B1193">
        <v>0</v>
      </c>
      <c r="C1193">
        <v>0</v>
      </c>
      <c r="D1193">
        <v>0</v>
      </c>
      <c r="E1193">
        <v>0</v>
      </c>
    </row>
    <row r="1194" spans="1:5" x14ac:dyDescent="0.35">
      <c r="A1194" s="39" t="s">
        <v>2123</v>
      </c>
      <c r="B1194">
        <v>0</v>
      </c>
      <c r="C1194">
        <v>0</v>
      </c>
      <c r="D1194">
        <v>0</v>
      </c>
      <c r="E1194">
        <v>0</v>
      </c>
    </row>
    <row r="1195" spans="1:5" x14ac:dyDescent="0.35">
      <c r="A1195" s="39" t="s">
        <v>2124</v>
      </c>
      <c r="B1195">
        <v>27505</v>
      </c>
      <c r="C1195">
        <v>44774</v>
      </c>
      <c r="D1195">
        <v>2576</v>
      </c>
      <c r="E1195">
        <v>0</v>
      </c>
    </row>
    <row r="1196" spans="1:5" x14ac:dyDescent="0.35">
      <c r="A1196" s="39" t="s">
        <v>2125</v>
      </c>
      <c r="B1196">
        <v>0</v>
      </c>
      <c r="C1196">
        <v>0</v>
      </c>
      <c r="D1196">
        <v>0</v>
      </c>
      <c r="E1196">
        <v>0</v>
      </c>
    </row>
    <row r="1197" spans="1:5" x14ac:dyDescent="0.35">
      <c r="A1197" s="39" t="s">
        <v>2126</v>
      </c>
      <c r="B1197">
        <v>91961</v>
      </c>
      <c r="C1197">
        <v>0</v>
      </c>
      <c r="D1197">
        <v>5295</v>
      </c>
      <c r="E1197">
        <v>9000</v>
      </c>
    </row>
    <row r="1198" spans="1:5" x14ac:dyDescent="0.35">
      <c r="A1198" s="39" t="s">
        <v>2127</v>
      </c>
      <c r="B1198">
        <v>0</v>
      </c>
      <c r="C1198">
        <v>26296</v>
      </c>
      <c r="D1198">
        <v>403</v>
      </c>
      <c r="E1198">
        <v>0</v>
      </c>
    </row>
    <row r="1199" spans="1:5" x14ac:dyDescent="0.35">
      <c r="A1199" s="39" t="s">
        <v>2128</v>
      </c>
      <c r="B1199">
        <v>20805</v>
      </c>
      <c r="C1199">
        <v>0</v>
      </c>
      <c r="D1199">
        <v>916</v>
      </c>
      <c r="E1199">
        <v>0</v>
      </c>
    </row>
    <row r="1200" spans="1:5" x14ac:dyDescent="0.35">
      <c r="A1200" s="39" t="s">
        <v>2129</v>
      </c>
      <c r="B1200">
        <v>25383</v>
      </c>
      <c r="C1200">
        <v>0</v>
      </c>
      <c r="D1200">
        <v>1117</v>
      </c>
      <c r="E1200">
        <v>0</v>
      </c>
    </row>
    <row r="1201" spans="1:5" x14ac:dyDescent="0.35">
      <c r="A1201" s="39" t="s">
        <v>2130</v>
      </c>
      <c r="B1201">
        <v>18586</v>
      </c>
      <c r="C1201">
        <v>0</v>
      </c>
      <c r="D1201">
        <v>818</v>
      </c>
      <c r="E1201">
        <v>0</v>
      </c>
    </row>
    <row r="1202" spans="1:5" x14ac:dyDescent="0.35">
      <c r="A1202" s="39" t="s">
        <v>2131</v>
      </c>
      <c r="B1202">
        <v>6242</v>
      </c>
      <c r="C1202">
        <v>0</v>
      </c>
      <c r="D1202">
        <v>275</v>
      </c>
      <c r="E1202">
        <v>0</v>
      </c>
    </row>
    <row r="1203" spans="1:5" x14ac:dyDescent="0.35">
      <c r="A1203" s="39" t="s">
        <v>2132</v>
      </c>
      <c r="B1203">
        <v>0</v>
      </c>
      <c r="C1203">
        <v>0</v>
      </c>
      <c r="D1203">
        <v>0</v>
      </c>
      <c r="E1203">
        <v>0</v>
      </c>
    </row>
    <row r="1204" spans="1:5" x14ac:dyDescent="0.35">
      <c r="A1204" s="39" t="s">
        <v>2133</v>
      </c>
      <c r="B1204">
        <v>7671</v>
      </c>
      <c r="C1204">
        <v>23027</v>
      </c>
      <c r="D1204">
        <v>859</v>
      </c>
      <c r="E1204">
        <v>0</v>
      </c>
    </row>
    <row r="1205" spans="1:5" x14ac:dyDescent="0.35">
      <c r="A1205" s="39" t="s">
        <v>2134</v>
      </c>
      <c r="B1205">
        <v>16729</v>
      </c>
      <c r="C1205">
        <v>0</v>
      </c>
      <c r="D1205">
        <v>849</v>
      </c>
      <c r="E1205">
        <v>0</v>
      </c>
    </row>
    <row r="1206" spans="1:5" x14ac:dyDescent="0.35">
      <c r="A1206" s="39" t="s">
        <v>2135</v>
      </c>
      <c r="B1206">
        <v>0</v>
      </c>
      <c r="C1206">
        <v>0</v>
      </c>
      <c r="D1206">
        <v>0</v>
      </c>
      <c r="E1206">
        <v>0</v>
      </c>
    </row>
    <row r="1207" spans="1:5" x14ac:dyDescent="0.35">
      <c r="A1207" s="39" t="s">
        <v>2136</v>
      </c>
      <c r="B1207">
        <v>33827</v>
      </c>
      <c r="C1207">
        <v>0</v>
      </c>
      <c r="D1207">
        <v>1719</v>
      </c>
      <c r="E1207">
        <v>0</v>
      </c>
    </row>
    <row r="1208" spans="1:5" x14ac:dyDescent="0.35">
      <c r="A1208" s="39" t="s">
        <v>2137</v>
      </c>
      <c r="B1208">
        <v>10999</v>
      </c>
      <c r="C1208">
        <v>0</v>
      </c>
      <c r="D1208">
        <v>534</v>
      </c>
      <c r="E1208">
        <v>0</v>
      </c>
    </row>
    <row r="1209" spans="1:5" x14ac:dyDescent="0.35">
      <c r="A1209" s="39" t="s">
        <v>2138</v>
      </c>
      <c r="B1209">
        <v>0</v>
      </c>
      <c r="C1209">
        <v>0</v>
      </c>
      <c r="D1209">
        <v>0</v>
      </c>
      <c r="E1209">
        <v>10</v>
      </c>
    </row>
    <row r="1210" spans="1:5" x14ac:dyDescent="0.35">
      <c r="A1210" s="39" t="s">
        <v>2139</v>
      </c>
      <c r="B1210">
        <v>741</v>
      </c>
      <c r="C1210">
        <v>18427</v>
      </c>
      <c r="D1210">
        <v>412</v>
      </c>
      <c r="E1210">
        <v>50</v>
      </c>
    </row>
    <row r="1211" spans="1:5" x14ac:dyDescent="0.35">
      <c r="A1211" s="39" t="s">
        <v>2140</v>
      </c>
      <c r="B1211">
        <v>0</v>
      </c>
      <c r="C1211">
        <v>0</v>
      </c>
      <c r="D1211">
        <v>0</v>
      </c>
      <c r="E1211">
        <v>850</v>
      </c>
    </row>
    <row r="1212" spans="1:5" x14ac:dyDescent="0.35">
      <c r="A1212" s="39" t="s">
        <v>2141</v>
      </c>
      <c r="B1212">
        <v>7939</v>
      </c>
      <c r="C1212">
        <v>0</v>
      </c>
      <c r="D1212">
        <v>367</v>
      </c>
      <c r="E1212">
        <v>15</v>
      </c>
    </row>
    <row r="1213" spans="1:5" x14ac:dyDescent="0.35">
      <c r="A1213" s="39" t="s">
        <v>2142</v>
      </c>
      <c r="B1213">
        <v>25722</v>
      </c>
      <c r="C1213">
        <v>0</v>
      </c>
      <c r="D1213">
        <v>1190</v>
      </c>
      <c r="E1213">
        <v>75</v>
      </c>
    </row>
    <row r="1214" spans="1:5" x14ac:dyDescent="0.35">
      <c r="A1214" s="39" t="s">
        <v>2143</v>
      </c>
      <c r="B1214">
        <v>16301</v>
      </c>
      <c r="C1214">
        <v>0</v>
      </c>
      <c r="D1214">
        <v>754</v>
      </c>
      <c r="E1214">
        <v>44</v>
      </c>
    </row>
    <row r="1215" spans="1:5" x14ac:dyDescent="0.35">
      <c r="A1215" s="39" t="s">
        <v>2144</v>
      </c>
      <c r="B1215">
        <v>0</v>
      </c>
      <c r="C1215">
        <v>0</v>
      </c>
      <c r="D1215">
        <v>0</v>
      </c>
      <c r="E1215">
        <v>0</v>
      </c>
    </row>
    <row r="1216" spans="1:5" x14ac:dyDescent="0.35">
      <c r="A1216" s="39" t="s">
        <v>2145</v>
      </c>
      <c r="B1216">
        <v>26061</v>
      </c>
      <c r="C1216">
        <v>99538</v>
      </c>
      <c r="D1216">
        <v>5849</v>
      </c>
      <c r="E1216">
        <v>5000</v>
      </c>
    </row>
    <row r="1217" spans="1:5" x14ac:dyDescent="0.35">
      <c r="A1217" s="39" t="s">
        <v>2146</v>
      </c>
      <c r="B1217">
        <v>34493</v>
      </c>
      <c r="C1217">
        <v>0</v>
      </c>
      <c r="D1217">
        <v>2348</v>
      </c>
      <c r="E1217">
        <v>0</v>
      </c>
    </row>
    <row r="1218" spans="1:5" x14ac:dyDescent="0.35">
      <c r="A1218" s="39" t="s">
        <v>2147</v>
      </c>
      <c r="B1218">
        <v>229950</v>
      </c>
      <c r="C1218">
        <v>0</v>
      </c>
      <c r="D1218">
        <v>15756</v>
      </c>
      <c r="E1218">
        <v>0</v>
      </c>
    </row>
    <row r="1219" spans="1:5" x14ac:dyDescent="0.35">
      <c r="A1219" s="39" t="s">
        <v>2148</v>
      </c>
      <c r="B1219">
        <v>0</v>
      </c>
      <c r="C1219">
        <v>0</v>
      </c>
      <c r="D1219">
        <v>0</v>
      </c>
      <c r="E1219">
        <v>0</v>
      </c>
    </row>
    <row r="1220" spans="1:5" x14ac:dyDescent="0.35">
      <c r="A1220" s="39" t="s">
        <v>2149</v>
      </c>
      <c r="B1220">
        <v>48834</v>
      </c>
      <c r="C1220">
        <v>53275</v>
      </c>
      <c r="D1220">
        <v>2270</v>
      </c>
      <c r="E1220">
        <v>3000</v>
      </c>
    </row>
    <row r="1221" spans="1:5" x14ac:dyDescent="0.35">
      <c r="A1221" s="39" t="s">
        <v>2150</v>
      </c>
      <c r="B1221">
        <v>11632</v>
      </c>
      <c r="C1221">
        <v>0</v>
      </c>
      <c r="D1221">
        <v>421</v>
      </c>
      <c r="E1221">
        <v>0</v>
      </c>
    </row>
    <row r="1222" spans="1:5" x14ac:dyDescent="0.35">
      <c r="A1222" s="39" t="s">
        <v>2151</v>
      </c>
      <c r="B1222">
        <v>46090</v>
      </c>
      <c r="C1222">
        <v>0</v>
      </c>
      <c r="D1222">
        <v>1668</v>
      </c>
      <c r="E1222">
        <v>3000</v>
      </c>
    </row>
    <row r="1223" spans="1:5" x14ac:dyDescent="0.35">
      <c r="A1223" s="39" t="s">
        <v>2152</v>
      </c>
      <c r="B1223">
        <v>36543</v>
      </c>
      <c r="C1223">
        <v>0</v>
      </c>
      <c r="D1223">
        <v>1323</v>
      </c>
      <c r="E1223">
        <v>4500</v>
      </c>
    </row>
    <row r="1224" spans="1:5" x14ac:dyDescent="0.35">
      <c r="A1224" s="39" t="s">
        <v>2153</v>
      </c>
      <c r="B1224">
        <v>0</v>
      </c>
      <c r="C1224">
        <v>0</v>
      </c>
      <c r="D1224">
        <v>0</v>
      </c>
      <c r="E1224">
        <v>0</v>
      </c>
    </row>
    <row r="1225" spans="1:5" x14ac:dyDescent="0.35">
      <c r="A1225" s="39" t="s">
        <v>2154</v>
      </c>
      <c r="B1225">
        <v>13622</v>
      </c>
      <c r="C1225">
        <v>27477</v>
      </c>
      <c r="D1225">
        <v>689</v>
      </c>
      <c r="E1225">
        <v>5000</v>
      </c>
    </row>
    <row r="1226" spans="1:5" x14ac:dyDescent="0.35">
      <c r="A1226" s="39" t="s">
        <v>2155</v>
      </c>
      <c r="B1226">
        <v>0</v>
      </c>
      <c r="C1226">
        <v>0</v>
      </c>
      <c r="D1226">
        <v>0</v>
      </c>
      <c r="E1226">
        <v>0</v>
      </c>
    </row>
    <row r="1227" spans="1:5" x14ac:dyDescent="0.35">
      <c r="A1227" s="39" t="s">
        <v>2156</v>
      </c>
      <c r="B1227">
        <v>43473</v>
      </c>
      <c r="C1227">
        <v>0</v>
      </c>
      <c r="D1227">
        <v>1419</v>
      </c>
      <c r="E1227">
        <v>0</v>
      </c>
    </row>
    <row r="1228" spans="1:5" x14ac:dyDescent="0.35">
      <c r="A1228" s="39" t="s">
        <v>2157</v>
      </c>
      <c r="B1228">
        <v>16985</v>
      </c>
      <c r="C1228">
        <v>0</v>
      </c>
      <c r="D1228">
        <v>554</v>
      </c>
      <c r="E1228">
        <v>0</v>
      </c>
    </row>
    <row r="1229" spans="1:5" x14ac:dyDescent="0.35">
      <c r="A1229" s="39" t="s">
        <v>2158</v>
      </c>
      <c r="B1229">
        <v>0</v>
      </c>
      <c r="C1229">
        <v>0</v>
      </c>
      <c r="D1229">
        <v>0</v>
      </c>
      <c r="E1229">
        <v>495000</v>
      </c>
    </row>
    <row r="1230" spans="1:5" x14ac:dyDescent="0.35">
      <c r="A1230" s="39" t="s">
        <v>2159</v>
      </c>
      <c r="B1230">
        <v>0</v>
      </c>
      <c r="C1230">
        <v>0</v>
      </c>
      <c r="D1230">
        <v>0</v>
      </c>
      <c r="E1230">
        <v>0</v>
      </c>
    </row>
    <row r="1231" spans="1:5" x14ac:dyDescent="0.35">
      <c r="A1231" s="39" t="s">
        <v>2160</v>
      </c>
      <c r="B1231">
        <v>640613</v>
      </c>
      <c r="C1231">
        <v>198610</v>
      </c>
      <c r="D1231">
        <v>28773</v>
      </c>
      <c r="E1231">
        <v>61400</v>
      </c>
    </row>
    <row r="1232" spans="1:5" x14ac:dyDescent="0.35">
      <c r="A1232" s="39" t="s">
        <v>2161</v>
      </c>
      <c r="B1232">
        <v>43326</v>
      </c>
      <c r="C1232">
        <v>0</v>
      </c>
      <c r="D1232">
        <v>1946</v>
      </c>
      <c r="E1232">
        <v>0</v>
      </c>
    </row>
    <row r="1233" spans="1:5" x14ac:dyDescent="0.35">
      <c r="A1233" s="39" t="s">
        <v>2162</v>
      </c>
      <c r="B1233">
        <v>16320</v>
      </c>
      <c r="C1233">
        <v>4793</v>
      </c>
      <c r="D1233">
        <v>3515</v>
      </c>
      <c r="E1233">
        <v>0</v>
      </c>
    </row>
    <row r="1234" spans="1:5" x14ac:dyDescent="0.35">
      <c r="A1234" s="39" t="s">
        <v>2163</v>
      </c>
      <c r="B1234">
        <v>4405</v>
      </c>
      <c r="C1234">
        <v>0</v>
      </c>
      <c r="D1234">
        <v>288</v>
      </c>
      <c r="E1234">
        <v>0</v>
      </c>
    </row>
    <row r="1235" spans="1:5" x14ac:dyDescent="0.35">
      <c r="A1235" s="39" t="s">
        <v>2164</v>
      </c>
      <c r="B1235">
        <v>1402</v>
      </c>
      <c r="C1235">
        <v>0</v>
      </c>
      <c r="D1235">
        <v>94</v>
      </c>
      <c r="E1235">
        <v>0</v>
      </c>
    </row>
    <row r="1236" spans="1:5" x14ac:dyDescent="0.35">
      <c r="A1236" s="39" t="s">
        <v>2165</v>
      </c>
      <c r="B1236">
        <v>22052</v>
      </c>
      <c r="C1236">
        <v>3229</v>
      </c>
      <c r="D1236">
        <v>2543</v>
      </c>
      <c r="E1236">
        <v>0</v>
      </c>
    </row>
    <row r="1237" spans="1:5" x14ac:dyDescent="0.35">
      <c r="A1237" s="39" t="s">
        <v>2166</v>
      </c>
      <c r="B1237">
        <v>5293</v>
      </c>
      <c r="C1237">
        <v>0</v>
      </c>
      <c r="D1237">
        <v>331</v>
      </c>
      <c r="E1237">
        <v>0</v>
      </c>
    </row>
    <row r="1238" spans="1:5" x14ac:dyDescent="0.35">
      <c r="A1238" s="39" t="s">
        <v>2167</v>
      </c>
      <c r="B1238">
        <v>24460</v>
      </c>
      <c r="C1238">
        <v>0</v>
      </c>
      <c r="D1238">
        <v>1453</v>
      </c>
      <c r="E1238">
        <v>0</v>
      </c>
    </row>
    <row r="1239" spans="1:5" x14ac:dyDescent="0.35">
      <c r="A1239" s="39" t="s">
        <v>2168</v>
      </c>
      <c r="B1239">
        <v>0</v>
      </c>
      <c r="C1239">
        <v>0</v>
      </c>
      <c r="D1239">
        <v>0</v>
      </c>
      <c r="E1239">
        <v>0</v>
      </c>
    </row>
    <row r="1240" spans="1:5" x14ac:dyDescent="0.35">
      <c r="A1240" s="39" t="s">
        <v>2169</v>
      </c>
      <c r="B1240">
        <v>2426</v>
      </c>
      <c r="C1240">
        <v>0</v>
      </c>
      <c r="D1240">
        <v>151</v>
      </c>
      <c r="E1240">
        <v>0</v>
      </c>
    </row>
    <row r="1241" spans="1:5" x14ac:dyDescent="0.35">
      <c r="A1241" s="39" t="s">
        <v>2170</v>
      </c>
      <c r="B1241">
        <v>4353</v>
      </c>
      <c r="C1241">
        <v>8035</v>
      </c>
      <c r="D1241">
        <v>2002</v>
      </c>
      <c r="E1241">
        <v>0</v>
      </c>
    </row>
    <row r="1242" spans="1:5" x14ac:dyDescent="0.35">
      <c r="A1242" s="39" t="s">
        <v>2171</v>
      </c>
      <c r="B1242">
        <v>17540</v>
      </c>
      <c r="C1242">
        <v>0</v>
      </c>
      <c r="D1242">
        <v>1165</v>
      </c>
      <c r="E1242">
        <v>0</v>
      </c>
    </row>
    <row r="1243" spans="1:5" x14ac:dyDescent="0.35">
      <c r="A1243" s="39" t="s">
        <v>2172</v>
      </c>
      <c r="B1243">
        <v>26374</v>
      </c>
      <c r="C1243">
        <v>0</v>
      </c>
      <c r="D1243">
        <v>1747</v>
      </c>
      <c r="E1243">
        <v>0</v>
      </c>
    </row>
    <row r="1244" spans="1:5" x14ac:dyDescent="0.35">
      <c r="A1244" s="39" t="s">
        <v>2173</v>
      </c>
      <c r="B1244">
        <v>7824</v>
      </c>
      <c r="C1244">
        <v>9301</v>
      </c>
      <c r="D1244">
        <v>1766</v>
      </c>
      <c r="E1244">
        <v>0</v>
      </c>
    </row>
    <row r="1245" spans="1:5" x14ac:dyDescent="0.35">
      <c r="A1245" s="39" t="s">
        <v>2174</v>
      </c>
      <c r="B1245">
        <v>4564</v>
      </c>
      <c r="C1245">
        <v>0</v>
      </c>
      <c r="D1245">
        <v>414</v>
      </c>
      <c r="E1245">
        <v>0</v>
      </c>
    </row>
    <row r="1246" spans="1:5" x14ac:dyDescent="0.35">
      <c r="A1246" s="39" t="s">
        <v>2175</v>
      </c>
      <c r="B1246">
        <v>7824</v>
      </c>
      <c r="C1246">
        <v>0</v>
      </c>
      <c r="D1246">
        <v>704</v>
      </c>
      <c r="E1246">
        <v>0</v>
      </c>
    </row>
    <row r="1247" spans="1:5" x14ac:dyDescent="0.35">
      <c r="A1247" s="39" t="s">
        <v>2176</v>
      </c>
      <c r="B1247">
        <v>91765</v>
      </c>
      <c r="C1247">
        <v>8060</v>
      </c>
      <c r="D1247">
        <v>3684</v>
      </c>
      <c r="E1247">
        <v>0</v>
      </c>
    </row>
    <row r="1248" spans="1:5" x14ac:dyDescent="0.35">
      <c r="A1248" s="39" t="s">
        <v>2177</v>
      </c>
      <c r="B1248">
        <v>28235</v>
      </c>
      <c r="C1248">
        <v>0</v>
      </c>
      <c r="D1248">
        <v>933</v>
      </c>
      <c r="E1248">
        <v>0</v>
      </c>
    </row>
    <row r="1249" spans="1:5" x14ac:dyDescent="0.35">
      <c r="A1249" s="39" t="s">
        <v>2178</v>
      </c>
      <c r="B1249">
        <v>5775</v>
      </c>
      <c r="C1249">
        <v>0</v>
      </c>
      <c r="D1249">
        <v>193</v>
      </c>
      <c r="E1249">
        <v>0</v>
      </c>
    </row>
    <row r="1250" spans="1:5" x14ac:dyDescent="0.35">
      <c r="A1250" s="39" t="s">
        <v>2179</v>
      </c>
      <c r="B1250">
        <v>0</v>
      </c>
      <c r="C1250">
        <v>0</v>
      </c>
      <c r="D1250">
        <v>0</v>
      </c>
      <c r="E1250">
        <v>0</v>
      </c>
    </row>
    <row r="1251" spans="1:5" x14ac:dyDescent="0.35">
      <c r="A1251" s="39" t="s">
        <v>2180</v>
      </c>
      <c r="B1251">
        <v>237178</v>
      </c>
      <c r="C1251">
        <v>0</v>
      </c>
      <c r="D1251">
        <v>21483</v>
      </c>
      <c r="E1251">
        <v>0</v>
      </c>
    </row>
    <row r="1252" spans="1:5" x14ac:dyDescent="0.35">
      <c r="A1252" s="39" t="s">
        <v>2181</v>
      </c>
      <c r="B1252">
        <v>299573</v>
      </c>
      <c r="C1252">
        <v>0</v>
      </c>
      <c r="D1252">
        <v>4941</v>
      </c>
      <c r="E1252">
        <v>0</v>
      </c>
    </row>
    <row r="1253" spans="1:5" x14ac:dyDescent="0.35">
      <c r="A1253" s="39" t="s">
        <v>2182</v>
      </c>
      <c r="B1253">
        <v>92672</v>
      </c>
      <c r="C1253">
        <v>0</v>
      </c>
      <c r="D1253">
        <v>1628</v>
      </c>
      <c r="E1253">
        <v>0</v>
      </c>
    </row>
    <row r="1254" spans="1:5" x14ac:dyDescent="0.35">
      <c r="A1254" s="39" t="s">
        <v>2183</v>
      </c>
      <c r="B1254">
        <v>2767099</v>
      </c>
      <c r="C1254">
        <v>231049</v>
      </c>
      <c r="D1254">
        <v>61100</v>
      </c>
      <c r="E1254">
        <v>0</v>
      </c>
    </row>
    <row r="1255" spans="1:5" x14ac:dyDescent="0.35">
      <c r="A1255" s="39" t="s">
        <v>2184</v>
      </c>
      <c r="B1255">
        <v>441305</v>
      </c>
      <c r="C1255">
        <v>0</v>
      </c>
      <c r="D1255">
        <v>9744</v>
      </c>
      <c r="E1255">
        <v>0</v>
      </c>
    </row>
    <row r="1256" spans="1:5" x14ac:dyDescent="0.35">
      <c r="A1256" s="39" t="s">
        <v>2185</v>
      </c>
      <c r="B1256">
        <v>40762</v>
      </c>
      <c r="C1256">
        <v>25609</v>
      </c>
      <c r="D1256">
        <v>6516</v>
      </c>
      <c r="E1256">
        <v>0</v>
      </c>
    </row>
    <row r="1257" spans="1:5" x14ac:dyDescent="0.35">
      <c r="A1257" s="39" t="s">
        <v>2186</v>
      </c>
      <c r="B1257">
        <v>19935</v>
      </c>
      <c r="C1257">
        <v>0</v>
      </c>
      <c r="D1257">
        <v>1561</v>
      </c>
      <c r="E1257">
        <v>0</v>
      </c>
    </row>
    <row r="1258" spans="1:5" x14ac:dyDescent="0.35">
      <c r="A1258" s="39" t="s">
        <v>2187</v>
      </c>
      <c r="B1258">
        <v>9521</v>
      </c>
      <c r="C1258">
        <v>0</v>
      </c>
      <c r="D1258">
        <v>746</v>
      </c>
      <c r="E1258">
        <v>0</v>
      </c>
    </row>
    <row r="1259" spans="1:5" x14ac:dyDescent="0.35">
      <c r="A1259" s="39" t="s">
        <v>2188</v>
      </c>
      <c r="B1259">
        <v>578286</v>
      </c>
      <c r="C1259">
        <v>0</v>
      </c>
      <c r="D1259">
        <v>19080</v>
      </c>
      <c r="E1259">
        <v>0</v>
      </c>
    </row>
    <row r="1260" spans="1:5" x14ac:dyDescent="0.35">
      <c r="A1260" s="39" t="s">
        <v>2189</v>
      </c>
      <c r="B1260">
        <v>101942</v>
      </c>
      <c r="C1260">
        <v>0</v>
      </c>
      <c r="D1260">
        <v>3363</v>
      </c>
      <c r="E1260">
        <v>0</v>
      </c>
    </row>
    <row r="1261" spans="1:5" x14ac:dyDescent="0.35">
      <c r="A1261" s="39" t="s">
        <v>2190</v>
      </c>
      <c r="B1261">
        <v>34840</v>
      </c>
      <c r="C1261">
        <v>2214</v>
      </c>
      <c r="D1261">
        <v>568</v>
      </c>
      <c r="E1261">
        <v>0</v>
      </c>
    </row>
    <row r="1262" spans="1:5" x14ac:dyDescent="0.35">
      <c r="A1262" s="39" t="s">
        <v>2191</v>
      </c>
      <c r="B1262">
        <v>0</v>
      </c>
      <c r="C1262">
        <v>0</v>
      </c>
      <c r="D1262">
        <v>0</v>
      </c>
      <c r="E1262">
        <v>0</v>
      </c>
    </row>
    <row r="1263" spans="1:5" x14ac:dyDescent="0.35">
      <c r="A1263" s="39" t="s">
        <v>2192</v>
      </c>
      <c r="B1263">
        <v>17694</v>
      </c>
      <c r="C1263">
        <v>1553</v>
      </c>
      <c r="D1263">
        <v>1351</v>
      </c>
      <c r="E1263">
        <v>0</v>
      </c>
    </row>
    <row r="1264" spans="1:5" x14ac:dyDescent="0.35">
      <c r="A1264" s="39" t="s">
        <v>2193</v>
      </c>
      <c r="B1264">
        <v>0</v>
      </c>
      <c r="C1264">
        <v>0</v>
      </c>
      <c r="D1264">
        <v>0</v>
      </c>
      <c r="E1264">
        <v>0</v>
      </c>
    </row>
    <row r="1265" spans="1:5" x14ac:dyDescent="0.35">
      <c r="A1265" s="39" t="s">
        <v>2194</v>
      </c>
      <c r="B1265">
        <v>5364</v>
      </c>
      <c r="C1265">
        <v>0</v>
      </c>
      <c r="D1265">
        <v>300</v>
      </c>
      <c r="E1265">
        <v>23035</v>
      </c>
    </row>
    <row r="1266" spans="1:5" x14ac:dyDescent="0.35">
      <c r="A1266" s="39" t="s">
        <v>2195</v>
      </c>
      <c r="B1266">
        <v>1418</v>
      </c>
      <c r="C1266">
        <v>0</v>
      </c>
      <c r="D1266">
        <v>83</v>
      </c>
      <c r="E1266">
        <v>0</v>
      </c>
    </row>
    <row r="1267" spans="1:5" x14ac:dyDescent="0.35">
      <c r="A1267" s="39" t="s">
        <v>2196</v>
      </c>
      <c r="B1267">
        <v>24205</v>
      </c>
      <c r="C1267">
        <v>10004</v>
      </c>
      <c r="D1267">
        <v>2483</v>
      </c>
      <c r="E1267">
        <v>0</v>
      </c>
    </row>
    <row r="1268" spans="1:5" x14ac:dyDescent="0.35">
      <c r="A1268" s="39" t="s">
        <v>2197</v>
      </c>
      <c r="B1268">
        <v>3830</v>
      </c>
      <c r="C1268">
        <v>0</v>
      </c>
      <c r="D1268">
        <v>207</v>
      </c>
      <c r="E1268">
        <v>0</v>
      </c>
    </row>
    <row r="1269" spans="1:5" x14ac:dyDescent="0.35">
      <c r="A1269" s="39" t="s">
        <v>2198</v>
      </c>
      <c r="B1269">
        <v>45282</v>
      </c>
      <c r="C1269">
        <v>0</v>
      </c>
      <c r="D1269">
        <v>2372</v>
      </c>
      <c r="E1269">
        <v>0</v>
      </c>
    </row>
    <row r="1270" spans="1:5" x14ac:dyDescent="0.35">
      <c r="A1270" s="39" t="s">
        <v>2199</v>
      </c>
      <c r="B1270">
        <v>896</v>
      </c>
      <c r="C1270">
        <v>0</v>
      </c>
      <c r="D1270">
        <v>49</v>
      </c>
      <c r="E1270">
        <v>0</v>
      </c>
    </row>
    <row r="1271" spans="1:5" x14ac:dyDescent="0.35">
      <c r="A1271" s="39" t="s">
        <v>2200</v>
      </c>
      <c r="B1271">
        <v>125179</v>
      </c>
      <c r="C1271">
        <v>0</v>
      </c>
      <c r="D1271">
        <v>6772</v>
      </c>
      <c r="E1271">
        <v>0</v>
      </c>
    </row>
    <row r="1272" spans="1:5" x14ac:dyDescent="0.35">
      <c r="A1272" s="39" t="s">
        <v>2201</v>
      </c>
      <c r="B1272">
        <v>26568</v>
      </c>
      <c r="C1272">
        <v>0</v>
      </c>
      <c r="D1272">
        <v>1437</v>
      </c>
      <c r="E1272">
        <v>0</v>
      </c>
    </row>
    <row r="1273" spans="1:5" x14ac:dyDescent="0.35">
      <c r="A1273" s="39" t="s">
        <v>2202</v>
      </c>
      <c r="B1273">
        <v>517904</v>
      </c>
      <c r="C1273">
        <v>38583</v>
      </c>
      <c r="D1273">
        <v>12734</v>
      </c>
      <c r="E1273">
        <v>100</v>
      </c>
    </row>
    <row r="1274" spans="1:5" x14ac:dyDescent="0.35">
      <c r="A1274" s="39" t="s">
        <v>2203</v>
      </c>
      <c r="B1274">
        <v>235604</v>
      </c>
      <c r="C1274">
        <v>0</v>
      </c>
      <c r="D1274">
        <v>5137</v>
      </c>
      <c r="E1274">
        <v>0</v>
      </c>
    </row>
    <row r="1275" spans="1:5" x14ac:dyDescent="0.35">
      <c r="A1275" s="39" t="s">
        <v>2204</v>
      </c>
      <c r="B1275">
        <v>1821641</v>
      </c>
      <c r="C1275">
        <v>0</v>
      </c>
      <c r="D1275">
        <v>104312</v>
      </c>
      <c r="E1275">
        <v>120000</v>
      </c>
    </row>
    <row r="1276" spans="1:5" x14ac:dyDescent="0.35">
      <c r="A1276" s="39" t="s">
        <v>2205</v>
      </c>
      <c r="B1276">
        <v>0</v>
      </c>
      <c r="C1276">
        <v>0</v>
      </c>
      <c r="D1276">
        <v>0</v>
      </c>
      <c r="E1276">
        <v>0</v>
      </c>
    </row>
    <row r="1277" spans="1:5" x14ac:dyDescent="0.35">
      <c r="A1277" s="39" t="s">
        <v>2206</v>
      </c>
      <c r="B1277">
        <v>295481</v>
      </c>
      <c r="C1277">
        <v>159368</v>
      </c>
      <c r="D1277">
        <v>11789</v>
      </c>
      <c r="E1277">
        <v>0</v>
      </c>
    </row>
    <row r="1278" spans="1:5" x14ac:dyDescent="0.35">
      <c r="A1278" s="39" t="s">
        <v>2207</v>
      </c>
      <c r="B1278">
        <v>150894</v>
      </c>
      <c r="C1278">
        <v>0</v>
      </c>
      <c r="D1278">
        <v>3697</v>
      </c>
      <c r="E1278">
        <v>0</v>
      </c>
    </row>
    <row r="1279" spans="1:5" x14ac:dyDescent="0.35">
      <c r="A1279" s="39" t="s">
        <v>2208</v>
      </c>
      <c r="B1279">
        <v>156470</v>
      </c>
      <c r="C1279">
        <v>0</v>
      </c>
      <c r="D1279">
        <v>7777</v>
      </c>
      <c r="E1279">
        <v>0</v>
      </c>
    </row>
    <row r="1280" spans="1:5" x14ac:dyDescent="0.35">
      <c r="A1280" s="39" t="s">
        <v>2209</v>
      </c>
      <c r="B1280">
        <v>40777</v>
      </c>
      <c r="C1280">
        <v>0</v>
      </c>
      <c r="D1280">
        <v>2027</v>
      </c>
      <c r="E1280">
        <v>0</v>
      </c>
    </row>
    <row r="1281" spans="1:5" x14ac:dyDescent="0.35">
      <c r="A1281" s="39" t="s">
        <v>2210</v>
      </c>
      <c r="B1281">
        <v>30414</v>
      </c>
      <c r="C1281">
        <v>37561</v>
      </c>
      <c r="D1281">
        <v>3517</v>
      </c>
      <c r="E1281">
        <v>0</v>
      </c>
    </row>
    <row r="1282" spans="1:5" x14ac:dyDescent="0.35">
      <c r="A1282" s="39" t="s">
        <v>2211</v>
      </c>
      <c r="B1282">
        <v>0</v>
      </c>
      <c r="C1282">
        <v>0</v>
      </c>
      <c r="D1282">
        <v>0</v>
      </c>
      <c r="E1282">
        <v>0</v>
      </c>
    </row>
    <row r="1283" spans="1:5" x14ac:dyDescent="0.35">
      <c r="A1283" s="39" t="s">
        <v>2212</v>
      </c>
      <c r="B1283">
        <v>53946</v>
      </c>
      <c r="C1283">
        <v>0</v>
      </c>
      <c r="D1283">
        <v>2687</v>
      </c>
      <c r="E1283">
        <v>0</v>
      </c>
    </row>
    <row r="1284" spans="1:5" x14ac:dyDescent="0.35">
      <c r="A1284" s="39" t="s">
        <v>2213</v>
      </c>
      <c r="B1284">
        <v>30499</v>
      </c>
      <c r="C1284">
        <v>0</v>
      </c>
      <c r="D1284">
        <v>1519</v>
      </c>
      <c r="E1284">
        <v>0</v>
      </c>
    </row>
    <row r="1285" spans="1:5" x14ac:dyDescent="0.35">
      <c r="A1285" s="39" t="s">
        <v>2214</v>
      </c>
      <c r="B1285">
        <v>0</v>
      </c>
      <c r="C1285">
        <v>0</v>
      </c>
      <c r="D1285">
        <v>0</v>
      </c>
      <c r="E1285">
        <v>0</v>
      </c>
    </row>
    <row r="1286" spans="1:5" x14ac:dyDescent="0.35">
      <c r="A1286" s="39" t="s">
        <v>2215</v>
      </c>
      <c r="B1286">
        <v>13072</v>
      </c>
      <c r="C1286">
        <v>58713</v>
      </c>
      <c r="D1286">
        <v>1256</v>
      </c>
      <c r="E1286">
        <v>0</v>
      </c>
    </row>
    <row r="1287" spans="1:5" x14ac:dyDescent="0.35">
      <c r="A1287" s="39" t="s">
        <v>2216</v>
      </c>
      <c r="B1287">
        <v>116113</v>
      </c>
      <c r="C1287">
        <v>0</v>
      </c>
      <c r="D1287">
        <v>4345</v>
      </c>
      <c r="E1287">
        <v>0</v>
      </c>
    </row>
    <row r="1288" spans="1:5" x14ac:dyDescent="0.35">
      <c r="A1288" s="39" t="s">
        <v>2217</v>
      </c>
      <c r="B1288">
        <v>24017</v>
      </c>
      <c r="C1288">
        <v>0</v>
      </c>
      <c r="D1288">
        <v>1900</v>
      </c>
      <c r="E1288">
        <v>0</v>
      </c>
    </row>
    <row r="1289" spans="1:5" x14ac:dyDescent="0.35">
      <c r="A1289" s="39" t="s">
        <v>2218</v>
      </c>
      <c r="B1289">
        <v>0</v>
      </c>
      <c r="C1289">
        <v>0</v>
      </c>
      <c r="D1289">
        <v>0</v>
      </c>
      <c r="E1289">
        <v>0</v>
      </c>
    </row>
    <row r="1290" spans="1:5" x14ac:dyDescent="0.35">
      <c r="A1290" s="39" t="s">
        <v>2219</v>
      </c>
      <c r="B1290">
        <v>7727</v>
      </c>
      <c r="C1290">
        <v>16336</v>
      </c>
      <c r="D1290">
        <v>697</v>
      </c>
      <c r="E1290">
        <v>0</v>
      </c>
    </row>
    <row r="1291" spans="1:5" x14ac:dyDescent="0.35">
      <c r="A1291" s="39" t="s">
        <v>2220</v>
      </c>
      <c r="B1291">
        <v>844</v>
      </c>
      <c r="C1291">
        <v>0</v>
      </c>
      <c r="D1291">
        <v>27</v>
      </c>
      <c r="E1291">
        <v>0</v>
      </c>
    </row>
    <row r="1292" spans="1:5" x14ac:dyDescent="0.35">
      <c r="A1292" s="39" t="s">
        <v>2221</v>
      </c>
      <c r="B1292">
        <v>38311</v>
      </c>
      <c r="C1292">
        <v>0</v>
      </c>
      <c r="D1292">
        <v>1226</v>
      </c>
      <c r="E1292">
        <v>0</v>
      </c>
    </row>
    <row r="1293" spans="1:5" x14ac:dyDescent="0.35">
      <c r="A1293" s="39" t="s">
        <v>2222</v>
      </c>
      <c r="B1293">
        <v>8571</v>
      </c>
      <c r="C1293">
        <v>0</v>
      </c>
      <c r="D1293">
        <v>274</v>
      </c>
      <c r="E1293">
        <v>0</v>
      </c>
    </row>
    <row r="1294" spans="1:5" x14ac:dyDescent="0.35">
      <c r="A1294" s="39" t="s">
        <v>2223</v>
      </c>
      <c r="B1294">
        <v>0</v>
      </c>
      <c r="C1294">
        <v>0</v>
      </c>
      <c r="D1294">
        <v>0</v>
      </c>
      <c r="E1294">
        <v>0</v>
      </c>
    </row>
    <row r="1295" spans="1:5" x14ac:dyDescent="0.35">
      <c r="A1295" s="39" t="s">
        <v>2224</v>
      </c>
      <c r="B1295">
        <v>27745</v>
      </c>
      <c r="C1295">
        <v>0</v>
      </c>
      <c r="D1295">
        <v>1808</v>
      </c>
      <c r="E1295">
        <v>0</v>
      </c>
    </row>
    <row r="1296" spans="1:5" x14ac:dyDescent="0.35">
      <c r="A1296" s="39" t="s">
        <v>2225</v>
      </c>
      <c r="B1296">
        <v>16220</v>
      </c>
      <c r="C1296">
        <v>0</v>
      </c>
      <c r="D1296">
        <v>875</v>
      </c>
      <c r="E1296">
        <v>0</v>
      </c>
    </row>
    <row r="1297" spans="1:5" x14ac:dyDescent="0.35">
      <c r="A1297" s="39" t="s">
        <v>2226</v>
      </c>
      <c r="B1297">
        <v>61105</v>
      </c>
      <c r="C1297">
        <v>46082</v>
      </c>
      <c r="D1297">
        <v>4467</v>
      </c>
      <c r="E1297">
        <v>0</v>
      </c>
    </row>
    <row r="1298" spans="1:5" x14ac:dyDescent="0.35">
      <c r="A1298" s="39" t="s">
        <v>2227</v>
      </c>
      <c r="B1298">
        <v>0</v>
      </c>
      <c r="C1298">
        <v>0</v>
      </c>
      <c r="D1298">
        <v>0</v>
      </c>
      <c r="E1298">
        <v>0</v>
      </c>
    </row>
    <row r="1299" spans="1:5" x14ac:dyDescent="0.35">
      <c r="A1299" s="39" t="s">
        <v>2228</v>
      </c>
      <c r="B1299">
        <v>0</v>
      </c>
      <c r="C1299">
        <v>0</v>
      </c>
      <c r="D1299">
        <v>0</v>
      </c>
      <c r="E1299">
        <v>0</v>
      </c>
    </row>
    <row r="1300" spans="1:5" x14ac:dyDescent="0.35">
      <c r="A1300" s="39" t="s">
        <v>2229</v>
      </c>
      <c r="B1300">
        <v>5713</v>
      </c>
      <c r="C1300">
        <v>11963</v>
      </c>
      <c r="D1300">
        <v>283</v>
      </c>
      <c r="E1300">
        <v>0</v>
      </c>
    </row>
    <row r="1301" spans="1:5" x14ac:dyDescent="0.35">
      <c r="A1301" s="39" t="s">
        <v>2230</v>
      </c>
      <c r="B1301">
        <v>7800</v>
      </c>
      <c r="C1301">
        <v>0</v>
      </c>
      <c r="D1301">
        <v>385</v>
      </c>
      <c r="E1301">
        <v>0</v>
      </c>
    </row>
    <row r="1302" spans="1:5" x14ac:dyDescent="0.35">
      <c r="A1302" s="39" t="s">
        <v>2231</v>
      </c>
      <c r="B1302">
        <v>22413</v>
      </c>
      <c r="C1302">
        <v>0</v>
      </c>
      <c r="D1302">
        <v>944</v>
      </c>
      <c r="E1302">
        <v>0</v>
      </c>
    </row>
    <row r="1303" spans="1:5" x14ac:dyDescent="0.35">
      <c r="A1303" s="39" t="s">
        <v>2232</v>
      </c>
      <c r="B1303">
        <v>0</v>
      </c>
      <c r="C1303">
        <v>0</v>
      </c>
      <c r="D1303">
        <v>0</v>
      </c>
      <c r="E1303">
        <v>0</v>
      </c>
    </row>
    <row r="1304" spans="1:5" x14ac:dyDescent="0.35">
      <c r="A1304" s="39" t="s">
        <v>2233</v>
      </c>
      <c r="B1304">
        <v>133207</v>
      </c>
      <c r="C1304">
        <v>105700</v>
      </c>
      <c r="D1304">
        <v>10209</v>
      </c>
      <c r="E1304">
        <v>0</v>
      </c>
    </row>
    <row r="1305" spans="1:5" x14ac:dyDescent="0.35">
      <c r="A1305" s="39" t="s">
        <v>2234</v>
      </c>
      <c r="B1305">
        <v>54907</v>
      </c>
      <c r="C1305">
        <v>0</v>
      </c>
      <c r="D1305">
        <v>3162</v>
      </c>
      <c r="E1305">
        <v>0</v>
      </c>
    </row>
    <row r="1306" spans="1:5" x14ac:dyDescent="0.35">
      <c r="A1306" s="39" t="s">
        <v>2235</v>
      </c>
      <c r="B1306">
        <v>67420</v>
      </c>
      <c r="C1306">
        <v>0</v>
      </c>
      <c r="D1306">
        <v>5613</v>
      </c>
      <c r="E1306">
        <v>0</v>
      </c>
    </row>
    <row r="1307" spans="1:5" x14ac:dyDescent="0.35">
      <c r="A1307" s="39" t="s">
        <v>2236</v>
      </c>
      <c r="B1307">
        <v>62332</v>
      </c>
      <c r="C1307">
        <v>0</v>
      </c>
      <c r="D1307">
        <v>4758</v>
      </c>
      <c r="E1307">
        <v>0</v>
      </c>
    </row>
    <row r="1308" spans="1:5" x14ac:dyDescent="0.35">
      <c r="A1308" s="39" t="s">
        <v>2237</v>
      </c>
      <c r="B1308">
        <v>27413</v>
      </c>
      <c r="C1308">
        <v>0</v>
      </c>
      <c r="D1308">
        <v>2282</v>
      </c>
      <c r="E1308">
        <v>0</v>
      </c>
    </row>
    <row r="1309" spans="1:5" x14ac:dyDescent="0.35">
      <c r="A1309" s="39" t="s">
        <v>2238</v>
      </c>
      <c r="B1309">
        <v>17869</v>
      </c>
      <c r="C1309">
        <v>0</v>
      </c>
      <c r="D1309">
        <v>1029</v>
      </c>
      <c r="E1309">
        <v>0</v>
      </c>
    </row>
    <row r="1310" spans="1:5" x14ac:dyDescent="0.35">
      <c r="A1310" s="39" t="s">
        <v>2239</v>
      </c>
      <c r="B1310">
        <v>12488</v>
      </c>
      <c r="C1310">
        <v>12139</v>
      </c>
      <c r="D1310">
        <v>727</v>
      </c>
      <c r="E1310">
        <v>12</v>
      </c>
    </row>
    <row r="1311" spans="1:5" x14ac:dyDescent="0.35">
      <c r="A1311" s="39" t="s">
        <v>2240</v>
      </c>
      <c r="B1311">
        <v>6595</v>
      </c>
      <c r="C1311">
        <v>0</v>
      </c>
      <c r="D1311">
        <v>358</v>
      </c>
      <c r="E1311">
        <v>0</v>
      </c>
    </row>
    <row r="1312" spans="1:5" x14ac:dyDescent="0.35">
      <c r="A1312" s="39" t="s">
        <v>2241</v>
      </c>
      <c r="B1312">
        <v>17653</v>
      </c>
      <c r="C1312">
        <v>0</v>
      </c>
      <c r="D1312">
        <v>1118</v>
      </c>
      <c r="E1312">
        <v>0</v>
      </c>
    </row>
    <row r="1313" spans="1:5" x14ac:dyDescent="0.35">
      <c r="A1313" s="39" t="s">
        <v>2242</v>
      </c>
      <c r="B1313">
        <v>0</v>
      </c>
      <c r="C1313">
        <v>0</v>
      </c>
      <c r="D1313">
        <v>0</v>
      </c>
      <c r="E1313">
        <v>0</v>
      </c>
    </row>
    <row r="1314" spans="1:5" x14ac:dyDescent="0.35">
      <c r="A1314" s="39" t="s">
        <v>2243</v>
      </c>
      <c r="B1314">
        <v>23122</v>
      </c>
      <c r="C1314">
        <v>26670</v>
      </c>
      <c r="D1314">
        <v>1468</v>
      </c>
      <c r="E1314">
        <v>0</v>
      </c>
    </row>
    <row r="1315" spans="1:5" x14ac:dyDescent="0.35">
      <c r="A1315" s="39" t="s">
        <v>2244</v>
      </c>
      <c r="B1315">
        <v>23122</v>
      </c>
      <c r="C1315">
        <v>0</v>
      </c>
      <c r="D1315">
        <v>1305</v>
      </c>
      <c r="E1315">
        <v>0</v>
      </c>
    </row>
    <row r="1316" spans="1:5" x14ac:dyDescent="0.35">
      <c r="A1316" s="39" t="s">
        <v>2245</v>
      </c>
      <c r="B1316">
        <v>30681</v>
      </c>
      <c r="C1316">
        <v>0</v>
      </c>
      <c r="D1316">
        <v>1988</v>
      </c>
      <c r="E1316">
        <v>0</v>
      </c>
    </row>
    <row r="1317" spans="1:5" x14ac:dyDescent="0.35">
      <c r="A1317" s="39" t="s">
        <v>2246</v>
      </c>
      <c r="B1317">
        <v>24071</v>
      </c>
      <c r="C1317">
        <v>0</v>
      </c>
      <c r="D1317">
        <v>832</v>
      </c>
      <c r="E1317">
        <v>0</v>
      </c>
    </row>
    <row r="1318" spans="1:5" x14ac:dyDescent="0.35">
      <c r="A1318" s="39" t="s">
        <v>2247</v>
      </c>
      <c r="B1318">
        <v>0</v>
      </c>
      <c r="C1318">
        <v>0</v>
      </c>
      <c r="D1318">
        <v>0</v>
      </c>
      <c r="E1318">
        <v>0</v>
      </c>
    </row>
    <row r="1319" spans="1:5" x14ac:dyDescent="0.35">
      <c r="A1319" s="39" t="s">
        <v>2248</v>
      </c>
      <c r="B1319">
        <v>17367</v>
      </c>
      <c r="C1319">
        <v>13252</v>
      </c>
      <c r="D1319">
        <v>691</v>
      </c>
      <c r="E1319">
        <v>0</v>
      </c>
    </row>
    <row r="1320" spans="1:5" x14ac:dyDescent="0.35">
      <c r="A1320" s="39" t="s">
        <v>2249</v>
      </c>
      <c r="B1320">
        <v>0</v>
      </c>
      <c r="C1320">
        <v>0</v>
      </c>
      <c r="D1320">
        <v>0</v>
      </c>
      <c r="E1320">
        <v>0</v>
      </c>
    </row>
    <row r="1321" spans="1:5" x14ac:dyDescent="0.35">
      <c r="A1321" s="39" t="s">
        <v>2250</v>
      </c>
      <c r="B1321">
        <v>59819</v>
      </c>
      <c r="C1321">
        <v>0</v>
      </c>
      <c r="D1321">
        <v>3697</v>
      </c>
      <c r="E1321">
        <v>700</v>
      </c>
    </row>
    <row r="1322" spans="1:5" x14ac:dyDescent="0.35">
      <c r="A1322" s="39" t="s">
        <v>2251</v>
      </c>
      <c r="B1322">
        <v>0</v>
      </c>
      <c r="C1322">
        <v>0</v>
      </c>
      <c r="D1322">
        <v>0</v>
      </c>
      <c r="E1322">
        <v>0</v>
      </c>
    </row>
    <row r="1323" spans="1:5" x14ac:dyDescent="0.35">
      <c r="A1323" s="39" t="s">
        <v>2252</v>
      </c>
      <c r="B1323">
        <v>10959</v>
      </c>
      <c r="C1323">
        <v>28957</v>
      </c>
      <c r="D1323">
        <v>511</v>
      </c>
      <c r="E1323">
        <v>0</v>
      </c>
    </row>
    <row r="1324" spans="1:5" x14ac:dyDescent="0.35">
      <c r="A1324" s="39" t="s">
        <v>2253</v>
      </c>
      <c r="B1324">
        <v>21468</v>
      </c>
      <c r="C1324">
        <v>0</v>
      </c>
      <c r="D1324">
        <v>1000</v>
      </c>
      <c r="E1324">
        <v>0</v>
      </c>
    </row>
    <row r="1325" spans="1:5" x14ac:dyDescent="0.35">
      <c r="A1325" s="39" t="s">
        <v>2254</v>
      </c>
      <c r="B1325">
        <v>0</v>
      </c>
      <c r="C1325">
        <v>0</v>
      </c>
      <c r="D1325">
        <v>0</v>
      </c>
      <c r="E1325">
        <v>0</v>
      </c>
    </row>
    <row r="1326" spans="1:5" x14ac:dyDescent="0.35">
      <c r="A1326" s="39" t="s">
        <v>2255</v>
      </c>
      <c r="B1326">
        <v>0</v>
      </c>
      <c r="C1326">
        <v>0</v>
      </c>
      <c r="D1326">
        <v>0</v>
      </c>
      <c r="E1326">
        <v>0</v>
      </c>
    </row>
    <row r="1327" spans="1:5" x14ac:dyDescent="0.35">
      <c r="A1327" s="39" t="s">
        <v>2256</v>
      </c>
      <c r="B1327">
        <v>24035</v>
      </c>
      <c r="C1327">
        <v>23373</v>
      </c>
      <c r="D1327">
        <v>1508</v>
      </c>
      <c r="E1327">
        <v>0</v>
      </c>
    </row>
    <row r="1328" spans="1:5" x14ac:dyDescent="0.35">
      <c r="A1328" s="39" t="s">
        <v>2257</v>
      </c>
      <c r="B1328">
        <v>10682</v>
      </c>
      <c r="C1328">
        <v>0</v>
      </c>
      <c r="D1328">
        <v>473</v>
      </c>
      <c r="E1328">
        <v>0</v>
      </c>
    </row>
    <row r="1329" spans="1:5" x14ac:dyDescent="0.35">
      <c r="A1329" s="39" t="s">
        <v>2258</v>
      </c>
      <c r="B1329">
        <v>25705</v>
      </c>
      <c r="C1329">
        <v>0</v>
      </c>
      <c r="D1329">
        <v>1284</v>
      </c>
      <c r="E1329">
        <v>0</v>
      </c>
    </row>
    <row r="1330" spans="1:5" x14ac:dyDescent="0.35">
      <c r="A1330" s="39" t="s">
        <v>2259</v>
      </c>
      <c r="B1330">
        <v>11201</v>
      </c>
      <c r="C1330">
        <v>0</v>
      </c>
      <c r="D1330">
        <v>559</v>
      </c>
      <c r="E1330">
        <v>0</v>
      </c>
    </row>
    <row r="1331" spans="1:5" x14ac:dyDescent="0.35">
      <c r="A1331" s="39" t="s">
        <v>2260</v>
      </c>
      <c r="B1331">
        <v>0</v>
      </c>
      <c r="C1331">
        <v>0</v>
      </c>
      <c r="D1331">
        <v>0</v>
      </c>
      <c r="E1331">
        <v>21475</v>
      </c>
    </row>
    <row r="1332" spans="1:5" x14ac:dyDescent="0.35">
      <c r="A1332" s="39" t="s">
        <v>2261</v>
      </c>
      <c r="B1332">
        <v>6688</v>
      </c>
      <c r="C1332">
        <v>45182</v>
      </c>
      <c r="D1332">
        <v>493</v>
      </c>
      <c r="E1332">
        <v>0</v>
      </c>
    </row>
    <row r="1333" spans="1:5" x14ac:dyDescent="0.35">
      <c r="A1333" s="39" t="s">
        <v>2262</v>
      </c>
      <c r="B1333">
        <v>42307</v>
      </c>
      <c r="C1333">
        <v>0</v>
      </c>
      <c r="D1333">
        <v>2386</v>
      </c>
      <c r="E1333">
        <v>0</v>
      </c>
    </row>
    <row r="1334" spans="1:5" x14ac:dyDescent="0.35">
      <c r="A1334" s="39" t="s">
        <v>2263</v>
      </c>
      <c r="B1334">
        <v>85731</v>
      </c>
      <c r="C1334">
        <v>0</v>
      </c>
      <c r="D1334">
        <v>3068</v>
      </c>
      <c r="E1334">
        <v>51000</v>
      </c>
    </row>
    <row r="1335" spans="1:5" x14ac:dyDescent="0.35">
      <c r="A1335" s="39" t="s">
        <v>2264</v>
      </c>
      <c r="B1335">
        <v>44330</v>
      </c>
      <c r="C1335">
        <v>0</v>
      </c>
      <c r="D1335">
        <v>1586</v>
      </c>
      <c r="E1335">
        <v>0</v>
      </c>
    </row>
    <row r="1336" spans="1:5" x14ac:dyDescent="0.35">
      <c r="A1336" s="39" t="s">
        <v>2265</v>
      </c>
      <c r="B1336">
        <v>0</v>
      </c>
      <c r="C1336">
        <v>0</v>
      </c>
      <c r="D1336">
        <v>0</v>
      </c>
      <c r="E1336">
        <v>0</v>
      </c>
    </row>
    <row r="1337" spans="1:5" x14ac:dyDescent="0.35">
      <c r="A1337" s="39" t="s">
        <v>2266</v>
      </c>
      <c r="B1337">
        <v>0</v>
      </c>
      <c r="C1337">
        <v>34609</v>
      </c>
      <c r="D1337">
        <v>510</v>
      </c>
      <c r="E1337">
        <v>5000</v>
      </c>
    </row>
    <row r="1338" spans="1:5" x14ac:dyDescent="0.35">
      <c r="A1338" s="39" t="s">
        <v>2267</v>
      </c>
      <c r="B1338">
        <v>0</v>
      </c>
      <c r="C1338">
        <v>0</v>
      </c>
      <c r="D1338">
        <v>0</v>
      </c>
      <c r="E1338">
        <v>0</v>
      </c>
    </row>
    <row r="1339" spans="1:5" x14ac:dyDescent="0.35">
      <c r="A1339" s="39" t="s">
        <v>2268</v>
      </c>
      <c r="B1339">
        <v>0</v>
      </c>
      <c r="C1339">
        <v>18239</v>
      </c>
      <c r="D1339">
        <v>123</v>
      </c>
      <c r="E1339">
        <v>0</v>
      </c>
    </row>
    <row r="1340" spans="1:5" x14ac:dyDescent="0.35">
      <c r="A1340" s="39" t="s">
        <v>2269</v>
      </c>
      <c r="B1340">
        <v>0</v>
      </c>
      <c r="C1340">
        <v>0</v>
      </c>
      <c r="D1340">
        <v>0</v>
      </c>
      <c r="E1340">
        <v>0</v>
      </c>
    </row>
    <row r="1341" spans="1:5" x14ac:dyDescent="0.35">
      <c r="A1341" s="39" t="s">
        <v>2270</v>
      </c>
      <c r="B1341">
        <v>12587</v>
      </c>
      <c r="C1341">
        <v>0</v>
      </c>
      <c r="D1341">
        <v>350</v>
      </c>
      <c r="E1341">
        <v>0</v>
      </c>
    </row>
    <row r="1342" spans="1:5" x14ac:dyDescent="0.35">
      <c r="A1342" s="39" t="s">
        <v>2271</v>
      </c>
      <c r="B1342">
        <v>25279</v>
      </c>
      <c r="C1342">
        <v>0</v>
      </c>
      <c r="D1342">
        <v>701</v>
      </c>
      <c r="E1342">
        <v>0</v>
      </c>
    </row>
    <row r="1343" spans="1:5" x14ac:dyDescent="0.35">
      <c r="A1343" s="39" t="s">
        <v>2272</v>
      </c>
      <c r="B1343">
        <v>0</v>
      </c>
      <c r="C1343">
        <v>171135</v>
      </c>
      <c r="D1343">
        <v>940</v>
      </c>
      <c r="E1343">
        <v>0</v>
      </c>
    </row>
    <row r="1344" spans="1:5" x14ac:dyDescent="0.35">
      <c r="A1344" s="39" t="s">
        <v>2273</v>
      </c>
      <c r="B1344">
        <v>9502</v>
      </c>
      <c r="C1344">
        <v>0</v>
      </c>
      <c r="D1344">
        <v>917</v>
      </c>
      <c r="E1344">
        <v>0</v>
      </c>
    </row>
    <row r="1345" spans="1:5" x14ac:dyDescent="0.35">
      <c r="A1345" s="39" t="s">
        <v>2274</v>
      </c>
      <c r="B1345">
        <v>426673</v>
      </c>
      <c r="C1345">
        <v>0</v>
      </c>
      <c r="D1345">
        <v>40419</v>
      </c>
      <c r="E1345">
        <v>0</v>
      </c>
    </row>
    <row r="1346" spans="1:5" x14ac:dyDescent="0.35">
      <c r="A1346" s="39" t="s">
        <v>2275</v>
      </c>
      <c r="B1346">
        <v>97250</v>
      </c>
      <c r="C1346">
        <v>0</v>
      </c>
      <c r="D1346">
        <v>9213</v>
      </c>
      <c r="E1346">
        <v>0</v>
      </c>
    </row>
    <row r="1347" spans="1:5" x14ac:dyDescent="0.35">
      <c r="A1347" s="39" t="s">
        <v>2276</v>
      </c>
      <c r="B1347">
        <v>0</v>
      </c>
      <c r="C1347">
        <v>28877</v>
      </c>
      <c r="D1347">
        <v>472</v>
      </c>
      <c r="E1347">
        <v>0</v>
      </c>
    </row>
    <row r="1348" spans="1:5" x14ac:dyDescent="0.35">
      <c r="A1348" s="39" t="s">
        <v>2277</v>
      </c>
      <c r="B1348">
        <v>4969</v>
      </c>
      <c r="C1348">
        <v>0</v>
      </c>
      <c r="D1348">
        <v>172</v>
      </c>
      <c r="E1348">
        <v>0</v>
      </c>
    </row>
    <row r="1349" spans="1:5" x14ac:dyDescent="0.35">
      <c r="A1349" s="39" t="s">
        <v>2278</v>
      </c>
      <c r="B1349">
        <v>4969</v>
      </c>
      <c r="C1349">
        <v>0</v>
      </c>
      <c r="D1349">
        <v>172</v>
      </c>
      <c r="E1349">
        <v>0</v>
      </c>
    </row>
    <row r="1350" spans="1:5" x14ac:dyDescent="0.35">
      <c r="A1350" s="39" t="s">
        <v>2279</v>
      </c>
      <c r="B1350">
        <v>9938</v>
      </c>
      <c r="C1350">
        <v>0</v>
      </c>
      <c r="D1350">
        <v>343</v>
      </c>
      <c r="E1350">
        <v>0</v>
      </c>
    </row>
    <row r="1351" spans="1:5" x14ac:dyDescent="0.35">
      <c r="A1351" s="39" t="s">
        <v>2280</v>
      </c>
      <c r="B1351">
        <v>7774</v>
      </c>
      <c r="C1351">
        <v>19451</v>
      </c>
      <c r="D1351">
        <v>554</v>
      </c>
      <c r="E1351">
        <v>0</v>
      </c>
    </row>
    <row r="1352" spans="1:5" x14ac:dyDescent="0.35">
      <c r="A1352" s="39" t="s">
        <v>2281</v>
      </c>
      <c r="B1352">
        <v>0</v>
      </c>
      <c r="C1352">
        <v>0</v>
      </c>
      <c r="D1352">
        <v>0</v>
      </c>
      <c r="E1352">
        <v>0</v>
      </c>
    </row>
    <row r="1353" spans="1:5" x14ac:dyDescent="0.35">
      <c r="A1353" s="39" t="s">
        <v>2282</v>
      </c>
      <c r="B1353">
        <v>0</v>
      </c>
      <c r="C1353">
        <v>0</v>
      </c>
      <c r="D1353">
        <v>0</v>
      </c>
      <c r="E1353">
        <v>0</v>
      </c>
    </row>
    <row r="1354" spans="1:5" x14ac:dyDescent="0.35">
      <c r="A1354" s="39" t="s">
        <v>2283</v>
      </c>
      <c r="B1354">
        <v>18527</v>
      </c>
      <c r="C1354">
        <v>34677</v>
      </c>
      <c r="D1354">
        <v>2443</v>
      </c>
      <c r="E1354">
        <v>0</v>
      </c>
    </row>
    <row r="1355" spans="1:5" x14ac:dyDescent="0.35">
      <c r="A1355" s="39" t="s">
        <v>2284</v>
      </c>
      <c r="B1355">
        <v>3865</v>
      </c>
      <c r="C1355">
        <v>0</v>
      </c>
      <c r="D1355">
        <v>306</v>
      </c>
      <c r="E1355">
        <v>0</v>
      </c>
    </row>
    <row r="1356" spans="1:5" x14ac:dyDescent="0.35">
      <c r="A1356" s="39" t="s">
        <v>2285</v>
      </c>
      <c r="B1356">
        <v>27492</v>
      </c>
      <c r="C1356">
        <v>0</v>
      </c>
      <c r="D1356">
        <v>2173</v>
      </c>
      <c r="E1356">
        <v>0</v>
      </c>
    </row>
    <row r="1357" spans="1:5" x14ac:dyDescent="0.35">
      <c r="A1357" s="39" t="s">
        <v>2286</v>
      </c>
      <c r="B1357">
        <v>13268</v>
      </c>
      <c r="C1357">
        <v>0</v>
      </c>
      <c r="D1357">
        <v>1049</v>
      </c>
      <c r="E1357">
        <v>0</v>
      </c>
    </row>
    <row r="1358" spans="1:5" x14ac:dyDescent="0.35">
      <c r="A1358" s="39" t="s">
        <v>2287</v>
      </c>
      <c r="B1358">
        <v>0</v>
      </c>
      <c r="C1358">
        <v>94487</v>
      </c>
      <c r="D1358">
        <v>50</v>
      </c>
      <c r="E1358">
        <v>0</v>
      </c>
    </row>
    <row r="1359" spans="1:5" x14ac:dyDescent="0.35">
      <c r="A1359" s="39" t="s">
        <v>2288</v>
      </c>
      <c r="B1359">
        <v>16737</v>
      </c>
      <c r="C1359">
        <v>0</v>
      </c>
      <c r="D1359">
        <v>1607</v>
      </c>
      <c r="E1359">
        <v>0</v>
      </c>
    </row>
    <row r="1360" spans="1:5" x14ac:dyDescent="0.35">
      <c r="A1360" s="39" t="s">
        <v>2289</v>
      </c>
      <c r="B1360">
        <v>11932</v>
      </c>
      <c r="C1360">
        <v>0</v>
      </c>
      <c r="D1360">
        <v>1145</v>
      </c>
      <c r="E1360">
        <v>0</v>
      </c>
    </row>
    <row r="1361" spans="1:5" x14ac:dyDescent="0.35">
      <c r="A1361" s="39" t="s">
        <v>2290</v>
      </c>
      <c r="B1361">
        <v>21200</v>
      </c>
      <c r="C1361">
        <v>28633</v>
      </c>
      <c r="D1361">
        <v>1270</v>
      </c>
      <c r="E1361">
        <v>0</v>
      </c>
    </row>
    <row r="1362" spans="1:5" x14ac:dyDescent="0.35">
      <c r="A1362" s="39" t="s">
        <v>2291</v>
      </c>
      <c r="B1362">
        <v>9229</v>
      </c>
      <c r="C1362">
        <v>0</v>
      </c>
      <c r="D1362">
        <v>477</v>
      </c>
      <c r="E1362">
        <v>0</v>
      </c>
    </row>
    <row r="1363" spans="1:5" x14ac:dyDescent="0.35">
      <c r="A1363" s="39" t="s">
        <v>2292</v>
      </c>
      <c r="B1363">
        <v>457</v>
      </c>
      <c r="C1363">
        <v>0</v>
      </c>
      <c r="D1363">
        <v>24</v>
      </c>
      <c r="E1363">
        <v>0</v>
      </c>
    </row>
    <row r="1364" spans="1:5" x14ac:dyDescent="0.35">
      <c r="A1364" s="39" t="s">
        <v>2293</v>
      </c>
      <c r="B1364">
        <v>0</v>
      </c>
      <c r="C1364">
        <v>0</v>
      </c>
      <c r="D1364">
        <v>0</v>
      </c>
      <c r="E1364">
        <v>0</v>
      </c>
    </row>
    <row r="1365" spans="1:5" x14ac:dyDescent="0.35">
      <c r="A1365" s="39" t="s">
        <v>2294</v>
      </c>
      <c r="B1365">
        <v>0</v>
      </c>
      <c r="C1365">
        <v>58629</v>
      </c>
      <c r="D1365">
        <v>1323</v>
      </c>
      <c r="E1365">
        <v>0</v>
      </c>
    </row>
    <row r="1366" spans="1:5" x14ac:dyDescent="0.35">
      <c r="A1366" s="39" t="s">
        <v>2295</v>
      </c>
      <c r="B1366">
        <v>44295</v>
      </c>
      <c r="C1366">
        <v>0</v>
      </c>
      <c r="D1366">
        <v>4628</v>
      </c>
      <c r="E1366">
        <v>0</v>
      </c>
    </row>
    <row r="1367" spans="1:5" x14ac:dyDescent="0.35">
      <c r="A1367" s="39" t="s">
        <v>2296</v>
      </c>
      <c r="B1367">
        <v>42871</v>
      </c>
      <c r="C1367">
        <v>0</v>
      </c>
      <c r="D1367">
        <v>5130</v>
      </c>
      <c r="E1367">
        <v>0</v>
      </c>
    </row>
    <row r="1368" spans="1:5" x14ac:dyDescent="0.35">
      <c r="A1368" s="39" t="s">
        <v>2297</v>
      </c>
      <c r="B1368">
        <v>15518</v>
      </c>
      <c r="C1368">
        <v>0</v>
      </c>
      <c r="D1368">
        <v>1857</v>
      </c>
      <c r="E1368">
        <v>0</v>
      </c>
    </row>
    <row r="1369" spans="1:5" x14ac:dyDescent="0.35">
      <c r="A1369" s="39" t="s">
        <v>2298</v>
      </c>
      <c r="B1369">
        <v>0</v>
      </c>
      <c r="C1369">
        <v>0</v>
      </c>
      <c r="D1369">
        <v>0</v>
      </c>
      <c r="E1369">
        <v>0</v>
      </c>
    </row>
    <row r="1370" spans="1:5" x14ac:dyDescent="0.35">
      <c r="A1370" s="39" t="s">
        <v>2299</v>
      </c>
      <c r="B1370">
        <v>0</v>
      </c>
      <c r="C1370">
        <v>5199</v>
      </c>
      <c r="D1370">
        <v>200</v>
      </c>
      <c r="E1370">
        <v>0</v>
      </c>
    </row>
    <row r="1371" spans="1:5" x14ac:dyDescent="0.35">
      <c r="A1371" s="39" t="s">
        <v>2300</v>
      </c>
      <c r="B1371">
        <v>3946</v>
      </c>
      <c r="C1371">
        <v>0</v>
      </c>
      <c r="D1371">
        <v>108</v>
      </c>
      <c r="E1371">
        <v>0</v>
      </c>
    </row>
    <row r="1372" spans="1:5" x14ac:dyDescent="0.35">
      <c r="A1372" s="39" t="s">
        <v>2301</v>
      </c>
      <c r="B1372">
        <v>6738</v>
      </c>
      <c r="C1372">
        <v>9062</v>
      </c>
      <c r="D1372">
        <v>334</v>
      </c>
      <c r="E1372">
        <v>0</v>
      </c>
    </row>
    <row r="1373" spans="1:5" x14ac:dyDescent="0.35">
      <c r="A1373" s="39" t="s">
        <v>2302</v>
      </c>
      <c r="B1373">
        <v>2974</v>
      </c>
      <c r="C1373">
        <v>0</v>
      </c>
      <c r="D1373">
        <v>91</v>
      </c>
      <c r="E1373">
        <v>0</v>
      </c>
    </row>
    <row r="1374" spans="1:5" x14ac:dyDescent="0.35">
      <c r="A1374" s="39" t="s">
        <v>2303</v>
      </c>
      <c r="B1374">
        <v>9712</v>
      </c>
      <c r="C1374">
        <v>0</v>
      </c>
      <c r="D1374">
        <v>294</v>
      </c>
      <c r="E1374">
        <v>0</v>
      </c>
    </row>
    <row r="1375" spans="1:5" x14ac:dyDescent="0.35">
      <c r="A1375" s="39" t="s">
        <v>2304</v>
      </c>
      <c r="B1375">
        <v>0</v>
      </c>
      <c r="C1375">
        <v>134842</v>
      </c>
      <c r="D1375">
        <v>3691</v>
      </c>
      <c r="E1375">
        <v>0</v>
      </c>
    </row>
    <row r="1376" spans="1:5" x14ac:dyDescent="0.35">
      <c r="A1376" s="39" t="s">
        <v>2305</v>
      </c>
      <c r="B1376">
        <v>46317</v>
      </c>
      <c r="C1376">
        <v>0</v>
      </c>
      <c r="D1376">
        <v>4276</v>
      </c>
      <c r="E1376">
        <v>0</v>
      </c>
    </row>
    <row r="1377" spans="1:5" x14ac:dyDescent="0.35">
      <c r="A1377" s="39" t="s">
        <v>2306</v>
      </c>
      <c r="B1377">
        <v>83913</v>
      </c>
      <c r="C1377">
        <v>0</v>
      </c>
      <c r="D1377">
        <v>8509</v>
      </c>
      <c r="E1377">
        <v>0</v>
      </c>
    </row>
    <row r="1378" spans="1:5" x14ac:dyDescent="0.35">
      <c r="A1378" s="39" t="s">
        <v>2307</v>
      </c>
      <c r="B1378">
        <v>14861</v>
      </c>
      <c r="C1378">
        <v>0</v>
      </c>
      <c r="D1378">
        <v>1507</v>
      </c>
      <c r="E1378">
        <v>0</v>
      </c>
    </row>
    <row r="1379" spans="1:5" x14ac:dyDescent="0.35">
      <c r="A1379" s="39" t="s">
        <v>2308</v>
      </c>
      <c r="B1379">
        <v>61090</v>
      </c>
      <c r="C1379">
        <v>0</v>
      </c>
      <c r="D1379">
        <v>5641</v>
      </c>
      <c r="E1379">
        <v>0</v>
      </c>
    </row>
    <row r="1380" spans="1:5" x14ac:dyDescent="0.35">
      <c r="A1380" s="39" t="s">
        <v>2309</v>
      </c>
      <c r="B1380">
        <v>0</v>
      </c>
      <c r="C1380">
        <v>54438</v>
      </c>
      <c r="D1380">
        <v>218</v>
      </c>
      <c r="E1380">
        <v>0</v>
      </c>
    </row>
    <row r="1381" spans="1:5" x14ac:dyDescent="0.35">
      <c r="A1381" s="39" t="s">
        <v>2310</v>
      </c>
      <c r="B1381">
        <v>41533</v>
      </c>
      <c r="C1381">
        <v>0</v>
      </c>
      <c r="D1381">
        <v>3456</v>
      </c>
      <c r="E1381">
        <v>0</v>
      </c>
    </row>
    <row r="1382" spans="1:5" x14ac:dyDescent="0.35">
      <c r="A1382" s="39" t="s">
        <v>2311</v>
      </c>
      <c r="B1382">
        <v>982</v>
      </c>
      <c r="C1382">
        <v>0</v>
      </c>
      <c r="D1382">
        <v>82</v>
      </c>
      <c r="E1382">
        <v>0</v>
      </c>
    </row>
    <row r="1383" spans="1:5" x14ac:dyDescent="0.35">
      <c r="A1383" s="39" t="s">
        <v>2312</v>
      </c>
      <c r="B1383">
        <v>43619</v>
      </c>
      <c r="C1383">
        <v>0</v>
      </c>
      <c r="D1383">
        <v>3630</v>
      </c>
      <c r="E1383">
        <v>0</v>
      </c>
    </row>
    <row r="1384" spans="1:5" x14ac:dyDescent="0.35">
      <c r="A1384" s="39" t="s">
        <v>2313</v>
      </c>
      <c r="B1384">
        <v>20429</v>
      </c>
      <c r="C1384">
        <v>0</v>
      </c>
      <c r="D1384">
        <v>1700</v>
      </c>
      <c r="E1384">
        <v>0</v>
      </c>
    </row>
    <row r="1385" spans="1:5" x14ac:dyDescent="0.35">
      <c r="A1385" s="39" t="s">
        <v>2314</v>
      </c>
      <c r="B1385">
        <v>36195</v>
      </c>
      <c r="C1385">
        <v>0</v>
      </c>
      <c r="D1385">
        <v>3012</v>
      </c>
      <c r="E1385">
        <v>0</v>
      </c>
    </row>
    <row r="1386" spans="1:5" x14ac:dyDescent="0.35">
      <c r="A1386" s="39" t="s">
        <v>2315</v>
      </c>
      <c r="B1386">
        <v>0</v>
      </c>
      <c r="C1386">
        <v>0</v>
      </c>
      <c r="D1386">
        <v>0</v>
      </c>
      <c r="E1386">
        <v>0</v>
      </c>
    </row>
    <row r="1387" spans="1:5" x14ac:dyDescent="0.35">
      <c r="A1387" s="39" t="s">
        <v>2316</v>
      </c>
      <c r="B1387">
        <v>13437</v>
      </c>
      <c r="C1387">
        <v>30860</v>
      </c>
      <c r="D1387">
        <v>972</v>
      </c>
      <c r="E1387">
        <v>0</v>
      </c>
    </row>
    <row r="1388" spans="1:5" x14ac:dyDescent="0.35">
      <c r="A1388" s="39" t="s">
        <v>2317</v>
      </c>
      <c r="B1388">
        <v>11538</v>
      </c>
      <c r="C1388">
        <v>0</v>
      </c>
      <c r="D1388">
        <v>410</v>
      </c>
      <c r="E1388">
        <v>0</v>
      </c>
    </row>
    <row r="1389" spans="1:5" x14ac:dyDescent="0.35">
      <c r="A1389" s="39" t="s">
        <v>2318</v>
      </c>
      <c r="B1389">
        <v>7256</v>
      </c>
      <c r="C1389">
        <v>0</v>
      </c>
      <c r="D1389">
        <v>215</v>
      </c>
      <c r="E1389">
        <v>0</v>
      </c>
    </row>
    <row r="1390" spans="1:5" x14ac:dyDescent="0.35">
      <c r="A1390" s="39" t="s">
        <v>2319</v>
      </c>
      <c r="B1390">
        <v>20653</v>
      </c>
      <c r="C1390">
        <v>0</v>
      </c>
      <c r="D1390">
        <v>611</v>
      </c>
      <c r="E1390">
        <v>0</v>
      </c>
    </row>
    <row r="1391" spans="1:5" x14ac:dyDescent="0.35">
      <c r="A1391" s="39" t="s">
        <v>2320</v>
      </c>
      <c r="B1391">
        <v>0</v>
      </c>
      <c r="C1391">
        <v>0</v>
      </c>
      <c r="D1391">
        <v>0</v>
      </c>
      <c r="E1391">
        <v>0</v>
      </c>
    </row>
    <row r="1392" spans="1:5" x14ac:dyDescent="0.35">
      <c r="A1392" s="39" t="s">
        <v>2321</v>
      </c>
      <c r="B1392">
        <v>0</v>
      </c>
      <c r="C1392">
        <v>0</v>
      </c>
      <c r="D1392">
        <v>0</v>
      </c>
      <c r="E1392">
        <v>0</v>
      </c>
    </row>
    <row r="1393" spans="1:5" x14ac:dyDescent="0.35">
      <c r="A1393" s="39" t="s">
        <v>2322</v>
      </c>
      <c r="B1393">
        <v>0</v>
      </c>
      <c r="C1393">
        <v>17042</v>
      </c>
      <c r="D1393">
        <v>2226</v>
      </c>
      <c r="E1393">
        <v>0</v>
      </c>
    </row>
    <row r="1394" spans="1:5" x14ac:dyDescent="0.35">
      <c r="A1394" s="39" t="s">
        <v>2323</v>
      </c>
      <c r="B1394">
        <v>22992</v>
      </c>
      <c r="C1394">
        <v>0</v>
      </c>
      <c r="D1394">
        <v>1461</v>
      </c>
      <c r="E1394">
        <v>0</v>
      </c>
    </row>
    <row r="1395" spans="1:5" x14ac:dyDescent="0.35">
      <c r="A1395" s="39" t="s">
        <v>2324</v>
      </c>
      <c r="B1395">
        <v>6658</v>
      </c>
      <c r="C1395">
        <v>0</v>
      </c>
      <c r="D1395">
        <v>618</v>
      </c>
      <c r="E1395">
        <v>0</v>
      </c>
    </row>
    <row r="1396" spans="1:5" x14ac:dyDescent="0.35">
      <c r="A1396" s="39" t="s">
        <v>2325</v>
      </c>
      <c r="B1396">
        <v>10653</v>
      </c>
      <c r="C1396">
        <v>0</v>
      </c>
      <c r="D1396">
        <v>989</v>
      </c>
      <c r="E1396">
        <v>0</v>
      </c>
    </row>
    <row r="1397" spans="1:5" x14ac:dyDescent="0.35">
      <c r="A1397" s="39" t="s">
        <v>2326</v>
      </c>
      <c r="B1397">
        <v>5084</v>
      </c>
      <c r="C1397">
        <v>0</v>
      </c>
      <c r="D1397">
        <v>323</v>
      </c>
      <c r="E1397">
        <v>0</v>
      </c>
    </row>
    <row r="1398" spans="1:5" x14ac:dyDescent="0.35">
      <c r="A1398" s="39" t="s">
        <v>2327</v>
      </c>
      <c r="B1398">
        <v>0</v>
      </c>
      <c r="C1398">
        <v>0</v>
      </c>
      <c r="D1398">
        <v>0</v>
      </c>
      <c r="E1398">
        <v>261000</v>
      </c>
    </row>
    <row r="1399" spans="1:5" x14ac:dyDescent="0.35">
      <c r="A1399" s="39" t="s">
        <v>2328</v>
      </c>
      <c r="B1399">
        <v>0</v>
      </c>
      <c r="C1399">
        <v>0</v>
      </c>
      <c r="D1399">
        <v>0</v>
      </c>
      <c r="E1399">
        <v>0</v>
      </c>
    </row>
    <row r="1400" spans="1:5" x14ac:dyDescent="0.35">
      <c r="A1400" s="39" t="s">
        <v>2329</v>
      </c>
      <c r="B1400">
        <v>0</v>
      </c>
      <c r="C1400">
        <v>1586224</v>
      </c>
      <c r="D1400">
        <v>0</v>
      </c>
      <c r="E1400">
        <v>406155</v>
      </c>
    </row>
    <row r="1401" spans="1:5" x14ac:dyDescent="0.35">
      <c r="A1401" s="39" t="s">
        <v>2330</v>
      </c>
      <c r="B1401">
        <v>3560997</v>
      </c>
      <c r="C1401">
        <v>0</v>
      </c>
      <c r="D1401">
        <v>196482</v>
      </c>
      <c r="E1401">
        <v>11000</v>
      </c>
    </row>
    <row r="1402" spans="1:5" x14ac:dyDescent="0.35">
      <c r="A1402" s="39" t="s">
        <v>2331</v>
      </c>
      <c r="B1402">
        <v>111125</v>
      </c>
      <c r="C1402">
        <v>0</v>
      </c>
      <c r="D1402">
        <v>33692</v>
      </c>
      <c r="E1402">
        <v>106000</v>
      </c>
    </row>
    <row r="1403" spans="1:5" x14ac:dyDescent="0.35">
      <c r="A1403" s="39" t="s">
        <v>2332</v>
      </c>
      <c r="B1403">
        <v>3523903</v>
      </c>
      <c r="C1403">
        <v>0</v>
      </c>
      <c r="D1403">
        <v>194436</v>
      </c>
      <c r="E1403">
        <v>9000</v>
      </c>
    </row>
    <row r="1404" spans="1:5" x14ac:dyDescent="0.35">
      <c r="A1404" s="39" t="s">
        <v>2333</v>
      </c>
      <c r="B1404">
        <v>0</v>
      </c>
      <c r="C1404">
        <v>0</v>
      </c>
      <c r="D1404">
        <v>0</v>
      </c>
      <c r="E1404">
        <v>0</v>
      </c>
    </row>
    <row r="1405" spans="1:5" x14ac:dyDescent="0.35">
      <c r="A1405" s="39" t="s">
        <v>2334</v>
      </c>
      <c r="B1405">
        <v>0</v>
      </c>
      <c r="C1405">
        <v>685519</v>
      </c>
      <c r="D1405">
        <v>150</v>
      </c>
      <c r="E1405">
        <v>70000</v>
      </c>
    </row>
    <row r="1406" spans="1:5" x14ac:dyDescent="0.35">
      <c r="A1406" s="39" t="s">
        <v>2335</v>
      </c>
      <c r="B1406">
        <v>747865</v>
      </c>
      <c r="C1406">
        <v>0</v>
      </c>
      <c r="D1406">
        <v>39352</v>
      </c>
      <c r="E1406">
        <v>0</v>
      </c>
    </row>
    <row r="1407" spans="1:5" x14ac:dyDescent="0.35">
      <c r="A1407" s="39" t="s">
        <v>2336</v>
      </c>
      <c r="B1407">
        <v>385243</v>
      </c>
      <c r="C1407">
        <v>0</v>
      </c>
      <c r="D1407">
        <v>23553</v>
      </c>
      <c r="E1407">
        <v>0</v>
      </c>
    </row>
    <row r="1408" spans="1:5" x14ac:dyDescent="0.35">
      <c r="A1408" s="39" t="s">
        <v>2337</v>
      </c>
      <c r="B1408">
        <v>384235</v>
      </c>
      <c r="C1408">
        <v>0</v>
      </c>
      <c r="D1408">
        <v>38708</v>
      </c>
      <c r="E1408">
        <v>0</v>
      </c>
    </row>
    <row r="1409" spans="1:5" x14ac:dyDescent="0.35">
      <c r="A1409" s="39" t="s">
        <v>2338</v>
      </c>
      <c r="B1409">
        <v>0</v>
      </c>
      <c r="C1409">
        <v>0</v>
      </c>
      <c r="D1409">
        <v>0</v>
      </c>
      <c r="E1409">
        <v>0</v>
      </c>
    </row>
    <row r="1410" spans="1:5" x14ac:dyDescent="0.35">
      <c r="A1410" s="39" t="s">
        <v>2339</v>
      </c>
      <c r="B1410">
        <v>127234</v>
      </c>
      <c r="C1410">
        <v>1084483</v>
      </c>
      <c r="D1410">
        <v>7407</v>
      </c>
      <c r="E1410">
        <v>75000</v>
      </c>
    </row>
    <row r="1411" spans="1:5" x14ac:dyDescent="0.35">
      <c r="A1411" s="39" t="s">
        <v>2340</v>
      </c>
      <c r="B1411">
        <v>127234</v>
      </c>
      <c r="C1411">
        <v>0</v>
      </c>
      <c r="D1411">
        <v>7388</v>
      </c>
      <c r="E1411">
        <v>0</v>
      </c>
    </row>
    <row r="1412" spans="1:5" x14ac:dyDescent="0.35">
      <c r="A1412" s="39" t="s">
        <v>2341</v>
      </c>
      <c r="B1412">
        <v>1200474</v>
      </c>
      <c r="C1412">
        <v>0</v>
      </c>
      <c r="D1412">
        <v>90657</v>
      </c>
      <c r="E1412">
        <v>0</v>
      </c>
    </row>
    <row r="1413" spans="1:5" x14ac:dyDescent="0.35">
      <c r="A1413" s="39" t="s">
        <v>2342</v>
      </c>
      <c r="B1413">
        <v>0</v>
      </c>
      <c r="C1413">
        <v>0</v>
      </c>
      <c r="D1413">
        <v>0</v>
      </c>
      <c r="E1413">
        <v>0</v>
      </c>
    </row>
    <row r="1414" spans="1:5" x14ac:dyDescent="0.35">
      <c r="A1414" s="39" t="s">
        <v>2343</v>
      </c>
      <c r="B1414">
        <v>68803</v>
      </c>
      <c r="C1414">
        <v>909931</v>
      </c>
      <c r="D1414">
        <v>2787</v>
      </c>
      <c r="E1414">
        <v>0</v>
      </c>
    </row>
    <row r="1415" spans="1:5" x14ac:dyDescent="0.35">
      <c r="A1415" s="39" t="s">
        <v>2344</v>
      </c>
      <c r="B1415">
        <v>501090</v>
      </c>
      <c r="C1415">
        <v>0</v>
      </c>
      <c r="D1415">
        <v>7020</v>
      </c>
      <c r="E1415">
        <v>0</v>
      </c>
    </row>
    <row r="1416" spans="1:5" x14ac:dyDescent="0.35">
      <c r="A1416" s="39" t="s">
        <v>2345</v>
      </c>
      <c r="B1416">
        <v>13907</v>
      </c>
      <c r="C1416">
        <v>0</v>
      </c>
      <c r="D1416">
        <v>281</v>
      </c>
      <c r="E1416">
        <v>0</v>
      </c>
    </row>
    <row r="1417" spans="1:5" x14ac:dyDescent="0.35">
      <c r="A1417" s="39" t="s">
        <v>2346</v>
      </c>
      <c r="B1417">
        <v>785308</v>
      </c>
      <c r="C1417">
        <v>0</v>
      </c>
      <c r="D1417">
        <v>48655</v>
      </c>
      <c r="E1417">
        <v>169888</v>
      </c>
    </row>
    <row r="1418" spans="1:5" x14ac:dyDescent="0.35">
      <c r="A1418" s="39" t="s">
        <v>2347</v>
      </c>
      <c r="B1418">
        <v>117462</v>
      </c>
      <c r="C1418">
        <v>0</v>
      </c>
      <c r="D1418">
        <v>6887</v>
      </c>
      <c r="E1418">
        <v>0</v>
      </c>
    </row>
    <row r="1419" spans="1:5" x14ac:dyDescent="0.35">
      <c r="A1419" s="39" t="s">
        <v>2348</v>
      </c>
      <c r="B1419">
        <v>382112</v>
      </c>
      <c r="C1419">
        <v>0</v>
      </c>
      <c r="D1419">
        <v>22430</v>
      </c>
      <c r="E1419">
        <v>0</v>
      </c>
    </row>
    <row r="1420" spans="1:5" x14ac:dyDescent="0.35">
      <c r="A1420" s="39" t="s">
        <v>2349</v>
      </c>
      <c r="B1420">
        <v>151073</v>
      </c>
      <c r="C1420">
        <v>0</v>
      </c>
      <c r="D1420">
        <v>9360</v>
      </c>
      <c r="E1420">
        <v>0</v>
      </c>
    </row>
    <row r="1421" spans="1:5" x14ac:dyDescent="0.35">
      <c r="A1421" s="39" t="s">
        <v>2350</v>
      </c>
      <c r="B1421">
        <v>0</v>
      </c>
      <c r="C1421">
        <v>0</v>
      </c>
      <c r="D1421">
        <v>0</v>
      </c>
      <c r="E1421">
        <v>0</v>
      </c>
    </row>
    <row r="1422" spans="1:5" x14ac:dyDescent="0.35">
      <c r="A1422" s="39" t="s">
        <v>2351</v>
      </c>
      <c r="B1422">
        <v>175397</v>
      </c>
      <c r="C1422">
        <v>325793</v>
      </c>
      <c r="D1422">
        <v>23988</v>
      </c>
      <c r="E1422">
        <v>69760</v>
      </c>
    </row>
    <row r="1423" spans="1:5" x14ac:dyDescent="0.35">
      <c r="A1423" s="39" t="s">
        <v>2352</v>
      </c>
      <c r="B1423">
        <v>0</v>
      </c>
      <c r="C1423">
        <v>977378</v>
      </c>
      <c r="D1423">
        <v>0</v>
      </c>
      <c r="E1423">
        <v>0</v>
      </c>
    </row>
    <row r="1424" spans="1:5" x14ac:dyDescent="0.35">
      <c r="A1424" s="39" t="s">
        <v>2353</v>
      </c>
      <c r="B1424">
        <v>1532640</v>
      </c>
      <c r="C1424">
        <v>0</v>
      </c>
      <c r="D1424">
        <v>93746</v>
      </c>
      <c r="E1424">
        <v>0</v>
      </c>
    </row>
    <row r="1425" spans="1:5" x14ac:dyDescent="0.35">
      <c r="A1425" s="39" t="s">
        <v>2354</v>
      </c>
      <c r="B1425">
        <v>65147</v>
      </c>
      <c r="C1425">
        <v>0</v>
      </c>
      <c r="D1425">
        <v>3915</v>
      </c>
      <c r="E1425">
        <v>0</v>
      </c>
    </row>
    <row r="1426" spans="1:5" x14ac:dyDescent="0.35">
      <c r="A1426" s="39" t="s">
        <v>2355</v>
      </c>
      <c r="B1426">
        <v>0</v>
      </c>
      <c r="C1426">
        <v>0</v>
      </c>
      <c r="D1426">
        <v>0</v>
      </c>
      <c r="E1426">
        <v>0</v>
      </c>
    </row>
    <row r="1427" spans="1:5" x14ac:dyDescent="0.35">
      <c r="A1427" s="39" t="s">
        <v>2356</v>
      </c>
      <c r="B1427">
        <v>126149</v>
      </c>
      <c r="C1427">
        <v>1147278</v>
      </c>
      <c r="D1427">
        <v>7918</v>
      </c>
      <c r="E1427">
        <v>160000</v>
      </c>
    </row>
    <row r="1428" spans="1:5" x14ac:dyDescent="0.35">
      <c r="A1428" s="39" t="s">
        <v>2357</v>
      </c>
      <c r="B1428">
        <v>1101875</v>
      </c>
      <c r="C1428">
        <v>0</v>
      </c>
      <c r="D1428">
        <v>44090</v>
      </c>
      <c r="E1428">
        <v>0</v>
      </c>
    </row>
    <row r="1429" spans="1:5" x14ac:dyDescent="0.35">
      <c r="A1429" s="39" t="s">
        <v>2358</v>
      </c>
      <c r="B1429">
        <v>143548</v>
      </c>
      <c r="C1429">
        <v>0</v>
      </c>
      <c r="D1429">
        <v>10343</v>
      </c>
      <c r="E1429">
        <v>0</v>
      </c>
    </row>
    <row r="1430" spans="1:5" x14ac:dyDescent="0.35">
      <c r="A1430" s="39" t="s">
        <v>2359</v>
      </c>
      <c r="B1430">
        <v>832592</v>
      </c>
      <c r="C1430">
        <v>0</v>
      </c>
      <c r="D1430">
        <v>65261</v>
      </c>
      <c r="E1430">
        <v>0</v>
      </c>
    </row>
    <row r="1431" spans="1:5" x14ac:dyDescent="0.35">
      <c r="A1431" s="39" t="s">
        <v>2360</v>
      </c>
      <c r="B1431">
        <v>71457</v>
      </c>
      <c r="C1431">
        <v>0</v>
      </c>
      <c r="D1431">
        <v>5593</v>
      </c>
      <c r="E1431">
        <v>0</v>
      </c>
    </row>
    <row r="1432" spans="1:5" x14ac:dyDescent="0.35">
      <c r="A1432" s="39" t="s">
        <v>2361</v>
      </c>
      <c r="B1432">
        <v>43500</v>
      </c>
      <c r="C1432">
        <v>0</v>
      </c>
      <c r="D1432">
        <v>2905</v>
      </c>
      <c r="E1432">
        <v>0</v>
      </c>
    </row>
    <row r="1433" spans="1:5" x14ac:dyDescent="0.35">
      <c r="A1433" s="39" t="s">
        <v>2362</v>
      </c>
      <c r="B1433">
        <v>0</v>
      </c>
      <c r="C1433">
        <v>0</v>
      </c>
      <c r="D1433">
        <v>0</v>
      </c>
      <c r="E1433">
        <v>0</v>
      </c>
    </row>
    <row r="1434" spans="1:5" x14ac:dyDescent="0.35">
      <c r="A1434" s="39" t="s">
        <v>2363</v>
      </c>
      <c r="B1434">
        <v>0</v>
      </c>
      <c r="C1434">
        <v>434671</v>
      </c>
      <c r="D1434">
        <v>1056</v>
      </c>
      <c r="E1434">
        <v>0</v>
      </c>
    </row>
    <row r="1435" spans="1:5" x14ac:dyDescent="0.35">
      <c r="A1435" s="39" t="s">
        <v>2364</v>
      </c>
      <c r="B1435">
        <v>138535</v>
      </c>
      <c r="C1435">
        <v>0</v>
      </c>
      <c r="D1435">
        <v>6170</v>
      </c>
      <c r="E1435">
        <v>0</v>
      </c>
    </row>
    <row r="1436" spans="1:5" x14ac:dyDescent="0.35">
      <c r="A1436" s="39" t="s">
        <v>2365</v>
      </c>
      <c r="B1436">
        <v>63027</v>
      </c>
      <c r="C1436">
        <v>0</v>
      </c>
      <c r="D1436">
        <v>3805</v>
      </c>
      <c r="E1436">
        <v>0</v>
      </c>
    </row>
    <row r="1437" spans="1:5" x14ac:dyDescent="0.35">
      <c r="A1437" s="39" t="s">
        <v>2366</v>
      </c>
      <c r="B1437">
        <v>408775</v>
      </c>
      <c r="C1437">
        <v>0</v>
      </c>
      <c r="D1437">
        <v>22435</v>
      </c>
      <c r="E1437">
        <v>0</v>
      </c>
    </row>
    <row r="1438" spans="1:5" x14ac:dyDescent="0.35">
      <c r="A1438" s="39" t="s">
        <v>2367</v>
      </c>
      <c r="B1438">
        <v>48450</v>
      </c>
      <c r="C1438">
        <v>0</v>
      </c>
      <c r="D1438">
        <v>2549</v>
      </c>
      <c r="E1438">
        <v>0</v>
      </c>
    </row>
    <row r="1439" spans="1:5" x14ac:dyDescent="0.35">
      <c r="A1439" s="39" t="s">
        <v>2368</v>
      </c>
      <c r="B1439">
        <v>36489</v>
      </c>
      <c r="C1439">
        <v>0</v>
      </c>
      <c r="D1439">
        <v>2003</v>
      </c>
      <c r="E1439">
        <v>0</v>
      </c>
    </row>
    <row r="1440" spans="1:5" x14ac:dyDescent="0.35">
      <c r="A1440" s="39" t="s">
        <v>2369</v>
      </c>
      <c r="B1440">
        <v>0</v>
      </c>
      <c r="C1440">
        <v>0</v>
      </c>
      <c r="D1440">
        <v>0</v>
      </c>
      <c r="E1440">
        <v>0</v>
      </c>
    </row>
    <row r="1441" spans="1:5" x14ac:dyDescent="0.35">
      <c r="A1441" s="39" t="s">
        <v>2370</v>
      </c>
      <c r="B1441">
        <v>9161</v>
      </c>
      <c r="C1441">
        <v>361313</v>
      </c>
      <c r="D1441">
        <v>1286</v>
      </c>
      <c r="E1441">
        <v>20000</v>
      </c>
    </row>
    <row r="1442" spans="1:5" x14ac:dyDescent="0.35">
      <c r="A1442" s="39" t="s">
        <v>2371</v>
      </c>
      <c r="B1442">
        <v>14028</v>
      </c>
      <c r="C1442">
        <v>0</v>
      </c>
      <c r="D1442">
        <v>1532</v>
      </c>
      <c r="E1442">
        <v>0</v>
      </c>
    </row>
    <row r="1443" spans="1:5" x14ac:dyDescent="0.35">
      <c r="A1443" s="39" t="s">
        <v>2372</v>
      </c>
      <c r="B1443">
        <v>298025</v>
      </c>
      <c r="C1443">
        <v>0</v>
      </c>
      <c r="D1443">
        <v>19426</v>
      </c>
      <c r="E1443">
        <v>40000</v>
      </c>
    </row>
    <row r="1444" spans="1:5" x14ac:dyDescent="0.35">
      <c r="A1444" s="39" t="s">
        <v>2373</v>
      </c>
      <c r="B1444">
        <v>235669</v>
      </c>
      <c r="C1444">
        <v>0</v>
      </c>
      <c r="D1444">
        <v>14552</v>
      </c>
      <c r="E1444">
        <v>0</v>
      </c>
    </row>
    <row r="1445" spans="1:5" x14ac:dyDescent="0.35">
      <c r="A1445" s="39" t="s">
        <v>2374</v>
      </c>
      <c r="B1445">
        <v>95334</v>
      </c>
      <c r="C1445">
        <v>0</v>
      </c>
      <c r="D1445">
        <v>6219</v>
      </c>
      <c r="E1445">
        <v>0</v>
      </c>
    </row>
    <row r="1446" spans="1:5" x14ac:dyDescent="0.35">
      <c r="A1446" s="39" t="s">
        <v>2375</v>
      </c>
      <c r="B1446">
        <v>0</v>
      </c>
      <c r="C1446">
        <v>103453</v>
      </c>
      <c r="D1446">
        <v>0</v>
      </c>
      <c r="E1446">
        <v>760000</v>
      </c>
    </row>
    <row r="1447" spans="1:5" x14ac:dyDescent="0.35">
      <c r="A1447" s="39" t="s">
        <v>2376</v>
      </c>
      <c r="B1447">
        <v>860400</v>
      </c>
      <c r="C1447">
        <v>753848</v>
      </c>
      <c r="D1447">
        <v>50086</v>
      </c>
      <c r="E1447">
        <v>110000</v>
      </c>
    </row>
    <row r="1448" spans="1:5" x14ac:dyDescent="0.35">
      <c r="A1448" s="39" t="s">
        <v>2377</v>
      </c>
      <c r="B1448">
        <v>23355</v>
      </c>
      <c r="C1448">
        <v>59410</v>
      </c>
      <c r="D1448">
        <v>2042</v>
      </c>
      <c r="E1448">
        <v>0</v>
      </c>
    </row>
    <row r="1449" spans="1:5" x14ac:dyDescent="0.35">
      <c r="A1449" s="39" t="s">
        <v>2378</v>
      </c>
      <c r="B1449">
        <v>1851</v>
      </c>
      <c r="C1449">
        <v>0</v>
      </c>
      <c r="D1449">
        <v>162</v>
      </c>
      <c r="E1449">
        <v>0</v>
      </c>
    </row>
    <row r="1450" spans="1:5" x14ac:dyDescent="0.35">
      <c r="A1450" s="39" t="s">
        <v>2379</v>
      </c>
      <c r="B1450">
        <v>31187</v>
      </c>
      <c r="C1450">
        <v>0</v>
      </c>
      <c r="D1450">
        <v>2727</v>
      </c>
      <c r="E1450">
        <v>0</v>
      </c>
    </row>
    <row r="1451" spans="1:5" x14ac:dyDescent="0.35">
      <c r="A1451" s="39" t="s">
        <v>2380</v>
      </c>
      <c r="B1451">
        <v>0</v>
      </c>
      <c r="C1451">
        <v>0</v>
      </c>
      <c r="D1451">
        <v>0</v>
      </c>
      <c r="E1451">
        <v>0</v>
      </c>
    </row>
    <row r="1452" spans="1:5" x14ac:dyDescent="0.35">
      <c r="A1452" s="39" t="s">
        <v>2381</v>
      </c>
      <c r="B1452">
        <v>0</v>
      </c>
      <c r="C1452">
        <v>0</v>
      </c>
      <c r="D1452">
        <v>0</v>
      </c>
      <c r="E1452">
        <v>0</v>
      </c>
    </row>
    <row r="1453" spans="1:5" x14ac:dyDescent="0.35">
      <c r="A1453" s="39" t="s">
        <v>2382</v>
      </c>
      <c r="B1453">
        <v>6842</v>
      </c>
      <c r="C1453">
        <v>42380</v>
      </c>
      <c r="D1453">
        <v>1564</v>
      </c>
      <c r="E1453">
        <v>8000</v>
      </c>
    </row>
    <row r="1454" spans="1:5" x14ac:dyDescent="0.35">
      <c r="A1454" s="39" t="s">
        <v>2383</v>
      </c>
      <c r="B1454">
        <v>0</v>
      </c>
      <c r="C1454">
        <v>0</v>
      </c>
      <c r="D1454">
        <v>0</v>
      </c>
      <c r="E1454">
        <v>0</v>
      </c>
    </row>
    <row r="1455" spans="1:5" x14ac:dyDescent="0.35">
      <c r="A1455" s="39" t="s">
        <v>2384</v>
      </c>
      <c r="B1455">
        <v>47466</v>
      </c>
      <c r="C1455">
        <v>0</v>
      </c>
      <c r="D1455">
        <v>3852</v>
      </c>
      <c r="E1455">
        <v>0</v>
      </c>
    </row>
    <row r="1456" spans="1:5" x14ac:dyDescent="0.35">
      <c r="A1456" s="39" t="s">
        <v>2385</v>
      </c>
      <c r="B1456">
        <v>0</v>
      </c>
      <c r="C1456">
        <v>0</v>
      </c>
      <c r="D1456">
        <v>0</v>
      </c>
      <c r="E1456">
        <v>0</v>
      </c>
    </row>
    <row r="1457" spans="1:5" x14ac:dyDescent="0.35">
      <c r="A1457" s="39" t="s">
        <v>2386</v>
      </c>
      <c r="B1457">
        <v>0</v>
      </c>
      <c r="C1457">
        <v>0</v>
      </c>
      <c r="D1457">
        <v>0</v>
      </c>
      <c r="E1457">
        <v>0</v>
      </c>
    </row>
    <row r="1458" spans="1:5" x14ac:dyDescent="0.35">
      <c r="A1458" s="39" t="s">
        <v>2387</v>
      </c>
      <c r="B1458">
        <v>38329</v>
      </c>
      <c r="C1458">
        <v>35980</v>
      </c>
      <c r="D1458">
        <v>3834</v>
      </c>
      <c r="E1458">
        <v>0</v>
      </c>
    </row>
    <row r="1459" spans="1:5" x14ac:dyDescent="0.35">
      <c r="A1459" s="39" t="s">
        <v>2388</v>
      </c>
      <c r="B1459">
        <v>0</v>
      </c>
      <c r="C1459">
        <v>0</v>
      </c>
      <c r="D1459">
        <v>0</v>
      </c>
      <c r="E1459">
        <v>0</v>
      </c>
    </row>
    <row r="1460" spans="1:5" x14ac:dyDescent="0.35">
      <c r="A1460" s="39" t="s">
        <v>2389</v>
      </c>
      <c r="B1460">
        <v>22315</v>
      </c>
      <c r="C1460">
        <v>0</v>
      </c>
      <c r="D1460">
        <v>1484</v>
      </c>
      <c r="E1460">
        <v>0</v>
      </c>
    </row>
    <row r="1461" spans="1:5" x14ac:dyDescent="0.35">
      <c r="A1461" s="39" t="s">
        <v>2390</v>
      </c>
      <c r="B1461">
        <v>0</v>
      </c>
      <c r="C1461">
        <v>0</v>
      </c>
      <c r="D1461">
        <v>0</v>
      </c>
      <c r="E1461">
        <v>0</v>
      </c>
    </row>
    <row r="1462" spans="1:5" x14ac:dyDescent="0.35">
      <c r="A1462" s="39" t="s">
        <v>2391</v>
      </c>
      <c r="B1462">
        <v>27140</v>
      </c>
      <c r="C1462">
        <v>2109989</v>
      </c>
      <c r="D1462">
        <v>8739</v>
      </c>
      <c r="E1462">
        <v>7500</v>
      </c>
    </row>
    <row r="1463" spans="1:5" x14ac:dyDescent="0.35">
      <c r="A1463" s="39" t="s">
        <v>2392</v>
      </c>
      <c r="B1463">
        <v>31664</v>
      </c>
      <c r="C1463">
        <v>0</v>
      </c>
      <c r="D1463">
        <v>1465</v>
      </c>
      <c r="E1463">
        <v>0</v>
      </c>
    </row>
    <row r="1464" spans="1:5" x14ac:dyDescent="0.35">
      <c r="A1464" s="39" t="s">
        <v>2393</v>
      </c>
      <c r="B1464">
        <v>3893745</v>
      </c>
      <c r="C1464">
        <v>0</v>
      </c>
      <c r="D1464">
        <v>180124</v>
      </c>
      <c r="E1464">
        <v>600000</v>
      </c>
    </row>
    <row r="1465" spans="1:5" x14ac:dyDescent="0.35">
      <c r="A1465" s="39" t="s">
        <v>2394</v>
      </c>
      <c r="B1465">
        <v>0</v>
      </c>
      <c r="C1465">
        <v>0</v>
      </c>
      <c r="D1465">
        <v>0</v>
      </c>
      <c r="E1465">
        <v>0</v>
      </c>
    </row>
    <row r="1466" spans="1:5" x14ac:dyDescent="0.35">
      <c r="A1466" s="39" t="s">
        <v>2395</v>
      </c>
      <c r="B1466">
        <v>244481</v>
      </c>
      <c r="C1466">
        <v>0</v>
      </c>
      <c r="D1466">
        <v>10714</v>
      </c>
      <c r="E1466">
        <v>0</v>
      </c>
    </row>
    <row r="1467" spans="1:5" x14ac:dyDescent="0.35">
      <c r="A1467" s="39" t="s">
        <v>2396</v>
      </c>
      <c r="B1467">
        <v>301259</v>
      </c>
      <c r="C1467">
        <v>0</v>
      </c>
      <c r="D1467">
        <v>13936</v>
      </c>
      <c r="E1467">
        <v>0</v>
      </c>
    </row>
    <row r="1468" spans="1:5" x14ac:dyDescent="0.35">
      <c r="A1468" s="39" t="s">
        <v>2397</v>
      </c>
      <c r="B1468">
        <v>4523</v>
      </c>
      <c r="C1468">
        <v>0</v>
      </c>
      <c r="D1468">
        <v>209</v>
      </c>
      <c r="E1468">
        <v>0</v>
      </c>
    </row>
    <row r="1469" spans="1:5" x14ac:dyDescent="0.35">
      <c r="A1469" s="39" t="s">
        <v>2398</v>
      </c>
      <c r="B1469">
        <v>0</v>
      </c>
      <c r="C1469">
        <v>0</v>
      </c>
      <c r="D1469">
        <v>0</v>
      </c>
      <c r="E1469">
        <v>0</v>
      </c>
    </row>
    <row r="1470" spans="1:5" x14ac:dyDescent="0.35">
      <c r="A1470" s="39" t="s">
        <v>2399</v>
      </c>
      <c r="B1470">
        <v>96035</v>
      </c>
      <c r="C1470">
        <v>310310</v>
      </c>
      <c r="D1470">
        <v>6303</v>
      </c>
      <c r="E1470">
        <v>8000</v>
      </c>
    </row>
    <row r="1471" spans="1:5" x14ac:dyDescent="0.35">
      <c r="A1471" s="39" t="s">
        <v>2400</v>
      </c>
      <c r="B1471">
        <v>130334</v>
      </c>
      <c r="C1471">
        <v>0</v>
      </c>
      <c r="D1471">
        <v>6459</v>
      </c>
      <c r="E1471">
        <v>5000</v>
      </c>
    </row>
    <row r="1472" spans="1:5" x14ac:dyDescent="0.35">
      <c r="A1472" s="39" t="s">
        <v>2401</v>
      </c>
      <c r="B1472">
        <v>0</v>
      </c>
      <c r="C1472">
        <v>0</v>
      </c>
      <c r="D1472">
        <v>0</v>
      </c>
      <c r="E1472">
        <v>5000</v>
      </c>
    </row>
    <row r="1473" spans="1:5" x14ac:dyDescent="0.35">
      <c r="A1473" s="39" t="s">
        <v>2402</v>
      </c>
      <c r="B1473">
        <v>0</v>
      </c>
      <c r="C1473">
        <v>0</v>
      </c>
      <c r="D1473">
        <v>0</v>
      </c>
      <c r="E1473">
        <v>0</v>
      </c>
    </row>
    <row r="1474" spans="1:5" x14ac:dyDescent="0.35">
      <c r="A1474" s="39" t="s">
        <v>2403</v>
      </c>
      <c r="B1474">
        <v>36737</v>
      </c>
      <c r="C1474">
        <v>55497</v>
      </c>
      <c r="D1474">
        <v>5974</v>
      </c>
      <c r="E1474">
        <v>0</v>
      </c>
    </row>
    <row r="1475" spans="1:5" x14ac:dyDescent="0.35">
      <c r="A1475" s="39" t="s">
        <v>2404</v>
      </c>
      <c r="B1475">
        <v>0</v>
      </c>
      <c r="C1475">
        <v>0</v>
      </c>
      <c r="D1475">
        <v>0</v>
      </c>
      <c r="E1475">
        <v>0</v>
      </c>
    </row>
    <row r="1476" spans="1:5" x14ac:dyDescent="0.35">
      <c r="A1476" s="39" t="s">
        <v>2405</v>
      </c>
      <c r="B1476">
        <v>35677</v>
      </c>
      <c r="C1476">
        <v>0</v>
      </c>
      <c r="D1476">
        <v>2668</v>
      </c>
      <c r="E1476">
        <v>0</v>
      </c>
    </row>
    <row r="1477" spans="1:5" x14ac:dyDescent="0.35">
      <c r="A1477" s="39" t="s">
        <v>2406</v>
      </c>
      <c r="B1477">
        <v>61927</v>
      </c>
      <c r="C1477">
        <v>0</v>
      </c>
      <c r="D1477">
        <v>4333</v>
      </c>
      <c r="E1477">
        <v>0</v>
      </c>
    </row>
    <row r="1478" spans="1:5" x14ac:dyDescent="0.35">
      <c r="A1478" s="39" t="s">
        <v>2407</v>
      </c>
      <c r="B1478">
        <v>23844</v>
      </c>
      <c r="C1478">
        <v>0</v>
      </c>
      <c r="D1478">
        <v>1783</v>
      </c>
      <c r="E1478">
        <v>0</v>
      </c>
    </row>
    <row r="1479" spans="1:5" x14ac:dyDescent="0.35">
      <c r="A1479" s="39" t="s">
        <v>2408</v>
      </c>
      <c r="B1479">
        <v>0</v>
      </c>
      <c r="C1479">
        <v>0</v>
      </c>
      <c r="D1479">
        <v>0</v>
      </c>
      <c r="E1479">
        <v>0</v>
      </c>
    </row>
    <row r="1480" spans="1:5" x14ac:dyDescent="0.35">
      <c r="A1480" s="39" t="s">
        <v>2409</v>
      </c>
      <c r="B1480">
        <v>37635</v>
      </c>
      <c r="C1480">
        <v>48270</v>
      </c>
      <c r="D1480">
        <v>3371</v>
      </c>
      <c r="E1480">
        <v>12000</v>
      </c>
    </row>
    <row r="1481" spans="1:5" x14ac:dyDescent="0.35">
      <c r="A1481" s="39" t="s">
        <v>2410</v>
      </c>
      <c r="B1481">
        <v>6784</v>
      </c>
      <c r="C1481">
        <v>0</v>
      </c>
      <c r="D1481">
        <v>453</v>
      </c>
      <c r="E1481">
        <v>0</v>
      </c>
    </row>
    <row r="1482" spans="1:5" x14ac:dyDescent="0.35">
      <c r="A1482" s="39" t="s">
        <v>2411</v>
      </c>
      <c r="B1482">
        <v>21967</v>
      </c>
      <c r="C1482">
        <v>0</v>
      </c>
      <c r="D1482">
        <v>1467</v>
      </c>
      <c r="E1482">
        <v>0</v>
      </c>
    </row>
    <row r="1483" spans="1:5" x14ac:dyDescent="0.35">
      <c r="A1483" s="39" t="s">
        <v>2412</v>
      </c>
      <c r="B1483">
        <v>26651</v>
      </c>
      <c r="C1483">
        <v>0</v>
      </c>
      <c r="D1483">
        <v>1833</v>
      </c>
      <c r="E1483">
        <v>0</v>
      </c>
    </row>
    <row r="1484" spans="1:5" x14ac:dyDescent="0.35">
      <c r="A1484" s="39" t="s">
        <v>2413</v>
      </c>
      <c r="B1484">
        <v>0</v>
      </c>
      <c r="C1484">
        <v>0</v>
      </c>
      <c r="D1484">
        <v>0</v>
      </c>
      <c r="E1484">
        <v>0</v>
      </c>
    </row>
    <row r="1485" spans="1:5" x14ac:dyDescent="0.35">
      <c r="A1485" s="39" t="s">
        <v>2414</v>
      </c>
      <c r="B1485">
        <v>0</v>
      </c>
      <c r="C1485">
        <v>3367985</v>
      </c>
      <c r="D1485">
        <v>0</v>
      </c>
      <c r="E1485">
        <v>100000</v>
      </c>
    </row>
    <row r="1486" spans="1:5" x14ac:dyDescent="0.35">
      <c r="A1486" s="39" t="s">
        <v>2415</v>
      </c>
      <c r="B1486">
        <v>186273</v>
      </c>
      <c r="C1486">
        <v>0</v>
      </c>
      <c r="D1486">
        <v>15144</v>
      </c>
      <c r="E1486">
        <v>0</v>
      </c>
    </row>
    <row r="1487" spans="1:5" x14ac:dyDescent="0.35">
      <c r="A1487" s="39" t="s">
        <v>2416</v>
      </c>
      <c r="B1487">
        <v>0</v>
      </c>
      <c r="C1487">
        <v>0</v>
      </c>
      <c r="D1487">
        <v>0</v>
      </c>
      <c r="E1487">
        <v>50000</v>
      </c>
    </row>
    <row r="1488" spans="1:5" x14ac:dyDescent="0.35">
      <c r="A1488" s="39" t="s">
        <v>2417</v>
      </c>
      <c r="B1488">
        <v>6224237</v>
      </c>
      <c r="C1488">
        <v>0</v>
      </c>
      <c r="D1488">
        <v>439231</v>
      </c>
      <c r="E1488">
        <v>2960000</v>
      </c>
    </row>
    <row r="1489" spans="1:5" x14ac:dyDescent="0.35">
      <c r="A1489" s="39" t="s">
        <v>2418</v>
      </c>
      <c r="B1489">
        <v>436260</v>
      </c>
      <c r="C1489">
        <v>0</v>
      </c>
      <c r="D1489">
        <v>30434</v>
      </c>
      <c r="E1489">
        <v>0</v>
      </c>
    </row>
    <row r="1490" spans="1:5" x14ac:dyDescent="0.35">
      <c r="A1490" s="39" t="s">
        <v>2419</v>
      </c>
      <c r="B1490">
        <v>0</v>
      </c>
      <c r="C1490">
        <v>0</v>
      </c>
      <c r="D1490">
        <v>0</v>
      </c>
      <c r="E1490">
        <v>150000</v>
      </c>
    </row>
    <row r="1491" spans="1:5" x14ac:dyDescent="0.35">
      <c r="A1491" s="39" t="s">
        <v>2420</v>
      </c>
      <c r="B1491">
        <v>0</v>
      </c>
      <c r="C1491">
        <v>0</v>
      </c>
      <c r="D1491">
        <v>0</v>
      </c>
      <c r="E1491">
        <v>0</v>
      </c>
    </row>
    <row r="1492" spans="1:5" x14ac:dyDescent="0.35">
      <c r="A1492" s="39" t="s">
        <v>2421</v>
      </c>
      <c r="B1492">
        <v>245204</v>
      </c>
      <c r="C1492">
        <v>1072823</v>
      </c>
      <c r="D1492">
        <v>15335</v>
      </c>
      <c r="E1492">
        <v>48000</v>
      </c>
    </row>
    <row r="1493" spans="1:5" x14ac:dyDescent="0.35">
      <c r="A1493" s="39" t="s">
        <v>2422</v>
      </c>
      <c r="B1493">
        <v>63367</v>
      </c>
      <c r="C1493">
        <v>0</v>
      </c>
      <c r="D1493">
        <v>3935</v>
      </c>
      <c r="E1493">
        <v>0</v>
      </c>
    </row>
    <row r="1494" spans="1:5" x14ac:dyDescent="0.35">
      <c r="A1494" s="39" t="s">
        <v>2423</v>
      </c>
      <c r="B1494">
        <v>430097</v>
      </c>
      <c r="C1494">
        <v>0</v>
      </c>
      <c r="D1494">
        <v>19384</v>
      </c>
      <c r="E1494">
        <v>0</v>
      </c>
    </row>
    <row r="1495" spans="1:5" x14ac:dyDescent="0.35">
      <c r="A1495" s="39" t="s">
        <v>2424</v>
      </c>
      <c r="B1495">
        <v>5624528</v>
      </c>
      <c r="C1495">
        <v>0</v>
      </c>
      <c r="D1495">
        <v>286683</v>
      </c>
      <c r="E1495">
        <v>1216545</v>
      </c>
    </row>
    <row r="1496" spans="1:5" x14ac:dyDescent="0.35">
      <c r="A1496" s="39" t="s">
        <v>2425</v>
      </c>
      <c r="B1496">
        <v>613978</v>
      </c>
      <c r="C1496">
        <v>0</v>
      </c>
      <c r="D1496">
        <v>27666</v>
      </c>
      <c r="E1496">
        <v>0</v>
      </c>
    </row>
    <row r="1497" spans="1:5" x14ac:dyDescent="0.35">
      <c r="A1497" s="39" t="s">
        <v>2426</v>
      </c>
      <c r="B1497">
        <v>458723</v>
      </c>
      <c r="C1497">
        <v>0</v>
      </c>
      <c r="D1497">
        <v>23371</v>
      </c>
      <c r="E1497">
        <v>0</v>
      </c>
    </row>
    <row r="1498" spans="1:5" x14ac:dyDescent="0.35">
      <c r="A1498" s="39" t="s">
        <v>2427</v>
      </c>
      <c r="B1498">
        <v>0</v>
      </c>
      <c r="C1498">
        <v>0</v>
      </c>
      <c r="D1498">
        <v>0</v>
      </c>
      <c r="E1498">
        <v>145919</v>
      </c>
    </row>
    <row r="1499" spans="1:5" x14ac:dyDescent="0.35">
      <c r="A1499" s="39" t="s">
        <v>2428</v>
      </c>
      <c r="B1499">
        <v>0</v>
      </c>
      <c r="C1499">
        <v>0</v>
      </c>
      <c r="D1499">
        <v>0</v>
      </c>
      <c r="E1499">
        <v>0</v>
      </c>
    </row>
    <row r="1500" spans="1:5" x14ac:dyDescent="0.35">
      <c r="A1500" s="39" t="s">
        <v>2429</v>
      </c>
      <c r="B1500">
        <v>23399</v>
      </c>
      <c r="C1500">
        <v>76269</v>
      </c>
      <c r="D1500">
        <v>3391</v>
      </c>
      <c r="E1500">
        <v>0</v>
      </c>
    </row>
    <row r="1501" spans="1:5" x14ac:dyDescent="0.35">
      <c r="A1501" s="39" t="s">
        <v>2430</v>
      </c>
      <c r="B1501">
        <v>0</v>
      </c>
      <c r="C1501">
        <v>0</v>
      </c>
      <c r="D1501">
        <v>0</v>
      </c>
      <c r="E1501">
        <v>0</v>
      </c>
    </row>
    <row r="1502" spans="1:5" x14ac:dyDescent="0.35">
      <c r="A1502" s="39" t="s">
        <v>2431</v>
      </c>
      <c r="B1502">
        <v>316392</v>
      </c>
      <c r="C1502">
        <v>0</v>
      </c>
      <c r="D1502">
        <v>32058</v>
      </c>
      <c r="E1502">
        <v>0</v>
      </c>
    </row>
    <row r="1503" spans="1:5" x14ac:dyDescent="0.35">
      <c r="A1503" s="39" t="s">
        <v>2432</v>
      </c>
      <c r="B1503">
        <v>183232</v>
      </c>
      <c r="C1503">
        <v>0</v>
      </c>
      <c r="D1503">
        <v>18565</v>
      </c>
      <c r="E1503">
        <v>95000</v>
      </c>
    </row>
    <row r="1504" spans="1:5" x14ac:dyDescent="0.35">
      <c r="A1504" s="39" t="s">
        <v>2433</v>
      </c>
      <c r="B1504">
        <v>19066</v>
      </c>
      <c r="C1504">
        <v>12410</v>
      </c>
      <c r="D1504">
        <v>1860</v>
      </c>
      <c r="E1504">
        <v>0</v>
      </c>
    </row>
    <row r="1505" spans="1:5" x14ac:dyDescent="0.35">
      <c r="A1505" s="39" t="s">
        <v>2434</v>
      </c>
      <c r="B1505">
        <v>8265</v>
      </c>
      <c r="C1505">
        <v>0</v>
      </c>
      <c r="D1505">
        <v>791</v>
      </c>
      <c r="E1505">
        <v>0</v>
      </c>
    </row>
    <row r="1506" spans="1:5" x14ac:dyDescent="0.35">
      <c r="A1506" s="39" t="s">
        <v>2435</v>
      </c>
      <c r="B1506">
        <v>8624</v>
      </c>
      <c r="C1506">
        <v>56352</v>
      </c>
      <c r="D1506">
        <v>1590</v>
      </c>
      <c r="E1506">
        <v>0</v>
      </c>
    </row>
    <row r="1507" spans="1:5" x14ac:dyDescent="0.35">
      <c r="A1507" s="39" t="s">
        <v>2436</v>
      </c>
      <c r="B1507">
        <v>1327</v>
      </c>
      <c r="C1507">
        <v>0</v>
      </c>
      <c r="D1507">
        <v>158</v>
      </c>
      <c r="E1507">
        <v>0</v>
      </c>
    </row>
    <row r="1508" spans="1:5" x14ac:dyDescent="0.35">
      <c r="A1508" s="39" t="s">
        <v>2437</v>
      </c>
      <c r="B1508">
        <v>29268</v>
      </c>
      <c r="C1508">
        <v>0</v>
      </c>
      <c r="D1508">
        <v>3374</v>
      </c>
      <c r="E1508">
        <v>0</v>
      </c>
    </row>
    <row r="1509" spans="1:5" x14ac:dyDescent="0.35">
      <c r="A1509" s="39" t="s">
        <v>2438</v>
      </c>
      <c r="B1509">
        <v>90931</v>
      </c>
      <c r="C1509">
        <v>0</v>
      </c>
      <c r="D1509">
        <v>10484</v>
      </c>
      <c r="E1509">
        <v>0</v>
      </c>
    </row>
    <row r="1510" spans="1:5" x14ac:dyDescent="0.35">
      <c r="A1510" s="39" t="s">
        <v>2439</v>
      </c>
      <c r="B1510">
        <v>0</v>
      </c>
      <c r="C1510">
        <v>0</v>
      </c>
      <c r="D1510">
        <v>0</v>
      </c>
      <c r="E1510">
        <v>0</v>
      </c>
    </row>
    <row r="1511" spans="1:5" x14ac:dyDescent="0.35">
      <c r="A1511" s="39" t="s">
        <v>2440</v>
      </c>
      <c r="B1511">
        <v>0</v>
      </c>
      <c r="C1511">
        <v>18541</v>
      </c>
      <c r="D1511">
        <v>1786</v>
      </c>
      <c r="E1511">
        <v>31000</v>
      </c>
    </row>
    <row r="1512" spans="1:5" x14ac:dyDescent="0.35">
      <c r="A1512" s="39" t="s">
        <v>2441</v>
      </c>
      <c r="B1512">
        <v>46320</v>
      </c>
      <c r="C1512">
        <v>0</v>
      </c>
      <c r="D1512">
        <v>3635</v>
      </c>
      <c r="E1512">
        <v>0</v>
      </c>
    </row>
    <row r="1513" spans="1:5" x14ac:dyDescent="0.35">
      <c r="A1513" s="39" t="s">
        <v>2442</v>
      </c>
      <c r="B1513">
        <v>13132</v>
      </c>
      <c r="C1513">
        <v>6851</v>
      </c>
      <c r="D1513">
        <v>1675</v>
      </c>
      <c r="E1513">
        <v>0</v>
      </c>
    </row>
    <row r="1514" spans="1:5" x14ac:dyDescent="0.35">
      <c r="A1514" s="39" t="s">
        <v>2443</v>
      </c>
      <c r="B1514">
        <v>2105</v>
      </c>
      <c r="C1514">
        <v>0</v>
      </c>
      <c r="D1514">
        <v>238</v>
      </c>
      <c r="E1514">
        <v>0</v>
      </c>
    </row>
    <row r="1515" spans="1:5" x14ac:dyDescent="0.35">
      <c r="A1515" s="39" t="s">
        <v>2444</v>
      </c>
      <c r="B1515">
        <v>23780</v>
      </c>
      <c r="C1515">
        <v>118114</v>
      </c>
      <c r="D1515">
        <v>3263</v>
      </c>
      <c r="E1515">
        <v>0</v>
      </c>
    </row>
    <row r="1516" spans="1:5" x14ac:dyDescent="0.35">
      <c r="A1516" s="39" t="s">
        <v>2445</v>
      </c>
      <c r="B1516">
        <v>10239</v>
      </c>
      <c r="C1516">
        <v>0</v>
      </c>
      <c r="D1516">
        <v>1102</v>
      </c>
      <c r="E1516">
        <v>0</v>
      </c>
    </row>
    <row r="1517" spans="1:5" x14ac:dyDescent="0.35">
      <c r="A1517" s="39" t="s">
        <v>2446</v>
      </c>
      <c r="B1517">
        <v>0</v>
      </c>
      <c r="C1517">
        <v>8403</v>
      </c>
      <c r="D1517">
        <v>448</v>
      </c>
      <c r="E1517">
        <v>0</v>
      </c>
    </row>
    <row r="1518" spans="1:5" x14ac:dyDescent="0.35">
      <c r="A1518" s="39" t="s">
        <v>2447</v>
      </c>
      <c r="B1518">
        <v>0</v>
      </c>
      <c r="C1518">
        <v>0</v>
      </c>
      <c r="D1518">
        <v>0</v>
      </c>
      <c r="E1518">
        <v>0</v>
      </c>
    </row>
    <row r="1519" spans="1:5" x14ac:dyDescent="0.35">
      <c r="A1519" s="39" t="s">
        <v>2448</v>
      </c>
      <c r="B1519">
        <v>9950</v>
      </c>
      <c r="C1519">
        <v>7793</v>
      </c>
      <c r="D1519">
        <v>898</v>
      </c>
      <c r="E1519">
        <v>0</v>
      </c>
    </row>
    <row r="1520" spans="1:5" x14ac:dyDescent="0.35">
      <c r="A1520" s="39" t="s">
        <v>2449</v>
      </c>
      <c r="B1520">
        <v>9950</v>
      </c>
      <c r="C1520">
        <v>0</v>
      </c>
      <c r="D1520">
        <v>666</v>
      </c>
      <c r="E1520">
        <v>0</v>
      </c>
    </row>
    <row r="1521" spans="1:5" x14ac:dyDescent="0.35">
      <c r="A1521" s="39" t="s">
        <v>2450</v>
      </c>
      <c r="B1521">
        <v>0</v>
      </c>
      <c r="C1521">
        <v>0</v>
      </c>
      <c r="D1521">
        <v>0</v>
      </c>
      <c r="E1521">
        <v>0</v>
      </c>
    </row>
    <row r="1522" spans="1:5" x14ac:dyDescent="0.35">
      <c r="A1522" s="39" t="s">
        <v>2451</v>
      </c>
      <c r="B1522">
        <v>22980</v>
      </c>
      <c r="C1522">
        <v>61151</v>
      </c>
      <c r="D1522">
        <v>2494</v>
      </c>
      <c r="E1522">
        <v>0</v>
      </c>
    </row>
    <row r="1523" spans="1:5" x14ac:dyDescent="0.35">
      <c r="A1523" s="39" t="s">
        <v>2452</v>
      </c>
      <c r="B1523">
        <v>0</v>
      </c>
      <c r="C1523">
        <v>0</v>
      </c>
      <c r="D1523">
        <v>0</v>
      </c>
      <c r="E1523">
        <v>0</v>
      </c>
    </row>
    <row r="1524" spans="1:5" x14ac:dyDescent="0.35">
      <c r="A1524" s="39" t="s">
        <v>2453</v>
      </c>
      <c r="B1524">
        <v>0</v>
      </c>
      <c r="C1524">
        <v>0</v>
      </c>
      <c r="D1524">
        <v>0</v>
      </c>
      <c r="E1524">
        <v>0</v>
      </c>
    </row>
    <row r="1525" spans="1:5" x14ac:dyDescent="0.35">
      <c r="A1525" s="39" t="s">
        <v>2454</v>
      </c>
      <c r="B1525">
        <v>4627</v>
      </c>
      <c r="C1525">
        <v>3217</v>
      </c>
      <c r="D1525">
        <v>366</v>
      </c>
      <c r="E1525">
        <v>0</v>
      </c>
    </row>
    <row r="1526" spans="1:5" x14ac:dyDescent="0.35">
      <c r="A1526" s="39" t="s">
        <v>2455</v>
      </c>
      <c r="B1526">
        <v>4627</v>
      </c>
      <c r="C1526">
        <v>0</v>
      </c>
      <c r="D1526">
        <v>286</v>
      </c>
      <c r="E1526">
        <v>0</v>
      </c>
    </row>
    <row r="1527" spans="1:5" x14ac:dyDescent="0.35">
      <c r="A1527" s="39" t="s">
        <v>2456</v>
      </c>
      <c r="B1527">
        <v>11401</v>
      </c>
      <c r="C1527">
        <v>7045</v>
      </c>
      <c r="D1527">
        <v>558</v>
      </c>
      <c r="E1527">
        <v>0</v>
      </c>
    </row>
    <row r="1528" spans="1:5" x14ac:dyDescent="0.35">
      <c r="A1528" s="39" t="s">
        <v>2457</v>
      </c>
      <c r="B1528">
        <v>4088</v>
      </c>
      <c r="C1528">
        <v>0</v>
      </c>
      <c r="D1528">
        <v>180</v>
      </c>
      <c r="E1528">
        <v>0</v>
      </c>
    </row>
    <row r="1529" spans="1:5" x14ac:dyDescent="0.35">
      <c r="A1529" s="39" t="s">
        <v>2458</v>
      </c>
      <c r="B1529">
        <v>0</v>
      </c>
      <c r="C1529">
        <v>0</v>
      </c>
      <c r="D1529">
        <v>0</v>
      </c>
      <c r="E1529">
        <v>0</v>
      </c>
    </row>
    <row r="1530" spans="1:5" x14ac:dyDescent="0.35">
      <c r="A1530" s="39" t="s">
        <v>2459</v>
      </c>
      <c r="B1530">
        <v>15718</v>
      </c>
      <c r="C1530">
        <v>7042</v>
      </c>
      <c r="D1530">
        <v>2253</v>
      </c>
      <c r="E1530">
        <v>0</v>
      </c>
    </row>
    <row r="1531" spans="1:5" x14ac:dyDescent="0.35">
      <c r="A1531" s="39" t="s">
        <v>2460</v>
      </c>
      <c r="B1531">
        <v>0</v>
      </c>
      <c r="C1531">
        <v>0</v>
      </c>
      <c r="D1531">
        <v>0</v>
      </c>
      <c r="E1531">
        <v>0</v>
      </c>
    </row>
    <row r="1532" spans="1:5" x14ac:dyDescent="0.35">
      <c r="A1532" s="39" t="s">
        <v>2461</v>
      </c>
      <c r="B1532">
        <v>1543997</v>
      </c>
      <c r="C1532">
        <v>686375</v>
      </c>
      <c r="D1532">
        <v>100719</v>
      </c>
      <c r="E1532">
        <v>0</v>
      </c>
    </row>
    <row r="1533" spans="1:5" x14ac:dyDescent="0.35">
      <c r="A1533" s="39" t="s">
        <v>2462</v>
      </c>
      <c r="B1533">
        <v>315554</v>
      </c>
      <c r="C1533">
        <v>0</v>
      </c>
      <c r="D1533">
        <v>20584</v>
      </c>
      <c r="E1533">
        <v>0</v>
      </c>
    </row>
    <row r="1534" spans="1:5" x14ac:dyDescent="0.35">
      <c r="A1534" s="39" t="s">
        <v>2463</v>
      </c>
      <c r="B1534">
        <v>370640</v>
      </c>
      <c r="C1534">
        <v>215068</v>
      </c>
      <c r="D1534">
        <v>23617</v>
      </c>
      <c r="E1534">
        <v>0</v>
      </c>
    </row>
    <row r="1535" spans="1:5" x14ac:dyDescent="0.35">
      <c r="A1535" s="39" t="s">
        <v>2464</v>
      </c>
      <c r="B1535">
        <v>116840</v>
      </c>
      <c r="C1535">
        <v>0</v>
      </c>
      <c r="D1535">
        <v>7445</v>
      </c>
      <c r="E1535">
        <v>0</v>
      </c>
    </row>
    <row r="1536" spans="1:5" x14ac:dyDescent="0.35">
      <c r="A1536" s="39" t="s">
        <v>2465</v>
      </c>
      <c r="B1536">
        <v>202398</v>
      </c>
      <c r="C1536">
        <v>0</v>
      </c>
      <c r="D1536">
        <v>19313</v>
      </c>
      <c r="E1536">
        <v>0</v>
      </c>
    </row>
    <row r="1537" spans="1:5" x14ac:dyDescent="0.35">
      <c r="A1537" s="39" t="s">
        <v>2466</v>
      </c>
      <c r="B1537">
        <v>124004</v>
      </c>
      <c r="C1537">
        <v>90967</v>
      </c>
      <c r="D1537">
        <v>13220</v>
      </c>
      <c r="E1537">
        <v>0</v>
      </c>
    </row>
    <row r="1538" spans="1:5" x14ac:dyDescent="0.35">
      <c r="A1538" s="39" t="s">
        <v>2467</v>
      </c>
      <c r="B1538">
        <v>69989</v>
      </c>
      <c r="C1538">
        <v>0</v>
      </c>
      <c r="D1538">
        <v>7460</v>
      </c>
      <c r="E1538">
        <v>0</v>
      </c>
    </row>
    <row r="1539" spans="1:5" x14ac:dyDescent="0.35">
      <c r="A1539" s="39" t="s">
        <v>2468</v>
      </c>
      <c r="B1539">
        <v>58402</v>
      </c>
      <c r="C1539">
        <v>42222</v>
      </c>
      <c r="D1539">
        <v>6400</v>
      </c>
      <c r="E1539">
        <v>0</v>
      </c>
    </row>
    <row r="1540" spans="1:5" x14ac:dyDescent="0.35">
      <c r="A1540" s="39" t="s">
        <v>2469</v>
      </c>
      <c r="B1540">
        <v>36488</v>
      </c>
      <c r="C1540">
        <v>0</v>
      </c>
      <c r="D1540">
        <v>3528</v>
      </c>
      <c r="E1540">
        <v>0</v>
      </c>
    </row>
    <row r="1541" spans="1:5" x14ac:dyDescent="0.35">
      <c r="A1541" s="39" t="s">
        <v>2470</v>
      </c>
      <c r="B1541">
        <v>66773</v>
      </c>
      <c r="C1541">
        <v>42638</v>
      </c>
      <c r="D1541">
        <v>6424</v>
      </c>
      <c r="E1541">
        <v>0</v>
      </c>
    </row>
    <row r="1542" spans="1:5" x14ac:dyDescent="0.35">
      <c r="A1542" s="39" t="s">
        <v>2471</v>
      </c>
      <c r="B1542">
        <v>27249</v>
      </c>
      <c r="C1542">
        <v>0</v>
      </c>
      <c r="D1542">
        <v>2622</v>
      </c>
      <c r="E1542">
        <v>0</v>
      </c>
    </row>
    <row r="1543" spans="1:5" x14ac:dyDescent="0.35">
      <c r="A1543" s="39" t="s">
        <v>2472</v>
      </c>
      <c r="B1543">
        <v>296268</v>
      </c>
      <c r="C1543">
        <v>134059</v>
      </c>
      <c r="D1543">
        <v>28408</v>
      </c>
      <c r="E1543">
        <v>100000</v>
      </c>
    </row>
    <row r="1544" spans="1:5" x14ac:dyDescent="0.35">
      <c r="A1544" s="39" t="s">
        <v>2473</v>
      </c>
      <c r="B1544">
        <v>62592</v>
      </c>
      <c r="C1544">
        <v>42000</v>
      </c>
      <c r="D1544">
        <v>8233</v>
      </c>
      <c r="E1544">
        <v>0</v>
      </c>
    </row>
    <row r="1545" spans="1:5" x14ac:dyDescent="0.35">
      <c r="A1545" s="39" t="s">
        <v>2474</v>
      </c>
      <c r="B1545">
        <v>31156</v>
      </c>
      <c r="C1545">
        <v>0</v>
      </c>
      <c r="D1545">
        <v>3999</v>
      </c>
      <c r="E1545">
        <v>0</v>
      </c>
    </row>
    <row r="1546" spans="1:5" x14ac:dyDescent="0.35">
      <c r="A1546" s="39" t="s">
        <v>2475</v>
      </c>
      <c r="B1546">
        <v>0</v>
      </c>
      <c r="C1546">
        <v>0</v>
      </c>
      <c r="D1546">
        <v>0</v>
      </c>
      <c r="E1546">
        <v>0</v>
      </c>
    </row>
    <row r="1547" spans="1:5" x14ac:dyDescent="0.35">
      <c r="A1547" s="39" t="s">
        <v>2476</v>
      </c>
      <c r="B1547">
        <v>0</v>
      </c>
      <c r="C1547">
        <v>117286</v>
      </c>
      <c r="D1547">
        <v>375</v>
      </c>
      <c r="E1547">
        <v>0</v>
      </c>
    </row>
    <row r="1548" spans="1:5" x14ac:dyDescent="0.35">
      <c r="A1548" s="39" t="s">
        <v>2477</v>
      </c>
      <c r="B1548">
        <v>0</v>
      </c>
      <c r="C1548">
        <v>0</v>
      </c>
      <c r="D1548">
        <v>0</v>
      </c>
      <c r="E1548">
        <v>0</v>
      </c>
    </row>
    <row r="1549" spans="1:5" x14ac:dyDescent="0.35">
      <c r="A1549" s="39" t="s">
        <v>2478</v>
      </c>
      <c r="B1549">
        <v>0</v>
      </c>
      <c r="C1549">
        <v>0</v>
      </c>
      <c r="D1549">
        <v>0</v>
      </c>
      <c r="E1549">
        <v>0</v>
      </c>
    </row>
    <row r="1550" spans="1:5" x14ac:dyDescent="0.35">
      <c r="A1550" s="39" t="s">
        <v>2479</v>
      </c>
      <c r="B1550">
        <v>0</v>
      </c>
      <c r="C1550">
        <v>672154</v>
      </c>
      <c r="D1550">
        <v>5929</v>
      </c>
      <c r="E1550">
        <v>0</v>
      </c>
    </row>
    <row r="1551" spans="1:5" x14ac:dyDescent="0.35">
      <c r="A1551" s="39" t="s">
        <v>2480</v>
      </c>
      <c r="B1551">
        <v>0</v>
      </c>
      <c r="C1551">
        <v>134431</v>
      </c>
      <c r="D1551">
        <v>0</v>
      </c>
      <c r="E1551">
        <v>0</v>
      </c>
    </row>
    <row r="1552" spans="1:5" x14ac:dyDescent="0.35">
      <c r="A1552" s="39" t="s">
        <v>2481</v>
      </c>
      <c r="B1552">
        <v>0</v>
      </c>
      <c r="C1552">
        <v>0</v>
      </c>
      <c r="D1552">
        <v>0</v>
      </c>
      <c r="E1552">
        <v>0</v>
      </c>
    </row>
    <row r="1553" spans="1:5" x14ac:dyDescent="0.35">
      <c r="A1553" s="39" t="s">
        <v>2482</v>
      </c>
      <c r="B1553">
        <v>0</v>
      </c>
      <c r="C1553">
        <v>0</v>
      </c>
      <c r="D1553">
        <v>0</v>
      </c>
      <c r="E1553">
        <v>0</v>
      </c>
    </row>
    <row r="1554" spans="1:5" x14ac:dyDescent="0.35">
      <c r="A1554" s="39" t="s">
        <v>2483</v>
      </c>
      <c r="B1554">
        <v>0</v>
      </c>
      <c r="C1554">
        <v>0</v>
      </c>
      <c r="D1554">
        <v>0</v>
      </c>
      <c r="E1554">
        <v>0</v>
      </c>
    </row>
    <row r="1555" spans="1:5" x14ac:dyDescent="0.35">
      <c r="A1555" s="39" t="s">
        <v>2484</v>
      </c>
      <c r="B1555">
        <v>0</v>
      </c>
      <c r="C1555">
        <v>49575</v>
      </c>
      <c r="D1555">
        <v>0</v>
      </c>
      <c r="E1555">
        <v>0</v>
      </c>
    </row>
    <row r="1556" spans="1:5" x14ac:dyDescent="0.35">
      <c r="A1556" s="39" t="s">
        <v>2485</v>
      </c>
      <c r="B1556">
        <v>2349</v>
      </c>
      <c r="C1556">
        <v>0</v>
      </c>
      <c r="D1556">
        <v>230</v>
      </c>
      <c r="E1556">
        <v>0</v>
      </c>
    </row>
    <row r="1557" spans="1:5" x14ac:dyDescent="0.35">
      <c r="A1557" s="39" t="s">
        <v>2486</v>
      </c>
      <c r="B1557">
        <v>173277</v>
      </c>
      <c r="C1557">
        <v>49576</v>
      </c>
      <c r="D1557">
        <v>14360</v>
      </c>
      <c r="E1557">
        <v>0</v>
      </c>
    </row>
    <row r="1558" spans="1:5" x14ac:dyDescent="0.35">
      <c r="A1558" s="39" t="s">
        <v>2487</v>
      </c>
      <c r="B1558">
        <v>0</v>
      </c>
      <c r="C1558">
        <v>0</v>
      </c>
      <c r="D1558">
        <v>0</v>
      </c>
      <c r="E1558">
        <v>0</v>
      </c>
    </row>
    <row r="1559" spans="1:5" x14ac:dyDescent="0.35">
      <c r="A1559" s="39" t="s">
        <v>2488</v>
      </c>
      <c r="B1559">
        <v>49022</v>
      </c>
      <c r="C1559">
        <v>77836</v>
      </c>
      <c r="D1559">
        <v>6913</v>
      </c>
      <c r="E1559">
        <v>0</v>
      </c>
    </row>
    <row r="1560" spans="1:5" x14ac:dyDescent="0.35">
      <c r="A1560" s="39" t="s">
        <v>2489</v>
      </c>
      <c r="B1560">
        <v>0</v>
      </c>
      <c r="C1560">
        <v>0</v>
      </c>
      <c r="D1560">
        <v>0</v>
      </c>
      <c r="E1560">
        <v>0</v>
      </c>
    </row>
    <row r="1561" spans="1:5" x14ac:dyDescent="0.35">
      <c r="A1561" s="39" t="s">
        <v>2490</v>
      </c>
      <c r="B1561">
        <v>60011</v>
      </c>
      <c r="C1561">
        <v>0</v>
      </c>
      <c r="D1561">
        <v>2926</v>
      </c>
      <c r="E1561">
        <v>0</v>
      </c>
    </row>
    <row r="1562" spans="1:5" x14ac:dyDescent="0.35">
      <c r="A1562" s="39" t="s">
        <v>2491</v>
      </c>
      <c r="B1562">
        <v>54156</v>
      </c>
      <c r="C1562">
        <v>0</v>
      </c>
      <c r="D1562">
        <v>2641</v>
      </c>
      <c r="E1562">
        <v>0</v>
      </c>
    </row>
    <row r="1563" spans="1:5" x14ac:dyDescent="0.35">
      <c r="A1563" s="39" t="s">
        <v>2492</v>
      </c>
      <c r="B1563">
        <v>9410</v>
      </c>
      <c r="C1563">
        <v>40312</v>
      </c>
      <c r="D1563">
        <v>1124</v>
      </c>
      <c r="E1563">
        <v>0</v>
      </c>
    </row>
    <row r="1564" spans="1:5" x14ac:dyDescent="0.35">
      <c r="A1564" s="39" t="s">
        <v>2493</v>
      </c>
      <c r="B1564">
        <v>7842</v>
      </c>
      <c r="C1564">
        <v>0</v>
      </c>
      <c r="D1564">
        <v>614</v>
      </c>
      <c r="E1564">
        <v>0</v>
      </c>
    </row>
    <row r="1565" spans="1:5" x14ac:dyDescent="0.35">
      <c r="A1565" s="39" t="s">
        <v>2494</v>
      </c>
      <c r="B1565">
        <v>39839</v>
      </c>
      <c r="C1565">
        <v>0</v>
      </c>
      <c r="D1565">
        <v>2866</v>
      </c>
      <c r="E1565">
        <v>0</v>
      </c>
    </row>
    <row r="1566" spans="1:5" x14ac:dyDescent="0.35">
      <c r="A1566" s="39" t="s">
        <v>2495</v>
      </c>
      <c r="B1566">
        <v>0</v>
      </c>
      <c r="C1566">
        <v>0</v>
      </c>
      <c r="D1566">
        <v>0</v>
      </c>
      <c r="E1566">
        <v>0</v>
      </c>
    </row>
    <row r="1567" spans="1:5" x14ac:dyDescent="0.35">
      <c r="A1567" s="39" t="s">
        <v>2496</v>
      </c>
      <c r="B1567">
        <v>0</v>
      </c>
      <c r="C1567">
        <v>0</v>
      </c>
      <c r="D1567">
        <v>0</v>
      </c>
      <c r="E1567">
        <v>0</v>
      </c>
    </row>
    <row r="1568" spans="1:5" x14ac:dyDescent="0.35">
      <c r="A1568" s="39" t="s">
        <v>2497</v>
      </c>
      <c r="B1568">
        <v>0</v>
      </c>
      <c r="C1568">
        <v>941757</v>
      </c>
      <c r="D1568">
        <v>13015</v>
      </c>
      <c r="E1568">
        <v>0</v>
      </c>
    </row>
    <row r="1569" spans="1:5" x14ac:dyDescent="0.35">
      <c r="A1569" s="39" t="s">
        <v>2498</v>
      </c>
      <c r="B1569">
        <v>96225</v>
      </c>
      <c r="C1569">
        <v>0</v>
      </c>
      <c r="D1569">
        <v>4982</v>
      </c>
      <c r="E1569">
        <v>0</v>
      </c>
    </row>
    <row r="1570" spans="1:5" x14ac:dyDescent="0.35">
      <c r="A1570" s="39" t="s">
        <v>2499</v>
      </c>
      <c r="B1570">
        <v>692080</v>
      </c>
      <c r="C1570">
        <v>0</v>
      </c>
      <c r="D1570">
        <v>35829</v>
      </c>
      <c r="E1570">
        <v>0</v>
      </c>
    </row>
    <row r="1571" spans="1:5" x14ac:dyDescent="0.35">
      <c r="A1571" s="39" t="s">
        <v>2500</v>
      </c>
      <c r="B1571">
        <v>96504</v>
      </c>
      <c r="C1571">
        <v>262766</v>
      </c>
      <c r="D1571">
        <v>14888</v>
      </c>
      <c r="E1571">
        <v>20000</v>
      </c>
    </row>
    <row r="1572" spans="1:5" x14ac:dyDescent="0.35">
      <c r="A1572" s="39" t="s">
        <v>2501</v>
      </c>
      <c r="B1572">
        <v>0</v>
      </c>
      <c r="C1572">
        <v>0</v>
      </c>
      <c r="D1572">
        <v>0</v>
      </c>
      <c r="E1572">
        <v>0</v>
      </c>
    </row>
    <row r="1573" spans="1:5" x14ac:dyDescent="0.35">
      <c r="A1573" s="39" t="s">
        <v>2502</v>
      </c>
      <c r="B1573">
        <v>268490</v>
      </c>
      <c r="C1573">
        <v>0</v>
      </c>
      <c r="D1573">
        <v>19519</v>
      </c>
      <c r="E1573">
        <v>414256</v>
      </c>
    </row>
    <row r="1574" spans="1:5" x14ac:dyDescent="0.35">
      <c r="A1574" s="39" t="s">
        <v>2503</v>
      </c>
      <c r="B1574">
        <v>184725</v>
      </c>
      <c r="C1574">
        <v>0</v>
      </c>
      <c r="D1574">
        <v>13430</v>
      </c>
      <c r="E1574">
        <v>0</v>
      </c>
    </row>
    <row r="1575" spans="1:5" x14ac:dyDescent="0.35">
      <c r="A1575" s="39" t="s">
        <v>2504</v>
      </c>
      <c r="B1575">
        <v>0</v>
      </c>
      <c r="C1575">
        <v>0</v>
      </c>
      <c r="D1575">
        <v>0</v>
      </c>
      <c r="E1575">
        <v>0</v>
      </c>
    </row>
    <row r="1576" spans="1:5" x14ac:dyDescent="0.35">
      <c r="A1576" s="39" t="s">
        <v>2505</v>
      </c>
      <c r="B1576">
        <v>0</v>
      </c>
      <c r="C1576">
        <v>123009</v>
      </c>
      <c r="D1576">
        <v>1075</v>
      </c>
      <c r="E1576">
        <v>0</v>
      </c>
    </row>
    <row r="1577" spans="1:5" x14ac:dyDescent="0.35">
      <c r="A1577" s="39" t="s">
        <v>2506</v>
      </c>
      <c r="B1577">
        <v>58343</v>
      </c>
      <c r="C1577">
        <v>123009</v>
      </c>
      <c r="D1577">
        <v>3650</v>
      </c>
      <c r="E1577">
        <v>0</v>
      </c>
    </row>
    <row r="1578" spans="1:5" x14ac:dyDescent="0.35">
      <c r="A1578" s="39" t="s">
        <v>2507</v>
      </c>
      <c r="B1578">
        <v>0</v>
      </c>
      <c r="C1578">
        <v>0</v>
      </c>
      <c r="D1578">
        <v>0</v>
      </c>
      <c r="E1578">
        <v>0</v>
      </c>
    </row>
    <row r="1579" spans="1:5" x14ac:dyDescent="0.35">
      <c r="A1579" s="39" t="s">
        <v>2508</v>
      </c>
      <c r="B1579">
        <v>0</v>
      </c>
      <c r="C1579">
        <v>0</v>
      </c>
      <c r="D1579">
        <v>0</v>
      </c>
      <c r="E1579">
        <v>0</v>
      </c>
    </row>
    <row r="1580" spans="1:5" x14ac:dyDescent="0.35">
      <c r="A1580" s="39" t="s">
        <v>2509</v>
      </c>
      <c r="B1580">
        <v>13288</v>
      </c>
      <c r="C1580">
        <v>18311</v>
      </c>
      <c r="D1580">
        <v>1313</v>
      </c>
      <c r="E1580">
        <v>0</v>
      </c>
    </row>
    <row r="1581" spans="1:5" x14ac:dyDescent="0.35">
      <c r="A1581" s="39" t="s">
        <v>2510</v>
      </c>
      <c r="B1581">
        <v>0</v>
      </c>
      <c r="C1581">
        <v>0</v>
      </c>
      <c r="D1581">
        <v>0</v>
      </c>
      <c r="E1581">
        <v>0</v>
      </c>
    </row>
    <row r="1582" spans="1:5" x14ac:dyDescent="0.35">
      <c r="A1582" s="39" t="s">
        <v>2511</v>
      </c>
      <c r="B1582">
        <v>47402</v>
      </c>
      <c r="C1582">
        <v>0</v>
      </c>
      <c r="D1582">
        <v>3015</v>
      </c>
      <c r="E1582">
        <v>0</v>
      </c>
    </row>
    <row r="1583" spans="1:5" x14ac:dyDescent="0.35">
      <c r="A1583" s="39" t="s">
        <v>2512</v>
      </c>
      <c r="B1583">
        <v>5553</v>
      </c>
      <c r="C1583">
        <v>7848</v>
      </c>
      <c r="D1583">
        <v>362</v>
      </c>
      <c r="E1583">
        <v>6000</v>
      </c>
    </row>
    <row r="1584" spans="1:5" x14ac:dyDescent="0.35">
      <c r="A1584" s="39" t="s">
        <v>2513</v>
      </c>
      <c r="B1584">
        <v>16822</v>
      </c>
      <c r="C1584">
        <v>1153702</v>
      </c>
      <c r="D1584">
        <v>1225</v>
      </c>
      <c r="E1584">
        <v>0</v>
      </c>
    </row>
    <row r="1585" spans="1:5" x14ac:dyDescent="0.35">
      <c r="A1585" s="39" t="s">
        <v>2514</v>
      </c>
      <c r="B1585">
        <v>647</v>
      </c>
      <c r="C1585">
        <v>0</v>
      </c>
      <c r="D1585">
        <v>66</v>
      </c>
      <c r="E1585">
        <v>0</v>
      </c>
    </row>
    <row r="1586" spans="1:5" x14ac:dyDescent="0.35">
      <c r="A1586" s="39" t="s">
        <v>2515</v>
      </c>
      <c r="B1586">
        <v>0</v>
      </c>
      <c r="C1586">
        <v>0</v>
      </c>
      <c r="D1586">
        <v>0</v>
      </c>
      <c r="E1586">
        <v>0</v>
      </c>
    </row>
    <row r="1587" spans="1:5" x14ac:dyDescent="0.35">
      <c r="A1587" s="39" t="s">
        <v>2516</v>
      </c>
      <c r="B1587">
        <v>3046411</v>
      </c>
      <c r="C1587">
        <v>0</v>
      </c>
      <c r="D1587">
        <v>161749</v>
      </c>
      <c r="E1587">
        <v>250000</v>
      </c>
    </row>
    <row r="1588" spans="1:5" x14ac:dyDescent="0.35">
      <c r="A1588" s="39" t="s">
        <v>2517</v>
      </c>
      <c r="B1588">
        <v>206388</v>
      </c>
      <c r="C1588">
        <v>0</v>
      </c>
      <c r="D1588">
        <v>10725</v>
      </c>
      <c r="E1588">
        <v>0</v>
      </c>
    </row>
    <row r="1589" spans="1:5" x14ac:dyDescent="0.35">
      <c r="A1589" s="39" t="s">
        <v>2518</v>
      </c>
      <c r="B1589">
        <v>0</v>
      </c>
      <c r="C1589">
        <v>0</v>
      </c>
      <c r="D1589">
        <v>0</v>
      </c>
      <c r="E1589">
        <v>0</v>
      </c>
    </row>
    <row r="1590" spans="1:5" x14ac:dyDescent="0.35">
      <c r="A1590" s="39" t="s">
        <v>2519</v>
      </c>
      <c r="B1590">
        <v>52858</v>
      </c>
      <c r="C1590">
        <v>118635</v>
      </c>
      <c r="D1590">
        <v>3624</v>
      </c>
      <c r="E1590">
        <v>0</v>
      </c>
    </row>
    <row r="1591" spans="1:5" x14ac:dyDescent="0.35">
      <c r="A1591" s="39" t="s">
        <v>2520</v>
      </c>
      <c r="B1591">
        <v>622</v>
      </c>
      <c r="C1591">
        <v>0</v>
      </c>
      <c r="D1591">
        <v>42</v>
      </c>
      <c r="E1591">
        <v>0</v>
      </c>
    </row>
    <row r="1592" spans="1:5" x14ac:dyDescent="0.35">
      <c r="A1592" s="39" t="s">
        <v>2521</v>
      </c>
      <c r="B1592">
        <v>149339</v>
      </c>
      <c r="C1592">
        <v>0</v>
      </c>
      <c r="D1592">
        <v>9466</v>
      </c>
      <c r="E1592">
        <v>0</v>
      </c>
    </row>
    <row r="1593" spans="1:5" x14ac:dyDescent="0.35">
      <c r="A1593" s="39" t="s">
        <v>2522</v>
      </c>
      <c r="B1593">
        <v>15991</v>
      </c>
      <c r="C1593">
        <v>0</v>
      </c>
      <c r="D1593">
        <v>1014</v>
      </c>
      <c r="E1593">
        <v>0</v>
      </c>
    </row>
    <row r="1594" spans="1:5" x14ac:dyDescent="0.35">
      <c r="A1594" s="39" t="s">
        <v>2523</v>
      </c>
      <c r="B1594">
        <v>0</v>
      </c>
      <c r="C1594">
        <v>0</v>
      </c>
      <c r="D1594">
        <v>0</v>
      </c>
      <c r="E1594">
        <v>0</v>
      </c>
    </row>
    <row r="1595" spans="1:5" x14ac:dyDescent="0.35">
      <c r="A1595" s="39" t="s">
        <v>2524</v>
      </c>
      <c r="B1595">
        <v>0</v>
      </c>
      <c r="C1595">
        <v>8212314</v>
      </c>
      <c r="D1595">
        <v>0</v>
      </c>
      <c r="E1595">
        <v>57920</v>
      </c>
    </row>
    <row r="1596" spans="1:5" x14ac:dyDescent="0.35">
      <c r="A1596" s="39" t="s">
        <v>2525</v>
      </c>
      <c r="B1596">
        <v>108146</v>
      </c>
      <c r="C1596">
        <v>0</v>
      </c>
      <c r="D1596">
        <v>5693</v>
      </c>
      <c r="E1596">
        <v>0</v>
      </c>
    </row>
    <row r="1597" spans="1:5" x14ac:dyDescent="0.35">
      <c r="A1597" s="39" t="s">
        <v>2526</v>
      </c>
      <c r="B1597">
        <v>14235519</v>
      </c>
      <c r="C1597">
        <v>0</v>
      </c>
      <c r="D1597">
        <v>617163</v>
      </c>
      <c r="E1597">
        <v>3231993</v>
      </c>
    </row>
    <row r="1598" spans="1:5" x14ac:dyDescent="0.35">
      <c r="A1598" s="39" t="s">
        <v>2527</v>
      </c>
      <c r="B1598">
        <v>1319613</v>
      </c>
      <c r="C1598">
        <v>0</v>
      </c>
      <c r="D1598">
        <v>50980</v>
      </c>
      <c r="E1598">
        <v>0</v>
      </c>
    </row>
    <row r="1599" spans="1:5" x14ac:dyDescent="0.35">
      <c r="A1599" s="39" t="s">
        <v>2528</v>
      </c>
      <c r="B1599">
        <v>1268851</v>
      </c>
      <c r="C1599">
        <v>0</v>
      </c>
      <c r="D1599">
        <v>54238</v>
      </c>
      <c r="E1599">
        <v>0</v>
      </c>
    </row>
    <row r="1600" spans="1:5" x14ac:dyDescent="0.35">
      <c r="A1600" s="39" t="s">
        <v>2529</v>
      </c>
      <c r="B1600">
        <v>406627</v>
      </c>
      <c r="C1600">
        <v>0</v>
      </c>
      <c r="D1600">
        <v>35977</v>
      </c>
      <c r="E1600">
        <v>2223935</v>
      </c>
    </row>
    <row r="1601" spans="1:5" x14ac:dyDescent="0.35">
      <c r="A1601" s="39" t="s">
        <v>2530</v>
      </c>
      <c r="B1601">
        <v>1297358</v>
      </c>
      <c r="C1601">
        <v>0</v>
      </c>
      <c r="D1601">
        <v>53318</v>
      </c>
      <c r="E1601">
        <v>0</v>
      </c>
    </row>
    <row r="1602" spans="1:5" x14ac:dyDescent="0.35">
      <c r="A1602" s="39" t="s">
        <v>2531</v>
      </c>
      <c r="B1602">
        <v>0</v>
      </c>
      <c r="C1602">
        <v>0</v>
      </c>
      <c r="D1602">
        <v>0</v>
      </c>
      <c r="E1602">
        <v>1057500</v>
      </c>
    </row>
    <row r="1603" spans="1:5" x14ac:dyDescent="0.35">
      <c r="A1603" s="39" t="s">
        <v>2532</v>
      </c>
      <c r="B1603">
        <v>25506</v>
      </c>
      <c r="C1603">
        <v>20711</v>
      </c>
      <c r="D1603">
        <v>1434</v>
      </c>
      <c r="E1603">
        <v>0</v>
      </c>
    </row>
    <row r="1604" spans="1:5" x14ac:dyDescent="0.35">
      <c r="A1604" s="39" t="s">
        <v>2533</v>
      </c>
      <c r="B1604">
        <v>860</v>
      </c>
      <c r="C1604">
        <v>0</v>
      </c>
      <c r="D1604">
        <v>39</v>
      </c>
      <c r="E1604">
        <v>0</v>
      </c>
    </row>
    <row r="1605" spans="1:5" x14ac:dyDescent="0.35">
      <c r="A1605" s="39" t="s">
        <v>2534</v>
      </c>
      <c r="B1605">
        <v>17712</v>
      </c>
      <c r="C1605">
        <v>0</v>
      </c>
      <c r="D1605">
        <v>813</v>
      </c>
      <c r="E1605">
        <v>0</v>
      </c>
    </row>
    <row r="1606" spans="1:5" x14ac:dyDescent="0.35">
      <c r="A1606" s="39" t="s">
        <v>2535</v>
      </c>
      <c r="B1606">
        <v>5461</v>
      </c>
      <c r="C1606">
        <v>0</v>
      </c>
      <c r="D1606">
        <v>250</v>
      </c>
      <c r="E1606">
        <v>0</v>
      </c>
    </row>
    <row r="1607" spans="1:5" x14ac:dyDescent="0.35">
      <c r="A1607" s="39" t="s">
        <v>2536</v>
      </c>
      <c r="B1607">
        <v>0</v>
      </c>
      <c r="C1607">
        <v>0</v>
      </c>
      <c r="D1607">
        <v>0</v>
      </c>
      <c r="E1607">
        <v>0</v>
      </c>
    </row>
    <row r="1608" spans="1:5" x14ac:dyDescent="0.35">
      <c r="A1608" s="39" t="s">
        <v>2537</v>
      </c>
      <c r="B1608">
        <v>9510</v>
      </c>
      <c r="C1608">
        <v>15048</v>
      </c>
      <c r="D1608">
        <v>850</v>
      </c>
      <c r="E1608">
        <v>0</v>
      </c>
    </row>
    <row r="1609" spans="1:5" x14ac:dyDescent="0.35">
      <c r="A1609" s="39" t="s">
        <v>2538</v>
      </c>
      <c r="B1609">
        <v>2663</v>
      </c>
      <c r="C1609">
        <v>0</v>
      </c>
      <c r="D1609">
        <v>108</v>
      </c>
      <c r="E1609">
        <v>0</v>
      </c>
    </row>
    <row r="1610" spans="1:5" x14ac:dyDescent="0.35">
      <c r="A1610" s="39" t="s">
        <v>2539</v>
      </c>
      <c r="B1610">
        <v>6176</v>
      </c>
      <c r="C1610">
        <v>0</v>
      </c>
      <c r="D1610">
        <v>275</v>
      </c>
      <c r="E1610">
        <v>0</v>
      </c>
    </row>
    <row r="1611" spans="1:5" x14ac:dyDescent="0.35">
      <c r="A1611" s="39" t="s">
        <v>2540</v>
      </c>
      <c r="B1611">
        <v>20252</v>
      </c>
      <c r="C1611">
        <v>0</v>
      </c>
      <c r="D1611">
        <v>902</v>
      </c>
      <c r="E1611">
        <v>0</v>
      </c>
    </row>
    <row r="1612" spans="1:5" x14ac:dyDescent="0.35">
      <c r="A1612" s="39" t="s">
        <v>2541</v>
      </c>
      <c r="B1612">
        <v>0</v>
      </c>
      <c r="C1612">
        <v>0</v>
      </c>
      <c r="D1612">
        <v>0</v>
      </c>
      <c r="E1612">
        <v>0</v>
      </c>
    </row>
    <row r="1613" spans="1:5" x14ac:dyDescent="0.35">
      <c r="A1613" s="39" t="s">
        <v>2542</v>
      </c>
      <c r="B1613">
        <v>0</v>
      </c>
      <c r="C1613">
        <v>0</v>
      </c>
      <c r="D1613">
        <v>0</v>
      </c>
      <c r="E1613">
        <v>0</v>
      </c>
    </row>
    <row r="1614" spans="1:5" x14ac:dyDescent="0.35">
      <c r="A1614" s="39" t="s">
        <v>2543</v>
      </c>
      <c r="B1614">
        <v>24203</v>
      </c>
      <c r="C1614">
        <v>56778</v>
      </c>
      <c r="D1614">
        <v>1703</v>
      </c>
      <c r="E1614">
        <v>0</v>
      </c>
    </row>
    <row r="1615" spans="1:5" x14ac:dyDescent="0.35">
      <c r="A1615" s="39" t="s">
        <v>2544</v>
      </c>
      <c r="B1615">
        <v>45093</v>
      </c>
      <c r="C1615">
        <v>0</v>
      </c>
      <c r="D1615">
        <v>2285</v>
      </c>
      <c r="E1615">
        <v>0</v>
      </c>
    </row>
    <row r="1616" spans="1:5" x14ac:dyDescent="0.35">
      <c r="A1616" s="39" t="s">
        <v>2545</v>
      </c>
      <c r="B1616">
        <v>24014</v>
      </c>
      <c r="C1616">
        <v>0</v>
      </c>
      <c r="D1616">
        <v>1452</v>
      </c>
      <c r="E1616">
        <v>0</v>
      </c>
    </row>
    <row r="1617" spans="1:5" x14ac:dyDescent="0.35">
      <c r="A1617" s="39" t="s">
        <v>2546</v>
      </c>
      <c r="B1617">
        <v>35970</v>
      </c>
      <c r="C1617">
        <v>0</v>
      </c>
      <c r="D1617">
        <v>2627</v>
      </c>
      <c r="E1617">
        <v>0</v>
      </c>
    </row>
    <row r="1618" spans="1:5" x14ac:dyDescent="0.35">
      <c r="A1618" s="39" t="s">
        <v>2547</v>
      </c>
      <c r="B1618">
        <v>101510</v>
      </c>
      <c r="C1618">
        <v>0</v>
      </c>
      <c r="D1618">
        <v>6562</v>
      </c>
      <c r="E1618">
        <v>0</v>
      </c>
    </row>
    <row r="1619" spans="1:5" x14ac:dyDescent="0.35">
      <c r="A1619" s="39" t="s">
        <v>2548</v>
      </c>
      <c r="B1619">
        <v>46607</v>
      </c>
      <c r="C1619">
        <v>0</v>
      </c>
      <c r="D1619">
        <v>3401</v>
      </c>
      <c r="E1619">
        <v>0</v>
      </c>
    </row>
    <row r="1620" spans="1:5" x14ac:dyDescent="0.35">
      <c r="A1620" s="39" t="s">
        <v>2549</v>
      </c>
      <c r="B1620">
        <v>16937</v>
      </c>
      <c r="C1620">
        <v>47893</v>
      </c>
      <c r="D1620">
        <v>1033</v>
      </c>
      <c r="E1620">
        <v>0</v>
      </c>
    </row>
    <row r="1621" spans="1:5" x14ac:dyDescent="0.35">
      <c r="A1621" s="39" t="s">
        <v>2550</v>
      </c>
      <c r="B1621">
        <v>907</v>
      </c>
      <c r="C1621">
        <v>0</v>
      </c>
      <c r="D1621">
        <v>43</v>
      </c>
      <c r="E1621">
        <v>0</v>
      </c>
    </row>
    <row r="1622" spans="1:5" x14ac:dyDescent="0.35">
      <c r="A1622" s="39" t="s">
        <v>2551</v>
      </c>
      <c r="B1622">
        <v>159280</v>
      </c>
      <c r="C1622">
        <v>0</v>
      </c>
      <c r="D1622">
        <v>4208</v>
      </c>
      <c r="E1622">
        <v>0</v>
      </c>
    </row>
    <row r="1623" spans="1:5" x14ac:dyDescent="0.35">
      <c r="A1623" s="39" t="s">
        <v>2552</v>
      </c>
      <c r="B1623">
        <v>16147</v>
      </c>
      <c r="C1623">
        <v>19741</v>
      </c>
      <c r="D1623">
        <v>1449</v>
      </c>
      <c r="E1623">
        <v>0</v>
      </c>
    </row>
    <row r="1624" spans="1:5" x14ac:dyDescent="0.35">
      <c r="A1624" s="39" t="s">
        <v>2553</v>
      </c>
      <c r="B1624">
        <v>5914</v>
      </c>
      <c r="C1624">
        <v>0</v>
      </c>
      <c r="D1624">
        <v>472</v>
      </c>
      <c r="E1624">
        <v>0</v>
      </c>
    </row>
    <row r="1625" spans="1:5" x14ac:dyDescent="0.35">
      <c r="A1625" s="39" t="s">
        <v>2554</v>
      </c>
      <c r="B1625">
        <v>39624</v>
      </c>
      <c r="C1625">
        <v>0</v>
      </c>
      <c r="D1625">
        <v>1231</v>
      </c>
      <c r="E1625">
        <v>0</v>
      </c>
    </row>
    <row r="1626" spans="1:5" x14ac:dyDescent="0.35">
      <c r="A1626" s="39" t="s">
        <v>2555</v>
      </c>
      <c r="B1626">
        <v>18225</v>
      </c>
      <c r="C1626">
        <v>0</v>
      </c>
      <c r="D1626">
        <v>566</v>
      </c>
      <c r="E1626">
        <v>0</v>
      </c>
    </row>
    <row r="1627" spans="1:5" x14ac:dyDescent="0.35">
      <c r="A1627" s="39" t="s">
        <v>2556</v>
      </c>
      <c r="B1627">
        <v>0</v>
      </c>
      <c r="C1627">
        <v>0</v>
      </c>
      <c r="D1627">
        <v>0</v>
      </c>
      <c r="E1627">
        <v>0</v>
      </c>
    </row>
    <row r="1628" spans="1:5" x14ac:dyDescent="0.35">
      <c r="A1628" s="39" t="s">
        <v>2557</v>
      </c>
      <c r="B1628">
        <v>26832</v>
      </c>
      <c r="C1628">
        <v>18226</v>
      </c>
      <c r="D1628">
        <v>1652</v>
      </c>
      <c r="E1628">
        <v>0</v>
      </c>
    </row>
    <row r="1629" spans="1:5" x14ac:dyDescent="0.35">
      <c r="A1629" s="39" t="s">
        <v>2558</v>
      </c>
      <c r="B1629">
        <v>0</v>
      </c>
      <c r="C1629">
        <v>0</v>
      </c>
      <c r="D1629">
        <v>0</v>
      </c>
      <c r="E1629">
        <v>0</v>
      </c>
    </row>
    <row r="1630" spans="1:5" x14ac:dyDescent="0.35">
      <c r="A1630" s="39" t="s">
        <v>2559</v>
      </c>
      <c r="B1630">
        <v>21013</v>
      </c>
      <c r="C1630">
        <v>0</v>
      </c>
      <c r="D1630">
        <v>1032</v>
      </c>
      <c r="E1630">
        <v>0</v>
      </c>
    </row>
    <row r="1631" spans="1:5" x14ac:dyDescent="0.35">
      <c r="A1631" s="39" t="s">
        <v>2560</v>
      </c>
      <c r="B1631">
        <v>0</v>
      </c>
      <c r="C1631">
        <v>0</v>
      </c>
      <c r="D1631">
        <v>0</v>
      </c>
      <c r="E1631">
        <v>0</v>
      </c>
    </row>
    <row r="1632" spans="1:5" x14ac:dyDescent="0.35">
      <c r="A1632" s="39" t="s">
        <v>2561</v>
      </c>
      <c r="B1632">
        <v>24781</v>
      </c>
      <c r="C1632">
        <v>340929</v>
      </c>
      <c r="D1632">
        <v>6098</v>
      </c>
      <c r="E1632">
        <v>0</v>
      </c>
    </row>
    <row r="1633" spans="1:5" x14ac:dyDescent="0.35">
      <c r="A1633" s="39" t="s">
        <v>2562</v>
      </c>
      <c r="B1633">
        <v>221953</v>
      </c>
      <c r="C1633">
        <v>0</v>
      </c>
      <c r="D1633">
        <v>15071</v>
      </c>
      <c r="E1633">
        <v>0</v>
      </c>
    </row>
    <row r="1634" spans="1:5" x14ac:dyDescent="0.35">
      <c r="A1634" s="39" t="s">
        <v>2563</v>
      </c>
      <c r="B1634">
        <v>520254</v>
      </c>
      <c r="C1634">
        <v>0</v>
      </c>
      <c r="D1634">
        <v>34642</v>
      </c>
      <c r="E1634">
        <v>0</v>
      </c>
    </row>
    <row r="1635" spans="1:5" x14ac:dyDescent="0.35">
      <c r="A1635" s="39" t="s">
        <v>2564</v>
      </c>
      <c r="B1635">
        <v>0</v>
      </c>
      <c r="C1635">
        <v>0</v>
      </c>
      <c r="D1635">
        <v>0</v>
      </c>
      <c r="E1635">
        <v>0</v>
      </c>
    </row>
    <row r="1636" spans="1:5" x14ac:dyDescent="0.35">
      <c r="A1636" s="39" t="s">
        <v>2565</v>
      </c>
      <c r="B1636">
        <v>31536</v>
      </c>
      <c r="C1636">
        <v>28491</v>
      </c>
      <c r="D1636">
        <v>2489</v>
      </c>
      <c r="E1636">
        <v>0</v>
      </c>
    </row>
    <row r="1637" spans="1:5" x14ac:dyDescent="0.35">
      <c r="A1637" s="39" t="s">
        <v>2566</v>
      </c>
      <c r="B1637">
        <v>0</v>
      </c>
      <c r="C1637">
        <v>0</v>
      </c>
      <c r="D1637">
        <v>0</v>
      </c>
      <c r="E1637">
        <v>0</v>
      </c>
    </row>
    <row r="1638" spans="1:5" x14ac:dyDescent="0.35">
      <c r="A1638" s="39" t="s">
        <v>2567</v>
      </c>
      <c r="B1638">
        <v>28628</v>
      </c>
      <c r="C1638">
        <v>0</v>
      </c>
      <c r="D1638">
        <v>1858</v>
      </c>
      <c r="E1638">
        <v>9000</v>
      </c>
    </row>
    <row r="1639" spans="1:5" x14ac:dyDescent="0.35">
      <c r="A1639" s="39" t="s">
        <v>2568</v>
      </c>
      <c r="B1639">
        <v>12909</v>
      </c>
      <c r="C1639">
        <v>0</v>
      </c>
      <c r="D1639">
        <v>838</v>
      </c>
      <c r="E1639">
        <v>0</v>
      </c>
    </row>
    <row r="1640" spans="1:5" x14ac:dyDescent="0.35">
      <c r="A1640" s="39" t="s">
        <v>2569</v>
      </c>
      <c r="B1640">
        <v>0</v>
      </c>
      <c r="C1640">
        <v>0</v>
      </c>
      <c r="D1640">
        <v>0</v>
      </c>
      <c r="E1640">
        <v>0</v>
      </c>
    </row>
    <row r="1641" spans="1:5" x14ac:dyDescent="0.35">
      <c r="A1641" s="39" t="s">
        <v>2570</v>
      </c>
      <c r="B1641">
        <v>15971</v>
      </c>
      <c r="C1641">
        <v>28782</v>
      </c>
      <c r="D1641">
        <v>1189</v>
      </c>
      <c r="E1641">
        <v>0</v>
      </c>
    </row>
    <row r="1642" spans="1:5" x14ac:dyDescent="0.35">
      <c r="A1642" s="39" t="s">
        <v>2571</v>
      </c>
      <c r="B1642">
        <v>2789</v>
      </c>
      <c r="C1642">
        <v>0</v>
      </c>
      <c r="D1642">
        <v>177</v>
      </c>
      <c r="E1642">
        <v>0</v>
      </c>
    </row>
    <row r="1643" spans="1:5" x14ac:dyDescent="0.35">
      <c r="A1643" s="39" t="s">
        <v>2572</v>
      </c>
      <c r="B1643">
        <v>31096</v>
      </c>
      <c r="C1643">
        <v>0</v>
      </c>
      <c r="D1643">
        <v>1969</v>
      </c>
      <c r="E1643">
        <v>0</v>
      </c>
    </row>
    <row r="1644" spans="1:5" x14ac:dyDescent="0.35">
      <c r="A1644" s="39" t="s">
        <v>2573</v>
      </c>
      <c r="B1644">
        <v>22055</v>
      </c>
      <c r="C1644">
        <v>0</v>
      </c>
      <c r="D1644">
        <v>1397</v>
      </c>
      <c r="E1644">
        <v>0</v>
      </c>
    </row>
    <row r="1645" spans="1:5" x14ac:dyDescent="0.35">
      <c r="A1645" s="39" t="s">
        <v>2574</v>
      </c>
      <c r="B1645">
        <v>2789</v>
      </c>
      <c r="C1645">
        <v>0</v>
      </c>
      <c r="D1645">
        <v>177</v>
      </c>
      <c r="E1645">
        <v>0</v>
      </c>
    </row>
    <row r="1646" spans="1:5" x14ac:dyDescent="0.35">
      <c r="A1646" s="39" t="s">
        <v>2575</v>
      </c>
      <c r="B1646">
        <v>0</v>
      </c>
      <c r="C1646">
        <v>0</v>
      </c>
      <c r="D1646">
        <v>0</v>
      </c>
      <c r="E1646">
        <v>0</v>
      </c>
    </row>
    <row r="1647" spans="1:5" x14ac:dyDescent="0.35">
      <c r="A1647" s="39" t="s">
        <v>2576</v>
      </c>
      <c r="B1647">
        <v>11630</v>
      </c>
      <c r="C1647">
        <v>23320</v>
      </c>
      <c r="D1647">
        <v>2391</v>
      </c>
      <c r="E1647">
        <v>24818</v>
      </c>
    </row>
    <row r="1648" spans="1:5" x14ac:dyDescent="0.35">
      <c r="A1648" s="39" t="s">
        <v>2577</v>
      </c>
      <c r="B1648">
        <v>2535</v>
      </c>
      <c r="C1648">
        <v>0</v>
      </c>
      <c r="D1648">
        <v>170</v>
      </c>
      <c r="E1648">
        <v>0</v>
      </c>
    </row>
    <row r="1649" spans="1:5" x14ac:dyDescent="0.35">
      <c r="A1649" s="39" t="s">
        <v>2578</v>
      </c>
      <c r="B1649">
        <v>36569</v>
      </c>
      <c r="C1649">
        <v>0</v>
      </c>
      <c r="D1649">
        <v>2446</v>
      </c>
      <c r="E1649">
        <v>6500</v>
      </c>
    </row>
    <row r="1650" spans="1:5" x14ac:dyDescent="0.35">
      <c r="A1650" s="39" t="s">
        <v>2579</v>
      </c>
      <c r="B1650">
        <v>4175</v>
      </c>
      <c r="C1650">
        <v>0</v>
      </c>
      <c r="D1650">
        <v>280</v>
      </c>
      <c r="E1650">
        <v>0</v>
      </c>
    </row>
    <row r="1651" spans="1:5" x14ac:dyDescent="0.35">
      <c r="A1651" s="39" t="s">
        <v>2580</v>
      </c>
      <c r="B1651">
        <v>26289</v>
      </c>
      <c r="C1651">
        <v>24851</v>
      </c>
      <c r="D1651">
        <v>1458</v>
      </c>
      <c r="E1651">
        <v>0</v>
      </c>
    </row>
    <row r="1652" spans="1:5" x14ac:dyDescent="0.35">
      <c r="A1652" s="39" t="s">
        <v>2581</v>
      </c>
      <c r="B1652">
        <v>4706</v>
      </c>
      <c r="C1652">
        <v>0</v>
      </c>
      <c r="D1652">
        <v>171</v>
      </c>
      <c r="E1652">
        <v>0</v>
      </c>
    </row>
    <row r="1653" spans="1:5" x14ac:dyDescent="0.35">
      <c r="A1653" s="39" t="s">
        <v>2582</v>
      </c>
      <c r="B1653">
        <v>20132</v>
      </c>
      <c r="C1653">
        <v>0</v>
      </c>
      <c r="D1653">
        <v>742</v>
      </c>
      <c r="E1653">
        <v>0</v>
      </c>
    </row>
    <row r="1654" spans="1:5" x14ac:dyDescent="0.35">
      <c r="A1654" s="39" t="s">
        <v>2583</v>
      </c>
      <c r="B1654">
        <v>14547</v>
      </c>
      <c r="C1654">
        <v>0</v>
      </c>
      <c r="D1654">
        <v>536</v>
      </c>
      <c r="E1654">
        <v>0</v>
      </c>
    </row>
    <row r="1655" spans="1:5" x14ac:dyDescent="0.35">
      <c r="A1655" s="39" t="s">
        <v>2584</v>
      </c>
      <c r="B1655">
        <v>11870</v>
      </c>
      <c r="C1655">
        <v>17392</v>
      </c>
      <c r="D1655">
        <v>1162</v>
      </c>
      <c r="E1655">
        <v>0</v>
      </c>
    </row>
    <row r="1656" spans="1:5" x14ac:dyDescent="0.35">
      <c r="A1656" s="39" t="s">
        <v>2585</v>
      </c>
      <c r="B1656">
        <v>0</v>
      </c>
      <c r="C1656">
        <v>0</v>
      </c>
      <c r="D1656">
        <v>0</v>
      </c>
      <c r="E1656">
        <v>0</v>
      </c>
    </row>
    <row r="1657" spans="1:5" x14ac:dyDescent="0.35">
      <c r="A1657" s="39" t="s">
        <v>2586</v>
      </c>
      <c r="B1657">
        <v>25085</v>
      </c>
      <c r="C1657">
        <v>0</v>
      </c>
      <c r="D1657">
        <v>1841</v>
      </c>
      <c r="E1657">
        <v>0</v>
      </c>
    </row>
    <row r="1658" spans="1:5" x14ac:dyDescent="0.35">
      <c r="A1658" s="39" t="s">
        <v>2587</v>
      </c>
      <c r="B1658">
        <v>5210</v>
      </c>
      <c r="C1658">
        <v>0</v>
      </c>
      <c r="D1658">
        <v>382</v>
      </c>
      <c r="E1658">
        <v>0</v>
      </c>
    </row>
    <row r="1659" spans="1:5" x14ac:dyDescent="0.35">
      <c r="A1659" s="39" t="s">
        <v>2588</v>
      </c>
      <c r="B1659">
        <v>1866</v>
      </c>
      <c r="C1659">
        <v>0</v>
      </c>
      <c r="D1659">
        <v>137</v>
      </c>
      <c r="E1659">
        <v>0</v>
      </c>
    </row>
    <row r="1660" spans="1:5" x14ac:dyDescent="0.35">
      <c r="A1660" s="39" t="s">
        <v>2589</v>
      </c>
      <c r="B1660">
        <v>16302</v>
      </c>
      <c r="C1660">
        <v>130974</v>
      </c>
      <c r="D1660">
        <v>2250</v>
      </c>
      <c r="E1660">
        <v>0</v>
      </c>
    </row>
    <row r="1661" spans="1:5" x14ac:dyDescent="0.35">
      <c r="A1661" s="39" t="s">
        <v>2590</v>
      </c>
      <c r="B1661">
        <v>37153</v>
      </c>
      <c r="C1661">
        <v>0</v>
      </c>
      <c r="D1661">
        <v>2109</v>
      </c>
      <c r="E1661">
        <v>0</v>
      </c>
    </row>
    <row r="1662" spans="1:5" x14ac:dyDescent="0.35">
      <c r="A1662" s="39" t="s">
        <v>2591</v>
      </c>
      <c r="B1662">
        <v>185764</v>
      </c>
      <c r="C1662">
        <v>0</v>
      </c>
      <c r="D1662">
        <v>10546</v>
      </c>
      <c r="E1662">
        <v>0</v>
      </c>
    </row>
    <row r="1663" spans="1:5" x14ac:dyDescent="0.35">
      <c r="A1663" s="39" t="s">
        <v>2592</v>
      </c>
      <c r="B1663">
        <v>63122</v>
      </c>
      <c r="C1663">
        <v>0</v>
      </c>
      <c r="D1663">
        <v>3583</v>
      </c>
      <c r="E1663">
        <v>0</v>
      </c>
    </row>
    <row r="1664" spans="1:5" x14ac:dyDescent="0.35">
      <c r="A1664" s="39" t="s">
        <v>2593</v>
      </c>
      <c r="B1664">
        <v>1516</v>
      </c>
      <c r="C1664">
        <v>0</v>
      </c>
      <c r="D1664">
        <v>86</v>
      </c>
      <c r="E1664">
        <v>0</v>
      </c>
    </row>
    <row r="1665" spans="1:5" x14ac:dyDescent="0.35">
      <c r="A1665" s="39" t="s">
        <v>2594</v>
      </c>
      <c r="B1665">
        <v>0</v>
      </c>
      <c r="C1665">
        <v>0</v>
      </c>
      <c r="D1665">
        <v>0</v>
      </c>
      <c r="E1665">
        <v>320000</v>
      </c>
    </row>
    <row r="1666" spans="1:5" x14ac:dyDescent="0.35">
      <c r="A1666" s="39" t="s">
        <v>2595</v>
      </c>
      <c r="B1666">
        <v>0</v>
      </c>
      <c r="C1666">
        <v>0</v>
      </c>
      <c r="D1666">
        <v>0</v>
      </c>
      <c r="E1666">
        <v>0</v>
      </c>
    </row>
    <row r="1667" spans="1:5" x14ac:dyDescent="0.35">
      <c r="A1667" s="39" t="s">
        <v>2596</v>
      </c>
      <c r="B1667">
        <v>75885</v>
      </c>
      <c r="C1667">
        <v>390975</v>
      </c>
      <c r="D1667">
        <v>7371</v>
      </c>
      <c r="E1667">
        <v>14000</v>
      </c>
    </row>
    <row r="1668" spans="1:5" x14ac:dyDescent="0.35">
      <c r="A1668" s="39" t="s">
        <v>2597</v>
      </c>
      <c r="B1668">
        <v>1689449</v>
      </c>
      <c r="C1668">
        <v>0</v>
      </c>
      <c r="D1668">
        <v>90160</v>
      </c>
      <c r="E1668">
        <v>0</v>
      </c>
    </row>
    <row r="1669" spans="1:5" x14ac:dyDescent="0.35">
      <c r="A1669" s="39" t="s">
        <v>2598</v>
      </c>
      <c r="B1669">
        <v>49134</v>
      </c>
      <c r="C1669">
        <v>0</v>
      </c>
      <c r="D1669">
        <v>28761</v>
      </c>
      <c r="E1669">
        <v>0</v>
      </c>
    </row>
    <row r="1670" spans="1:5" x14ac:dyDescent="0.35">
      <c r="A1670" s="39" t="s">
        <v>2599</v>
      </c>
      <c r="B1670">
        <v>12143</v>
      </c>
      <c r="C1670">
        <v>0</v>
      </c>
      <c r="D1670">
        <v>7108</v>
      </c>
      <c r="E1670">
        <v>0</v>
      </c>
    </row>
    <row r="1671" spans="1:5" x14ac:dyDescent="0.35">
      <c r="A1671" s="39" t="s">
        <v>2600</v>
      </c>
      <c r="B1671">
        <v>37943</v>
      </c>
      <c r="C1671">
        <v>0</v>
      </c>
      <c r="D1671">
        <v>2025</v>
      </c>
      <c r="E1671">
        <v>0</v>
      </c>
    </row>
    <row r="1672" spans="1:5" x14ac:dyDescent="0.35">
      <c r="A1672" s="39" t="s">
        <v>2601</v>
      </c>
      <c r="B1672">
        <v>13979</v>
      </c>
      <c r="C1672">
        <v>0</v>
      </c>
      <c r="D1672">
        <v>746</v>
      </c>
      <c r="E1672">
        <v>0</v>
      </c>
    </row>
    <row r="1673" spans="1:5" x14ac:dyDescent="0.35">
      <c r="A1673" s="39" t="s">
        <v>2602</v>
      </c>
      <c r="B1673">
        <v>3127</v>
      </c>
      <c r="C1673">
        <v>10831</v>
      </c>
      <c r="D1673">
        <v>418</v>
      </c>
      <c r="E1673">
        <v>7200</v>
      </c>
    </row>
    <row r="1674" spans="1:5" x14ac:dyDescent="0.35">
      <c r="A1674" s="39" t="s">
        <v>2603</v>
      </c>
      <c r="B1674">
        <v>9382</v>
      </c>
      <c r="C1674">
        <v>0</v>
      </c>
      <c r="D1674">
        <v>882</v>
      </c>
      <c r="E1674">
        <v>0</v>
      </c>
    </row>
    <row r="1675" spans="1:5" x14ac:dyDescent="0.35">
      <c r="A1675" s="39" t="s">
        <v>2604</v>
      </c>
      <c r="B1675">
        <v>55128</v>
      </c>
      <c r="C1675">
        <v>0</v>
      </c>
      <c r="D1675">
        <v>5259</v>
      </c>
      <c r="E1675">
        <v>0</v>
      </c>
    </row>
    <row r="1676" spans="1:5" x14ac:dyDescent="0.35">
      <c r="A1676" s="39" t="s">
        <v>2605</v>
      </c>
      <c r="B1676">
        <v>0</v>
      </c>
      <c r="C1676">
        <v>0</v>
      </c>
      <c r="D1676">
        <v>0</v>
      </c>
      <c r="E1676">
        <v>0</v>
      </c>
    </row>
    <row r="1677" spans="1:5" x14ac:dyDescent="0.35">
      <c r="A1677" s="39" t="s">
        <v>2606</v>
      </c>
      <c r="B1677">
        <v>12638</v>
      </c>
      <c r="C1677">
        <v>11805</v>
      </c>
      <c r="D1677">
        <v>1340</v>
      </c>
      <c r="E1677">
        <v>0</v>
      </c>
    </row>
    <row r="1678" spans="1:5" x14ac:dyDescent="0.35">
      <c r="A1678" s="39" t="s">
        <v>2607</v>
      </c>
      <c r="B1678">
        <v>0</v>
      </c>
      <c r="C1678">
        <v>0</v>
      </c>
      <c r="D1678">
        <v>0</v>
      </c>
      <c r="E1678">
        <v>0</v>
      </c>
    </row>
    <row r="1679" spans="1:5" x14ac:dyDescent="0.35">
      <c r="A1679" s="39" t="s">
        <v>2608</v>
      </c>
      <c r="B1679">
        <v>58574</v>
      </c>
      <c r="C1679">
        <v>0</v>
      </c>
      <c r="D1679">
        <v>3370</v>
      </c>
      <c r="E1679">
        <v>4800</v>
      </c>
    </row>
    <row r="1680" spans="1:5" x14ac:dyDescent="0.35">
      <c r="A1680" s="39" t="s">
        <v>2609</v>
      </c>
      <c r="B1680">
        <v>0</v>
      </c>
      <c r="C1680">
        <v>50457</v>
      </c>
      <c r="D1680">
        <v>356</v>
      </c>
      <c r="E1680">
        <v>3360</v>
      </c>
    </row>
    <row r="1681" spans="1:5" x14ac:dyDescent="0.35">
      <c r="A1681" s="39" t="s">
        <v>2610</v>
      </c>
      <c r="B1681">
        <v>126430</v>
      </c>
      <c r="C1681">
        <v>0</v>
      </c>
      <c r="D1681">
        <v>10373</v>
      </c>
      <c r="E1681">
        <v>0</v>
      </c>
    </row>
    <row r="1682" spans="1:5" x14ac:dyDescent="0.35">
      <c r="A1682" s="39" t="s">
        <v>2611</v>
      </c>
      <c r="B1682">
        <v>93790</v>
      </c>
      <c r="C1682">
        <v>0</v>
      </c>
      <c r="D1682">
        <v>14963</v>
      </c>
      <c r="E1682">
        <v>0</v>
      </c>
    </row>
    <row r="1683" spans="1:5" x14ac:dyDescent="0.35">
      <c r="A1683" s="39" t="s">
        <v>2612</v>
      </c>
      <c r="B1683">
        <v>76176</v>
      </c>
      <c r="C1683">
        <v>0</v>
      </c>
      <c r="D1683">
        <v>12153</v>
      </c>
      <c r="E1683">
        <v>0</v>
      </c>
    </row>
    <row r="1684" spans="1:5" x14ac:dyDescent="0.35">
      <c r="A1684" s="39" t="s">
        <v>2613</v>
      </c>
      <c r="B1684">
        <v>28025</v>
      </c>
      <c r="C1684">
        <v>13261</v>
      </c>
      <c r="D1684">
        <v>2707</v>
      </c>
      <c r="E1684">
        <v>16000</v>
      </c>
    </row>
    <row r="1685" spans="1:5" x14ac:dyDescent="0.35">
      <c r="A1685" s="39" t="s">
        <v>2614</v>
      </c>
      <c r="B1685">
        <v>5338</v>
      </c>
      <c r="C1685">
        <v>0</v>
      </c>
      <c r="D1685">
        <v>409</v>
      </c>
      <c r="E1685">
        <v>450</v>
      </c>
    </row>
    <row r="1686" spans="1:5" x14ac:dyDescent="0.35">
      <c r="A1686" s="39" t="s">
        <v>2615</v>
      </c>
      <c r="B1686">
        <v>38595</v>
      </c>
      <c r="C1686">
        <v>0</v>
      </c>
      <c r="D1686">
        <v>2660</v>
      </c>
      <c r="E1686">
        <v>0</v>
      </c>
    </row>
    <row r="1687" spans="1:5" x14ac:dyDescent="0.35">
      <c r="A1687" s="39" t="s">
        <v>2616</v>
      </c>
      <c r="B1687">
        <v>11571</v>
      </c>
      <c r="C1687">
        <v>0</v>
      </c>
      <c r="D1687">
        <v>730</v>
      </c>
      <c r="E1687">
        <v>150</v>
      </c>
    </row>
    <row r="1688" spans="1:5" x14ac:dyDescent="0.35">
      <c r="A1688" s="39" t="s">
        <v>2617</v>
      </c>
      <c r="B1688">
        <v>0</v>
      </c>
      <c r="C1688">
        <v>0</v>
      </c>
      <c r="D1688">
        <v>0</v>
      </c>
      <c r="E1688">
        <v>0</v>
      </c>
    </row>
    <row r="1689" spans="1:5" x14ac:dyDescent="0.35">
      <c r="A1689" s="39" t="s">
        <v>2618</v>
      </c>
      <c r="B1689">
        <v>19215</v>
      </c>
      <c r="C1689">
        <v>9965</v>
      </c>
      <c r="D1689">
        <v>270</v>
      </c>
      <c r="E1689">
        <v>12000</v>
      </c>
    </row>
    <row r="1690" spans="1:5" x14ac:dyDescent="0.35">
      <c r="A1690" s="39" t="s">
        <v>2619</v>
      </c>
      <c r="B1690">
        <v>26534</v>
      </c>
      <c r="C1690">
        <v>0</v>
      </c>
      <c r="D1690">
        <v>216</v>
      </c>
      <c r="E1690">
        <v>0</v>
      </c>
    </row>
    <row r="1691" spans="1:5" x14ac:dyDescent="0.35">
      <c r="A1691" s="39" t="s">
        <v>2620</v>
      </c>
      <c r="B1691">
        <v>42086</v>
      </c>
      <c r="C1691">
        <v>0</v>
      </c>
      <c r="D1691">
        <v>2975</v>
      </c>
      <c r="E1691">
        <v>0</v>
      </c>
    </row>
    <row r="1692" spans="1:5" x14ac:dyDescent="0.35">
      <c r="A1692" s="39" t="s">
        <v>2621</v>
      </c>
      <c r="B1692">
        <v>9881</v>
      </c>
      <c r="C1692">
        <v>4899</v>
      </c>
      <c r="D1692">
        <v>350</v>
      </c>
      <c r="E1692">
        <v>0</v>
      </c>
    </row>
    <row r="1693" spans="1:5" x14ac:dyDescent="0.35">
      <c r="A1693" s="39" t="s">
        <v>2622</v>
      </c>
      <c r="B1693">
        <v>3164</v>
      </c>
      <c r="C1693">
        <v>0</v>
      </c>
      <c r="D1693">
        <v>112</v>
      </c>
      <c r="E1693">
        <v>0</v>
      </c>
    </row>
    <row r="1694" spans="1:5" x14ac:dyDescent="0.35">
      <c r="A1694" s="39" t="s">
        <v>2623</v>
      </c>
      <c r="B1694">
        <v>17436</v>
      </c>
      <c r="C1694">
        <v>0</v>
      </c>
      <c r="D1694">
        <v>617</v>
      </c>
      <c r="E1694">
        <v>0</v>
      </c>
    </row>
    <row r="1695" spans="1:5" x14ac:dyDescent="0.35">
      <c r="A1695" s="39" t="s">
        <v>2624</v>
      </c>
      <c r="B1695">
        <v>32693</v>
      </c>
      <c r="C1695">
        <v>19693</v>
      </c>
      <c r="D1695">
        <v>2246</v>
      </c>
      <c r="E1695">
        <v>0</v>
      </c>
    </row>
    <row r="1696" spans="1:5" x14ac:dyDescent="0.35">
      <c r="A1696" s="39" t="s">
        <v>2625</v>
      </c>
      <c r="B1696">
        <v>43507</v>
      </c>
      <c r="C1696">
        <v>0</v>
      </c>
      <c r="D1696">
        <v>2726</v>
      </c>
      <c r="E1696">
        <v>5000</v>
      </c>
    </row>
    <row r="1697" spans="1:5" x14ac:dyDescent="0.35">
      <c r="A1697" s="39" t="s">
        <v>2626</v>
      </c>
      <c r="B1697">
        <v>34661</v>
      </c>
      <c r="C1697">
        <v>0</v>
      </c>
      <c r="D1697">
        <v>2288</v>
      </c>
      <c r="E1697">
        <v>0</v>
      </c>
    </row>
    <row r="1698" spans="1:5" x14ac:dyDescent="0.35">
      <c r="A1698" s="39" t="s">
        <v>2627</v>
      </c>
      <c r="B1698">
        <v>11554</v>
      </c>
      <c r="C1698">
        <v>0</v>
      </c>
      <c r="D1698">
        <v>763</v>
      </c>
      <c r="E1698">
        <v>0</v>
      </c>
    </row>
    <row r="1699" spans="1:5" x14ac:dyDescent="0.35">
      <c r="A1699" s="39" t="s">
        <v>2628</v>
      </c>
      <c r="B1699">
        <v>25905</v>
      </c>
      <c r="C1699">
        <v>13174</v>
      </c>
      <c r="D1699">
        <v>2209</v>
      </c>
      <c r="E1699">
        <v>4000</v>
      </c>
    </row>
    <row r="1700" spans="1:5" x14ac:dyDescent="0.35">
      <c r="A1700" s="39" t="s">
        <v>2629</v>
      </c>
      <c r="B1700">
        <v>0</v>
      </c>
      <c r="C1700">
        <v>0</v>
      </c>
      <c r="D1700">
        <v>0</v>
      </c>
      <c r="E1700">
        <v>0</v>
      </c>
    </row>
    <row r="1701" spans="1:5" x14ac:dyDescent="0.35">
      <c r="A1701" s="39" t="s">
        <v>2630</v>
      </c>
      <c r="B1701">
        <v>29276</v>
      </c>
      <c r="C1701">
        <v>0</v>
      </c>
      <c r="D1701">
        <v>2243</v>
      </c>
      <c r="E1701">
        <v>0</v>
      </c>
    </row>
    <row r="1702" spans="1:5" x14ac:dyDescent="0.35">
      <c r="A1702" s="39" t="s">
        <v>2631</v>
      </c>
      <c r="B1702">
        <v>32069</v>
      </c>
      <c r="C1702">
        <v>0</v>
      </c>
      <c r="D1702">
        <v>2457</v>
      </c>
      <c r="E1702">
        <v>0</v>
      </c>
    </row>
    <row r="1703" spans="1:5" x14ac:dyDescent="0.35">
      <c r="A1703" s="39" t="s">
        <v>2632</v>
      </c>
      <c r="B1703">
        <v>0</v>
      </c>
      <c r="C1703">
        <v>0</v>
      </c>
      <c r="D1703">
        <v>0</v>
      </c>
      <c r="E1703">
        <v>0</v>
      </c>
    </row>
    <row r="1704" spans="1:5" x14ac:dyDescent="0.35">
      <c r="A1704" s="39" t="s">
        <v>2633</v>
      </c>
      <c r="B1704">
        <v>9985</v>
      </c>
      <c r="C1704">
        <v>44802</v>
      </c>
      <c r="D1704">
        <v>1447</v>
      </c>
      <c r="E1704">
        <v>18200</v>
      </c>
    </row>
    <row r="1705" spans="1:5" x14ac:dyDescent="0.35">
      <c r="A1705" s="39" t="s">
        <v>2634</v>
      </c>
      <c r="B1705">
        <v>54715</v>
      </c>
      <c r="C1705">
        <v>0</v>
      </c>
      <c r="D1705">
        <v>4260</v>
      </c>
      <c r="E1705">
        <v>0</v>
      </c>
    </row>
    <row r="1706" spans="1:5" x14ac:dyDescent="0.35">
      <c r="A1706" s="39" t="s">
        <v>2635</v>
      </c>
      <c r="B1706">
        <v>147595</v>
      </c>
      <c r="C1706">
        <v>0</v>
      </c>
      <c r="D1706">
        <v>30009</v>
      </c>
      <c r="E1706">
        <v>0</v>
      </c>
    </row>
    <row r="1707" spans="1:5" x14ac:dyDescent="0.35">
      <c r="A1707" s="39" t="s">
        <v>2636</v>
      </c>
      <c r="B1707">
        <v>13269</v>
      </c>
      <c r="C1707">
        <v>0</v>
      </c>
      <c r="D1707">
        <v>2587</v>
      </c>
      <c r="E1707">
        <v>0</v>
      </c>
    </row>
    <row r="1708" spans="1:5" x14ac:dyDescent="0.35">
      <c r="A1708" s="39" t="s">
        <v>2637</v>
      </c>
      <c r="B1708">
        <v>43688</v>
      </c>
      <c r="C1708">
        <v>0</v>
      </c>
      <c r="D1708">
        <v>8883</v>
      </c>
      <c r="E1708">
        <v>0</v>
      </c>
    </row>
    <row r="1709" spans="1:5" x14ac:dyDescent="0.35">
      <c r="A1709" s="39" t="s">
        <v>2638</v>
      </c>
      <c r="B1709">
        <v>9186</v>
      </c>
      <c r="C1709">
        <v>0</v>
      </c>
      <c r="D1709">
        <v>715</v>
      </c>
      <c r="E1709">
        <v>2400</v>
      </c>
    </row>
    <row r="1710" spans="1:5" x14ac:dyDescent="0.35">
      <c r="A1710" s="39" t="s">
        <v>2639</v>
      </c>
      <c r="B1710">
        <v>0</v>
      </c>
      <c r="C1710">
        <v>0</v>
      </c>
      <c r="D1710">
        <v>0</v>
      </c>
      <c r="E1710">
        <v>0</v>
      </c>
    </row>
    <row r="1711" spans="1:5" x14ac:dyDescent="0.35">
      <c r="A1711" s="39" t="s">
        <v>2640</v>
      </c>
      <c r="B1711">
        <v>30120</v>
      </c>
      <c r="C1711">
        <v>9950</v>
      </c>
      <c r="D1711">
        <v>1295</v>
      </c>
      <c r="E1711">
        <v>0</v>
      </c>
    </row>
    <row r="1712" spans="1:5" x14ac:dyDescent="0.35">
      <c r="A1712" s="39" t="s">
        <v>2641</v>
      </c>
      <c r="B1712">
        <v>0</v>
      </c>
      <c r="C1712">
        <v>0</v>
      </c>
      <c r="D1712">
        <v>0</v>
      </c>
      <c r="E1712">
        <v>0</v>
      </c>
    </row>
    <row r="1713" spans="1:5" x14ac:dyDescent="0.35">
      <c r="A1713" s="39" t="s">
        <v>2642</v>
      </c>
      <c r="B1713">
        <v>25276</v>
      </c>
      <c r="C1713">
        <v>0</v>
      </c>
      <c r="D1713">
        <v>866</v>
      </c>
      <c r="E1713">
        <v>0</v>
      </c>
    </row>
    <row r="1714" spans="1:5" x14ac:dyDescent="0.35">
      <c r="A1714" s="39" t="s">
        <v>2643</v>
      </c>
      <c r="B1714">
        <v>9838</v>
      </c>
      <c r="C1714">
        <v>0</v>
      </c>
      <c r="D1714">
        <v>337</v>
      </c>
      <c r="E1714">
        <v>0</v>
      </c>
    </row>
    <row r="1715" spans="1:5" x14ac:dyDescent="0.35">
      <c r="A1715" s="39" t="s">
        <v>2644</v>
      </c>
      <c r="B1715">
        <v>1059704</v>
      </c>
      <c r="C1715">
        <v>163310</v>
      </c>
      <c r="D1715">
        <v>54962</v>
      </c>
      <c r="E1715">
        <v>43000</v>
      </c>
    </row>
    <row r="1716" spans="1:5" x14ac:dyDescent="0.35">
      <c r="A1716" s="39" t="s">
        <v>2645</v>
      </c>
      <c r="B1716">
        <v>0</v>
      </c>
      <c r="C1716">
        <v>0</v>
      </c>
      <c r="D1716">
        <v>0</v>
      </c>
      <c r="E1716">
        <v>0</v>
      </c>
    </row>
    <row r="1717" spans="1:5" x14ac:dyDescent="0.35">
      <c r="A1717" s="39" t="s">
        <v>2646</v>
      </c>
      <c r="B1717">
        <v>20204</v>
      </c>
      <c r="C1717">
        <v>46890</v>
      </c>
      <c r="D1717">
        <v>2267</v>
      </c>
      <c r="E1717">
        <v>0</v>
      </c>
    </row>
    <row r="1718" spans="1:5" x14ac:dyDescent="0.35">
      <c r="A1718" s="39" t="s">
        <v>2647</v>
      </c>
      <c r="B1718">
        <v>0</v>
      </c>
      <c r="C1718">
        <v>0</v>
      </c>
      <c r="D1718">
        <v>0</v>
      </c>
      <c r="E1718">
        <v>0</v>
      </c>
    </row>
    <row r="1719" spans="1:5" x14ac:dyDescent="0.35">
      <c r="A1719" s="39" t="s">
        <v>2648</v>
      </c>
      <c r="B1719">
        <v>48856</v>
      </c>
      <c r="C1719">
        <v>0</v>
      </c>
      <c r="D1719">
        <v>3799</v>
      </c>
      <c r="E1719">
        <v>0</v>
      </c>
    </row>
    <row r="1720" spans="1:5" x14ac:dyDescent="0.35">
      <c r="A1720" s="39" t="s">
        <v>2649</v>
      </c>
      <c r="B1720">
        <v>59876</v>
      </c>
      <c r="C1720">
        <v>0</v>
      </c>
      <c r="D1720">
        <v>4656</v>
      </c>
      <c r="E1720">
        <v>0</v>
      </c>
    </row>
    <row r="1721" spans="1:5" x14ac:dyDescent="0.35">
      <c r="A1721" s="39" t="s">
        <v>2650</v>
      </c>
      <c r="B1721">
        <v>0</v>
      </c>
      <c r="C1721">
        <v>0</v>
      </c>
      <c r="D1721">
        <v>0</v>
      </c>
      <c r="E1721">
        <v>0</v>
      </c>
    </row>
    <row r="1722" spans="1:5" x14ac:dyDescent="0.35">
      <c r="A1722" s="39" t="s">
        <v>2651</v>
      </c>
      <c r="B1722">
        <v>0</v>
      </c>
      <c r="C1722">
        <v>0</v>
      </c>
      <c r="D1722">
        <v>0</v>
      </c>
      <c r="E1722">
        <v>0</v>
      </c>
    </row>
    <row r="1723" spans="1:5" x14ac:dyDescent="0.35">
      <c r="A1723" s="39" t="s">
        <v>2652</v>
      </c>
      <c r="B1723">
        <v>15734</v>
      </c>
      <c r="C1723">
        <v>34306</v>
      </c>
      <c r="D1723">
        <v>1716</v>
      </c>
      <c r="E1723">
        <v>0</v>
      </c>
    </row>
    <row r="1724" spans="1:5" x14ac:dyDescent="0.35">
      <c r="A1724" s="39" t="s">
        <v>2653</v>
      </c>
      <c r="B1724">
        <v>1769</v>
      </c>
      <c r="C1724">
        <v>0</v>
      </c>
      <c r="D1724">
        <v>139</v>
      </c>
      <c r="E1724">
        <v>0</v>
      </c>
    </row>
    <row r="1725" spans="1:5" x14ac:dyDescent="0.35">
      <c r="A1725" s="39" t="s">
        <v>2654</v>
      </c>
      <c r="B1725">
        <v>46288</v>
      </c>
      <c r="C1725">
        <v>0</v>
      </c>
      <c r="D1725">
        <v>3432</v>
      </c>
      <c r="E1725">
        <v>0</v>
      </c>
    </row>
    <row r="1726" spans="1:5" x14ac:dyDescent="0.35">
      <c r="A1726" s="39" t="s">
        <v>2655</v>
      </c>
      <c r="B1726">
        <v>26714</v>
      </c>
      <c r="C1726">
        <v>0</v>
      </c>
      <c r="D1726">
        <v>1981</v>
      </c>
      <c r="E1726">
        <v>70</v>
      </c>
    </row>
    <row r="1727" spans="1:5" x14ac:dyDescent="0.35">
      <c r="A1727" s="39" t="s">
        <v>2656</v>
      </c>
      <c r="B1727">
        <v>110208</v>
      </c>
      <c r="C1727">
        <v>154365</v>
      </c>
      <c r="D1727">
        <v>9258</v>
      </c>
      <c r="E1727">
        <v>0</v>
      </c>
    </row>
    <row r="1728" spans="1:5" x14ac:dyDescent="0.35">
      <c r="A1728" s="39" t="s">
        <v>2657</v>
      </c>
      <c r="B1728">
        <v>52583</v>
      </c>
      <c r="C1728">
        <v>0</v>
      </c>
      <c r="D1728">
        <v>3455</v>
      </c>
      <c r="E1728">
        <v>0</v>
      </c>
    </row>
    <row r="1729" spans="1:5" x14ac:dyDescent="0.35">
      <c r="A1729" s="39" t="s">
        <v>2658</v>
      </c>
      <c r="B1729">
        <v>76982</v>
      </c>
      <c r="C1729">
        <v>0</v>
      </c>
      <c r="D1729">
        <v>6817</v>
      </c>
      <c r="E1729">
        <v>0</v>
      </c>
    </row>
    <row r="1730" spans="1:5" x14ac:dyDescent="0.35">
      <c r="A1730" s="39" t="s">
        <v>2659</v>
      </c>
      <c r="B1730">
        <v>54366</v>
      </c>
      <c r="C1730">
        <v>0</v>
      </c>
      <c r="D1730">
        <v>4814</v>
      </c>
      <c r="E1730">
        <v>0</v>
      </c>
    </row>
    <row r="1731" spans="1:5" x14ac:dyDescent="0.35">
      <c r="A1731" s="39" t="s">
        <v>2660</v>
      </c>
      <c r="B1731">
        <v>29533</v>
      </c>
      <c r="C1731">
        <v>0</v>
      </c>
      <c r="D1731">
        <v>1941</v>
      </c>
      <c r="E1731">
        <v>0</v>
      </c>
    </row>
    <row r="1732" spans="1:5" x14ac:dyDescent="0.35">
      <c r="A1732" s="39" t="s">
        <v>2661</v>
      </c>
      <c r="B1732">
        <v>0</v>
      </c>
      <c r="C1732">
        <v>0</v>
      </c>
      <c r="D1732">
        <v>0</v>
      </c>
      <c r="E1732">
        <v>0</v>
      </c>
    </row>
    <row r="1733" spans="1:5" x14ac:dyDescent="0.35">
      <c r="A1733" s="39" t="s">
        <v>2662</v>
      </c>
      <c r="B1733">
        <v>0</v>
      </c>
      <c r="C1733">
        <v>46529</v>
      </c>
      <c r="D1733">
        <v>1442</v>
      </c>
      <c r="E1733">
        <v>0</v>
      </c>
    </row>
    <row r="1734" spans="1:5" x14ac:dyDescent="0.35">
      <c r="A1734" s="39" t="s">
        <v>2663</v>
      </c>
      <c r="B1734">
        <v>0</v>
      </c>
      <c r="C1734">
        <v>0</v>
      </c>
      <c r="D1734">
        <v>0</v>
      </c>
      <c r="E1734">
        <v>0</v>
      </c>
    </row>
    <row r="1735" spans="1:5" x14ac:dyDescent="0.35">
      <c r="A1735" s="39" t="s">
        <v>2664</v>
      </c>
      <c r="B1735">
        <v>34108</v>
      </c>
      <c r="C1735">
        <v>0</v>
      </c>
      <c r="D1735">
        <v>1764</v>
      </c>
      <c r="E1735">
        <v>0</v>
      </c>
    </row>
    <row r="1736" spans="1:5" x14ac:dyDescent="0.35">
      <c r="A1736" s="39" t="s">
        <v>2665</v>
      </c>
      <c r="B1736">
        <v>83888</v>
      </c>
      <c r="C1736">
        <v>0</v>
      </c>
      <c r="D1736">
        <v>4339</v>
      </c>
      <c r="E1736">
        <v>0</v>
      </c>
    </row>
    <row r="1737" spans="1:5" x14ac:dyDescent="0.35">
      <c r="A1737" s="39" t="s">
        <v>2666</v>
      </c>
      <c r="B1737">
        <v>419</v>
      </c>
      <c r="C1737">
        <v>0</v>
      </c>
      <c r="D1737">
        <v>27</v>
      </c>
      <c r="E1737">
        <v>0</v>
      </c>
    </row>
    <row r="1738" spans="1:5" x14ac:dyDescent="0.35">
      <c r="A1738" s="39" t="s">
        <v>2667</v>
      </c>
      <c r="B1738">
        <v>8631</v>
      </c>
      <c r="C1738">
        <v>0</v>
      </c>
      <c r="D1738">
        <v>600</v>
      </c>
      <c r="E1738">
        <v>0</v>
      </c>
    </row>
    <row r="1739" spans="1:5" x14ac:dyDescent="0.35">
      <c r="A1739" s="39" t="s">
        <v>2668</v>
      </c>
      <c r="B1739">
        <v>0</v>
      </c>
      <c r="C1739">
        <v>0</v>
      </c>
      <c r="D1739">
        <v>0</v>
      </c>
      <c r="E1739">
        <v>0</v>
      </c>
    </row>
    <row r="1740" spans="1:5" x14ac:dyDescent="0.35">
      <c r="A1740" s="39" t="s">
        <v>2669</v>
      </c>
      <c r="B1740">
        <v>20086</v>
      </c>
      <c r="C1740">
        <v>0</v>
      </c>
      <c r="D1740">
        <v>676</v>
      </c>
      <c r="E1740">
        <v>0</v>
      </c>
    </row>
    <row r="1741" spans="1:5" x14ac:dyDescent="0.35">
      <c r="A1741" s="39" t="s">
        <v>2670</v>
      </c>
      <c r="B1741">
        <v>29082</v>
      </c>
      <c r="C1741">
        <v>0</v>
      </c>
      <c r="D1741">
        <v>979</v>
      </c>
      <c r="E1741">
        <v>0</v>
      </c>
    </row>
    <row r="1742" spans="1:5" x14ac:dyDescent="0.35">
      <c r="A1742" s="39" t="s">
        <v>2671</v>
      </c>
      <c r="B1742">
        <v>0</v>
      </c>
      <c r="C1742">
        <v>0</v>
      </c>
      <c r="D1742">
        <v>0</v>
      </c>
      <c r="E1742">
        <v>0</v>
      </c>
    </row>
    <row r="1743" spans="1:5" x14ac:dyDescent="0.35">
      <c r="A1743" s="39" t="s">
        <v>2672</v>
      </c>
      <c r="B1743">
        <v>1882</v>
      </c>
      <c r="C1743">
        <v>23120</v>
      </c>
      <c r="D1743">
        <v>1155</v>
      </c>
      <c r="E1743">
        <v>0</v>
      </c>
    </row>
    <row r="1744" spans="1:5" x14ac:dyDescent="0.35">
      <c r="A1744" s="39" t="s">
        <v>2673</v>
      </c>
      <c r="B1744">
        <v>1882</v>
      </c>
      <c r="C1744">
        <v>0</v>
      </c>
      <c r="D1744">
        <v>137</v>
      </c>
      <c r="E1744">
        <v>0</v>
      </c>
    </row>
    <row r="1745" spans="1:5" x14ac:dyDescent="0.35">
      <c r="A1745" s="39" t="s">
        <v>2674</v>
      </c>
      <c r="B1745">
        <v>25201</v>
      </c>
      <c r="C1745">
        <v>0</v>
      </c>
      <c r="D1745">
        <v>1815</v>
      </c>
      <c r="E1745">
        <v>0</v>
      </c>
    </row>
    <row r="1746" spans="1:5" x14ac:dyDescent="0.35">
      <c r="A1746" s="39" t="s">
        <v>2675</v>
      </c>
      <c r="B1746">
        <v>34224</v>
      </c>
      <c r="C1746">
        <v>0</v>
      </c>
      <c r="D1746">
        <v>2387</v>
      </c>
      <c r="E1746">
        <v>0</v>
      </c>
    </row>
    <row r="1747" spans="1:5" x14ac:dyDescent="0.35">
      <c r="A1747" s="39" t="s">
        <v>2676</v>
      </c>
      <c r="B1747">
        <v>14784</v>
      </c>
      <c r="C1747">
        <v>11426</v>
      </c>
      <c r="D1747">
        <v>1026</v>
      </c>
      <c r="E1747">
        <v>0</v>
      </c>
    </row>
    <row r="1748" spans="1:5" x14ac:dyDescent="0.35">
      <c r="A1748" s="39" t="s">
        <v>2677</v>
      </c>
      <c r="B1748">
        <v>1488</v>
      </c>
      <c r="C1748">
        <v>0</v>
      </c>
      <c r="D1748">
        <v>85</v>
      </c>
      <c r="E1748">
        <v>0</v>
      </c>
    </row>
    <row r="1749" spans="1:5" x14ac:dyDescent="0.35">
      <c r="A1749" s="39" t="s">
        <v>2678</v>
      </c>
      <c r="B1749">
        <v>8710</v>
      </c>
      <c r="C1749">
        <v>0</v>
      </c>
      <c r="D1749">
        <v>504</v>
      </c>
      <c r="E1749">
        <v>0</v>
      </c>
    </row>
    <row r="1750" spans="1:5" x14ac:dyDescent="0.35">
      <c r="A1750" s="39" t="s">
        <v>2679</v>
      </c>
      <c r="B1750">
        <v>11679</v>
      </c>
      <c r="C1750">
        <v>0</v>
      </c>
      <c r="D1750">
        <v>673</v>
      </c>
      <c r="E1750">
        <v>0</v>
      </c>
    </row>
    <row r="1751" spans="1:5" x14ac:dyDescent="0.35">
      <c r="A1751" s="39" t="s">
        <v>2680</v>
      </c>
      <c r="B1751">
        <v>0</v>
      </c>
      <c r="C1751">
        <v>0</v>
      </c>
      <c r="D1751">
        <v>0</v>
      </c>
      <c r="E1751">
        <v>0</v>
      </c>
    </row>
    <row r="1752" spans="1:5" x14ac:dyDescent="0.35">
      <c r="A1752" s="39" t="s">
        <v>2681</v>
      </c>
      <c r="B1752">
        <v>22257</v>
      </c>
      <c r="C1752">
        <v>28079</v>
      </c>
      <c r="D1752">
        <v>1197</v>
      </c>
      <c r="E1752">
        <v>0</v>
      </c>
    </row>
    <row r="1753" spans="1:5" x14ac:dyDescent="0.35">
      <c r="A1753" s="39" t="s">
        <v>2682</v>
      </c>
      <c r="B1753">
        <v>2738</v>
      </c>
      <c r="C1753">
        <v>0</v>
      </c>
      <c r="D1753">
        <v>128</v>
      </c>
      <c r="E1753">
        <v>0</v>
      </c>
    </row>
    <row r="1754" spans="1:5" x14ac:dyDescent="0.35">
      <c r="A1754" s="39" t="s">
        <v>2683</v>
      </c>
      <c r="B1754">
        <v>16015</v>
      </c>
      <c r="C1754">
        <v>0</v>
      </c>
      <c r="D1754">
        <v>690</v>
      </c>
      <c r="E1754">
        <v>0</v>
      </c>
    </row>
    <row r="1755" spans="1:5" x14ac:dyDescent="0.35">
      <c r="A1755" s="39" t="s">
        <v>2684</v>
      </c>
      <c r="B1755">
        <v>31744</v>
      </c>
      <c r="C1755">
        <v>0</v>
      </c>
      <c r="D1755">
        <v>1367</v>
      </c>
      <c r="E1755">
        <v>0</v>
      </c>
    </row>
    <row r="1756" spans="1:5" x14ac:dyDescent="0.35">
      <c r="A1756" s="39" t="s">
        <v>2685</v>
      </c>
      <c r="B1756">
        <v>7128</v>
      </c>
      <c r="C1756">
        <v>21164</v>
      </c>
      <c r="D1756">
        <v>1342</v>
      </c>
      <c r="E1756">
        <v>0</v>
      </c>
    </row>
    <row r="1757" spans="1:5" x14ac:dyDescent="0.35">
      <c r="A1757" s="39" t="s">
        <v>2686</v>
      </c>
      <c r="B1757">
        <v>4801</v>
      </c>
      <c r="C1757">
        <v>0</v>
      </c>
      <c r="D1757">
        <v>258</v>
      </c>
      <c r="E1757">
        <v>0</v>
      </c>
    </row>
    <row r="1758" spans="1:5" x14ac:dyDescent="0.35">
      <c r="A1758" s="39" t="s">
        <v>2687</v>
      </c>
      <c r="B1758">
        <v>15579</v>
      </c>
      <c r="C1758">
        <v>0</v>
      </c>
      <c r="D1758">
        <v>689</v>
      </c>
      <c r="E1758">
        <v>0</v>
      </c>
    </row>
    <row r="1759" spans="1:5" x14ac:dyDescent="0.35">
      <c r="A1759" s="39" t="s">
        <v>2688</v>
      </c>
      <c r="B1759">
        <v>28386</v>
      </c>
      <c r="C1759">
        <v>0</v>
      </c>
      <c r="D1759">
        <v>1255</v>
      </c>
      <c r="E1759">
        <v>0</v>
      </c>
    </row>
    <row r="1760" spans="1:5" x14ac:dyDescent="0.35">
      <c r="A1760" s="39" t="s">
        <v>2689</v>
      </c>
      <c r="B1760">
        <v>0</v>
      </c>
      <c r="C1760">
        <v>0</v>
      </c>
      <c r="D1760">
        <v>0</v>
      </c>
      <c r="E1760">
        <v>0</v>
      </c>
    </row>
    <row r="1761" spans="1:5" x14ac:dyDescent="0.35">
      <c r="A1761" s="39" t="s">
        <v>2690</v>
      </c>
      <c r="B1761">
        <v>4305</v>
      </c>
      <c r="C1761">
        <v>20222</v>
      </c>
      <c r="D1761">
        <v>913</v>
      </c>
      <c r="E1761">
        <v>0</v>
      </c>
    </row>
    <row r="1762" spans="1:5" x14ac:dyDescent="0.35">
      <c r="A1762" s="39" t="s">
        <v>2691</v>
      </c>
      <c r="B1762">
        <v>3477</v>
      </c>
      <c r="C1762">
        <v>0</v>
      </c>
      <c r="D1762">
        <v>182</v>
      </c>
      <c r="E1762">
        <v>0</v>
      </c>
    </row>
    <row r="1763" spans="1:5" x14ac:dyDescent="0.35">
      <c r="A1763" s="39" t="s">
        <v>2692</v>
      </c>
      <c r="B1763">
        <v>0</v>
      </c>
      <c r="C1763">
        <v>20221</v>
      </c>
      <c r="D1763">
        <v>0</v>
      </c>
      <c r="E1763">
        <v>0</v>
      </c>
    </row>
    <row r="1764" spans="1:5" x14ac:dyDescent="0.35">
      <c r="A1764" s="39" t="s">
        <v>2693</v>
      </c>
      <c r="B1764">
        <v>0</v>
      </c>
      <c r="C1764">
        <v>0</v>
      </c>
      <c r="D1764">
        <v>0</v>
      </c>
      <c r="E1764">
        <v>0</v>
      </c>
    </row>
    <row r="1765" spans="1:5" x14ac:dyDescent="0.35">
      <c r="A1765" s="39" t="s">
        <v>2694</v>
      </c>
      <c r="B1765">
        <v>51997</v>
      </c>
      <c r="C1765">
        <v>0</v>
      </c>
      <c r="D1765">
        <v>0</v>
      </c>
      <c r="E1765">
        <v>0</v>
      </c>
    </row>
    <row r="1766" spans="1:5" x14ac:dyDescent="0.35">
      <c r="A1766" s="39" t="s">
        <v>2695</v>
      </c>
      <c r="B1766">
        <v>0</v>
      </c>
      <c r="C1766">
        <v>25617</v>
      </c>
      <c r="D1766">
        <v>1326</v>
      </c>
      <c r="E1766">
        <v>0</v>
      </c>
    </row>
    <row r="1767" spans="1:5" x14ac:dyDescent="0.35">
      <c r="A1767" s="39" t="s">
        <v>2696</v>
      </c>
      <c r="B1767">
        <v>0</v>
      </c>
      <c r="C1767">
        <v>0</v>
      </c>
      <c r="D1767">
        <v>0</v>
      </c>
      <c r="E1767">
        <v>0</v>
      </c>
    </row>
    <row r="1768" spans="1:5" x14ac:dyDescent="0.35">
      <c r="A1768" s="39" t="s">
        <v>2697</v>
      </c>
      <c r="B1768">
        <v>34116</v>
      </c>
      <c r="C1768">
        <v>0</v>
      </c>
      <c r="D1768">
        <v>2475</v>
      </c>
      <c r="E1768">
        <v>0</v>
      </c>
    </row>
    <row r="1769" spans="1:5" x14ac:dyDescent="0.35">
      <c r="A1769" s="39" t="s">
        <v>2698</v>
      </c>
      <c r="B1769">
        <v>22541</v>
      </c>
      <c r="C1769">
        <v>0</v>
      </c>
      <c r="D1769">
        <v>1635</v>
      </c>
      <c r="E1769">
        <v>0</v>
      </c>
    </row>
    <row r="1770" spans="1:5" x14ac:dyDescent="0.35">
      <c r="A1770" s="39" t="s">
        <v>2699</v>
      </c>
      <c r="B1770">
        <v>4806</v>
      </c>
      <c r="C1770">
        <v>0</v>
      </c>
      <c r="D1770">
        <v>349</v>
      </c>
      <c r="E1770">
        <v>0</v>
      </c>
    </row>
    <row r="1771" spans="1:5" x14ac:dyDescent="0.35">
      <c r="A1771" s="39" t="s">
        <v>2700</v>
      </c>
      <c r="B1771">
        <v>9974</v>
      </c>
      <c r="C1771">
        <v>8825</v>
      </c>
      <c r="D1771">
        <v>939</v>
      </c>
      <c r="E1771">
        <v>0</v>
      </c>
    </row>
    <row r="1772" spans="1:5" x14ac:dyDescent="0.35">
      <c r="A1772" s="39" t="s">
        <v>2701</v>
      </c>
      <c r="B1772">
        <v>0</v>
      </c>
      <c r="C1772">
        <v>0</v>
      </c>
      <c r="D1772">
        <v>0</v>
      </c>
      <c r="E1772">
        <v>0</v>
      </c>
    </row>
    <row r="1773" spans="1:5" x14ac:dyDescent="0.35">
      <c r="A1773" s="39" t="s">
        <v>2702</v>
      </c>
      <c r="B1773">
        <v>13101</v>
      </c>
      <c r="C1773">
        <v>0</v>
      </c>
      <c r="D1773">
        <v>690</v>
      </c>
      <c r="E1773">
        <v>0</v>
      </c>
    </row>
    <row r="1774" spans="1:5" x14ac:dyDescent="0.35">
      <c r="A1774" s="39" t="s">
        <v>2703</v>
      </c>
      <c r="B1774">
        <v>9119</v>
      </c>
      <c r="C1774">
        <v>0</v>
      </c>
      <c r="D1774">
        <v>450</v>
      </c>
      <c r="E1774">
        <v>0</v>
      </c>
    </row>
    <row r="1775" spans="1:5" x14ac:dyDescent="0.35">
      <c r="A1775" s="39" t="s">
        <v>2704</v>
      </c>
      <c r="B1775">
        <v>266505</v>
      </c>
      <c r="C1775">
        <v>97243</v>
      </c>
      <c r="D1775">
        <v>17685</v>
      </c>
      <c r="E1775">
        <v>200</v>
      </c>
    </row>
    <row r="1776" spans="1:5" x14ac:dyDescent="0.35">
      <c r="A1776" s="39" t="s">
        <v>2705</v>
      </c>
      <c r="B1776">
        <v>61200</v>
      </c>
      <c r="C1776">
        <v>23721</v>
      </c>
      <c r="D1776">
        <v>7736</v>
      </c>
      <c r="E1776">
        <v>0</v>
      </c>
    </row>
    <row r="1777" spans="1:5" x14ac:dyDescent="0.35">
      <c r="A1777" s="39" t="s">
        <v>2706</v>
      </c>
      <c r="B1777">
        <v>1700</v>
      </c>
      <c r="C1777">
        <v>0</v>
      </c>
      <c r="D1777">
        <v>209</v>
      </c>
      <c r="E1777">
        <v>0</v>
      </c>
    </row>
    <row r="1778" spans="1:5" x14ac:dyDescent="0.35">
      <c r="A1778" s="39" t="s">
        <v>2707</v>
      </c>
      <c r="B1778">
        <v>0</v>
      </c>
      <c r="C1778">
        <v>0</v>
      </c>
      <c r="D1778">
        <v>0</v>
      </c>
      <c r="E1778">
        <v>0</v>
      </c>
    </row>
    <row r="1779" spans="1:5" x14ac:dyDescent="0.35">
      <c r="A1779" s="39" t="s">
        <v>2708</v>
      </c>
      <c r="B1779">
        <v>63827</v>
      </c>
      <c r="C1779">
        <v>43667</v>
      </c>
      <c r="D1779">
        <v>4217</v>
      </c>
      <c r="E1779">
        <v>600</v>
      </c>
    </row>
    <row r="1780" spans="1:5" x14ac:dyDescent="0.35">
      <c r="A1780" s="39" t="s">
        <v>2709</v>
      </c>
      <c r="B1780">
        <v>0</v>
      </c>
      <c r="C1780">
        <v>0</v>
      </c>
      <c r="D1780">
        <v>0</v>
      </c>
      <c r="E1780">
        <v>0</v>
      </c>
    </row>
    <row r="1781" spans="1:5" x14ac:dyDescent="0.35">
      <c r="A1781" s="39" t="s">
        <v>2710</v>
      </c>
      <c r="B1781">
        <v>98850</v>
      </c>
      <c r="C1781">
        <v>0</v>
      </c>
      <c r="D1781">
        <v>6527</v>
      </c>
      <c r="E1781">
        <v>0</v>
      </c>
    </row>
    <row r="1782" spans="1:5" x14ac:dyDescent="0.35">
      <c r="A1782" s="39" t="s">
        <v>2711</v>
      </c>
      <c r="B1782">
        <v>17166</v>
      </c>
      <c r="C1782">
        <v>0</v>
      </c>
      <c r="D1782">
        <v>1140</v>
      </c>
      <c r="E1782">
        <v>0</v>
      </c>
    </row>
    <row r="1783" spans="1:5" x14ac:dyDescent="0.35">
      <c r="A1783" s="39" t="s">
        <v>2712</v>
      </c>
      <c r="B1783">
        <v>25242</v>
      </c>
      <c r="C1783">
        <v>9290</v>
      </c>
      <c r="D1783">
        <v>3166</v>
      </c>
      <c r="E1783">
        <v>0</v>
      </c>
    </row>
    <row r="1784" spans="1:5" x14ac:dyDescent="0.35">
      <c r="A1784" s="39" t="s">
        <v>2713</v>
      </c>
      <c r="B1784">
        <v>0</v>
      </c>
      <c r="C1784">
        <v>0</v>
      </c>
      <c r="D1784">
        <v>0</v>
      </c>
      <c r="E1784">
        <v>0</v>
      </c>
    </row>
    <row r="1785" spans="1:5" x14ac:dyDescent="0.35">
      <c r="A1785" s="39" t="s">
        <v>2714</v>
      </c>
      <c r="B1785">
        <v>23436</v>
      </c>
      <c r="C1785">
        <v>8478</v>
      </c>
      <c r="D1785">
        <v>2373</v>
      </c>
      <c r="E1785">
        <v>0</v>
      </c>
    </row>
    <row r="1786" spans="1:5" x14ac:dyDescent="0.35">
      <c r="A1786" s="39" t="s">
        <v>2715</v>
      </c>
      <c r="B1786">
        <v>0</v>
      </c>
      <c r="C1786">
        <v>0</v>
      </c>
      <c r="D1786">
        <v>0</v>
      </c>
      <c r="E1786">
        <v>0</v>
      </c>
    </row>
    <row r="1787" spans="1:5" x14ac:dyDescent="0.35">
      <c r="A1787" s="39" t="s">
        <v>2716</v>
      </c>
      <c r="B1787">
        <v>29351</v>
      </c>
      <c r="C1787">
        <v>12083</v>
      </c>
      <c r="D1787">
        <v>2772</v>
      </c>
      <c r="E1787">
        <v>0</v>
      </c>
    </row>
    <row r="1788" spans="1:5" x14ac:dyDescent="0.35">
      <c r="A1788" s="39" t="s">
        <v>2717</v>
      </c>
      <c r="B1788">
        <v>5795</v>
      </c>
      <c r="C1788">
        <v>0</v>
      </c>
      <c r="D1788">
        <v>391</v>
      </c>
      <c r="E1788">
        <v>0</v>
      </c>
    </row>
    <row r="1789" spans="1:5" x14ac:dyDescent="0.35">
      <c r="A1789" s="39" t="s">
        <v>2718</v>
      </c>
      <c r="B1789">
        <v>129167</v>
      </c>
      <c r="C1789">
        <v>82703</v>
      </c>
      <c r="D1789">
        <v>8842</v>
      </c>
      <c r="E1789">
        <v>0</v>
      </c>
    </row>
    <row r="1790" spans="1:5" x14ac:dyDescent="0.35">
      <c r="A1790" s="39" t="s">
        <v>2719</v>
      </c>
      <c r="B1790">
        <v>65135</v>
      </c>
      <c r="C1790">
        <v>0</v>
      </c>
      <c r="D1790">
        <v>4470</v>
      </c>
      <c r="E1790">
        <v>0</v>
      </c>
    </row>
    <row r="1791" spans="1:5" x14ac:dyDescent="0.35">
      <c r="A1791" s="39" t="s">
        <v>2720</v>
      </c>
      <c r="B1791">
        <v>24918</v>
      </c>
      <c r="C1791">
        <v>12514</v>
      </c>
      <c r="D1791">
        <v>1827</v>
      </c>
      <c r="E1791">
        <v>0</v>
      </c>
    </row>
    <row r="1792" spans="1:5" x14ac:dyDescent="0.35">
      <c r="A1792" s="39" t="s">
        <v>2721</v>
      </c>
      <c r="B1792">
        <v>7510</v>
      </c>
      <c r="C1792">
        <v>0</v>
      </c>
      <c r="D1792">
        <v>553</v>
      </c>
      <c r="E1792">
        <v>0</v>
      </c>
    </row>
    <row r="1793" spans="1:5" x14ac:dyDescent="0.35">
      <c r="A1793" s="39" t="s">
        <v>2722</v>
      </c>
      <c r="B1793">
        <v>30611</v>
      </c>
      <c r="C1793">
        <v>12920</v>
      </c>
      <c r="D1793">
        <v>3536</v>
      </c>
      <c r="E1793">
        <v>1780</v>
      </c>
    </row>
    <row r="1794" spans="1:5" x14ac:dyDescent="0.35">
      <c r="A1794" s="39" t="s">
        <v>2723</v>
      </c>
      <c r="B1794">
        <v>0</v>
      </c>
      <c r="C1794">
        <v>0</v>
      </c>
      <c r="D1794">
        <v>0</v>
      </c>
      <c r="E1794">
        <v>0</v>
      </c>
    </row>
    <row r="1795" spans="1:5" x14ac:dyDescent="0.35">
      <c r="A1795" s="39" t="s">
        <v>2724</v>
      </c>
      <c r="B1795">
        <v>0</v>
      </c>
      <c r="C1795">
        <v>0</v>
      </c>
      <c r="D1795">
        <v>0</v>
      </c>
      <c r="E1795">
        <v>0</v>
      </c>
    </row>
    <row r="1796" spans="1:5" x14ac:dyDescent="0.35">
      <c r="A1796" s="39" t="s">
        <v>2725</v>
      </c>
      <c r="B1796">
        <v>25210</v>
      </c>
      <c r="C1796">
        <v>12078</v>
      </c>
      <c r="D1796">
        <v>2803</v>
      </c>
      <c r="E1796">
        <v>0</v>
      </c>
    </row>
    <row r="1797" spans="1:5" x14ac:dyDescent="0.35">
      <c r="A1797" s="39" t="s">
        <v>2726</v>
      </c>
      <c r="B1797">
        <v>7162</v>
      </c>
      <c r="C1797">
        <v>0</v>
      </c>
      <c r="D1797">
        <v>750</v>
      </c>
      <c r="E1797">
        <v>0</v>
      </c>
    </row>
    <row r="1798" spans="1:5" x14ac:dyDescent="0.35">
      <c r="A1798" s="39" t="s">
        <v>2727</v>
      </c>
      <c r="B1798">
        <v>12654</v>
      </c>
      <c r="C1798">
        <v>4631</v>
      </c>
      <c r="D1798">
        <v>1152</v>
      </c>
      <c r="E1798">
        <v>0</v>
      </c>
    </row>
    <row r="1799" spans="1:5" x14ac:dyDescent="0.35">
      <c r="A1799" s="39" t="s">
        <v>2728</v>
      </c>
      <c r="B1799">
        <v>0</v>
      </c>
      <c r="C1799">
        <v>0</v>
      </c>
      <c r="D1799">
        <v>0</v>
      </c>
      <c r="E1799">
        <v>0</v>
      </c>
    </row>
    <row r="1800" spans="1:5" x14ac:dyDescent="0.35">
      <c r="A1800" s="39" t="s">
        <v>2729</v>
      </c>
      <c r="B1800">
        <v>23372</v>
      </c>
      <c r="C1800">
        <v>11184</v>
      </c>
      <c r="D1800">
        <v>1801</v>
      </c>
      <c r="E1800">
        <v>0</v>
      </c>
    </row>
    <row r="1801" spans="1:5" x14ac:dyDescent="0.35">
      <c r="A1801" s="39" t="s">
        <v>2730</v>
      </c>
      <c r="B1801">
        <v>3230</v>
      </c>
      <c r="C1801">
        <v>0</v>
      </c>
      <c r="D1801">
        <v>256</v>
      </c>
      <c r="E1801">
        <v>0</v>
      </c>
    </row>
    <row r="1802" spans="1:5" x14ac:dyDescent="0.35">
      <c r="A1802" s="39" t="s">
        <v>2731</v>
      </c>
      <c r="B1802">
        <v>19302</v>
      </c>
      <c r="C1802">
        <v>7142</v>
      </c>
      <c r="D1802">
        <v>2279</v>
      </c>
      <c r="E1802">
        <v>0</v>
      </c>
    </row>
    <row r="1803" spans="1:5" x14ac:dyDescent="0.35">
      <c r="A1803" s="39" t="s">
        <v>2732</v>
      </c>
      <c r="B1803">
        <v>0</v>
      </c>
      <c r="C1803">
        <v>0</v>
      </c>
      <c r="D1803">
        <v>0</v>
      </c>
      <c r="E1803">
        <v>0</v>
      </c>
    </row>
    <row r="1804" spans="1:5" x14ac:dyDescent="0.35">
      <c r="A1804" s="39" t="s">
        <v>2733</v>
      </c>
      <c r="B1804">
        <v>212682</v>
      </c>
      <c r="C1804">
        <v>114955</v>
      </c>
      <c r="D1804">
        <v>11168</v>
      </c>
      <c r="E1804">
        <v>0</v>
      </c>
    </row>
    <row r="1805" spans="1:5" x14ac:dyDescent="0.35">
      <c r="A1805" s="39" t="s">
        <v>2734</v>
      </c>
      <c r="B1805">
        <v>63152</v>
      </c>
      <c r="C1805">
        <v>0</v>
      </c>
      <c r="D1805">
        <v>3316</v>
      </c>
      <c r="E1805">
        <v>0</v>
      </c>
    </row>
    <row r="1806" spans="1:5" x14ac:dyDescent="0.35">
      <c r="A1806" s="39" t="s">
        <v>2735</v>
      </c>
      <c r="B1806">
        <v>0</v>
      </c>
      <c r="C1806">
        <v>0</v>
      </c>
      <c r="D1806">
        <v>0</v>
      </c>
      <c r="E1806">
        <v>0</v>
      </c>
    </row>
    <row r="1807" spans="1:5" x14ac:dyDescent="0.35">
      <c r="A1807" s="39" t="s">
        <v>2736</v>
      </c>
      <c r="B1807">
        <v>0</v>
      </c>
      <c r="C1807">
        <v>27711</v>
      </c>
      <c r="D1807">
        <v>0</v>
      </c>
      <c r="E1807">
        <v>1281664</v>
      </c>
    </row>
    <row r="1808" spans="1:5" x14ac:dyDescent="0.35">
      <c r="A1808" s="39" t="s">
        <v>2737</v>
      </c>
      <c r="B1808">
        <v>0</v>
      </c>
      <c r="C1808">
        <v>0</v>
      </c>
      <c r="D1808">
        <v>0</v>
      </c>
      <c r="E1808">
        <v>445000</v>
      </c>
    </row>
    <row r="1809" spans="1:5" x14ac:dyDescent="0.35">
      <c r="A1809" s="39" t="s">
        <v>2738</v>
      </c>
      <c r="B1809">
        <v>74006</v>
      </c>
      <c r="C1809">
        <v>37807</v>
      </c>
      <c r="D1809">
        <v>8044</v>
      </c>
      <c r="E1809">
        <v>0</v>
      </c>
    </row>
    <row r="1810" spans="1:5" x14ac:dyDescent="0.35">
      <c r="A1810" s="39" t="s">
        <v>2739</v>
      </c>
      <c r="B1810">
        <v>17183</v>
      </c>
      <c r="C1810">
        <v>0</v>
      </c>
      <c r="D1810">
        <v>1774</v>
      </c>
      <c r="E1810">
        <v>0</v>
      </c>
    </row>
    <row r="1811" spans="1:5" x14ac:dyDescent="0.35">
      <c r="A1811" s="39" t="s">
        <v>2740</v>
      </c>
      <c r="B1811">
        <v>35738</v>
      </c>
      <c r="C1811">
        <v>22549</v>
      </c>
      <c r="D1811">
        <v>2640</v>
      </c>
      <c r="E1811">
        <v>0</v>
      </c>
    </row>
    <row r="1812" spans="1:5" x14ac:dyDescent="0.35">
      <c r="A1812" s="39" t="s">
        <v>2741</v>
      </c>
      <c r="B1812">
        <v>54981</v>
      </c>
      <c r="C1812">
        <v>0</v>
      </c>
      <c r="D1812">
        <v>3844</v>
      </c>
      <c r="E1812">
        <v>0</v>
      </c>
    </row>
    <row r="1813" spans="1:5" x14ac:dyDescent="0.35">
      <c r="A1813" s="39" t="s">
        <v>2742</v>
      </c>
      <c r="B1813">
        <v>17399</v>
      </c>
      <c r="C1813">
        <v>0</v>
      </c>
      <c r="D1813">
        <v>1285</v>
      </c>
      <c r="E1813">
        <v>0</v>
      </c>
    </row>
    <row r="1814" spans="1:5" x14ac:dyDescent="0.35">
      <c r="A1814" s="39" t="s">
        <v>2743</v>
      </c>
      <c r="B1814">
        <v>154512</v>
      </c>
      <c r="C1814">
        <v>105165</v>
      </c>
      <c r="D1814">
        <v>12495</v>
      </c>
      <c r="E1814">
        <v>0</v>
      </c>
    </row>
    <row r="1815" spans="1:5" x14ac:dyDescent="0.35">
      <c r="A1815" s="39" t="s">
        <v>2744</v>
      </c>
      <c r="B1815">
        <v>61830</v>
      </c>
      <c r="C1815">
        <v>0</v>
      </c>
      <c r="D1815">
        <v>4700</v>
      </c>
      <c r="E1815">
        <v>0</v>
      </c>
    </row>
    <row r="1816" spans="1:5" x14ac:dyDescent="0.35">
      <c r="A1816" s="39" t="s">
        <v>2745</v>
      </c>
      <c r="B1816">
        <v>94409</v>
      </c>
      <c r="C1816">
        <v>0</v>
      </c>
      <c r="D1816">
        <v>7635</v>
      </c>
      <c r="E1816">
        <v>4400</v>
      </c>
    </row>
    <row r="1817" spans="1:5" x14ac:dyDescent="0.35">
      <c r="A1817" s="39" t="s">
        <v>2746</v>
      </c>
      <c r="B1817">
        <v>34517</v>
      </c>
      <c r="C1817">
        <v>22895</v>
      </c>
      <c r="D1817">
        <v>1979</v>
      </c>
      <c r="E1817">
        <v>0</v>
      </c>
    </row>
    <row r="1818" spans="1:5" x14ac:dyDescent="0.35">
      <c r="A1818" s="39" t="s">
        <v>2747</v>
      </c>
      <c r="B1818">
        <v>21207</v>
      </c>
      <c r="C1818">
        <v>0</v>
      </c>
      <c r="D1818">
        <v>1222</v>
      </c>
      <c r="E1818">
        <v>0</v>
      </c>
    </row>
    <row r="1819" spans="1:5" x14ac:dyDescent="0.35">
      <c r="A1819" s="39" t="s">
        <v>2748</v>
      </c>
      <c r="B1819">
        <v>62280</v>
      </c>
      <c r="C1819">
        <v>55054</v>
      </c>
      <c r="D1819">
        <v>4566</v>
      </c>
      <c r="E1819">
        <v>0</v>
      </c>
    </row>
    <row r="1820" spans="1:5" x14ac:dyDescent="0.35">
      <c r="A1820" s="39" t="s">
        <v>2749</v>
      </c>
      <c r="B1820">
        <v>70541</v>
      </c>
      <c r="C1820">
        <v>0</v>
      </c>
      <c r="D1820">
        <v>5171</v>
      </c>
      <c r="E1820">
        <v>0</v>
      </c>
    </row>
    <row r="1821" spans="1:5" x14ac:dyDescent="0.35">
      <c r="A1821" s="39" t="s">
        <v>2750</v>
      </c>
      <c r="B1821">
        <v>69377</v>
      </c>
      <c r="C1821">
        <v>43995</v>
      </c>
      <c r="D1821">
        <v>4563</v>
      </c>
      <c r="E1821">
        <v>0</v>
      </c>
    </row>
    <row r="1822" spans="1:5" x14ac:dyDescent="0.35">
      <c r="A1822" s="39" t="s">
        <v>2751</v>
      </c>
      <c r="B1822">
        <v>67963</v>
      </c>
      <c r="C1822">
        <v>0</v>
      </c>
      <c r="D1822">
        <v>4294</v>
      </c>
      <c r="E1822">
        <v>0</v>
      </c>
    </row>
    <row r="1823" spans="1:5" x14ac:dyDescent="0.35">
      <c r="A1823" s="39" t="s">
        <v>2752</v>
      </c>
      <c r="B1823">
        <v>39025</v>
      </c>
      <c r="C1823">
        <v>0</v>
      </c>
      <c r="D1823">
        <v>2567</v>
      </c>
      <c r="E1823">
        <v>0</v>
      </c>
    </row>
    <row r="1824" spans="1:5" x14ac:dyDescent="0.35">
      <c r="A1824" s="39" t="s">
        <v>2753</v>
      </c>
      <c r="B1824">
        <v>76860</v>
      </c>
      <c r="C1824">
        <v>56022</v>
      </c>
      <c r="D1824">
        <v>4204</v>
      </c>
      <c r="E1824">
        <v>0</v>
      </c>
    </row>
    <row r="1825" spans="1:5" x14ac:dyDescent="0.35">
      <c r="A1825" s="39" t="s">
        <v>2754</v>
      </c>
      <c r="B1825">
        <v>62425</v>
      </c>
      <c r="C1825">
        <v>0</v>
      </c>
      <c r="D1825">
        <v>2975</v>
      </c>
      <c r="E1825">
        <v>0</v>
      </c>
    </row>
    <row r="1826" spans="1:5" x14ac:dyDescent="0.35">
      <c r="A1826" s="39" t="s">
        <v>2755</v>
      </c>
      <c r="B1826">
        <v>0</v>
      </c>
      <c r="C1826">
        <v>0</v>
      </c>
      <c r="D1826">
        <v>0</v>
      </c>
      <c r="E1826">
        <v>0</v>
      </c>
    </row>
    <row r="1827" spans="1:5" x14ac:dyDescent="0.35">
      <c r="A1827" s="39" t="s">
        <v>2756</v>
      </c>
      <c r="B1827">
        <v>113785</v>
      </c>
      <c r="C1827">
        <v>82238</v>
      </c>
      <c r="D1827">
        <v>10781</v>
      </c>
      <c r="E1827">
        <v>0</v>
      </c>
    </row>
    <row r="1828" spans="1:5" x14ac:dyDescent="0.35">
      <c r="A1828" s="39" t="s">
        <v>2757</v>
      </c>
      <c r="B1828">
        <v>83828</v>
      </c>
      <c r="C1828">
        <v>0</v>
      </c>
      <c r="D1828">
        <v>7943</v>
      </c>
      <c r="E1828">
        <v>0</v>
      </c>
    </row>
    <row r="1829" spans="1:5" x14ac:dyDescent="0.35">
      <c r="A1829" s="39" t="s">
        <v>2758</v>
      </c>
      <c r="B1829">
        <v>6749</v>
      </c>
      <c r="C1829">
        <v>13285</v>
      </c>
      <c r="D1829">
        <v>752</v>
      </c>
      <c r="E1829">
        <v>0</v>
      </c>
    </row>
    <row r="1830" spans="1:5" x14ac:dyDescent="0.35">
      <c r="A1830" s="39" t="s">
        <v>2759</v>
      </c>
      <c r="B1830">
        <v>920</v>
      </c>
      <c r="C1830">
        <v>893</v>
      </c>
      <c r="D1830">
        <v>54</v>
      </c>
      <c r="E1830">
        <v>0</v>
      </c>
    </row>
    <row r="1831" spans="1:5" x14ac:dyDescent="0.35">
      <c r="A1831" s="39" t="s">
        <v>2760</v>
      </c>
      <c r="B1831">
        <v>19786</v>
      </c>
      <c r="C1831">
        <v>985</v>
      </c>
      <c r="D1831">
        <v>1140</v>
      </c>
      <c r="E1831">
        <v>0</v>
      </c>
    </row>
    <row r="1832" spans="1:5" x14ac:dyDescent="0.35">
      <c r="A1832" s="39" t="s">
        <v>2761</v>
      </c>
      <c r="B1832">
        <v>0</v>
      </c>
      <c r="C1832">
        <v>0</v>
      </c>
      <c r="D1832">
        <v>0</v>
      </c>
      <c r="E1832">
        <v>0</v>
      </c>
    </row>
    <row r="1833" spans="1:5" x14ac:dyDescent="0.35">
      <c r="A1833" s="39" t="s">
        <v>2762</v>
      </c>
      <c r="B1833">
        <v>38357</v>
      </c>
      <c r="C1833">
        <v>71830</v>
      </c>
      <c r="D1833">
        <v>14536</v>
      </c>
      <c r="E1833">
        <v>2275</v>
      </c>
    </row>
    <row r="1834" spans="1:5" x14ac:dyDescent="0.35">
      <c r="A1834" s="39" t="s">
        <v>2763</v>
      </c>
      <c r="B1834">
        <v>22730</v>
      </c>
      <c r="C1834">
        <v>0</v>
      </c>
      <c r="D1834">
        <v>983</v>
      </c>
      <c r="E1834">
        <v>25</v>
      </c>
    </row>
    <row r="1835" spans="1:5" x14ac:dyDescent="0.35">
      <c r="A1835" s="39" t="s">
        <v>2764</v>
      </c>
      <c r="B1835">
        <v>34133</v>
      </c>
      <c r="C1835">
        <v>3858</v>
      </c>
      <c r="D1835">
        <v>1286</v>
      </c>
      <c r="E1835">
        <v>9700</v>
      </c>
    </row>
    <row r="1836" spans="1:5" x14ac:dyDescent="0.35">
      <c r="A1836" s="39" t="s">
        <v>2765</v>
      </c>
      <c r="B1836">
        <v>0</v>
      </c>
      <c r="C1836">
        <v>0</v>
      </c>
      <c r="D1836">
        <v>0</v>
      </c>
      <c r="E1836">
        <v>782</v>
      </c>
    </row>
    <row r="1837" spans="1:5" x14ac:dyDescent="0.35">
      <c r="A1837" s="39" t="s">
        <v>2766</v>
      </c>
      <c r="B1837">
        <v>18257</v>
      </c>
      <c r="C1837">
        <v>0</v>
      </c>
      <c r="D1837">
        <v>618</v>
      </c>
      <c r="E1837">
        <v>2500</v>
      </c>
    </row>
    <row r="1838" spans="1:5" x14ac:dyDescent="0.35">
      <c r="A1838" s="39" t="s">
        <v>2767</v>
      </c>
      <c r="B1838">
        <v>0</v>
      </c>
      <c r="C1838">
        <v>0</v>
      </c>
      <c r="D1838">
        <v>0</v>
      </c>
      <c r="E1838">
        <v>0</v>
      </c>
    </row>
    <row r="1839" spans="1:5" x14ac:dyDescent="0.35">
      <c r="A1839" s="39" t="s">
        <v>2768</v>
      </c>
      <c r="B1839">
        <v>24795</v>
      </c>
      <c r="C1839">
        <v>11603</v>
      </c>
      <c r="D1839">
        <v>822</v>
      </c>
      <c r="E1839">
        <v>0</v>
      </c>
    </row>
    <row r="1840" spans="1:5" x14ac:dyDescent="0.35">
      <c r="A1840" s="39" t="s">
        <v>2769</v>
      </c>
      <c r="B1840">
        <v>0</v>
      </c>
      <c r="C1840">
        <v>0</v>
      </c>
      <c r="D1840">
        <v>0</v>
      </c>
      <c r="E1840">
        <v>0</v>
      </c>
    </row>
    <row r="1841" spans="1:5" x14ac:dyDescent="0.35">
      <c r="A1841" s="39" t="s">
        <v>2770</v>
      </c>
      <c r="B1841">
        <v>16157</v>
      </c>
      <c r="C1841">
        <v>2229</v>
      </c>
      <c r="D1841">
        <v>363</v>
      </c>
      <c r="E1841">
        <v>0</v>
      </c>
    </row>
    <row r="1842" spans="1:5" x14ac:dyDescent="0.35">
      <c r="A1842" s="39" t="s">
        <v>2771</v>
      </c>
      <c r="B1842">
        <v>13532</v>
      </c>
      <c r="C1842">
        <v>14221</v>
      </c>
      <c r="D1842">
        <v>947</v>
      </c>
      <c r="E1842">
        <v>0</v>
      </c>
    </row>
    <row r="1843" spans="1:5" x14ac:dyDescent="0.35">
      <c r="A1843" s="39" t="s">
        <v>2772</v>
      </c>
      <c r="B1843">
        <v>4454</v>
      </c>
      <c r="C1843">
        <v>0</v>
      </c>
      <c r="D1843">
        <v>146</v>
      </c>
      <c r="E1843">
        <v>0</v>
      </c>
    </row>
    <row r="1844" spans="1:5" x14ac:dyDescent="0.35">
      <c r="A1844" s="39" t="s">
        <v>2773</v>
      </c>
      <c r="B1844">
        <v>7668</v>
      </c>
      <c r="C1844">
        <v>866</v>
      </c>
      <c r="D1844">
        <v>278</v>
      </c>
      <c r="E1844">
        <v>0</v>
      </c>
    </row>
    <row r="1845" spans="1:5" x14ac:dyDescent="0.35">
      <c r="A1845" s="39" t="s">
        <v>2774</v>
      </c>
      <c r="B1845">
        <v>0</v>
      </c>
      <c r="C1845">
        <v>0</v>
      </c>
      <c r="D1845">
        <v>0</v>
      </c>
      <c r="E1845">
        <v>0</v>
      </c>
    </row>
    <row r="1846" spans="1:5" x14ac:dyDescent="0.35">
      <c r="A1846" s="39" t="s">
        <v>2775</v>
      </c>
      <c r="B1846">
        <v>11537</v>
      </c>
      <c r="C1846">
        <v>14860</v>
      </c>
      <c r="D1846">
        <v>820</v>
      </c>
      <c r="E1846">
        <v>0</v>
      </c>
    </row>
    <row r="1847" spans="1:5" x14ac:dyDescent="0.35">
      <c r="A1847" s="39" t="s">
        <v>2776</v>
      </c>
      <c r="B1847">
        <v>0</v>
      </c>
      <c r="C1847">
        <v>0</v>
      </c>
      <c r="D1847">
        <v>0</v>
      </c>
      <c r="E1847">
        <v>0</v>
      </c>
    </row>
    <row r="1848" spans="1:5" x14ac:dyDescent="0.35">
      <c r="A1848" s="39" t="s">
        <v>2777</v>
      </c>
      <c r="B1848">
        <v>17491</v>
      </c>
      <c r="C1848">
        <v>1971</v>
      </c>
      <c r="D1848">
        <v>795</v>
      </c>
      <c r="E1848">
        <v>0</v>
      </c>
    </row>
    <row r="1849" spans="1:5" x14ac:dyDescent="0.35">
      <c r="A1849" s="39" t="s">
        <v>2778</v>
      </c>
      <c r="B1849">
        <v>43490</v>
      </c>
      <c r="C1849">
        <v>132430</v>
      </c>
      <c r="D1849">
        <v>778</v>
      </c>
      <c r="E1849">
        <v>0</v>
      </c>
    </row>
    <row r="1850" spans="1:5" x14ac:dyDescent="0.35">
      <c r="A1850" s="39" t="s">
        <v>2779</v>
      </c>
      <c r="B1850">
        <v>0</v>
      </c>
      <c r="C1850">
        <v>0</v>
      </c>
      <c r="D1850">
        <v>0</v>
      </c>
      <c r="E1850">
        <v>0</v>
      </c>
    </row>
    <row r="1851" spans="1:5" x14ac:dyDescent="0.35">
      <c r="A1851" s="39" t="s">
        <v>2780</v>
      </c>
      <c r="B1851">
        <v>25874</v>
      </c>
      <c r="C1851">
        <v>2993</v>
      </c>
      <c r="D1851">
        <v>218</v>
      </c>
      <c r="E1851">
        <v>0</v>
      </c>
    </row>
    <row r="1852" spans="1:5" x14ac:dyDescent="0.35">
      <c r="A1852" s="39" t="s">
        <v>2781</v>
      </c>
      <c r="B1852">
        <v>183321</v>
      </c>
      <c r="C1852">
        <v>0</v>
      </c>
      <c r="D1852">
        <v>1385</v>
      </c>
      <c r="E1852">
        <v>0</v>
      </c>
    </row>
    <row r="1853" spans="1:5" x14ac:dyDescent="0.35">
      <c r="A1853" s="39" t="s">
        <v>2782</v>
      </c>
      <c r="B1853">
        <v>34963</v>
      </c>
      <c r="C1853">
        <v>271093</v>
      </c>
      <c r="D1853">
        <v>7580</v>
      </c>
      <c r="E1853">
        <v>14000</v>
      </c>
    </row>
    <row r="1854" spans="1:5" x14ac:dyDescent="0.35">
      <c r="A1854" s="39" t="s">
        <v>2783</v>
      </c>
      <c r="B1854">
        <v>9881</v>
      </c>
      <c r="C1854">
        <v>0</v>
      </c>
      <c r="D1854">
        <v>704</v>
      </c>
      <c r="E1854">
        <v>0</v>
      </c>
    </row>
    <row r="1855" spans="1:5" x14ac:dyDescent="0.35">
      <c r="A1855" s="39" t="s">
        <v>2784</v>
      </c>
      <c r="B1855">
        <v>172537</v>
      </c>
      <c r="C1855">
        <v>20133</v>
      </c>
      <c r="D1855">
        <v>13679</v>
      </c>
      <c r="E1855">
        <v>35200</v>
      </c>
    </row>
    <row r="1856" spans="1:5" x14ac:dyDescent="0.35">
      <c r="A1856" s="39" t="s">
        <v>2785</v>
      </c>
      <c r="B1856">
        <v>0</v>
      </c>
      <c r="C1856">
        <v>0</v>
      </c>
      <c r="D1856">
        <v>0</v>
      </c>
      <c r="E1856">
        <v>1415000</v>
      </c>
    </row>
    <row r="1857" spans="1:5" x14ac:dyDescent="0.35">
      <c r="A1857" s="39" t="s">
        <v>2786</v>
      </c>
      <c r="B1857">
        <v>241704</v>
      </c>
      <c r="C1857">
        <v>0</v>
      </c>
      <c r="D1857">
        <v>17230</v>
      </c>
      <c r="E1857">
        <v>25000</v>
      </c>
    </row>
    <row r="1858" spans="1:5" x14ac:dyDescent="0.35">
      <c r="A1858" s="39" t="s">
        <v>2787</v>
      </c>
      <c r="B1858">
        <v>0</v>
      </c>
      <c r="C1858">
        <v>0</v>
      </c>
      <c r="D1858">
        <v>0</v>
      </c>
      <c r="E1858">
        <v>0</v>
      </c>
    </row>
    <row r="1859" spans="1:5" x14ac:dyDescent="0.35">
      <c r="A1859" s="39" t="s">
        <v>2788</v>
      </c>
      <c r="B1859">
        <v>58842</v>
      </c>
      <c r="C1859">
        <v>104208</v>
      </c>
      <c r="D1859">
        <v>6273</v>
      </c>
      <c r="E1859">
        <v>0</v>
      </c>
    </row>
    <row r="1860" spans="1:5" x14ac:dyDescent="0.35">
      <c r="A1860" s="39" t="s">
        <v>2789</v>
      </c>
      <c r="B1860">
        <v>0</v>
      </c>
      <c r="C1860">
        <v>0</v>
      </c>
      <c r="D1860">
        <v>0</v>
      </c>
      <c r="E1860">
        <v>0</v>
      </c>
    </row>
    <row r="1861" spans="1:5" x14ac:dyDescent="0.35">
      <c r="A1861" s="39" t="s">
        <v>2790</v>
      </c>
      <c r="B1861">
        <v>58594</v>
      </c>
      <c r="C1861">
        <v>6715</v>
      </c>
      <c r="D1861">
        <v>4738</v>
      </c>
      <c r="E1861">
        <v>62000</v>
      </c>
    </row>
    <row r="1862" spans="1:5" x14ac:dyDescent="0.35">
      <c r="A1862" s="39" t="s">
        <v>2791</v>
      </c>
      <c r="B1862">
        <v>53091</v>
      </c>
      <c r="C1862">
        <v>0</v>
      </c>
      <c r="D1862">
        <v>3855</v>
      </c>
      <c r="E1862">
        <v>0</v>
      </c>
    </row>
    <row r="1863" spans="1:5" x14ac:dyDescent="0.35">
      <c r="A1863" s="39" t="s">
        <v>2792</v>
      </c>
      <c r="B1863">
        <v>206</v>
      </c>
      <c r="C1863">
        <v>2359</v>
      </c>
      <c r="D1863">
        <v>318</v>
      </c>
      <c r="E1863">
        <v>0</v>
      </c>
    </row>
    <row r="1864" spans="1:5" x14ac:dyDescent="0.35">
      <c r="A1864" s="39" t="s">
        <v>2793</v>
      </c>
      <c r="B1864">
        <v>83</v>
      </c>
      <c r="C1864">
        <v>0</v>
      </c>
      <c r="D1864">
        <v>54</v>
      </c>
      <c r="E1864">
        <v>0</v>
      </c>
    </row>
    <row r="1865" spans="1:5" x14ac:dyDescent="0.35">
      <c r="A1865" s="39" t="s">
        <v>2794</v>
      </c>
      <c r="B1865">
        <v>619</v>
      </c>
      <c r="C1865">
        <v>2359</v>
      </c>
      <c r="D1865">
        <v>470</v>
      </c>
      <c r="E1865">
        <v>0</v>
      </c>
    </row>
    <row r="1866" spans="1:5" x14ac:dyDescent="0.35">
      <c r="A1866" s="39" t="s">
        <v>2795</v>
      </c>
      <c r="B1866">
        <v>0</v>
      </c>
      <c r="C1866">
        <v>0</v>
      </c>
      <c r="D1866">
        <v>0</v>
      </c>
      <c r="E1866">
        <v>0</v>
      </c>
    </row>
    <row r="1867" spans="1:5" x14ac:dyDescent="0.35">
      <c r="A1867" s="39" t="s">
        <v>2796</v>
      </c>
      <c r="B1867">
        <v>10177</v>
      </c>
      <c r="C1867">
        <v>17999</v>
      </c>
      <c r="D1867">
        <v>866</v>
      </c>
      <c r="E1867">
        <v>24</v>
      </c>
    </row>
    <row r="1868" spans="1:5" x14ac:dyDescent="0.35">
      <c r="A1868" s="39" t="s">
        <v>2797</v>
      </c>
      <c r="B1868">
        <v>3845</v>
      </c>
      <c r="C1868">
        <v>0</v>
      </c>
      <c r="D1868">
        <v>191</v>
      </c>
      <c r="E1868">
        <v>0</v>
      </c>
    </row>
    <row r="1869" spans="1:5" x14ac:dyDescent="0.35">
      <c r="A1869" s="39" t="s">
        <v>2798</v>
      </c>
      <c r="B1869">
        <v>15130</v>
      </c>
      <c r="C1869">
        <v>2269</v>
      </c>
      <c r="D1869">
        <v>1382</v>
      </c>
      <c r="E1869">
        <v>0</v>
      </c>
    </row>
    <row r="1870" spans="1:5" x14ac:dyDescent="0.35">
      <c r="A1870" s="39" t="s">
        <v>2799</v>
      </c>
      <c r="B1870">
        <v>6034</v>
      </c>
      <c r="C1870">
        <v>28205</v>
      </c>
      <c r="D1870">
        <v>698</v>
      </c>
      <c r="E1870">
        <v>0</v>
      </c>
    </row>
    <row r="1871" spans="1:5" x14ac:dyDescent="0.35">
      <c r="A1871" s="39" t="s">
        <v>2800</v>
      </c>
      <c r="B1871">
        <v>0</v>
      </c>
      <c r="C1871">
        <v>0</v>
      </c>
      <c r="D1871">
        <v>0</v>
      </c>
      <c r="E1871">
        <v>0</v>
      </c>
    </row>
    <row r="1872" spans="1:5" x14ac:dyDescent="0.35">
      <c r="A1872" s="39" t="s">
        <v>2801</v>
      </c>
      <c r="B1872">
        <v>8939</v>
      </c>
      <c r="C1872">
        <v>27442</v>
      </c>
      <c r="D1872">
        <v>484</v>
      </c>
      <c r="E1872">
        <v>0</v>
      </c>
    </row>
    <row r="1873" spans="1:5" x14ac:dyDescent="0.35">
      <c r="A1873" s="39" t="s">
        <v>2802</v>
      </c>
      <c r="B1873">
        <v>74417</v>
      </c>
      <c r="C1873">
        <v>0</v>
      </c>
      <c r="D1873">
        <v>3607</v>
      </c>
      <c r="E1873">
        <v>0</v>
      </c>
    </row>
    <row r="1874" spans="1:5" x14ac:dyDescent="0.35">
      <c r="A1874" s="39" t="s">
        <v>2803</v>
      </c>
      <c r="B1874">
        <v>5810</v>
      </c>
      <c r="C1874">
        <v>0</v>
      </c>
      <c r="D1874">
        <v>282</v>
      </c>
      <c r="E1874">
        <v>0</v>
      </c>
    </row>
    <row r="1875" spans="1:5" x14ac:dyDescent="0.35">
      <c r="A1875" s="39" t="s">
        <v>2804</v>
      </c>
      <c r="B1875">
        <v>0</v>
      </c>
      <c r="C1875">
        <v>0</v>
      </c>
      <c r="D1875">
        <v>0</v>
      </c>
      <c r="E1875">
        <v>0</v>
      </c>
    </row>
    <row r="1876" spans="1:5" x14ac:dyDescent="0.35">
      <c r="A1876" s="39" t="s">
        <v>2805</v>
      </c>
      <c r="B1876">
        <v>9570</v>
      </c>
      <c r="C1876">
        <v>32475</v>
      </c>
      <c r="D1876">
        <v>143</v>
      </c>
      <c r="E1876">
        <v>0</v>
      </c>
    </row>
    <row r="1877" spans="1:5" x14ac:dyDescent="0.35">
      <c r="A1877" s="39" t="s">
        <v>2806</v>
      </c>
      <c r="B1877">
        <v>19438</v>
      </c>
      <c r="C1877">
        <v>0</v>
      </c>
      <c r="D1877">
        <v>200</v>
      </c>
      <c r="E1877">
        <v>0</v>
      </c>
    </row>
    <row r="1878" spans="1:5" x14ac:dyDescent="0.35">
      <c r="A1878" s="39" t="s">
        <v>2807</v>
      </c>
      <c r="B1878">
        <v>30802</v>
      </c>
      <c r="C1878">
        <v>3629</v>
      </c>
      <c r="D1878">
        <v>353</v>
      </c>
      <c r="E1878">
        <v>0</v>
      </c>
    </row>
    <row r="1879" spans="1:5" x14ac:dyDescent="0.35">
      <c r="A1879" s="39" t="s">
        <v>2808</v>
      </c>
      <c r="B1879">
        <v>0</v>
      </c>
      <c r="C1879">
        <v>0</v>
      </c>
      <c r="D1879">
        <v>0</v>
      </c>
      <c r="E1879">
        <v>0</v>
      </c>
    </row>
    <row r="1880" spans="1:5" x14ac:dyDescent="0.35">
      <c r="A1880" s="39" t="s">
        <v>2809</v>
      </c>
      <c r="B1880">
        <v>0</v>
      </c>
      <c r="C1880">
        <v>0</v>
      </c>
      <c r="D1880">
        <v>0</v>
      </c>
      <c r="E1880">
        <v>0</v>
      </c>
    </row>
    <row r="1881" spans="1:5" x14ac:dyDescent="0.35">
      <c r="A1881" s="39" t="s">
        <v>2810</v>
      </c>
      <c r="B1881">
        <v>0</v>
      </c>
      <c r="C1881">
        <v>0</v>
      </c>
      <c r="D1881">
        <v>0</v>
      </c>
      <c r="E1881">
        <v>0</v>
      </c>
    </row>
    <row r="1882" spans="1:5" x14ac:dyDescent="0.35">
      <c r="A1882" s="39" t="s">
        <v>2811</v>
      </c>
      <c r="B1882">
        <v>32925</v>
      </c>
      <c r="C1882">
        <v>89368</v>
      </c>
      <c r="D1882">
        <v>4893</v>
      </c>
      <c r="E1882">
        <v>0</v>
      </c>
    </row>
    <row r="1883" spans="1:5" x14ac:dyDescent="0.35">
      <c r="A1883" s="39" t="s">
        <v>2812</v>
      </c>
      <c r="B1883">
        <v>9451</v>
      </c>
      <c r="C1883">
        <v>0</v>
      </c>
      <c r="D1883">
        <v>867</v>
      </c>
      <c r="E1883">
        <v>0</v>
      </c>
    </row>
    <row r="1884" spans="1:5" x14ac:dyDescent="0.35">
      <c r="A1884" s="39" t="s">
        <v>2813</v>
      </c>
      <c r="B1884">
        <v>18442</v>
      </c>
      <c r="C1884">
        <v>2176</v>
      </c>
      <c r="D1884">
        <v>1894</v>
      </c>
      <c r="E1884">
        <v>0</v>
      </c>
    </row>
    <row r="1885" spans="1:5" x14ac:dyDescent="0.35">
      <c r="A1885" s="39" t="s">
        <v>2814</v>
      </c>
      <c r="B1885">
        <v>86498</v>
      </c>
      <c r="C1885">
        <v>0</v>
      </c>
      <c r="D1885">
        <v>7974</v>
      </c>
      <c r="E1885">
        <v>0</v>
      </c>
    </row>
    <row r="1886" spans="1:5" x14ac:dyDescent="0.35">
      <c r="A1886" s="39" t="s">
        <v>2815</v>
      </c>
      <c r="B1886">
        <v>275934</v>
      </c>
      <c r="C1886">
        <v>226464</v>
      </c>
      <c r="D1886">
        <v>17052</v>
      </c>
      <c r="E1886">
        <v>123690</v>
      </c>
    </row>
    <row r="1887" spans="1:5" x14ac:dyDescent="0.35">
      <c r="A1887" s="39" t="s">
        <v>2816</v>
      </c>
      <c r="B1887">
        <v>110374</v>
      </c>
      <c r="C1887">
        <v>0</v>
      </c>
      <c r="D1887">
        <v>6821</v>
      </c>
      <c r="E1887">
        <v>0</v>
      </c>
    </row>
    <row r="1888" spans="1:5" x14ac:dyDescent="0.35">
      <c r="A1888" s="39" t="s">
        <v>2817</v>
      </c>
      <c r="B1888">
        <v>0</v>
      </c>
      <c r="C1888">
        <v>0</v>
      </c>
      <c r="D1888">
        <v>0</v>
      </c>
      <c r="E1888">
        <v>56000</v>
      </c>
    </row>
    <row r="1889" spans="1:5" x14ac:dyDescent="0.35">
      <c r="A1889" s="39" t="s">
        <v>2818</v>
      </c>
      <c r="B1889">
        <v>32593</v>
      </c>
      <c r="C1889">
        <v>20205</v>
      </c>
      <c r="D1889">
        <v>1196</v>
      </c>
      <c r="E1889">
        <v>0</v>
      </c>
    </row>
    <row r="1890" spans="1:5" x14ac:dyDescent="0.35">
      <c r="A1890" s="39" t="s">
        <v>2819</v>
      </c>
      <c r="B1890">
        <v>3213</v>
      </c>
      <c r="C1890">
        <v>0</v>
      </c>
      <c r="D1890">
        <v>92</v>
      </c>
      <c r="E1890">
        <v>0</v>
      </c>
    </row>
    <row r="1891" spans="1:5" x14ac:dyDescent="0.35">
      <c r="A1891" s="39" t="s">
        <v>2820</v>
      </c>
      <c r="B1891">
        <v>22423</v>
      </c>
      <c r="C1891">
        <v>1537</v>
      </c>
      <c r="D1891">
        <v>625</v>
      </c>
      <c r="E1891">
        <v>0</v>
      </c>
    </row>
    <row r="1892" spans="1:5" x14ac:dyDescent="0.35">
      <c r="A1892" s="39" t="s">
        <v>2821</v>
      </c>
      <c r="B1892">
        <v>0</v>
      </c>
      <c r="C1892">
        <v>0</v>
      </c>
      <c r="D1892">
        <v>0</v>
      </c>
      <c r="E1892">
        <v>0</v>
      </c>
    </row>
    <row r="1893" spans="1:5" x14ac:dyDescent="0.35">
      <c r="A1893" s="39" t="s">
        <v>2822</v>
      </c>
      <c r="B1893">
        <v>9950</v>
      </c>
      <c r="C1893">
        <v>10088</v>
      </c>
      <c r="D1893">
        <v>824</v>
      </c>
      <c r="E1893">
        <v>0</v>
      </c>
    </row>
    <row r="1894" spans="1:5" x14ac:dyDescent="0.35">
      <c r="A1894" s="39" t="s">
        <v>2823</v>
      </c>
      <c r="B1894">
        <v>0</v>
      </c>
      <c r="C1894">
        <v>0</v>
      </c>
      <c r="D1894">
        <v>0</v>
      </c>
      <c r="E1894">
        <v>0</v>
      </c>
    </row>
    <row r="1895" spans="1:5" x14ac:dyDescent="0.35">
      <c r="A1895" s="39" t="s">
        <v>2824</v>
      </c>
      <c r="B1895">
        <v>18874</v>
      </c>
      <c r="C1895">
        <v>1425</v>
      </c>
      <c r="D1895">
        <v>849</v>
      </c>
      <c r="E1895">
        <v>0</v>
      </c>
    </row>
    <row r="1896" spans="1:5" x14ac:dyDescent="0.35">
      <c r="A1896" s="39" t="s">
        <v>2825</v>
      </c>
      <c r="B1896">
        <v>22789</v>
      </c>
      <c r="C1896">
        <v>16409</v>
      </c>
      <c r="D1896">
        <v>916</v>
      </c>
      <c r="E1896">
        <v>0</v>
      </c>
    </row>
    <row r="1897" spans="1:5" x14ac:dyDescent="0.35">
      <c r="A1897" s="39" t="s">
        <v>2826</v>
      </c>
      <c r="B1897">
        <v>0</v>
      </c>
      <c r="C1897">
        <v>0</v>
      </c>
      <c r="D1897">
        <v>0</v>
      </c>
      <c r="E1897">
        <v>0</v>
      </c>
    </row>
    <row r="1898" spans="1:5" x14ac:dyDescent="0.35">
      <c r="A1898" s="39" t="s">
        <v>2827</v>
      </c>
      <c r="B1898">
        <v>29893</v>
      </c>
      <c r="C1898">
        <v>819</v>
      </c>
      <c r="D1898">
        <v>1055</v>
      </c>
      <c r="E1898">
        <v>0</v>
      </c>
    </row>
    <row r="1899" spans="1:5" x14ac:dyDescent="0.35">
      <c r="A1899" s="39" t="s">
        <v>2828</v>
      </c>
      <c r="B1899">
        <v>0</v>
      </c>
      <c r="C1899">
        <v>0</v>
      </c>
      <c r="D1899">
        <v>0</v>
      </c>
      <c r="E1899">
        <v>0</v>
      </c>
    </row>
    <row r="1900" spans="1:5" x14ac:dyDescent="0.35">
      <c r="A1900" s="39" t="s">
        <v>2829</v>
      </c>
      <c r="B1900">
        <v>6235</v>
      </c>
      <c r="C1900">
        <v>7932</v>
      </c>
      <c r="D1900">
        <v>441</v>
      </c>
      <c r="E1900">
        <v>0</v>
      </c>
    </row>
    <row r="1901" spans="1:5" x14ac:dyDescent="0.35">
      <c r="A1901" s="39" t="s">
        <v>2830</v>
      </c>
      <c r="B1901">
        <v>0</v>
      </c>
      <c r="C1901">
        <v>0</v>
      </c>
      <c r="D1901">
        <v>0</v>
      </c>
      <c r="E1901">
        <v>0</v>
      </c>
    </row>
    <row r="1902" spans="1:5" x14ac:dyDescent="0.35">
      <c r="A1902" s="39" t="s">
        <v>2831</v>
      </c>
      <c r="B1902">
        <v>4742</v>
      </c>
      <c r="C1902">
        <v>1046</v>
      </c>
      <c r="D1902">
        <v>251</v>
      </c>
      <c r="E1902">
        <v>0</v>
      </c>
    </row>
    <row r="1903" spans="1:5" x14ac:dyDescent="0.35">
      <c r="A1903" s="39" t="s">
        <v>2832</v>
      </c>
      <c r="B1903">
        <v>15986</v>
      </c>
      <c r="C1903">
        <v>11619</v>
      </c>
      <c r="D1903">
        <v>829</v>
      </c>
      <c r="E1903">
        <v>0</v>
      </c>
    </row>
    <row r="1904" spans="1:5" x14ac:dyDescent="0.35">
      <c r="A1904" s="39" t="s">
        <v>2833</v>
      </c>
      <c r="B1904">
        <v>2031</v>
      </c>
      <c r="C1904">
        <v>0</v>
      </c>
      <c r="D1904">
        <v>86</v>
      </c>
      <c r="E1904">
        <v>0</v>
      </c>
    </row>
    <row r="1905" spans="1:5" x14ac:dyDescent="0.35">
      <c r="A1905" s="39" t="s">
        <v>2834</v>
      </c>
      <c r="B1905">
        <v>7759</v>
      </c>
      <c r="C1905">
        <v>648</v>
      </c>
      <c r="D1905">
        <v>354</v>
      </c>
      <c r="E1905">
        <v>0</v>
      </c>
    </row>
    <row r="1906" spans="1:5" x14ac:dyDescent="0.35">
      <c r="A1906" s="39" t="s">
        <v>2835</v>
      </c>
      <c r="B1906">
        <v>8050</v>
      </c>
      <c r="C1906">
        <v>8912</v>
      </c>
      <c r="D1906">
        <v>416</v>
      </c>
      <c r="E1906">
        <v>1050</v>
      </c>
    </row>
    <row r="1907" spans="1:5" x14ac:dyDescent="0.35">
      <c r="A1907" s="39" t="s">
        <v>2836</v>
      </c>
      <c r="B1907">
        <v>2639</v>
      </c>
      <c r="C1907">
        <v>0</v>
      </c>
      <c r="D1907">
        <v>123</v>
      </c>
      <c r="E1907">
        <v>900</v>
      </c>
    </row>
    <row r="1908" spans="1:5" x14ac:dyDescent="0.35">
      <c r="A1908" s="39" t="s">
        <v>2837</v>
      </c>
      <c r="B1908">
        <v>4327</v>
      </c>
      <c r="C1908">
        <v>406</v>
      </c>
      <c r="D1908">
        <v>154</v>
      </c>
      <c r="E1908">
        <v>800</v>
      </c>
    </row>
    <row r="1909" spans="1:5" x14ac:dyDescent="0.35">
      <c r="A1909" s="39" t="s">
        <v>2838</v>
      </c>
      <c r="B1909">
        <v>11351</v>
      </c>
      <c r="C1909">
        <v>0</v>
      </c>
      <c r="D1909">
        <v>369</v>
      </c>
      <c r="E1909">
        <v>1000</v>
      </c>
    </row>
    <row r="1910" spans="1:5" x14ac:dyDescent="0.35">
      <c r="A1910" s="39" t="s">
        <v>2839</v>
      </c>
      <c r="B1910">
        <v>16779</v>
      </c>
      <c r="C1910">
        <v>10094</v>
      </c>
      <c r="D1910">
        <v>680</v>
      </c>
      <c r="E1910">
        <v>0</v>
      </c>
    </row>
    <row r="1911" spans="1:5" x14ac:dyDescent="0.35">
      <c r="A1911" s="39" t="s">
        <v>2840</v>
      </c>
      <c r="B1911">
        <v>0</v>
      </c>
      <c r="C1911">
        <v>0</v>
      </c>
      <c r="D1911">
        <v>0</v>
      </c>
      <c r="E1911">
        <v>0</v>
      </c>
    </row>
    <row r="1912" spans="1:5" x14ac:dyDescent="0.35">
      <c r="A1912" s="39" t="s">
        <v>2841</v>
      </c>
      <c r="B1912">
        <v>9720</v>
      </c>
      <c r="C1912">
        <v>694</v>
      </c>
      <c r="D1912">
        <v>328</v>
      </c>
      <c r="E1912">
        <v>0</v>
      </c>
    </row>
    <row r="1913" spans="1:5" x14ac:dyDescent="0.35">
      <c r="A1913" s="39" t="s">
        <v>2842</v>
      </c>
      <c r="B1913">
        <v>29156</v>
      </c>
      <c r="C1913">
        <v>22158</v>
      </c>
      <c r="D1913">
        <v>1424</v>
      </c>
      <c r="E1913">
        <v>0</v>
      </c>
    </row>
    <row r="1914" spans="1:5" x14ac:dyDescent="0.35">
      <c r="A1914" s="39" t="s">
        <v>2843</v>
      </c>
      <c r="B1914">
        <v>8253</v>
      </c>
      <c r="C1914">
        <v>0</v>
      </c>
      <c r="D1914">
        <v>332</v>
      </c>
      <c r="E1914">
        <v>0</v>
      </c>
    </row>
    <row r="1915" spans="1:5" x14ac:dyDescent="0.35">
      <c r="A1915" s="39" t="s">
        <v>2844</v>
      </c>
      <c r="B1915">
        <v>11606</v>
      </c>
      <c r="C1915">
        <v>797</v>
      </c>
      <c r="D1915">
        <v>388</v>
      </c>
      <c r="E1915">
        <v>0</v>
      </c>
    </row>
    <row r="1916" spans="1:5" x14ac:dyDescent="0.35">
      <c r="A1916" s="39" t="s">
        <v>2845</v>
      </c>
      <c r="B1916">
        <v>8253</v>
      </c>
      <c r="C1916">
        <v>0</v>
      </c>
      <c r="D1916">
        <v>332</v>
      </c>
      <c r="E1916">
        <v>0</v>
      </c>
    </row>
    <row r="1917" spans="1:5" x14ac:dyDescent="0.35">
      <c r="A1917" s="39" t="s">
        <v>2846</v>
      </c>
      <c r="B1917">
        <v>20032</v>
      </c>
      <c r="C1917">
        <v>12823</v>
      </c>
      <c r="D1917">
        <v>965</v>
      </c>
      <c r="E1917">
        <v>0</v>
      </c>
    </row>
    <row r="1918" spans="1:5" x14ac:dyDescent="0.35">
      <c r="A1918" s="39" t="s">
        <v>2847</v>
      </c>
      <c r="B1918">
        <v>0</v>
      </c>
      <c r="C1918">
        <v>0</v>
      </c>
      <c r="D1918">
        <v>0</v>
      </c>
      <c r="E1918">
        <v>0</v>
      </c>
    </row>
    <row r="1919" spans="1:5" x14ac:dyDescent="0.35">
      <c r="A1919" s="39" t="s">
        <v>2848</v>
      </c>
      <c r="B1919">
        <v>18219</v>
      </c>
      <c r="C1919">
        <v>1251</v>
      </c>
      <c r="D1919">
        <v>708</v>
      </c>
      <c r="E1919">
        <v>0</v>
      </c>
    </row>
    <row r="1920" spans="1:5" x14ac:dyDescent="0.35">
      <c r="A1920" s="39" t="s">
        <v>2849</v>
      </c>
      <c r="B1920">
        <v>20978</v>
      </c>
      <c r="C1920">
        <v>27901</v>
      </c>
      <c r="D1920">
        <v>1895</v>
      </c>
      <c r="E1920">
        <v>0</v>
      </c>
    </row>
    <row r="1921" spans="1:5" x14ac:dyDescent="0.35">
      <c r="A1921" s="39" t="s">
        <v>2850</v>
      </c>
      <c r="B1921">
        <v>27594</v>
      </c>
      <c r="C1921">
        <v>0</v>
      </c>
      <c r="D1921">
        <v>1127</v>
      </c>
      <c r="E1921">
        <v>0</v>
      </c>
    </row>
    <row r="1922" spans="1:5" x14ac:dyDescent="0.35">
      <c r="A1922" s="39" t="s">
        <v>2851</v>
      </c>
      <c r="B1922">
        <v>15878</v>
      </c>
      <c r="C1922">
        <v>998</v>
      </c>
      <c r="D1922">
        <v>763</v>
      </c>
      <c r="E1922">
        <v>0</v>
      </c>
    </row>
    <row r="1923" spans="1:5" x14ac:dyDescent="0.35">
      <c r="A1923" s="39" t="s">
        <v>2852</v>
      </c>
      <c r="B1923">
        <v>0</v>
      </c>
      <c r="C1923">
        <v>0</v>
      </c>
      <c r="D1923">
        <v>0</v>
      </c>
      <c r="E1923">
        <v>0</v>
      </c>
    </row>
    <row r="1924" spans="1:5" x14ac:dyDescent="0.35">
      <c r="A1924" s="39" t="s">
        <v>2853</v>
      </c>
      <c r="B1924">
        <v>0</v>
      </c>
      <c r="C1924">
        <v>0</v>
      </c>
      <c r="D1924">
        <v>0</v>
      </c>
      <c r="E1924">
        <v>4498</v>
      </c>
    </row>
    <row r="1925" spans="1:5" x14ac:dyDescent="0.35">
      <c r="A1925" s="39" t="s">
        <v>2854</v>
      </c>
      <c r="B1925">
        <v>16774</v>
      </c>
      <c r="C1925">
        <v>9614</v>
      </c>
      <c r="D1925">
        <v>627</v>
      </c>
      <c r="E1925">
        <v>0</v>
      </c>
    </row>
    <row r="1926" spans="1:5" x14ac:dyDescent="0.35">
      <c r="A1926" s="39" t="s">
        <v>2855</v>
      </c>
      <c r="B1926">
        <v>0</v>
      </c>
      <c r="C1926">
        <v>0</v>
      </c>
      <c r="D1926">
        <v>0</v>
      </c>
      <c r="E1926">
        <v>0</v>
      </c>
    </row>
    <row r="1927" spans="1:5" x14ac:dyDescent="0.35">
      <c r="A1927" s="39" t="s">
        <v>2856</v>
      </c>
      <c r="B1927">
        <v>10802</v>
      </c>
      <c r="C1927">
        <v>740</v>
      </c>
      <c r="D1927">
        <v>389</v>
      </c>
      <c r="E1927">
        <v>0</v>
      </c>
    </row>
    <row r="1928" spans="1:5" x14ac:dyDescent="0.35">
      <c r="A1928" s="39" t="s">
        <v>2857</v>
      </c>
      <c r="B1928">
        <v>0</v>
      </c>
      <c r="C1928">
        <v>0</v>
      </c>
      <c r="D1928">
        <v>0</v>
      </c>
      <c r="E1928">
        <v>0</v>
      </c>
    </row>
    <row r="1929" spans="1:5" x14ac:dyDescent="0.35">
      <c r="A1929" s="39" t="s">
        <v>2858</v>
      </c>
      <c r="B1929">
        <v>14886</v>
      </c>
      <c r="C1929">
        <v>62611</v>
      </c>
      <c r="D1929">
        <v>3838</v>
      </c>
      <c r="E1929">
        <v>0</v>
      </c>
    </row>
    <row r="1930" spans="1:5" x14ac:dyDescent="0.35">
      <c r="A1930" s="39" t="s">
        <v>2859</v>
      </c>
      <c r="B1930">
        <v>85694</v>
      </c>
      <c r="C1930">
        <v>0</v>
      </c>
      <c r="D1930">
        <v>3347</v>
      </c>
      <c r="E1930">
        <v>0</v>
      </c>
    </row>
    <row r="1931" spans="1:5" x14ac:dyDescent="0.35">
      <c r="A1931" s="39" t="s">
        <v>2860</v>
      </c>
      <c r="B1931">
        <v>72113</v>
      </c>
      <c r="C1931">
        <v>5058</v>
      </c>
      <c r="D1931">
        <v>4092</v>
      </c>
      <c r="E1931">
        <v>0</v>
      </c>
    </row>
    <row r="1932" spans="1:5" x14ac:dyDescent="0.35">
      <c r="A1932" s="39" t="s">
        <v>2861</v>
      </c>
      <c r="B1932">
        <v>0</v>
      </c>
      <c r="C1932">
        <v>0</v>
      </c>
      <c r="D1932">
        <v>0</v>
      </c>
      <c r="E1932">
        <v>295601</v>
      </c>
    </row>
    <row r="1933" spans="1:5" x14ac:dyDescent="0.35">
      <c r="A1933" s="39" t="s">
        <v>2862</v>
      </c>
      <c r="B1933">
        <v>14799</v>
      </c>
      <c r="C1933">
        <v>0</v>
      </c>
      <c r="D1933">
        <v>1176</v>
      </c>
      <c r="E1933">
        <v>0</v>
      </c>
    </row>
    <row r="1934" spans="1:5" x14ac:dyDescent="0.35">
      <c r="A1934" s="39" t="s">
        <v>2863</v>
      </c>
      <c r="B1934">
        <v>14799</v>
      </c>
      <c r="C1934">
        <v>0</v>
      </c>
      <c r="D1934">
        <v>1094</v>
      </c>
      <c r="E1934">
        <v>0</v>
      </c>
    </row>
    <row r="1935" spans="1:5" x14ac:dyDescent="0.35">
      <c r="A1935" s="39" t="s">
        <v>2864</v>
      </c>
      <c r="B1935">
        <v>12044</v>
      </c>
      <c r="C1935">
        <v>0</v>
      </c>
      <c r="D1935">
        <v>891</v>
      </c>
      <c r="E1935">
        <v>0</v>
      </c>
    </row>
    <row r="1936" spans="1:5" x14ac:dyDescent="0.35">
      <c r="A1936" s="39" t="s">
        <v>2865</v>
      </c>
      <c r="B1936">
        <v>40916</v>
      </c>
      <c r="C1936">
        <v>0</v>
      </c>
      <c r="D1936">
        <v>3523</v>
      </c>
      <c r="E1936">
        <v>0</v>
      </c>
    </row>
    <row r="1937" spans="1:5" x14ac:dyDescent="0.35">
      <c r="A1937" s="39" t="s">
        <v>2866</v>
      </c>
      <c r="B1937">
        <v>25232</v>
      </c>
      <c r="C1937">
        <v>0</v>
      </c>
      <c r="D1937">
        <v>2018</v>
      </c>
      <c r="E1937">
        <v>0</v>
      </c>
    </row>
    <row r="1938" spans="1:5" x14ac:dyDescent="0.35">
      <c r="A1938" s="39" t="s">
        <v>2867</v>
      </c>
      <c r="B1938">
        <v>31127</v>
      </c>
      <c r="C1938">
        <v>0</v>
      </c>
      <c r="D1938">
        <v>2426</v>
      </c>
      <c r="E1938">
        <v>0</v>
      </c>
    </row>
    <row r="1939" spans="1:5" x14ac:dyDescent="0.35">
      <c r="A1939" s="39" t="s">
        <v>2868</v>
      </c>
      <c r="B1939">
        <v>26913</v>
      </c>
      <c r="C1939">
        <v>0</v>
      </c>
      <c r="D1939">
        <v>2287</v>
      </c>
      <c r="E1939">
        <v>3600</v>
      </c>
    </row>
    <row r="1940" spans="1:5" x14ac:dyDescent="0.35">
      <c r="A1940" s="39" t="s">
        <v>2869</v>
      </c>
      <c r="B1940">
        <v>6680</v>
      </c>
      <c r="C1940">
        <v>0</v>
      </c>
      <c r="D1940">
        <v>526</v>
      </c>
      <c r="E1940">
        <v>0</v>
      </c>
    </row>
    <row r="1941" spans="1:5" x14ac:dyDescent="0.35">
      <c r="A1941" s="39" t="s">
        <v>2870</v>
      </c>
      <c r="B1941">
        <v>12456</v>
      </c>
      <c r="C1941">
        <v>0</v>
      </c>
      <c r="D1941">
        <v>956</v>
      </c>
      <c r="E1941">
        <v>0</v>
      </c>
    </row>
    <row r="1942" spans="1:5" x14ac:dyDescent="0.35">
      <c r="A1942" s="39" t="s">
        <v>2871</v>
      </c>
      <c r="B1942">
        <v>120764</v>
      </c>
      <c r="C1942">
        <v>0</v>
      </c>
      <c r="D1942">
        <v>7246</v>
      </c>
      <c r="E1942">
        <v>0</v>
      </c>
    </row>
    <row r="1943" spans="1:5" x14ac:dyDescent="0.35">
      <c r="A1943" s="39" t="s">
        <v>2872</v>
      </c>
      <c r="B1943">
        <v>120764</v>
      </c>
      <c r="C1943">
        <v>0</v>
      </c>
      <c r="D1943">
        <v>5808</v>
      </c>
      <c r="E1943">
        <v>0</v>
      </c>
    </row>
    <row r="1944" spans="1:5" x14ac:dyDescent="0.35">
      <c r="A1944" s="39" t="s">
        <v>2873</v>
      </c>
      <c r="B1944">
        <v>154768</v>
      </c>
      <c r="C1944">
        <v>0</v>
      </c>
      <c r="D1944">
        <v>10361</v>
      </c>
      <c r="E1944">
        <v>0</v>
      </c>
    </row>
    <row r="1945" spans="1:5" x14ac:dyDescent="0.35">
      <c r="A1945" s="39" t="s">
        <v>2874</v>
      </c>
      <c r="B1945">
        <v>8589</v>
      </c>
      <c r="C1945">
        <v>0</v>
      </c>
      <c r="D1945">
        <v>712</v>
      </c>
      <c r="E1945">
        <v>0</v>
      </c>
    </row>
    <row r="1946" spans="1:5" x14ac:dyDescent="0.35">
      <c r="A1946" s="39" t="s">
        <v>2875</v>
      </c>
      <c r="B1946">
        <v>5835</v>
      </c>
      <c r="C1946">
        <v>0</v>
      </c>
      <c r="D1946">
        <v>457</v>
      </c>
      <c r="E1946">
        <v>0</v>
      </c>
    </row>
    <row r="1947" spans="1:5" x14ac:dyDescent="0.35">
      <c r="A1947" s="39" t="s">
        <v>2876</v>
      </c>
      <c r="B1947">
        <v>13046</v>
      </c>
      <c r="C1947">
        <v>0</v>
      </c>
      <c r="D1947">
        <v>1005</v>
      </c>
      <c r="E1947">
        <v>0</v>
      </c>
    </row>
    <row r="1948" spans="1:5" x14ac:dyDescent="0.35">
      <c r="A1948" s="39" t="s">
        <v>2877</v>
      </c>
      <c r="B1948">
        <v>11396</v>
      </c>
      <c r="C1948">
        <v>0</v>
      </c>
      <c r="D1948">
        <v>569</v>
      </c>
      <c r="E1948">
        <v>0</v>
      </c>
    </row>
    <row r="1949" spans="1:5" x14ac:dyDescent="0.35">
      <c r="A1949" s="39" t="s">
        <v>2878</v>
      </c>
      <c r="B1949">
        <v>7584</v>
      </c>
      <c r="C1949">
        <v>0</v>
      </c>
      <c r="D1949">
        <v>374</v>
      </c>
      <c r="E1949">
        <v>0</v>
      </c>
    </row>
    <row r="1950" spans="1:5" x14ac:dyDescent="0.35">
      <c r="A1950" s="39" t="s">
        <v>2879</v>
      </c>
      <c r="B1950">
        <v>6763</v>
      </c>
      <c r="C1950">
        <v>0</v>
      </c>
      <c r="D1950">
        <v>333</v>
      </c>
      <c r="E1950">
        <v>0</v>
      </c>
    </row>
    <row r="1951" spans="1:5" x14ac:dyDescent="0.35">
      <c r="A1951" s="39" t="s">
        <v>2880</v>
      </c>
      <c r="B1951">
        <v>0</v>
      </c>
      <c r="C1951">
        <v>0</v>
      </c>
      <c r="D1951">
        <v>0</v>
      </c>
      <c r="E1951">
        <v>0</v>
      </c>
    </row>
    <row r="1952" spans="1:5" x14ac:dyDescent="0.35">
      <c r="A1952" s="39" t="s">
        <v>2881</v>
      </c>
      <c r="B1952">
        <v>14565</v>
      </c>
      <c r="C1952">
        <v>0</v>
      </c>
      <c r="D1952">
        <v>1528</v>
      </c>
      <c r="E1952">
        <v>1000</v>
      </c>
    </row>
    <row r="1953" spans="1:5" x14ac:dyDescent="0.35">
      <c r="A1953" s="39" t="s">
        <v>2882</v>
      </c>
      <c r="B1953">
        <v>14565</v>
      </c>
      <c r="C1953">
        <v>0</v>
      </c>
      <c r="D1953">
        <v>1268</v>
      </c>
      <c r="E1953">
        <v>0</v>
      </c>
    </row>
    <row r="1954" spans="1:5" x14ac:dyDescent="0.35">
      <c r="A1954" s="39" t="s">
        <v>2883</v>
      </c>
      <c r="B1954">
        <v>15774</v>
      </c>
      <c r="C1954">
        <v>0</v>
      </c>
      <c r="D1954">
        <v>1373</v>
      </c>
      <c r="E1954">
        <v>0</v>
      </c>
    </row>
    <row r="1955" spans="1:5" x14ac:dyDescent="0.35">
      <c r="A1955" s="39" t="s">
        <v>2884</v>
      </c>
      <c r="B1955">
        <v>17247</v>
      </c>
      <c r="C1955">
        <v>0</v>
      </c>
      <c r="D1955">
        <v>1502</v>
      </c>
      <c r="E1955">
        <v>0</v>
      </c>
    </row>
    <row r="1956" spans="1:5" x14ac:dyDescent="0.35">
      <c r="A1956" s="39" t="s">
        <v>2885</v>
      </c>
      <c r="B1956">
        <v>21250</v>
      </c>
      <c r="C1956">
        <v>0</v>
      </c>
      <c r="D1956">
        <v>1548</v>
      </c>
      <c r="E1956">
        <v>0</v>
      </c>
    </row>
    <row r="1957" spans="1:5" x14ac:dyDescent="0.35">
      <c r="A1957" s="39" t="s">
        <v>2886</v>
      </c>
      <c r="B1957">
        <v>10436</v>
      </c>
      <c r="C1957">
        <v>0</v>
      </c>
      <c r="D1957">
        <v>663</v>
      </c>
      <c r="E1957">
        <v>0</v>
      </c>
    </row>
    <row r="1958" spans="1:5" x14ac:dyDescent="0.35">
      <c r="A1958" s="39" t="s">
        <v>2887</v>
      </c>
      <c r="B1958">
        <v>20871</v>
      </c>
      <c r="C1958">
        <v>0</v>
      </c>
      <c r="D1958">
        <v>1326</v>
      </c>
      <c r="E1958">
        <v>0</v>
      </c>
    </row>
    <row r="1959" spans="1:5" x14ac:dyDescent="0.35">
      <c r="A1959" s="39" t="s">
        <v>2888</v>
      </c>
      <c r="B1959">
        <v>10436</v>
      </c>
      <c r="C1959">
        <v>0</v>
      </c>
      <c r="D1959">
        <v>663</v>
      </c>
      <c r="E1959">
        <v>0</v>
      </c>
    </row>
    <row r="1960" spans="1:5" x14ac:dyDescent="0.35">
      <c r="A1960" s="39" t="s">
        <v>2889</v>
      </c>
      <c r="B1960">
        <v>0</v>
      </c>
      <c r="C1960">
        <v>0</v>
      </c>
      <c r="D1960">
        <v>0</v>
      </c>
      <c r="E1960">
        <v>0</v>
      </c>
    </row>
    <row r="1961" spans="1:5" x14ac:dyDescent="0.35">
      <c r="A1961" s="39" t="s">
        <v>2890</v>
      </c>
      <c r="B1961">
        <v>18952</v>
      </c>
      <c r="C1961">
        <v>0</v>
      </c>
      <c r="D1961">
        <v>1380</v>
      </c>
      <c r="E1961">
        <v>0</v>
      </c>
    </row>
    <row r="1962" spans="1:5" x14ac:dyDescent="0.35">
      <c r="A1962" s="39" t="s">
        <v>2891</v>
      </c>
      <c r="B1962">
        <v>9404</v>
      </c>
      <c r="C1962">
        <v>0</v>
      </c>
      <c r="D1962">
        <v>679</v>
      </c>
      <c r="E1962">
        <v>0</v>
      </c>
    </row>
    <row r="1963" spans="1:5" x14ac:dyDescent="0.35">
      <c r="A1963" s="39" t="s">
        <v>2892</v>
      </c>
      <c r="B1963">
        <v>12972</v>
      </c>
      <c r="C1963">
        <v>0</v>
      </c>
      <c r="D1963">
        <v>937</v>
      </c>
      <c r="E1963">
        <v>0</v>
      </c>
    </row>
    <row r="1964" spans="1:5" x14ac:dyDescent="0.35">
      <c r="A1964" s="39" t="s">
        <v>2893</v>
      </c>
      <c r="B1964">
        <v>9346</v>
      </c>
      <c r="C1964">
        <v>0</v>
      </c>
      <c r="D1964">
        <v>962</v>
      </c>
      <c r="E1964">
        <v>0</v>
      </c>
    </row>
    <row r="1965" spans="1:5" x14ac:dyDescent="0.35">
      <c r="A1965" s="39" t="s">
        <v>2894</v>
      </c>
      <c r="B1965">
        <v>1809</v>
      </c>
      <c r="C1965">
        <v>0</v>
      </c>
      <c r="D1965">
        <v>165</v>
      </c>
      <c r="E1965">
        <v>0</v>
      </c>
    </row>
    <row r="1966" spans="1:5" x14ac:dyDescent="0.35">
      <c r="A1966" s="39" t="s">
        <v>2895</v>
      </c>
      <c r="B1966">
        <v>14999</v>
      </c>
      <c r="C1966">
        <v>0</v>
      </c>
      <c r="D1966">
        <v>1371</v>
      </c>
      <c r="E1966">
        <v>0</v>
      </c>
    </row>
    <row r="1967" spans="1:5" x14ac:dyDescent="0.35">
      <c r="A1967" s="39" t="s">
        <v>2896</v>
      </c>
      <c r="B1967">
        <v>5502</v>
      </c>
      <c r="C1967">
        <v>0</v>
      </c>
      <c r="D1967">
        <v>503</v>
      </c>
      <c r="E1967">
        <v>0</v>
      </c>
    </row>
    <row r="1968" spans="1:5" x14ac:dyDescent="0.35">
      <c r="A1968" s="39" t="s">
        <v>2897</v>
      </c>
      <c r="B1968">
        <v>7610</v>
      </c>
      <c r="C1968">
        <v>11781</v>
      </c>
      <c r="D1968">
        <v>479</v>
      </c>
      <c r="E1968">
        <v>0</v>
      </c>
    </row>
    <row r="1969" spans="1:5" x14ac:dyDescent="0.35">
      <c r="A1969" s="39" t="s">
        <v>2898</v>
      </c>
      <c r="B1969">
        <v>0</v>
      </c>
      <c r="C1969">
        <v>0</v>
      </c>
      <c r="D1969">
        <v>21</v>
      </c>
      <c r="E1969">
        <v>0</v>
      </c>
    </row>
    <row r="1970" spans="1:5" x14ac:dyDescent="0.35">
      <c r="A1970" s="39" t="s">
        <v>2899</v>
      </c>
      <c r="B1970">
        <v>5532</v>
      </c>
      <c r="C1970">
        <v>0</v>
      </c>
      <c r="D1970">
        <v>354</v>
      </c>
      <c r="E1970">
        <v>0</v>
      </c>
    </row>
    <row r="1971" spans="1:5" x14ac:dyDescent="0.35">
      <c r="A1971" s="39" t="s">
        <v>2900</v>
      </c>
      <c r="B1971">
        <v>0</v>
      </c>
      <c r="C1971">
        <v>0</v>
      </c>
      <c r="D1971">
        <v>0</v>
      </c>
      <c r="E1971">
        <v>0</v>
      </c>
    </row>
    <row r="1972" spans="1:5" x14ac:dyDescent="0.35">
      <c r="A1972" s="39" t="s">
        <v>2901</v>
      </c>
      <c r="B1972">
        <v>16029</v>
      </c>
      <c r="C1972">
        <v>18848</v>
      </c>
      <c r="D1972">
        <v>1361</v>
      </c>
      <c r="E1972">
        <v>0</v>
      </c>
    </row>
    <row r="1973" spans="1:5" x14ac:dyDescent="0.35">
      <c r="A1973" s="39" t="s">
        <v>2902</v>
      </c>
      <c r="B1973">
        <v>7878</v>
      </c>
      <c r="C1973">
        <v>0</v>
      </c>
      <c r="D1973">
        <v>464</v>
      </c>
      <c r="E1973">
        <v>0</v>
      </c>
    </row>
    <row r="1974" spans="1:5" x14ac:dyDescent="0.35">
      <c r="A1974" s="39" t="s">
        <v>2903</v>
      </c>
      <c r="B1974">
        <v>8925</v>
      </c>
      <c r="C1974">
        <v>0</v>
      </c>
      <c r="D1974">
        <v>526</v>
      </c>
      <c r="E1974">
        <v>0</v>
      </c>
    </row>
    <row r="1975" spans="1:5" x14ac:dyDescent="0.35">
      <c r="A1975" s="39" t="s">
        <v>2904</v>
      </c>
      <c r="B1975">
        <v>5373</v>
      </c>
      <c r="C1975">
        <v>0</v>
      </c>
      <c r="D1975">
        <v>317</v>
      </c>
      <c r="E1975">
        <v>0</v>
      </c>
    </row>
    <row r="1976" spans="1:5" x14ac:dyDescent="0.35">
      <c r="A1976" s="39" t="s">
        <v>2905</v>
      </c>
      <c r="B1976">
        <v>29247</v>
      </c>
      <c r="C1976">
        <v>60223</v>
      </c>
      <c r="D1976">
        <v>2124</v>
      </c>
      <c r="E1976">
        <v>0</v>
      </c>
    </row>
    <row r="1977" spans="1:5" x14ac:dyDescent="0.35">
      <c r="A1977" s="39" t="s">
        <v>2906</v>
      </c>
      <c r="B1977">
        <v>63611</v>
      </c>
      <c r="C1977">
        <v>0</v>
      </c>
      <c r="D1977">
        <v>4597</v>
      </c>
      <c r="E1977">
        <v>0</v>
      </c>
    </row>
    <row r="1978" spans="1:5" x14ac:dyDescent="0.35">
      <c r="A1978" s="39" t="s">
        <v>2907</v>
      </c>
      <c r="B1978">
        <v>3826</v>
      </c>
      <c r="C1978">
        <v>0</v>
      </c>
      <c r="D1978">
        <v>346</v>
      </c>
      <c r="E1978">
        <v>0</v>
      </c>
    </row>
    <row r="1979" spans="1:5" x14ac:dyDescent="0.35">
      <c r="A1979" s="39" t="s">
        <v>2908</v>
      </c>
      <c r="B1979">
        <v>23057</v>
      </c>
      <c r="C1979">
        <v>0</v>
      </c>
      <c r="D1979">
        <v>1995</v>
      </c>
      <c r="E1979">
        <v>0</v>
      </c>
    </row>
    <row r="1980" spans="1:5" x14ac:dyDescent="0.35">
      <c r="A1980" s="39" t="s">
        <v>2909</v>
      </c>
      <c r="B1980">
        <v>14966</v>
      </c>
      <c r="C1980">
        <v>11012</v>
      </c>
      <c r="D1980">
        <v>633</v>
      </c>
      <c r="E1980">
        <v>0</v>
      </c>
    </row>
    <row r="1981" spans="1:5" x14ac:dyDescent="0.35">
      <c r="A1981" s="39" t="s">
        <v>2910</v>
      </c>
      <c r="B1981">
        <v>3815</v>
      </c>
      <c r="C1981">
        <v>0</v>
      </c>
      <c r="D1981">
        <v>162</v>
      </c>
      <c r="E1981">
        <v>0</v>
      </c>
    </row>
    <row r="1982" spans="1:5" x14ac:dyDescent="0.35">
      <c r="A1982" s="39" t="s">
        <v>2911</v>
      </c>
      <c r="B1982">
        <v>10095</v>
      </c>
      <c r="C1982">
        <v>0</v>
      </c>
      <c r="D1982">
        <v>426</v>
      </c>
      <c r="E1982">
        <v>0</v>
      </c>
    </row>
    <row r="1983" spans="1:5" x14ac:dyDescent="0.35">
      <c r="A1983" s="39" t="s">
        <v>2912</v>
      </c>
      <c r="B1983">
        <v>13224</v>
      </c>
      <c r="C1983">
        <v>76105</v>
      </c>
      <c r="D1983">
        <v>1442</v>
      </c>
      <c r="E1983">
        <v>0</v>
      </c>
    </row>
    <row r="1984" spans="1:5" x14ac:dyDescent="0.35">
      <c r="A1984" s="39" t="s">
        <v>2913</v>
      </c>
      <c r="B1984">
        <v>17632</v>
      </c>
      <c r="C1984">
        <v>0</v>
      </c>
      <c r="D1984">
        <v>1911</v>
      </c>
      <c r="E1984">
        <v>0</v>
      </c>
    </row>
    <row r="1985" spans="1:5" x14ac:dyDescent="0.35">
      <c r="A1985" s="39" t="s">
        <v>2914</v>
      </c>
      <c r="B1985">
        <v>36942</v>
      </c>
      <c r="C1985">
        <v>0</v>
      </c>
      <c r="D1985">
        <v>4007</v>
      </c>
      <c r="E1985">
        <v>0</v>
      </c>
    </row>
    <row r="1986" spans="1:5" x14ac:dyDescent="0.35">
      <c r="A1986" s="39" t="s">
        <v>2915</v>
      </c>
      <c r="B1986">
        <v>69897</v>
      </c>
      <c r="C1986">
        <v>0</v>
      </c>
      <c r="D1986">
        <v>7658</v>
      </c>
      <c r="E1986">
        <v>0</v>
      </c>
    </row>
    <row r="1987" spans="1:5" x14ac:dyDescent="0.35">
      <c r="A1987" s="39" t="s">
        <v>2916</v>
      </c>
      <c r="B1987">
        <v>16792</v>
      </c>
      <c r="C1987">
        <v>0</v>
      </c>
      <c r="D1987">
        <v>1822</v>
      </c>
      <c r="E1987">
        <v>0</v>
      </c>
    </row>
    <row r="1988" spans="1:5" x14ac:dyDescent="0.35">
      <c r="A1988" s="39" t="s">
        <v>2917</v>
      </c>
      <c r="B1988">
        <v>14384</v>
      </c>
      <c r="C1988">
        <v>11011</v>
      </c>
      <c r="D1988">
        <v>1171</v>
      </c>
      <c r="E1988">
        <v>0</v>
      </c>
    </row>
    <row r="1989" spans="1:5" x14ac:dyDescent="0.35">
      <c r="A1989" s="39" t="s">
        <v>2918</v>
      </c>
      <c r="B1989">
        <v>3557</v>
      </c>
      <c r="C1989">
        <v>0</v>
      </c>
      <c r="D1989">
        <v>268</v>
      </c>
      <c r="E1989">
        <v>0</v>
      </c>
    </row>
    <row r="1990" spans="1:5" x14ac:dyDescent="0.35">
      <c r="A1990" s="39" t="s">
        <v>2919</v>
      </c>
      <c r="B1990">
        <v>5053</v>
      </c>
      <c r="C1990">
        <v>0</v>
      </c>
      <c r="D1990">
        <v>380</v>
      </c>
      <c r="E1990">
        <v>0</v>
      </c>
    </row>
    <row r="1991" spans="1:5" x14ac:dyDescent="0.35">
      <c r="A1991" s="39" t="s">
        <v>2920</v>
      </c>
      <c r="B1991">
        <v>22565</v>
      </c>
      <c r="C1991">
        <v>11756</v>
      </c>
      <c r="D1991">
        <v>1848</v>
      </c>
      <c r="E1991">
        <v>0</v>
      </c>
    </row>
    <row r="1992" spans="1:5" x14ac:dyDescent="0.35">
      <c r="A1992" s="39" t="s">
        <v>2921</v>
      </c>
      <c r="B1992">
        <v>0</v>
      </c>
      <c r="C1992">
        <v>0</v>
      </c>
      <c r="D1992">
        <v>0</v>
      </c>
      <c r="E1992">
        <v>0</v>
      </c>
    </row>
    <row r="1993" spans="1:5" x14ac:dyDescent="0.35">
      <c r="A1993" s="39" t="s">
        <v>2922</v>
      </c>
      <c r="B1993">
        <v>6100</v>
      </c>
      <c r="C1993">
        <v>0</v>
      </c>
      <c r="D1993">
        <v>479</v>
      </c>
      <c r="E1993">
        <v>0</v>
      </c>
    </row>
    <row r="1994" spans="1:5" x14ac:dyDescent="0.35">
      <c r="A1994" s="39" t="s">
        <v>2923</v>
      </c>
      <c r="B1994">
        <v>0</v>
      </c>
      <c r="C1994">
        <v>0</v>
      </c>
      <c r="D1994">
        <v>0</v>
      </c>
      <c r="E1994">
        <v>0</v>
      </c>
    </row>
    <row r="1995" spans="1:5" x14ac:dyDescent="0.35">
      <c r="A1995" s="39" t="s">
        <v>2924</v>
      </c>
      <c r="B1995">
        <v>1844</v>
      </c>
      <c r="C1995">
        <v>0</v>
      </c>
      <c r="D1995">
        <v>382</v>
      </c>
      <c r="E1995">
        <v>0</v>
      </c>
    </row>
    <row r="1996" spans="1:5" x14ac:dyDescent="0.35">
      <c r="A1996" s="39" t="s">
        <v>2925</v>
      </c>
      <c r="B1996">
        <v>1844</v>
      </c>
      <c r="C1996">
        <v>0</v>
      </c>
      <c r="D1996">
        <v>215</v>
      </c>
      <c r="E1996">
        <v>0</v>
      </c>
    </row>
    <row r="1997" spans="1:5" x14ac:dyDescent="0.35">
      <c r="A1997" s="39" t="s">
        <v>2926</v>
      </c>
      <c r="B1997">
        <v>9065</v>
      </c>
      <c r="C1997">
        <v>0</v>
      </c>
      <c r="D1997">
        <v>520</v>
      </c>
      <c r="E1997">
        <v>0</v>
      </c>
    </row>
    <row r="1998" spans="1:5" x14ac:dyDescent="0.35">
      <c r="A1998" s="39" t="s">
        <v>2927</v>
      </c>
      <c r="B1998">
        <v>6554</v>
      </c>
      <c r="C1998">
        <v>0</v>
      </c>
      <c r="D1998">
        <v>356</v>
      </c>
      <c r="E1998">
        <v>0</v>
      </c>
    </row>
    <row r="1999" spans="1:5" x14ac:dyDescent="0.35">
      <c r="A1999" s="39" t="s">
        <v>2928</v>
      </c>
      <c r="B1999">
        <v>19131</v>
      </c>
      <c r="C1999">
        <v>21383</v>
      </c>
      <c r="D1999">
        <v>1135</v>
      </c>
      <c r="E1999">
        <v>0</v>
      </c>
    </row>
    <row r="2000" spans="1:5" x14ac:dyDescent="0.35">
      <c r="A2000" s="39" t="s">
        <v>2929</v>
      </c>
      <c r="B2000">
        <v>9224</v>
      </c>
      <c r="C2000">
        <v>0</v>
      </c>
      <c r="D2000">
        <v>552</v>
      </c>
      <c r="E2000">
        <v>0</v>
      </c>
    </row>
    <row r="2001" spans="1:5" x14ac:dyDescent="0.35">
      <c r="A2001" s="39" t="s">
        <v>2930</v>
      </c>
      <c r="B2001">
        <v>7801</v>
      </c>
      <c r="C2001">
        <v>0</v>
      </c>
      <c r="D2001">
        <v>464</v>
      </c>
      <c r="E2001">
        <v>200</v>
      </c>
    </row>
    <row r="2002" spans="1:5" x14ac:dyDescent="0.35">
      <c r="A2002" s="39" t="s">
        <v>2931</v>
      </c>
      <c r="B2002">
        <v>11502</v>
      </c>
      <c r="C2002">
        <v>0</v>
      </c>
      <c r="D2002">
        <v>692</v>
      </c>
      <c r="E2002">
        <v>100</v>
      </c>
    </row>
    <row r="2003" spans="1:5" x14ac:dyDescent="0.35">
      <c r="A2003" s="39" t="s">
        <v>2932</v>
      </c>
      <c r="B2003">
        <v>2595</v>
      </c>
      <c r="C2003">
        <v>34489</v>
      </c>
      <c r="D2003">
        <v>285</v>
      </c>
      <c r="E2003">
        <v>0</v>
      </c>
    </row>
    <row r="2004" spans="1:5" x14ac:dyDescent="0.35">
      <c r="A2004" s="39" t="s">
        <v>2933</v>
      </c>
      <c r="B2004">
        <v>9603</v>
      </c>
      <c r="C2004">
        <v>0</v>
      </c>
      <c r="D2004">
        <v>800</v>
      </c>
      <c r="E2004">
        <v>0</v>
      </c>
    </row>
    <row r="2005" spans="1:5" x14ac:dyDescent="0.35">
      <c r="A2005" s="39" t="s">
        <v>2934</v>
      </c>
      <c r="B2005">
        <v>18298</v>
      </c>
      <c r="C2005">
        <v>0</v>
      </c>
      <c r="D2005">
        <v>1520</v>
      </c>
      <c r="E2005">
        <v>0</v>
      </c>
    </row>
    <row r="2006" spans="1:5" x14ac:dyDescent="0.35">
      <c r="A2006" s="39" t="s">
        <v>2935</v>
      </c>
      <c r="B2006">
        <v>42176</v>
      </c>
      <c r="C2006">
        <v>0</v>
      </c>
      <c r="D2006">
        <v>3537</v>
      </c>
      <c r="E2006">
        <v>0</v>
      </c>
    </row>
    <row r="2007" spans="1:5" x14ac:dyDescent="0.35">
      <c r="A2007" s="39" t="s">
        <v>2936</v>
      </c>
      <c r="B2007">
        <v>18427</v>
      </c>
      <c r="C2007">
        <v>41274</v>
      </c>
      <c r="D2007">
        <v>1559</v>
      </c>
      <c r="E2007">
        <v>0</v>
      </c>
    </row>
    <row r="2008" spans="1:5" x14ac:dyDescent="0.35">
      <c r="A2008" s="39" t="s">
        <v>2937</v>
      </c>
      <c r="B2008">
        <v>12469</v>
      </c>
      <c r="C2008">
        <v>0</v>
      </c>
      <c r="D2008">
        <v>1054</v>
      </c>
      <c r="E2008">
        <v>0</v>
      </c>
    </row>
    <row r="2009" spans="1:5" x14ac:dyDescent="0.35">
      <c r="A2009" s="39" t="s">
        <v>2938</v>
      </c>
      <c r="B2009">
        <v>19704</v>
      </c>
      <c r="C2009">
        <v>0</v>
      </c>
      <c r="D2009">
        <v>1663</v>
      </c>
      <c r="E2009">
        <v>0</v>
      </c>
    </row>
    <row r="2010" spans="1:5" x14ac:dyDescent="0.35">
      <c r="A2010" s="39" t="s">
        <v>2939</v>
      </c>
      <c r="B2010">
        <v>34175</v>
      </c>
      <c r="C2010">
        <v>0</v>
      </c>
      <c r="D2010">
        <v>2884</v>
      </c>
      <c r="E2010">
        <v>0</v>
      </c>
    </row>
    <row r="2011" spans="1:5" x14ac:dyDescent="0.35">
      <c r="A2011" s="39" t="s">
        <v>2940</v>
      </c>
      <c r="B2011">
        <v>50604</v>
      </c>
      <c r="C2011">
        <v>0</v>
      </c>
      <c r="D2011">
        <v>3119</v>
      </c>
      <c r="E2011">
        <v>0</v>
      </c>
    </row>
    <row r="2012" spans="1:5" x14ac:dyDescent="0.35">
      <c r="A2012" s="39" t="s">
        <v>2941</v>
      </c>
      <c r="B2012">
        <v>25191</v>
      </c>
      <c r="C2012">
        <v>52380</v>
      </c>
      <c r="D2012">
        <v>1290</v>
      </c>
      <c r="E2012">
        <v>0</v>
      </c>
    </row>
    <row r="2013" spans="1:5" x14ac:dyDescent="0.35">
      <c r="A2013" s="39" t="s">
        <v>2942</v>
      </c>
      <c r="B2013">
        <v>6681</v>
      </c>
      <c r="C2013">
        <v>0</v>
      </c>
      <c r="D2013">
        <v>131</v>
      </c>
      <c r="E2013">
        <v>0</v>
      </c>
    </row>
    <row r="2014" spans="1:5" x14ac:dyDescent="0.35">
      <c r="A2014" s="39" t="s">
        <v>2943</v>
      </c>
      <c r="B2014">
        <v>21325</v>
      </c>
      <c r="C2014">
        <v>15327</v>
      </c>
      <c r="D2014">
        <v>1780</v>
      </c>
      <c r="E2014">
        <v>0</v>
      </c>
    </row>
    <row r="2015" spans="1:5" x14ac:dyDescent="0.35">
      <c r="A2015" s="39" t="s">
        <v>2944</v>
      </c>
      <c r="B2015">
        <v>7209</v>
      </c>
      <c r="C2015">
        <v>0</v>
      </c>
      <c r="D2015">
        <v>467</v>
      </c>
      <c r="E2015">
        <v>0</v>
      </c>
    </row>
    <row r="2016" spans="1:5" x14ac:dyDescent="0.35">
      <c r="A2016" s="39" t="s">
        <v>2945</v>
      </c>
      <c r="B2016">
        <v>0</v>
      </c>
      <c r="C2016">
        <v>0</v>
      </c>
      <c r="D2016">
        <v>0</v>
      </c>
      <c r="E2016">
        <v>0</v>
      </c>
    </row>
    <row r="2017" spans="1:5" x14ac:dyDescent="0.35">
      <c r="A2017" s="39" t="s">
        <v>2946</v>
      </c>
      <c r="B2017">
        <v>0</v>
      </c>
      <c r="C2017">
        <v>0</v>
      </c>
      <c r="D2017">
        <v>0</v>
      </c>
      <c r="E2017">
        <v>0</v>
      </c>
    </row>
    <row r="2018" spans="1:5" x14ac:dyDescent="0.35">
      <c r="A2018" s="39" t="s">
        <v>2947</v>
      </c>
      <c r="B2018">
        <v>0</v>
      </c>
      <c r="C2018">
        <v>0</v>
      </c>
      <c r="D2018">
        <v>0</v>
      </c>
      <c r="E2018">
        <v>0</v>
      </c>
    </row>
    <row r="2019" spans="1:5" x14ac:dyDescent="0.35">
      <c r="A2019" s="39" t="s">
        <v>2948</v>
      </c>
      <c r="B2019">
        <v>30778</v>
      </c>
      <c r="C2019">
        <v>31265</v>
      </c>
      <c r="D2019">
        <v>2657</v>
      </c>
      <c r="E2019">
        <v>0</v>
      </c>
    </row>
    <row r="2020" spans="1:5" x14ac:dyDescent="0.35">
      <c r="A2020" s="39" t="s">
        <v>2949</v>
      </c>
      <c r="B2020">
        <v>26162</v>
      </c>
      <c r="C2020">
        <v>0</v>
      </c>
      <c r="D2020">
        <v>1987</v>
      </c>
      <c r="E2020">
        <v>0</v>
      </c>
    </row>
    <row r="2021" spans="1:5" x14ac:dyDescent="0.35">
      <c r="A2021" s="39" t="s">
        <v>2950</v>
      </c>
      <c r="B2021">
        <v>0</v>
      </c>
      <c r="C2021">
        <v>0</v>
      </c>
      <c r="D2021">
        <v>0</v>
      </c>
      <c r="E2021">
        <v>0</v>
      </c>
    </row>
    <row r="2022" spans="1:5" x14ac:dyDescent="0.35">
      <c r="A2022" s="39" t="s">
        <v>2951</v>
      </c>
      <c r="B2022">
        <v>79533</v>
      </c>
      <c r="C2022">
        <v>89946</v>
      </c>
      <c r="D2022">
        <v>7104</v>
      </c>
      <c r="E2022">
        <v>600</v>
      </c>
    </row>
    <row r="2023" spans="1:5" x14ac:dyDescent="0.35">
      <c r="A2023" s="39" t="s">
        <v>2952</v>
      </c>
      <c r="B2023">
        <v>37673</v>
      </c>
      <c r="C2023">
        <v>0</v>
      </c>
      <c r="D2023">
        <v>2534</v>
      </c>
      <c r="E2023">
        <v>0</v>
      </c>
    </row>
    <row r="2024" spans="1:5" x14ac:dyDescent="0.35">
      <c r="A2024" s="39" t="s">
        <v>2953</v>
      </c>
      <c r="B2024">
        <v>43541</v>
      </c>
      <c r="C2024">
        <v>0</v>
      </c>
      <c r="D2024">
        <v>2109</v>
      </c>
      <c r="E2024">
        <v>0</v>
      </c>
    </row>
    <row r="2025" spans="1:5" x14ac:dyDescent="0.35">
      <c r="A2025" s="39" t="s">
        <v>2954</v>
      </c>
      <c r="B2025">
        <v>89050</v>
      </c>
      <c r="C2025">
        <v>57052</v>
      </c>
      <c r="D2025">
        <v>4967</v>
      </c>
      <c r="E2025">
        <v>8000</v>
      </c>
    </row>
    <row r="2026" spans="1:5" x14ac:dyDescent="0.35">
      <c r="A2026" s="39" t="s">
        <v>2955</v>
      </c>
      <c r="B2026">
        <v>29683</v>
      </c>
      <c r="C2026">
        <v>0</v>
      </c>
      <c r="D2026">
        <v>1471</v>
      </c>
      <c r="E2026">
        <v>0</v>
      </c>
    </row>
    <row r="2027" spans="1:5" x14ac:dyDescent="0.35">
      <c r="A2027" s="39" t="s">
        <v>2956</v>
      </c>
      <c r="B2027">
        <v>60152</v>
      </c>
      <c r="C2027">
        <v>91641</v>
      </c>
      <c r="D2027">
        <v>3415</v>
      </c>
      <c r="E2027">
        <v>0</v>
      </c>
    </row>
    <row r="2028" spans="1:5" x14ac:dyDescent="0.35">
      <c r="A2028" s="39" t="s">
        <v>2957</v>
      </c>
      <c r="B2028">
        <v>190080</v>
      </c>
      <c r="C2028">
        <v>91641</v>
      </c>
      <c r="D2028">
        <v>10603</v>
      </c>
      <c r="E2028">
        <v>0</v>
      </c>
    </row>
    <row r="2029" spans="1:5" x14ac:dyDescent="0.35">
      <c r="A2029" s="39" t="s">
        <v>2958</v>
      </c>
      <c r="B2029">
        <v>42130</v>
      </c>
      <c r="C2029">
        <v>0</v>
      </c>
      <c r="D2029">
        <v>2693</v>
      </c>
      <c r="E2029">
        <v>0</v>
      </c>
    </row>
    <row r="2030" spans="1:5" x14ac:dyDescent="0.35">
      <c r="A2030" s="39" t="s">
        <v>2959</v>
      </c>
      <c r="B2030">
        <v>0</v>
      </c>
      <c r="C2030">
        <v>0</v>
      </c>
      <c r="D2030">
        <v>0</v>
      </c>
      <c r="E2030">
        <v>0</v>
      </c>
    </row>
    <row r="2031" spans="1:5" x14ac:dyDescent="0.35">
      <c r="A2031" s="39" t="s">
        <v>2960</v>
      </c>
      <c r="B2031">
        <v>9164417</v>
      </c>
      <c r="C2031">
        <v>6159556</v>
      </c>
      <c r="D2031">
        <v>683442</v>
      </c>
      <c r="E2031">
        <v>1530000</v>
      </c>
    </row>
    <row r="2032" spans="1:5" x14ac:dyDescent="0.35">
      <c r="A2032" s="39" t="s">
        <v>2961</v>
      </c>
      <c r="B2032">
        <v>852206</v>
      </c>
      <c r="C2032">
        <v>0</v>
      </c>
      <c r="D2032">
        <v>63609</v>
      </c>
      <c r="E2032">
        <v>340000</v>
      </c>
    </row>
    <row r="2033" spans="1:5" x14ac:dyDescent="0.35">
      <c r="A2033" s="39" t="s">
        <v>2962</v>
      </c>
      <c r="B2033">
        <v>116032</v>
      </c>
      <c r="C2033">
        <v>98574</v>
      </c>
      <c r="D2033">
        <v>7170</v>
      </c>
      <c r="E2033">
        <v>0</v>
      </c>
    </row>
    <row r="2034" spans="1:5" x14ac:dyDescent="0.35">
      <c r="A2034" s="39" t="s">
        <v>2963</v>
      </c>
      <c r="B2034">
        <v>50163</v>
      </c>
      <c r="C2034">
        <v>0</v>
      </c>
      <c r="D2034">
        <v>2770</v>
      </c>
      <c r="E2034">
        <v>0</v>
      </c>
    </row>
    <row r="2035" spans="1:5" x14ac:dyDescent="0.35">
      <c r="A2035" s="39" t="s">
        <v>2964</v>
      </c>
      <c r="B2035">
        <v>321460</v>
      </c>
      <c r="C2035">
        <v>118755</v>
      </c>
      <c r="D2035">
        <v>24338</v>
      </c>
      <c r="E2035">
        <v>0</v>
      </c>
    </row>
    <row r="2036" spans="1:5" x14ac:dyDescent="0.35">
      <c r="A2036" s="39" t="s">
        <v>2965</v>
      </c>
      <c r="B2036">
        <v>80862</v>
      </c>
      <c r="C2036">
        <v>118755</v>
      </c>
      <c r="D2036">
        <v>6064</v>
      </c>
      <c r="E2036">
        <v>0</v>
      </c>
    </row>
    <row r="2037" spans="1:5" x14ac:dyDescent="0.35">
      <c r="A2037" s="39" t="s">
        <v>2966</v>
      </c>
      <c r="B2037">
        <v>410802</v>
      </c>
      <c r="C2037">
        <v>316620</v>
      </c>
      <c r="D2037">
        <v>27625</v>
      </c>
      <c r="E2037">
        <v>20000</v>
      </c>
    </row>
    <row r="2038" spans="1:5" x14ac:dyDescent="0.35">
      <c r="A2038" s="39" t="s">
        <v>2967</v>
      </c>
      <c r="B2038">
        <v>128207</v>
      </c>
      <c r="C2038">
        <v>0</v>
      </c>
      <c r="D2038">
        <v>8317</v>
      </c>
      <c r="E2038">
        <v>0</v>
      </c>
    </row>
    <row r="2039" spans="1:5" x14ac:dyDescent="0.35">
      <c r="A2039" s="39" t="s">
        <v>2968</v>
      </c>
      <c r="B2039">
        <v>6552068</v>
      </c>
      <c r="C2039">
        <v>4447275</v>
      </c>
      <c r="D2039">
        <v>359343</v>
      </c>
      <c r="E2039">
        <v>3038000</v>
      </c>
    </row>
    <row r="2040" spans="1:5" x14ac:dyDescent="0.35">
      <c r="A2040" s="39" t="s">
        <v>2969</v>
      </c>
      <c r="B2040">
        <v>1397902</v>
      </c>
      <c r="C2040">
        <v>0</v>
      </c>
      <c r="D2040">
        <v>61294</v>
      </c>
      <c r="E2040">
        <v>0</v>
      </c>
    </row>
    <row r="2041" spans="1:5" x14ac:dyDescent="0.35">
      <c r="A2041" s="39" t="s">
        <v>2970</v>
      </c>
      <c r="B2041">
        <v>550552</v>
      </c>
      <c r="C2041">
        <v>0</v>
      </c>
      <c r="D2041">
        <v>30125</v>
      </c>
      <c r="E2041">
        <v>40000</v>
      </c>
    </row>
    <row r="2042" spans="1:5" x14ac:dyDescent="0.35">
      <c r="A2042" s="39" t="s">
        <v>2971</v>
      </c>
      <c r="B2042">
        <v>158902</v>
      </c>
      <c r="C2042">
        <v>0</v>
      </c>
      <c r="D2042">
        <v>11080</v>
      </c>
      <c r="E2042">
        <v>0</v>
      </c>
    </row>
    <row r="2043" spans="1:5" x14ac:dyDescent="0.35">
      <c r="A2043" s="39" t="s">
        <v>2972</v>
      </c>
      <c r="B2043">
        <v>427274</v>
      </c>
      <c r="C2043">
        <v>341511</v>
      </c>
      <c r="D2043">
        <v>31849</v>
      </c>
      <c r="E2043">
        <v>0</v>
      </c>
    </row>
    <row r="2044" spans="1:5" x14ac:dyDescent="0.35">
      <c r="A2044" s="39" t="s">
        <v>2973</v>
      </c>
      <c r="B2044">
        <v>174794</v>
      </c>
      <c r="C2044">
        <v>0</v>
      </c>
      <c r="D2044">
        <v>12767</v>
      </c>
      <c r="E2044">
        <v>0</v>
      </c>
    </row>
    <row r="2045" spans="1:5" x14ac:dyDescent="0.35">
      <c r="A2045" s="39" t="s">
        <v>2974</v>
      </c>
      <c r="B2045">
        <v>212238</v>
      </c>
      <c r="C2045">
        <v>0</v>
      </c>
      <c r="D2045">
        <v>13284</v>
      </c>
      <c r="E2045">
        <v>0</v>
      </c>
    </row>
    <row r="2046" spans="1:5" x14ac:dyDescent="0.35">
      <c r="A2046" s="39" t="s">
        <v>2975</v>
      </c>
      <c r="B2046">
        <v>670338</v>
      </c>
      <c r="C2046">
        <v>0</v>
      </c>
      <c r="D2046">
        <v>48355</v>
      </c>
      <c r="E2046">
        <v>8600</v>
      </c>
    </row>
    <row r="2047" spans="1:5" x14ac:dyDescent="0.35">
      <c r="A2047" s="39" t="s">
        <v>2976</v>
      </c>
      <c r="B2047">
        <v>0</v>
      </c>
      <c r="C2047">
        <v>0</v>
      </c>
      <c r="D2047">
        <v>0</v>
      </c>
      <c r="E2047">
        <v>0</v>
      </c>
    </row>
    <row r="2048" spans="1:5" x14ac:dyDescent="0.35">
      <c r="A2048" s="39" t="s">
        <v>2977</v>
      </c>
      <c r="B2048">
        <v>24442</v>
      </c>
      <c r="C2048">
        <v>10750</v>
      </c>
      <c r="D2048">
        <v>1899</v>
      </c>
      <c r="E2048">
        <v>0</v>
      </c>
    </row>
    <row r="2049" spans="1:5" x14ac:dyDescent="0.35">
      <c r="A2049" s="39" t="s">
        <v>2978</v>
      </c>
      <c r="B2049">
        <v>83787</v>
      </c>
      <c r="C2049">
        <v>0</v>
      </c>
      <c r="D2049">
        <v>885</v>
      </c>
      <c r="E2049">
        <v>0</v>
      </c>
    </row>
    <row r="2050" spans="1:5" x14ac:dyDescent="0.35">
      <c r="A2050" s="39" t="s">
        <v>2979</v>
      </c>
      <c r="B2050">
        <v>25671</v>
      </c>
      <c r="C2050">
        <v>0</v>
      </c>
      <c r="D2050">
        <v>957</v>
      </c>
      <c r="E2050">
        <v>0</v>
      </c>
    </row>
    <row r="2051" spans="1:5" x14ac:dyDescent="0.35">
      <c r="A2051" s="39" t="s">
        <v>2980</v>
      </c>
      <c r="B2051">
        <v>20772</v>
      </c>
      <c r="C2051">
        <v>0</v>
      </c>
      <c r="D2051">
        <v>602</v>
      </c>
      <c r="E2051">
        <v>0</v>
      </c>
    </row>
    <row r="2052" spans="1:5" x14ac:dyDescent="0.35">
      <c r="A2052" s="39" t="s">
        <v>2981</v>
      </c>
      <c r="B2052">
        <v>39292</v>
      </c>
      <c r="C2052">
        <v>0</v>
      </c>
      <c r="D2052">
        <v>417</v>
      </c>
      <c r="E2052">
        <v>0</v>
      </c>
    </row>
    <row r="2053" spans="1:5" x14ac:dyDescent="0.35">
      <c r="A2053" s="39" t="s">
        <v>2982</v>
      </c>
      <c r="B2053">
        <v>19973</v>
      </c>
      <c r="C2053">
        <v>11501</v>
      </c>
      <c r="D2053">
        <v>671</v>
      </c>
      <c r="E2053">
        <v>0</v>
      </c>
    </row>
    <row r="2054" spans="1:5" x14ac:dyDescent="0.35">
      <c r="A2054" s="39" t="s">
        <v>2983</v>
      </c>
      <c r="B2054">
        <v>0</v>
      </c>
      <c r="C2054">
        <v>0</v>
      </c>
      <c r="D2054">
        <v>0</v>
      </c>
      <c r="E2054">
        <v>0</v>
      </c>
    </row>
    <row r="2055" spans="1:5" x14ac:dyDescent="0.35">
      <c r="A2055" s="39" t="s">
        <v>2984</v>
      </c>
      <c r="B2055">
        <v>28401</v>
      </c>
      <c r="C2055">
        <v>0</v>
      </c>
      <c r="D2055">
        <v>491</v>
      </c>
      <c r="E2055">
        <v>0</v>
      </c>
    </row>
    <row r="2056" spans="1:5" x14ac:dyDescent="0.35">
      <c r="A2056" s="39" t="s">
        <v>2985</v>
      </c>
      <c r="B2056">
        <v>15575</v>
      </c>
      <c r="C2056">
        <v>0</v>
      </c>
      <c r="D2056">
        <v>269</v>
      </c>
      <c r="E2056">
        <v>0</v>
      </c>
    </row>
    <row r="2057" spans="1:5" x14ac:dyDescent="0.35">
      <c r="A2057" s="39" t="s">
        <v>2986</v>
      </c>
      <c r="B2057">
        <v>0</v>
      </c>
      <c r="C2057">
        <v>0</v>
      </c>
      <c r="D2057">
        <v>0</v>
      </c>
      <c r="E2057">
        <v>0</v>
      </c>
    </row>
    <row r="2058" spans="1:5" x14ac:dyDescent="0.35">
      <c r="A2058" s="39" t="s">
        <v>2987</v>
      </c>
      <c r="B2058">
        <v>0</v>
      </c>
      <c r="C2058">
        <v>0</v>
      </c>
      <c r="D2058">
        <v>0</v>
      </c>
      <c r="E2058">
        <v>0</v>
      </c>
    </row>
    <row r="2059" spans="1:5" x14ac:dyDescent="0.35">
      <c r="A2059" s="39" t="s">
        <v>2988</v>
      </c>
      <c r="B2059">
        <v>37502</v>
      </c>
      <c r="C2059">
        <v>31023</v>
      </c>
      <c r="D2059">
        <v>3026</v>
      </c>
      <c r="E2059">
        <v>0</v>
      </c>
    </row>
    <row r="2060" spans="1:5" x14ac:dyDescent="0.35">
      <c r="A2060" s="39" t="s">
        <v>2989</v>
      </c>
      <c r="B2060">
        <v>6119</v>
      </c>
      <c r="C2060">
        <v>0</v>
      </c>
      <c r="D2060">
        <v>330</v>
      </c>
      <c r="E2060">
        <v>0</v>
      </c>
    </row>
    <row r="2061" spans="1:5" x14ac:dyDescent="0.35">
      <c r="A2061" s="39" t="s">
        <v>2990</v>
      </c>
      <c r="B2061">
        <v>59286</v>
      </c>
      <c r="C2061">
        <v>0</v>
      </c>
      <c r="D2061">
        <v>3180</v>
      </c>
      <c r="E2061">
        <v>0</v>
      </c>
    </row>
    <row r="2062" spans="1:5" x14ac:dyDescent="0.35">
      <c r="A2062" s="39" t="s">
        <v>2991</v>
      </c>
      <c r="B2062">
        <v>100040</v>
      </c>
      <c r="C2062">
        <v>0</v>
      </c>
      <c r="D2062">
        <v>5219</v>
      </c>
      <c r="E2062">
        <v>0</v>
      </c>
    </row>
    <row r="2063" spans="1:5" x14ac:dyDescent="0.35">
      <c r="A2063" s="39" t="s">
        <v>2992</v>
      </c>
      <c r="B2063">
        <v>61121</v>
      </c>
      <c r="C2063">
        <v>0</v>
      </c>
      <c r="D2063">
        <v>3279</v>
      </c>
      <c r="E2063">
        <v>0</v>
      </c>
    </row>
    <row r="2064" spans="1:5" x14ac:dyDescent="0.35">
      <c r="A2064" s="39" t="s">
        <v>2993</v>
      </c>
      <c r="B2064">
        <v>41511</v>
      </c>
      <c r="C2064">
        <v>9787</v>
      </c>
      <c r="D2064">
        <v>2429</v>
      </c>
      <c r="E2064">
        <v>0</v>
      </c>
    </row>
    <row r="2065" spans="1:5" x14ac:dyDescent="0.35">
      <c r="A2065" s="39" t="s">
        <v>2994</v>
      </c>
      <c r="B2065">
        <v>12209</v>
      </c>
      <c r="C2065">
        <v>0</v>
      </c>
      <c r="D2065">
        <v>672</v>
      </c>
      <c r="E2065">
        <v>0</v>
      </c>
    </row>
    <row r="2066" spans="1:5" x14ac:dyDescent="0.35">
      <c r="A2066" s="39" t="s">
        <v>2995</v>
      </c>
      <c r="B2066">
        <v>53389</v>
      </c>
      <c r="C2066">
        <v>20613</v>
      </c>
      <c r="D2066">
        <v>5432</v>
      </c>
      <c r="E2066">
        <v>6000</v>
      </c>
    </row>
    <row r="2067" spans="1:5" x14ac:dyDescent="0.35">
      <c r="A2067" s="39" t="s">
        <v>2996</v>
      </c>
      <c r="B2067">
        <v>0</v>
      </c>
      <c r="C2067">
        <v>0</v>
      </c>
      <c r="D2067">
        <v>0</v>
      </c>
      <c r="E2067">
        <v>0</v>
      </c>
    </row>
    <row r="2068" spans="1:5" x14ac:dyDescent="0.35">
      <c r="A2068" s="39" t="s">
        <v>2997</v>
      </c>
      <c r="B2068">
        <v>59356</v>
      </c>
      <c r="C2068">
        <v>0</v>
      </c>
      <c r="D2068">
        <v>4463</v>
      </c>
      <c r="E2068">
        <v>12000</v>
      </c>
    </row>
    <row r="2069" spans="1:5" x14ac:dyDescent="0.35">
      <c r="A2069" s="39" t="s">
        <v>2998</v>
      </c>
      <c r="B2069">
        <v>74422</v>
      </c>
      <c r="C2069">
        <v>0</v>
      </c>
      <c r="D2069">
        <v>5371</v>
      </c>
      <c r="E2069">
        <v>0</v>
      </c>
    </row>
    <row r="2070" spans="1:5" x14ac:dyDescent="0.35">
      <c r="A2070" s="39" t="s">
        <v>2999</v>
      </c>
      <c r="B2070">
        <v>42689</v>
      </c>
      <c r="C2070">
        <v>9029</v>
      </c>
      <c r="D2070">
        <v>2457</v>
      </c>
      <c r="E2070">
        <v>0</v>
      </c>
    </row>
    <row r="2071" spans="1:5" x14ac:dyDescent="0.35">
      <c r="A2071" s="39" t="s">
        <v>3000</v>
      </c>
      <c r="B2071">
        <v>5884</v>
      </c>
      <c r="C2071">
        <v>0</v>
      </c>
      <c r="D2071">
        <v>156</v>
      </c>
      <c r="E2071">
        <v>0</v>
      </c>
    </row>
    <row r="2072" spans="1:5" x14ac:dyDescent="0.35">
      <c r="A2072" s="39" t="s">
        <v>3001</v>
      </c>
      <c r="B2072">
        <v>49443</v>
      </c>
      <c r="C2072">
        <v>9028</v>
      </c>
      <c r="D2072">
        <v>1135</v>
      </c>
      <c r="E2072">
        <v>0</v>
      </c>
    </row>
    <row r="2073" spans="1:5" x14ac:dyDescent="0.35">
      <c r="A2073" s="39" t="s">
        <v>3002</v>
      </c>
      <c r="B2073">
        <v>71459</v>
      </c>
      <c r="C2073">
        <v>21683</v>
      </c>
      <c r="D2073">
        <v>2580</v>
      </c>
      <c r="E2073">
        <v>0</v>
      </c>
    </row>
    <row r="2074" spans="1:5" x14ac:dyDescent="0.35">
      <c r="A2074" s="39" t="s">
        <v>3003</v>
      </c>
      <c r="B2074">
        <v>26509</v>
      </c>
      <c r="C2074">
        <v>0</v>
      </c>
      <c r="D2074">
        <v>946</v>
      </c>
      <c r="E2074">
        <v>0</v>
      </c>
    </row>
    <row r="2075" spans="1:5" x14ac:dyDescent="0.35">
      <c r="A2075" s="39" t="s">
        <v>3004</v>
      </c>
      <c r="B2075">
        <v>92863</v>
      </c>
      <c r="C2075">
        <v>0</v>
      </c>
      <c r="D2075">
        <v>1687</v>
      </c>
      <c r="E2075">
        <v>0</v>
      </c>
    </row>
    <row r="2076" spans="1:5" x14ac:dyDescent="0.35">
      <c r="A2076" s="39" t="s">
        <v>3005</v>
      </c>
      <c r="B2076">
        <v>16963</v>
      </c>
      <c r="C2076">
        <v>0</v>
      </c>
      <c r="D2076">
        <v>289</v>
      </c>
      <c r="E2076">
        <v>0</v>
      </c>
    </row>
    <row r="2077" spans="1:5" x14ac:dyDescent="0.35">
      <c r="A2077" s="39" t="s">
        <v>3006</v>
      </c>
      <c r="B2077">
        <v>0</v>
      </c>
      <c r="C2077">
        <v>0</v>
      </c>
      <c r="D2077">
        <v>0</v>
      </c>
      <c r="E2077">
        <v>0</v>
      </c>
    </row>
    <row r="2078" spans="1:5" x14ac:dyDescent="0.35">
      <c r="A2078" s="39" t="s">
        <v>3007</v>
      </c>
      <c r="B2078">
        <v>0</v>
      </c>
      <c r="C2078">
        <v>73190</v>
      </c>
      <c r="D2078">
        <v>7132</v>
      </c>
      <c r="E2078">
        <v>0</v>
      </c>
    </row>
    <row r="2079" spans="1:5" x14ac:dyDescent="0.35">
      <c r="A2079" s="39" t="s">
        <v>3008</v>
      </c>
      <c r="B2079">
        <v>319031</v>
      </c>
      <c r="C2079">
        <v>0</v>
      </c>
      <c r="D2079">
        <v>23017</v>
      </c>
      <c r="E2079">
        <v>0</v>
      </c>
    </row>
    <row r="2080" spans="1:5" x14ac:dyDescent="0.35">
      <c r="A2080" s="39" t="s">
        <v>3009</v>
      </c>
      <c r="B2080">
        <v>0</v>
      </c>
      <c r="C2080">
        <v>0</v>
      </c>
      <c r="D2080">
        <v>0</v>
      </c>
      <c r="E2080">
        <v>0</v>
      </c>
    </row>
    <row r="2081" spans="1:5" x14ac:dyDescent="0.35">
      <c r="A2081" s="39" t="s">
        <v>3010</v>
      </c>
      <c r="B2081">
        <v>27387</v>
      </c>
      <c r="C2081">
        <v>30044</v>
      </c>
      <c r="D2081">
        <v>3977</v>
      </c>
      <c r="E2081">
        <v>0</v>
      </c>
    </row>
    <row r="2082" spans="1:5" x14ac:dyDescent="0.35">
      <c r="A2082" s="39" t="s">
        <v>3011</v>
      </c>
      <c r="B2082">
        <v>11737</v>
      </c>
      <c r="C2082">
        <v>0</v>
      </c>
      <c r="D2082">
        <v>979</v>
      </c>
      <c r="E2082">
        <v>0</v>
      </c>
    </row>
    <row r="2083" spans="1:5" x14ac:dyDescent="0.35">
      <c r="A2083" s="39" t="s">
        <v>3012</v>
      </c>
      <c r="B2083">
        <v>115319</v>
      </c>
      <c r="C2083">
        <v>0</v>
      </c>
      <c r="D2083">
        <v>9950</v>
      </c>
      <c r="E2083">
        <v>0</v>
      </c>
    </row>
    <row r="2084" spans="1:5" x14ac:dyDescent="0.35">
      <c r="A2084" s="39" t="s">
        <v>3013</v>
      </c>
      <c r="B2084">
        <v>0</v>
      </c>
      <c r="C2084">
        <v>0</v>
      </c>
      <c r="D2084">
        <v>0</v>
      </c>
      <c r="E2084">
        <v>0</v>
      </c>
    </row>
    <row r="2085" spans="1:5" x14ac:dyDescent="0.35">
      <c r="A2085" s="39" t="s">
        <v>3014</v>
      </c>
      <c r="B2085">
        <v>22729</v>
      </c>
      <c r="C2085">
        <v>20504</v>
      </c>
      <c r="D2085">
        <v>2794</v>
      </c>
      <c r="E2085">
        <v>0</v>
      </c>
    </row>
    <row r="2086" spans="1:5" x14ac:dyDescent="0.35">
      <c r="A2086" s="39" t="s">
        <v>3015</v>
      </c>
      <c r="B2086">
        <v>13839</v>
      </c>
      <c r="C2086">
        <v>0</v>
      </c>
      <c r="D2086">
        <v>900</v>
      </c>
      <c r="E2086">
        <v>0</v>
      </c>
    </row>
    <row r="2087" spans="1:5" x14ac:dyDescent="0.35">
      <c r="A2087" s="39" t="s">
        <v>3016</v>
      </c>
      <c r="B2087">
        <v>41315</v>
      </c>
      <c r="C2087">
        <v>0</v>
      </c>
      <c r="D2087">
        <v>2687</v>
      </c>
      <c r="E2087">
        <v>0</v>
      </c>
    </row>
    <row r="2088" spans="1:5" x14ac:dyDescent="0.35">
      <c r="A2088" s="39" t="s">
        <v>3017</v>
      </c>
      <c r="B2088">
        <v>32931</v>
      </c>
      <c r="C2088">
        <v>0</v>
      </c>
      <c r="D2088">
        <v>2142</v>
      </c>
      <c r="E2088">
        <v>0</v>
      </c>
    </row>
    <row r="2089" spans="1:5" x14ac:dyDescent="0.35">
      <c r="A2089" s="39" t="s">
        <v>3018</v>
      </c>
      <c r="B2089">
        <v>1229460</v>
      </c>
      <c r="C2089">
        <v>267347</v>
      </c>
      <c r="D2089">
        <v>107917</v>
      </c>
      <c r="E2089">
        <v>202845</v>
      </c>
    </row>
    <row r="2090" spans="1:5" x14ac:dyDescent="0.35">
      <c r="A2090" s="39" t="s">
        <v>3019</v>
      </c>
      <c r="B2090">
        <v>520061</v>
      </c>
      <c r="C2090">
        <v>0</v>
      </c>
      <c r="D2090">
        <v>33835</v>
      </c>
      <c r="E2090">
        <v>0</v>
      </c>
    </row>
    <row r="2091" spans="1:5" x14ac:dyDescent="0.35">
      <c r="A2091" s="39" t="s">
        <v>3020</v>
      </c>
      <c r="B2091">
        <v>164601</v>
      </c>
      <c r="C2091">
        <v>0</v>
      </c>
      <c r="D2091">
        <v>11371</v>
      </c>
      <c r="E2091">
        <v>0</v>
      </c>
    </row>
    <row r="2092" spans="1:5" x14ac:dyDescent="0.35">
      <c r="A2092" s="39" t="s">
        <v>3021</v>
      </c>
      <c r="B2092">
        <v>122577</v>
      </c>
      <c r="C2092">
        <v>23158</v>
      </c>
      <c r="D2092">
        <v>7063</v>
      </c>
      <c r="E2092">
        <v>0</v>
      </c>
    </row>
    <row r="2093" spans="1:5" x14ac:dyDescent="0.35">
      <c r="A2093" s="39" t="s">
        <v>3022</v>
      </c>
      <c r="B2093">
        <v>73566</v>
      </c>
      <c r="C2093">
        <v>14256</v>
      </c>
      <c r="D2093">
        <v>2251</v>
      </c>
      <c r="E2093">
        <v>0</v>
      </c>
    </row>
    <row r="2094" spans="1:5" x14ac:dyDescent="0.35">
      <c r="A2094" s="39" t="s">
        <v>3023</v>
      </c>
      <c r="B2094">
        <v>202338</v>
      </c>
      <c r="C2094">
        <v>44386</v>
      </c>
      <c r="D2094">
        <v>12131</v>
      </c>
      <c r="E2094">
        <v>28827</v>
      </c>
    </row>
    <row r="2095" spans="1:5" x14ac:dyDescent="0.35">
      <c r="A2095" s="39" t="s">
        <v>3024</v>
      </c>
      <c r="B2095">
        <v>43530</v>
      </c>
      <c r="C2095">
        <v>0</v>
      </c>
      <c r="D2095">
        <v>2330</v>
      </c>
      <c r="E2095">
        <v>0</v>
      </c>
    </row>
    <row r="2096" spans="1:5" x14ac:dyDescent="0.35">
      <c r="A2096" s="39" t="s">
        <v>3025</v>
      </c>
      <c r="B2096">
        <v>47617</v>
      </c>
      <c r="C2096">
        <v>0</v>
      </c>
      <c r="D2096">
        <v>2587</v>
      </c>
      <c r="E2096">
        <v>0</v>
      </c>
    </row>
    <row r="2097" spans="1:5" x14ac:dyDescent="0.35">
      <c r="A2097" s="39" t="s">
        <v>3026</v>
      </c>
      <c r="B2097">
        <v>0</v>
      </c>
      <c r="C2097">
        <v>0</v>
      </c>
      <c r="D2097">
        <v>0</v>
      </c>
      <c r="E2097">
        <v>572200</v>
      </c>
    </row>
    <row r="2098" spans="1:5" x14ac:dyDescent="0.35">
      <c r="A2098" s="39" t="s">
        <v>3027</v>
      </c>
      <c r="B2098">
        <v>0</v>
      </c>
      <c r="C2098">
        <v>0</v>
      </c>
      <c r="D2098">
        <v>0</v>
      </c>
      <c r="E2098">
        <v>0</v>
      </c>
    </row>
    <row r="2099" spans="1:5" x14ac:dyDescent="0.35">
      <c r="A2099" s="39" t="s">
        <v>3028</v>
      </c>
      <c r="B2099">
        <v>59134</v>
      </c>
      <c r="C2099">
        <v>46189</v>
      </c>
      <c r="D2099">
        <v>4248</v>
      </c>
      <c r="E2099">
        <v>3000</v>
      </c>
    </row>
    <row r="2100" spans="1:5" x14ac:dyDescent="0.35">
      <c r="A2100" s="39" t="s">
        <v>3029</v>
      </c>
      <c r="B2100">
        <v>0</v>
      </c>
      <c r="C2100">
        <v>0</v>
      </c>
      <c r="D2100">
        <v>0</v>
      </c>
      <c r="E2100">
        <v>0</v>
      </c>
    </row>
    <row r="2101" spans="1:5" x14ac:dyDescent="0.35">
      <c r="A2101" s="39" t="s">
        <v>3030</v>
      </c>
      <c r="B2101">
        <v>29707</v>
      </c>
      <c r="C2101">
        <v>0</v>
      </c>
      <c r="D2101">
        <v>1566</v>
      </c>
      <c r="E2101">
        <v>11000</v>
      </c>
    </row>
    <row r="2102" spans="1:5" x14ac:dyDescent="0.35">
      <c r="A2102" s="39" t="s">
        <v>3031</v>
      </c>
      <c r="B2102">
        <v>42457</v>
      </c>
      <c r="C2102">
        <v>0</v>
      </c>
      <c r="D2102">
        <v>2237</v>
      </c>
      <c r="E2102">
        <v>1000</v>
      </c>
    </row>
    <row r="2103" spans="1:5" x14ac:dyDescent="0.35">
      <c r="A2103" s="39" t="s">
        <v>3032</v>
      </c>
      <c r="B2103">
        <v>0</v>
      </c>
      <c r="C2103">
        <v>0</v>
      </c>
      <c r="D2103">
        <v>0</v>
      </c>
      <c r="E2103">
        <v>0</v>
      </c>
    </row>
    <row r="2104" spans="1:5" x14ac:dyDescent="0.35">
      <c r="A2104" s="39" t="s">
        <v>3033</v>
      </c>
      <c r="B2104">
        <v>59666</v>
      </c>
      <c r="C2104">
        <v>51295</v>
      </c>
      <c r="D2104">
        <v>3936</v>
      </c>
      <c r="E2104">
        <v>0</v>
      </c>
    </row>
    <row r="2105" spans="1:5" x14ac:dyDescent="0.35">
      <c r="A2105" s="39" t="s">
        <v>3034</v>
      </c>
      <c r="B2105">
        <v>0</v>
      </c>
      <c r="C2105">
        <v>0</v>
      </c>
      <c r="D2105">
        <v>0</v>
      </c>
      <c r="E2105">
        <v>0</v>
      </c>
    </row>
    <row r="2106" spans="1:5" x14ac:dyDescent="0.35">
      <c r="A2106" s="39" t="s">
        <v>3035</v>
      </c>
      <c r="B2106">
        <v>53559</v>
      </c>
      <c r="C2106">
        <v>0</v>
      </c>
      <c r="D2106">
        <v>1858</v>
      </c>
      <c r="E2106">
        <v>0</v>
      </c>
    </row>
    <row r="2107" spans="1:5" x14ac:dyDescent="0.35">
      <c r="A2107" s="39" t="s">
        <v>3036</v>
      </c>
      <c r="B2107">
        <v>32193</v>
      </c>
      <c r="C2107">
        <v>0</v>
      </c>
      <c r="D2107">
        <v>1117</v>
      </c>
      <c r="E2107">
        <v>0</v>
      </c>
    </row>
    <row r="2108" spans="1:5" x14ac:dyDescent="0.35">
      <c r="A2108" s="39" t="s">
        <v>3037</v>
      </c>
      <c r="B2108">
        <v>0</v>
      </c>
      <c r="C2108">
        <v>0</v>
      </c>
      <c r="D2108">
        <v>0</v>
      </c>
      <c r="E2108">
        <v>0</v>
      </c>
    </row>
    <row r="2109" spans="1:5" x14ac:dyDescent="0.35">
      <c r="A2109" s="39" t="s">
        <v>3038</v>
      </c>
      <c r="B2109">
        <v>38890</v>
      </c>
      <c r="C2109">
        <v>38661</v>
      </c>
      <c r="D2109">
        <v>2339</v>
      </c>
      <c r="E2109">
        <v>6000</v>
      </c>
    </row>
    <row r="2110" spans="1:5" x14ac:dyDescent="0.35">
      <c r="A2110" s="39" t="s">
        <v>3039</v>
      </c>
      <c r="B2110">
        <v>0</v>
      </c>
      <c r="C2110">
        <v>0</v>
      </c>
      <c r="D2110">
        <v>0</v>
      </c>
      <c r="E2110">
        <v>0</v>
      </c>
    </row>
    <row r="2111" spans="1:5" x14ac:dyDescent="0.35">
      <c r="A2111" s="39" t="s">
        <v>3040</v>
      </c>
      <c r="B2111">
        <v>50150</v>
      </c>
      <c r="C2111">
        <v>0</v>
      </c>
      <c r="D2111">
        <v>1920</v>
      </c>
      <c r="E2111">
        <v>0</v>
      </c>
    </row>
    <row r="2112" spans="1:5" x14ac:dyDescent="0.35">
      <c r="A2112" s="39" t="s">
        <v>3041</v>
      </c>
      <c r="B2112">
        <v>14778</v>
      </c>
      <c r="C2112">
        <v>0</v>
      </c>
      <c r="D2112">
        <v>745</v>
      </c>
      <c r="E2112">
        <v>0</v>
      </c>
    </row>
    <row r="2113" spans="1:5" x14ac:dyDescent="0.35">
      <c r="A2113" s="39" t="s">
        <v>3042</v>
      </c>
      <c r="B2113">
        <v>0</v>
      </c>
      <c r="C2113">
        <v>0</v>
      </c>
      <c r="D2113">
        <v>0</v>
      </c>
      <c r="E2113">
        <v>0</v>
      </c>
    </row>
    <row r="2114" spans="1:5" x14ac:dyDescent="0.35">
      <c r="A2114" s="39" t="s">
        <v>3043</v>
      </c>
      <c r="B2114">
        <v>88571</v>
      </c>
      <c r="C2114">
        <v>63319</v>
      </c>
      <c r="D2114">
        <v>8472</v>
      </c>
      <c r="E2114">
        <v>0</v>
      </c>
    </row>
    <row r="2115" spans="1:5" x14ac:dyDescent="0.35">
      <c r="A2115" s="39" t="s">
        <v>3044</v>
      </c>
      <c r="B2115">
        <v>0</v>
      </c>
      <c r="C2115">
        <v>0</v>
      </c>
      <c r="D2115">
        <v>0</v>
      </c>
      <c r="E2115">
        <v>0</v>
      </c>
    </row>
    <row r="2116" spans="1:5" x14ac:dyDescent="0.35">
      <c r="A2116" s="39" t="s">
        <v>3045</v>
      </c>
      <c r="B2116">
        <v>79907</v>
      </c>
      <c r="C2116">
        <v>0</v>
      </c>
      <c r="D2116">
        <v>4100</v>
      </c>
      <c r="E2116">
        <v>0</v>
      </c>
    </row>
    <row r="2117" spans="1:5" x14ac:dyDescent="0.35">
      <c r="A2117" s="39" t="s">
        <v>3046</v>
      </c>
      <c r="B2117">
        <v>7057</v>
      </c>
      <c r="C2117">
        <v>0</v>
      </c>
      <c r="D2117">
        <v>362</v>
      </c>
      <c r="E2117">
        <v>0</v>
      </c>
    </row>
    <row r="2118" spans="1:5" x14ac:dyDescent="0.35">
      <c r="A2118" s="39" t="s">
        <v>3047</v>
      </c>
      <c r="B2118">
        <v>33831</v>
      </c>
      <c r="C2118">
        <v>0</v>
      </c>
      <c r="D2118">
        <v>1736</v>
      </c>
      <c r="E2118">
        <v>0</v>
      </c>
    </row>
    <row r="2119" spans="1:5" x14ac:dyDescent="0.35">
      <c r="A2119" s="39" t="s">
        <v>3048</v>
      </c>
      <c r="B2119">
        <v>0</v>
      </c>
      <c r="C2119">
        <v>0</v>
      </c>
      <c r="D2119">
        <v>0</v>
      </c>
      <c r="E2119">
        <v>0</v>
      </c>
    </row>
    <row r="2120" spans="1:5" x14ac:dyDescent="0.35">
      <c r="A2120" s="39" t="s">
        <v>3049</v>
      </c>
      <c r="B2120">
        <v>0</v>
      </c>
      <c r="C2120">
        <v>0</v>
      </c>
      <c r="D2120">
        <v>0</v>
      </c>
      <c r="E2120">
        <v>25</v>
      </c>
    </row>
    <row r="2121" spans="1:5" x14ac:dyDescent="0.35">
      <c r="A2121" s="39" t="s">
        <v>3050</v>
      </c>
      <c r="B2121">
        <v>25596</v>
      </c>
      <c r="C2121">
        <v>38294</v>
      </c>
      <c r="D2121">
        <v>2101</v>
      </c>
      <c r="E2121">
        <v>2550</v>
      </c>
    </row>
    <row r="2122" spans="1:5" x14ac:dyDescent="0.35">
      <c r="A2122" s="39" t="s">
        <v>3051</v>
      </c>
      <c r="B2122">
        <v>0</v>
      </c>
      <c r="C2122">
        <v>0</v>
      </c>
      <c r="D2122">
        <v>0</v>
      </c>
      <c r="E2122">
        <v>0</v>
      </c>
    </row>
    <row r="2123" spans="1:5" x14ac:dyDescent="0.35">
      <c r="A2123" s="39" t="s">
        <v>3052</v>
      </c>
      <c r="B2123">
        <v>52467</v>
      </c>
      <c r="C2123">
        <v>0</v>
      </c>
      <c r="D2123">
        <v>3196</v>
      </c>
      <c r="E2123">
        <v>10800</v>
      </c>
    </row>
    <row r="2124" spans="1:5" x14ac:dyDescent="0.35">
      <c r="A2124" s="39" t="s">
        <v>3053</v>
      </c>
      <c r="B2124">
        <v>26969</v>
      </c>
      <c r="C2124">
        <v>0</v>
      </c>
      <c r="D2124">
        <v>1643</v>
      </c>
      <c r="E2124">
        <v>1150</v>
      </c>
    </row>
    <row r="2125" spans="1:5" x14ac:dyDescent="0.35">
      <c r="A2125" s="39" t="s">
        <v>3054</v>
      </c>
      <c r="B2125">
        <v>0</v>
      </c>
      <c r="C2125">
        <v>0</v>
      </c>
      <c r="D2125">
        <v>0</v>
      </c>
      <c r="E2125">
        <v>0</v>
      </c>
    </row>
    <row r="2126" spans="1:5" x14ac:dyDescent="0.35">
      <c r="A2126" s="39" t="s">
        <v>3055</v>
      </c>
      <c r="B2126">
        <v>15280</v>
      </c>
      <c r="C2126">
        <v>13248</v>
      </c>
      <c r="D2126">
        <v>420</v>
      </c>
      <c r="E2126">
        <v>0</v>
      </c>
    </row>
    <row r="2127" spans="1:5" x14ac:dyDescent="0.35">
      <c r="A2127" s="39" t="s">
        <v>3056</v>
      </c>
      <c r="B2127">
        <v>8678</v>
      </c>
      <c r="C2127">
        <v>0</v>
      </c>
      <c r="D2127">
        <v>136</v>
      </c>
      <c r="E2127">
        <v>0</v>
      </c>
    </row>
    <row r="2128" spans="1:5" x14ac:dyDescent="0.35">
      <c r="A2128" s="39" t="s">
        <v>3057</v>
      </c>
      <c r="B2128">
        <v>19525</v>
      </c>
      <c r="C2128">
        <v>13248</v>
      </c>
      <c r="D2128">
        <v>698</v>
      </c>
      <c r="E2128">
        <v>0</v>
      </c>
    </row>
    <row r="2129" spans="1:5" x14ac:dyDescent="0.35">
      <c r="A2129" s="39" t="s">
        <v>3058</v>
      </c>
      <c r="B2129">
        <v>38522</v>
      </c>
      <c r="C2129">
        <v>0</v>
      </c>
      <c r="D2129">
        <v>1376</v>
      </c>
      <c r="E2129">
        <v>0</v>
      </c>
    </row>
    <row r="2130" spans="1:5" x14ac:dyDescent="0.35">
      <c r="A2130" s="39" t="s">
        <v>3059</v>
      </c>
      <c r="B2130">
        <v>0</v>
      </c>
      <c r="C2130">
        <v>0</v>
      </c>
      <c r="D2130">
        <v>0</v>
      </c>
      <c r="E2130">
        <v>0</v>
      </c>
    </row>
    <row r="2131" spans="1:5" x14ac:dyDescent="0.35">
      <c r="A2131" s="39" t="s">
        <v>3060</v>
      </c>
      <c r="B2131">
        <v>22555</v>
      </c>
      <c r="C2131">
        <v>69606</v>
      </c>
      <c r="D2131">
        <v>2577</v>
      </c>
      <c r="E2131">
        <v>8000</v>
      </c>
    </row>
    <row r="2132" spans="1:5" x14ac:dyDescent="0.35">
      <c r="A2132" s="39" t="s">
        <v>3061</v>
      </c>
      <c r="B2132">
        <v>0</v>
      </c>
      <c r="C2132">
        <v>0</v>
      </c>
      <c r="D2132">
        <v>0</v>
      </c>
      <c r="E2132">
        <v>0</v>
      </c>
    </row>
    <row r="2133" spans="1:5" x14ac:dyDescent="0.35">
      <c r="A2133" s="39" t="s">
        <v>3062</v>
      </c>
      <c r="B2133">
        <v>144432</v>
      </c>
      <c r="C2133">
        <v>0</v>
      </c>
      <c r="D2133">
        <v>5715</v>
      </c>
      <c r="E2133">
        <v>0</v>
      </c>
    </row>
    <row r="2134" spans="1:5" x14ac:dyDescent="0.35">
      <c r="A2134" s="39" t="s">
        <v>3063</v>
      </c>
      <c r="B2134">
        <v>29026</v>
      </c>
      <c r="C2134">
        <v>0</v>
      </c>
      <c r="D2134">
        <v>1148</v>
      </c>
      <c r="E2134">
        <v>0</v>
      </c>
    </row>
    <row r="2135" spans="1:5" x14ac:dyDescent="0.35">
      <c r="A2135" s="39" t="s">
        <v>3064</v>
      </c>
      <c r="B2135">
        <v>0</v>
      </c>
      <c r="C2135">
        <v>0</v>
      </c>
      <c r="D2135">
        <v>0</v>
      </c>
      <c r="E2135">
        <v>0</v>
      </c>
    </row>
    <row r="2136" spans="1:5" x14ac:dyDescent="0.35">
      <c r="A2136" s="39" t="s">
        <v>3065</v>
      </c>
      <c r="B2136">
        <v>6907</v>
      </c>
      <c r="C2136">
        <v>20130</v>
      </c>
      <c r="D2136">
        <v>627</v>
      </c>
      <c r="E2136">
        <v>0</v>
      </c>
    </row>
    <row r="2137" spans="1:5" x14ac:dyDescent="0.35">
      <c r="A2137" s="39" t="s">
        <v>3066</v>
      </c>
      <c r="B2137">
        <v>4339</v>
      </c>
      <c r="C2137">
        <v>0</v>
      </c>
      <c r="D2137">
        <v>322</v>
      </c>
      <c r="E2137">
        <v>0</v>
      </c>
    </row>
    <row r="2138" spans="1:5" x14ac:dyDescent="0.35">
      <c r="A2138" s="39" t="s">
        <v>3067</v>
      </c>
      <c r="B2138">
        <v>41444</v>
      </c>
      <c r="C2138">
        <v>0</v>
      </c>
      <c r="D2138">
        <v>3076</v>
      </c>
      <c r="E2138">
        <v>0</v>
      </c>
    </row>
    <row r="2139" spans="1:5" x14ac:dyDescent="0.35">
      <c r="A2139" s="39" t="s">
        <v>3068</v>
      </c>
      <c r="B2139">
        <v>0</v>
      </c>
      <c r="C2139">
        <v>0</v>
      </c>
      <c r="D2139">
        <v>0</v>
      </c>
      <c r="E2139">
        <v>0</v>
      </c>
    </row>
    <row r="2140" spans="1:5" x14ac:dyDescent="0.35">
      <c r="A2140" s="39" t="s">
        <v>3069</v>
      </c>
      <c r="B2140">
        <v>159227</v>
      </c>
      <c r="C2140">
        <v>146925</v>
      </c>
      <c r="D2140">
        <v>16531</v>
      </c>
      <c r="E2140">
        <v>0</v>
      </c>
    </row>
    <row r="2141" spans="1:5" x14ac:dyDescent="0.35">
      <c r="A2141" s="39" t="s">
        <v>3070</v>
      </c>
      <c r="B2141">
        <v>4825</v>
      </c>
      <c r="C2141">
        <v>0</v>
      </c>
      <c r="D2141">
        <v>344</v>
      </c>
      <c r="E2141">
        <v>2000</v>
      </c>
    </row>
    <row r="2142" spans="1:5" x14ac:dyDescent="0.35">
      <c r="A2142" s="39" t="s">
        <v>3071</v>
      </c>
      <c r="B2142">
        <v>106512</v>
      </c>
      <c r="C2142">
        <v>0</v>
      </c>
      <c r="D2142">
        <v>7272</v>
      </c>
      <c r="E2142">
        <v>8000</v>
      </c>
    </row>
    <row r="2143" spans="1:5" x14ac:dyDescent="0.35">
      <c r="A2143" s="39" t="s">
        <v>3072</v>
      </c>
      <c r="B2143">
        <v>0</v>
      </c>
      <c r="C2143">
        <v>0</v>
      </c>
      <c r="D2143">
        <v>0</v>
      </c>
      <c r="E2143">
        <v>2000</v>
      </c>
    </row>
    <row r="2144" spans="1:5" x14ac:dyDescent="0.35">
      <c r="A2144" s="39" t="s">
        <v>3073</v>
      </c>
      <c r="B2144">
        <v>101778</v>
      </c>
      <c r="C2144">
        <v>0</v>
      </c>
      <c r="D2144">
        <v>6948</v>
      </c>
      <c r="E2144">
        <v>8000</v>
      </c>
    </row>
    <row r="2145" spans="1:5" x14ac:dyDescent="0.35">
      <c r="A2145" s="39" t="s">
        <v>3074</v>
      </c>
      <c r="B2145">
        <v>9650</v>
      </c>
      <c r="C2145">
        <v>0</v>
      </c>
      <c r="D2145">
        <v>689</v>
      </c>
      <c r="E2145">
        <v>0</v>
      </c>
    </row>
    <row r="2146" spans="1:5" x14ac:dyDescent="0.35">
      <c r="A2146" s="39" t="s">
        <v>3075</v>
      </c>
      <c r="B2146">
        <v>0</v>
      </c>
      <c r="C2146">
        <v>0</v>
      </c>
      <c r="D2146">
        <v>0</v>
      </c>
      <c r="E2146">
        <v>0</v>
      </c>
    </row>
    <row r="2147" spans="1:5" x14ac:dyDescent="0.35">
      <c r="A2147" s="39" t="s">
        <v>3076</v>
      </c>
      <c r="B2147">
        <v>56449</v>
      </c>
      <c r="C2147">
        <v>80195</v>
      </c>
      <c r="D2147">
        <v>3489</v>
      </c>
      <c r="E2147">
        <v>3000</v>
      </c>
    </row>
    <row r="2148" spans="1:5" x14ac:dyDescent="0.35">
      <c r="A2148" s="39" t="s">
        <v>3077</v>
      </c>
      <c r="B2148">
        <v>0</v>
      </c>
      <c r="C2148">
        <v>0</v>
      </c>
      <c r="D2148">
        <v>0</v>
      </c>
      <c r="E2148">
        <v>0</v>
      </c>
    </row>
    <row r="2149" spans="1:5" x14ac:dyDescent="0.35">
      <c r="A2149" s="39" t="s">
        <v>3078</v>
      </c>
      <c r="B2149">
        <v>131913</v>
      </c>
      <c r="C2149">
        <v>0</v>
      </c>
      <c r="D2149">
        <v>3800</v>
      </c>
      <c r="E2149">
        <v>0</v>
      </c>
    </row>
    <row r="2150" spans="1:5" x14ac:dyDescent="0.35">
      <c r="A2150" s="39" t="s">
        <v>3079</v>
      </c>
      <c r="B2150">
        <v>63471</v>
      </c>
      <c r="C2150">
        <v>0</v>
      </c>
      <c r="D2150">
        <v>1829</v>
      </c>
      <c r="E2150">
        <v>0</v>
      </c>
    </row>
    <row r="2151" spans="1:5" x14ac:dyDescent="0.35">
      <c r="A2151" s="39" t="s">
        <v>3080</v>
      </c>
      <c r="B2151">
        <v>0</v>
      </c>
      <c r="C2151">
        <v>0</v>
      </c>
      <c r="D2151">
        <v>0</v>
      </c>
      <c r="E2151">
        <v>0</v>
      </c>
    </row>
    <row r="2152" spans="1:5" x14ac:dyDescent="0.35">
      <c r="A2152" s="39" t="s">
        <v>3081</v>
      </c>
      <c r="B2152">
        <v>0</v>
      </c>
      <c r="C2152">
        <v>0</v>
      </c>
      <c r="D2152">
        <v>0</v>
      </c>
      <c r="E2152">
        <v>0</v>
      </c>
    </row>
    <row r="2153" spans="1:5" x14ac:dyDescent="0.35">
      <c r="A2153" s="39" t="s">
        <v>3082</v>
      </c>
      <c r="B2153">
        <v>17619</v>
      </c>
      <c r="C2153">
        <v>12076</v>
      </c>
      <c r="D2153">
        <v>330</v>
      </c>
      <c r="E2153">
        <v>400</v>
      </c>
    </row>
    <row r="2154" spans="1:5" x14ac:dyDescent="0.35">
      <c r="A2154" s="39" t="s">
        <v>3083</v>
      </c>
      <c r="B2154">
        <v>0</v>
      </c>
      <c r="C2154">
        <v>0</v>
      </c>
      <c r="D2154">
        <v>0</v>
      </c>
      <c r="E2154">
        <v>0</v>
      </c>
    </row>
    <row r="2155" spans="1:5" x14ac:dyDescent="0.35">
      <c r="A2155" s="39" t="s">
        <v>3084</v>
      </c>
      <c r="B2155">
        <v>15605</v>
      </c>
      <c r="C2155">
        <v>0</v>
      </c>
      <c r="D2155">
        <v>139</v>
      </c>
      <c r="E2155">
        <v>0</v>
      </c>
    </row>
    <row r="2156" spans="1:5" x14ac:dyDescent="0.35">
      <c r="A2156" s="39" t="s">
        <v>3085</v>
      </c>
      <c r="B2156">
        <v>55877</v>
      </c>
      <c r="C2156">
        <v>0</v>
      </c>
      <c r="D2156">
        <v>496</v>
      </c>
      <c r="E2156">
        <v>0</v>
      </c>
    </row>
    <row r="2157" spans="1:5" x14ac:dyDescent="0.35">
      <c r="A2157" s="39" t="s">
        <v>3086</v>
      </c>
      <c r="B2157">
        <v>0</v>
      </c>
      <c r="C2157">
        <v>0</v>
      </c>
      <c r="D2157">
        <v>0</v>
      </c>
      <c r="E2157">
        <v>0</v>
      </c>
    </row>
    <row r="2158" spans="1:5" x14ac:dyDescent="0.35">
      <c r="A2158" s="39" t="s">
        <v>3087</v>
      </c>
      <c r="B2158">
        <v>30664</v>
      </c>
      <c r="C2158">
        <v>50676</v>
      </c>
      <c r="D2158">
        <v>4798</v>
      </c>
      <c r="E2158">
        <v>4000</v>
      </c>
    </row>
    <row r="2159" spans="1:5" x14ac:dyDescent="0.35">
      <c r="A2159" s="39" t="s">
        <v>3088</v>
      </c>
      <c r="B2159">
        <v>5737</v>
      </c>
      <c r="C2159">
        <v>0</v>
      </c>
      <c r="D2159">
        <v>380</v>
      </c>
      <c r="E2159">
        <v>600</v>
      </c>
    </row>
    <row r="2160" spans="1:5" x14ac:dyDescent="0.35">
      <c r="A2160" s="39" t="s">
        <v>3089</v>
      </c>
      <c r="B2160">
        <v>41442</v>
      </c>
      <c r="C2160">
        <v>0</v>
      </c>
      <c r="D2160">
        <v>2751</v>
      </c>
      <c r="E2160">
        <v>500</v>
      </c>
    </row>
    <row r="2161" spans="1:5" x14ac:dyDescent="0.35">
      <c r="A2161" s="39" t="s">
        <v>3090</v>
      </c>
      <c r="B2161">
        <v>64487</v>
      </c>
      <c r="C2161">
        <v>0</v>
      </c>
      <c r="D2161">
        <v>4282</v>
      </c>
      <c r="E2161">
        <v>11000</v>
      </c>
    </row>
    <row r="2162" spans="1:5" x14ac:dyDescent="0.35">
      <c r="A2162" s="39" t="s">
        <v>3091</v>
      </c>
      <c r="B2162">
        <v>0</v>
      </c>
      <c r="C2162">
        <v>0</v>
      </c>
      <c r="D2162">
        <v>0</v>
      </c>
      <c r="E2162">
        <v>300</v>
      </c>
    </row>
    <row r="2163" spans="1:5" x14ac:dyDescent="0.35">
      <c r="A2163" s="39" t="s">
        <v>3092</v>
      </c>
      <c r="B2163">
        <v>0</v>
      </c>
      <c r="C2163">
        <v>0</v>
      </c>
      <c r="D2163">
        <v>0</v>
      </c>
      <c r="E2163">
        <v>0</v>
      </c>
    </row>
    <row r="2164" spans="1:5" x14ac:dyDescent="0.35">
      <c r="A2164" s="39" t="s">
        <v>3093</v>
      </c>
      <c r="B2164">
        <v>153865</v>
      </c>
      <c r="C2164">
        <v>431948</v>
      </c>
      <c r="D2164">
        <v>9215</v>
      </c>
      <c r="E2164">
        <v>10000</v>
      </c>
    </row>
    <row r="2165" spans="1:5" x14ac:dyDescent="0.35">
      <c r="A2165" s="39" t="s">
        <v>3094</v>
      </c>
      <c r="B2165">
        <v>0</v>
      </c>
      <c r="C2165">
        <v>0</v>
      </c>
      <c r="D2165">
        <v>0</v>
      </c>
      <c r="E2165">
        <v>0</v>
      </c>
    </row>
    <row r="2166" spans="1:5" x14ac:dyDescent="0.35">
      <c r="A2166" s="39" t="s">
        <v>3095</v>
      </c>
      <c r="B2166">
        <v>0</v>
      </c>
      <c r="C2166">
        <v>0</v>
      </c>
      <c r="D2166">
        <v>0</v>
      </c>
      <c r="E2166">
        <v>0</v>
      </c>
    </row>
    <row r="2167" spans="1:5" x14ac:dyDescent="0.35">
      <c r="A2167" s="39" t="s">
        <v>3096</v>
      </c>
      <c r="B2167">
        <v>1517031</v>
      </c>
      <c r="C2167">
        <v>0</v>
      </c>
      <c r="D2167">
        <v>72839</v>
      </c>
      <c r="E2167">
        <v>274600</v>
      </c>
    </row>
    <row r="2168" spans="1:5" x14ac:dyDescent="0.35">
      <c r="A2168" s="39" t="s">
        <v>3097</v>
      </c>
      <c r="B2168">
        <v>423446</v>
      </c>
      <c r="C2168">
        <v>0</v>
      </c>
      <c r="D2168">
        <v>20331</v>
      </c>
      <c r="E2168">
        <v>0</v>
      </c>
    </row>
    <row r="2169" spans="1:5" x14ac:dyDescent="0.35">
      <c r="A2169" s="39" t="s">
        <v>3098</v>
      </c>
      <c r="B2169">
        <v>0</v>
      </c>
      <c r="C2169">
        <v>0</v>
      </c>
      <c r="D2169">
        <v>0</v>
      </c>
      <c r="E2169">
        <v>0</v>
      </c>
    </row>
    <row r="2170" spans="1:5" x14ac:dyDescent="0.35">
      <c r="A2170" s="39" t="s">
        <v>3099</v>
      </c>
      <c r="B2170">
        <v>92717</v>
      </c>
      <c r="C2170">
        <v>232530</v>
      </c>
      <c r="D2170">
        <v>4159</v>
      </c>
      <c r="E2170">
        <v>22000</v>
      </c>
    </row>
    <row r="2171" spans="1:5" x14ac:dyDescent="0.35">
      <c r="A2171" s="39" t="s">
        <v>3100</v>
      </c>
      <c r="B2171">
        <v>72114</v>
      </c>
      <c r="C2171">
        <v>0</v>
      </c>
      <c r="D2171">
        <v>2218</v>
      </c>
      <c r="E2171">
        <v>0</v>
      </c>
    </row>
    <row r="2172" spans="1:5" x14ac:dyDescent="0.35">
      <c r="A2172" s="39" t="s">
        <v>3101</v>
      </c>
      <c r="B2172">
        <v>1983123</v>
      </c>
      <c r="C2172">
        <v>0</v>
      </c>
      <c r="D2172">
        <v>61006</v>
      </c>
      <c r="E2172">
        <v>330000</v>
      </c>
    </row>
    <row r="2173" spans="1:5" x14ac:dyDescent="0.35">
      <c r="A2173" s="39" t="s">
        <v>3102</v>
      </c>
      <c r="B2173">
        <v>857636</v>
      </c>
      <c r="C2173">
        <v>0</v>
      </c>
      <c r="D2173">
        <v>26383</v>
      </c>
      <c r="E2173">
        <v>20000</v>
      </c>
    </row>
    <row r="2174" spans="1:5" x14ac:dyDescent="0.35">
      <c r="A2174" s="39" t="s">
        <v>3103</v>
      </c>
      <c r="B2174">
        <v>0</v>
      </c>
      <c r="C2174">
        <v>0</v>
      </c>
      <c r="D2174">
        <v>0</v>
      </c>
      <c r="E2174">
        <v>0</v>
      </c>
    </row>
    <row r="2175" spans="1:5" x14ac:dyDescent="0.35">
      <c r="A2175" s="39" t="s">
        <v>3104</v>
      </c>
      <c r="B2175">
        <v>22788</v>
      </c>
      <c r="C2175">
        <v>74294</v>
      </c>
      <c r="D2175">
        <v>2450</v>
      </c>
      <c r="E2175">
        <v>0</v>
      </c>
    </row>
    <row r="2176" spans="1:5" x14ac:dyDescent="0.35">
      <c r="A2176" s="39" t="s">
        <v>3105</v>
      </c>
      <c r="B2176">
        <v>22788</v>
      </c>
      <c r="C2176">
        <v>0</v>
      </c>
      <c r="D2176">
        <v>1580</v>
      </c>
      <c r="E2176">
        <v>0</v>
      </c>
    </row>
    <row r="2177" spans="1:5" x14ac:dyDescent="0.35">
      <c r="A2177" s="39" t="s">
        <v>3106</v>
      </c>
      <c r="B2177">
        <v>62602</v>
      </c>
      <c r="C2177">
        <v>0</v>
      </c>
      <c r="D2177">
        <v>4478</v>
      </c>
      <c r="E2177">
        <v>0</v>
      </c>
    </row>
    <row r="2178" spans="1:5" x14ac:dyDescent="0.35">
      <c r="A2178" s="39" t="s">
        <v>3107</v>
      </c>
      <c r="B2178">
        <v>104233</v>
      </c>
      <c r="C2178">
        <v>0</v>
      </c>
      <c r="D2178">
        <v>7455</v>
      </c>
      <c r="E2178">
        <v>0</v>
      </c>
    </row>
    <row r="2179" spans="1:5" x14ac:dyDescent="0.35">
      <c r="A2179" s="39" t="s">
        <v>3108</v>
      </c>
      <c r="B2179">
        <v>0</v>
      </c>
      <c r="C2179">
        <v>0</v>
      </c>
      <c r="D2179">
        <v>0</v>
      </c>
      <c r="E2179">
        <v>0</v>
      </c>
    </row>
    <row r="2180" spans="1:5" x14ac:dyDescent="0.35">
      <c r="A2180" s="39" t="s">
        <v>3109</v>
      </c>
      <c r="B2180">
        <v>29994</v>
      </c>
      <c r="C2180">
        <v>70145</v>
      </c>
      <c r="D2180">
        <v>3094</v>
      </c>
      <c r="E2180">
        <v>15600</v>
      </c>
    </row>
    <row r="2181" spans="1:5" x14ac:dyDescent="0.35">
      <c r="A2181" s="39" t="s">
        <v>3110</v>
      </c>
      <c r="B2181">
        <v>29302</v>
      </c>
      <c r="C2181">
        <v>0</v>
      </c>
      <c r="D2181">
        <v>1559</v>
      </c>
      <c r="E2181">
        <v>0</v>
      </c>
    </row>
    <row r="2182" spans="1:5" x14ac:dyDescent="0.35">
      <c r="A2182" s="39" t="s">
        <v>3111</v>
      </c>
      <c r="B2182">
        <v>89919</v>
      </c>
      <c r="C2182">
        <v>0</v>
      </c>
      <c r="D2182">
        <v>4538</v>
      </c>
      <c r="E2182">
        <v>10500</v>
      </c>
    </row>
    <row r="2183" spans="1:5" x14ac:dyDescent="0.35">
      <c r="A2183" s="39" t="s">
        <v>3112</v>
      </c>
      <c r="B2183">
        <v>0</v>
      </c>
      <c r="C2183">
        <v>0</v>
      </c>
      <c r="D2183">
        <v>0</v>
      </c>
      <c r="E2183">
        <v>0</v>
      </c>
    </row>
    <row r="2184" spans="1:5" x14ac:dyDescent="0.35">
      <c r="A2184" s="39" t="s">
        <v>3113</v>
      </c>
      <c r="B2184">
        <v>55144</v>
      </c>
      <c r="C2184">
        <v>0</v>
      </c>
      <c r="D2184">
        <v>2783</v>
      </c>
      <c r="E2184">
        <v>0</v>
      </c>
    </row>
    <row r="2185" spans="1:5" x14ac:dyDescent="0.35">
      <c r="A2185" s="39" t="s">
        <v>3114</v>
      </c>
      <c r="B2185">
        <v>9690</v>
      </c>
      <c r="C2185">
        <v>0</v>
      </c>
      <c r="D2185">
        <v>516</v>
      </c>
      <c r="E2185">
        <v>0</v>
      </c>
    </row>
    <row r="2186" spans="1:5" x14ac:dyDescent="0.35">
      <c r="A2186" s="39" t="s">
        <v>3115</v>
      </c>
      <c r="B2186">
        <v>0</v>
      </c>
      <c r="C2186">
        <v>0</v>
      </c>
      <c r="D2186">
        <v>0</v>
      </c>
      <c r="E2186">
        <v>0</v>
      </c>
    </row>
    <row r="2187" spans="1:5" x14ac:dyDescent="0.35">
      <c r="A2187" s="39" t="s">
        <v>3116</v>
      </c>
      <c r="B2187">
        <v>0</v>
      </c>
      <c r="C2187">
        <v>215195</v>
      </c>
      <c r="D2187">
        <v>5344</v>
      </c>
      <c r="E2187">
        <v>0</v>
      </c>
    </row>
    <row r="2188" spans="1:5" x14ac:dyDescent="0.35">
      <c r="A2188" s="39" t="s">
        <v>3117</v>
      </c>
      <c r="B2188">
        <v>0</v>
      </c>
      <c r="C2188">
        <v>0</v>
      </c>
      <c r="D2188">
        <v>0</v>
      </c>
      <c r="E2188">
        <v>0</v>
      </c>
    </row>
    <row r="2189" spans="1:5" x14ac:dyDescent="0.35">
      <c r="A2189" s="39" t="s">
        <v>3118</v>
      </c>
      <c r="B2189">
        <v>128928</v>
      </c>
      <c r="C2189">
        <v>0</v>
      </c>
      <c r="D2189">
        <v>6251</v>
      </c>
      <c r="E2189">
        <v>0</v>
      </c>
    </row>
    <row r="2190" spans="1:5" x14ac:dyDescent="0.35">
      <c r="A2190" s="39" t="s">
        <v>3119</v>
      </c>
      <c r="B2190">
        <v>9397</v>
      </c>
      <c r="C2190">
        <v>0</v>
      </c>
      <c r="D2190">
        <v>1031</v>
      </c>
      <c r="E2190">
        <v>505328</v>
      </c>
    </row>
    <row r="2191" spans="1:5" x14ac:dyDescent="0.35">
      <c r="A2191" s="39" t="s">
        <v>3120</v>
      </c>
      <c r="B2191">
        <v>0</v>
      </c>
      <c r="C2191">
        <v>0</v>
      </c>
      <c r="D2191">
        <v>0</v>
      </c>
      <c r="E2191">
        <v>0</v>
      </c>
    </row>
    <row r="2192" spans="1:5" x14ac:dyDescent="0.35">
      <c r="A2192" s="39" t="s">
        <v>3121</v>
      </c>
      <c r="B2192">
        <v>0</v>
      </c>
      <c r="C2192">
        <v>61300</v>
      </c>
      <c r="D2192">
        <v>1416</v>
      </c>
      <c r="E2192">
        <v>12000</v>
      </c>
    </row>
    <row r="2193" spans="1:5" x14ac:dyDescent="0.35">
      <c r="A2193" s="39" t="s">
        <v>3122</v>
      </c>
      <c r="B2193">
        <v>38255</v>
      </c>
      <c r="C2193">
        <v>0</v>
      </c>
      <c r="D2193">
        <v>3024</v>
      </c>
      <c r="E2193">
        <v>0</v>
      </c>
    </row>
    <row r="2194" spans="1:5" x14ac:dyDescent="0.35">
      <c r="A2194" s="39" t="s">
        <v>3123</v>
      </c>
      <c r="B2194">
        <v>0</v>
      </c>
      <c r="C2194">
        <v>0</v>
      </c>
      <c r="D2194">
        <v>0</v>
      </c>
      <c r="E2194">
        <v>0</v>
      </c>
    </row>
    <row r="2195" spans="1:5" x14ac:dyDescent="0.35">
      <c r="A2195" s="39" t="s">
        <v>3124</v>
      </c>
      <c r="B2195">
        <v>35952</v>
      </c>
      <c r="C2195">
        <v>0</v>
      </c>
      <c r="D2195">
        <v>2768</v>
      </c>
      <c r="E2195">
        <v>8965</v>
      </c>
    </row>
    <row r="2196" spans="1:5" x14ac:dyDescent="0.35">
      <c r="A2196" s="39" t="s">
        <v>3125</v>
      </c>
      <c r="B2196">
        <v>0</v>
      </c>
      <c r="C2196">
        <v>0</v>
      </c>
      <c r="D2196">
        <v>0</v>
      </c>
      <c r="E2196">
        <v>0</v>
      </c>
    </row>
    <row r="2197" spans="1:5" x14ac:dyDescent="0.35">
      <c r="A2197" s="39" t="s">
        <v>3126</v>
      </c>
      <c r="B2197">
        <v>25278</v>
      </c>
      <c r="C2197">
        <v>115837</v>
      </c>
      <c r="D2197">
        <v>1892</v>
      </c>
      <c r="E2197">
        <v>0</v>
      </c>
    </row>
    <row r="2198" spans="1:5" x14ac:dyDescent="0.35">
      <c r="A2198" s="39" t="s">
        <v>3127</v>
      </c>
      <c r="B2198">
        <v>25278</v>
      </c>
      <c r="C2198">
        <v>0</v>
      </c>
      <c r="D2198">
        <v>924</v>
      </c>
      <c r="E2198">
        <v>0</v>
      </c>
    </row>
    <row r="2199" spans="1:5" x14ac:dyDescent="0.35">
      <c r="A2199" s="39" t="s">
        <v>3128</v>
      </c>
      <c r="B2199">
        <v>39182</v>
      </c>
      <c r="C2199">
        <v>0</v>
      </c>
      <c r="D2199">
        <v>1406</v>
      </c>
      <c r="E2199">
        <v>0</v>
      </c>
    </row>
    <row r="2200" spans="1:5" x14ac:dyDescent="0.35">
      <c r="A2200" s="39" t="s">
        <v>3129</v>
      </c>
      <c r="B2200">
        <v>98103</v>
      </c>
      <c r="C2200">
        <v>0</v>
      </c>
      <c r="D2200">
        <v>3520</v>
      </c>
      <c r="E2200">
        <v>0</v>
      </c>
    </row>
    <row r="2201" spans="1:5" x14ac:dyDescent="0.35">
      <c r="A2201" s="39" t="s">
        <v>3130</v>
      </c>
      <c r="B2201">
        <v>0</v>
      </c>
      <c r="C2201">
        <v>0</v>
      </c>
      <c r="D2201">
        <v>0</v>
      </c>
      <c r="E2201">
        <v>0</v>
      </c>
    </row>
    <row r="2202" spans="1:5" x14ac:dyDescent="0.35">
      <c r="A2202" s="39" t="s">
        <v>3131</v>
      </c>
      <c r="B2202">
        <v>13476</v>
      </c>
      <c r="C2202">
        <v>104780</v>
      </c>
      <c r="D2202">
        <v>464</v>
      </c>
      <c r="E2202">
        <v>6000</v>
      </c>
    </row>
    <row r="2203" spans="1:5" x14ac:dyDescent="0.35">
      <c r="A2203" s="39" t="s">
        <v>3132</v>
      </c>
      <c r="B2203">
        <v>13476</v>
      </c>
      <c r="C2203">
        <v>0</v>
      </c>
      <c r="D2203">
        <v>358</v>
      </c>
      <c r="E2203">
        <v>0</v>
      </c>
    </row>
    <row r="2204" spans="1:5" x14ac:dyDescent="0.35">
      <c r="A2204" s="39" t="s">
        <v>3133</v>
      </c>
      <c r="B2204">
        <v>45835</v>
      </c>
      <c r="C2204">
        <v>0</v>
      </c>
      <c r="D2204">
        <v>945</v>
      </c>
      <c r="E2204">
        <v>0</v>
      </c>
    </row>
    <row r="2205" spans="1:5" x14ac:dyDescent="0.35">
      <c r="A2205" s="39" t="s">
        <v>3134</v>
      </c>
      <c r="B2205">
        <v>103870</v>
      </c>
      <c r="C2205">
        <v>0</v>
      </c>
      <c r="D2205">
        <v>2141</v>
      </c>
      <c r="E2205">
        <v>10209</v>
      </c>
    </row>
    <row r="2206" spans="1:5" x14ac:dyDescent="0.35">
      <c r="A2206" s="39" t="s">
        <v>3135</v>
      </c>
      <c r="B2206">
        <v>0</v>
      </c>
      <c r="C2206">
        <v>0</v>
      </c>
      <c r="D2206">
        <v>0</v>
      </c>
      <c r="E2206">
        <v>0</v>
      </c>
    </row>
    <row r="2207" spans="1:5" x14ac:dyDescent="0.35">
      <c r="A2207" s="39" t="s">
        <v>3136</v>
      </c>
      <c r="B2207">
        <v>0</v>
      </c>
      <c r="C2207">
        <v>105453</v>
      </c>
      <c r="D2207">
        <v>215</v>
      </c>
      <c r="E2207">
        <v>0</v>
      </c>
    </row>
    <row r="2208" spans="1:5" x14ac:dyDescent="0.35">
      <c r="A2208" s="39" t="s">
        <v>3137</v>
      </c>
      <c r="B2208">
        <v>16288</v>
      </c>
      <c r="C2208">
        <v>0</v>
      </c>
      <c r="D2208">
        <v>245</v>
      </c>
      <c r="E2208">
        <v>0</v>
      </c>
    </row>
    <row r="2209" spans="1:5" x14ac:dyDescent="0.35">
      <c r="A2209" s="39" t="s">
        <v>3138</v>
      </c>
      <c r="B2209">
        <v>32282</v>
      </c>
      <c r="C2209">
        <v>0</v>
      </c>
      <c r="D2209">
        <v>461</v>
      </c>
      <c r="E2209">
        <v>0</v>
      </c>
    </row>
    <row r="2210" spans="1:5" x14ac:dyDescent="0.35">
      <c r="A2210" s="39" t="s">
        <v>3139</v>
      </c>
      <c r="B2210">
        <v>128738</v>
      </c>
      <c r="C2210">
        <v>0</v>
      </c>
      <c r="D2210">
        <v>1837</v>
      </c>
      <c r="E2210">
        <v>10325</v>
      </c>
    </row>
    <row r="2211" spans="1:5" x14ac:dyDescent="0.35">
      <c r="A2211" s="39" t="s">
        <v>3140</v>
      </c>
      <c r="B2211">
        <v>0</v>
      </c>
      <c r="C2211">
        <v>0</v>
      </c>
      <c r="D2211">
        <v>0</v>
      </c>
      <c r="E2211">
        <v>0</v>
      </c>
    </row>
    <row r="2212" spans="1:5" x14ac:dyDescent="0.35">
      <c r="A2212" s="39" t="s">
        <v>3141</v>
      </c>
      <c r="B2212">
        <v>20886</v>
      </c>
      <c r="C2212">
        <v>29196</v>
      </c>
      <c r="D2212">
        <v>1804</v>
      </c>
      <c r="E2212">
        <v>0</v>
      </c>
    </row>
    <row r="2213" spans="1:5" x14ac:dyDescent="0.35">
      <c r="A2213" s="39" t="s">
        <v>3142</v>
      </c>
      <c r="B2213">
        <v>4300</v>
      </c>
      <c r="C2213">
        <v>0</v>
      </c>
      <c r="D2213">
        <v>357</v>
      </c>
      <c r="E2213">
        <v>0</v>
      </c>
    </row>
    <row r="2214" spans="1:5" x14ac:dyDescent="0.35">
      <c r="A2214" s="39" t="s">
        <v>3143</v>
      </c>
      <c r="B2214">
        <v>21254</v>
      </c>
      <c r="C2214">
        <v>0</v>
      </c>
      <c r="D2214">
        <v>1765</v>
      </c>
      <c r="E2214">
        <v>6446</v>
      </c>
    </row>
    <row r="2215" spans="1:5" x14ac:dyDescent="0.35">
      <c r="A2215" s="39" t="s">
        <v>3144</v>
      </c>
      <c r="B2215">
        <v>0</v>
      </c>
      <c r="C2215">
        <v>0</v>
      </c>
      <c r="D2215">
        <v>0</v>
      </c>
      <c r="E2215">
        <v>0</v>
      </c>
    </row>
    <row r="2216" spans="1:5" x14ac:dyDescent="0.35">
      <c r="A2216" s="39" t="s">
        <v>3145</v>
      </c>
      <c r="B2216">
        <v>32631</v>
      </c>
      <c r="C2216">
        <v>147781</v>
      </c>
      <c r="D2216">
        <v>2174</v>
      </c>
      <c r="E2216">
        <v>23200</v>
      </c>
    </row>
    <row r="2217" spans="1:5" x14ac:dyDescent="0.35">
      <c r="A2217" s="39" t="s">
        <v>3146</v>
      </c>
      <c r="B2217">
        <v>17698</v>
      </c>
      <c r="C2217">
        <v>0</v>
      </c>
      <c r="D2217">
        <v>996</v>
      </c>
      <c r="E2217">
        <v>0</v>
      </c>
    </row>
    <row r="2218" spans="1:5" x14ac:dyDescent="0.35">
      <c r="A2218" s="39" t="s">
        <v>3147</v>
      </c>
      <c r="B2218">
        <v>82392</v>
      </c>
      <c r="C2218">
        <v>0</v>
      </c>
      <c r="D2218">
        <v>4508</v>
      </c>
      <c r="E2218">
        <v>10000</v>
      </c>
    </row>
    <row r="2219" spans="1:5" x14ac:dyDescent="0.35">
      <c r="A2219" s="39" t="s">
        <v>3148</v>
      </c>
      <c r="B2219">
        <v>94697</v>
      </c>
      <c r="C2219">
        <v>0</v>
      </c>
      <c r="D2219">
        <v>5182</v>
      </c>
      <c r="E2219">
        <v>8968</v>
      </c>
    </row>
    <row r="2220" spans="1:5" x14ac:dyDescent="0.35">
      <c r="A2220" s="39" t="s">
        <v>3149</v>
      </c>
      <c r="B2220">
        <v>1659</v>
      </c>
      <c r="C2220">
        <v>0</v>
      </c>
      <c r="D2220">
        <v>93</v>
      </c>
      <c r="E2220">
        <v>0</v>
      </c>
    </row>
    <row r="2221" spans="1:5" x14ac:dyDescent="0.35">
      <c r="A2221" s="39" t="s">
        <v>3150</v>
      </c>
      <c r="B2221">
        <v>8406</v>
      </c>
      <c r="C2221">
        <v>86000</v>
      </c>
      <c r="D2221">
        <v>1691</v>
      </c>
      <c r="E2221">
        <v>10500</v>
      </c>
    </row>
    <row r="2222" spans="1:5" x14ac:dyDescent="0.35">
      <c r="A2222" s="39" t="s">
        <v>3151</v>
      </c>
      <c r="B2222">
        <v>914</v>
      </c>
      <c r="C2222">
        <v>3000</v>
      </c>
      <c r="D2222">
        <v>74</v>
      </c>
      <c r="E2222">
        <v>0</v>
      </c>
    </row>
    <row r="2223" spans="1:5" x14ac:dyDescent="0.35">
      <c r="A2223" s="39" t="s">
        <v>3152</v>
      </c>
      <c r="B2223">
        <v>162998</v>
      </c>
      <c r="C2223">
        <v>8000</v>
      </c>
      <c r="D2223">
        <v>13295</v>
      </c>
      <c r="E2223">
        <v>0</v>
      </c>
    </row>
    <row r="2224" spans="1:5" x14ac:dyDescent="0.35">
      <c r="A2224" s="39" t="s">
        <v>3153</v>
      </c>
      <c r="B2224">
        <v>25583</v>
      </c>
      <c r="C2224">
        <v>24342</v>
      </c>
      <c r="D2224">
        <v>2087</v>
      </c>
      <c r="E2224">
        <v>8000</v>
      </c>
    </row>
    <row r="2225" spans="1:5" x14ac:dyDescent="0.35">
      <c r="A2225" s="39" t="s">
        <v>3154</v>
      </c>
      <c r="B2225">
        <v>914</v>
      </c>
      <c r="C2225">
        <v>3000</v>
      </c>
      <c r="D2225">
        <v>74</v>
      </c>
      <c r="E2225">
        <v>0</v>
      </c>
    </row>
    <row r="2226" spans="1:5" x14ac:dyDescent="0.35">
      <c r="A2226" s="39" t="s">
        <v>3155</v>
      </c>
      <c r="B2226">
        <v>0</v>
      </c>
      <c r="C2226">
        <v>0</v>
      </c>
      <c r="D2226">
        <v>0</v>
      </c>
      <c r="E2226">
        <v>0</v>
      </c>
    </row>
    <row r="2227" spans="1:5" x14ac:dyDescent="0.35">
      <c r="A2227" s="39" t="s">
        <v>3156</v>
      </c>
      <c r="B2227">
        <v>0</v>
      </c>
      <c r="C2227">
        <v>123388</v>
      </c>
      <c r="D2227">
        <v>1028</v>
      </c>
      <c r="E2227">
        <v>6000</v>
      </c>
    </row>
    <row r="2228" spans="1:5" x14ac:dyDescent="0.35">
      <c r="A2228" s="39" t="s">
        <v>3157</v>
      </c>
      <c r="B2228">
        <v>12510</v>
      </c>
      <c r="C2228">
        <v>0</v>
      </c>
      <c r="D2228">
        <v>725</v>
      </c>
      <c r="E2228">
        <v>0</v>
      </c>
    </row>
    <row r="2229" spans="1:5" x14ac:dyDescent="0.35">
      <c r="A2229" s="39" t="s">
        <v>3158</v>
      </c>
      <c r="B2229">
        <v>85901</v>
      </c>
      <c r="C2229">
        <v>0</v>
      </c>
      <c r="D2229">
        <v>4977</v>
      </c>
      <c r="E2229">
        <v>4000</v>
      </c>
    </row>
    <row r="2230" spans="1:5" x14ac:dyDescent="0.35">
      <c r="A2230" s="39" t="s">
        <v>3159</v>
      </c>
      <c r="B2230">
        <v>138860</v>
      </c>
      <c r="C2230">
        <v>0</v>
      </c>
      <c r="D2230">
        <v>8045</v>
      </c>
      <c r="E2230">
        <v>0</v>
      </c>
    </row>
    <row r="2231" spans="1:5" x14ac:dyDescent="0.35">
      <c r="A2231" s="39" t="s">
        <v>3160</v>
      </c>
      <c r="B2231">
        <v>0</v>
      </c>
      <c r="C2231">
        <v>0</v>
      </c>
      <c r="D2231">
        <v>0</v>
      </c>
      <c r="E2231">
        <v>0</v>
      </c>
    </row>
    <row r="2232" spans="1:5" x14ac:dyDescent="0.35">
      <c r="A2232" s="39" t="s">
        <v>3161</v>
      </c>
      <c r="B2232">
        <v>0</v>
      </c>
      <c r="C2232">
        <v>188006</v>
      </c>
      <c r="D2232">
        <v>436</v>
      </c>
      <c r="E2232">
        <v>0</v>
      </c>
    </row>
    <row r="2233" spans="1:5" x14ac:dyDescent="0.35">
      <c r="A2233" s="39" t="s">
        <v>3162</v>
      </c>
      <c r="B2233">
        <v>47847</v>
      </c>
      <c r="C2233">
        <v>0</v>
      </c>
      <c r="D2233">
        <v>1231</v>
      </c>
      <c r="E2233">
        <v>0</v>
      </c>
    </row>
    <row r="2234" spans="1:5" x14ac:dyDescent="0.35">
      <c r="A2234" s="39" t="s">
        <v>3163</v>
      </c>
      <c r="B2234">
        <v>139324</v>
      </c>
      <c r="C2234">
        <v>0</v>
      </c>
      <c r="D2234">
        <v>3786</v>
      </c>
      <c r="E2234">
        <v>0</v>
      </c>
    </row>
    <row r="2235" spans="1:5" x14ac:dyDescent="0.35">
      <c r="A2235" s="39" t="s">
        <v>3164</v>
      </c>
      <c r="B2235">
        <v>119042</v>
      </c>
      <c r="C2235">
        <v>0</v>
      </c>
      <c r="D2235">
        <v>3235</v>
      </c>
      <c r="E2235">
        <v>0</v>
      </c>
    </row>
    <row r="2236" spans="1:5" x14ac:dyDescent="0.35">
      <c r="A2236" s="39" t="s">
        <v>3165</v>
      </c>
      <c r="B2236">
        <v>0</v>
      </c>
      <c r="C2236">
        <v>0</v>
      </c>
      <c r="D2236">
        <v>0</v>
      </c>
      <c r="E2236">
        <v>0</v>
      </c>
    </row>
    <row r="2237" spans="1:5" x14ac:dyDescent="0.35">
      <c r="A2237" s="39" t="s">
        <v>3166</v>
      </c>
      <c r="B2237">
        <v>17566</v>
      </c>
      <c r="C2237">
        <v>29769</v>
      </c>
      <c r="D2237">
        <v>1865</v>
      </c>
      <c r="E2237">
        <v>0</v>
      </c>
    </row>
    <row r="2238" spans="1:5" x14ac:dyDescent="0.35">
      <c r="A2238" s="39" t="s">
        <v>3167</v>
      </c>
      <c r="B2238">
        <v>1718</v>
      </c>
      <c r="C2238">
        <v>0</v>
      </c>
      <c r="D2238">
        <v>150</v>
      </c>
      <c r="E2238">
        <v>0</v>
      </c>
    </row>
    <row r="2239" spans="1:5" x14ac:dyDescent="0.35">
      <c r="A2239" s="39" t="s">
        <v>3168</v>
      </c>
      <c r="B2239">
        <v>14990</v>
      </c>
      <c r="C2239">
        <v>0</v>
      </c>
      <c r="D2239">
        <v>1289</v>
      </c>
      <c r="E2239">
        <v>0</v>
      </c>
    </row>
    <row r="2240" spans="1:5" x14ac:dyDescent="0.35">
      <c r="A2240" s="39" t="s">
        <v>3169</v>
      </c>
      <c r="B2240">
        <v>25998</v>
      </c>
      <c r="C2240">
        <v>0</v>
      </c>
      <c r="D2240">
        <v>2139</v>
      </c>
      <c r="E2240">
        <v>6183</v>
      </c>
    </row>
    <row r="2241" spans="1:5" x14ac:dyDescent="0.35">
      <c r="A2241" s="39" t="s">
        <v>3170</v>
      </c>
      <c r="B2241">
        <v>0</v>
      </c>
      <c r="C2241">
        <v>0</v>
      </c>
      <c r="D2241">
        <v>0</v>
      </c>
      <c r="E2241">
        <v>0</v>
      </c>
    </row>
    <row r="2242" spans="1:5" x14ac:dyDescent="0.35">
      <c r="A2242" s="39" t="s">
        <v>3171</v>
      </c>
      <c r="B2242">
        <v>0</v>
      </c>
      <c r="C2242">
        <v>123483</v>
      </c>
      <c r="D2242">
        <v>88</v>
      </c>
      <c r="E2242">
        <v>0</v>
      </c>
    </row>
    <row r="2243" spans="1:5" x14ac:dyDescent="0.35">
      <c r="A2243" s="39" t="s">
        <v>3172</v>
      </c>
      <c r="B2243">
        <v>15730</v>
      </c>
      <c r="C2243">
        <v>0</v>
      </c>
      <c r="D2243">
        <v>676</v>
      </c>
      <c r="E2243">
        <v>0</v>
      </c>
    </row>
    <row r="2244" spans="1:5" x14ac:dyDescent="0.35">
      <c r="A2244" s="39" t="s">
        <v>3173</v>
      </c>
      <c r="B2244">
        <v>96537</v>
      </c>
      <c r="C2244">
        <v>0</v>
      </c>
      <c r="D2244">
        <v>4151</v>
      </c>
      <c r="E2244">
        <v>10497</v>
      </c>
    </row>
    <row r="2245" spans="1:5" x14ac:dyDescent="0.35">
      <c r="A2245" s="39" t="s">
        <v>3174</v>
      </c>
      <c r="B2245">
        <v>95303</v>
      </c>
      <c r="C2245">
        <v>0</v>
      </c>
      <c r="D2245">
        <v>4098</v>
      </c>
      <c r="E2245">
        <v>0</v>
      </c>
    </row>
    <row r="2246" spans="1:5" x14ac:dyDescent="0.35">
      <c r="A2246" s="39" t="s">
        <v>3175</v>
      </c>
      <c r="B2246">
        <v>0</v>
      </c>
      <c r="C2246">
        <v>0</v>
      </c>
      <c r="D2246">
        <v>0</v>
      </c>
      <c r="E2246">
        <v>5000</v>
      </c>
    </row>
    <row r="2247" spans="1:5" x14ac:dyDescent="0.35">
      <c r="A2247" s="39" t="s">
        <v>3176</v>
      </c>
      <c r="B2247">
        <v>1975729</v>
      </c>
      <c r="C2247">
        <v>0</v>
      </c>
      <c r="D2247">
        <v>112701</v>
      </c>
      <c r="E2247">
        <v>0</v>
      </c>
    </row>
    <row r="2248" spans="1:5" x14ac:dyDescent="0.35">
      <c r="A2248" s="39" t="s">
        <v>3177</v>
      </c>
      <c r="B2248">
        <v>4281207</v>
      </c>
      <c r="C2248">
        <v>0</v>
      </c>
      <c r="D2248">
        <v>180699</v>
      </c>
      <c r="E2248">
        <v>0</v>
      </c>
    </row>
    <row r="2249" spans="1:5" x14ac:dyDescent="0.35">
      <c r="A2249" s="39" t="s">
        <v>3178</v>
      </c>
      <c r="B2249">
        <v>1734651</v>
      </c>
      <c r="C2249">
        <v>0</v>
      </c>
      <c r="D2249">
        <v>108905</v>
      </c>
      <c r="E2249">
        <v>0</v>
      </c>
    </row>
    <row r="2250" spans="1:5" x14ac:dyDescent="0.35">
      <c r="A2250" s="39" t="s">
        <v>3179</v>
      </c>
      <c r="B2250">
        <v>0</v>
      </c>
      <c r="C2250">
        <v>0</v>
      </c>
      <c r="D2250">
        <v>0</v>
      </c>
      <c r="E2250">
        <v>0</v>
      </c>
    </row>
    <row r="2251" spans="1:5" x14ac:dyDescent="0.35">
      <c r="A2251" s="39" t="s">
        <v>3180</v>
      </c>
      <c r="B2251">
        <v>563966</v>
      </c>
      <c r="C2251">
        <v>0</v>
      </c>
      <c r="D2251">
        <v>31400</v>
      </c>
      <c r="E2251">
        <v>0</v>
      </c>
    </row>
    <row r="2252" spans="1:5" x14ac:dyDescent="0.35">
      <c r="A2252" s="39" t="s">
        <v>3181</v>
      </c>
      <c r="B2252">
        <v>58849</v>
      </c>
      <c r="C2252">
        <v>0</v>
      </c>
      <c r="D2252">
        <v>3276</v>
      </c>
      <c r="E2252">
        <v>0</v>
      </c>
    </row>
    <row r="2253" spans="1:5" x14ac:dyDescent="0.35">
      <c r="A2253" s="39" t="s">
        <v>3182</v>
      </c>
      <c r="B2253">
        <v>248614</v>
      </c>
      <c r="C2253">
        <v>0</v>
      </c>
      <c r="D2253">
        <v>12742</v>
      </c>
      <c r="E2253">
        <v>0</v>
      </c>
    </row>
    <row r="2254" spans="1:5" x14ac:dyDescent="0.35">
      <c r="A2254" s="39" t="s">
        <v>3183</v>
      </c>
      <c r="B2254">
        <v>168612</v>
      </c>
      <c r="C2254">
        <v>0</v>
      </c>
      <c r="D2254">
        <v>8642</v>
      </c>
      <c r="E2254">
        <v>0</v>
      </c>
    </row>
    <row r="2255" spans="1:5" x14ac:dyDescent="0.35">
      <c r="A2255" s="39" t="s">
        <v>3184</v>
      </c>
      <c r="B2255">
        <v>58849</v>
      </c>
      <c r="C2255">
        <v>0</v>
      </c>
      <c r="D2255">
        <v>3276</v>
      </c>
      <c r="E2255">
        <v>0</v>
      </c>
    </row>
    <row r="2256" spans="1:5" x14ac:dyDescent="0.35">
      <c r="A2256" s="39" t="s">
        <v>3185</v>
      </c>
      <c r="B2256">
        <v>0</v>
      </c>
      <c r="C2256">
        <v>0</v>
      </c>
      <c r="D2256">
        <v>0</v>
      </c>
      <c r="E2256">
        <v>0</v>
      </c>
    </row>
    <row r="2257" spans="1:5" x14ac:dyDescent="0.35">
      <c r="A2257" s="39" t="s">
        <v>3186</v>
      </c>
      <c r="B2257">
        <v>0</v>
      </c>
      <c r="C2257">
        <v>0</v>
      </c>
      <c r="D2257">
        <v>2520</v>
      </c>
      <c r="E2257">
        <v>168000</v>
      </c>
    </row>
    <row r="2258" spans="1:5" x14ac:dyDescent="0.35">
      <c r="A2258" s="39" t="s">
        <v>3187</v>
      </c>
      <c r="B2258">
        <v>360650</v>
      </c>
      <c r="C2258">
        <v>0</v>
      </c>
      <c r="D2258">
        <v>19864</v>
      </c>
      <c r="E2258">
        <v>0</v>
      </c>
    </row>
    <row r="2259" spans="1:5" x14ac:dyDescent="0.35">
      <c r="A2259" s="39" t="s">
        <v>3188</v>
      </c>
      <c r="B2259">
        <v>498701</v>
      </c>
      <c r="C2259">
        <v>0</v>
      </c>
      <c r="D2259">
        <v>40945</v>
      </c>
      <c r="E2259">
        <v>0</v>
      </c>
    </row>
    <row r="2260" spans="1:5" x14ac:dyDescent="0.35">
      <c r="A2260" s="39" t="s">
        <v>3189</v>
      </c>
      <c r="B2260">
        <v>58778</v>
      </c>
      <c r="C2260">
        <v>0</v>
      </c>
      <c r="D2260">
        <v>4827</v>
      </c>
      <c r="E2260">
        <v>0</v>
      </c>
    </row>
    <row r="2261" spans="1:5" x14ac:dyDescent="0.35">
      <c r="A2261" s="39" t="s">
        <v>3190</v>
      </c>
      <c r="B2261">
        <v>59783</v>
      </c>
      <c r="C2261">
        <v>0</v>
      </c>
      <c r="D2261">
        <v>1620</v>
      </c>
      <c r="E2261">
        <v>0</v>
      </c>
    </row>
    <row r="2262" spans="1:5" x14ac:dyDescent="0.35">
      <c r="A2262" s="39" t="s">
        <v>3191</v>
      </c>
      <c r="B2262">
        <v>22094</v>
      </c>
      <c r="C2262">
        <v>0</v>
      </c>
      <c r="D2262">
        <v>599</v>
      </c>
      <c r="E2262">
        <v>0</v>
      </c>
    </row>
    <row r="2263" spans="1:5" x14ac:dyDescent="0.35">
      <c r="A2263" s="39" t="s">
        <v>3192</v>
      </c>
      <c r="B2263">
        <v>128924</v>
      </c>
      <c r="C2263">
        <v>0</v>
      </c>
      <c r="D2263">
        <v>3493</v>
      </c>
      <c r="E2263">
        <v>0</v>
      </c>
    </row>
    <row r="2264" spans="1:5" x14ac:dyDescent="0.35">
      <c r="A2264" s="39" t="s">
        <v>3193</v>
      </c>
      <c r="B2264">
        <v>86556</v>
      </c>
      <c r="C2264">
        <v>0</v>
      </c>
      <c r="D2264">
        <v>2345</v>
      </c>
      <c r="E2264">
        <v>0</v>
      </c>
    </row>
    <row r="2265" spans="1:5" x14ac:dyDescent="0.35">
      <c r="A2265" s="39" t="s">
        <v>3194</v>
      </c>
      <c r="B2265">
        <v>0</v>
      </c>
      <c r="C2265">
        <v>0</v>
      </c>
      <c r="D2265">
        <v>0</v>
      </c>
      <c r="E2265">
        <v>0</v>
      </c>
    </row>
    <row r="2266" spans="1:5" x14ac:dyDescent="0.35">
      <c r="A2266" s="39" t="s">
        <v>3195</v>
      </c>
      <c r="B2266">
        <v>204584</v>
      </c>
      <c r="C2266">
        <v>0</v>
      </c>
      <c r="D2266">
        <v>9559</v>
      </c>
      <c r="E2266">
        <v>600</v>
      </c>
    </row>
    <row r="2267" spans="1:5" x14ac:dyDescent="0.35">
      <c r="A2267" s="39" t="s">
        <v>3196</v>
      </c>
      <c r="B2267">
        <v>129691</v>
      </c>
      <c r="C2267">
        <v>0</v>
      </c>
      <c r="D2267">
        <v>5772</v>
      </c>
      <c r="E2267">
        <v>0</v>
      </c>
    </row>
    <row r="2268" spans="1:5" x14ac:dyDescent="0.35">
      <c r="A2268" s="39" t="s">
        <v>3197</v>
      </c>
      <c r="B2268">
        <v>305243</v>
      </c>
      <c r="C2268">
        <v>0</v>
      </c>
      <c r="D2268">
        <v>19237</v>
      </c>
      <c r="E2268">
        <v>0</v>
      </c>
    </row>
    <row r="2269" spans="1:5" x14ac:dyDescent="0.35">
      <c r="A2269" s="39" t="s">
        <v>3198</v>
      </c>
      <c r="B2269">
        <v>116167</v>
      </c>
      <c r="C2269">
        <v>0</v>
      </c>
      <c r="D2269">
        <v>7434</v>
      </c>
      <c r="E2269">
        <v>0</v>
      </c>
    </row>
    <row r="2270" spans="1:5" x14ac:dyDescent="0.35">
      <c r="A2270" s="39" t="s">
        <v>3199</v>
      </c>
      <c r="B2270">
        <v>18266</v>
      </c>
      <c r="C2270">
        <v>0</v>
      </c>
      <c r="D2270">
        <v>833</v>
      </c>
      <c r="E2270">
        <v>3000</v>
      </c>
    </row>
    <row r="2271" spans="1:5" x14ac:dyDescent="0.35">
      <c r="A2271" s="39" t="s">
        <v>3200</v>
      </c>
      <c r="B2271">
        <v>0</v>
      </c>
      <c r="C2271">
        <v>0</v>
      </c>
      <c r="D2271">
        <v>0</v>
      </c>
      <c r="E2271">
        <v>0</v>
      </c>
    </row>
    <row r="2272" spans="1:5" x14ac:dyDescent="0.35">
      <c r="A2272" s="39" t="s">
        <v>3201</v>
      </c>
      <c r="B2272">
        <v>248507</v>
      </c>
      <c r="C2272">
        <v>0</v>
      </c>
      <c r="D2272">
        <v>13295</v>
      </c>
      <c r="E2272">
        <v>0</v>
      </c>
    </row>
    <row r="2273" spans="1:5" x14ac:dyDescent="0.35">
      <c r="A2273" s="39" t="s">
        <v>3202</v>
      </c>
      <c r="B2273">
        <v>96196</v>
      </c>
      <c r="C2273">
        <v>0</v>
      </c>
      <c r="D2273">
        <v>5139</v>
      </c>
      <c r="E2273">
        <v>0</v>
      </c>
    </row>
    <row r="2274" spans="1:5" x14ac:dyDescent="0.35">
      <c r="A2274" s="39" t="s">
        <v>3203</v>
      </c>
      <c r="B2274">
        <v>284580</v>
      </c>
      <c r="C2274">
        <v>0</v>
      </c>
      <c r="D2274">
        <v>15208</v>
      </c>
      <c r="E2274">
        <v>0</v>
      </c>
    </row>
    <row r="2275" spans="1:5" x14ac:dyDescent="0.35">
      <c r="A2275" s="39" t="s">
        <v>3204</v>
      </c>
      <c r="B2275">
        <v>1218</v>
      </c>
      <c r="C2275">
        <v>0</v>
      </c>
      <c r="D2275">
        <v>620</v>
      </c>
      <c r="E2275">
        <v>0</v>
      </c>
    </row>
    <row r="2276" spans="1:5" x14ac:dyDescent="0.35">
      <c r="A2276" s="39" t="s">
        <v>3205</v>
      </c>
      <c r="B2276">
        <v>70811</v>
      </c>
      <c r="C2276">
        <v>0</v>
      </c>
      <c r="D2276">
        <v>3785</v>
      </c>
      <c r="E2276">
        <v>0</v>
      </c>
    </row>
    <row r="2277" spans="1:5" x14ac:dyDescent="0.35">
      <c r="A2277" s="39" t="s">
        <v>3206</v>
      </c>
      <c r="B2277">
        <v>613568</v>
      </c>
      <c r="C2277">
        <v>0</v>
      </c>
      <c r="D2277">
        <v>29638</v>
      </c>
      <c r="E2277">
        <v>0</v>
      </c>
    </row>
    <row r="2278" spans="1:5" x14ac:dyDescent="0.35">
      <c r="A2278" s="39" t="s">
        <v>3207</v>
      </c>
      <c r="B2278">
        <v>4811154</v>
      </c>
      <c r="C2278">
        <v>0</v>
      </c>
      <c r="D2278">
        <v>189989</v>
      </c>
      <c r="E2278">
        <v>174190</v>
      </c>
    </row>
    <row r="2279" spans="1:5" x14ac:dyDescent="0.35">
      <c r="A2279" s="39" t="s">
        <v>3208</v>
      </c>
      <c r="B2279">
        <v>1168701</v>
      </c>
      <c r="C2279">
        <v>0</v>
      </c>
      <c r="D2279">
        <v>43806</v>
      </c>
      <c r="E2279">
        <v>1284000</v>
      </c>
    </row>
    <row r="2280" spans="1:5" x14ac:dyDescent="0.35">
      <c r="A2280" s="39" t="s">
        <v>3209</v>
      </c>
      <c r="B2280">
        <v>525916</v>
      </c>
      <c r="C2280">
        <v>0</v>
      </c>
      <c r="D2280">
        <v>21033</v>
      </c>
      <c r="E2280">
        <v>0</v>
      </c>
    </row>
    <row r="2281" spans="1:5" x14ac:dyDescent="0.35">
      <c r="A2281" s="39" t="s">
        <v>3210</v>
      </c>
      <c r="B2281">
        <v>0</v>
      </c>
      <c r="C2281">
        <v>0</v>
      </c>
      <c r="D2281">
        <v>0</v>
      </c>
      <c r="E2281">
        <v>15000</v>
      </c>
    </row>
    <row r="2282" spans="1:5" x14ac:dyDescent="0.35">
      <c r="A2282" s="39" t="s">
        <v>3211</v>
      </c>
      <c r="B2282">
        <v>484451</v>
      </c>
      <c r="C2282">
        <v>0</v>
      </c>
      <c r="D2282">
        <v>26605</v>
      </c>
      <c r="E2282">
        <v>25000</v>
      </c>
    </row>
    <row r="2283" spans="1:5" x14ac:dyDescent="0.35">
      <c r="A2283" s="39" t="s">
        <v>3212</v>
      </c>
      <c r="B2283">
        <v>387561</v>
      </c>
      <c r="C2283">
        <v>0</v>
      </c>
      <c r="D2283">
        <v>21238</v>
      </c>
      <c r="E2283">
        <v>10000</v>
      </c>
    </row>
    <row r="2284" spans="1:5" x14ac:dyDescent="0.35">
      <c r="A2284" s="39" t="s">
        <v>3213</v>
      </c>
      <c r="B2284">
        <v>387561</v>
      </c>
      <c r="C2284">
        <v>0</v>
      </c>
      <c r="D2284">
        <v>21238</v>
      </c>
      <c r="E2284">
        <v>15000</v>
      </c>
    </row>
    <row r="2285" spans="1:5" x14ac:dyDescent="0.35">
      <c r="A2285" s="39" t="s">
        <v>3214</v>
      </c>
      <c r="B2285">
        <v>0</v>
      </c>
      <c r="C2285">
        <v>0</v>
      </c>
      <c r="D2285">
        <v>0</v>
      </c>
      <c r="E2285">
        <v>0</v>
      </c>
    </row>
    <row r="2286" spans="1:5" x14ac:dyDescent="0.35">
      <c r="A2286" s="39" t="s">
        <v>3215</v>
      </c>
      <c r="B2286">
        <v>430623</v>
      </c>
      <c r="C2286">
        <v>0</v>
      </c>
      <c r="D2286">
        <v>23752</v>
      </c>
      <c r="E2286">
        <v>168000</v>
      </c>
    </row>
    <row r="2287" spans="1:5" x14ac:dyDescent="0.35">
      <c r="A2287" s="39" t="s">
        <v>3216</v>
      </c>
      <c r="B2287">
        <v>0</v>
      </c>
      <c r="C2287">
        <v>0</v>
      </c>
      <c r="D2287">
        <v>0</v>
      </c>
      <c r="E2287">
        <v>5000</v>
      </c>
    </row>
    <row r="2288" spans="1:5" x14ac:dyDescent="0.35">
      <c r="A2288" s="39" t="s">
        <v>3217</v>
      </c>
      <c r="B2288">
        <v>360894</v>
      </c>
      <c r="C2288">
        <v>0</v>
      </c>
      <c r="D2288">
        <v>19742</v>
      </c>
      <c r="E2288">
        <v>6000</v>
      </c>
    </row>
    <row r="2289" spans="1:5" x14ac:dyDescent="0.35">
      <c r="A2289" s="39" t="s">
        <v>3218</v>
      </c>
      <c r="B2289">
        <v>216536</v>
      </c>
      <c r="C2289">
        <v>0</v>
      </c>
      <c r="D2289">
        <v>12126</v>
      </c>
      <c r="E2289">
        <v>0</v>
      </c>
    </row>
    <row r="2290" spans="1:5" x14ac:dyDescent="0.35">
      <c r="A2290" s="39" t="s">
        <v>3219</v>
      </c>
      <c r="B2290">
        <v>391733</v>
      </c>
      <c r="C2290">
        <v>0</v>
      </c>
      <c r="D2290">
        <v>26269</v>
      </c>
      <c r="E2290">
        <v>0</v>
      </c>
    </row>
    <row r="2291" spans="1:5" x14ac:dyDescent="0.35">
      <c r="A2291" s="39" t="s">
        <v>3220</v>
      </c>
      <c r="B2291">
        <v>201307</v>
      </c>
      <c r="C2291">
        <v>0</v>
      </c>
      <c r="D2291">
        <v>13501</v>
      </c>
      <c r="E2291">
        <v>0</v>
      </c>
    </row>
    <row r="2292" spans="1:5" x14ac:dyDescent="0.35">
      <c r="A2292" s="39" t="s">
        <v>3221</v>
      </c>
      <c r="B2292">
        <v>18045</v>
      </c>
      <c r="C2292">
        <v>0</v>
      </c>
      <c r="D2292">
        <v>1028</v>
      </c>
      <c r="E2292">
        <v>27000</v>
      </c>
    </row>
    <row r="2293" spans="1:5" x14ac:dyDescent="0.35">
      <c r="A2293" s="39" t="s">
        <v>3222</v>
      </c>
      <c r="B2293">
        <v>288365</v>
      </c>
      <c r="C2293">
        <v>0</v>
      </c>
      <c r="D2293">
        <v>15667</v>
      </c>
      <c r="E2293">
        <v>3000</v>
      </c>
    </row>
    <row r="2294" spans="1:5" x14ac:dyDescent="0.35">
      <c r="A2294" s="39" t="s">
        <v>3223</v>
      </c>
      <c r="B2294">
        <v>41646</v>
      </c>
      <c r="C2294">
        <v>0</v>
      </c>
      <c r="D2294">
        <v>1676</v>
      </c>
      <c r="E2294">
        <v>0</v>
      </c>
    </row>
    <row r="2295" spans="1:5" x14ac:dyDescent="0.35">
      <c r="A2295" s="39" t="s">
        <v>3224</v>
      </c>
      <c r="B2295">
        <v>85697</v>
      </c>
      <c r="C2295">
        <v>0</v>
      </c>
      <c r="D2295">
        <v>3195</v>
      </c>
      <c r="E2295">
        <v>0</v>
      </c>
    </row>
    <row r="2296" spans="1:5" x14ac:dyDescent="0.35">
      <c r="A2296" s="39" t="s">
        <v>3225</v>
      </c>
      <c r="B2296">
        <v>136541</v>
      </c>
      <c r="C2296">
        <v>0</v>
      </c>
      <c r="D2296">
        <v>5091</v>
      </c>
      <c r="E2296">
        <v>0</v>
      </c>
    </row>
    <row r="2297" spans="1:5" x14ac:dyDescent="0.35">
      <c r="A2297" s="39" t="s">
        <v>3226</v>
      </c>
      <c r="B2297">
        <v>0</v>
      </c>
      <c r="C2297">
        <v>0</v>
      </c>
      <c r="D2297">
        <v>0</v>
      </c>
      <c r="E2297">
        <v>0</v>
      </c>
    </row>
    <row r="2298" spans="1:5" x14ac:dyDescent="0.35">
      <c r="A2298" s="39" t="s">
        <v>3227</v>
      </c>
      <c r="B2298">
        <v>126381</v>
      </c>
      <c r="C2298">
        <v>0</v>
      </c>
      <c r="D2298">
        <v>5846</v>
      </c>
      <c r="E2298">
        <v>27035</v>
      </c>
    </row>
    <row r="2299" spans="1:5" x14ac:dyDescent="0.35">
      <c r="A2299" s="39" t="s">
        <v>3228</v>
      </c>
      <c r="B2299">
        <v>39910</v>
      </c>
      <c r="C2299">
        <v>0</v>
      </c>
      <c r="D2299">
        <v>2738</v>
      </c>
      <c r="E2299">
        <v>0</v>
      </c>
    </row>
    <row r="2300" spans="1:5" x14ac:dyDescent="0.35">
      <c r="A2300" s="39" t="s">
        <v>3229</v>
      </c>
      <c r="B2300">
        <v>571678</v>
      </c>
      <c r="C2300">
        <v>0</v>
      </c>
      <c r="D2300">
        <v>44262</v>
      </c>
      <c r="E2300">
        <v>0</v>
      </c>
    </row>
    <row r="2301" spans="1:5" x14ac:dyDescent="0.35">
      <c r="A2301" s="39" t="s">
        <v>3230</v>
      </c>
      <c r="B2301">
        <v>126659</v>
      </c>
      <c r="C2301">
        <v>0</v>
      </c>
      <c r="D2301">
        <v>9807</v>
      </c>
      <c r="E2301">
        <v>0</v>
      </c>
    </row>
    <row r="2302" spans="1:5" x14ac:dyDescent="0.35">
      <c r="A2302" s="39" t="s">
        <v>3231</v>
      </c>
      <c r="B2302">
        <v>27715</v>
      </c>
      <c r="C2302">
        <v>0</v>
      </c>
      <c r="D2302">
        <v>1282</v>
      </c>
      <c r="E2302">
        <v>6700</v>
      </c>
    </row>
    <row r="2303" spans="1:5" x14ac:dyDescent="0.35">
      <c r="A2303" s="39" t="s">
        <v>3232</v>
      </c>
      <c r="B2303">
        <v>0</v>
      </c>
      <c r="C2303">
        <v>0</v>
      </c>
      <c r="D2303">
        <v>0</v>
      </c>
      <c r="E2303">
        <v>0</v>
      </c>
    </row>
    <row r="2304" spans="1:5" x14ac:dyDescent="0.35">
      <c r="A2304" s="39" t="s">
        <v>3233</v>
      </c>
      <c r="B2304">
        <v>11461593</v>
      </c>
      <c r="C2304">
        <v>0</v>
      </c>
      <c r="D2304">
        <v>199789</v>
      </c>
      <c r="E2304">
        <v>680000</v>
      </c>
    </row>
    <row r="2305" spans="1:5" x14ac:dyDescent="0.35">
      <c r="A2305" s="39" t="s">
        <v>3234</v>
      </c>
      <c r="B2305">
        <v>2798864</v>
      </c>
      <c r="C2305">
        <v>0</v>
      </c>
      <c r="D2305">
        <v>186765</v>
      </c>
      <c r="E2305">
        <v>3142000</v>
      </c>
    </row>
    <row r="2306" spans="1:5" x14ac:dyDescent="0.35">
      <c r="A2306" s="39" t="s">
        <v>3235</v>
      </c>
      <c r="B2306">
        <v>7566594</v>
      </c>
      <c r="C2306">
        <v>0</v>
      </c>
      <c r="D2306">
        <v>310721</v>
      </c>
      <c r="E2306">
        <v>0</v>
      </c>
    </row>
    <row r="2307" spans="1:5" x14ac:dyDescent="0.35">
      <c r="A2307" s="39" t="s">
        <v>3236</v>
      </c>
      <c r="B2307">
        <v>72151</v>
      </c>
      <c r="C2307">
        <v>0</v>
      </c>
      <c r="D2307">
        <v>23117</v>
      </c>
      <c r="E2307">
        <v>3307080</v>
      </c>
    </row>
    <row r="2308" spans="1:5" x14ac:dyDescent="0.35">
      <c r="A2308" s="39" t="s">
        <v>3237</v>
      </c>
      <c r="B2308">
        <v>2250003</v>
      </c>
      <c r="C2308">
        <v>0</v>
      </c>
      <c r="D2308">
        <v>86502</v>
      </c>
      <c r="E2308">
        <v>0</v>
      </c>
    </row>
    <row r="2309" spans="1:5" x14ac:dyDescent="0.35">
      <c r="A2309" s="39" t="s">
        <v>3238</v>
      </c>
      <c r="B2309">
        <v>1860330</v>
      </c>
      <c r="C2309">
        <v>0</v>
      </c>
      <c r="D2309">
        <v>92490</v>
      </c>
      <c r="E2309">
        <v>289400</v>
      </c>
    </row>
    <row r="2310" spans="1:5" x14ac:dyDescent="0.35">
      <c r="A2310" s="39" t="s">
        <v>3239</v>
      </c>
      <c r="B2310">
        <v>1016991</v>
      </c>
      <c r="C2310">
        <v>0</v>
      </c>
      <c r="D2310">
        <v>42380</v>
      </c>
      <c r="E2310">
        <v>3543858</v>
      </c>
    </row>
    <row r="2311" spans="1:5" x14ac:dyDescent="0.35">
      <c r="A2311" s="39" t="s">
        <v>3240</v>
      </c>
      <c r="B2311">
        <v>110043</v>
      </c>
      <c r="C2311">
        <v>0</v>
      </c>
      <c r="D2311">
        <v>4367</v>
      </c>
      <c r="E2311">
        <v>0</v>
      </c>
    </row>
    <row r="2312" spans="1:5" x14ac:dyDescent="0.35">
      <c r="A2312" s="39" t="s">
        <v>3241</v>
      </c>
      <c r="B2312">
        <v>182599</v>
      </c>
      <c r="C2312">
        <v>0</v>
      </c>
      <c r="D2312">
        <v>7041</v>
      </c>
      <c r="E2312">
        <v>0</v>
      </c>
    </row>
    <row r="2313" spans="1:5" x14ac:dyDescent="0.35">
      <c r="A2313" s="39" t="s">
        <v>3242</v>
      </c>
      <c r="B2313">
        <v>589838</v>
      </c>
      <c r="C2313">
        <v>0</v>
      </c>
      <c r="D2313">
        <v>23530</v>
      </c>
      <c r="E2313">
        <v>0</v>
      </c>
    </row>
    <row r="2314" spans="1:5" x14ac:dyDescent="0.35">
      <c r="A2314" s="39" t="s">
        <v>3243</v>
      </c>
      <c r="B2314">
        <v>1927568</v>
      </c>
      <c r="C2314">
        <v>0</v>
      </c>
      <c r="D2314">
        <v>68978</v>
      </c>
      <c r="E2314">
        <v>13775465</v>
      </c>
    </row>
    <row r="2315" spans="1:5" x14ac:dyDescent="0.35">
      <c r="A2315" s="39" t="s">
        <v>3244</v>
      </c>
      <c r="B2315">
        <v>189352</v>
      </c>
      <c r="C2315">
        <v>0</v>
      </c>
      <c r="D2315">
        <v>10915</v>
      </c>
      <c r="E2315">
        <v>0</v>
      </c>
    </row>
    <row r="2316" spans="1:5" x14ac:dyDescent="0.35">
      <c r="A2316" s="39" t="s">
        <v>3245</v>
      </c>
      <c r="B2316">
        <v>432624</v>
      </c>
      <c r="C2316">
        <v>0</v>
      </c>
      <c r="D2316">
        <v>25643</v>
      </c>
      <c r="E2316">
        <v>0</v>
      </c>
    </row>
    <row r="2317" spans="1:5" x14ac:dyDescent="0.35">
      <c r="A2317" s="39" t="s">
        <v>3246</v>
      </c>
      <c r="B2317">
        <v>0</v>
      </c>
      <c r="C2317">
        <v>0</v>
      </c>
      <c r="D2317">
        <v>0</v>
      </c>
      <c r="E2317">
        <v>0</v>
      </c>
    </row>
    <row r="2318" spans="1:5" x14ac:dyDescent="0.35">
      <c r="A2318" s="39" t="s">
        <v>3247</v>
      </c>
      <c r="B2318">
        <v>498449</v>
      </c>
      <c r="C2318">
        <v>0</v>
      </c>
      <c r="D2318">
        <v>53168</v>
      </c>
      <c r="E2318">
        <v>650000</v>
      </c>
    </row>
    <row r="2319" spans="1:5" x14ac:dyDescent="0.35">
      <c r="A2319" s="39" t="s">
        <v>3248</v>
      </c>
      <c r="B2319">
        <v>56438</v>
      </c>
      <c r="C2319">
        <v>0</v>
      </c>
      <c r="D2319">
        <v>4965</v>
      </c>
      <c r="E2319">
        <v>0</v>
      </c>
    </row>
    <row r="2320" spans="1:5" x14ac:dyDescent="0.35">
      <c r="A2320" s="39" t="s">
        <v>3249</v>
      </c>
      <c r="B2320">
        <v>353965</v>
      </c>
      <c r="C2320">
        <v>0</v>
      </c>
      <c r="D2320">
        <v>17463</v>
      </c>
      <c r="E2320">
        <v>0</v>
      </c>
    </row>
    <row r="2321" spans="1:5" x14ac:dyDescent="0.35">
      <c r="A2321" s="39" t="s">
        <v>3250</v>
      </c>
      <c r="B2321">
        <v>424669</v>
      </c>
      <c r="C2321">
        <v>0</v>
      </c>
      <c r="D2321">
        <v>30994</v>
      </c>
      <c r="E2321">
        <v>0</v>
      </c>
    </row>
    <row r="2322" spans="1:5" x14ac:dyDescent="0.35">
      <c r="A2322" s="39" t="s">
        <v>3251</v>
      </c>
      <c r="B2322">
        <v>6469981</v>
      </c>
      <c r="C2322">
        <v>0</v>
      </c>
      <c r="D2322">
        <v>307298</v>
      </c>
      <c r="E2322">
        <v>0</v>
      </c>
    </row>
    <row r="2323" spans="1:5" x14ac:dyDescent="0.35">
      <c r="A2323" s="39" t="s">
        <v>3252</v>
      </c>
      <c r="B2323">
        <v>678062</v>
      </c>
      <c r="C2323">
        <v>0</v>
      </c>
      <c r="D2323">
        <v>41099</v>
      </c>
      <c r="E2323">
        <v>0</v>
      </c>
    </row>
    <row r="2324" spans="1:5" x14ac:dyDescent="0.35">
      <c r="A2324" s="39" t="s">
        <v>3253</v>
      </c>
      <c r="B2324">
        <v>47729</v>
      </c>
      <c r="C2324">
        <v>11579</v>
      </c>
      <c r="D2324">
        <v>4795</v>
      </c>
      <c r="E2324">
        <v>8500</v>
      </c>
    </row>
    <row r="2325" spans="1:5" x14ac:dyDescent="0.35">
      <c r="A2325" s="39" t="s">
        <v>3254</v>
      </c>
      <c r="B2325">
        <v>3682</v>
      </c>
      <c r="C2325">
        <v>0</v>
      </c>
      <c r="D2325">
        <v>205</v>
      </c>
      <c r="E2325">
        <v>0</v>
      </c>
    </row>
    <row r="2326" spans="1:5" x14ac:dyDescent="0.35">
      <c r="A2326" s="39" t="s">
        <v>3255</v>
      </c>
      <c r="B2326">
        <v>36159</v>
      </c>
      <c r="C2326">
        <v>0</v>
      </c>
      <c r="D2326">
        <v>2030</v>
      </c>
      <c r="E2326">
        <v>0</v>
      </c>
    </row>
    <row r="2327" spans="1:5" x14ac:dyDescent="0.35">
      <c r="A2327" s="39" t="s">
        <v>3256</v>
      </c>
      <c r="B2327">
        <v>0</v>
      </c>
      <c r="C2327">
        <v>0</v>
      </c>
      <c r="D2327">
        <v>0</v>
      </c>
      <c r="E2327">
        <v>0</v>
      </c>
    </row>
    <row r="2328" spans="1:5" x14ac:dyDescent="0.35">
      <c r="A2328" s="39" t="s">
        <v>3257</v>
      </c>
      <c r="B2328">
        <v>76911</v>
      </c>
      <c r="C2328">
        <v>80853</v>
      </c>
      <c r="D2328">
        <v>11074</v>
      </c>
      <c r="E2328">
        <v>0</v>
      </c>
    </row>
    <row r="2329" spans="1:5" x14ac:dyDescent="0.35">
      <c r="A2329" s="39" t="s">
        <v>3258</v>
      </c>
      <c r="B2329">
        <v>219434</v>
      </c>
      <c r="C2329">
        <v>0</v>
      </c>
      <c r="D2329">
        <v>16617</v>
      </c>
      <c r="E2329">
        <v>0</v>
      </c>
    </row>
    <row r="2330" spans="1:5" x14ac:dyDescent="0.35">
      <c r="A2330" s="39" t="s">
        <v>3259</v>
      </c>
      <c r="B2330">
        <v>150024</v>
      </c>
      <c r="C2330">
        <v>0</v>
      </c>
      <c r="D2330">
        <v>12611</v>
      </c>
      <c r="E2330">
        <v>0</v>
      </c>
    </row>
    <row r="2331" spans="1:5" x14ac:dyDescent="0.35">
      <c r="A2331" s="39" t="s">
        <v>3260</v>
      </c>
      <c r="B2331">
        <v>152798</v>
      </c>
      <c r="C2331">
        <v>0</v>
      </c>
      <c r="D2331">
        <v>12770</v>
      </c>
      <c r="E2331">
        <v>0</v>
      </c>
    </row>
    <row r="2332" spans="1:5" x14ac:dyDescent="0.35">
      <c r="A2332" s="39" t="s">
        <v>3261</v>
      </c>
      <c r="B2332">
        <v>158018</v>
      </c>
      <c r="C2332">
        <v>0</v>
      </c>
      <c r="D2332">
        <v>13206</v>
      </c>
      <c r="E2332">
        <v>0</v>
      </c>
    </row>
    <row r="2333" spans="1:5" x14ac:dyDescent="0.35">
      <c r="A2333" s="39" t="s">
        <v>3262</v>
      </c>
      <c r="B2333">
        <v>13686</v>
      </c>
      <c r="C2333">
        <v>13915</v>
      </c>
      <c r="D2333">
        <v>763</v>
      </c>
      <c r="E2333">
        <v>0</v>
      </c>
    </row>
    <row r="2334" spans="1:5" x14ac:dyDescent="0.35">
      <c r="A2334" s="39" t="s">
        <v>3263</v>
      </c>
      <c r="B2334">
        <v>3699</v>
      </c>
      <c r="C2334">
        <v>0</v>
      </c>
      <c r="D2334">
        <v>184</v>
      </c>
      <c r="E2334">
        <v>0</v>
      </c>
    </row>
    <row r="2335" spans="1:5" x14ac:dyDescent="0.35">
      <c r="A2335" s="39" t="s">
        <v>3264</v>
      </c>
      <c r="B2335">
        <v>90624</v>
      </c>
      <c r="C2335">
        <v>0</v>
      </c>
      <c r="D2335">
        <v>3760</v>
      </c>
      <c r="E2335">
        <v>0</v>
      </c>
    </row>
    <row r="2336" spans="1:5" x14ac:dyDescent="0.35">
      <c r="A2336" s="39" t="s">
        <v>3265</v>
      </c>
      <c r="B2336">
        <v>25684</v>
      </c>
      <c r="C2336">
        <v>36862</v>
      </c>
      <c r="D2336">
        <v>3950</v>
      </c>
      <c r="E2336">
        <v>0</v>
      </c>
    </row>
    <row r="2337" spans="1:5" x14ac:dyDescent="0.35">
      <c r="A2337" s="39" t="s">
        <v>3266</v>
      </c>
      <c r="B2337">
        <v>77053</v>
      </c>
      <c r="C2337">
        <v>0</v>
      </c>
      <c r="D2337">
        <v>6730</v>
      </c>
      <c r="E2337">
        <v>0</v>
      </c>
    </row>
    <row r="2338" spans="1:5" x14ac:dyDescent="0.35">
      <c r="A2338" s="39" t="s">
        <v>3267</v>
      </c>
      <c r="B2338">
        <v>142646</v>
      </c>
      <c r="C2338">
        <v>0</v>
      </c>
      <c r="D2338">
        <v>14759</v>
      </c>
      <c r="E2338">
        <v>0</v>
      </c>
    </row>
    <row r="2339" spans="1:5" x14ac:dyDescent="0.35">
      <c r="A2339" s="39" t="s">
        <v>3268</v>
      </c>
      <c r="B2339">
        <v>50125</v>
      </c>
      <c r="C2339">
        <v>13544</v>
      </c>
      <c r="D2339">
        <v>3253</v>
      </c>
      <c r="E2339">
        <v>0</v>
      </c>
    </row>
    <row r="2340" spans="1:5" x14ac:dyDescent="0.35">
      <c r="A2340" s="39" t="s">
        <v>3269</v>
      </c>
      <c r="B2340">
        <v>5535</v>
      </c>
      <c r="C2340">
        <v>0</v>
      </c>
      <c r="D2340">
        <v>168</v>
      </c>
      <c r="E2340">
        <v>0</v>
      </c>
    </row>
    <row r="2341" spans="1:5" x14ac:dyDescent="0.35">
      <c r="A2341" s="39" t="s">
        <v>3270</v>
      </c>
      <c r="B2341">
        <v>26066</v>
      </c>
      <c r="C2341">
        <v>0</v>
      </c>
      <c r="D2341">
        <v>582</v>
      </c>
      <c r="E2341">
        <v>0</v>
      </c>
    </row>
    <row r="2342" spans="1:5" x14ac:dyDescent="0.35">
      <c r="A2342" s="39" t="s">
        <v>3271</v>
      </c>
      <c r="B2342">
        <v>8483</v>
      </c>
      <c r="C2342">
        <v>0</v>
      </c>
      <c r="D2342">
        <v>203</v>
      </c>
      <c r="E2342">
        <v>0</v>
      </c>
    </row>
    <row r="2343" spans="1:5" x14ac:dyDescent="0.35">
      <c r="A2343" s="39" t="s">
        <v>3272</v>
      </c>
      <c r="B2343">
        <v>12941</v>
      </c>
      <c r="C2343">
        <v>0</v>
      </c>
      <c r="D2343">
        <v>393</v>
      </c>
      <c r="E2343">
        <v>0</v>
      </c>
    </row>
    <row r="2344" spans="1:5" x14ac:dyDescent="0.35">
      <c r="A2344" s="39" t="s">
        <v>3273</v>
      </c>
      <c r="B2344">
        <v>20538</v>
      </c>
      <c r="C2344">
        <v>8722</v>
      </c>
      <c r="D2344">
        <v>1394</v>
      </c>
      <c r="E2344">
        <v>0</v>
      </c>
    </row>
    <row r="2345" spans="1:5" x14ac:dyDescent="0.35">
      <c r="A2345" s="39" t="s">
        <v>3274</v>
      </c>
      <c r="B2345">
        <v>0</v>
      </c>
      <c r="C2345">
        <v>0</v>
      </c>
      <c r="D2345">
        <v>0</v>
      </c>
      <c r="E2345">
        <v>0</v>
      </c>
    </row>
    <row r="2346" spans="1:5" x14ac:dyDescent="0.35">
      <c r="A2346" s="39" t="s">
        <v>3275</v>
      </c>
      <c r="B2346">
        <v>5266</v>
      </c>
      <c r="C2346">
        <v>0</v>
      </c>
      <c r="D2346">
        <v>305</v>
      </c>
      <c r="E2346">
        <v>0</v>
      </c>
    </row>
    <row r="2347" spans="1:5" x14ac:dyDescent="0.35">
      <c r="A2347" s="39" t="s">
        <v>3276</v>
      </c>
      <c r="B2347">
        <v>24115</v>
      </c>
      <c r="C2347">
        <v>17417</v>
      </c>
      <c r="D2347">
        <v>4732</v>
      </c>
      <c r="E2347">
        <v>0</v>
      </c>
    </row>
    <row r="2348" spans="1:5" x14ac:dyDescent="0.35">
      <c r="A2348" s="39" t="s">
        <v>3277</v>
      </c>
      <c r="B2348">
        <v>0</v>
      </c>
      <c r="C2348">
        <v>0</v>
      </c>
      <c r="D2348">
        <v>0</v>
      </c>
      <c r="E2348">
        <v>0</v>
      </c>
    </row>
    <row r="2349" spans="1:5" x14ac:dyDescent="0.35">
      <c r="A2349" s="39" t="s">
        <v>3278</v>
      </c>
      <c r="B2349">
        <v>83759</v>
      </c>
      <c r="C2349">
        <v>0</v>
      </c>
      <c r="D2349">
        <v>5531</v>
      </c>
      <c r="E2349">
        <v>0</v>
      </c>
    </row>
    <row r="2350" spans="1:5" x14ac:dyDescent="0.35">
      <c r="A2350" s="39" t="s">
        <v>3279</v>
      </c>
      <c r="B2350">
        <v>22223</v>
      </c>
      <c r="C2350">
        <v>0</v>
      </c>
      <c r="D2350">
        <v>1468</v>
      </c>
      <c r="E2350">
        <v>0</v>
      </c>
    </row>
    <row r="2351" spans="1:5" x14ac:dyDescent="0.35">
      <c r="A2351" s="39" t="s">
        <v>3280</v>
      </c>
      <c r="B2351">
        <v>9681</v>
      </c>
      <c r="C2351">
        <v>1391</v>
      </c>
      <c r="D2351">
        <v>466</v>
      </c>
      <c r="E2351">
        <v>0</v>
      </c>
    </row>
    <row r="2352" spans="1:5" x14ac:dyDescent="0.35">
      <c r="A2352" s="39" t="s">
        <v>3281</v>
      </c>
      <c r="B2352">
        <v>807</v>
      </c>
      <c r="C2352">
        <v>0</v>
      </c>
      <c r="D2352">
        <v>35</v>
      </c>
      <c r="E2352">
        <v>0</v>
      </c>
    </row>
    <row r="2353" spans="1:5" x14ac:dyDescent="0.35">
      <c r="A2353" s="39" t="s">
        <v>3282</v>
      </c>
      <c r="B2353">
        <v>5280</v>
      </c>
      <c r="C2353">
        <v>2678</v>
      </c>
      <c r="D2353">
        <v>251</v>
      </c>
      <c r="E2353">
        <v>0</v>
      </c>
    </row>
    <row r="2354" spans="1:5" x14ac:dyDescent="0.35">
      <c r="A2354" s="39" t="s">
        <v>3283</v>
      </c>
      <c r="B2354">
        <v>967</v>
      </c>
      <c r="C2354">
        <v>0</v>
      </c>
      <c r="D2354">
        <v>37</v>
      </c>
      <c r="E2354">
        <v>0</v>
      </c>
    </row>
    <row r="2355" spans="1:5" x14ac:dyDescent="0.35">
      <c r="A2355" s="39" t="s">
        <v>3284</v>
      </c>
      <c r="B2355">
        <v>15187</v>
      </c>
      <c r="C2355">
        <v>0</v>
      </c>
      <c r="D2355">
        <v>545</v>
      </c>
      <c r="E2355">
        <v>0</v>
      </c>
    </row>
    <row r="2356" spans="1:5" x14ac:dyDescent="0.35">
      <c r="A2356" s="39" t="s">
        <v>3285</v>
      </c>
      <c r="B2356">
        <v>16198</v>
      </c>
      <c r="C2356">
        <v>0</v>
      </c>
      <c r="D2356">
        <v>3726</v>
      </c>
      <c r="E2356">
        <v>0</v>
      </c>
    </row>
    <row r="2357" spans="1:5" x14ac:dyDescent="0.35">
      <c r="A2357" s="39" t="s">
        <v>3286</v>
      </c>
      <c r="B2357">
        <v>7603</v>
      </c>
      <c r="C2357">
        <v>0</v>
      </c>
      <c r="D2357">
        <v>389</v>
      </c>
      <c r="E2357">
        <v>0</v>
      </c>
    </row>
    <row r="2358" spans="1:5" x14ac:dyDescent="0.35">
      <c r="A2358" s="39" t="s">
        <v>3287</v>
      </c>
      <c r="B2358">
        <v>149978</v>
      </c>
      <c r="C2358">
        <v>32330</v>
      </c>
      <c r="D2358">
        <v>11893</v>
      </c>
      <c r="E2358">
        <v>0</v>
      </c>
    </row>
    <row r="2359" spans="1:5" x14ac:dyDescent="0.35">
      <c r="A2359" s="39" t="s">
        <v>3288</v>
      </c>
      <c r="B2359">
        <v>87085</v>
      </c>
      <c r="C2359">
        <v>0</v>
      </c>
      <c r="D2359">
        <v>6393</v>
      </c>
      <c r="E2359">
        <v>0</v>
      </c>
    </row>
    <row r="2360" spans="1:5" x14ac:dyDescent="0.35">
      <c r="A2360" s="39" t="s">
        <v>3289</v>
      </c>
      <c r="B2360">
        <v>65801</v>
      </c>
      <c r="C2360">
        <v>0</v>
      </c>
      <c r="D2360">
        <v>5218</v>
      </c>
      <c r="E2360">
        <v>0</v>
      </c>
    </row>
    <row r="2361" spans="1:5" x14ac:dyDescent="0.35">
      <c r="A2361" s="39" t="s">
        <v>3290</v>
      </c>
      <c r="B2361">
        <v>12162</v>
      </c>
      <c r="C2361">
        <v>21827</v>
      </c>
      <c r="D2361">
        <v>1740</v>
      </c>
      <c r="E2361">
        <v>0</v>
      </c>
    </row>
    <row r="2362" spans="1:5" x14ac:dyDescent="0.35">
      <c r="A2362" s="39" t="s">
        <v>3291</v>
      </c>
      <c r="B2362">
        <v>2307</v>
      </c>
      <c r="C2362">
        <v>0</v>
      </c>
      <c r="D2362">
        <v>166</v>
      </c>
      <c r="E2362">
        <v>0</v>
      </c>
    </row>
    <row r="2363" spans="1:5" x14ac:dyDescent="0.35">
      <c r="A2363" s="39" t="s">
        <v>3292</v>
      </c>
      <c r="B2363">
        <v>116377</v>
      </c>
      <c r="C2363">
        <v>0</v>
      </c>
      <c r="D2363">
        <v>8382</v>
      </c>
      <c r="E2363">
        <v>0</v>
      </c>
    </row>
    <row r="2364" spans="1:5" x14ac:dyDescent="0.35">
      <c r="A2364" s="39" t="s">
        <v>3293</v>
      </c>
      <c r="B2364">
        <v>85822</v>
      </c>
      <c r="C2364">
        <v>0</v>
      </c>
      <c r="D2364">
        <v>5890</v>
      </c>
      <c r="E2364">
        <v>0</v>
      </c>
    </row>
    <row r="2365" spans="1:5" x14ac:dyDescent="0.35">
      <c r="A2365" s="39" t="s">
        <v>3294</v>
      </c>
      <c r="B2365">
        <v>34913</v>
      </c>
      <c r="C2365">
        <v>0</v>
      </c>
      <c r="D2365">
        <v>2515</v>
      </c>
      <c r="E2365">
        <v>0</v>
      </c>
    </row>
    <row r="2366" spans="1:5" x14ac:dyDescent="0.35">
      <c r="A2366" s="39" t="s">
        <v>3295</v>
      </c>
      <c r="B2366">
        <v>13221</v>
      </c>
      <c r="C2366">
        <v>29578</v>
      </c>
      <c r="D2366">
        <v>283</v>
      </c>
      <c r="E2366">
        <v>160000</v>
      </c>
    </row>
    <row r="2367" spans="1:5" x14ac:dyDescent="0.35">
      <c r="A2367" s="39" t="s">
        <v>3296</v>
      </c>
      <c r="B2367">
        <v>171873</v>
      </c>
      <c r="C2367">
        <v>0</v>
      </c>
      <c r="D2367">
        <v>7357</v>
      </c>
      <c r="E2367">
        <v>0</v>
      </c>
    </row>
    <row r="2368" spans="1:5" x14ac:dyDescent="0.35">
      <c r="A2368" s="39" t="s">
        <v>3297</v>
      </c>
      <c r="B2368">
        <v>42460</v>
      </c>
      <c r="C2368">
        <v>32509</v>
      </c>
      <c r="D2368">
        <v>6120</v>
      </c>
      <c r="E2368">
        <v>0</v>
      </c>
    </row>
    <row r="2369" spans="1:5" x14ac:dyDescent="0.35">
      <c r="A2369" s="39" t="s">
        <v>3298</v>
      </c>
      <c r="B2369">
        <v>15183</v>
      </c>
      <c r="C2369">
        <v>0</v>
      </c>
      <c r="D2369">
        <v>1370</v>
      </c>
      <c r="E2369">
        <v>0</v>
      </c>
    </row>
    <row r="2370" spans="1:5" x14ac:dyDescent="0.35">
      <c r="A2370" s="39" t="s">
        <v>3299</v>
      </c>
      <c r="B2370">
        <v>113605</v>
      </c>
      <c r="C2370">
        <v>0</v>
      </c>
      <c r="D2370">
        <v>10265</v>
      </c>
      <c r="E2370">
        <v>0</v>
      </c>
    </row>
    <row r="2371" spans="1:5" x14ac:dyDescent="0.35">
      <c r="A2371" s="39" t="s">
        <v>3300</v>
      </c>
      <c r="B2371">
        <v>65001</v>
      </c>
      <c r="C2371">
        <v>0</v>
      </c>
      <c r="D2371">
        <v>5873</v>
      </c>
      <c r="E2371">
        <v>0</v>
      </c>
    </row>
    <row r="2372" spans="1:5" x14ac:dyDescent="0.35">
      <c r="A2372" s="39" t="s">
        <v>3301</v>
      </c>
      <c r="B2372">
        <v>38237</v>
      </c>
      <c r="C2372">
        <v>18071</v>
      </c>
      <c r="D2372">
        <v>5311</v>
      </c>
      <c r="E2372">
        <v>0</v>
      </c>
    </row>
    <row r="2373" spans="1:5" x14ac:dyDescent="0.35">
      <c r="A2373" s="39" t="s">
        <v>3302</v>
      </c>
      <c r="B2373">
        <v>0</v>
      </c>
      <c r="C2373">
        <v>0</v>
      </c>
      <c r="D2373">
        <v>0</v>
      </c>
      <c r="E2373">
        <v>0</v>
      </c>
    </row>
    <row r="2374" spans="1:5" x14ac:dyDescent="0.35">
      <c r="A2374" s="39" t="s">
        <v>3303</v>
      </c>
      <c r="B2374">
        <v>59931</v>
      </c>
      <c r="C2374">
        <v>0</v>
      </c>
      <c r="D2374">
        <v>4113</v>
      </c>
      <c r="E2374">
        <v>0</v>
      </c>
    </row>
    <row r="2375" spans="1:5" x14ac:dyDescent="0.35">
      <c r="A2375" s="39" t="s">
        <v>3304</v>
      </c>
      <c r="B2375">
        <v>0</v>
      </c>
      <c r="C2375">
        <v>0</v>
      </c>
      <c r="D2375">
        <v>0</v>
      </c>
      <c r="E2375">
        <v>0</v>
      </c>
    </row>
    <row r="2376" spans="1:5" x14ac:dyDescent="0.35">
      <c r="A2376" s="39" t="s">
        <v>3305</v>
      </c>
      <c r="B2376">
        <v>16505</v>
      </c>
      <c r="C2376">
        <v>23364</v>
      </c>
      <c r="D2376">
        <v>4540</v>
      </c>
      <c r="E2376">
        <v>0</v>
      </c>
    </row>
    <row r="2377" spans="1:5" x14ac:dyDescent="0.35">
      <c r="A2377" s="39" t="s">
        <v>3306</v>
      </c>
      <c r="B2377">
        <v>7750</v>
      </c>
      <c r="C2377">
        <v>0</v>
      </c>
      <c r="D2377">
        <v>558</v>
      </c>
      <c r="E2377">
        <v>0</v>
      </c>
    </row>
    <row r="2378" spans="1:5" x14ac:dyDescent="0.35">
      <c r="A2378" s="39" t="s">
        <v>3307</v>
      </c>
      <c r="B2378">
        <v>107152</v>
      </c>
      <c r="C2378">
        <v>0</v>
      </c>
      <c r="D2378">
        <v>8594</v>
      </c>
      <c r="E2378">
        <v>0</v>
      </c>
    </row>
    <row r="2379" spans="1:5" x14ac:dyDescent="0.35">
      <c r="A2379" s="39" t="s">
        <v>3308</v>
      </c>
      <c r="B2379">
        <v>149710</v>
      </c>
      <c r="C2379">
        <v>0</v>
      </c>
      <c r="D2379">
        <v>10639</v>
      </c>
      <c r="E2379">
        <v>0</v>
      </c>
    </row>
    <row r="2380" spans="1:5" x14ac:dyDescent="0.35">
      <c r="A2380" s="39" t="s">
        <v>3309</v>
      </c>
      <c r="B2380">
        <v>31253</v>
      </c>
      <c r="C2380">
        <v>0</v>
      </c>
      <c r="D2380">
        <v>2506</v>
      </c>
      <c r="E2380">
        <v>0</v>
      </c>
    </row>
    <row r="2381" spans="1:5" x14ac:dyDescent="0.35">
      <c r="A2381" s="39" t="s">
        <v>3310</v>
      </c>
      <c r="B2381">
        <v>10729</v>
      </c>
      <c r="C2381">
        <v>9581</v>
      </c>
      <c r="D2381">
        <v>349</v>
      </c>
      <c r="E2381">
        <v>0</v>
      </c>
    </row>
    <row r="2382" spans="1:5" x14ac:dyDescent="0.35">
      <c r="A2382" s="39" t="s">
        <v>3311</v>
      </c>
      <c r="B2382">
        <v>8974</v>
      </c>
      <c r="C2382">
        <v>0</v>
      </c>
      <c r="D2382">
        <v>292</v>
      </c>
      <c r="E2382">
        <v>0</v>
      </c>
    </row>
    <row r="2383" spans="1:5" x14ac:dyDescent="0.35">
      <c r="A2383" s="39" t="s">
        <v>3312</v>
      </c>
      <c r="B2383">
        <v>53726</v>
      </c>
      <c r="C2383">
        <v>0</v>
      </c>
      <c r="D2383">
        <v>1749</v>
      </c>
      <c r="E2383">
        <v>0</v>
      </c>
    </row>
    <row r="2384" spans="1:5" x14ac:dyDescent="0.35">
      <c r="A2384" s="39" t="s">
        <v>3313</v>
      </c>
      <c r="B2384">
        <v>0</v>
      </c>
      <c r="C2384">
        <v>0</v>
      </c>
      <c r="D2384">
        <v>0</v>
      </c>
      <c r="E2384">
        <v>0</v>
      </c>
    </row>
    <row r="2385" spans="1:5" x14ac:dyDescent="0.35">
      <c r="A2385" s="39" t="s">
        <v>3314</v>
      </c>
      <c r="B2385">
        <v>38374</v>
      </c>
      <c r="C2385">
        <v>27609</v>
      </c>
      <c r="D2385">
        <v>3350</v>
      </c>
      <c r="E2385">
        <v>0</v>
      </c>
    </row>
    <row r="2386" spans="1:5" x14ac:dyDescent="0.35">
      <c r="A2386" s="39" t="s">
        <v>3315</v>
      </c>
      <c r="B2386">
        <v>8240</v>
      </c>
      <c r="C2386">
        <v>0</v>
      </c>
      <c r="D2386">
        <v>663</v>
      </c>
      <c r="E2386">
        <v>0</v>
      </c>
    </row>
    <row r="2387" spans="1:5" x14ac:dyDescent="0.35">
      <c r="A2387" s="39" t="s">
        <v>3316</v>
      </c>
      <c r="B2387">
        <v>83304</v>
      </c>
      <c r="C2387">
        <v>0</v>
      </c>
      <c r="D2387">
        <v>7378</v>
      </c>
      <c r="E2387">
        <v>0</v>
      </c>
    </row>
    <row r="2388" spans="1:5" x14ac:dyDescent="0.35">
      <c r="A2388" s="39" t="s">
        <v>3317</v>
      </c>
      <c r="B2388">
        <v>147511</v>
      </c>
      <c r="C2388">
        <v>0</v>
      </c>
      <c r="D2388">
        <v>11535</v>
      </c>
      <c r="E2388">
        <v>0</v>
      </c>
    </row>
    <row r="2389" spans="1:5" x14ac:dyDescent="0.35">
      <c r="A2389" s="39" t="s">
        <v>3318</v>
      </c>
      <c r="B2389">
        <v>58999</v>
      </c>
      <c r="C2389">
        <v>0</v>
      </c>
      <c r="D2389">
        <v>5225</v>
      </c>
      <c r="E2389">
        <v>0</v>
      </c>
    </row>
    <row r="2390" spans="1:5" x14ac:dyDescent="0.35">
      <c r="A2390" s="39" t="s">
        <v>3319</v>
      </c>
      <c r="B2390">
        <v>52746</v>
      </c>
      <c r="C2390">
        <v>33559</v>
      </c>
      <c r="D2390">
        <v>6912</v>
      </c>
      <c r="E2390">
        <v>0</v>
      </c>
    </row>
    <row r="2391" spans="1:5" x14ac:dyDescent="0.35">
      <c r="A2391" s="39" t="s">
        <v>3320</v>
      </c>
      <c r="B2391">
        <v>15431</v>
      </c>
      <c r="C2391">
        <v>0</v>
      </c>
      <c r="D2391">
        <v>1089</v>
      </c>
      <c r="E2391">
        <v>0</v>
      </c>
    </row>
    <row r="2392" spans="1:5" x14ac:dyDescent="0.35">
      <c r="A2392" s="39" t="s">
        <v>3321</v>
      </c>
      <c r="B2392">
        <v>65958</v>
      </c>
      <c r="C2392">
        <v>0</v>
      </c>
      <c r="D2392">
        <v>4584</v>
      </c>
      <c r="E2392">
        <v>0</v>
      </c>
    </row>
    <row r="2393" spans="1:5" x14ac:dyDescent="0.35">
      <c r="A2393" s="39" t="s">
        <v>3322</v>
      </c>
      <c r="B2393">
        <v>63224</v>
      </c>
      <c r="C2393">
        <v>0</v>
      </c>
      <c r="D2393">
        <v>4216</v>
      </c>
      <c r="E2393">
        <v>0</v>
      </c>
    </row>
    <row r="2394" spans="1:5" x14ac:dyDescent="0.35">
      <c r="A2394" s="39" t="s">
        <v>3323</v>
      </c>
      <c r="B2394">
        <v>71254</v>
      </c>
      <c r="C2394">
        <v>0</v>
      </c>
      <c r="D2394">
        <v>4952</v>
      </c>
      <c r="E2394">
        <v>0</v>
      </c>
    </row>
    <row r="2395" spans="1:5" x14ac:dyDescent="0.35">
      <c r="A2395" s="39" t="s">
        <v>3324</v>
      </c>
      <c r="B2395">
        <v>13060</v>
      </c>
      <c r="C2395">
        <v>16024</v>
      </c>
      <c r="D2395">
        <v>1071</v>
      </c>
      <c r="E2395">
        <v>3760</v>
      </c>
    </row>
    <row r="2396" spans="1:5" x14ac:dyDescent="0.35">
      <c r="A2396" s="39" t="s">
        <v>3325</v>
      </c>
      <c r="B2396">
        <v>34242</v>
      </c>
      <c r="C2396">
        <v>0</v>
      </c>
      <c r="D2396">
        <v>2033</v>
      </c>
      <c r="E2396">
        <v>0</v>
      </c>
    </row>
    <row r="2397" spans="1:5" x14ac:dyDescent="0.35">
      <c r="A2397" s="39" t="s">
        <v>3326</v>
      </c>
      <c r="B2397">
        <v>53773</v>
      </c>
      <c r="C2397">
        <v>0</v>
      </c>
      <c r="D2397">
        <v>2564</v>
      </c>
      <c r="E2397">
        <v>0</v>
      </c>
    </row>
    <row r="2398" spans="1:5" x14ac:dyDescent="0.35">
      <c r="A2398" s="39" t="s">
        <v>3327</v>
      </c>
      <c r="B2398">
        <v>19061</v>
      </c>
      <c r="C2398">
        <v>0</v>
      </c>
      <c r="D2398">
        <v>909</v>
      </c>
      <c r="E2398">
        <v>0</v>
      </c>
    </row>
    <row r="2399" spans="1:5" x14ac:dyDescent="0.35">
      <c r="A2399" s="39" t="s">
        <v>3328</v>
      </c>
      <c r="B2399">
        <v>19754</v>
      </c>
      <c r="C2399">
        <v>13785</v>
      </c>
      <c r="D2399">
        <v>869</v>
      </c>
      <c r="E2399">
        <v>0</v>
      </c>
    </row>
    <row r="2400" spans="1:5" x14ac:dyDescent="0.35">
      <c r="A2400" s="39" t="s">
        <v>3329</v>
      </c>
      <c r="B2400">
        <v>0</v>
      </c>
      <c r="C2400">
        <v>0</v>
      </c>
      <c r="D2400">
        <v>0</v>
      </c>
      <c r="E2400">
        <v>0</v>
      </c>
    </row>
    <row r="2401" spans="1:5" x14ac:dyDescent="0.35">
      <c r="A2401" s="39" t="s">
        <v>3330</v>
      </c>
      <c r="B2401">
        <v>68745</v>
      </c>
      <c r="C2401">
        <v>0</v>
      </c>
      <c r="D2401">
        <v>3415</v>
      </c>
      <c r="E2401">
        <v>0</v>
      </c>
    </row>
    <row r="2402" spans="1:5" x14ac:dyDescent="0.35">
      <c r="A2402" s="39" t="s">
        <v>3331</v>
      </c>
      <c r="B2402">
        <v>0</v>
      </c>
      <c r="C2402">
        <v>0</v>
      </c>
      <c r="D2402">
        <v>0</v>
      </c>
      <c r="E2402">
        <v>0</v>
      </c>
    </row>
    <row r="2403" spans="1:5" x14ac:dyDescent="0.35">
      <c r="A2403" s="39" t="s">
        <v>3332</v>
      </c>
      <c r="B2403">
        <v>0</v>
      </c>
      <c r="C2403">
        <v>0</v>
      </c>
      <c r="D2403">
        <v>0</v>
      </c>
      <c r="E2403">
        <v>0</v>
      </c>
    </row>
    <row r="2404" spans="1:5" x14ac:dyDescent="0.35">
      <c r="A2404" s="39" t="s">
        <v>3333</v>
      </c>
      <c r="B2404">
        <v>18071</v>
      </c>
      <c r="C2404">
        <v>10142</v>
      </c>
      <c r="D2404">
        <v>1316</v>
      </c>
      <c r="E2404">
        <v>0</v>
      </c>
    </row>
    <row r="2405" spans="1:5" x14ac:dyDescent="0.35">
      <c r="A2405" s="39" t="s">
        <v>3334</v>
      </c>
      <c r="B2405">
        <v>0</v>
      </c>
      <c r="C2405">
        <v>0</v>
      </c>
      <c r="D2405">
        <v>0</v>
      </c>
      <c r="E2405">
        <v>0</v>
      </c>
    </row>
    <row r="2406" spans="1:5" x14ac:dyDescent="0.35">
      <c r="A2406" s="39" t="s">
        <v>3335</v>
      </c>
      <c r="B2406">
        <v>56691</v>
      </c>
      <c r="C2406">
        <v>0</v>
      </c>
      <c r="D2406">
        <v>3595</v>
      </c>
      <c r="E2406">
        <v>0</v>
      </c>
    </row>
    <row r="2407" spans="1:5" x14ac:dyDescent="0.35">
      <c r="A2407" s="39" t="s">
        <v>3336</v>
      </c>
      <c r="B2407">
        <v>579528</v>
      </c>
      <c r="C2407">
        <v>337726</v>
      </c>
      <c r="D2407">
        <v>74531</v>
      </c>
      <c r="E2407">
        <v>296000</v>
      </c>
    </row>
    <row r="2408" spans="1:5" x14ac:dyDescent="0.35">
      <c r="A2408" s="39" t="s">
        <v>3337</v>
      </c>
      <c r="B2408">
        <v>40982</v>
      </c>
      <c r="C2408">
        <v>0</v>
      </c>
      <c r="D2408">
        <v>5262</v>
      </c>
      <c r="E2408">
        <v>0</v>
      </c>
    </row>
    <row r="2409" spans="1:5" x14ac:dyDescent="0.35">
      <c r="A2409" s="39" t="s">
        <v>3338</v>
      </c>
      <c r="B2409">
        <v>2531998</v>
      </c>
      <c r="C2409">
        <v>440248</v>
      </c>
      <c r="D2409">
        <v>178965</v>
      </c>
      <c r="E2409">
        <v>215800</v>
      </c>
    </row>
    <row r="2410" spans="1:5" x14ac:dyDescent="0.35">
      <c r="A2410" s="39" t="s">
        <v>3339</v>
      </c>
      <c r="B2410">
        <v>417350</v>
      </c>
      <c r="C2410">
        <v>132648</v>
      </c>
      <c r="D2410">
        <v>32629</v>
      </c>
      <c r="E2410">
        <v>138244</v>
      </c>
    </row>
    <row r="2411" spans="1:5" x14ac:dyDescent="0.35">
      <c r="A2411" s="39" t="s">
        <v>3340</v>
      </c>
      <c r="B2411">
        <v>114192</v>
      </c>
      <c r="C2411">
        <v>0</v>
      </c>
      <c r="D2411">
        <v>4236</v>
      </c>
      <c r="E2411">
        <v>0</v>
      </c>
    </row>
    <row r="2412" spans="1:5" x14ac:dyDescent="0.35">
      <c r="A2412" s="39" t="s">
        <v>3341</v>
      </c>
      <c r="B2412">
        <v>306893</v>
      </c>
      <c r="C2412">
        <v>77030</v>
      </c>
      <c r="D2412">
        <v>29932</v>
      </c>
      <c r="E2412">
        <v>149000</v>
      </c>
    </row>
    <row r="2413" spans="1:5" x14ac:dyDescent="0.35">
      <c r="A2413" s="39" t="s">
        <v>3342</v>
      </c>
      <c r="B2413">
        <v>102731</v>
      </c>
      <c r="C2413">
        <v>0</v>
      </c>
      <c r="D2413">
        <v>5753</v>
      </c>
      <c r="E2413">
        <v>0</v>
      </c>
    </row>
    <row r="2414" spans="1:5" x14ac:dyDescent="0.35">
      <c r="A2414" s="39" t="s">
        <v>3343</v>
      </c>
      <c r="B2414">
        <v>185372</v>
      </c>
      <c r="C2414">
        <v>0</v>
      </c>
      <c r="D2414">
        <v>10279</v>
      </c>
      <c r="E2414">
        <v>0</v>
      </c>
    </row>
    <row r="2415" spans="1:5" x14ac:dyDescent="0.35">
      <c r="A2415" s="39" t="s">
        <v>3344</v>
      </c>
      <c r="B2415">
        <v>0</v>
      </c>
      <c r="C2415">
        <v>0</v>
      </c>
      <c r="D2415">
        <v>0</v>
      </c>
      <c r="E2415">
        <v>3945802</v>
      </c>
    </row>
    <row r="2416" spans="1:5" x14ac:dyDescent="0.35">
      <c r="A2416" s="39" t="s">
        <v>3345</v>
      </c>
      <c r="B2416">
        <v>0</v>
      </c>
      <c r="C2416">
        <v>0</v>
      </c>
      <c r="D2416">
        <v>0</v>
      </c>
      <c r="E2416">
        <v>0</v>
      </c>
    </row>
    <row r="2417" spans="1:5" x14ac:dyDescent="0.35">
      <c r="A2417" s="39" t="s">
        <v>3346</v>
      </c>
      <c r="B2417">
        <v>14871</v>
      </c>
      <c r="C2417">
        <v>2645</v>
      </c>
      <c r="D2417">
        <v>603</v>
      </c>
      <c r="E2417">
        <v>0</v>
      </c>
    </row>
    <row r="2418" spans="1:5" x14ac:dyDescent="0.35">
      <c r="A2418" s="39" t="s">
        <v>3347</v>
      </c>
      <c r="B2418">
        <v>0</v>
      </c>
      <c r="C2418">
        <v>0</v>
      </c>
      <c r="D2418">
        <v>0</v>
      </c>
      <c r="E2418">
        <v>0</v>
      </c>
    </row>
    <row r="2419" spans="1:5" x14ac:dyDescent="0.35">
      <c r="A2419" s="39" t="s">
        <v>3348</v>
      </c>
      <c r="B2419">
        <v>13310</v>
      </c>
      <c r="C2419">
        <v>2647</v>
      </c>
      <c r="D2419">
        <v>479</v>
      </c>
      <c r="E2419">
        <v>0</v>
      </c>
    </row>
    <row r="2420" spans="1:5" x14ac:dyDescent="0.35">
      <c r="A2420" s="39" t="s">
        <v>3349</v>
      </c>
      <c r="B2420">
        <v>8208</v>
      </c>
      <c r="C2420">
        <v>32516</v>
      </c>
      <c r="D2420">
        <v>903</v>
      </c>
      <c r="E2420">
        <v>0</v>
      </c>
    </row>
    <row r="2421" spans="1:5" x14ac:dyDescent="0.35">
      <c r="A2421" s="39" t="s">
        <v>3350</v>
      </c>
      <c r="B2421">
        <v>8537</v>
      </c>
      <c r="C2421">
        <v>0</v>
      </c>
      <c r="D2421">
        <v>619</v>
      </c>
      <c r="E2421">
        <v>0</v>
      </c>
    </row>
    <row r="2422" spans="1:5" x14ac:dyDescent="0.35">
      <c r="A2422" s="39" t="s">
        <v>3351</v>
      </c>
      <c r="B2422">
        <v>0</v>
      </c>
      <c r="C2422">
        <v>0</v>
      </c>
      <c r="D2422">
        <v>0</v>
      </c>
      <c r="E2422">
        <v>0</v>
      </c>
    </row>
    <row r="2423" spans="1:5" x14ac:dyDescent="0.35">
      <c r="A2423" s="39" t="s">
        <v>3352</v>
      </c>
      <c r="B2423">
        <v>9666</v>
      </c>
      <c r="C2423">
        <v>29969</v>
      </c>
      <c r="D2423">
        <v>1277</v>
      </c>
      <c r="E2423">
        <v>2400</v>
      </c>
    </row>
    <row r="2424" spans="1:5" x14ac:dyDescent="0.35">
      <c r="A2424" s="39" t="s">
        <v>3353</v>
      </c>
      <c r="B2424">
        <v>2679</v>
      </c>
      <c r="C2424">
        <v>0</v>
      </c>
      <c r="D2424">
        <v>253</v>
      </c>
      <c r="E2424">
        <v>0</v>
      </c>
    </row>
    <row r="2425" spans="1:5" x14ac:dyDescent="0.35">
      <c r="A2425" s="39" t="s">
        <v>3354</v>
      </c>
      <c r="B2425">
        <v>29464</v>
      </c>
      <c r="C2425">
        <v>0</v>
      </c>
      <c r="D2425">
        <v>2788</v>
      </c>
      <c r="E2425">
        <v>0</v>
      </c>
    </row>
    <row r="2426" spans="1:5" x14ac:dyDescent="0.35">
      <c r="A2426" s="39" t="s">
        <v>3355</v>
      </c>
      <c r="B2426">
        <v>36451</v>
      </c>
      <c r="C2426">
        <v>0</v>
      </c>
      <c r="D2426">
        <v>3449</v>
      </c>
      <c r="E2426">
        <v>0</v>
      </c>
    </row>
    <row r="2427" spans="1:5" x14ac:dyDescent="0.35">
      <c r="A2427" s="39" t="s">
        <v>3356</v>
      </c>
      <c r="B2427">
        <v>0</v>
      </c>
      <c r="C2427">
        <v>0</v>
      </c>
      <c r="D2427">
        <v>0</v>
      </c>
      <c r="E2427">
        <v>0</v>
      </c>
    </row>
    <row r="2428" spans="1:5" x14ac:dyDescent="0.35">
      <c r="A2428" s="39" t="s">
        <v>3357</v>
      </c>
      <c r="B2428">
        <v>118375</v>
      </c>
      <c r="C2428">
        <v>110137</v>
      </c>
      <c r="D2428">
        <v>9211</v>
      </c>
      <c r="E2428">
        <v>0</v>
      </c>
    </row>
    <row r="2429" spans="1:5" x14ac:dyDescent="0.35">
      <c r="A2429" s="39" t="s">
        <v>3358</v>
      </c>
      <c r="B2429">
        <v>0</v>
      </c>
      <c r="C2429">
        <v>0</v>
      </c>
      <c r="D2429">
        <v>0</v>
      </c>
      <c r="E2429">
        <v>0</v>
      </c>
    </row>
    <row r="2430" spans="1:5" x14ac:dyDescent="0.35">
      <c r="A2430" s="39" t="s">
        <v>3359</v>
      </c>
      <c r="B2430">
        <v>39310</v>
      </c>
      <c r="C2430">
        <v>0</v>
      </c>
      <c r="D2430">
        <v>1203</v>
      </c>
      <c r="E2430">
        <v>0</v>
      </c>
    </row>
    <row r="2431" spans="1:5" x14ac:dyDescent="0.35">
      <c r="A2431" s="39" t="s">
        <v>3360</v>
      </c>
      <c r="B2431">
        <v>281485</v>
      </c>
      <c r="C2431">
        <v>0</v>
      </c>
      <c r="D2431">
        <v>7901</v>
      </c>
      <c r="E2431">
        <v>0</v>
      </c>
    </row>
    <row r="2432" spans="1:5" x14ac:dyDescent="0.35">
      <c r="A2432" s="39" t="s">
        <v>3361</v>
      </c>
      <c r="B2432">
        <v>99168</v>
      </c>
      <c r="C2432">
        <v>0</v>
      </c>
      <c r="D2432">
        <v>3035</v>
      </c>
      <c r="E2432">
        <v>0</v>
      </c>
    </row>
    <row r="2433" spans="1:5" x14ac:dyDescent="0.35">
      <c r="A2433" s="39" t="s">
        <v>3362</v>
      </c>
      <c r="B2433">
        <v>0</v>
      </c>
      <c r="C2433">
        <v>0</v>
      </c>
      <c r="D2433">
        <v>0</v>
      </c>
      <c r="E2433">
        <v>0</v>
      </c>
    </row>
    <row r="2434" spans="1:5" x14ac:dyDescent="0.35">
      <c r="A2434" s="39" t="s">
        <v>3363</v>
      </c>
      <c r="B2434">
        <v>19569</v>
      </c>
      <c r="C2434">
        <v>57790</v>
      </c>
      <c r="D2434">
        <v>2563</v>
      </c>
      <c r="E2434">
        <v>200</v>
      </c>
    </row>
    <row r="2435" spans="1:5" x14ac:dyDescent="0.35">
      <c r="A2435" s="39" t="s">
        <v>3364</v>
      </c>
      <c r="B2435">
        <v>0</v>
      </c>
      <c r="C2435">
        <v>0</v>
      </c>
      <c r="D2435">
        <v>0</v>
      </c>
      <c r="E2435">
        <v>0</v>
      </c>
    </row>
    <row r="2436" spans="1:5" x14ac:dyDescent="0.35">
      <c r="A2436" s="39" t="s">
        <v>3365</v>
      </c>
      <c r="B2436">
        <v>32785</v>
      </c>
      <c r="C2436">
        <v>0</v>
      </c>
      <c r="D2436">
        <v>3121</v>
      </c>
      <c r="E2436">
        <v>0</v>
      </c>
    </row>
    <row r="2437" spans="1:5" x14ac:dyDescent="0.35">
      <c r="A2437" s="39" t="s">
        <v>3366</v>
      </c>
      <c r="B2437">
        <v>84630</v>
      </c>
      <c r="C2437">
        <v>0</v>
      </c>
      <c r="D2437">
        <v>8056</v>
      </c>
      <c r="E2437">
        <v>0</v>
      </c>
    </row>
    <row r="2438" spans="1:5" x14ac:dyDescent="0.35">
      <c r="A2438" s="39" t="s">
        <v>3367</v>
      </c>
      <c r="B2438">
        <v>12453</v>
      </c>
      <c r="C2438">
        <v>0</v>
      </c>
      <c r="D2438">
        <v>1185</v>
      </c>
      <c r="E2438">
        <v>0</v>
      </c>
    </row>
    <row r="2439" spans="1:5" x14ac:dyDescent="0.35">
      <c r="A2439" s="39" t="s">
        <v>3368</v>
      </c>
      <c r="B2439">
        <v>0</v>
      </c>
      <c r="C2439">
        <v>0</v>
      </c>
      <c r="D2439">
        <v>0</v>
      </c>
      <c r="E2439">
        <v>0</v>
      </c>
    </row>
    <row r="2440" spans="1:5" x14ac:dyDescent="0.35">
      <c r="A2440" s="39" t="s">
        <v>3369</v>
      </c>
      <c r="B2440">
        <v>15694</v>
      </c>
      <c r="C2440">
        <v>19723</v>
      </c>
      <c r="D2440">
        <v>2394</v>
      </c>
      <c r="E2440">
        <v>0</v>
      </c>
    </row>
    <row r="2441" spans="1:5" x14ac:dyDescent="0.35">
      <c r="A2441" s="39" t="s">
        <v>3370</v>
      </c>
      <c r="B2441">
        <v>0</v>
      </c>
      <c r="C2441">
        <v>0</v>
      </c>
      <c r="D2441">
        <v>0</v>
      </c>
      <c r="E2441">
        <v>0</v>
      </c>
    </row>
    <row r="2442" spans="1:5" x14ac:dyDescent="0.35">
      <c r="A2442" s="39" t="s">
        <v>3371</v>
      </c>
      <c r="B2442">
        <v>18833</v>
      </c>
      <c r="C2442">
        <v>0</v>
      </c>
      <c r="D2442">
        <v>2191</v>
      </c>
      <c r="E2442">
        <v>0</v>
      </c>
    </row>
    <row r="2443" spans="1:5" x14ac:dyDescent="0.35">
      <c r="A2443" s="39" t="s">
        <v>3372</v>
      </c>
      <c r="B2443">
        <v>17263</v>
      </c>
      <c r="C2443">
        <v>0</v>
      </c>
      <c r="D2443">
        <v>2008</v>
      </c>
      <c r="E2443">
        <v>0</v>
      </c>
    </row>
    <row r="2444" spans="1:5" x14ac:dyDescent="0.35">
      <c r="A2444" s="39" t="s">
        <v>3373</v>
      </c>
      <c r="B2444">
        <v>0</v>
      </c>
      <c r="C2444">
        <v>0</v>
      </c>
      <c r="D2444">
        <v>0</v>
      </c>
      <c r="E2444">
        <v>0</v>
      </c>
    </row>
    <row r="2445" spans="1:5" x14ac:dyDescent="0.35">
      <c r="A2445" s="39" t="s">
        <v>3374</v>
      </c>
      <c r="B2445">
        <v>3433</v>
      </c>
      <c r="C2445">
        <v>28508</v>
      </c>
      <c r="D2445">
        <v>955</v>
      </c>
      <c r="E2445">
        <v>0</v>
      </c>
    </row>
    <row r="2446" spans="1:5" x14ac:dyDescent="0.35">
      <c r="A2446" s="39" t="s">
        <v>3375</v>
      </c>
      <c r="B2446">
        <v>11377</v>
      </c>
      <c r="C2446">
        <v>0</v>
      </c>
      <c r="D2446">
        <v>784</v>
      </c>
      <c r="E2446">
        <v>0</v>
      </c>
    </row>
    <row r="2447" spans="1:5" x14ac:dyDescent="0.35">
      <c r="A2447" s="39" t="s">
        <v>3376</v>
      </c>
      <c r="B2447">
        <v>32464</v>
      </c>
      <c r="C2447">
        <v>0</v>
      </c>
      <c r="D2447">
        <v>2237</v>
      </c>
      <c r="E2447">
        <v>0</v>
      </c>
    </row>
    <row r="2448" spans="1:5" x14ac:dyDescent="0.35">
      <c r="A2448" s="39" t="s">
        <v>3377</v>
      </c>
      <c r="B2448">
        <v>27168</v>
      </c>
      <c r="C2448">
        <v>0</v>
      </c>
      <c r="D2448">
        <v>1872</v>
      </c>
      <c r="E2448">
        <v>0</v>
      </c>
    </row>
    <row r="2449" spans="1:5" x14ac:dyDescent="0.35">
      <c r="A2449" s="39" t="s">
        <v>3378</v>
      </c>
      <c r="B2449">
        <v>0</v>
      </c>
      <c r="C2449">
        <v>0</v>
      </c>
      <c r="D2449">
        <v>0</v>
      </c>
      <c r="E2449">
        <v>0</v>
      </c>
    </row>
    <row r="2450" spans="1:5" x14ac:dyDescent="0.35">
      <c r="A2450" s="39" t="s">
        <v>3379</v>
      </c>
      <c r="B2450">
        <v>0</v>
      </c>
      <c r="C2450">
        <v>377441</v>
      </c>
      <c r="D2450">
        <v>1474</v>
      </c>
      <c r="E2450">
        <v>15552</v>
      </c>
    </row>
    <row r="2451" spans="1:5" x14ac:dyDescent="0.35">
      <c r="A2451" s="39" t="s">
        <v>3380</v>
      </c>
      <c r="B2451">
        <v>242853</v>
      </c>
      <c r="C2451">
        <v>0</v>
      </c>
      <c r="D2451">
        <v>15415</v>
      </c>
      <c r="E2451">
        <v>0</v>
      </c>
    </row>
    <row r="2452" spans="1:5" x14ac:dyDescent="0.35">
      <c r="A2452" s="39" t="s">
        <v>3381</v>
      </c>
      <c r="B2452">
        <v>662136</v>
      </c>
      <c r="C2452">
        <v>0</v>
      </c>
      <c r="D2452">
        <v>38617</v>
      </c>
      <c r="E2452">
        <v>19200</v>
      </c>
    </row>
    <row r="2453" spans="1:5" x14ac:dyDescent="0.35">
      <c r="A2453" s="39" t="s">
        <v>3382</v>
      </c>
      <c r="B2453">
        <v>121953</v>
      </c>
      <c r="C2453">
        <v>0</v>
      </c>
      <c r="D2453">
        <v>7112</v>
      </c>
      <c r="E2453">
        <v>0</v>
      </c>
    </row>
    <row r="2454" spans="1:5" x14ac:dyDescent="0.35">
      <c r="A2454" s="39" t="s">
        <v>3383</v>
      </c>
      <c r="B2454">
        <v>0</v>
      </c>
      <c r="C2454">
        <v>0</v>
      </c>
      <c r="D2454">
        <v>0</v>
      </c>
      <c r="E2454">
        <v>0</v>
      </c>
    </row>
    <row r="2455" spans="1:5" x14ac:dyDescent="0.35">
      <c r="A2455" s="39" t="s">
        <v>3384</v>
      </c>
      <c r="B2455">
        <v>30589</v>
      </c>
      <c r="C2455">
        <v>32816</v>
      </c>
      <c r="D2455">
        <v>3878</v>
      </c>
      <c r="E2455">
        <v>0</v>
      </c>
    </row>
    <row r="2456" spans="1:5" x14ac:dyDescent="0.35">
      <c r="A2456" s="39" t="s">
        <v>3385</v>
      </c>
      <c r="B2456">
        <v>0</v>
      </c>
      <c r="C2456">
        <v>0</v>
      </c>
      <c r="D2456">
        <v>0</v>
      </c>
      <c r="E2456">
        <v>0</v>
      </c>
    </row>
    <row r="2457" spans="1:5" x14ac:dyDescent="0.35">
      <c r="A2457" s="39" t="s">
        <v>3386</v>
      </c>
      <c r="B2457">
        <v>23967</v>
      </c>
      <c r="C2457">
        <v>0</v>
      </c>
      <c r="D2457">
        <v>1993</v>
      </c>
      <c r="E2457">
        <v>0</v>
      </c>
    </row>
    <row r="2458" spans="1:5" x14ac:dyDescent="0.35">
      <c r="A2458" s="39" t="s">
        <v>3387</v>
      </c>
      <c r="B2458">
        <v>35004</v>
      </c>
      <c r="C2458">
        <v>0</v>
      </c>
      <c r="D2458">
        <v>2911</v>
      </c>
      <c r="E2458">
        <v>0</v>
      </c>
    </row>
    <row r="2459" spans="1:5" x14ac:dyDescent="0.35">
      <c r="A2459" s="39" t="s">
        <v>3388</v>
      </c>
      <c r="B2459">
        <v>1680591</v>
      </c>
      <c r="C2459">
        <v>677214</v>
      </c>
      <c r="D2459">
        <v>133244</v>
      </c>
      <c r="E2459">
        <v>729459</v>
      </c>
    </row>
    <row r="2460" spans="1:5" x14ac:dyDescent="0.35">
      <c r="A2460" s="39" t="s">
        <v>3389</v>
      </c>
      <c r="B2460">
        <v>0</v>
      </c>
      <c r="C2460">
        <v>0</v>
      </c>
      <c r="D2460">
        <v>0</v>
      </c>
      <c r="E2460">
        <v>0</v>
      </c>
    </row>
    <row r="2461" spans="1:5" x14ac:dyDescent="0.35">
      <c r="A2461" s="39" t="s">
        <v>3390</v>
      </c>
      <c r="B2461">
        <v>47750</v>
      </c>
      <c r="C2461">
        <v>135918</v>
      </c>
      <c r="D2461">
        <v>4167</v>
      </c>
      <c r="E2461">
        <v>80</v>
      </c>
    </row>
    <row r="2462" spans="1:5" x14ac:dyDescent="0.35">
      <c r="A2462" s="39" t="s">
        <v>3391</v>
      </c>
      <c r="B2462">
        <v>18297</v>
      </c>
      <c r="C2462">
        <v>0</v>
      </c>
      <c r="D2462">
        <v>1175</v>
      </c>
      <c r="E2462">
        <v>0</v>
      </c>
    </row>
    <row r="2463" spans="1:5" x14ac:dyDescent="0.35">
      <c r="A2463" s="39" t="s">
        <v>3392</v>
      </c>
      <c r="B2463">
        <v>4463</v>
      </c>
      <c r="C2463">
        <v>0</v>
      </c>
      <c r="D2463">
        <v>367</v>
      </c>
      <c r="E2463">
        <v>0</v>
      </c>
    </row>
    <row r="2464" spans="1:5" x14ac:dyDescent="0.35">
      <c r="A2464" s="39" t="s">
        <v>3393</v>
      </c>
      <c r="B2464">
        <v>0</v>
      </c>
      <c r="C2464">
        <v>0</v>
      </c>
      <c r="D2464">
        <v>40965</v>
      </c>
      <c r="E2464">
        <v>54000</v>
      </c>
    </row>
    <row r="2465" spans="1:5" x14ac:dyDescent="0.35">
      <c r="A2465" s="39" t="s">
        <v>3394</v>
      </c>
      <c r="B2465">
        <v>0</v>
      </c>
      <c r="C2465">
        <v>0</v>
      </c>
      <c r="D2465">
        <v>5604</v>
      </c>
      <c r="E2465">
        <v>0</v>
      </c>
    </row>
    <row r="2466" spans="1:5" x14ac:dyDescent="0.35">
      <c r="A2466" s="39" t="s">
        <v>3395</v>
      </c>
      <c r="B2466">
        <v>0</v>
      </c>
      <c r="C2466">
        <v>0</v>
      </c>
      <c r="D2466">
        <v>0</v>
      </c>
      <c r="E2466">
        <v>0</v>
      </c>
    </row>
    <row r="2467" spans="1:5" x14ac:dyDescent="0.35">
      <c r="A2467" s="39" t="s">
        <v>3396</v>
      </c>
      <c r="B2467">
        <v>122224</v>
      </c>
      <c r="C2467">
        <v>212209</v>
      </c>
      <c r="D2467">
        <v>12923</v>
      </c>
      <c r="E2467">
        <v>0</v>
      </c>
    </row>
    <row r="2468" spans="1:5" x14ac:dyDescent="0.35">
      <c r="A2468" s="39" t="s">
        <v>3397</v>
      </c>
      <c r="B2468">
        <v>367846</v>
      </c>
      <c r="C2468">
        <v>0</v>
      </c>
      <c r="D2468">
        <v>20400</v>
      </c>
      <c r="E2468">
        <v>0</v>
      </c>
    </row>
    <row r="2469" spans="1:5" x14ac:dyDescent="0.35">
      <c r="A2469" s="39" t="s">
        <v>3398</v>
      </c>
      <c r="B2469">
        <v>0</v>
      </c>
      <c r="C2469">
        <v>0</v>
      </c>
      <c r="D2469">
        <v>0</v>
      </c>
      <c r="E2469">
        <v>0</v>
      </c>
    </row>
    <row r="2470" spans="1:5" x14ac:dyDescent="0.35">
      <c r="A2470" s="39" t="s">
        <v>3399</v>
      </c>
      <c r="B2470">
        <v>18579</v>
      </c>
      <c r="C2470">
        <v>24160</v>
      </c>
      <c r="D2470">
        <v>1148</v>
      </c>
      <c r="E2470">
        <v>0</v>
      </c>
    </row>
    <row r="2471" spans="1:5" x14ac:dyDescent="0.35">
      <c r="A2471" s="39" t="s">
        <v>3400</v>
      </c>
      <c r="B2471">
        <v>0</v>
      </c>
      <c r="C2471">
        <v>0</v>
      </c>
      <c r="D2471">
        <v>0</v>
      </c>
      <c r="E2471">
        <v>0</v>
      </c>
    </row>
    <row r="2472" spans="1:5" x14ac:dyDescent="0.35">
      <c r="A2472" s="39" t="s">
        <v>3401</v>
      </c>
      <c r="B2472">
        <v>36476</v>
      </c>
      <c r="C2472">
        <v>0</v>
      </c>
      <c r="D2472">
        <v>1429</v>
      </c>
      <c r="E2472">
        <v>0</v>
      </c>
    </row>
    <row r="2473" spans="1:5" x14ac:dyDescent="0.35">
      <c r="A2473" s="39" t="s">
        <v>3402</v>
      </c>
      <c r="B2473">
        <v>24342</v>
      </c>
      <c r="C2473">
        <v>0</v>
      </c>
      <c r="D2473">
        <v>953</v>
      </c>
      <c r="E2473">
        <v>0</v>
      </c>
    </row>
    <row r="2474" spans="1:5" x14ac:dyDescent="0.35">
      <c r="A2474" s="39" t="s">
        <v>3403</v>
      </c>
      <c r="B2474">
        <v>0</v>
      </c>
      <c r="C2474">
        <v>0</v>
      </c>
      <c r="D2474">
        <v>0</v>
      </c>
      <c r="E2474">
        <v>0</v>
      </c>
    </row>
    <row r="2475" spans="1:5" x14ac:dyDescent="0.35">
      <c r="A2475" s="39" t="s">
        <v>3404</v>
      </c>
      <c r="B2475">
        <v>20810</v>
      </c>
      <c r="C2475">
        <v>29250</v>
      </c>
      <c r="D2475">
        <v>1438</v>
      </c>
      <c r="E2475">
        <v>0</v>
      </c>
    </row>
    <row r="2476" spans="1:5" x14ac:dyDescent="0.35">
      <c r="A2476" s="39" t="s">
        <v>3405</v>
      </c>
      <c r="B2476">
        <v>0</v>
      </c>
      <c r="C2476">
        <v>0</v>
      </c>
      <c r="D2476">
        <v>0</v>
      </c>
      <c r="E2476">
        <v>0</v>
      </c>
    </row>
    <row r="2477" spans="1:5" x14ac:dyDescent="0.35">
      <c r="A2477" s="39" t="s">
        <v>3406</v>
      </c>
      <c r="B2477">
        <v>41648</v>
      </c>
      <c r="C2477">
        <v>0</v>
      </c>
      <c r="D2477">
        <v>748</v>
      </c>
      <c r="E2477">
        <v>0</v>
      </c>
    </row>
    <row r="2478" spans="1:5" x14ac:dyDescent="0.35">
      <c r="A2478" s="39" t="s">
        <v>3407</v>
      </c>
      <c r="B2478">
        <v>34980</v>
      </c>
      <c r="C2478">
        <v>0</v>
      </c>
      <c r="D2478">
        <v>628</v>
      </c>
      <c r="E2478">
        <v>0</v>
      </c>
    </row>
    <row r="2479" spans="1:5" x14ac:dyDescent="0.35">
      <c r="A2479" s="39" t="s">
        <v>3408</v>
      </c>
      <c r="B2479">
        <v>0</v>
      </c>
      <c r="C2479">
        <v>0</v>
      </c>
      <c r="D2479">
        <v>0</v>
      </c>
      <c r="E2479">
        <v>0</v>
      </c>
    </row>
    <row r="2480" spans="1:5" x14ac:dyDescent="0.35">
      <c r="A2480" s="39" t="s">
        <v>3409</v>
      </c>
      <c r="B2480">
        <v>0</v>
      </c>
      <c r="C2480">
        <v>181679</v>
      </c>
      <c r="D2480">
        <v>467</v>
      </c>
      <c r="E2480">
        <v>0</v>
      </c>
    </row>
    <row r="2481" spans="1:5" x14ac:dyDescent="0.35">
      <c r="A2481" s="39" t="s">
        <v>3410</v>
      </c>
      <c r="B2481">
        <v>18203</v>
      </c>
      <c r="C2481">
        <v>0</v>
      </c>
      <c r="D2481">
        <v>1074</v>
      </c>
      <c r="E2481">
        <v>0</v>
      </c>
    </row>
    <row r="2482" spans="1:5" x14ac:dyDescent="0.35">
      <c r="A2482" s="39" t="s">
        <v>3411</v>
      </c>
      <c r="B2482">
        <v>78822</v>
      </c>
      <c r="C2482">
        <v>0</v>
      </c>
      <c r="D2482">
        <v>5368</v>
      </c>
      <c r="E2482">
        <v>0</v>
      </c>
    </row>
    <row r="2483" spans="1:5" x14ac:dyDescent="0.35">
      <c r="A2483" s="39" t="s">
        <v>3412</v>
      </c>
      <c r="B2483">
        <v>0</v>
      </c>
      <c r="C2483">
        <v>183943</v>
      </c>
      <c r="D2483">
        <v>0</v>
      </c>
      <c r="E2483">
        <v>0</v>
      </c>
    </row>
    <row r="2484" spans="1:5" x14ac:dyDescent="0.35">
      <c r="A2484" s="39" t="s">
        <v>3413</v>
      </c>
      <c r="B2484">
        <v>71755</v>
      </c>
      <c r="C2484">
        <v>0</v>
      </c>
      <c r="D2484">
        <v>4657</v>
      </c>
      <c r="E2484">
        <v>0</v>
      </c>
    </row>
    <row r="2485" spans="1:5" x14ac:dyDescent="0.35">
      <c r="A2485" s="39" t="s">
        <v>3414</v>
      </c>
      <c r="B2485">
        <v>9054</v>
      </c>
      <c r="C2485">
        <v>21141</v>
      </c>
      <c r="D2485">
        <v>763</v>
      </c>
      <c r="E2485">
        <v>0</v>
      </c>
    </row>
    <row r="2486" spans="1:5" x14ac:dyDescent="0.35">
      <c r="A2486" s="39" t="s">
        <v>3415</v>
      </c>
      <c r="B2486">
        <v>0</v>
      </c>
      <c r="C2486">
        <v>0</v>
      </c>
      <c r="D2486">
        <v>0</v>
      </c>
      <c r="E2486">
        <v>0</v>
      </c>
    </row>
    <row r="2487" spans="1:5" x14ac:dyDescent="0.35">
      <c r="A2487" s="39" t="s">
        <v>3416</v>
      </c>
      <c r="B2487">
        <v>43073</v>
      </c>
      <c r="C2487">
        <v>0</v>
      </c>
      <c r="D2487">
        <v>2243</v>
      </c>
      <c r="E2487">
        <v>0</v>
      </c>
    </row>
    <row r="2488" spans="1:5" x14ac:dyDescent="0.35">
      <c r="A2488" s="39" t="s">
        <v>3417</v>
      </c>
      <c r="B2488">
        <v>18109</v>
      </c>
      <c r="C2488">
        <v>0</v>
      </c>
      <c r="D2488">
        <v>943</v>
      </c>
      <c r="E2488">
        <v>0</v>
      </c>
    </row>
    <row r="2489" spans="1:5" x14ac:dyDescent="0.35">
      <c r="A2489" s="39" t="s">
        <v>3418</v>
      </c>
      <c r="B2489">
        <v>0</v>
      </c>
      <c r="C2489">
        <v>0</v>
      </c>
      <c r="D2489">
        <v>0</v>
      </c>
      <c r="E2489">
        <v>0</v>
      </c>
    </row>
    <row r="2490" spans="1:5" x14ac:dyDescent="0.35">
      <c r="A2490" s="39" t="s">
        <v>3419</v>
      </c>
      <c r="B2490">
        <v>42770</v>
      </c>
      <c r="C2490">
        <v>110102</v>
      </c>
      <c r="D2490">
        <v>3981</v>
      </c>
      <c r="E2490">
        <v>32000</v>
      </c>
    </row>
    <row r="2491" spans="1:5" x14ac:dyDescent="0.35">
      <c r="A2491" s="39" t="s">
        <v>3420</v>
      </c>
      <c r="B2491">
        <v>40711</v>
      </c>
      <c r="C2491">
        <v>0</v>
      </c>
      <c r="D2491">
        <v>2712</v>
      </c>
      <c r="E2491">
        <v>0</v>
      </c>
    </row>
    <row r="2492" spans="1:5" x14ac:dyDescent="0.35">
      <c r="A2492" s="39" t="s">
        <v>3421</v>
      </c>
      <c r="B2492">
        <v>201260</v>
      </c>
      <c r="C2492">
        <v>0</v>
      </c>
      <c r="D2492">
        <v>11692</v>
      </c>
      <c r="E2492">
        <v>24000</v>
      </c>
    </row>
    <row r="2493" spans="1:5" x14ac:dyDescent="0.35">
      <c r="A2493" s="39" t="s">
        <v>3422</v>
      </c>
      <c r="B2493">
        <v>0</v>
      </c>
      <c r="C2493">
        <v>0</v>
      </c>
      <c r="D2493">
        <v>0</v>
      </c>
      <c r="E2493">
        <v>100000</v>
      </c>
    </row>
    <row r="2494" spans="1:5" x14ac:dyDescent="0.35">
      <c r="A2494" s="39" t="s">
        <v>3423</v>
      </c>
      <c r="B2494">
        <v>101023</v>
      </c>
      <c r="C2494">
        <v>0</v>
      </c>
      <c r="D2494">
        <v>5462</v>
      </c>
      <c r="E2494">
        <v>0</v>
      </c>
    </row>
    <row r="2495" spans="1:5" x14ac:dyDescent="0.35">
      <c r="A2495" s="39" t="s">
        <v>3424</v>
      </c>
      <c r="B2495">
        <v>58738</v>
      </c>
      <c r="C2495">
        <v>0</v>
      </c>
      <c r="D2495">
        <v>3412</v>
      </c>
      <c r="E2495">
        <v>0</v>
      </c>
    </row>
    <row r="2496" spans="1:5" x14ac:dyDescent="0.35">
      <c r="A2496" s="39" t="s">
        <v>3425</v>
      </c>
      <c r="B2496">
        <v>0</v>
      </c>
      <c r="C2496">
        <v>0</v>
      </c>
      <c r="D2496">
        <v>0</v>
      </c>
      <c r="E2496">
        <v>0</v>
      </c>
    </row>
    <row r="2497" spans="1:5" x14ac:dyDescent="0.35">
      <c r="A2497" s="39" t="s">
        <v>3426</v>
      </c>
      <c r="B2497">
        <v>0</v>
      </c>
      <c r="C2497">
        <v>100838</v>
      </c>
      <c r="D2497">
        <v>2230</v>
      </c>
      <c r="E2497">
        <v>0</v>
      </c>
    </row>
    <row r="2498" spans="1:5" x14ac:dyDescent="0.35">
      <c r="A2498" s="39" t="s">
        <v>3427</v>
      </c>
      <c r="B2498">
        <v>46325</v>
      </c>
      <c r="C2498">
        <v>0</v>
      </c>
      <c r="D2498">
        <v>2522</v>
      </c>
      <c r="E2498">
        <v>0</v>
      </c>
    </row>
    <row r="2499" spans="1:5" x14ac:dyDescent="0.35">
      <c r="A2499" s="39" t="s">
        <v>3428</v>
      </c>
      <c r="B2499">
        <v>187687</v>
      </c>
      <c r="C2499">
        <v>0</v>
      </c>
      <c r="D2499">
        <v>10101</v>
      </c>
      <c r="E2499">
        <v>0</v>
      </c>
    </row>
    <row r="2500" spans="1:5" x14ac:dyDescent="0.35">
      <c r="A2500" s="39" t="s">
        <v>3429</v>
      </c>
      <c r="B2500">
        <v>67934</v>
      </c>
      <c r="C2500">
        <v>0</v>
      </c>
      <c r="D2500">
        <v>3656</v>
      </c>
      <c r="E2500">
        <v>0</v>
      </c>
    </row>
    <row r="2501" spans="1:5" x14ac:dyDescent="0.35">
      <c r="A2501" s="39" t="s">
        <v>3430</v>
      </c>
      <c r="B2501">
        <v>25696</v>
      </c>
      <c r="C2501">
        <v>0</v>
      </c>
      <c r="D2501">
        <v>1399</v>
      </c>
      <c r="E2501">
        <v>3500</v>
      </c>
    </row>
    <row r="2502" spans="1:5" x14ac:dyDescent="0.35">
      <c r="A2502" s="39" t="s">
        <v>3431</v>
      </c>
      <c r="B2502">
        <v>0</v>
      </c>
      <c r="C2502">
        <v>0</v>
      </c>
      <c r="D2502">
        <v>0</v>
      </c>
      <c r="E2502">
        <v>0</v>
      </c>
    </row>
    <row r="2503" spans="1:5" x14ac:dyDescent="0.35">
      <c r="A2503" s="39" t="s">
        <v>3432</v>
      </c>
      <c r="B2503">
        <v>37447</v>
      </c>
      <c r="C2503">
        <v>122004</v>
      </c>
      <c r="D2503">
        <v>3698</v>
      </c>
      <c r="E2503">
        <v>0</v>
      </c>
    </row>
    <row r="2504" spans="1:5" x14ac:dyDescent="0.35">
      <c r="A2504" s="39" t="s">
        <v>3433</v>
      </c>
      <c r="B2504">
        <v>161914</v>
      </c>
      <c r="C2504">
        <v>0</v>
      </c>
      <c r="D2504">
        <v>8621</v>
      </c>
      <c r="E2504">
        <v>0</v>
      </c>
    </row>
    <row r="2505" spans="1:5" x14ac:dyDescent="0.35">
      <c r="A2505" s="39" t="s">
        <v>3434</v>
      </c>
      <c r="B2505">
        <v>100438</v>
      </c>
      <c r="C2505">
        <v>0</v>
      </c>
      <c r="D2505">
        <v>5432</v>
      </c>
      <c r="E2505">
        <v>28000</v>
      </c>
    </row>
    <row r="2506" spans="1:5" x14ac:dyDescent="0.35">
      <c r="A2506" s="39" t="s">
        <v>3435</v>
      </c>
      <c r="B2506">
        <v>0</v>
      </c>
      <c r="C2506">
        <v>0</v>
      </c>
      <c r="D2506">
        <v>0</v>
      </c>
      <c r="E2506">
        <v>0</v>
      </c>
    </row>
    <row r="2507" spans="1:5" x14ac:dyDescent="0.35">
      <c r="A2507" s="39" t="s">
        <v>3436</v>
      </c>
      <c r="B2507">
        <v>53428</v>
      </c>
      <c r="C2507">
        <v>0</v>
      </c>
      <c r="D2507">
        <v>2890</v>
      </c>
      <c r="E2507">
        <v>0</v>
      </c>
    </row>
    <row r="2508" spans="1:5" x14ac:dyDescent="0.35">
      <c r="A2508" s="39" t="s">
        <v>3437</v>
      </c>
      <c r="B2508">
        <v>0</v>
      </c>
      <c r="C2508">
        <v>0</v>
      </c>
      <c r="D2508">
        <v>0</v>
      </c>
      <c r="E2508">
        <v>0</v>
      </c>
    </row>
    <row r="2509" spans="1:5" x14ac:dyDescent="0.35">
      <c r="A2509" s="39" t="s">
        <v>3438</v>
      </c>
      <c r="B2509">
        <v>0</v>
      </c>
      <c r="C2509">
        <v>331962</v>
      </c>
      <c r="D2509">
        <v>2548</v>
      </c>
      <c r="E2509">
        <v>0</v>
      </c>
    </row>
    <row r="2510" spans="1:5" x14ac:dyDescent="0.35">
      <c r="A2510" s="39" t="s">
        <v>3439</v>
      </c>
      <c r="B2510">
        <v>2889</v>
      </c>
      <c r="C2510">
        <v>0</v>
      </c>
      <c r="D2510">
        <v>870</v>
      </c>
      <c r="E2510">
        <v>0</v>
      </c>
    </row>
    <row r="2511" spans="1:5" x14ac:dyDescent="0.35">
      <c r="A2511" s="39" t="s">
        <v>3440</v>
      </c>
      <c r="B2511">
        <v>134333</v>
      </c>
      <c r="C2511">
        <v>0</v>
      </c>
      <c r="D2511">
        <v>5027</v>
      </c>
      <c r="E2511">
        <v>0</v>
      </c>
    </row>
    <row r="2512" spans="1:5" x14ac:dyDescent="0.35">
      <c r="A2512" s="39" t="s">
        <v>3441</v>
      </c>
      <c r="B2512">
        <v>0</v>
      </c>
      <c r="C2512">
        <v>0</v>
      </c>
      <c r="D2512">
        <v>0</v>
      </c>
      <c r="E2512">
        <v>0</v>
      </c>
    </row>
    <row r="2513" spans="1:5" x14ac:dyDescent="0.35">
      <c r="A2513" s="39" t="s">
        <v>3442</v>
      </c>
      <c r="B2513">
        <v>2467</v>
      </c>
      <c r="C2513">
        <v>36388</v>
      </c>
      <c r="D2513">
        <v>5851</v>
      </c>
      <c r="E2513">
        <v>0</v>
      </c>
    </row>
    <row r="2514" spans="1:5" x14ac:dyDescent="0.35">
      <c r="A2514" s="39" t="s">
        <v>3443</v>
      </c>
      <c r="B2514">
        <v>4590</v>
      </c>
      <c r="C2514">
        <v>0</v>
      </c>
      <c r="D2514">
        <v>2053</v>
      </c>
      <c r="E2514">
        <v>0</v>
      </c>
    </row>
    <row r="2515" spans="1:5" x14ac:dyDescent="0.35">
      <c r="A2515" s="39" t="s">
        <v>3444</v>
      </c>
      <c r="B2515">
        <v>83586</v>
      </c>
      <c r="C2515">
        <v>0</v>
      </c>
      <c r="D2515">
        <v>5111</v>
      </c>
      <c r="E2515">
        <v>0</v>
      </c>
    </row>
    <row r="2516" spans="1:5" x14ac:dyDescent="0.35">
      <c r="A2516" s="39" t="s">
        <v>3445</v>
      </c>
      <c r="B2516">
        <v>83358</v>
      </c>
      <c r="C2516">
        <v>0</v>
      </c>
      <c r="D2516">
        <v>5097</v>
      </c>
      <c r="E2516">
        <v>0</v>
      </c>
    </row>
    <row r="2517" spans="1:5" x14ac:dyDescent="0.35">
      <c r="A2517" s="39" t="s">
        <v>3446</v>
      </c>
      <c r="B2517">
        <v>0</v>
      </c>
      <c r="C2517">
        <v>0</v>
      </c>
      <c r="D2517">
        <v>0</v>
      </c>
      <c r="E2517">
        <v>0</v>
      </c>
    </row>
    <row r="2518" spans="1:5" x14ac:dyDescent="0.35">
      <c r="A2518" s="39" t="s">
        <v>3447</v>
      </c>
      <c r="B2518">
        <v>0</v>
      </c>
      <c r="C2518">
        <v>0</v>
      </c>
      <c r="D2518">
        <v>0</v>
      </c>
      <c r="E2518">
        <v>0</v>
      </c>
    </row>
    <row r="2519" spans="1:5" x14ac:dyDescent="0.35">
      <c r="A2519" s="39" t="s">
        <v>3448</v>
      </c>
      <c r="B2519">
        <v>0</v>
      </c>
      <c r="C2519">
        <v>0</v>
      </c>
      <c r="D2519">
        <v>0</v>
      </c>
      <c r="E2519">
        <v>0</v>
      </c>
    </row>
    <row r="2520" spans="1:5" x14ac:dyDescent="0.35">
      <c r="A2520" s="39" t="s">
        <v>3449</v>
      </c>
      <c r="B2520">
        <v>0</v>
      </c>
      <c r="C2520">
        <v>550090</v>
      </c>
      <c r="D2520">
        <v>0</v>
      </c>
      <c r="E2520">
        <v>0</v>
      </c>
    </row>
    <row r="2521" spans="1:5" x14ac:dyDescent="0.35">
      <c r="A2521" s="39" t="s">
        <v>3450</v>
      </c>
      <c r="B2521">
        <v>25433</v>
      </c>
      <c r="C2521">
        <v>0</v>
      </c>
      <c r="D2521">
        <v>2609</v>
      </c>
      <c r="E2521">
        <v>0</v>
      </c>
    </row>
    <row r="2522" spans="1:5" x14ac:dyDescent="0.35">
      <c r="A2522" s="39" t="s">
        <v>3451</v>
      </c>
      <c r="B2522">
        <v>175461</v>
      </c>
      <c r="C2522">
        <v>0</v>
      </c>
      <c r="D2522">
        <v>13512</v>
      </c>
      <c r="E2522">
        <v>0</v>
      </c>
    </row>
    <row r="2523" spans="1:5" x14ac:dyDescent="0.35">
      <c r="A2523" s="39" t="s">
        <v>3452</v>
      </c>
      <c r="B2523">
        <v>2398278</v>
      </c>
      <c r="C2523">
        <v>0</v>
      </c>
      <c r="D2523">
        <v>184716</v>
      </c>
      <c r="E2523">
        <v>1051107</v>
      </c>
    </row>
    <row r="2524" spans="1:5" x14ac:dyDescent="0.35">
      <c r="A2524" s="39" t="s">
        <v>3453</v>
      </c>
      <c r="B2524">
        <v>124030</v>
      </c>
      <c r="C2524">
        <v>0</v>
      </c>
      <c r="D2524">
        <v>9552</v>
      </c>
      <c r="E2524">
        <v>0</v>
      </c>
    </row>
    <row r="2525" spans="1:5" x14ac:dyDescent="0.35">
      <c r="A2525" s="39" t="s">
        <v>3454</v>
      </c>
      <c r="B2525">
        <v>0</v>
      </c>
      <c r="C2525">
        <v>0</v>
      </c>
      <c r="D2525">
        <v>0</v>
      </c>
      <c r="E2525">
        <v>0</v>
      </c>
    </row>
    <row r="2526" spans="1:5" x14ac:dyDescent="0.35">
      <c r="A2526" s="39" t="s">
        <v>3455</v>
      </c>
      <c r="B2526">
        <v>89821</v>
      </c>
      <c r="C2526">
        <v>82253</v>
      </c>
      <c r="D2526">
        <v>5370</v>
      </c>
      <c r="E2526">
        <v>10000</v>
      </c>
    </row>
    <row r="2527" spans="1:5" x14ac:dyDescent="0.35">
      <c r="A2527" s="39" t="s">
        <v>3456</v>
      </c>
      <c r="B2527">
        <v>9420</v>
      </c>
      <c r="C2527">
        <v>0</v>
      </c>
      <c r="D2527">
        <v>492</v>
      </c>
      <c r="E2527">
        <v>0</v>
      </c>
    </row>
    <row r="2528" spans="1:5" x14ac:dyDescent="0.35">
      <c r="A2528" s="39" t="s">
        <v>3457</v>
      </c>
      <c r="B2528">
        <v>48091</v>
      </c>
      <c r="C2528">
        <v>0</v>
      </c>
      <c r="D2528">
        <v>2225</v>
      </c>
      <c r="E2528">
        <v>60000</v>
      </c>
    </row>
    <row r="2529" spans="1:5" x14ac:dyDescent="0.35">
      <c r="A2529" s="39" t="s">
        <v>3458</v>
      </c>
      <c r="B2529">
        <v>107585</v>
      </c>
      <c r="C2529">
        <v>0</v>
      </c>
      <c r="D2529">
        <v>4979</v>
      </c>
      <c r="E2529">
        <v>140000</v>
      </c>
    </row>
    <row r="2530" spans="1:5" x14ac:dyDescent="0.35">
      <c r="A2530" s="39" t="s">
        <v>3459</v>
      </c>
      <c r="B2530">
        <v>90396</v>
      </c>
      <c r="C2530">
        <v>0</v>
      </c>
      <c r="D2530">
        <v>4059</v>
      </c>
      <c r="E2530">
        <v>0</v>
      </c>
    </row>
    <row r="2531" spans="1:5" x14ac:dyDescent="0.35">
      <c r="A2531" s="39" t="s">
        <v>3460</v>
      </c>
      <c r="B2531">
        <v>21699</v>
      </c>
      <c r="C2531">
        <v>0</v>
      </c>
      <c r="D2531">
        <v>1004</v>
      </c>
      <c r="E2531">
        <v>0</v>
      </c>
    </row>
    <row r="2532" spans="1:5" x14ac:dyDescent="0.35">
      <c r="A2532" s="39" t="s">
        <v>3461</v>
      </c>
      <c r="B2532">
        <v>25480</v>
      </c>
      <c r="C2532">
        <v>9948</v>
      </c>
      <c r="D2532">
        <v>3133</v>
      </c>
      <c r="E2532">
        <v>0</v>
      </c>
    </row>
    <row r="2533" spans="1:5" x14ac:dyDescent="0.35">
      <c r="A2533" s="39" t="s">
        <v>3462</v>
      </c>
      <c r="B2533">
        <v>473872</v>
      </c>
      <c r="C2533">
        <v>0</v>
      </c>
      <c r="D2533">
        <v>53806</v>
      </c>
      <c r="E2533">
        <v>12000</v>
      </c>
    </row>
    <row r="2534" spans="1:5" x14ac:dyDescent="0.35">
      <c r="A2534" s="39" t="s">
        <v>3463</v>
      </c>
      <c r="B2534">
        <v>0</v>
      </c>
      <c r="C2534">
        <v>0</v>
      </c>
      <c r="D2534">
        <v>0</v>
      </c>
      <c r="E2534">
        <v>0</v>
      </c>
    </row>
    <row r="2535" spans="1:5" x14ac:dyDescent="0.35">
      <c r="A2535" s="39" t="s">
        <v>3464</v>
      </c>
      <c r="B2535">
        <v>0</v>
      </c>
      <c r="C2535">
        <v>2242559</v>
      </c>
      <c r="D2535">
        <v>197840</v>
      </c>
      <c r="E2535">
        <v>851344</v>
      </c>
    </row>
    <row r="2536" spans="1:5" x14ac:dyDescent="0.35">
      <c r="A2536" s="39" t="s">
        <v>3465</v>
      </c>
      <c r="B2536">
        <v>4581245</v>
      </c>
      <c r="C2536">
        <v>0</v>
      </c>
      <c r="D2536">
        <v>145928</v>
      </c>
      <c r="E2536">
        <v>12500</v>
      </c>
    </row>
    <row r="2537" spans="1:5" x14ac:dyDescent="0.35">
      <c r="A2537" s="39" t="s">
        <v>3466</v>
      </c>
      <c r="B2537">
        <v>0</v>
      </c>
      <c r="C2537">
        <v>0</v>
      </c>
      <c r="D2537">
        <v>0</v>
      </c>
      <c r="E2537">
        <v>0</v>
      </c>
    </row>
    <row r="2538" spans="1:5" x14ac:dyDescent="0.35">
      <c r="A2538" s="39" t="s">
        <v>3467</v>
      </c>
      <c r="B2538">
        <v>105960</v>
      </c>
      <c r="C2538">
        <v>4032517</v>
      </c>
      <c r="D2538">
        <v>15446</v>
      </c>
      <c r="E2538">
        <v>90000</v>
      </c>
    </row>
    <row r="2539" spans="1:5" x14ac:dyDescent="0.35">
      <c r="A2539" s="39" t="s">
        <v>3468</v>
      </c>
      <c r="B2539">
        <v>64069</v>
      </c>
      <c r="C2539">
        <v>0</v>
      </c>
      <c r="D2539">
        <v>9353</v>
      </c>
      <c r="E2539">
        <v>0</v>
      </c>
    </row>
    <row r="2540" spans="1:5" x14ac:dyDescent="0.35">
      <c r="A2540" s="39" t="s">
        <v>3469</v>
      </c>
      <c r="B2540">
        <v>13286287</v>
      </c>
      <c r="C2540">
        <v>456122</v>
      </c>
      <c r="D2540">
        <v>498015</v>
      </c>
      <c r="E2540">
        <v>2000000</v>
      </c>
    </row>
    <row r="2541" spans="1:5" x14ac:dyDescent="0.35">
      <c r="A2541" s="39" t="s">
        <v>3470</v>
      </c>
      <c r="B2541">
        <v>817353</v>
      </c>
      <c r="C2541">
        <v>0</v>
      </c>
      <c r="D2541">
        <v>29436</v>
      </c>
      <c r="E2541">
        <v>0</v>
      </c>
    </row>
    <row r="2542" spans="1:5" x14ac:dyDescent="0.35">
      <c r="A2542" s="39" t="s">
        <v>3471</v>
      </c>
      <c r="B2542">
        <v>0</v>
      </c>
      <c r="C2542">
        <v>0</v>
      </c>
      <c r="D2542">
        <v>0</v>
      </c>
      <c r="E2542">
        <v>0</v>
      </c>
    </row>
    <row r="2543" spans="1:5" x14ac:dyDescent="0.35">
      <c r="A2543" s="39" t="s">
        <v>3472</v>
      </c>
      <c r="B2543">
        <v>337938</v>
      </c>
      <c r="C2543">
        <v>502798</v>
      </c>
      <c r="D2543">
        <v>25694</v>
      </c>
      <c r="E2543">
        <v>93464</v>
      </c>
    </row>
    <row r="2544" spans="1:5" x14ac:dyDescent="0.35">
      <c r="A2544" s="39" t="s">
        <v>3473</v>
      </c>
      <c r="B2544">
        <v>460441</v>
      </c>
      <c r="C2544">
        <v>0</v>
      </c>
      <c r="D2544">
        <v>29146</v>
      </c>
      <c r="E2544">
        <v>0</v>
      </c>
    </row>
    <row r="2545" spans="1:5" x14ac:dyDescent="0.35">
      <c r="A2545" s="39" t="s">
        <v>3474</v>
      </c>
      <c r="B2545">
        <v>0</v>
      </c>
      <c r="C2545">
        <v>0</v>
      </c>
      <c r="D2545">
        <v>0</v>
      </c>
      <c r="E2545">
        <v>0</v>
      </c>
    </row>
    <row r="2546" spans="1:5" x14ac:dyDescent="0.35">
      <c r="A2546" s="39" t="s">
        <v>3475</v>
      </c>
      <c r="B2546">
        <v>447318</v>
      </c>
      <c r="C2546">
        <v>453760</v>
      </c>
      <c r="D2546">
        <v>44652</v>
      </c>
      <c r="E2546">
        <v>146640</v>
      </c>
    </row>
    <row r="2547" spans="1:5" x14ac:dyDescent="0.35">
      <c r="A2547" s="39" t="s">
        <v>3476</v>
      </c>
      <c r="B2547">
        <v>116046</v>
      </c>
      <c r="C2547">
        <v>0</v>
      </c>
      <c r="D2547">
        <v>5043</v>
      </c>
      <c r="E2547">
        <v>0</v>
      </c>
    </row>
    <row r="2548" spans="1:5" x14ac:dyDescent="0.35">
      <c r="A2548" s="39" t="s">
        <v>3477</v>
      </c>
      <c r="B2548">
        <v>132624</v>
      </c>
      <c r="C2548">
        <v>0</v>
      </c>
      <c r="D2548">
        <v>5763</v>
      </c>
      <c r="E2548">
        <v>0</v>
      </c>
    </row>
    <row r="2549" spans="1:5" x14ac:dyDescent="0.35">
      <c r="A2549" s="39" t="s">
        <v>3478</v>
      </c>
      <c r="B2549">
        <v>0</v>
      </c>
      <c r="C2549">
        <v>656868</v>
      </c>
      <c r="D2549">
        <v>0</v>
      </c>
      <c r="E2549">
        <v>0</v>
      </c>
    </row>
    <row r="2550" spans="1:5" x14ac:dyDescent="0.35">
      <c r="A2550" s="39" t="s">
        <v>3479</v>
      </c>
      <c r="B2550">
        <v>0</v>
      </c>
      <c r="C2550">
        <v>0</v>
      </c>
      <c r="D2550">
        <v>0</v>
      </c>
      <c r="E2550">
        <v>0</v>
      </c>
    </row>
    <row r="2551" spans="1:5" x14ac:dyDescent="0.35">
      <c r="A2551" s="39" t="s">
        <v>3480</v>
      </c>
      <c r="B2551">
        <v>0</v>
      </c>
      <c r="C2551">
        <v>588592</v>
      </c>
      <c r="D2551">
        <v>35306</v>
      </c>
      <c r="E2551">
        <v>420360</v>
      </c>
    </row>
    <row r="2552" spans="1:5" x14ac:dyDescent="0.35">
      <c r="A2552" s="39" t="s">
        <v>3481</v>
      </c>
      <c r="B2552">
        <v>546240</v>
      </c>
      <c r="C2552">
        <v>0</v>
      </c>
      <c r="D2552">
        <v>23675</v>
      </c>
      <c r="E2552">
        <v>0</v>
      </c>
    </row>
    <row r="2553" spans="1:5" x14ac:dyDescent="0.35">
      <c r="A2553" s="39" t="s">
        <v>3482</v>
      </c>
      <c r="B2553">
        <v>0</v>
      </c>
      <c r="C2553">
        <v>0</v>
      </c>
      <c r="D2553">
        <v>0</v>
      </c>
      <c r="E2553">
        <v>0</v>
      </c>
    </row>
    <row r="2554" spans="1:5" x14ac:dyDescent="0.35">
      <c r="A2554" s="39" t="s">
        <v>3483</v>
      </c>
      <c r="B2554">
        <v>0</v>
      </c>
      <c r="C2554">
        <v>1633408</v>
      </c>
      <c r="D2554">
        <v>0</v>
      </c>
      <c r="E2554">
        <v>219800</v>
      </c>
    </row>
    <row r="2555" spans="1:5" x14ac:dyDescent="0.35">
      <c r="A2555" s="39" t="s">
        <v>3484</v>
      </c>
      <c r="B2555">
        <v>0</v>
      </c>
      <c r="C2555">
        <v>2200000</v>
      </c>
      <c r="D2555">
        <v>157038</v>
      </c>
      <c r="E2555">
        <v>20000</v>
      </c>
    </row>
    <row r="2556" spans="1:5" x14ac:dyDescent="0.35">
      <c r="A2556" s="39" t="s">
        <v>3485</v>
      </c>
      <c r="B2556">
        <v>27041526</v>
      </c>
      <c r="C2556">
        <v>4182778</v>
      </c>
      <c r="D2556">
        <v>984566</v>
      </c>
      <c r="E2556">
        <v>8158000</v>
      </c>
    </row>
    <row r="2557" spans="1:5" x14ac:dyDescent="0.35">
      <c r="A2557" s="39" t="s">
        <v>3486</v>
      </c>
      <c r="B2557">
        <v>2158396</v>
      </c>
      <c r="C2557">
        <v>2209664</v>
      </c>
      <c r="D2557">
        <v>75009</v>
      </c>
      <c r="E2557">
        <v>442000</v>
      </c>
    </row>
    <row r="2558" spans="1:5" x14ac:dyDescent="0.35">
      <c r="A2558" s="39" t="s">
        <v>3487</v>
      </c>
      <c r="B2558">
        <v>0</v>
      </c>
      <c r="C2558">
        <v>0</v>
      </c>
      <c r="D2558">
        <v>0</v>
      </c>
      <c r="E2558">
        <v>0</v>
      </c>
    </row>
    <row r="2559" spans="1:5" x14ac:dyDescent="0.35">
      <c r="A2559" s="39" t="s">
        <v>3488</v>
      </c>
      <c r="B2559">
        <v>145025</v>
      </c>
      <c r="C2559">
        <v>663608</v>
      </c>
      <c r="D2559">
        <v>49295</v>
      </c>
      <c r="E2559">
        <v>325000</v>
      </c>
    </row>
    <row r="2560" spans="1:5" x14ac:dyDescent="0.35">
      <c r="A2560" s="39" t="s">
        <v>3489</v>
      </c>
      <c r="B2560">
        <v>290051</v>
      </c>
      <c r="C2560">
        <v>0</v>
      </c>
      <c r="D2560">
        <v>14153</v>
      </c>
      <c r="E2560">
        <v>0</v>
      </c>
    </row>
    <row r="2561" spans="1:5" x14ac:dyDescent="0.35">
      <c r="A2561" s="39" t="s">
        <v>3490</v>
      </c>
      <c r="B2561">
        <v>0</v>
      </c>
      <c r="C2561">
        <v>0</v>
      </c>
      <c r="D2561">
        <v>0</v>
      </c>
      <c r="E2561">
        <v>0</v>
      </c>
    </row>
    <row r="2562" spans="1:5" x14ac:dyDescent="0.35">
      <c r="A2562" s="39" t="s">
        <v>3491</v>
      </c>
      <c r="B2562">
        <v>0</v>
      </c>
      <c r="C2562">
        <v>661716</v>
      </c>
      <c r="D2562">
        <v>20713</v>
      </c>
      <c r="E2562">
        <v>251370</v>
      </c>
    </row>
    <row r="2563" spans="1:5" x14ac:dyDescent="0.35">
      <c r="A2563" s="39" t="s">
        <v>3492</v>
      </c>
      <c r="B2563">
        <v>1166801</v>
      </c>
      <c r="C2563">
        <v>0</v>
      </c>
      <c r="D2563">
        <v>26426</v>
      </c>
      <c r="E2563">
        <v>692716</v>
      </c>
    </row>
    <row r="2564" spans="1:5" x14ac:dyDescent="0.35">
      <c r="A2564" s="39" t="s">
        <v>3493</v>
      </c>
      <c r="B2564">
        <v>0</v>
      </c>
      <c r="C2564">
        <v>0</v>
      </c>
      <c r="D2564">
        <v>0</v>
      </c>
      <c r="E2564">
        <v>0</v>
      </c>
    </row>
    <row r="2565" spans="1:5" x14ac:dyDescent="0.35">
      <c r="A2565" s="39" t="s">
        <v>3494</v>
      </c>
      <c r="B2565">
        <v>0</v>
      </c>
      <c r="C2565">
        <v>8538382</v>
      </c>
      <c r="D2565">
        <v>124178</v>
      </c>
      <c r="E2565">
        <v>1833647</v>
      </c>
    </row>
    <row r="2566" spans="1:5" x14ac:dyDescent="0.35">
      <c r="A2566" s="39" t="s">
        <v>3495</v>
      </c>
      <c r="B2566">
        <v>1590734</v>
      </c>
      <c r="C2566">
        <v>0</v>
      </c>
      <c r="D2566">
        <v>80628</v>
      </c>
      <c r="E2566">
        <v>2609000</v>
      </c>
    </row>
    <row r="2567" spans="1:5" x14ac:dyDescent="0.35">
      <c r="A2567" s="39" t="s">
        <v>3496</v>
      </c>
      <c r="B2567">
        <v>25440413</v>
      </c>
      <c r="C2567">
        <v>2157463</v>
      </c>
      <c r="D2567">
        <v>1095001</v>
      </c>
      <c r="E2567">
        <v>9230000</v>
      </c>
    </row>
    <row r="2568" spans="1:5" x14ac:dyDescent="0.35">
      <c r="A2568" s="39" t="s">
        <v>3497</v>
      </c>
      <c r="B2568">
        <v>1161934</v>
      </c>
      <c r="C2568">
        <v>0</v>
      </c>
      <c r="D2568">
        <v>42494</v>
      </c>
      <c r="E2568">
        <v>60000</v>
      </c>
    </row>
    <row r="2569" spans="1:5" x14ac:dyDescent="0.35">
      <c r="A2569" s="39" t="s">
        <v>3498</v>
      </c>
      <c r="B2569">
        <v>40447220</v>
      </c>
      <c r="C2569">
        <v>3104817</v>
      </c>
      <c r="D2569">
        <v>3484000</v>
      </c>
      <c r="E2569">
        <v>3042281</v>
      </c>
    </row>
    <row r="2570" spans="1:5" x14ac:dyDescent="0.35">
      <c r="A2570" s="39" t="s">
        <v>3499</v>
      </c>
      <c r="B2570">
        <v>0</v>
      </c>
      <c r="C2570">
        <v>0</v>
      </c>
      <c r="D2570">
        <v>0</v>
      </c>
      <c r="E2570">
        <v>9357883</v>
      </c>
    </row>
    <row r="2571" spans="1:5" x14ac:dyDescent="0.35">
      <c r="A2571" s="39" t="s">
        <v>3500</v>
      </c>
      <c r="B2571">
        <v>51570090</v>
      </c>
      <c r="C2571">
        <v>4823736</v>
      </c>
      <c r="D2571">
        <v>4521591</v>
      </c>
      <c r="E2571">
        <v>249643258</v>
      </c>
    </row>
    <row r="2572" spans="1:5" x14ac:dyDescent="0.35">
      <c r="A2572" s="39" t="s">
        <v>3501</v>
      </c>
      <c r="B2572">
        <v>0</v>
      </c>
      <c r="C2572">
        <v>0</v>
      </c>
      <c r="D2572">
        <v>0</v>
      </c>
      <c r="E2572">
        <v>29200180</v>
      </c>
    </row>
    <row r="2573" spans="1:5" x14ac:dyDescent="0.35">
      <c r="A2573" s="39" t="s">
        <v>3502</v>
      </c>
      <c r="B2573">
        <v>0</v>
      </c>
      <c r="C2573">
        <v>0</v>
      </c>
      <c r="D2573">
        <v>0</v>
      </c>
      <c r="E2573">
        <v>28926514</v>
      </c>
    </row>
    <row r="2574" spans="1:5" x14ac:dyDescent="0.35">
      <c r="A2574" s="39" t="s">
        <v>3503</v>
      </c>
      <c r="B2574">
        <v>106050256</v>
      </c>
      <c r="C2574">
        <v>7820542</v>
      </c>
      <c r="D2574">
        <v>7470816</v>
      </c>
      <c r="E2574">
        <v>107702058</v>
      </c>
    </row>
    <row r="2575" spans="1:5" x14ac:dyDescent="0.35">
      <c r="A2575" s="39" t="s">
        <v>3504</v>
      </c>
      <c r="B2575">
        <v>6123295</v>
      </c>
      <c r="C2575">
        <v>0</v>
      </c>
      <c r="D2575">
        <v>403985</v>
      </c>
      <c r="E2575">
        <v>5275</v>
      </c>
    </row>
    <row r="2576" spans="1:5" x14ac:dyDescent="0.35">
      <c r="A2576" s="39" t="s">
        <v>3505</v>
      </c>
      <c r="B2576">
        <v>39438091</v>
      </c>
      <c r="C2576">
        <v>2296402</v>
      </c>
      <c r="D2576">
        <v>2175483</v>
      </c>
      <c r="E2576">
        <v>333053125</v>
      </c>
    </row>
    <row r="2577" spans="1:5" x14ac:dyDescent="0.35">
      <c r="A2577" s="39" t="s">
        <v>3506</v>
      </c>
      <c r="B2577">
        <v>5254645</v>
      </c>
      <c r="C2577">
        <v>0</v>
      </c>
      <c r="D2577">
        <v>274044</v>
      </c>
      <c r="E2577">
        <v>1971</v>
      </c>
    </row>
    <row r="2578" spans="1:5" x14ac:dyDescent="0.35">
      <c r="A2578" s="39" t="s">
        <v>3507</v>
      </c>
      <c r="B2578">
        <v>0</v>
      </c>
      <c r="C2578">
        <v>0</v>
      </c>
      <c r="D2578">
        <v>0</v>
      </c>
      <c r="E2578">
        <v>43153250</v>
      </c>
    </row>
    <row r="2579" spans="1:5" x14ac:dyDescent="0.35">
      <c r="A2579" s="39" t="s">
        <v>3508</v>
      </c>
      <c r="B2579">
        <v>139477470</v>
      </c>
      <c r="C2579">
        <v>10587162</v>
      </c>
      <c r="D2579">
        <v>8007108</v>
      </c>
      <c r="E2579">
        <v>230656550</v>
      </c>
    </row>
    <row r="2580" spans="1:5" x14ac:dyDescent="0.35">
      <c r="A2580" s="39" t="s">
        <v>3509</v>
      </c>
      <c r="B2580">
        <v>1849445</v>
      </c>
      <c r="C2580">
        <v>0</v>
      </c>
      <c r="D2580">
        <v>109036</v>
      </c>
      <c r="E2580">
        <v>5000</v>
      </c>
    </row>
    <row r="2581" spans="1:5" x14ac:dyDescent="0.35">
      <c r="A2581" s="39" t="s">
        <v>3510</v>
      </c>
      <c r="B2581">
        <v>297267</v>
      </c>
      <c r="C2581">
        <v>0</v>
      </c>
      <c r="D2581">
        <v>17163</v>
      </c>
      <c r="E2581">
        <v>37700000</v>
      </c>
    </row>
    <row r="2582" spans="1:5" x14ac:dyDescent="0.35">
      <c r="A2582" s="39" t="s">
        <v>3511</v>
      </c>
      <c r="B2582">
        <v>0</v>
      </c>
      <c r="C2582">
        <v>0</v>
      </c>
      <c r="D2582">
        <v>0</v>
      </c>
      <c r="E2582">
        <v>250427892</v>
      </c>
    </row>
    <row r="2583" spans="1:5" x14ac:dyDescent="0.35">
      <c r="A2583" s="39" t="s">
        <v>3512</v>
      </c>
      <c r="B2583">
        <v>0</v>
      </c>
      <c r="C2583">
        <v>0</v>
      </c>
      <c r="D2583">
        <v>0</v>
      </c>
      <c r="E2583">
        <v>310265271</v>
      </c>
    </row>
    <row r="2584" spans="1:5" x14ac:dyDescent="0.35">
      <c r="A2584" s="39" t="s">
        <v>3513</v>
      </c>
      <c r="B2584">
        <v>374597</v>
      </c>
      <c r="C2584">
        <v>28268</v>
      </c>
      <c r="D2584">
        <v>18139</v>
      </c>
      <c r="E2584">
        <v>0</v>
      </c>
    </row>
    <row r="2585" spans="1:5" x14ac:dyDescent="0.35">
      <c r="A2585" s="39" t="s">
        <v>3514</v>
      </c>
      <c r="B2585">
        <v>643660</v>
      </c>
      <c r="C2585">
        <v>55286</v>
      </c>
      <c r="D2585">
        <v>49386</v>
      </c>
      <c r="E2585">
        <v>3546277</v>
      </c>
    </row>
    <row r="2586" spans="1:5" x14ac:dyDescent="0.35">
      <c r="A2586" s="39" t="s">
        <v>3515</v>
      </c>
      <c r="B2586">
        <v>0</v>
      </c>
      <c r="C2586">
        <v>0</v>
      </c>
      <c r="D2586">
        <v>0</v>
      </c>
      <c r="E2586">
        <v>4810000</v>
      </c>
    </row>
    <row r="2587" spans="1:5" x14ac:dyDescent="0.35">
      <c r="A2587" s="39" t="s">
        <v>3516</v>
      </c>
      <c r="B2587">
        <v>6235384</v>
      </c>
      <c r="C2587">
        <v>0</v>
      </c>
      <c r="D2587">
        <v>388656</v>
      </c>
      <c r="E2587">
        <v>1146336</v>
      </c>
    </row>
    <row r="2588" spans="1:5" x14ac:dyDescent="0.35">
      <c r="A2588" s="39" t="s">
        <v>3517</v>
      </c>
      <c r="B2588">
        <v>16466974</v>
      </c>
      <c r="C2588">
        <v>0</v>
      </c>
      <c r="D2588">
        <v>1155013</v>
      </c>
      <c r="E2588">
        <v>1349305</v>
      </c>
    </row>
    <row r="2589" spans="1:5" x14ac:dyDescent="0.35">
      <c r="A2589" s="39" t="s">
        <v>3518</v>
      </c>
      <c r="B2589">
        <v>0</v>
      </c>
      <c r="C2589">
        <v>0</v>
      </c>
      <c r="D2589">
        <v>0</v>
      </c>
      <c r="E2589">
        <v>111808682</v>
      </c>
    </row>
    <row r="2590" spans="1:5" x14ac:dyDescent="0.35">
      <c r="A2590" s="39" t="s">
        <v>3519</v>
      </c>
      <c r="B2590">
        <v>22247842</v>
      </c>
      <c r="C2590">
        <v>4736865</v>
      </c>
      <c r="D2590">
        <v>1766845</v>
      </c>
      <c r="E2590">
        <v>5721105</v>
      </c>
    </row>
    <row r="2591" spans="1:5" x14ac:dyDescent="0.35">
      <c r="A2591" s="39" t="s">
        <v>3520</v>
      </c>
      <c r="B2591">
        <v>37565074</v>
      </c>
      <c r="C2591">
        <v>254129853</v>
      </c>
      <c r="D2591">
        <v>2672015</v>
      </c>
      <c r="E2591">
        <v>51642175</v>
      </c>
    </row>
    <row r="2592" spans="1:5" x14ac:dyDescent="0.35">
      <c r="A2592" s="39" t="s">
        <v>3521</v>
      </c>
      <c r="B2592">
        <v>1519187</v>
      </c>
      <c r="C2592">
        <v>0</v>
      </c>
      <c r="D2592">
        <v>99791</v>
      </c>
      <c r="E2592">
        <v>1039742</v>
      </c>
    </row>
    <row r="2593" spans="1:5" x14ac:dyDescent="0.35">
      <c r="A2593" s="39" t="s">
        <v>3522</v>
      </c>
      <c r="B2593">
        <v>2642065</v>
      </c>
      <c r="C2593">
        <v>0</v>
      </c>
      <c r="D2593">
        <v>160420</v>
      </c>
      <c r="E2593">
        <v>17855704</v>
      </c>
    </row>
    <row r="2594" spans="1:5" x14ac:dyDescent="0.35">
      <c r="A2594" s="39" t="s">
        <v>3523</v>
      </c>
      <c r="B2594">
        <v>6869369</v>
      </c>
      <c r="C2594">
        <v>0</v>
      </c>
      <c r="D2594">
        <v>426491</v>
      </c>
      <c r="E2594">
        <v>4534</v>
      </c>
    </row>
    <row r="2595" spans="1:5" x14ac:dyDescent="0.35">
      <c r="A2595" s="39" t="s">
        <v>3524</v>
      </c>
      <c r="B2595">
        <v>0</v>
      </c>
      <c r="C2595">
        <v>0</v>
      </c>
      <c r="D2595">
        <v>0</v>
      </c>
      <c r="E2595">
        <v>180075075</v>
      </c>
    </row>
    <row r="2596" spans="1:5" x14ac:dyDescent="0.35">
      <c r="A2596" s="39" t="s">
        <v>3525</v>
      </c>
      <c r="B2596">
        <v>0</v>
      </c>
      <c r="C2596">
        <v>0</v>
      </c>
      <c r="D2596">
        <v>0</v>
      </c>
      <c r="E2596">
        <v>160133000</v>
      </c>
    </row>
    <row r="2597" spans="1:5" x14ac:dyDescent="0.35">
      <c r="A2597" s="39" t="s">
        <v>3526</v>
      </c>
      <c r="B2597">
        <v>0</v>
      </c>
      <c r="C2597">
        <v>0</v>
      </c>
      <c r="D2597">
        <v>0</v>
      </c>
      <c r="E2597">
        <v>0</v>
      </c>
    </row>
    <row r="2598" spans="1:5" x14ac:dyDescent="0.35">
      <c r="A2598" s="39" t="s">
        <v>3527</v>
      </c>
      <c r="B2598">
        <v>95780</v>
      </c>
      <c r="C2598">
        <v>68526</v>
      </c>
      <c r="D2598">
        <v>5033</v>
      </c>
      <c r="E2598">
        <v>3000</v>
      </c>
    </row>
    <row r="2599" spans="1:5" x14ac:dyDescent="0.35">
      <c r="A2599" s="39" t="s">
        <v>3528</v>
      </c>
      <c r="B2599">
        <v>9318</v>
      </c>
      <c r="C2599">
        <v>0</v>
      </c>
      <c r="D2599">
        <v>396</v>
      </c>
      <c r="E2599">
        <v>0</v>
      </c>
    </row>
    <row r="2600" spans="1:5" x14ac:dyDescent="0.35">
      <c r="A2600" s="39" t="s">
        <v>3529</v>
      </c>
      <c r="B2600">
        <v>28570</v>
      </c>
      <c r="C2600">
        <v>0</v>
      </c>
      <c r="D2600">
        <v>1086</v>
      </c>
      <c r="E2600">
        <v>0</v>
      </c>
    </row>
    <row r="2601" spans="1:5" x14ac:dyDescent="0.35">
      <c r="A2601" s="39" t="s">
        <v>3530</v>
      </c>
      <c r="B2601">
        <v>0</v>
      </c>
      <c r="C2601">
        <v>0</v>
      </c>
      <c r="D2601">
        <v>0</v>
      </c>
      <c r="E2601">
        <v>0</v>
      </c>
    </row>
    <row r="2602" spans="1:5" x14ac:dyDescent="0.35">
      <c r="A2602" s="39" t="s">
        <v>3531</v>
      </c>
      <c r="B2602">
        <v>51426</v>
      </c>
      <c r="C2602">
        <v>0</v>
      </c>
      <c r="D2602">
        <v>1956</v>
      </c>
      <c r="E2602">
        <v>50</v>
      </c>
    </row>
    <row r="2603" spans="1:5" x14ac:dyDescent="0.35">
      <c r="A2603" s="39" t="s">
        <v>3532</v>
      </c>
      <c r="B2603">
        <v>0</v>
      </c>
      <c r="C2603">
        <v>0</v>
      </c>
      <c r="D2603">
        <v>0</v>
      </c>
      <c r="E2603">
        <v>0</v>
      </c>
    </row>
    <row r="2604" spans="1:5" x14ac:dyDescent="0.35">
      <c r="A2604" s="39" t="s">
        <v>3533</v>
      </c>
      <c r="B2604">
        <v>0</v>
      </c>
      <c r="C2604">
        <v>0</v>
      </c>
      <c r="D2604">
        <v>0</v>
      </c>
      <c r="E2604">
        <v>0</v>
      </c>
    </row>
    <row r="2605" spans="1:5" x14ac:dyDescent="0.35">
      <c r="A2605" s="39" t="s">
        <v>3534</v>
      </c>
      <c r="B2605">
        <v>28009</v>
      </c>
      <c r="C2605">
        <v>145853</v>
      </c>
      <c r="D2605">
        <v>6179</v>
      </c>
      <c r="E2605">
        <v>15000</v>
      </c>
    </row>
    <row r="2606" spans="1:5" x14ac:dyDescent="0.35">
      <c r="A2606" s="39" t="s">
        <v>3535</v>
      </c>
      <c r="B2606">
        <v>80632</v>
      </c>
      <c r="C2606">
        <v>0</v>
      </c>
      <c r="D2606">
        <v>4645</v>
      </c>
      <c r="E2606">
        <v>0</v>
      </c>
    </row>
    <row r="2607" spans="1:5" x14ac:dyDescent="0.35">
      <c r="A2607" s="39" t="s">
        <v>3536</v>
      </c>
      <c r="B2607">
        <v>210465</v>
      </c>
      <c r="C2607">
        <v>0</v>
      </c>
      <c r="D2607">
        <v>19367</v>
      </c>
      <c r="E2607">
        <v>0</v>
      </c>
    </row>
    <row r="2608" spans="1:5" x14ac:dyDescent="0.35">
      <c r="A2608" s="39" t="s">
        <v>3537</v>
      </c>
      <c r="B2608">
        <v>60401</v>
      </c>
      <c r="C2608">
        <v>0</v>
      </c>
      <c r="D2608">
        <v>5558</v>
      </c>
      <c r="E2608">
        <v>0</v>
      </c>
    </row>
    <row r="2609" spans="1:5" x14ac:dyDescent="0.35">
      <c r="A2609" s="39" t="s">
        <v>3538</v>
      </c>
      <c r="B2609">
        <v>0</v>
      </c>
      <c r="C2609">
        <v>0</v>
      </c>
      <c r="D2609">
        <v>0</v>
      </c>
      <c r="E2609">
        <v>0</v>
      </c>
    </row>
    <row r="2610" spans="1:5" x14ac:dyDescent="0.35">
      <c r="A2610" s="39" t="s">
        <v>3539</v>
      </c>
      <c r="B2610">
        <v>284612</v>
      </c>
      <c r="C2610">
        <v>153184</v>
      </c>
      <c r="D2610">
        <v>15310</v>
      </c>
      <c r="E2610">
        <v>2000</v>
      </c>
    </row>
    <row r="2611" spans="1:5" x14ac:dyDescent="0.35">
      <c r="A2611" s="39" t="s">
        <v>3540</v>
      </c>
      <c r="B2611">
        <v>0</v>
      </c>
      <c r="C2611">
        <v>0</v>
      </c>
      <c r="D2611">
        <v>0</v>
      </c>
      <c r="E2611">
        <v>0</v>
      </c>
    </row>
    <row r="2612" spans="1:5" x14ac:dyDescent="0.35">
      <c r="A2612" s="39" t="s">
        <v>3541</v>
      </c>
      <c r="B2612">
        <v>33741</v>
      </c>
      <c r="C2612">
        <v>0</v>
      </c>
      <c r="D2612">
        <v>1712</v>
      </c>
      <c r="E2612">
        <v>0</v>
      </c>
    </row>
    <row r="2613" spans="1:5" x14ac:dyDescent="0.35">
      <c r="A2613" s="39" t="s">
        <v>3542</v>
      </c>
      <c r="B2613">
        <v>0</v>
      </c>
      <c r="C2613">
        <v>0</v>
      </c>
      <c r="D2613">
        <v>0</v>
      </c>
      <c r="E2613">
        <v>0</v>
      </c>
    </row>
    <row r="2614" spans="1:5" x14ac:dyDescent="0.35">
      <c r="A2614" s="39" t="s">
        <v>3543</v>
      </c>
      <c r="B2614">
        <v>57955</v>
      </c>
      <c r="C2614">
        <v>0</v>
      </c>
      <c r="D2614">
        <v>2941</v>
      </c>
      <c r="E2614">
        <v>0</v>
      </c>
    </row>
    <row r="2615" spans="1:5" x14ac:dyDescent="0.35">
      <c r="A2615" s="39" t="s">
        <v>3544</v>
      </c>
      <c r="B2615">
        <v>14063</v>
      </c>
      <c r="C2615">
        <v>0</v>
      </c>
      <c r="D2615">
        <v>652</v>
      </c>
      <c r="E2615">
        <v>0</v>
      </c>
    </row>
    <row r="2616" spans="1:5" x14ac:dyDescent="0.35">
      <c r="A2616" s="39" t="s">
        <v>3545</v>
      </c>
      <c r="B2616">
        <v>0</v>
      </c>
      <c r="C2616">
        <v>0</v>
      </c>
      <c r="D2616">
        <v>0</v>
      </c>
      <c r="E2616">
        <v>0</v>
      </c>
    </row>
    <row r="2617" spans="1:5" x14ac:dyDescent="0.35">
      <c r="A2617" s="39" t="s">
        <v>3546</v>
      </c>
      <c r="B2617">
        <v>8146</v>
      </c>
      <c r="C2617">
        <v>3326</v>
      </c>
      <c r="D2617">
        <v>961</v>
      </c>
      <c r="E2617">
        <v>430</v>
      </c>
    </row>
    <row r="2618" spans="1:5" x14ac:dyDescent="0.35">
      <c r="A2618" s="39" t="s">
        <v>3547</v>
      </c>
      <c r="B2618">
        <v>1922</v>
      </c>
      <c r="C2618">
        <v>0</v>
      </c>
      <c r="D2618">
        <v>110</v>
      </c>
      <c r="E2618">
        <v>0</v>
      </c>
    </row>
    <row r="2619" spans="1:5" x14ac:dyDescent="0.35">
      <c r="A2619" s="39" t="s">
        <v>3548</v>
      </c>
      <c r="B2619">
        <v>0</v>
      </c>
      <c r="C2619">
        <v>0</v>
      </c>
      <c r="D2619">
        <v>0</v>
      </c>
      <c r="E2619">
        <v>0</v>
      </c>
    </row>
    <row r="2620" spans="1:5" x14ac:dyDescent="0.35">
      <c r="A2620" s="39" t="s">
        <v>3549</v>
      </c>
      <c r="B2620">
        <v>75716</v>
      </c>
      <c r="C2620">
        <v>257429</v>
      </c>
      <c r="D2620">
        <v>5731</v>
      </c>
      <c r="E2620">
        <v>5622</v>
      </c>
    </row>
    <row r="2621" spans="1:5" x14ac:dyDescent="0.35">
      <c r="A2621" s="39" t="s">
        <v>3550</v>
      </c>
      <c r="B2621">
        <v>11281</v>
      </c>
      <c r="C2621">
        <v>0</v>
      </c>
      <c r="D2621">
        <v>854</v>
      </c>
      <c r="E2621">
        <v>0</v>
      </c>
    </row>
    <row r="2622" spans="1:5" x14ac:dyDescent="0.35">
      <c r="A2622" s="39" t="s">
        <v>3551</v>
      </c>
      <c r="B2622">
        <v>775383</v>
      </c>
      <c r="C2622">
        <v>0</v>
      </c>
      <c r="D2622">
        <v>60270</v>
      </c>
      <c r="E2622">
        <v>100600</v>
      </c>
    </row>
    <row r="2623" spans="1:5" x14ac:dyDescent="0.35">
      <c r="A2623" s="39" t="s">
        <v>3552</v>
      </c>
      <c r="B2623">
        <v>0</v>
      </c>
      <c r="C2623">
        <v>0</v>
      </c>
      <c r="D2623">
        <v>0</v>
      </c>
      <c r="E2623">
        <v>0</v>
      </c>
    </row>
    <row r="2624" spans="1:5" x14ac:dyDescent="0.35">
      <c r="A2624" s="39" t="s">
        <v>3553</v>
      </c>
      <c r="B2624">
        <v>0</v>
      </c>
      <c r="C2624">
        <v>0</v>
      </c>
      <c r="D2624">
        <v>0</v>
      </c>
      <c r="E2624">
        <v>0</v>
      </c>
    </row>
    <row r="2625" spans="1:5" x14ac:dyDescent="0.35">
      <c r="A2625" s="39" t="s">
        <v>3554</v>
      </c>
      <c r="B2625">
        <v>37655</v>
      </c>
      <c r="C2625">
        <v>131930</v>
      </c>
      <c r="D2625">
        <v>2803</v>
      </c>
      <c r="E2625">
        <v>500</v>
      </c>
    </row>
    <row r="2626" spans="1:5" x14ac:dyDescent="0.35">
      <c r="A2626" s="39" t="s">
        <v>3555</v>
      </c>
      <c r="B2626">
        <v>11411</v>
      </c>
      <c r="C2626">
        <v>0</v>
      </c>
      <c r="D2626">
        <v>850</v>
      </c>
      <c r="E2626">
        <v>0</v>
      </c>
    </row>
    <row r="2627" spans="1:5" x14ac:dyDescent="0.35">
      <c r="A2627" s="39" t="s">
        <v>3556</v>
      </c>
      <c r="B2627">
        <v>212619</v>
      </c>
      <c r="C2627">
        <v>0</v>
      </c>
      <c r="D2627">
        <v>13551</v>
      </c>
      <c r="E2627">
        <v>0</v>
      </c>
    </row>
    <row r="2628" spans="1:5" x14ac:dyDescent="0.35">
      <c r="A2628" s="39" t="s">
        <v>3557</v>
      </c>
      <c r="B2628">
        <v>63329</v>
      </c>
      <c r="C2628">
        <v>0</v>
      </c>
      <c r="D2628">
        <v>4053</v>
      </c>
      <c r="E2628">
        <v>0</v>
      </c>
    </row>
    <row r="2629" spans="1:5" x14ac:dyDescent="0.35">
      <c r="A2629" s="39" t="s">
        <v>3558</v>
      </c>
      <c r="B2629">
        <v>9509</v>
      </c>
      <c r="C2629">
        <v>0</v>
      </c>
      <c r="D2629">
        <v>709</v>
      </c>
      <c r="E2629">
        <v>0</v>
      </c>
    </row>
    <row r="2630" spans="1:5" x14ac:dyDescent="0.35">
      <c r="A2630" s="39" t="s">
        <v>3559</v>
      </c>
      <c r="B2630">
        <v>70298</v>
      </c>
      <c r="C2630">
        <v>50046</v>
      </c>
      <c r="D2630">
        <v>3951</v>
      </c>
      <c r="E2630">
        <v>0</v>
      </c>
    </row>
    <row r="2631" spans="1:5" x14ac:dyDescent="0.35">
      <c r="A2631" s="39" t="s">
        <v>3560</v>
      </c>
      <c r="B2631">
        <v>0</v>
      </c>
      <c r="C2631">
        <v>0</v>
      </c>
      <c r="D2631">
        <v>0</v>
      </c>
      <c r="E2631">
        <v>0</v>
      </c>
    </row>
    <row r="2632" spans="1:5" x14ac:dyDescent="0.35">
      <c r="A2632" s="39" t="s">
        <v>3561</v>
      </c>
      <c r="B2632">
        <v>25543</v>
      </c>
      <c r="C2632">
        <v>0</v>
      </c>
      <c r="D2632">
        <v>1345</v>
      </c>
      <c r="E2632">
        <v>0</v>
      </c>
    </row>
    <row r="2633" spans="1:5" x14ac:dyDescent="0.35">
      <c r="A2633" s="39" t="s">
        <v>3562</v>
      </c>
      <c r="B2633">
        <v>36982</v>
      </c>
      <c r="C2633">
        <v>0</v>
      </c>
      <c r="D2633">
        <v>1944</v>
      </c>
      <c r="E2633">
        <v>0</v>
      </c>
    </row>
    <row r="2634" spans="1:5" x14ac:dyDescent="0.35">
      <c r="A2634" s="39" t="s">
        <v>3563</v>
      </c>
      <c r="B2634">
        <v>0</v>
      </c>
      <c r="C2634">
        <v>0</v>
      </c>
      <c r="D2634">
        <v>0</v>
      </c>
      <c r="E2634">
        <v>0</v>
      </c>
    </row>
    <row r="2635" spans="1:5" x14ac:dyDescent="0.35">
      <c r="A2635" s="39" t="s">
        <v>3564</v>
      </c>
      <c r="B2635">
        <v>216051</v>
      </c>
      <c r="C2635">
        <v>152787</v>
      </c>
      <c r="D2635">
        <v>6052</v>
      </c>
      <c r="E2635">
        <v>24000</v>
      </c>
    </row>
    <row r="2636" spans="1:5" x14ac:dyDescent="0.35">
      <c r="A2636" s="39" t="s">
        <v>3565</v>
      </c>
      <c r="B2636">
        <v>0</v>
      </c>
      <c r="C2636">
        <v>0</v>
      </c>
      <c r="D2636">
        <v>0</v>
      </c>
      <c r="E2636">
        <v>0</v>
      </c>
    </row>
    <row r="2637" spans="1:5" x14ac:dyDescent="0.35">
      <c r="A2637" s="39" t="s">
        <v>3566</v>
      </c>
      <c r="B2637">
        <v>119660</v>
      </c>
      <c r="C2637">
        <v>0</v>
      </c>
      <c r="D2637">
        <v>2256</v>
      </c>
      <c r="E2637">
        <v>0</v>
      </c>
    </row>
    <row r="2638" spans="1:5" x14ac:dyDescent="0.35">
      <c r="A2638" s="39" t="s">
        <v>3567</v>
      </c>
      <c r="B2638">
        <v>181122</v>
      </c>
      <c r="C2638">
        <v>0</v>
      </c>
      <c r="D2638">
        <v>3424</v>
      </c>
      <c r="E2638">
        <v>0</v>
      </c>
    </row>
    <row r="2639" spans="1:5" x14ac:dyDescent="0.35">
      <c r="A2639" s="39" t="s">
        <v>3568</v>
      </c>
      <c r="B2639">
        <v>14731</v>
      </c>
      <c r="C2639">
        <v>0</v>
      </c>
      <c r="D2639">
        <v>3178</v>
      </c>
      <c r="E2639">
        <v>0</v>
      </c>
    </row>
    <row r="2640" spans="1:5" x14ac:dyDescent="0.35">
      <c r="A2640" s="39" t="s">
        <v>3569</v>
      </c>
      <c r="B2640">
        <v>0</v>
      </c>
      <c r="C2640">
        <v>0</v>
      </c>
      <c r="D2640">
        <v>0</v>
      </c>
      <c r="E2640">
        <v>10750</v>
      </c>
    </row>
    <row r="2641" spans="1:5" x14ac:dyDescent="0.35">
      <c r="A2641" s="39" t="s">
        <v>3570</v>
      </c>
      <c r="B2641">
        <v>11630</v>
      </c>
      <c r="C2641">
        <v>39182</v>
      </c>
      <c r="D2641">
        <v>1401</v>
      </c>
      <c r="E2641">
        <v>5250</v>
      </c>
    </row>
    <row r="2642" spans="1:5" x14ac:dyDescent="0.35">
      <c r="A2642" s="39" t="s">
        <v>3571</v>
      </c>
      <c r="B2642">
        <v>31232</v>
      </c>
      <c r="C2642">
        <v>0</v>
      </c>
      <c r="D2642">
        <v>2116</v>
      </c>
      <c r="E2642">
        <v>4250</v>
      </c>
    </row>
    <row r="2643" spans="1:5" x14ac:dyDescent="0.35">
      <c r="A2643" s="39" t="s">
        <v>3572</v>
      </c>
      <c r="B2643">
        <v>6142</v>
      </c>
      <c r="C2643">
        <v>0</v>
      </c>
      <c r="D2643">
        <v>423</v>
      </c>
      <c r="E2643">
        <v>650</v>
      </c>
    </row>
    <row r="2644" spans="1:5" x14ac:dyDescent="0.35">
      <c r="A2644" s="39" t="s">
        <v>3573</v>
      </c>
      <c r="B2644">
        <v>0</v>
      </c>
      <c r="C2644">
        <v>0</v>
      </c>
      <c r="D2644">
        <v>0</v>
      </c>
      <c r="E2644">
        <v>0</v>
      </c>
    </row>
    <row r="2645" spans="1:5" x14ac:dyDescent="0.35">
      <c r="A2645" s="39" t="s">
        <v>3574</v>
      </c>
      <c r="B2645">
        <v>0</v>
      </c>
      <c r="C2645">
        <v>103047</v>
      </c>
      <c r="D2645">
        <v>846</v>
      </c>
      <c r="E2645">
        <v>6000</v>
      </c>
    </row>
    <row r="2646" spans="1:5" x14ac:dyDescent="0.35">
      <c r="A2646" s="39" t="s">
        <v>3575</v>
      </c>
      <c r="B2646">
        <v>0</v>
      </c>
      <c r="C2646">
        <v>0</v>
      </c>
      <c r="D2646">
        <v>0</v>
      </c>
      <c r="E2646">
        <v>0</v>
      </c>
    </row>
    <row r="2647" spans="1:5" x14ac:dyDescent="0.35">
      <c r="A2647" s="39" t="s">
        <v>3576</v>
      </c>
      <c r="B2647">
        <v>177784</v>
      </c>
      <c r="C2647">
        <v>0</v>
      </c>
      <c r="D2647">
        <v>5951</v>
      </c>
      <c r="E2647">
        <v>0</v>
      </c>
    </row>
    <row r="2648" spans="1:5" x14ac:dyDescent="0.35">
      <c r="A2648" s="39" t="s">
        <v>3577</v>
      </c>
      <c r="B2648">
        <v>82169</v>
      </c>
      <c r="C2648">
        <v>0</v>
      </c>
      <c r="D2648">
        <v>2751</v>
      </c>
      <c r="E2648">
        <v>0</v>
      </c>
    </row>
    <row r="2649" spans="1:5" x14ac:dyDescent="0.35">
      <c r="A2649" s="39" t="s">
        <v>3578</v>
      </c>
      <c r="B2649">
        <v>418568</v>
      </c>
      <c r="C2649">
        <v>0</v>
      </c>
      <c r="D2649">
        <v>2993</v>
      </c>
      <c r="E2649">
        <v>29616</v>
      </c>
    </row>
    <row r="2650" spans="1:5" x14ac:dyDescent="0.35">
      <c r="A2650" s="39" t="s">
        <v>3579</v>
      </c>
      <c r="B2650">
        <v>0</v>
      </c>
      <c r="C2650">
        <v>0</v>
      </c>
      <c r="D2650">
        <v>0</v>
      </c>
      <c r="E2650">
        <v>0</v>
      </c>
    </row>
    <row r="2651" spans="1:5" x14ac:dyDescent="0.35">
      <c r="A2651" s="39" t="s">
        <v>3580</v>
      </c>
      <c r="B2651">
        <v>10402</v>
      </c>
      <c r="C2651">
        <v>19986</v>
      </c>
      <c r="D2651">
        <v>1099</v>
      </c>
      <c r="E2651">
        <v>0</v>
      </c>
    </row>
    <row r="2652" spans="1:5" x14ac:dyDescent="0.35">
      <c r="A2652" s="39" t="s">
        <v>3581</v>
      </c>
      <c r="B2652">
        <v>15570</v>
      </c>
      <c r="C2652">
        <v>0</v>
      </c>
      <c r="D2652">
        <v>1423</v>
      </c>
      <c r="E2652">
        <v>0</v>
      </c>
    </row>
    <row r="2653" spans="1:5" x14ac:dyDescent="0.35">
      <c r="A2653" s="39" t="s">
        <v>3582</v>
      </c>
      <c r="B2653">
        <v>9617</v>
      </c>
      <c r="C2653">
        <v>4966</v>
      </c>
      <c r="D2653">
        <v>1024</v>
      </c>
      <c r="E2653">
        <v>0</v>
      </c>
    </row>
    <row r="2654" spans="1:5" x14ac:dyDescent="0.35">
      <c r="A2654" s="39" t="s">
        <v>3583</v>
      </c>
      <c r="B2654">
        <v>0</v>
      </c>
      <c r="C2654">
        <v>0</v>
      </c>
      <c r="D2654">
        <v>0</v>
      </c>
      <c r="E2654">
        <v>0</v>
      </c>
    </row>
    <row r="2655" spans="1:5" x14ac:dyDescent="0.35">
      <c r="A2655" s="39" t="s">
        <v>3584</v>
      </c>
      <c r="B2655">
        <v>0</v>
      </c>
      <c r="C2655">
        <v>0</v>
      </c>
      <c r="D2655">
        <v>0</v>
      </c>
      <c r="E2655">
        <v>0</v>
      </c>
    </row>
    <row r="2656" spans="1:5" x14ac:dyDescent="0.35">
      <c r="A2656" s="39" t="s">
        <v>3585</v>
      </c>
      <c r="B2656">
        <v>41457</v>
      </c>
      <c r="C2656">
        <v>44484</v>
      </c>
      <c r="D2656">
        <v>3254</v>
      </c>
      <c r="E2656">
        <v>0</v>
      </c>
    </row>
    <row r="2657" spans="1:5" x14ac:dyDescent="0.35">
      <c r="A2657" s="39" t="s">
        <v>3586</v>
      </c>
      <c r="B2657">
        <v>15316</v>
      </c>
      <c r="C2657">
        <v>0</v>
      </c>
      <c r="D2657">
        <v>693</v>
      </c>
      <c r="E2657">
        <v>0</v>
      </c>
    </row>
    <row r="2658" spans="1:5" x14ac:dyDescent="0.35">
      <c r="A2658" s="39" t="s">
        <v>3587</v>
      </c>
      <c r="B2658">
        <v>7403</v>
      </c>
      <c r="C2658">
        <v>0</v>
      </c>
      <c r="D2658">
        <v>334</v>
      </c>
      <c r="E2658">
        <v>0</v>
      </c>
    </row>
    <row r="2659" spans="1:5" x14ac:dyDescent="0.35">
      <c r="A2659" s="39" t="s">
        <v>3588</v>
      </c>
      <c r="B2659">
        <v>35217</v>
      </c>
      <c r="C2659">
        <v>0</v>
      </c>
      <c r="D2659">
        <v>1587</v>
      </c>
      <c r="E2659">
        <v>0</v>
      </c>
    </row>
    <row r="2660" spans="1:5" x14ac:dyDescent="0.35">
      <c r="A2660" s="39" t="s">
        <v>3589</v>
      </c>
      <c r="B2660">
        <v>13468</v>
      </c>
      <c r="C2660">
        <v>15511</v>
      </c>
      <c r="D2660">
        <v>1232</v>
      </c>
      <c r="E2660">
        <v>0</v>
      </c>
    </row>
    <row r="2661" spans="1:5" x14ac:dyDescent="0.35">
      <c r="A2661" s="39" t="s">
        <v>3590</v>
      </c>
      <c r="B2661">
        <v>0</v>
      </c>
      <c r="C2661">
        <v>0</v>
      </c>
      <c r="D2661">
        <v>0</v>
      </c>
      <c r="E2661">
        <v>0</v>
      </c>
    </row>
    <row r="2662" spans="1:5" x14ac:dyDescent="0.35">
      <c r="A2662" s="39" t="s">
        <v>3591</v>
      </c>
      <c r="B2662">
        <v>5903</v>
      </c>
      <c r="C2662">
        <v>0</v>
      </c>
      <c r="D2662">
        <v>469</v>
      </c>
      <c r="E2662">
        <v>0</v>
      </c>
    </row>
    <row r="2663" spans="1:5" x14ac:dyDescent="0.35">
      <c r="A2663" s="39" t="s">
        <v>3592</v>
      </c>
      <c r="B2663">
        <v>13094</v>
      </c>
      <c r="C2663">
        <v>0</v>
      </c>
      <c r="D2663">
        <v>1040</v>
      </c>
      <c r="E2663">
        <v>0</v>
      </c>
    </row>
    <row r="2664" spans="1:5" x14ac:dyDescent="0.35">
      <c r="A2664" s="39" t="s">
        <v>3593</v>
      </c>
      <c r="B2664">
        <v>0</v>
      </c>
      <c r="C2664">
        <v>0</v>
      </c>
      <c r="D2664">
        <v>0</v>
      </c>
      <c r="E2664">
        <v>0</v>
      </c>
    </row>
    <row r="2665" spans="1:5" x14ac:dyDescent="0.35">
      <c r="A2665" s="39" t="s">
        <v>3594</v>
      </c>
      <c r="B2665">
        <v>50943</v>
      </c>
      <c r="C2665">
        <v>25945</v>
      </c>
      <c r="D2665">
        <v>3440</v>
      </c>
      <c r="E2665">
        <v>0</v>
      </c>
    </row>
    <row r="2666" spans="1:5" x14ac:dyDescent="0.35">
      <c r="A2666" s="39" t="s">
        <v>3595</v>
      </c>
      <c r="B2666">
        <v>0</v>
      </c>
      <c r="C2666">
        <v>0</v>
      </c>
      <c r="D2666">
        <v>0</v>
      </c>
      <c r="E2666">
        <v>0</v>
      </c>
    </row>
    <row r="2667" spans="1:5" x14ac:dyDescent="0.35">
      <c r="A2667" s="39" t="s">
        <v>3596</v>
      </c>
      <c r="B2667">
        <v>6132</v>
      </c>
      <c r="C2667">
        <v>0</v>
      </c>
      <c r="D2667">
        <v>412</v>
      </c>
      <c r="E2667">
        <v>0</v>
      </c>
    </row>
    <row r="2668" spans="1:5" x14ac:dyDescent="0.35">
      <c r="A2668" s="39" t="s">
        <v>3597</v>
      </c>
      <c r="B2668">
        <v>0</v>
      </c>
      <c r="C2668">
        <v>0</v>
      </c>
      <c r="D2668">
        <v>0</v>
      </c>
      <c r="E2668">
        <v>0</v>
      </c>
    </row>
    <row r="2669" spans="1:5" x14ac:dyDescent="0.35">
      <c r="A2669" s="39" t="s">
        <v>3598</v>
      </c>
      <c r="B2669">
        <v>39444</v>
      </c>
      <c r="C2669">
        <v>45443</v>
      </c>
      <c r="D2669">
        <v>3510</v>
      </c>
      <c r="E2669">
        <v>0</v>
      </c>
    </row>
    <row r="2670" spans="1:5" x14ac:dyDescent="0.35">
      <c r="A2670" s="39" t="s">
        <v>3599</v>
      </c>
      <c r="B2670">
        <v>39444</v>
      </c>
      <c r="C2670">
        <v>0</v>
      </c>
      <c r="D2670">
        <v>3080</v>
      </c>
      <c r="E2670">
        <v>0</v>
      </c>
    </row>
    <row r="2671" spans="1:5" x14ac:dyDescent="0.35">
      <c r="A2671" s="39" t="s">
        <v>3600</v>
      </c>
      <c r="B2671">
        <v>17284</v>
      </c>
      <c r="C2671">
        <v>0</v>
      </c>
      <c r="D2671">
        <v>1475</v>
      </c>
      <c r="E2671">
        <v>0</v>
      </c>
    </row>
    <row r="2672" spans="1:5" x14ac:dyDescent="0.35">
      <c r="A2672" s="39" t="s">
        <v>3601</v>
      </c>
      <c r="B2672">
        <v>11163</v>
      </c>
      <c r="C2672">
        <v>15633</v>
      </c>
      <c r="D2672">
        <v>873</v>
      </c>
      <c r="E2672">
        <v>0</v>
      </c>
    </row>
    <row r="2673" spans="1:5" x14ac:dyDescent="0.35">
      <c r="A2673" s="39" t="s">
        <v>3602</v>
      </c>
      <c r="B2673">
        <v>6798</v>
      </c>
      <c r="C2673">
        <v>0</v>
      </c>
      <c r="D2673">
        <v>405</v>
      </c>
      <c r="E2673">
        <v>0</v>
      </c>
    </row>
    <row r="2674" spans="1:5" x14ac:dyDescent="0.35">
      <c r="A2674" s="39" t="s">
        <v>3603</v>
      </c>
      <c r="B2674">
        <v>15778</v>
      </c>
      <c r="C2674">
        <v>0</v>
      </c>
      <c r="D2674">
        <v>940</v>
      </c>
      <c r="E2674">
        <v>0</v>
      </c>
    </row>
    <row r="2675" spans="1:5" x14ac:dyDescent="0.35">
      <c r="A2675" s="39" t="s">
        <v>3604</v>
      </c>
      <c r="B2675">
        <v>0</v>
      </c>
      <c r="C2675">
        <v>0</v>
      </c>
      <c r="D2675">
        <v>0</v>
      </c>
      <c r="E2675">
        <v>680913</v>
      </c>
    </row>
    <row r="2676" spans="1:5" x14ac:dyDescent="0.35">
      <c r="A2676" s="39" t="s">
        <v>3605</v>
      </c>
      <c r="B2676">
        <v>0</v>
      </c>
      <c r="C2676">
        <v>0</v>
      </c>
      <c r="D2676">
        <v>0</v>
      </c>
      <c r="E2676">
        <v>0</v>
      </c>
    </row>
    <row r="2677" spans="1:5" x14ac:dyDescent="0.35">
      <c r="A2677" s="39" t="s">
        <v>3606</v>
      </c>
      <c r="B2677">
        <v>18487</v>
      </c>
      <c r="C2677">
        <v>8631</v>
      </c>
      <c r="D2677">
        <v>839</v>
      </c>
      <c r="E2677">
        <v>0</v>
      </c>
    </row>
    <row r="2678" spans="1:5" x14ac:dyDescent="0.35">
      <c r="A2678" s="39" t="s">
        <v>3607</v>
      </c>
      <c r="B2678">
        <v>0</v>
      </c>
      <c r="C2678">
        <v>0</v>
      </c>
      <c r="D2678">
        <v>0</v>
      </c>
      <c r="E2678">
        <v>0</v>
      </c>
    </row>
    <row r="2679" spans="1:5" x14ac:dyDescent="0.35">
      <c r="A2679" s="39" t="s">
        <v>3608</v>
      </c>
      <c r="B2679">
        <v>10051</v>
      </c>
      <c r="C2679">
        <v>0</v>
      </c>
      <c r="D2679">
        <v>287</v>
      </c>
      <c r="E2679">
        <v>4680</v>
      </c>
    </row>
    <row r="2680" spans="1:5" x14ac:dyDescent="0.35">
      <c r="A2680" s="39" t="s">
        <v>3609</v>
      </c>
      <c r="B2680">
        <v>14806</v>
      </c>
      <c r="C2680">
        <v>0</v>
      </c>
      <c r="D2680">
        <v>424</v>
      </c>
      <c r="E2680">
        <v>0</v>
      </c>
    </row>
    <row r="2681" spans="1:5" x14ac:dyDescent="0.35">
      <c r="A2681" s="39" t="s">
        <v>3610</v>
      </c>
      <c r="B2681">
        <v>0</v>
      </c>
      <c r="C2681">
        <v>0</v>
      </c>
      <c r="D2681">
        <v>0</v>
      </c>
      <c r="E2681">
        <v>0</v>
      </c>
    </row>
    <row r="2682" spans="1:5" x14ac:dyDescent="0.35">
      <c r="A2682" s="39" t="s">
        <v>3611</v>
      </c>
      <c r="B2682">
        <v>8651</v>
      </c>
      <c r="C2682">
        <v>7232</v>
      </c>
      <c r="D2682">
        <v>548</v>
      </c>
      <c r="E2682">
        <v>0</v>
      </c>
    </row>
    <row r="2683" spans="1:5" x14ac:dyDescent="0.35">
      <c r="A2683" s="39" t="s">
        <v>3612</v>
      </c>
      <c r="B2683">
        <v>2725</v>
      </c>
      <c r="C2683">
        <v>0</v>
      </c>
      <c r="D2683">
        <v>120</v>
      </c>
      <c r="E2683">
        <v>0</v>
      </c>
    </row>
    <row r="2684" spans="1:5" x14ac:dyDescent="0.35">
      <c r="A2684" s="39" t="s">
        <v>3613</v>
      </c>
      <c r="B2684">
        <v>10967</v>
      </c>
      <c r="C2684">
        <v>0</v>
      </c>
      <c r="D2684">
        <v>475</v>
      </c>
      <c r="E2684">
        <v>0</v>
      </c>
    </row>
    <row r="2685" spans="1:5" x14ac:dyDescent="0.35">
      <c r="A2685" s="39" t="s">
        <v>3614</v>
      </c>
      <c r="B2685">
        <v>22683</v>
      </c>
      <c r="C2685">
        <v>0</v>
      </c>
      <c r="D2685">
        <v>883</v>
      </c>
      <c r="E2685">
        <v>0</v>
      </c>
    </row>
    <row r="2686" spans="1:5" x14ac:dyDescent="0.35">
      <c r="A2686" s="39" t="s">
        <v>3615</v>
      </c>
      <c r="B2686">
        <v>0</v>
      </c>
      <c r="C2686">
        <v>0</v>
      </c>
      <c r="D2686">
        <v>0</v>
      </c>
      <c r="E2686">
        <v>0</v>
      </c>
    </row>
    <row r="2687" spans="1:5" x14ac:dyDescent="0.35">
      <c r="A2687" s="39" t="s">
        <v>3616</v>
      </c>
      <c r="B2687">
        <v>5743</v>
      </c>
      <c r="C2687">
        <v>19118</v>
      </c>
      <c r="D2687">
        <v>385</v>
      </c>
      <c r="E2687">
        <v>6300</v>
      </c>
    </row>
    <row r="2688" spans="1:5" x14ac:dyDescent="0.35">
      <c r="A2688" s="39" t="s">
        <v>3617</v>
      </c>
      <c r="B2688">
        <v>6371</v>
      </c>
      <c r="C2688">
        <v>0</v>
      </c>
      <c r="D2688">
        <v>64</v>
      </c>
      <c r="E2688">
        <v>0</v>
      </c>
    </row>
    <row r="2689" spans="1:5" x14ac:dyDescent="0.35">
      <c r="A2689" s="39" t="s">
        <v>3618</v>
      </c>
      <c r="B2689">
        <v>151997</v>
      </c>
      <c r="C2689">
        <v>0</v>
      </c>
      <c r="D2689">
        <v>1519</v>
      </c>
      <c r="E2689">
        <v>0</v>
      </c>
    </row>
    <row r="2690" spans="1:5" x14ac:dyDescent="0.35">
      <c r="A2690" s="39" t="s">
        <v>3619</v>
      </c>
      <c r="B2690">
        <v>29879</v>
      </c>
      <c r="C2690">
        <v>0</v>
      </c>
      <c r="D2690">
        <v>299</v>
      </c>
      <c r="E2690">
        <v>0</v>
      </c>
    </row>
    <row r="2691" spans="1:5" x14ac:dyDescent="0.35">
      <c r="A2691" s="39" t="s">
        <v>3620</v>
      </c>
      <c r="B2691">
        <v>0</v>
      </c>
      <c r="C2691">
        <v>0</v>
      </c>
      <c r="D2691">
        <v>0</v>
      </c>
      <c r="E2691">
        <v>0</v>
      </c>
    </row>
    <row r="2692" spans="1:5" x14ac:dyDescent="0.35">
      <c r="A2692" s="39" t="s">
        <v>3621</v>
      </c>
      <c r="B2692">
        <v>14610</v>
      </c>
      <c r="C2692">
        <v>14830</v>
      </c>
      <c r="D2692">
        <v>5014</v>
      </c>
      <c r="E2692">
        <v>1000</v>
      </c>
    </row>
    <row r="2693" spans="1:5" x14ac:dyDescent="0.35">
      <c r="A2693" s="39" t="s">
        <v>3622</v>
      </c>
      <c r="B2693">
        <v>0</v>
      </c>
      <c r="C2693">
        <v>0</v>
      </c>
      <c r="D2693">
        <v>0</v>
      </c>
      <c r="E2693">
        <v>0</v>
      </c>
    </row>
    <row r="2694" spans="1:5" x14ac:dyDescent="0.35">
      <c r="A2694" s="39" t="s">
        <v>3623</v>
      </c>
      <c r="B2694">
        <v>18901</v>
      </c>
      <c r="C2694">
        <v>0</v>
      </c>
      <c r="D2694">
        <v>5972</v>
      </c>
      <c r="E2694">
        <v>0</v>
      </c>
    </row>
    <row r="2695" spans="1:5" x14ac:dyDescent="0.35">
      <c r="A2695" s="39" t="s">
        <v>3624</v>
      </c>
      <c r="B2695">
        <v>34022</v>
      </c>
      <c r="C2695">
        <v>0</v>
      </c>
      <c r="D2695">
        <v>10749</v>
      </c>
      <c r="E2695">
        <v>0</v>
      </c>
    </row>
    <row r="2696" spans="1:5" x14ac:dyDescent="0.35">
      <c r="A2696" s="39" t="s">
        <v>3625</v>
      </c>
      <c r="B2696">
        <v>7152</v>
      </c>
      <c r="C2696">
        <v>0</v>
      </c>
      <c r="D2696">
        <v>2260</v>
      </c>
      <c r="E2696">
        <v>2000</v>
      </c>
    </row>
    <row r="2697" spans="1:5" x14ac:dyDescent="0.35">
      <c r="A2697" s="39" t="s">
        <v>3626</v>
      </c>
      <c r="B2697">
        <v>0</v>
      </c>
      <c r="C2697">
        <v>0</v>
      </c>
      <c r="D2697">
        <v>866</v>
      </c>
      <c r="E2697">
        <v>0</v>
      </c>
    </row>
    <row r="2698" spans="1:5" x14ac:dyDescent="0.35">
      <c r="A2698" s="39" t="s">
        <v>3627</v>
      </c>
      <c r="B2698">
        <v>0</v>
      </c>
      <c r="C2698">
        <v>0</v>
      </c>
      <c r="D2698">
        <v>0</v>
      </c>
      <c r="E2698">
        <v>0</v>
      </c>
    </row>
    <row r="2699" spans="1:5" x14ac:dyDescent="0.35">
      <c r="A2699" s="39" t="s">
        <v>3628</v>
      </c>
      <c r="B2699">
        <v>10949</v>
      </c>
      <c r="C2699">
        <v>6242</v>
      </c>
      <c r="D2699">
        <v>564</v>
      </c>
      <c r="E2699">
        <v>0</v>
      </c>
    </row>
    <row r="2700" spans="1:5" x14ac:dyDescent="0.35">
      <c r="A2700" s="39" t="s">
        <v>3629</v>
      </c>
      <c r="B2700">
        <v>13068</v>
      </c>
      <c r="C2700">
        <v>0</v>
      </c>
      <c r="D2700">
        <v>601</v>
      </c>
      <c r="E2700">
        <v>0</v>
      </c>
    </row>
    <row r="2701" spans="1:5" x14ac:dyDescent="0.35">
      <c r="A2701" s="39" t="s">
        <v>3630</v>
      </c>
      <c r="B2701">
        <v>0</v>
      </c>
      <c r="C2701">
        <v>0</v>
      </c>
      <c r="D2701">
        <v>0</v>
      </c>
      <c r="E2701">
        <v>0</v>
      </c>
    </row>
    <row r="2702" spans="1:5" x14ac:dyDescent="0.35">
      <c r="A2702" s="39" t="s">
        <v>3631</v>
      </c>
      <c r="B2702">
        <v>3830</v>
      </c>
      <c r="C2702">
        <v>8919</v>
      </c>
      <c r="D2702">
        <v>225</v>
      </c>
      <c r="E2702">
        <v>1500</v>
      </c>
    </row>
    <row r="2703" spans="1:5" x14ac:dyDescent="0.35">
      <c r="A2703" s="39" t="s">
        <v>3632</v>
      </c>
      <c r="B2703">
        <v>6312</v>
      </c>
      <c r="C2703">
        <v>0</v>
      </c>
      <c r="D2703">
        <v>186</v>
      </c>
      <c r="E2703">
        <v>0</v>
      </c>
    </row>
    <row r="2704" spans="1:5" x14ac:dyDescent="0.35">
      <c r="A2704" s="39" t="s">
        <v>3633</v>
      </c>
      <c r="B2704">
        <v>10638</v>
      </c>
      <c r="C2704">
        <v>0</v>
      </c>
      <c r="D2704">
        <v>314</v>
      </c>
      <c r="E2704">
        <v>0</v>
      </c>
    </row>
    <row r="2705" spans="1:5" x14ac:dyDescent="0.35">
      <c r="A2705" s="39" t="s">
        <v>3634</v>
      </c>
      <c r="B2705">
        <v>23617</v>
      </c>
      <c r="C2705">
        <v>0</v>
      </c>
      <c r="D2705">
        <v>697</v>
      </c>
      <c r="E2705">
        <v>0</v>
      </c>
    </row>
    <row r="2706" spans="1:5" x14ac:dyDescent="0.35">
      <c r="A2706" s="39" t="s">
        <v>3635</v>
      </c>
      <c r="B2706">
        <v>0</v>
      </c>
      <c r="C2706">
        <v>0</v>
      </c>
      <c r="D2706">
        <v>0</v>
      </c>
      <c r="E2706">
        <v>0</v>
      </c>
    </row>
    <row r="2707" spans="1:5" x14ac:dyDescent="0.35">
      <c r="A2707" s="39" t="s">
        <v>3636</v>
      </c>
      <c r="B2707">
        <v>16853</v>
      </c>
      <c r="C2707">
        <v>15184</v>
      </c>
      <c r="D2707">
        <v>1133</v>
      </c>
      <c r="E2707">
        <v>11500</v>
      </c>
    </row>
    <row r="2708" spans="1:5" x14ac:dyDescent="0.35">
      <c r="A2708" s="39" t="s">
        <v>3637</v>
      </c>
      <c r="B2708">
        <v>7303</v>
      </c>
      <c r="C2708">
        <v>0</v>
      </c>
      <c r="D2708">
        <v>289</v>
      </c>
      <c r="E2708">
        <v>0</v>
      </c>
    </row>
    <row r="2709" spans="1:5" x14ac:dyDescent="0.35">
      <c r="A2709" s="39" t="s">
        <v>3638</v>
      </c>
      <c r="B2709">
        <v>27530</v>
      </c>
      <c r="C2709">
        <v>0</v>
      </c>
      <c r="D2709">
        <v>935</v>
      </c>
      <c r="E2709">
        <v>0</v>
      </c>
    </row>
    <row r="2710" spans="1:5" x14ac:dyDescent="0.35">
      <c r="A2710" s="39" t="s">
        <v>3639</v>
      </c>
      <c r="B2710">
        <v>21520</v>
      </c>
      <c r="C2710">
        <v>0</v>
      </c>
      <c r="D2710">
        <v>731</v>
      </c>
      <c r="E2710">
        <v>0</v>
      </c>
    </row>
    <row r="2711" spans="1:5" x14ac:dyDescent="0.35">
      <c r="A2711" s="39" t="s">
        <v>3640</v>
      </c>
      <c r="B2711">
        <v>0</v>
      </c>
      <c r="C2711">
        <v>0</v>
      </c>
      <c r="D2711">
        <v>0</v>
      </c>
      <c r="E2711">
        <v>0</v>
      </c>
    </row>
    <row r="2712" spans="1:5" x14ac:dyDescent="0.35">
      <c r="A2712" s="39" t="s">
        <v>3641</v>
      </c>
      <c r="B2712">
        <v>21505</v>
      </c>
      <c r="C2712">
        <v>0</v>
      </c>
      <c r="D2712">
        <v>2450</v>
      </c>
      <c r="E2712">
        <v>0</v>
      </c>
    </row>
    <row r="2713" spans="1:5" x14ac:dyDescent="0.35">
      <c r="A2713" s="39" t="s">
        <v>3642</v>
      </c>
      <c r="B2713">
        <v>3872</v>
      </c>
      <c r="C2713">
        <v>0</v>
      </c>
      <c r="D2713">
        <v>333</v>
      </c>
      <c r="E2713">
        <v>0</v>
      </c>
    </row>
    <row r="2714" spans="1:5" x14ac:dyDescent="0.35">
      <c r="A2714" s="39" t="s">
        <v>3643</v>
      </c>
      <c r="B2714">
        <v>5632</v>
      </c>
      <c r="C2714">
        <v>0</v>
      </c>
      <c r="D2714">
        <v>505</v>
      </c>
      <c r="E2714">
        <v>0</v>
      </c>
    </row>
    <row r="2715" spans="1:5" x14ac:dyDescent="0.35">
      <c r="A2715" s="39" t="s">
        <v>3644</v>
      </c>
      <c r="B2715">
        <v>189778</v>
      </c>
      <c r="C2715">
        <v>0</v>
      </c>
      <c r="D2715">
        <v>14151</v>
      </c>
      <c r="E2715">
        <v>0</v>
      </c>
    </row>
    <row r="2716" spans="1:5" x14ac:dyDescent="0.35">
      <c r="A2716" s="39" t="s">
        <v>3645</v>
      </c>
      <c r="B2716">
        <v>5632</v>
      </c>
      <c r="C2716">
        <v>44239</v>
      </c>
      <c r="D2716">
        <v>505</v>
      </c>
      <c r="E2716">
        <v>0</v>
      </c>
    </row>
    <row r="2717" spans="1:5" x14ac:dyDescent="0.35">
      <c r="A2717" s="39" t="s">
        <v>3646</v>
      </c>
      <c r="B2717">
        <v>0</v>
      </c>
      <c r="C2717">
        <v>0</v>
      </c>
      <c r="D2717">
        <v>0</v>
      </c>
      <c r="E2717">
        <v>0</v>
      </c>
    </row>
    <row r="2718" spans="1:5" x14ac:dyDescent="0.35">
      <c r="A2718" s="39" t="s">
        <v>3647</v>
      </c>
      <c r="B2718">
        <v>17383</v>
      </c>
      <c r="C2718">
        <v>8811</v>
      </c>
      <c r="D2718">
        <v>735</v>
      </c>
      <c r="E2718">
        <v>60</v>
      </c>
    </row>
    <row r="2719" spans="1:5" x14ac:dyDescent="0.35">
      <c r="A2719" s="39" t="s">
        <v>3648</v>
      </c>
      <c r="B2719">
        <v>0</v>
      </c>
      <c r="C2719">
        <v>0</v>
      </c>
      <c r="D2719">
        <v>0</v>
      </c>
      <c r="E2719">
        <v>0</v>
      </c>
    </row>
    <row r="2720" spans="1:5" x14ac:dyDescent="0.35">
      <c r="A2720" s="39" t="s">
        <v>3649</v>
      </c>
      <c r="B2720">
        <v>15852</v>
      </c>
      <c r="C2720">
        <v>0</v>
      </c>
      <c r="D2720">
        <v>561</v>
      </c>
      <c r="E2720">
        <v>0</v>
      </c>
    </row>
    <row r="2721" spans="1:5" x14ac:dyDescent="0.35">
      <c r="A2721" s="39" t="s">
        <v>3650</v>
      </c>
      <c r="B2721">
        <v>10718</v>
      </c>
      <c r="C2721">
        <v>0</v>
      </c>
      <c r="D2721">
        <v>379</v>
      </c>
      <c r="E2721">
        <v>110</v>
      </c>
    </row>
    <row r="2722" spans="1:5" x14ac:dyDescent="0.35">
      <c r="A2722" s="39" t="s">
        <v>3651</v>
      </c>
      <c r="B2722">
        <v>0</v>
      </c>
      <c r="C2722">
        <v>0</v>
      </c>
      <c r="D2722">
        <v>0</v>
      </c>
      <c r="E2722">
        <v>0</v>
      </c>
    </row>
    <row r="2723" spans="1:5" x14ac:dyDescent="0.35">
      <c r="A2723" s="39" t="s">
        <v>3652</v>
      </c>
      <c r="B2723">
        <v>37956</v>
      </c>
      <c r="C2723">
        <v>31137</v>
      </c>
      <c r="D2723">
        <v>4069</v>
      </c>
      <c r="E2723">
        <v>0</v>
      </c>
    </row>
    <row r="2724" spans="1:5" x14ac:dyDescent="0.35">
      <c r="A2724" s="39" t="s">
        <v>3653</v>
      </c>
      <c r="B2724">
        <v>83362</v>
      </c>
      <c r="C2724">
        <v>31137</v>
      </c>
      <c r="D2724">
        <v>4354</v>
      </c>
      <c r="E2724">
        <v>0</v>
      </c>
    </row>
    <row r="2725" spans="1:5" x14ac:dyDescent="0.35">
      <c r="A2725" s="39" t="s">
        <v>3654</v>
      </c>
      <c r="B2725">
        <v>0</v>
      </c>
      <c r="C2725">
        <v>0</v>
      </c>
      <c r="D2725">
        <v>0</v>
      </c>
      <c r="E2725">
        <v>0</v>
      </c>
    </row>
    <row r="2726" spans="1:5" x14ac:dyDescent="0.35">
      <c r="A2726" s="39" t="s">
        <v>3655</v>
      </c>
      <c r="B2726">
        <v>9306</v>
      </c>
      <c r="C2726">
        <v>28186</v>
      </c>
      <c r="D2726">
        <v>835</v>
      </c>
      <c r="E2726">
        <v>5000</v>
      </c>
    </row>
    <row r="2727" spans="1:5" x14ac:dyDescent="0.35">
      <c r="A2727" s="39" t="s">
        <v>3656</v>
      </c>
      <c r="B2727">
        <v>26472</v>
      </c>
      <c r="C2727">
        <v>0</v>
      </c>
      <c r="D2727">
        <v>1406</v>
      </c>
      <c r="E2727">
        <v>0</v>
      </c>
    </row>
    <row r="2728" spans="1:5" x14ac:dyDescent="0.35">
      <c r="A2728" s="39" t="s">
        <v>3657</v>
      </c>
      <c r="B2728">
        <v>48927</v>
      </c>
      <c r="C2728">
        <v>0</v>
      </c>
      <c r="D2728">
        <v>2364</v>
      </c>
      <c r="E2728">
        <v>0</v>
      </c>
    </row>
    <row r="2729" spans="1:5" x14ac:dyDescent="0.35">
      <c r="A2729" s="39" t="s">
        <v>3658</v>
      </c>
      <c r="B2729">
        <v>63893</v>
      </c>
      <c r="C2729">
        <v>0</v>
      </c>
      <c r="D2729">
        <v>3086</v>
      </c>
      <c r="E2729">
        <v>0</v>
      </c>
    </row>
    <row r="2730" spans="1:5" x14ac:dyDescent="0.35">
      <c r="A2730" s="39" t="s">
        <v>3659</v>
      </c>
      <c r="B2730">
        <v>14631</v>
      </c>
      <c r="C2730">
        <v>15152</v>
      </c>
      <c r="D2730">
        <v>1012</v>
      </c>
      <c r="E2730">
        <v>0</v>
      </c>
    </row>
    <row r="2731" spans="1:5" x14ac:dyDescent="0.35">
      <c r="A2731" s="39" t="s">
        <v>3660</v>
      </c>
      <c r="B2731">
        <v>0</v>
      </c>
      <c r="C2731">
        <v>0</v>
      </c>
      <c r="D2731">
        <v>0</v>
      </c>
      <c r="E2731">
        <v>0</v>
      </c>
    </row>
    <row r="2732" spans="1:5" x14ac:dyDescent="0.35">
      <c r="A2732" s="39" t="s">
        <v>3661</v>
      </c>
      <c r="B2732">
        <v>37274</v>
      </c>
      <c r="C2732">
        <v>0</v>
      </c>
      <c r="D2732">
        <v>2054</v>
      </c>
      <c r="E2732">
        <v>0</v>
      </c>
    </row>
    <row r="2733" spans="1:5" x14ac:dyDescent="0.35">
      <c r="A2733" s="39" t="s">
        <v>3662</v>
      </c>
      <c r="B2733">
        <v>27056</v>
      </c>
      <c r="C2733">
        <v>0</v>
      </c>
      <c r="D2733">
        <v>1491</v>
      </c>
      <c r="E2733">
        <v>0</v>
      </c>
    </row>
    <row r="2734" spans="1:5" x14ac:dyDescent="0.35">
      <c r="A2734" s="39" t="s">
        <v>3663</v>
      </c>
      <c r="B2734">
        <v>4847</v>
      </c>
      <c r="C2734">
        <v>6081</v>
      </c>
      <c r="D2734">
        <v>313</v>
      </c>
      <c r="E2734">
        <v>0</v>
      </c>
    </row>
    <row r="2735" spans="1:5" x14ac:dyDescent="0.35">
      <c r="A2735" s="39" t="s">
        <v>3664</v>
      </c>
      <c r="B2735">
        <v>6216</v>
      </c>
      <c r="C2735">
        <v>0</v>
      </c>
      <c r="D2735">
        <v>401</v>
      </c>
      <c r="E2735">
        <v>0</v>
      </c>
    </row>
    <row r="2736" spans="1:5" x14ac:dyDescent="0.35">
      <c r="A2736" s="39" t="s">
        <v>3665</v>
      </c>
      <c r="B2736">
        <v>17393</v>
      </c>
      <c r="C2736">
        <v>0</v>
      </c>
      <c r="D2736">
        <v>1123</v>
      </c>
      <c r="E2736">
        <v>0</v>
      </c>
    </row>
    <row r="2737" spans="1:5" x14ac:dyDescent="0.35">
      <c r="A2737" s="39" t="s">
        <v>3666</v>
      </c>
      <c r="B2737">
        <v>0</v>
      </c>
      <c r="C2737">
        <v>0</v>
      </c>
      <c r="D2737">
        <v>0</v>
      </c>
      <c r="E2737">
        <v>0</v>
      </c>
    </row>
    <row r="2738" spans="1:5" x14ac:dyDescent="0.35">
      <c r="A2738" s="39" t="s">
        <v>3667</v>
      </c>
      <c r="B2738">
        <v>13210</v>
      </c>
      <c r="C2738">
        <v>22336</v>
      </c>
      <c r="D2738">
        <v>809</v>
      </c>
      <c r="E2738">
        <v>0</v>
      </c>
    </row>
    <row r="2739" spans="1:5" x14ac:dyDescent="0.35">
      <c r="A2739" s="39" t="s">
        <v>3668</v>
      </c>
      <c r="B2739">
        <v>0</v>
      </c>
      <c r="C2739">
        <v>0</v>
      </c>
      <c r="D2739">
        <v>0</v>
      </c>
      <c r="E2739">
        <v>0</v>
      </c>
    </row>
    <row r="2740" spans="1:5" x14ac:dyDescent="0.35">
      <c r="A2740" s="39" t="s">
        <v>3669</v>
      </c>
      <c r="B2740">
        <v>36988</v>
      </c>
      <c r="C2740">
        <v>0</v>
      </c>
      <c r="D2740">
        <v>1391</v>
      </c>
      <c r="E2740">
        <v>0</v>
      </c>
    </row>
    <row r="2741" spans="1:5" x14ac:dyDescent="0.35">
      <c r="A2741" s="39" t="s">
        <v>3670</v>
      </c>
      <c r="B2741">
        <v>41275</v>
      </c>
      <c r="C2741">
        <v>0</v>
      </c>
      <c r="D2741">
        <v>2111</v>
      </c>
      <c r="E2741">
        <v>1000</v>
      </c>
    </row>
    <row r="2742" spans="1:5" x14ac:dyDescent="0.35">
      <c r="A2742" s="39" t="s">
        <v>3671</v>
      </c>
      <c r="B2742">
        <v>38500</v>
      </c>
      <c r="C2742">
        <v>0</v>
      </c>
      <c r="D2742">
        <v>2556</v>
      </c>
      <c r="E2742">
        <v>0</v>
      </c>
    </row>
    <row r="2743" spans="1:5" x14ac:dyDescent="0.35">
      <c r="A2743" s="39" t="s">
        <v>3672</v>
      </c>
      <c r="B2743">
        <v>0</v>
      </c>
      <c r="C2743">
        <v>0</v>
      </c>
      <c r="D2743">
        <v>0</v>
      </c>
      <c r="E2743">
        <v>601166</v>
      </c>
    </row>
    <row r="2744" spans="1:5" x14ac:dyDescent="0.35">
      <c r="A2744" s="39" t="s">
        <v>3673</v>
      </c>
      <c r="B2744">
        <v>0</v>
      </c>
      <c r="C2744">
        <v>0</v>
      </c>
      <c r="D2744">
        <v>0</v>
      </c>
      <c r="E2744">
        <v>0</v>
      </c>
    </row>
    <row r="2745" spans="1:5" x14ac:dyDescent="0.35">
      <c r="A2745" s="39" t="s">
        <v>3674</v>
      </c>
      <c r="B2745">
        <v>12306</v>
      </c>
      <c r="C2745">
        <v>70738</v>
      </c>
      <c r="D2745">
        <v>934</v>
      </c>
      <c r="E2745">
        <v>0</v>
      </c>
    </row>
    <row r="2746" spans="1:5" x14ac:dyDescent="0.35">
      <c r="A2746" s="39" t="s">
        <v>3675</v>
      </c>
      <c r="B2746">
        <v>12306</v>
      </c>
      <c r="C2746">
        <v>0</v>
      </c>
      <c r="D2746">
        <v>954</v>
      </c>
      <c r="E2746">
        <v>0</v>
      </c>
    </row>
    <row r="2747" spans="1:5" x14ac:dyDescent="0.35">
      <c r="A2747" s="39" t="s">
        <v>3676</v>
      </c>
      <c r="B2747">
        <v>79519</v>
      </c>
      <c r="C2747">
        <v>0</v>
      </c>
      <c r="D2747">
        <v>6194</v>
      </c>
      <c r="E2747">
        <v>0</v>
      </c>
    </row>
    <row r="2748" spans="1:5" x14ac:dyDescent="0.35">
      <c r="A2748" s="39" t="s">
        <v>3677</v>
      </c>
      <c r="B2748">
        <v>51724</v>
      </c>
      <c r="C2748">
        <v>0</v>
      </c>
      <c r="D2748">
        <v>4069</v>
      </c>
      <c r="E2748">
        <v>0</v>
      </c>
    </row>
    <row r="2749" spans="1:5" x14ac:dyDescent="0.35">
      <c r="A2749" s="39" t="s">
        <v>3678</v>
      </c>
      <c r="B2749">
        <v>9845</v>
      </c>
      <c r="C2749">
        <v>0</v>
      </c>
      <c r="D2749">
        <v>774</v>
      </c>
      <c r="E2749">
        <v>0</v>
      </c>
    </row>
    <row r="2750" spans="1:5" x14ac:dyDescent="0.35">
      <c r="A2750" s="39" t="s">
        <v>3679</v>
      </c>
      <c r="B2750">
        <v>8168</v>
      </c>
      <c r="C2750">
        <v>16594</v>
      </c>
      <c r="D2750">
        <v>2375</v>
      </c>
      <c r="E2750">
        <v>0</v>
      </c>
    </row>
    <row r="2751" spans="1:5" x14ac:dyDescent="0.35">
      <c r="A2751" s="39" t="s">
        <v>3680</v>
      </c>
      <c r="B2751">
        <v>25281</v>
      </c>
      <c r="C2751">
        <v>0</v>
      </c>
      <c r="D2751">
        <v>941</v>
      </c>
      <c r="E2751">
        <v>0</v>
      </c>
    </row>
    <row r="2752" spans="1:5" x14ac:dyDescent="0.35">
      <c r="A2752" s="39" t="s">
        <v>3681</v>
      </c>
      <c r="B2752">
        <v>4667</v>
      </c>
      <c r="C2752">
        <v>0</v>
      </c>
      <c r="D2752">
        <v>175</v>
      </c>
      <c r="E2752">
        <v>0</v>
      </c>
    </row>
    <row r="2753" spans="1:5" x14ac:dyDescent="0.35">
      <c r="A2753" s="39" t="s">
        <v>3682</v>
      </c>
      <c r="B2753">
        <v>0</v>
      </c>
      <c r="C2753">
        <v>0</v>
      </c>
      <c r="D2753">
        <v>0</v>
      </c>
      <c r="E2753">
        <v>0</v>
      </c>
    </row>
    <row r="2754" spans="1:5" x14ac:dyDescent="0.35">
      <c r="A2754" s="39" t="s">
        <v>3683</v>
      </c>
      <c r="B2754">
        <v>0</v>
      </c>
      <c r="C2754">
        <v>213985</v>
      </c>
      <c r="D2754">
        <v>19138</v>
      </c>
      <c r="E2754">
        <v>10000</v>
      </c>
    </row>
    <row r="2755" spans="1:5" x14ac:dyDescent="0.35">
      <c r="A2755" s="39" t="s">
        <v>3684</v>
      </c>
      <c r="B2755">
        <v>526450</v>
      </c>
      <c r="C2755">
        <v>0</v>
      </c>
      <c r="D2755">
        <v>21977</v>
      </c>
      <c r="E2755">
        <v>0</v>
      </c>
    </row>
    <row r="2756" spans="1:5" x14ac:dyDescent="0.35">
      <c r="A2756" s="39" t="s">
        <v>3685</v>
      </c>
      <c r="B2756">
        <v>0</v>
      </c>
      <c r="C2756">
        <v>0</v>
      </c>
      <c r="D2756">
        <v>0</v>
      </c>
      <c r="E2756">
        <v>0</v>
      </c>
    </row>
    <row r="2757" spans="1:5" x14ac:dyDescent="0.35">
      <c r="A2757" s="39" t="s">
        <v>3686</v>
      </c>
      <c r="B2757">
        <v>54605</v>
      </c>
      <c r="C2757">
        <v>110915</v>
      </c>
      <c r="D2757">
        <v>4710</v>
      </c>
      <c r="E2757">
        <v>0</v>
      </c>
    </row>
    <row r="2758" spans="1:5" x14ac:dyDescent="0.35">
      <c r="A2758" s="39" t="s">
        <v>3687</v>
      </c>
      <c r="B2758">
        <v>0</v>
      </c>
      <c r="C2758">
        <v>0</v>
      </c>
      <c r="D2758">
        <v>0</v>
      </c>
      <c r="E2758">
        <v>0</v>
      </c>
    </row>
    <row r="2759" spans="1:5" x14ac:dyDescent="0.35">
      <c r="A2759" s="39" t="s">
        <v>3688</v>
      </c>
      <c r="B2759">
        <v>202361</v>
      </c>
      <c r="C2759">
        <v>0</v>
      </c>
      <c r="D2759">
        <v>10940</v>
      </c>
      <c r="E2759">
        <v>0</v>
      </c>
    </row>
    <row r="2760" spans="1:5" x14ac:dyDescent="0.35">
      <c r="A2760" s="39" t="s">
        <v>3689</v>
      </c>
      <c r="B2760">
        <v>0</v>
      </c>
      <c r="C2760">
        <v>0</v>
      </c>
      <c r="D2760">
        <v>0</v>
      </c>
      <c r="E2760">
        <v>0</v>
      </c>
    </row>
    <row r="2761" spans="1:5" x14ac:dyDescent="0.35">
      <c r="A2761" s="39" t="s">
        <v>3690</v>
      </c>
      <c r="B2761">
        <v>21200</v>
      </c>
      <c r="C2761">
        <v>12793</v>
      </c>
      <c r="D2761">
        <v>1767</v>
      </c>
      <c r="E2761">
        <v>0</v>
      </c>
    </row>
    <row r="2762" spans="1:5" x14ac:dyDescent="0.35">
      <c r="A2762" s="39" t="s">
        <v>3691</v>
      </c>
      <c r="B2762">
        <v>0</v>
      </c>
      <c r="C2762">
        <v>0</v>
      </c>
      <c r="D2762">
        <v>0</v>
      </c>
      <c r="E2762">
        <v>0</v>
      </c>
    </row>
    <row r="2763" spans="1:5" x14ac:dyDescent="0.35">
      <c r="A2763" s="39" t="s">
        <v>3692</v>
      </c>
      <c r="B2763">
        <v>9528</v>
      </c>
      <c r="C2763">
        <v>0</v>
      </c>
      <c r="D2763">
        <v>449</v>
      </c>
      <c r="E2763">
        <v>0</v>
      </c>
    </row>
    <row r="2764" spans="1:5" x14ac:dyDescent="0.35">
      <c r="A2764" s="39" t="s">
        <v>3693</v>
      </c>
      <c r="B2764">
        <v>0</v>
      </c>
      <c r="C2764">
        <v>0</v>
      </c>
      <c r="D2764">
        <v>0</v>
      </c>
      <c r="E2764">
        <v>0</v>
      </c>
    </row>
    <row r="2765" spans="1:5" x14ac:dyDescent="0.35">
      <c r="A2765" s="39" t="s">
        <v>3694</v>
      </c>
      <c r="B2765">
        <v>115834</v>
      </c>
      <c r="C2765">
        <v>336354</v>
      </c>
      <c r="D2765">
        <v>8464</v>
      </c>
      <c r="E2765">
        <v>37000</v>
      </c>
    </row>
    <row r="2766" spans="1:5" x14ac:dyDescent="0.35">
      <c r="A2766" s="39" t="s">
        <v>3695</v>
      </c>
      <c r="B2766">
        <v>708367</v>
      </c>
      <c r="C2766">
        <v>0</v>
      </c>
      <c r="D2766">
        <v>24989</v>
      </c>
      <c r="E2766">
        <v>0</v>
      </c>
    </row>
    <row r="2767" spans="1:5" x14ac:dyDescent="0.35">
      <c r="A2767" s="39" t="s">
        <v>3696</v>
      </c>
      <c r="B2767">
        <v>25348</v>
      </c>
      <c r="C2767">
        <v>27893</v>
      </c>
      <c r="D2767">
        <v>3373</v>
      </c>
      <c r="E2767">
        <v>0</v>
      </c>
    </row>
    <row r="2768" spans="1:5" x14ac:dyDescent="0.35">
      <c r="A2768" s="39" t="s">
        <v>3697</v>
      </c>
      <c r="B2768">
        <v>0</v>
      </c>
      <c r="C2768">
        <v>0</v>
      </c>
      <c r="D2768">
        <v>0</v>
      </c>
      <c r="E2768">
        <v>0</v>
      </c>
    </row>
    <row r="2769" spans="1:5" x14ac:dyDescent="0.35">
      <c r="A2769" s="39" t="s">
        <v>3698</v>
      </c>
      <c r="B2769">
        <v>41809</v>
      </c>
      <c r="C2769">
        <v>0</v>
      </c>
      <c r="D2769">
        <v>5438</v>
      </c>
      <c r="E2769">
        <v>0</v>
      </c>
    </row>
    <row r="2770" spans="1:5" x14ac:dyDescent="0.35">
      <c r="A2770" s="39" t="s">
        <v>3699</v>
      </c>
      <c r="B2770">
        <v>0</v>
      </c>
      <c r="C2770">
        <v>0</v>
      </c>
      <c r="D2770">
        <v>0</v>
      </c>
      <c r="E2770">
        <v>0</v>
      </c>
    </row>
    <row r="2771" spans="1:5" x14ac:dyDescent="0.35">
      <c r="A2771" s="39" t="s">
        <v>3700</v>
      </c>
      <c r="B2771">
        <v>126714</v>
      </c>
      <c r="C2771">
        <v>514117</v>
      </c>
      <c r="D2771">
        <v>9654</v>
      </c>
      <c r="E2771">
        <v>3469</v>
      </c>
    </row>
    <row r="2772" spans="1:5" x14ac:dyDescent="0.35">
      <c r="A2772" s="39" t="s">
        <v>3701</v>
      </c>
      <c r="B2772">
        <v>109150</v>
      </c>
      <c r="C2772">
        <v>0</v>
      </c>
      <c r="D2772">
        <v>4275</v>
      </c>
      <c r="E2772">
        <v>1000</v>
      </c>
    </row>
    <row r="2773" spans="1:5" x14ac:dyDescent="0.35">
      <c r="A2773" s="39" t="s">
        <v>3702</v>
      </c>
      <c r="B2773">
        <v>767454</v>
      </c>
      <c r="C2773">
        <v>0</v>
      </c>
      <c r="D2773">
        <v>44574</v>
      </c>
      <c r="E2773">
        <v>0</v>
      </c>
    </row>
    <row r="2774" spans="1:5" x14ac:dyDescent="0.35">
      <c r="A2774" s="39" t="s">
        <v>3703</v>
      </c>
      <c r="B2774">
        <v>214996</v>
      </c>
      <c r="C2774">
        <v>0</v>
      </c>
      <c r="D2774">
        <v>12487</v>
      </c>
      <c r="E2774">
        <v>0</v>
      </c>
    </row>
    <row r="2775" spans="1:5" x14ac:dyDescent="0.35">
      <c r="A2775" s="39" t="s">
        <v>3704</v>
      </c>
      <c r="B2775">
        <v>15055</v>
      </c>
      <c r="C2775">
        <v>0</v>
      </c>
      <c r="D2775">
        <v>590</v>
      </c>
      <c r="E2775">
        <v>0</v>
      </c>
    </row>
    <row r="2776" spans="1:5" x14ac:dyDescent="0.35">
      <c r="A2776" s="39" t="s">
        <v>3705</v>
      </c>
      <c r="B2776">
        <v>0</v>
      </c>
      <c r="C2776">
        <v>0</v>
      </c>
      <c r="D2776">
        <v>0</v>
      </c>
      <c r="E2776">
        <v>0</v>
      </c>
    </row>
    <row r="2777" spans="1:5" x14ac:dyDescent="0.35">
      <c r="A2777" s="39" t="s">
        <v>3706</v>
      </c>
      <c r="B2777">
        <v>4643</v>
      </c>
      <c r="C2777">
        <v>0</v>
      </c>
      <c r="D2777">
        <v>273</v>
      </c>
      <c r="E2777">
        <v>0</v>
      </c>
    </row>
    <row r="2778" spans="1:5" x14ac:dyDescent="0.35">
      <c r="A2778" s="39" t="s">
        <v>3707</v>
      </c>
      <c r="B2778">
        <v>17937</v>
      </c>
      <c r="C2778">
        <v>107764</v>
      </c>
      <c r="D2778">
        <v>1002</v>
      </c>
      <c r="E2778">
        <v>0</v>
      </c>
    </row>
    <row r="2779" spans="1:5" x14ac:dyDescent="0.35">
      <c r="A2779" s="39" t="s">
        <v>3708</v>
      </c>
      <c r="B2779">
        <v>237617</v>
      </c>
      <c r="C2779">
        <v>0</v>
      </c>
      <c r="D2779">
        <v>11781</v>
      </c>
      <c r="E2779">
        <v>0</v>
      </c>
    </row>
    <row r="2780" spans="1:5" x14ac:dyDescent="0.35">
      <c r="A2780" s="39" t="s">
        <v>3709</v>
      </c>
      <c r="B2780">
        <v>0</v>
      </c>
      <c r="C2780">
        <v>0</v>
      </c>
      <c r="D2780">
        <v>0</v>
      </c>
      <c r="E2780">
        <v>0</v>
      </c>
    </row>
    <row r="2781" spans="1:5" x14ac:dyDescent="0.35">
      <c r="A2781" s="39" t="s">
        <v>3710</v>
      </c>
      <c r="B2781">
        <v>230314</v>
      </c>
      <c r="C2781">
        <v>217932</v>
      </c>
      <c r="D2781">
        <v>16848</v>
      </c>
      <c r="E2781">
        <v>0</v>
      </c>
    </row>
    <row r="2782" spans="1:5" x14ac:dyDescent="0.35">
      <c r="A2782" s="39" t="s">
        <v>3711</v>
      </c>
      <c r="B2782">
        <v>280726</v>
      </c>
      <c r="C2782">
        <v>0</v>
      </c>
      <c r="D2782">
        <v>13062</v>
      </c>
      <c r="E2782">
        <v>0</v>
      </c>
    </row>
    <row r="2783" spans="1:5" x14ac:dyDescent="0.35">
      <c r="A2783" s="39" t="s">
        <v>3712</v>
      </c>
      <c r="B2783">
        <v>12850</v>
      </c>
      <c r="C2783">
        <v>0</v>
      </c>
      <c r="D2783">
        <v>598</v>
      </c>
      <c r="E2783">
        <v>0</v>
      </c>
    </row>
    <row r="2784" spans="1:5" x14ac:dyDescent="0.35">
      <c r="A2784" s="39" t="s">
        <v>3713</v>
      </c>
      <c r="B2784">
        <v>32928</v>
      </c>
      <c r="C2784">
        <v>13997</v>
      </c>
      <c r="D2784">
        <v>2290</v>
      </c>
      <c r="E2784">
        <v>0</v>
      </c>
    </row>
    <row r="2785" spans="1:5" x14ac:dyDescent="0.35">
      <c r="A2785" s="39" t="s">
        <v>3714</v>
      </c>
      <c r="B2785">
        <v>0</v>
      </c>
      <c r="C2785">
        <v>0</v>
      </c>
      <c r="D2785">
        <v>0</v>
      </c>
      <c r="E2785">
        <v>0</v>
      </c>
    </row>
    <row r="2786" spans="1:5" x14ac:dyDescent="0.35">
      <c r="A2786" s="39" t="s">
        <v>3715</v>
      </c>
      <c r="B2786">
        <v>0</v>
      </c>
      <c r="C2786">
        <v>0</v>
      </c>
      <c r="D2786">
        <v>0</v>
      </c>
      <c r="E2786">
        <v>0</v>
      </c>
    </row>
    <row r="2787" spans="1:5" x14ac:dyDescent="0.35">
      <c r="A2787" s="39" t="s">
        <v>3716</v>
      </c>
      <c r="B2787">
        <v>1718801</v>
      </c>
      <c r="C2787">
        <v>650007</v>
      </c>
      <c r="D2787">
        <v>57564</v>
      </c>
      <c r="E2787">
        <v>16934010</v>
      </c>
    </row>
    <row r="2788" spans="1:5" x14ac:dyDescent="0.35">
      <c r="A2788" s="39" t="s">
        <v>3717</v>
      </c>
      <c r="B2788">
        <v>0</v>
      </c>
      <c r="C2788">
        <v>0</v>
      </c>
      <c r="D2788">
        <v>0</v>
      </c>
      <c r="E2788">
        <v>0</v>
      </c>
    </row>
    <row r="2789" spans="1:5" x14ac:dyDescent="0.35">
      <c r="A2789" s="39" t="s">
        <v>3718</v>
      </c>
      <c r="B2789">
        <v>9463753</v>
      </c>
      <c r="C2789">
        <v>4571660</v>
      </c>
      <c r="D2789">
        <v>577984</v>
      </c>
      <c r="E2789">
        <v>770983</v>
      </c>
    </row>
    <row r="2790" spans="1:5" x14ac:dyDescent="0.35">
      <c r="A2790" s="39" t="s">
        <v>3719</v>
      </c>
      <c r="B2790">
        <v>1260572</v>
      </c>
      <c r="C2790">
        <v>0</v>
      </c>
      <c r="D2790">
        <v>75327</v>
      </c>
      <c r="E2790">
        <v>18000</v>
      </c>
    </row>
    <row r="2791" spans="1:5" x14ac:dyDescent="0.35">
      <c r="A2791" s="39" t="s">
        <v>3720</v>
      </c>
      <c r="B2791">
        <v>2286054</v>
      </c>
      <c r="C2791">
        <v>0</v>
      </c>
      <c r="D2791">
        <v>104401</v>
      </c>
      <c r="E2791">
        <v>907820</v>
      </c>
    </row>
    <row r="2792" spans="1:5" x14ac:dyDescent="0.35">
      <c r="A2792" s="39" t="s">
        <v>3721</v>
      </c>
      <c r="B2792">
        <v>210711</v>
      </c>
      <c r="C2792">
        <v>0</v>
      </c>
      <c r="D2792">
        <v>9084</v>
      </c>
      <c r="E2792">
        <v>0</v>
      </c>
    </row>
    <row r="2793" spans="1:5" x14ac:dyDescent="0.35">
      <c r="A2793" s="39" t="s">
        <v>3722</v>
      </c>
      <c r="B2793">
        <v>0</v>
      </c>
      <c r="C2793">
        <v>0</v>
      </c>
      <c r="D2793">
        <v>0</v>
      </c>
      <c r="E2793">
        <v>0</v>
      </c>
    </row>
    <row r="2794" spans="1:5" x14ac:dyDescent="0.35">
      <c r="A2794" s="39" t="s">
        <v>3723</v>
      </c>
      <c r="B2794">
        <v>5733</v>
      </c>
      <c r="C2794">
        <v>45745</v>
      </c>
      <c r="D2794">
        <v>744</v>
      </c>
      <c r="E2794">
        <v>250</v>
      </c>
    </row>
    <row r="2795" spans="1:5" x14ac:dyDescent="0.35">
      <c r="A2795" s="39" t="s">
        <v>3724</v>
      </c>
      <c r="B2795">
        <v>15697</v>
      </c>
      <c r="C2795">
        <v>0</v>
      </c>
      <c r="D2795">
        <v>1136</v>
      </c>
      <c r="E2795">
        <v>0</v>
      </c>
    </row>
    <row r="2796" spans="1:5" x14ac:dyDescent="0.35">
      <c r="A2796" s="39" t="s">
        <v>3725</v>
      </c>
      <c r="B2796">
        <v>74186</v>
      </c>
      <c r="C2796">
        <v>0</v>
      </c>
      <c r="D2796">
        <v>3351</v>
      </c>
      <c r="E2796">
        <v>0</v>
      </c>
    </row>
    <row r="2797" spans="1:5" x14ac:dyDescent="0.35">
      <c r="A2797" s="39" t="s">
        <v>3726</v>
      </c>
      <c r="B2797">
        <v>36185</v>
      </c>
      <c r="C2797">
        <v>0</v>
      </c>
      <c r="D2797">
        <v>1614</v>
      </c>
      <c r="E2797">
        <v>0</v>
      </c>
    </row>
    <row r="2798" spans="1:5" x14ac:dyDescent="0.35">
      <c r="A2798" s="39" t="s">
        <v>3727</v>
      </c>
      <c r="B2798">
        <v>0</v>
      </c>
      <c r="C2798">
        <v>0</v>
      </c>
      <c r="D2798">
        <v>0</v>
      </c>
      <c r="E2798">
        <v>0</v>
      </c>
    </row>
    <row r="2799" spans="1:5" x14ac:dyDescent="0.35">
      <c r="A2799" s="39" t="s">
        <v>3728</v>
      </c>
      <c r="B2799">
        <v>32434</v>
      </c>
      <c r="C2799">
        <v>27397</v>
      </c>
      <c r="D2799">
        <v>2730</v>
      </c>
      <c r="E2799">
        <v>6000</v>
      </c>
    </row>
    <row r="2800" spans="1:5" x14ac:dyDescent="0.35">
      <c r="A2800" s="39" t="s">
        <v>3729</v>
      </c>
      <c r="B2800">
        <v>4839</v>
      </c>
      <c r="C2800">
        <v>0</v>
      </c>
      <c r="D2800">
        <v>258</v>
      </c>
      <c r="E2800">
        <v>0</v>
      </c>
    </row>
    <row r="2801" spans="1:5" x14ac:dyDescent="0.35">
      <c r="A2801" s="39" t="s">
        <v>3730</v>
      </c>
      <c r="B2801">
        <v>8081</v>
      </c>
      <c r="C2801">
        <v>0</v>
      </c>
      <c r="D2801">
        <v>365</v>
      </c>
      <c r="E2801">
        <v>83583</v>
      </c>
    </row>
    <row r="2802" spans="1:5" x14ac:dyDescent="0.35">
      <c r="A2802" s="39" t="s">
        <v>3731</v>
      </c>
      <c r="B2802">
        <v>33223</v>
      </c>
      <c r="C2802">
        <v>0</v>
      </c>
      <c r="D2802">
        <v>1502</v>
      </c>
      <c r="E2802">
        <v>4000</v>
      </c>
    </row>
    <row r="2803" spans="1:5" x14ac:dyDescent="0.35">
      <c r="A2803" s="39" t="s">
        <v>3732</v>
      </c>
      <c r="B2803">
        <v>0</v>
      </c>
      <c r="C2803">
        <v>0</v>
      </c>
      <c r="D2803">
        <v>0</v>
      </c>
      <c r="E2803">
        <v>0</v>
      </c>
    </row>
    <row r="2804" spans="1:5" x14ac:dyDescent="0.35">
      <c r="A2804" s="39" t="s">
        <v>3733</v>
      </c>
      <c r="B2804">
        <v>0</v>
      </c>
      <c r="C2804">
        <v>0</v>
      </c>
      <c r="D2804">
        <v>0</v>
      </c>
      <c r="E2804">
        <v>0</v>
      </c>
    </row>
    <row r="2805" spans="1:5" x14ac:dyDescent="0.35">
      <c r="A2805" s="39" t="s">
        <v>3734</v>
      </c>
      <c r="B2805">
        <v>29964</v>
      </c>
      <c r="C2805">
        <v>39455</v>
      </c>
      <c r="D2805">
        <v>1780</v>
      </c>
      <c r="E2805">
        <v>90</v>
      </c>
    </row>
    <row r="2806" spans="1:5" x14ac:dyDescent="0.35">
      <c r="A2806" s="39" t="s">
        <v>3735</v>
      </c>
      <c r="B2806">
        <v>14982</v>
      </c>
      <c r="C2806">
        <v>0</v>
      </c>
      <c r="D2806">
        <v>658</v>
      </c>
      <c r="E2806">
        <v>0</v>
      </c>
    </row>
    <row r="2807" spans="1:5" x14ac:dyDescent="0.35">
      <c r="A2807" s="39" t="s">
        <v>3736</v>
      </c>
      <c r="B2807">
        <v>21978</v>
      </c>
      <c r="C2807">
        <v>0</v>
      </c>
      <c r="D2807">
        <v>926</v>
      </c>
      <c r="E2807">
        <v>90</v>
      </c>
    </row>
    <row r="2808" spans="1:5" x14ac:dyDescent="0.35">
      <c r="A2808" s="39" t="s">
        <v>3737</v>
      </c>
      <c r="B2808">
        <v>44626</v>
      </c>
      <c r="C2808">
        <v>0</v>
      </c>
      <c r="D2808">
        <v>1879</v>
      </c>
      <c r="E2808">
        <v>240</v>
      </c>
    </row>
    <row r="2809" spans="1:5" x14ac:dyDescent="0.35">
      <c r="A2809" s="39" t="s">
        <v>3738</v>
      </c>
      <c r="B2809">
        <v>19226</v>
      </c>
      <c r="C2809">
        <v>0</v>
      </c>
      <c r="D2809">
        <v>1293</v>
      </c>
      <c r="E2809">
        <v>0</v>
      </c>
    </row>
    <row r="2810" spans="1:5" x14ac:dyDescent="0.35">
      <c r="A2810" s="39" t="s">
        <v>3739</v>
      </c>
      <c r="B2810">
        <v>5858</v>
      </c>
      <c r="C2810">
        <v>0</v>
      </c>
      <c r="D2810">
        <v>219</v>
      </c>
      <c r="E2810">
        <v>0</v>
      </c>
    </row>
    <row r="2811" spans="1:5" x14ac:dyDescent="0.35">
      <c r="A2811" s="39" t="s">
        <v>3740</v>
      </c>
      <c r="B2811">
        <v>0</v>
      </c>
      <c r="C2811">
        <v>0</v>
      </c>
      <c r="D2811">
        <v>0</v>
      </c>
      <c r="E2811">
        <v>0</v>
      </c>
    </row>
    <row r="2812" spans="1:5" x14ac:dyDescent="0.35">
      <c r="A2812" s="39" t="s">
        <v>3741</v>
      </c>
      <c r="B2812">
        <v>111558</v>
      </c>
      <c r="C2812">
        <v>0</v>
      </c>
      <c r="D2812">
        <v>5992</v>
      </c>
      <c r="E2812">
        <v>0</v>
      </c>
    </row>
    <row r="2813" spans="1:5" x14ac:dyDescent="0.35">
      <c r="A2813" s="39" t="s">
        <v>3742</v>
      </c>
      <c r="B2813">
        <v>70848</v>
      </c>
      <c r="C2813">
        <v>18990</v>
      </c>
      <c r="D2813">
        <v>3805</v>
      </c>
      <c r="E2813">
        <v>0</v>
      </c>
    </row>
    <row r="2814" spans="1:5" x14ac:dyDescent="0.35">
      <c r="A2814" s="39" t="s">
        <v>3743</v>
      </c>
      <c r="B2814">
        <v>53284</v>
      </c>
      <c r="C2814">
        <v>54033</v>
      </c>
      <c r="D2814">
        <v>5148</v>
      </c>
      <c r="E2814">
        <v>0</v>
      </c>
    </row>
    <row r="2815" spans="1:5" x14ac:dyDescent="0.35">
      <c r="A2815" s="39" t="s">
        <v>3744</v>
      </c>
      <c r="B2815">
        <v>0</v>
      </c>
      <c r="C2815">
        <v>0</v>
      </c>
      <c r="D2815">
        <v>0</v>
      </c>
      <c r="E2815">
        <v>0</v>
      </c>
    </row>
    <row r="2816" spans="1:5" x14ac:dyDescent="0.35">
      <c r="A2816" s="39" t="s">
        <v>3745</v>
      </c>
      <c r="B2816">
        <v>130879</v>
      </c>
      <c r="C2816">
        <v>0</v>
      </c>
      <c r="D2816">
        <v>4544</v>
      </c>
      <c r="E2816">
        <v>0</v>
      </c>
    </row>
    <row r="2817" spans="1:5" x14ac:dyDescent="0.35">
      <c r="A2817" s="39" t="s">
        <v>3746</v>
      </c>
      <c r="B2817">
        <v>0</v>
      </c>
      <c r="C2817">
        <v>0</v>
      </c>
      <c r="D2817">
        <v>0</v>
      </c>
      <c r="E2817">
        <v>0</v>
      </c>
    </row>
    <row r="2818" spans="1:5" x14ac:dyDescent="0.35">
      <c r="A2818" s="39" t="s">
        <v>3747</v>
      </c>
      <c r="B2818">
        <v>0</v>
      </c>
      <c r="C2818">
        <v>0</v>
      </c>
      <c r="D2818">
        <v>0</v>
      </c>
      <c r="E2818">
        <v>0</v>
      </c>
    </row>
    <row r="2819" spans="1:5" x14ac:dyDescent="0.35">
      <c r="A2819" s="39" t="s">
        <v>3748</v>
      </c>
      <c r="B2819">
        <v>51663</v>
      </c>
      <c r="C2819">
        <v>42683</v>
      </c>
      <c r="D2819">
        <v>2229</v>
      </c>
      <c r="E2819">
        <v>0</v>
      </c>
    </row>
    <row r="2820" spans="1:5" x14ac:dyDescent="0.35">
      <c r="A2820" s="39" t="s">
        <v>3749</v>
      </c>
      <c r="B2820">
        <v>5723</v>
      </c>
      <c r="C2820">
        <v>0</v>
      </c>
      <c r="D2820">
        <v>254</v>
      </c>
      <c r="E2820">
        <v>0</v>
      </c>
    </row>
    <row r="2821" spans="1:5" x14ac:dyDescent="0.35">
      <c r="A2821" s="39" t="s">
        <v>3750</v>
      </c>
      <c r="B2821">
        <v>36782</v>
      </c>
      <c r="C2821">
        <v>0</v>
      </c>
      <c r="D2821">
        <v>1339</v>
      </c>
      <c r="E2821">
        <v>0</v>
      </c>
    </row>
    <row r="2822" spans="1:5" x14ac:dyDescent="0.35">
      <c r="A2822" s="39" t="s">
        <v>3751</v>
      </c>
      <c r="B2822">
        <v>55420</v>
      </c>
      <c r="C2822">
        <v>0</v>
      </c>
      <c r="D2822">
        <v>1906</v>
      </c>
      <c r="E2822">
        <v>0</v>
      </c>
    </row>
    <row r="2823" spans="1:5" x14ac:dyDescent="0.35">
      <c r="A2823" s="39" t="s">
        <v>3752</v>
      </c>
      <c r="B2823">
        <v>25412</v>
      </c>
      <c r="C2823">
        <v>0</v>
      </c>
      <c r="D2823">
        <v>933</v>
      </c>
      <c r="E2823">
        <v>0</v>
      </c>
    </row>
    <row r="2824" spans="1:5" x14ac:dyDescent="0.35">
      <c r="A2824" s="39" t="s">
        <v>3753</v>
      </c>
      <c r="B2824">
        <v>0</v>
      </c>
      <c r="C2824">
        <v>0</v>
      </c>
      <c r="D2824">
        <v>0</v>
      </c>
      <c r="E2824">
        <v>0</v>
      </c>
    </row>
    <row r="2825" spans="1:5" x14ac:dyDescent="0.35">
      <c r="A2825" s="39" t="s">
        <v>3754</v>
      </c>
      <c r="B2825">
        <v>4854</v>
      </c>
      <c r="C2825">
        <v>15257</v>
      </c>
      <c r="D2825">
        <v>780</v>
      </c>
      <c r="E2825">
        <v>0</v>
      </c>
    </row>
    <row r="2826" spans="1:5" x14ac:dyDescent="0.35">
      <c r="A2826" s="39" t="s">
        <v>3755</v>
      </c>
      <c r="B2826">
        <v>2873</v>
      </c>
      <c r="C2826">
        <v>0</v>
      </c>
      <c r="D2826">
        <v>132</v>
      </c>
      <c r="E2826">
        <v>0</v>
      </c>
    </row>
    <row r="2827" spans="1:5" x14ac:dyDescent="0.35">
      <c r="A2827" s="39" t="s">
        <v>3756</v>
      </c>
      <c r="B2827">
        <v>19819</v>
      </c>
      <c r="C2827">
        <v>0</v>
      </c>
      <c r="D2827">
        <v>898</v>
      </c>
      <c r="E2827">
        <v>0</v>
      </c>
    </row>
    <row r="2828" spans="1:5" x14ac:dyDescent="0.35">
      <c r="A2828" s="39" t="s">
        <v>3757</v>
      </c>
      <c r="B2828">
        <v>12930</v>
      </c>
      <c r="C2828">
        <v>0</v>
      </c>
      <c r="D2828">
        <v>586</v>
      </c>
      <c r="E2828">
        <v>0</v>
      </c>
    </row>
    <row r="2829" spans="1:5" x14ac:dyDescent="0.35">
      <c r="A2829" s="39" t="s">
        <v>3758</v>
      </c>
      <c r="B2829">
        <v>0</v>
      </c>
      <c r="C2829">
        <v>0</v>
      </c>
      <c r="D2829">
        <v>0</v>
      </c>
      <c r="E2829">
        <v>0</v>
      </c>
    </row>
    <row r="2830" spans="1:5" x14ac:dyDescent="0.35">
      <c r="A2830" s="39" t="s">
        <v>3759</v>
      </c>
      <c r="B2830">
        <v>8368</v>
      </c>
      <c r="C2830">
        <v>15237</v>
      </c>
      <c r="D2830">
        <v>832</v>
      </c>
      <c r="E2830">
        <v>800</v>
      </c>
    </row>
    <row r="2831" spans="1:5" x14ac:dyDescent="0.35">
      <c r="A2831" s="39" t="s">
        <v>3760</v>
      </c>
      <c r="B2831">
        <v>3960</v>
      </c>
      <c r="C2831">
        <v>0</v>
      </c>
      <c r="D2831">
        <v>58</v>
      </c>
      <c r="E2831">
        <v>0</v>
      </c>
    </row>
    <row r="2832" spans="1:5" x14ac:dyDescent="0.35">
      <c r="A2832" s="39" t="s">
        <v>3761</v>
      </c>
      <c r="B2832">
        <v>99429</v>
      </c>
      <c r="C2832">
        <v>276297</v>
      </c>
      <c r="D2832">
        <v>9385</v>
      </c>
      <c r="E2832">
        <v>11500</v>
      </c>
    </row>
    <row r="2833" spans="1:5" x14ac:dyDescent="0.35">
      <c r="A2833" s="39" t="s">
        <v>3762</v>
      </c>
      <c r="B2833">
        <v>278064</v>
      </c>
      <c r="C2833">
        <v>0</v>
      </c>
      <c r="D2833">
        <v>12918</v>
      </c>
      <c r="E2833">
        <v>0</v>
      </c>
    </row>
    <row r="2834" spans="1:5" x14ac:dyDescent="0.35">
      <c r="A2834" s="39" t="s">
        <v>3763</v>
      </c>
      <c r="B2834">
        <v>199185</v>
      </c>
      <c r="C2834">
        <v>0</v>
      </c>
      <c r="D2834">
        <v>11334</v>
      </c>
      <c r="E2834">
        <v>0</v>
      </c>
    </row>
    <row r="2835" spans="1:5" x14ac:dyDescent="0.35">
      <c r="A2835" s="39" t="s">
        <v>3764</v>
      </c>
      <c r="B2835">
        <v>188747</v>
      </c>
      <c r="C2835">
        <v>0</v>
      </c>
      <c r="D2835">
        <v>10741</v>
      </c>
      <c r="E2835">
        <v>55400</v>
      </c>
    </row>
    <row r="2836" spans="1:5" x14ac:dyDescent="0.35">
      <c r="A2836" s="39" t="s">
        <v>3765</v>
      </c>
      <c r="B2836">
        <v>0</v>
      </c>
      <c r="C2836">
        <v>0</v>
      </c>
      <c r="D2836">
        <v>0</v>
      </c>
      <c r="E2836">
        <v>0</v>
      </c>
    </row>
    <row r="2837" spans="1:5" x14ac:dyDescent="0.35">
      <c r="A2837" s="39" t="s">
        <v>3766</v>
      </c>
      <c r="B2837">
        <v>13482</v>
      </c>
      <c r="C2837">
        <v>0</v>
      </c>
      <c r="D2837">
        <v>626</v>
      </c>
      <c r="E2837">
        <v>0</v>
      </c>
    </row>
    <row r="2838" spans="1:5" x14ac:dyDescent="0.35">
      <c r="A2838" s="39" t="s">
        <v>3767</v>
      </c>
      <c r="B2838">
        <v>0</v>
      </c>
      <c r="C2838">
        <v>0</v>
      </c>
      <c r="D2838">
        <v>0</v>
      </c>
      <c r="E2838">
        <v>0</v>
      </c>
    </row>
    <row r="2839" spans="1:5" x14ac:dyDescent="0.35">
      <c r="A2839" s="39" t="s">
        <v>3768</v>
      </c>
      <c r="B2839">
        <v>17031</v>
      </c>
      <c r="C2839">
        <v>27119</v>
      </c>
      <c r="D2839">
        <v>842</v>
      </c>
      <c r="E2839">
        <v>0</v>
      </c>
    </row>
    <row r="2840" spans="1:5" x14ac:dyDescent="0.35">
      <c r="A2840" s="39" t="s">
        <v>3769</v>
      </c>
      <c r="B2840">
        <v>5322</v>
      </c>
      <c r="C2840">
        <v>0</v>
      </c>
      <c r="D2840">
        <v>235</v>
      </c>
      <c r="E2840">
        <v>0</v>
      </c>
    </row>
    <row r="2841" spans="1:5" x14ac:dyDescent="0.35">
      <c r="A2841" s="39" t="s">
        <v>3770</v>
      </c>
      <c r="B2841">
        <v>23960</v>
      </c>
      <c r="C2841">
        <v>0</v>
      </c>
      <c r="D2841">
        <v>1272</v>
      </c>
      <c r="E2841">
        <v>0</v>
      </c>
    </row>
    <row r="2842" spans="1:5" x14ac:dyDescent="0.35">
      <c r="A2842" s="39" t="s">
        <v>3771</v>
      </c>
      <c r="B2842">
        <v>36432</v>
      </c>
      <c r="C2842">
        <v>0</v>
      </c>
      <c r="D2842">
        <v>1555</v>
      </c>
      <c r="E2842">
        <v>0</v>
      </c>
    </row>
    <row r="2843" spans="1:5" x14ac:dyDescent="0.35">
      <c r="A2843" s="39" t="s">
        <v>3772</v>
      </c>
      <c r="B2843">
        <v>9511</v>
      </c>
      <c r="C2843">
        <v>34603</v>
      </c>
      <c r="D2843">
        <v>1313</v>
      </c>
      <c r="E2843">
        <v>0</v>
      </c>
    </row>
    <row r="2844" spans="1:5" x14ac:dyDescent="0.35">
      <c r="A2844" s="39" t="s">
        <v>3773</v>
      </c>
      <c r="B2844">
        <v>0</v>
      </c>
      <c r="C2844">
        <v>0</v>
      </c>
      <c r="D2844">
        <v>0</v>
      </c>
      <c r="E2844">
        <v>0</v>
      </c>
    </row>
    <row r="2845" spans="1:5" x14ac:dyDescent="0.35">
      <c r="A2845" s="39" t="s">
        <v>3774</v>
      </c>
      <c r="B2845">
        <v>40960</v>
      </c>
      <c r="C2845">
        <v>0</v>
      </c>
      <c r="D2845">
        <v>3505</v>
      </c>
      <c r="E2845">
        <v>0</v>
      </c>
    </row>
    <row r="2846" spans="1:5" x14ac:dyDescent="0.35">
      <c r="A2846" s="39" t="s">
        <v>3775</v>
      </c>
      <c r="B2846">
        <v>42228</v>
      </c>
      <c r="C2846">
        <v>0</v>
      </c>
      <c r="D2846">
        <v>3614</v>
      </c>
      <c r="E2846">
        <v>0</v>
      </c>
    </row>
    <row r="2847" spans="1:5" x14ac:dyDescent="0.35">
      <c r="A2847" s="39" t="s">
        <v>3776</v>
      </c>
      <c r="B2847">
        <v>0</v>
      </c>
      <c r="C2847">
        <v>0</v>
      </c>
      <c r="D2847">
        <v>0</v>
      </c>
      <c r="E2847">
        <v>107000</v>
      </c>
    </row>
    <row r="2848" spans="1:5" x14ac:dyDescent="0.35">
      <c r="A2848" s="39" t="s">
        <v>3777</v>
      </c>
      <c r="B2848">
        <v>0</v>
      </c>
      <c r="C2848">
        <v>0</v>
      </c>
      <c r="D2848">
        <v>0</v>
      </c>
      <c r="E2848">
        <v>0</v>
      </c>
    </row>
    <row r="2849" spans="1:5" x14ac:dyDescent="0.35">
      <c r="A2849" s="39" t="s">
        <v>3778</v>
      </c>
      <c r="B2849">
        <v>7616</v>
      </c>
      <c r="C2849">
        <v>26859</v>
      </c>
      <c r="D2849">
        <v>1321</v>
      </c>
      <c r="E2849">
        <v>1680</v>
      </c>
    </row>
    <row r="2850" spans="1:5" x14ac:dyDescent="0.35">
      <c r="A2850" s="39" t="s">
        <v>3779</v>
      </c>
      <c r="B2850">
        <v>2885</v>
      </c>
      <c r="C2850">
        <v>0</v>
      </c>
      <c r="D2850">
        <v>162</v>
      </c>
      <c r="E2850">
        <v>0</v>
      </c>
    </row>
    <row r="2851" spans="1:5" x14ac:dyDescent="0.35">
      <c r="A2851" s="39" t="s">
        <v>3780</v>
      </c>
      <c r="B2851">
        <v>0</v>
      </c>
      <c r="C2851">
        <v>0</v>
      </c>
      <c r="D2851">
        <v>0</v>
      </c>
      <c r="E2851">
        <v>0</v>
      </c>
    </row>
    <row r="2852" spans="1:5" x14ac:dyDescent="0.35">
      <c r="A2852" s="39" t="s">
        <v>3781</v>
      </c>
      <c r="B2852">
        <v>0</v>
      </c>
      <c r="C2852">
        <v>0</v>
      </c>
      <c r="D2852">
        <v>0</v>
      </c>
      <c r="E2852">
        <v>0</v>
      </c>
    </row>
    <row r="2853" spans="1:5" x14ac:dyDescent="0.35">
      <c r="A2853" s="39" t="s">
        <v>3782</v>
      </c>
      <c r="B2853">
        <v>10265</v>
      </c>
      <c r="C2853">
        <v>33249</v>
      </c>
      <c r="D2853">
        <v>1205</v>
      </c>
      <c r="E2853">
        <v>0</v>
      </c>
    </row>
    <row r="2854" spans="1:5" x14ac:dyDescent="0.35">
      <c r="A2854" s="39" t="s">
        <v>3783</v>
      </c>
      <c r="B2854">
        <v>0</v>
      </c>
      <c r="C2854">
        <v>0</v>
      </c>
      <c r="D2854">
        <v>0</v>
      </c>
      <c r="E2854">
        <v>0</v>
      </c>
    </row>
    <row r="2855" spans="1:5" x14ac:dyDescent="0.35">
      <c r="A2855" s="39" t="s">
        <v>3784</v>
      </c>
      <c r="B2855">
        <v>0</v>
      </c>
      <c r="C2855">
        <v>0</v>
      </c>
      <c r="D2855">
        <v>0</v>
      </c>
      <c r="E2855">
        <v>0</v>
      </c>
    </row>
    <row r="2856" spans="1:5" x14ac:dyDescent="0.35">
      <c r="A2856" s="39" t="s">
        <v>3785</v>
      </c>
      <c r="B2856">
        <v>311304</v>
      </c>
      <c r="C2856">
        <v>0</v>
      </c>
      <c r="D2856">
        <v>0</v>
      </c>
      <c r="E2856">
        <v>0</v>
      </c>
    </row>
    <row r="2857" spans="1:5" x14ac:dyDescent="0.35">
      <c r="A2857" s="39" t="s">
        <v>3786</v>
      </c>
      <c r="B2857">
        <v>85250</v>
      </c>
      <c r="C2857">
        <v>0</v>
      </c>
      <c r="D2857">
        <v>0</v>
      </c>
      <c r="E2857">
        <v>0</v>
      </c>
    </row>
    <row r="2858" spans="1:5" x14ac:dyDescent="0.35">
      <c r="A2858" s="39" t="s">
        <v>3787</v>
      </c>
      <c r="B2858">
        <v>0</v>
      </c>
      <c r="C2858">
        <v>20019</v>
      </c>
      <c r="D2858">
        <v>278</v>
      </c>
      <c r="E2858">
        <v>0</v>
      </c>
    </row>
    <row r="2859" spans="1:5" x14ac:dyDescent="0.35">
      <c r="A2859" s="39" t="s">
        <v>3788</v>
      </c>
      <c r="B2859">
        <v>0</v>
      </c>
      <c r="C2859">
        <v>0</v>
      </c>
      <c r="D2859">
        <v>0</v>
      </c>
      <c r="E2859">
        <v>0</v>
      </c>
    </row>
    <row r="2860" spans="1:5" x14ac:dyDescent="0.35">
      <c r="A2860" s="39" t="s">
        <v>3789</v>
      </c>
      <c r="B2860">
        <v>2530</v>
      </c>
      <c r="C2860">
        <v>363</v>
      </c>
      <c r="D2860">
        <v>143</v>
      </c>
      <c r="E2860">
        <v>0</v>
      </c>
    </row>
    <row r="2861" spans="1:5" x14ac:dyDescent="0.35">
      <c r="A2861" s="39" t="s">
        <v>3790</v>
      </c>
      <c r="B2861">
        <v>6255</v>
      </c>
      <c r="C2861">
        <v>0</v>
      </c>
      <c r="D2861">
        <v>311</v>
      </c>
      <c r="E2861">
        <v>0</v>
      </c>
    </row>
    <row r="2862" spans="1:5" x14ac:dyDescent="0.35">
      <c r="A2862" s="39" t="s">
        <v>3791</v>
      </c>
      <c r="B2862">
        <v>0</v>
      </c>
      <c r="C2862">
        <v>0</v>
      </c>
      <c r="D2862">
        <v>0</v>
      </c>
      <c r="E2862">
        <v>0</v>
      </c>
    </row>
    <row r="2863" spans="1:5" x14ac:dyDescent="0.35">
      <c r="A2863" s="39" t="s">
        <v>3792</v>
      </c>
      <c r="B2863">
        <v>337359</v>
      </c>
      <c r="C2863">
        <v>304274</v>
      </c>
      <c r="D2863">
        <v>24874</v>
      </c>
      <c r="E2863">
        <v>0</v>
      </c>
    </row>
    <row r="2864" spans="1:5" x14ac:dyDescent="0.35">
      <c r="A2864" s="39" t="s">
        <v>3793</v>
      </c>
      <c r="B2864">
        <v>97061</v>
      </c>
      <c r="C2864">
        <v>0</v>
      </c>
      <c r="D2864">
        <v>5823</v>
      </c>
      <c r="E2864">
        <v>0</v>
      </c>
    </row>
    <row r="2865" spans="1:5" x14ac:dyDescent="0.35">
      <c r="A2865" s="39" t="s">
        <v>3794</v>
      </c>
      <c r="B2865">
        <v>508570</v>
      </c>
      <c r="C2865">
        <v>427138</v>
      </c>
      <c r="D2865">
        <v>51657</v>
      </c>
      <c r="E2865">
        <v>0</v>
      </c>
    </row>
    <row r="2866" spans="1:5" x14ac:dyDescent="0.35">
      <c r="A2866" s="39" t="s">
        <v>3795</v>
      </c>
      <c r="B2866">
        <v>0</v>
      </c>
      <c r="C2866">
        <v>0</v>
      </c>
      <c r="D2866">
        <v>0</v>
      </c>
      <c r="E2866">
        <v>900000</v>
      </c>
    </row>
    <row r="2867" spans="1:5" x14ac:dyDescent="0.35">
      <c r="A2867" s="39" t="s">
        <v>3796</v>
      </c>
      <c r="B2867">
        <v>0</v>
      </c>
      <c r="C2867">
        <v>72385</v>
      </c>
      <c r="D2867">
        <v>0</v>
      </c>
      <c r="E2867">
        <v>0</v>
      </c>
    </row>
    <row r="2868" spans="1:5" x14ac:dyDescent="0.35">
      <c r="A2868" s="39" t="s">
        <v>3797</v>
      </c>
      <c r="B2868">
        <v>133406</v>
      </c>
      <c r="C2868">
        <v>0</v>
      </c>
      <c r="D2868">
        <v>12848</v>
      </c>
      <c r="E2868">
        <v>0</v>
      </c>
    </row>
    <row r="2869" spans="1:5" x14ac:dyDescent="0.35">
      <c r="A2869" s="39" t="s">
        <v>3798</v>
      </c>
      <c r="B2869">
        <v>23728</v>
      </c>
      <c r="C2869">
        <v>0</v>
      </c>
      <c r="D2869">
        <v>2387</v>
      </c>
      <c r="E2869">
        <v>0</v>
      </c>
    </row>
    <row r="2870" spans="1:5" x14ac:dyDescent="0.35">
      <c r="A2870" s="39" t="s">
        <v>3799</v>
      </c>
      <c r="B2870">
        <v>84088</v>
      </c>
      <c r="C2870">
        <v>0</v>
      </c>
      <c r="D2870">
        <v>8535</v>
      </c>
      <c r="E2870">
        <v>0</v>
      </c>
    </row>
    <row r="2871" spans="1:5" x14ac:dyDescent="0.35">
      <c r="A2871" s="39" t="s">
        <v>3800</v>
      </c>
      <c r="B2871">
        <v>0</v>
      </c>
      <c r="C2871">
        <v>0</v>
      </c>
      <c r="D2871">
        <v>0</v>
      </c>
      <c r="E2871">
        <v>0</v>
      </c>
    </row>
    <row r="2872" spans="1:5" x14ac:dyDescent="0.35">
      <c r="A2872" s="39" t="s">
        <v>3801</v>
      </c>
      <c r="B2872">
        <v>35465</v>
      </c>
      <c r="C2872">
        <v>82678</v>
      </c>
      <c r="D2872">
        <v>3130</v>
      </c>
      <c r="E2872">
        <v>0</v>
      </c>
    </row>
    <row r="2873" spans="1:5" x14ac:dyDescent="0.35">
      <c r="A2873" s="39" t="s">
        <v>3802</v>
      </c>
      <c r="B2873">
        <v>9379</v>
      </c>
      <c r="C2873">
        <v>0</v>
      </c>
      <c r="D2873">
        <v>622</v>
      </c>
      <c r="E2873">
        <v>0</v>
      </c>
    </row>
    <row r="2874" spans="1:5" x14ac:dyDescent="0.35">
      <c r="A2874" s="39" t="s">
        <v>3803</v>
      </c>
      <c r="B2874">
        <v>45413</v>
      </c>
      <c r="C2874">
        <v>6444</v>
      </c>
      <c r="D2874">
        <v>3150</v>
      </c>
      <c r="E2874">
        <v>3000</v>
      </c>
    </row>
    <row r="2875" spans="1:5" x14ac:dyDescent="0.35">
      <c r="A2875" s="39" t="s">
        <v>3804</v>
      </c>
      <c r="B2875">
        <v>27203</v>
      </c>
      <c r="C2875">
        <v>0</v>
      </c>
      <c r="D2875">
        <v>1660</v>
      </c>
      <c r="E2875">
        <v>0</v>
      </c>
    </row>
    <row r="2876" spans="1:5" x14ac:dyDescent="0.35">
      <c r="A2876" s="39" t="s">
        <v>3805</v>
      </c>
      <c r="B2876">
        <v>0</v>
      </c>
      <c r="C2876">
        <v>0</v>
      </c>
      <c r="D2876">
        <v>0</v>
      </c>
      <c r="E2876">
        <v>0</v>
      </c>
    </row>
    <row r="2877" spans="1:5" x14ac:dyDescent="0.35">
      <c r="A2877" s="39" t="s">
        <v>3806</v>
      </c>
      <c r="B2877">
        <v>24089</v>
      </c>
      <c r="C2877">
        <v>217636</v>
      </c>
      <c r="D2877">
        <v>3832</v>
      </c>
      <c r="E2877">
        <v>25000</v>
      </c>
    </row>
    <row r="2878" spans="1:5" x14ac:dyDescent="0.35">
      <c r="A2878" s="39" t="s">
        <v>3807</v>
      </c>
      <c r="B2878">
        <v>0</v>
      </c>
      <c r="C2878">
        <v>0</v>
      </c>
      <c r="D2878">
        <v>0</v>
      </c>
      <c r="E2878">
        <v>0</v>
      </c>
    </row>
    <row r="2879" spans="1:5" x14ac:dyDescent="0.35">
      <c r="A2879" s="39" t="s">
        <v>3808</v>
      </c>
      <c r="B2879">
        <v>213907</v>
      </c>
      <c r="C2879">
        <v>4280</v>
      </c>
      <c r="D2879">
        <v>13854</v>
      </c>
      <c r="E2879">
        <v>0</v>
      </c>
    </row>
    <row r="2880" spans="1:5" x14ac:dyDescent="0.35">
      <c r="A2880" s="39" t="s">
        <v>3809</v>
      </c>
      <c r="B2880">
        <v>91216</v>
      </c>
      <c r="C2880">
        <v>0</v>
      </c>
      <c r="D2880">
        <v>5796</v>
      </c>
      <c r="E2880">
        <v>0</v>
      </c>
    </row>
    <row r="2881" spans="1:5" x14ac:dyDescent="0.35">
      <c r="A2881" s="39" t="s">
        <v>3810</v>
      </c>
      <c r="B2881">
        <v>0</v>
      </c>
      <c r="C2881">
        <v>0</v>
      </c>
      <c r="D2881">
        <v>0</v>
      </c>
      <c r="E2881">
        <v>0</v>
      </c>
    </row>
    <row r="2882" spans="1:5" x14ac:dyDescent="0.35">
      <c r="A2882" s="39" t="s">
        <v>3811</v>
      </c>
      <c r="B2882">
        <v>0</v>
      </c>
      <c r="C2882">
        <v>124044</v>
      </c>
      <c r="D2882">
        <v>322</v>
      </c>
      <c r="E2882">
        <v>0</v>
      </c>
    </row>
    <row r="2883" spans="1:5" x14ac:dyDescent="0.35">
      <c r="A2883" s="39" t="s">
        <v>3812</v>
      </c>
      <c r="B2883">
        <v>0</v>
      </c>
      <c r="C2883">
        <v>0</v>
      </c>
      <c r="D2883">
        <v>0</v>
      </c>
      <c r="E2883">
        <v>0</v>
      </c>
    </row>
    <row r="2884" spans="1:5" x14ac:dyDescent="0.35">
      <c r="A2884" s="39" t="s">
        <v>3813</v>
      </c>
      <c r="B2884">
        <v>181183</v>
      </c>
      <c r="C2884">
        <v>25197</v>
      </c>
      <c r="D2884">
        <v>11274</v>
      </c>
      <c r="E2884">
        <v>0</v>
      </c>
    </row>
    <row r="2885" spans="1:5" x14ac:dyDescent="0.35">
      <c r="A2885" s="39" t="s">
        <v>3814</v>
      </c>
      <c r="B2885">
        <v>31394</v>
      </c>
      <c r="C2885">
        <v>0</v>
      </c>
      <c r="D2885">
        <v>1723</v>
      </c>
      <c r="E2885">
        <v>0</v>
      </c>
    </row>
    <row r="2886" spans="1:5" x14ac:dyDescent="0.35">
      <c r="A2886" s="39" t="s">
        <v>3815</v>
      </c>
      <c r="B2886">
        <v>12231</v>
      </c>
      <c r="C2886">
        <v>10503</v>
      </c>
      <c r="D2886">
        <v>1220</v>
      </c>
      <c r="E2886">
        <v>2200</v>
      </c>
    </row>
    <row r="2887" spans="1:5" x14ac:dyDescent="0.35">
      <c r="A2887" s="39" t="s">
        <v>3816</v>
      </c>
      <c r="B2887">
        <v>0</v>
      </c>
      <c r="C2887">
        <v>0</v>
      </c>
      <c r="D2887">
        <v>0</v>
      </c>
      <c r="E2887">
        <v>0</v>
      </c>
    </row>
    <row r="2888" spans="1:5" x14ac:dyDescent="0.35">
      <c r="A2888" s="39" t="s">
        <v>3817</v>
      </c>
      <c r="B2888">
        <v>0</v>
      </c>
      <c r="C2888">
        <v>0</v>
      </c>
      <c r="D2888">
        <v>0</v>
      </c>
      <c r="E2888">
        <v>0</v>
      </c>
    </row>
    <row r="2889" spans="1:5" x14ac:dyDescent="0.35">
      <c r="A2889" s="39" t="s">
        <v>3818</v>
      </c>
      <c r="B2889">
        <v>91989</v>
      </c>
      <c r="C2889">
        <v>221938</v>
      </c>
      <c r="D2889">
        <v>8076</v>
      </c>
      <c r="E2889">
        <v>0</v>
      </c>
    </row>
    <row r="2890" spans="1:5" x14ac:dyDescent="0.35">
      <c r="A2890" s="39" t="s">
        <v>3819</v>
      </c>
      <c r="B2890">
        <v>0</v>
      </c>
      <c r="C2890">
        <v>0</v>
      </c>
      <c r="D2890">
        <v>0</v>
      </c>
      <c r="E2890">
        <v>0</v>
      </c>
    </row>
    <row r="2891" spans="1:5" x14ac:dyDescent="0.35">
      <c r="A2891" s="39" t="s">
        <v>3820</v>
      </c>
      <c r="B2891">
        <v>0</v>
      </c>
      <c r="C2891">
        <v>4596</v>
      </c>
      <c r="D2891">
        <v>0</v>
      </c>
      <c r="E2891">
        <v>0</v>
      </c>
    </row>
    <row r="2892" spans="1:5" x14ac:dyDescent="0.35">
      <c r="A2892" s="39" t="s">
        <v>3821</v>
      </c>
      <c r="B2892">
        <v>758115</v>
      </c>
      <c r="C2892">
        <v>0</v>
      </c>
      <c r="D2892">
        <v>52623</v>
      </c>
      <c r="E2892">
        <v>0</v>
      </c>
    </row>
    <row r="2893" spans="1:5" x14ac:dyDescent="0.35">
      <c r="A2893" s="39" t="s">
        <v>3822</v>
      </c>
      <c r="B2893">
        <v>105629</v>
      </c>
      <c r="C2893">
        <v>0</v>
      </c>
      <c r="D2893">
        <v>7332</v>
      </c>
      <c r="E2893">
        <v>0</v>
      </c>
    </row>
    <row r="2894" spans="1:5" x14ac:dyDescent="0.35">
      <c r="A2894" s="39" t="s">
        <v>3823</v>
      </c>
      <c r="B2894">
        <v>16988</v>
      </c>
      <c r="C2894">
        <v>101327</v>
      </c>
      <c r="D2894">
        <v>2295</v>
      </c>
      <c r="E2894">
        <v>0</v>
      </c>
    </row>
    <row r="2895" spans="1:5" x14ac:dyDescent="0.35">
      <c r="A2895" s="39" t="s">
        <v>3824</v>
      </c>
      <c r="B2895">
        <v>749</v>
      </c>
      <c r="C2895">
        <v>0</v>
      </c>
      <c r="D2895">
        <v>55</v>
      </c>
      <c r="E2895">
        <v>0</v>
      </c>
    </row>
    <row r="2896" spans="1:5" x14ac:dyDescent="0.35">
      <c r="A2896" s="39" t="s">
        <v>3825</v>
      </c>
      <c r="B2896">
        <v>55211</v>
      </c>
      <c r="C2896">
        <v>7826</v>
      </c>
      <c r="D2896">
        <v>4642</v>
      </c>
      <c r="E2896">
        <v>0</v>
      </c>
    </row>
    <row r="2897" spans="1:5" x14ac:dyDescent="0.35">
      <c r="A2897" s="39" t="s">
        <v>3826</v>
      </c>
      <c r="B2897">
        <v>75946</v>
      </c>
      <c r="C2897">
        <v>0</v>
      </c>
      <c r="D2897">
        <v>5618</v>
      </c>
      <c r="E2897">
        <v>0</v>
      </c>
    </row>
    <row r="2898" spans="1:5" x14ac:dyDescent="0.35">
      <c r="A2898" s="39" t="s">
        <v>3827</v>
      </c>
      <c r="B2898">
        <v>54004</v>
      </c>
      <c r="C2898">
        <v>27070</v>
      </c>
      <c r="D2898">
        <v>9416</v>
      </c>
      <c r="E2898">
        <v>0</v>
      </c>
    </row>
    <row r="2899" spans="1:5" x14ac:dyDescent="0.35">
      <c r="A2899" s="39" t="s">
        <v>3828</v>
      </c>
      <c r="B2899">
        <v>0</v>
      </c>
      <c r="C2899">
        <v>0</v>
      </c>
      <c r="D2899">
        <v>744</v>
      </c>
      <c r="E2899">
        <v>0</v>
      </c>
    </row>
    <row r="2900" spans="1:5" x14ac:dyDescent="0.35">
      <c r="A2900" s="39" t="s">
        <v>3829</v>
      </c>
      <c r="B2900">
        <v>1177733</v>
      </c>
      <c r="C2900">
        <v>1047016</v>
      </c>
      <c r="D2900">
        <v>120031</v>
      </c>
      <c r="E2900">
        <v>0</v>
      </c>
    </row>
    <row r="2901" spans="1:5" x14ac:dyDescent="0.35">
      <c r="A2901" s="39" t="s">
        <v>3830</v>
      </c>
      <c r="B2901">
        <v>0</v>
      </c>
      <c r="C2901">
        <v>0</v>
      </c>
      <c r="D2901">
        <v>0</v>
      </c>
      <c r="E2901">
        <v>0</v>
      </c>
    </row>
    <row r="2902" spans="1:5" x14ac:dyDescent="0.35">
      <c r="A2902" s="39" t="s">
        <v>3831</v>
      </c>
      <c r="B2902">
        <v>246347</v>
      </c>
      <c r="C2902">
        <v>0</v>
      </c>
      <c r="D2902">
        <v>22983</v>
      </c>
      <c r="E2902">
        <v>0</v>
      </c>
    </row>
    <row r="2903" spans="1:5" x14ac:dyDescent="0.35">
      <c r="A2903" s="39" t="s">
        <v>3832</v>
      </c>
      <c r="B2903">
        <v>7171</v>
      </c>
      <c r="C2903">
        <v>14294</v>
      </c>
      <c r="D2903">
        <v>1151</v>
      </c>
      <c r="E2903">
        <v>0</v>
      </c>
    </row>
    <row r="2904" spans="1:5" x14ac:dyDescent="0.35">
      <c r="A2904" s="39" t="s">
        <v>3833</v>
      </c>
      <c r="B2904">
        <v>0</v>
      </c>
      <c r="C2904">
        <v>0</v>
      </c>
      <c r="D2904">
        <v>0</v>
      </c>
      <c r="E2904">
        <v>0</v>
      </c>
    </row>
    <row r="2905" spans="1:5" x14ac:dyDescent="0.35">
      <c r="A2905" s="39" t="s">
        <v>3834</v>
      </c>
      <c r="B2905">
        <v>0</v>
      </c>
      <c r="C2905">
        <v>0</v>
      </c>
      <c r="D2905">
        <v>0</v>
      </c>
      <c r="E2905">
        <v>0</v>
      </c>
    </row>
    <row r="2906" spans="1:5" x14ac:dyDescent="0.35">
      <c r="A2906" s="39" t="s">
        <v>3835</v>
      </c>
      <c r="B2906">
        <v>0</v>
      </c>
      <c r="C2906">
        <v>29982</v>
      </c>
      <c r="D2906">
        <v>800</v>
      </c>
      <c r="E2906">
        <v>0</v>
      </c>
    </row>
    <row r="2907" spans="1:5" x14ac:dyDescent="0.35">
      <c r="A2907" s="39" t="s">
        <v>3836</v>
      </c>
      <c r="B2907">
        <v>4869</v>
      </c>
      <c r="C2907">
        <v>0</v>
      </c>
      <c r="D2907">
        <v>261</v>
      </c>
      <c r="E2907">
        <v>0</v>
      </c>
    </row>
    <row r="2908" spans="1:5" x14ac:dyDescent="0.35">
      <c r="A2908" s="39" t="s">
        <v>3837</v>
      </c>
      <c r="B2908">
        <v>20064</v>
      </c>
      <c r="C2908">
        <v>2313</v>
      </c>
      <c r="D2908">
        <v>1183</v>
      </c>
      <c r="E2908">
        <v>0</v>
      </c>
    </row>
    <row r="2909" spans="1:5" x14ac:dyDescent="0.35">
      <c r="A2909" s="39" t="s">
        <v>3838</v>
      </c>
      <c r="B2909">
        <v>18764</v>
      </c>
      <c r="C2909">
        <v>0</v>
      </c>
      <c r="D2909">
        <v>996</v>
      </c>
      <c r="E2909">
        <v>0</v>
      </c>
    </row>
    <row r="2910" spans="1:5" x14ac:dyDescent="0.35">
      <c r="A2910" s="39" t="s">
        <v>3839</v>
      </c>
      <c r="B2910">
        <v>0</v>
      </c>
      <c r="C2910">
        <v>0</v>
      </c>
      <c r="D2910">
        <v>0</v>
      </c>
      <c r="E2910">
        <v>0</v>
      </c>
    </row>
    <row r="2911" spans="1:5" x14ac:dyDescent="0.35">
      <c r="A2911" s="39" t="s">
        <v>3840</v>
      </c>
      <c r="B2911">
        <v>114741</v>
      </c>
      <c r="C2911">
        <v>560382</v>
      </c>
      <c r="D2911">
        <v>10746</v>
      </c>
      <c r="E2911">
        <v>3000</v>
      </c>
    </row>
    <row r="2912" spans="1:5" x14ac:dyDescent="0.35">
      <c r="A2912" s="39" t="s">
        <v>3841</v>
      </c>
      <c r="B2912">
        <v>89498</v>
      </c>
      <c r="C2912">
        <v>0</v>
      </c>
      <c r="D2912">
        <v>3994</v>
      </c>
      <c r="E2912">
        <v>0</v>
      </c>
    </row>
    <row r="2913" spans="1:5" x14ac:dyDescent="0.35">
      <c r="A2913" s="39" t="s">
        <v>3842</v>
      </c>
      <c r="B2913">
        <v>526966</v>
      </c>
      <c r="C2913">
        <v>74312</v>
      </c>
      <c r="D2913">
        <v>40609</v>
      </c>
      <c r="E2913">
        <v>0</v>
      </c>
    </row>
    <row r="2914" spans="1:5" x14ac:dyDescent="0.35">
      <c r="A2914" s="39" t="s">
        <v>3843</v>
      </c>
      <c r="B2914">
        <v>80249</v>
      </c>
      <c r="C2914">
        <v>0</v>
      </c>
      <c r="D2914">
        <v>5442</v>
      </c>
      <c r="E2914">
        <v>0</v>
      </c>
    </row>
    <row r="2915" spans="1:5" x14ac:dyDescent="0.35">
      <c r="A2915" s="39" t="s">
        <v>3844</v>
      </c>
      <c r="B2915">
        <v>291979</v>
      </c>
      <c r="C2915">
        <v>164457</v>
      </c>
      <c r="D2915">
        <v>17946</v>
      </c>
      <c r="E2915">
        <v>13765</v>
      </c>
    </row>
    <row r="2916" spans="1:5" x14ac:dyDescent="0.35">
      <c r="A2916" s="39" t="s">
        <v>3845</v>
      </c>
      <c r="B2916">
        <v>47359</v>
      </c>
      <c r="C2916">
        <v>0</v>
      </c>
      <c r="D2916">
        <v>2659</v>
      </c>
      <c r="E2916">
        <v>0</v>
      </c>
    </row>
    <row r="2917" spans="1:5" x14ac:dyDescent="0.35">
      <c r="A2917" s="39" t="s">
        <v>3846</v>
      </c>
      <c r="B2917">
        <v>0</v>
      </c>
      <c r="C2917">
        <v>0</v>
      </c>
      <c r="D2917">
        <v>0</v>
      </c>
      <c r="E2917">
        <v>0</v>
      </c>
    </row>
    <row r="2918" spans="1:5" x14ac:dyDescent="0.35">
      <c r="A2918" s="39" t="s">
        <v>3847</v>
      </c>
      <c r="B2918">
        <v>380994</v>
      </c>
      <c r="C2918">
        <v>302036</v>
      </c>
      <c r="D2918">
        <v>26851</v>
      </c>
      <c r="E2918">
        <v>0</v>
      </c>
    </row>
    <row r="2919" spans="1:5" x14ac:dyDescent="0.35">
      <c r="A2919" s="39" t="s">
        <v>3848</v>
      </c>
      <c r="B2919">
        <v>47137</v>
      </c>
      <c r="C2919">
        <v>0</v>
      </c>
      <c r="D2919">
        <v>2977</v>
      </c>
      <c r="E2919">
        <v>0</v>
      </c>
    </row>
    <row r="2920" spans="1:5" x14ac:dyDescent="0.35">
      <c r="A2920" s="39" t="s">
        <v>3849</v>
      </c>
      <c r="B2920">
        <v>141282</v>
      </c>
      <c r="C2920">
        <v>0</v>
      </c>
      <c r="D2920">
        <v>9265</v>
      </c>
      <c r="E2920">
        <v>0</v>
      </c>
    </row>
    <row r="2921" spans="1:5" x14ac:dyDescent="0.35">
      <c r="A2921" s="39" t="s">
        <v>3850</v>
      </c>
      <c r="B2921">
        <v>0</v>
      </c>
      <c r="C2921">
        <v>0</v>
      </c>
      <c r="D2921">
        <v>0</v>
      </c>
      <c r="E2921">
        <v>0</v>
      </c>
    </row>
    <row r="2922" spans="1:5" x14ac:dyDescent="0.35">
      <c r="A2922" s="39" t="s">
        <v>3851</v>
      </c>
      <c r="B2922">
        <v>41939</v>
      </c>
      <c r="C2922">
        <v>76822</v>
      </c>
      <c r="D2922">
        <v>4732</v>
      </c>
      <c r="E2922">
        <v>15000</v>
      </c>
    </row>
    <row r="2923" spans="1:5" x14ac:dyDescent="0.35">
      <c r="A2923" s="39" t="s">
        <v>3852</v>
      </c>
      <c r="B2923">
        <v>0</v>
      </c>
      <c r="C2923">
        <v>0</v>
      </c>
      <c r="D2923">
        <v>0</v>
      </c>
      <c r="E2923">
        <v>0</v>
      </c>
    </row>
    <row r="2924" spans="1:5" x14ac:dyDescent="0.35">
      <c r="A2924" s="39" t="s">
        <v>3853</v>
      </c>
      <c r="B2924">
        <v>115030</v>
      </c>
      <c r="C2924">
        <v>0</v>
      </c>
      <c r="D2924">
        <v>4923</v>
      </c>
      <c r="E2924">
        <v>59000</v>
      </c>
    </row>
    <row r="2925" spans="1:5" x14ac:dyDescent="0.35">
      <c r="A2925" s="39" t="s">
        <v>3854</v>
      </c>
      <c r="B2925">
        <v>7576</v>
      </c>
      <c r="C2925">
        <v>0</v>
      </c>
      <c r="D2925">
        <v>324</v>
      </c>
      <c r="E2925">
        <v>0</v>
      </c>
    </row>
    <row r="2926" spans="1:5" x14ac:dyDescent="0.35">
      <c r="A2926" s="39" t="s">
        <v>3855</v>
      </c>
      <c r="B2926">
        <v>89316</v>
      </c>
      <c r="C2926">
        <v>0</v>
      </c>
      <c r="D2926">
        <v>4827</v>
      </c>
      <c r="E2926">
        <v>10000</v>
      </c>
    </row>
    <row r="2927" spans="1:5" x14ac:dyDescent="0.35">
      <c r="A2927" s="39" t="s">
        <v>3856</v>
      </c>
      <c r="B2927">
        <v>0</v>
      </c>
      <c r="C2927">
        <v>0</v>
      </c>
      <c r="D2927">
        <v>0</v>
      </c>
      <c r="E2927">
        <v>0</v>
      </c>
    </row>
    <row r="2928" spans="1:5" x14ac:dyDescent="0.35">
      <c r="A2928" s="39" t="s">
        <v>3857</v>
      </c>
      <c r="B2928">
        <v>6311</v>
      </c>
      <c r="C2928">
        <v>13518</v>
      </c>
      <c r="D2928">
        <v>252</v>
      </c>
      <c r="E2928">
        <v>4420</v>
      </c>
    </row>
    <row r="2929" spans="1:5" x14ac:dyDescent="0.35">
      <c r="A2929" s="39" t="s">
        <v>3858</v>
      </c>
      <c r="B2929">
        <v>0</v>
      </c>
      <c r="C2929">
        <v>0</v>
      </c>
      <c r="D2929">
        <v>0</v>
      </c>
      <c r="E2929">
        <v>150</v>
      </c>
    </row>
    <row r="2930" spans="1:5" x14ac:dyDescent="0.35">
      <c r="A2930" s="39" t="s">
        <v>3859</v>
      </c>
      <c r="B2930">
        <v>44742</v>
      </c>
      <c r="C2930">
        <v>0</v>
      </c>
      <c r="D2930">
        <v>491</v>
      </c>
      <c r="E2930">
        <v>0</v>
      </c>
    </row>
    <row r="2931" spans="1:5" x14ac:dyDescent="0.35">
      <c r="A2931" s="39" t="s">
        <v>3860</v>
      </c>
      <c r="B2931">
        <v>30135</v>
      </c>
      <c r="C2931">
        <v>10653</v>
      </c>
      <c r="D2931">
        <v>1412</v>
      </c>
      <c r="E2931">
        <v>0</v>
      </c>
    </row>
    <row r="2932" spans="1:5" x14ac:dyDescent="0.35">
      <c r="A2932" s="39" t="s">
        <v>3861</v>
      </c>
      <c r="B2932">
        <v>0</v>
      </c>
      <c r="C2932">
        <v>0</v>
      </c>
      <c r="D2932">
        <v>0</v>
      </c>
      <c r="E2932">
        <v>0</v>
      </c>
    </row>
    <row r="2933" spans="1:5" x14ac:dyDescent="0.35">
      <c r="A2933" s="39" t="s">
        <v>3862</v>
      </c>
      <c r="B2933">
        <v>20963</v>
      </c>
      <c r="C2933">
        <v>0</v>
      </c>
      <c r="D2933">
        <v>293</v>
      </c>
      <c r="E2933">
        <v>0</v>
      </c>
    </row>
    <row r="2934" spans="1:5" x14ac:dyDescent="0.35">
      <c r="A2934" s="39" t="s">
        <v>3863</v>
      </c>
      <c r="B2934">
        <v>0</v>
      </c>
      <c r="C2934">
        <v>0</v>
      </c>
      <c r="D2934">
        <v>0</v>
      </c>
      <c r="E2934">
        <v>0</v>
      </c>
    </row>
    <row r="2935" spans="1:5" x14ac:dyDescent="0.35">
      <c r="A2935" s="39" t="s">
        <v>3864</v>
      </c>
      <c r="B2935">
        <v>28697</v>
      </c>
      <c r="C2935">
        <v>18641</v>
      </c>
      <c r="D2935">
        <v>1614</v>
      </c>
      <c r="E2935">
        <v>0</v>
      </c>
    </row>
    <row r="2936" spans="1:5" x14ac:dyDescent="0.35">
      <c r="A2936" s="39" t="s">
        <v>3865</v>
      </c>
      <c r="B2936">
        <v>432</v>
      </c>
      <c r="C2936">
        <v>0</v>
      </c>
      <c r="D2936">
        <v>16</v>
      </c>
      <c r="E2936">
        <v>10500</v>
      </c>
    </row>
    <row r="2937" spans="1:5" x14ac:dyDescent="0.35">
      <c r="A2937" s="39" t="s">
        <v>3866</v>
      </c>
      <c r="B2937">
        <v>9465</v>
      </c>
      <c r="C2937">
        <v>0</v>
      </c>
      <c r="D2937">
        <v>218</v>
      </c>
      <c r="E2937">
        <v>10500</v>
      </c>
    </row>
    <row r="2938" spans="1:5" x14ac:dyDescent="0.35">
      <c r="A2938" s="39" t="s">
        <v>3867</v>
      </c>
      <c r="B2938">
        <v>12253</v>
      </c>
      <c r="C2938">
        <v>0</v>
      </c>
      <c r="D2938">
        <v>330</v>
      </c>
      <c r="E2938">
        <v>10500</v>
      </c>
    </row>
    <row r="2939" spans="1:5" x14ac:dyDescent="0.35">
      <c r="A2939" s="39" t="s">
        <v>3868</v>
      </c>
      <c r="B2939">
        <v>11867</v>
      </c>
      <c r="C2939">
        <v>0</v>
      </c>
      <c r="D2939">
        <v>449</v>
      </c>
      <c r="E2939">
        <v>10500</v>
      </c>
    </row>
    <row r="2940" spans="1:5" x14ac:dyDescent="0.35">
      <c r="A2940" s="39" t="s">
        <v>3869</v>
      </c>
      <c r="B2940">
        <v>27978</v>
      </c>
      <c r="C2940">
        <v>9248</v>
      </c>
      <c r="D2940">
        <v>810</v>
      </c>
      <c r="E2940">
        <v>0</v>
      </c>
    </row>
    <row r="2941" spans="1:5" x14ac:dyDescent="0.35">
      <c r="A2941" s="39" t="s">
        <v>3870</v>
      </c>
      <c r="B2941">
        <v>0</v>
      </c>
      <c r="C2941">
        <v>0</v>
      </c>
      <c r="D2941">
        <v>0</v>
      </c>
      <c r="E2941">
        <v>0</v>
      </c>
    </row>
    <row r="2942" spans="1:5" x14ac:dyDescent="0.35">
      <c r="A2942" s="39" t="s">
        <v>3871</v>
      </c>
      <c r="B2942">
        <v>5749</v>
      </c>
      <c r="C2942">
        <v>0</v>
      </c>
      <c r="D2942">
        <v>140</v>
      </c>
      <c r="E2942">
        <v>0</v>
      </c>
    </row>
    <row r="2943" spans="1:5" x14ac:dyDescent="0.35">
      <c r="A2943" s="39" t="s">
        <v>3872</v>
      </c>
      <c r="B2943">
        <v>0</v>
      </c>
      <c r="C2943">
        <v>0</v>
      </c>
      <c r="D2943">
        <v>0</v>
      </c>
      <c r="E2943">
        <v>1500</v>
      </c>
    </row>
    <row r="2944" spans="1:5" x14ac:dyDescent="0.35">
      <c r="A2944" s="39" t="s">
        <v>3873</v>
      </c>
      <c r="B2944">
        <v>0</v>
      </c>
      <c r="C2944">
        <v>40476</v>
      </c>
      <c r="D2944">
        <v>0</v>
      </c>
      <c r="E2944">
        <v>0</v>
      </c>
    </row>
    <row r="2945" spans="1:5" x14ac:dyDescent="0.35">
      <c r="A2945" s="39" t="s">
        <v>3874</v>
      </c>
      <c r="B2945">
        <v>0</v>
      </c>
      <c r="C2945">
        <v>0</v>
      </c>
      <c r="D2945">
        <v>0</v>
      </c>
      <c r="E2945">
        <v>0</v>
      </c>
    </row>
    <row r="2946" spans="1:5" x14ac:dyDescent="0.35">
      <c r="A2946" s="39" t="s">
        <v>3875</v>
      </c>
      <c r="B2946">
        <v>46466</v>
      </c>
      <c r="C2946">
        <v>0</v>
      </c>
      <c r="D2946">
        <v>936</v>
      </c>
      <c r="E2946">
        <v>0</v>
      </c>
    </row>
    <row r="2947" spans="1:5" x14ac:dyDescent="0.35">
      <c r="A2947" s="39" t="s">
        <v>3876</v>
      </c>
      <c r="B2947">
        <v>28434</v>
      </c>
      <c r="C2947">
        <v>0</v>
      </c>
      <c r="D2947">
        <v>906</v>
      </c>
      <c r="E2947">
        <v>0</v>
      </c>
    </row>
    <row r="2948" spans="1:5" x14ac:dyDescent="0.35">
      <c r="A2948" s="39" t="s">
        <v>3877</v>
      </c>
      <c r="B2948">
        <v>0</v>
      </c>
      <c r="C2948">
        <v>0</v>
      </c>
      <c r="D2948">
        <v>0</v>
      </c>
      <c r="E2948">
        <v>2600</v>
      </c>
    </row>
    <row r="2949" spans="1:5" x14ac:dyDescent="0.35">
      <c r="A2949" s="39" t="s">
        <v>3878</v>
      </c>
      <c r="B2949">
        <v>123709</v>
      </c>
      <c r="C2949">
        <v>89652</v>
      </c>
      <c r="D2949">
        <v>9625</v>
      </c>
      <c r="E2949">
        <v>4000</v>
      </c>
    </row>
    <row r="2950" spans="1:5" x14ac:dyDescent="0.35">
      <c r="A2950" s="39" t="s">
        <v>3879</v>
      </c>
      <c r="B2950">
        <v>9476</v>
      </c>
      <c r="C2950">
        <v>0</v>
      </c>
      <c r="D2950">
        <v>581</v>
      </c>
      <c r="E2950">
        <v>0</v>
      </c>
    </row>
    <row r="2951" spans="1:5" x14ac:dyDescent="0.35">
      <c r="A2951" s="39" t="s">
        <v>3880</v>
      </c>
      <c r="B2951">
        <v>148347</v>
      </c>
      <c r="C2951">
        <v>0</v>
      </c>
      <c r="D2951">
        <v>9090</v>
      </c>
      <c r="E2951">
        <v>12000</v>
      </c>
    </row>
    <row r="2952" spans="1:5" x14ac:dyDescent="0.35">
      <c r="A2952" s="39" t="s">
        <v>3881</v>
      </c>
      <c r="B2952">
        <v>22915</v>
      </c>
      <c r="C2952">
        <v>0</v>
      </c>
      <c r="D2952">
        <v>1404</v>
      </c>
      <c r="E2952">
        <v>0</v>
      </c>
    </row>
    <row r="2953" spans="1:5" x14ac:dyDescent="0.35">
      <c r="A2953" s="39" t="s">
        <v>3882</v>
      </c>
      <c r="B2953">
        <v>0</v>
      </c>
      <c r="C2953">
        <v>0</v>
      </c>
      <c r="D2953">
        <v>0</v>
      </c>
      <c r="E2953">
        <v>0</v>
      </c>
    </row>
    <row r="2954" spans="1:5" x14ac:dyDescent="0.35">
      <c r="A2954" s="39" t="s">
        <v>3883</v>
      </c>
      <c r="B2954">
        <v>66651</v>
      </c>
      <c r="C2954">
        <v>82530</v>
      </c>
      <c r="D2954">
        <v>6853</v>
      </c>
      <c r="E2954">
        <v>0</v>
      </c>
    </row>
    <row r="2955" spans="1:5" x14ac:dyDescent="0.35">
      <c r="A2955" s="39" t="s">
        <v>3884</v>
      </c>
      <c r="B2955">
        <v>0</v>
      </c>
      <c r="C2955">
        <v>0</v>
      </c>
      <c r="D2955">
        <v>0</v>
      </c>
      <c r="E2955">
        <v>0</v>
      </c>
    </row>
    <row r="2956" spans="1:5" x14ac:dyDescent="0.35">
      <c r="A2956" s="39" t="s">
        <v>3885</v>
      </c>
      <c r="B2956">
        <v>125611</v>
      </c>
      <c r="C2956">
        <v>0</v>
      </c>
      <c r="D2956">
        <v>10164</v>
      </c>
      <c r="E2956">
        <v>0</v>
      </c>
    </row>
    <row r="2957" spans="1:5" x14ac:dyDescent="0.35">
      <c r="A2957" s="39" t="s">
        <v>3886</v>
      </c>
      <c r="B2957">
        <v>94849</v>
      </c>
      <c r="C2957">
        <v>0</v>
      </c>
      <c r="D2957">
        <v>7675</v>
      </c>
      <c r="E2957">
        <v>0</v>
      </c>
    </row>
    <row r="2958" spans="1:5" x14ac:dyDescent="0.35">
      <c r="A2958" s="39" t="s">
        <v>3887</v>
      </c>
      <c r="B2958">
        <v>16962</v>
      </c>
      <c r="C2958">
        <v>11210</v>
      </c>
      <c r="D2958">
        <v>477</v>
      </c>
      <c r="E2958">
        <v>0</v>
      </c>
    </row>
    <row r="2959" spans="1:5" x14ac:dyDescent="0.35">
      <c r="A2959" s="39" t="s">
        <v>3888</v>
      </c>
      <c r="B2959">
        <v>0</v>
      </c>
      <c r="C2959">
        <v>0</v>
      </c>
      <c r="D2959">
        <v>0</v>
      </c>
      <c r="E2959">
        <v>0</v>
      </c>
    </row>
    <row r="2960" spans="1:5" x14ac:dyDescent="0.35">
      <c r="A2960" s="39" t="s">
        <v>3889</v>
      </c>
      <c r="B2960">
        <v>6796</v>
      </c>
      <c r="C2960">
        <v>0</v>
      </c>
      <c r="D2960">
        <v>119</v>
      </c>
      <c r="E2960">
        <v>0</v>
      </c>
    </row>
    <row r="2961" spans="1:5" x14ac:dyDescent="0.35">
      <c r="A2961" s="39" t="s">
        <v>3890</v>
      </c>
      <c r="B2961">
        <v>0</v>
      </c>
      <c r="C2961">
        <v>7845</v>
      </c>
      <c r="D2961">
        <v>420</v>
      </c>
      <c r="E2961">
        <v>0</v>
      </c>
    </row>
    <row r="2962" spans="1:5" x14ac:dyDescent="0.35">
      <c r="A2962" s="39" t="s">
        <v>3891</v>
      </c>
      <c r="B2962">
        <v>0</v>
      </c>
      <c r="C2962">
        <v>0</v>
      </c>
      <c r="D2962">
        <v>0</v>
      </c>
      <c r="E2962">
        <v>0</v>
      </c>
    </row>
    <row r="2963" spans="1:5" x14ac:dyDescent="0.35">
      <c r="A2963" s="39" t="s">
        <v>3892</v>
      </c>
      <c r="B2963">
        <v>8830</v>
      </c>
      <c r="C2963">
        <v>0</v>
      </c>
      <c r="D2963">
        <v>240</v>
      </c>
      <c r="E2963">
        <v>0</v>
      </c>
    </row>
    <row r="2964" spans="1:5" x14ac:dyDescent="0.35">
      <c r="A2964" s="39" t="s">
        <v>3893</v>
      </c>
      <c r="B2964">
        <v>0</v>
      </c>
      <c r="C2964">
        <v>0</v>
      </c>
      <c r="D2964">
        <v>0</v>
      </c>
      <c r="E2964">
        <v>0</v>
      </c>
    </row>
    <row r="2965" spans="1:5" x14ac:dyDescent="0.35">
      <c r="A2965" s="39" t="s">
        <v>3894</v>
      </c>
      <c r="B2965">
        <v>30999</v>
      </c>
      <c r="C2965">
        <v>0</v>
      </c>
      <c r="D2965">
        <v>2015</v>
      </c>
      <c r="E2965">
        <v>0</v>
      </c>
    </row>
    <row r="2966" spans="1:5" x14ac:dyDescent="0.35">
      <c r="A2966" s="39" t="s">
        <v>3895</v>
      </c>
      <c r="B2966">
        <v>3783</v>
      </c>
      <c r="C2966">
        <v>11330</v>
      </c>
      <c r="D2966">
        <v>207</v>
      </c>
      <c r="E2966">
        <v>0</v>
      </c>
    </row>
    <row r="2967" spans="1:5" x14ac:dyDescent="0.35">
      <c r="A2967" s="39" t="s">
        <v>3896</v>
      </c>
      <c r="B2967">
        <v>733</v>
      </c>
      <c r="C2967">
        <v>3777</v>
      </c>
      <c r="D2967">
        <v>76</v>
      </c>
      <c r="E2967">
        <v>0</v>
      </c>
    </row>
    <row r="2968" spans="1:5" x14ac:dyDescent="0.35">
      <c r="A2968" s="39" t="s">
        <v>3897</v>
      </c>
      <c r="B2968">
        <v>7567</v>
      </c>
      <c r="C2968">
        <v>3777</v>
      </c>
      <c r="D2968">
        <v>413</v>
      </c>
      <c r="E2968">
        <v>0</v>
      </c>
    </row>
    <row r="2969" spans="1:5" x14ac:dyDescent="0.35">
      <c r="A2969" s="39" t="s">
        <v>3898</v>
      </c>
      <c r="B2969">
        <v>0</v>
      </c>
      <c r="C2969">
        <v>0</v>
      </c>
      <c r="D2969">
        <v>0</v>
      </c>
      <c r="E2969">
        <v>0</v>
      </c>
    </row>
    <row r="2970" spans="1:5" x14ac:dyDescent="0.35">
      <c r="A2970" s="39" t="s">
        <v>3899</v>
      </c>
      <c r="B2970">
        <v>82061</v>
      </c>
      <c r="C2970">
        <v>0</v>
      </c>
      <c r="D2970">
        <v>6682</v>
      </c>
      <c r="E2970">
        <v>0</v>
      </c>
    </row>
    <row r="2971" spans="1:5" x14ac:dyDescent="0.35">
      <c r="A2971" s="39" t="s">
        <v>3900</v>
      </c>
      <c r="B2971">
        <v>9437</v>
      </c>
      <c r="C2971">
        <v>32795</v>
      </c>
      <c r="D2971">
        <v>701</v>
      </c>
      <c r="E2971">
        <v>0</v>
      </c>
    </row>
    <row r="2972" spans="1:5" x14ac:dyDescent="0.35">
      <c r="A2972" s="39" t="s">
        <v>3901</v>
      </c>
      <c r="B2972">
        <v>29240</v>
      </c>
      <c r="C2972">
        <v>32795</v>
      </c>
      <c r="D2972">
        <v>2688</v>
      </c>
      <c r="E2972">
        <v>0</v>
      </c>
    </row>
    <row r="2973" spans="1:5" x14ac:dyDescent="0.35">
      <c r="A2973" s="39" t="s">
        <v>3902</v>
      </c>
      <c r="B2973">
        <v>22807</v>
      </c>
      <c r="C2973">
        <v>0</v>
      </c>
      <c r="D2973">
        <v>2096</v>
      </c>
      <c r="E2973">
        <v>0</v>
      </c>
    </row>
    <row r="2974" spans="1:5" x14ac:dyDescent="0.35">
      <c r="A2974" s="39" t="s">
        <v>3903</v>
      </c>
      <c r="B2974">
        <v>0</v>
      </c>
      <c r="C2974">
        <v>0</v>
      </c>
      <c r="D2974">
        <v>0</v>
      </c>
      <c r="E2974">
        <v>0</v>
      </c>
    </row>
    <row r="2975" spans="1:5" x14ac:dyDescent="0.35">
      <c r="A2975" s="39" t="s">
        <v>3904</v>
      </c>
      <c r="B2975">
        <v>0</v>
      </c>
      <c r="C2975">
        <v>0</v>
      </c>
      <c r="D2975">
        <v>0</v>
      </c>
      <c r="E2975">
        <v>0</v>
      </c>
    </row>
    <row r="2976" spans="1:5" x14ac:dyDescent="0.35">
      <c r="A2976" s="39" t="s">
        <v>3905</v>
      </c>
      <c r="B2976">
        <v>38326</v>
      </c>
      <c r="C2976">
        <v>33689</v>
      </c>
      <c r="D2976">
        <v>1852</v>
      </c>
      <c r="E2976">
        <v>0</v>
      </c>
    </row>
    <row r="2977" spans="1:5" x14ac:dyDescent="0.35">
      <c r="A2977" s="39" t="s">
        <v>3906</v>
      </c>
      <c r="B2977">
        <v>1888</v>
      </c>
      <c r="C2977">
        <v>0</v>
      </c>
      <c r="D2977">
        <v>68</v>
      </c>
      <c r="E2977">
        <v>0</v>
      </c>
    </row>
    <row r="2978" spans="1:5" x14ac:dyDescent="0.35">
      <c r="A2978" s="39" t="s">
        <v>3907</v>
      </c>
      <c r="B2978">
        <v>16237</v>
      </c>
      <c r="C2978">
        <v>0</v>
      </c>
      <c r="D2978">
        <v>581</v>
      </c>
      <c r="E2978">
        <v>0</v>
      </c>
    </row>
    <row r="2979" spans="1:5" x14ac:dyDescent="0.35">
      <c r="A2979" s="39" t="s">
        <v>3908</v>
      </c>
      <c r="B2979">
        <v>21145</v>
      </c>
      <c r="C2979">
        <v>0</v>
      </c>
      <c r="D2979">
        <v>757</v>
      </c>
      <c r="E2979">
        <v>1800</v>
      </c>
    </row>
    <row r="2980" spans="1:5" x14ac:dyDescent="0.35">
      <c r="A2980" s="39" t="s">
        <v>3909</v>
      </c>
      <c r="B2980">
        <v>26702</v>
      </c>
      <c r="C2980">
        <v>11215</v>
      </c>
      <c r="D2980">
        <v>1961</v>
      </c>
      <c r="E2980">
        <v>0</v>
      </c>
    </row>
    <row r="2981" spans="1:5" x14ac:dyDescent="0.35">
      <c r="A2981" s="39" t="s">
        <v>3910</v>
      </c>
      <c r="B2981">
        <v>0</v>
      </c>
      <c r="C2981">
        <v>0</v>
      </c>
      <c r="D2981">
        <v>0</v>
      </c>
      <c r="E2981">
        <v>0</v>
      </c>
    </row>
    <row r="2982" spans="1:5" x14ac:dyDescent="0.35">
      <c r="A2982" s="39" t="s">
        <v>3911</v>
      </c>
      <c r="B2982">
        <v>30125</v>
      </c>
      <c r="C2982">
        <v>16824</v>
      </c>
      <c r="D2982">
        <v>1942</v>
      </c>
      <c r="E2982">
        <v>0</v>
      </c>
    </row>
    <row r="2983" spans="1:5" x14ac:dyDescent="0.35">
      <c r="A2983" s="39" t="s">
        <v>3912</v>
      </c>
      <c r="B2983">
        <v>5991</v>
      </c>
      <c r="C2983">
        <v>0</v>
      </c>
      <c r="D2983">
        <v>386</v>
      </c>
      <c r="E2983">
        <v>0</v>
      </c>
    </row>
    <row r="2984" spans="1:5" x14ac:dyDescent="0.35">
      <c r="A2984" s="39" t="s">
        <v>3913</v>
      </c>
      <c r="B2984">
        <v>0</v>
      </c>
      <c r="C2984">
        <v>0</v>
      </c>
      <c r="D2984">
        <v>0</v>
      </c>
      <c r="E2984">
        <v>0</v>
      </c>
    </row>
    <row r="2985" spans="1:5" x14ac:dyDescent="0.35">
      <c r="A2985" s="39" t="s">
        <v>3914</v>
      </c>
      <c r="B2985">
        <v>21399</v>
      </c>
      <c r="C2985">
        <v>20501</v>
      </c>
      <c r="D2985">
        <v>1545</v>
      </c>
      <c r="E2985">
        <v>9000</v>
      </c>
    </row>
    <row r="2986" spans="1:5" x14ac:dyDescent="0.35">
      <c r="A2986" s="39" t="s">
        <v>3915</v>
      </c>
      <c r="B2986">
        <v>2735</v>
      </c>
      <c r="C2986">
        <v>10250</v>
      </c>
      <c r="D2986">
        <v>151</v>
      </c>
      <c r="E2986">
        <v>0</v>
      </c>
    </row>
    <row r="2987" spans="1:5" x14ac:dyDescent="0.35">
      <c r="A2987" s="39" t="s">
        <v>3916</v>
      </c>
      <c r="B2987">
        <v>65896</v>
      </c>
      <c r="C2987">
        <v>0</v>
      </c>
      <c r="D2987">
        <v>4452</v>
      </c>
      <c r="E2987">
        <v>0</v>
      </c>
    </row>
    <row r="2988" spans="1:5" x14ac:dyDescent="0.35">
      <c r="A2988" s="39" t="s">
        <v>3917</v>
      </c>
      <c r="B2988">
        <v>2735</v>
      </c>
      <c r="C2988">
        <v>10250</v>
      </c>
      <c r="D2988">
        <v>151</v>
      </c>
      <c r="E2988">
        <v>0</v>
      </c>
    </row>
    <row r="2989" spans="1:5" x14ac:dyDescent="0.35">
      <c r="A2989" s="39" t="s">
        <v>3918</v>
      </c>
      <c r="B2989">
        <v>41774</v>
      </c>
      <c r="C2989">
        <v>15563</v>
      </c>
      <c r="D2989">
        <v>3022</v>
      </c>
      <c r="E2989">
        <v>0</v>
      </c>
    </row>
    <row r="2990" spans="1:5" x14ac:dyDescent="0.35">
      <c r="A2990" s="39" t="s">
        <v>3919</v>
      </c>
      <c r="B2990">
        <v>4131</v>
      </c>
      <c r="C2990">
        <v>0</v>
      </c>
      <c r="D2990">
        <v>105</v>
      </c>
      <c r="E2990">
        <v>0</v>
      </c>
    </row>
    <row r="2991" spans="1:5" x14ac:dyDescent="0.35">
      <c r="A2991" s="39" t="s">
        <v>3920</v>
      </c>
      <c r="B2991">
        <v>62890</v>
      </c>
      <c r="C2991">
        <v>62253</v>
      </c>
      <c r="D2991">
        <v>1594</v>
      </c>
      <c r="E2991">
        <v>0</v>
      </c>
    </row>
    <row r="2992" spans="1:5" x14ac:dyDescent="0.35">
      <c r="A2992" s="39" t="s">
        <v>3921</v>
      </c>
      <c r="B2992">
        <v>459988</v>
      </c>
      <c r="C2992">
        <v>0</v>
      </c>
      <c r="D2992">
        <v>10067</v>
      </c>
      <c r="E2992">
        <v>0</v>
      </c>
    </row>
    <row r="2993" spans="1:5" x14ac:dyDescent="0.35">
      <c r="A2993" s="39" t="s">
        <v>3922</v>
      </c>
      <c r="B2993">
        <v>27773</v>
      </c>
      <c r="C2993">
        <v>0</v>
      </c>
      <c r="D2993">
        <v>704</v>
      </c>
      <c r="E2993">
        <v>0</v>
      </c>
    </row>
    <row r="2994" spans="1:5" x14ac:dyDescent="0.35">
      <c r="A2994" s="39" t="s">
        <v>3923</v>
      </c>
      <c r="B2994">
        <v>23182</v>
      </c>
      <c r="C2994">
        <v>0</v>
      </c>
      <c r="D2994">
        <v>588</v>
      </c>
      <c r="E2994">
        <v>2600</v>
      </c>
    </row>
    <row r="2995" spans="1:5" x14ac:dyDescent="0.35">
      <c r="A2995" s="39" t="s">
        <v>3924</v>
      </c>
      <c r="B2995">
        <v>0</v>
      </c>
      <c r="C2995">
        <v>0</v>
      </c>
      <c r="D2995">
        <v>0</v>
      </c>
      <c r="E2995">
        <v>0</v>
      </c>
    </row>
    <row r="2996" spans="1:5" x14ac:dyDescent="0.35">
      <c r="A2996" s="39" t="s">
        <v>3925</v>
      </c>
      <c r="B2996">
        <v>0</v>
      </c>
      <c r="C2996">
        <v>0</v>
      </c>
      <c r="D2996">
        <v>0</v>
      </c>
      <c r="E2996">
        <v>0</v>
      </c>
    </row>
    <row r="2997" spans="1:5" x14ac:dyDescent="0.35">
      <c r="A2997" s="39" t="s">
        <v>3926</v>
      </c>
      <c r="B2997">
        <v>166704</v>
      </c>
      <c r="C2997">
        <v>167945</v>
      </c>
      <c r="D2997">
        <v>10091</v>
      </c>
      <c r="E2997">
        <v>27000</v>
      </c>
    </row>
    <row r="2998" spans="1:5" x14ac:dyDescent="0.35">
      <c r="A2998" s="39" t="s">
        <v>3927</v>
      </c>
      <c r="B2998">
        <v>4596</v>
      </c>
      <c r="C2998">
        <v>0</v>
      </c>
      <c r="D2998">
        <v>279</v>
      </c>
      <c r="E2998">
        <v>0</v>
      </c>
    </row>
    <row r="2999" spans="1:5" x14ac:dyDescent="0.35">
      <c r="A2999" s="39" t="s">
        <v>3928</v>
      </c>
      <c r="B2999">
        <v>89699</v>
      </c>
      <c r="C2999">
        <v>0</v>
      </c>
      <c r="D2999">
        <v>6362</v>
      </c>
      <c r="E2999">
        <v>0</v>
      </c>
    </row>
    <row r="3000" spans="1:5" x14ac:dyDescent="0.35">
      <c r="A3000" s="39" t="s">
        <v>3929</v>
      </c>
      <c r="B3000">
        <v>0</v>
      </c>
      <c r="C3000">
        <v>0</v>
      </c>
      <c r="D3000">
        <v>0</v>
      </c>
      <c r="E3000">
        <v>0</v>
      </c>
    </row>
    <row r="3001" spans="1:5" x14ac:dyDescent="0.35">
      <c r="A3001" s="39" t="s">
        <v>3930</v>
      </c>
      <c r="B3001">
        <v>110616</v>
      </c>
      <c r="C3001">
        <v>0</v>
      </c>
      <c r="D3001">
        <v>7836</v>
      </c>
      <c r="E3001">
        <v>0</v>
      </c>
    </row>
    <row r="3002" spans="1:5" x14ac:dyDescent="0.35">
      <c r="A3002" s="39" t="s">
        <v>3931</v>
      </c>
      <c r="B3002">
        <v>12116</v>
      </c>
      <c r="C3002">
        <v>0</v>
      </c>
      <c r="D3002">
        <v>735</v>
      </c>
      <c r="E3002">
        <v>0</v>
      </c>
    </row>
    <row r="3003" spans="1:5" x14ac:dyDescent="0.35">
      <c r="A3003" s="39" t="s">
        <v>3932</v>
      </c>
      <c r="B3003">
        <v>0</v>
      </c>
      <c r="C3003">
        <v>0</v>
      </c>
      <c r="D3003">
        <v>0</v>
      </c>
      <c r="E3003">
        <v>0</v>
      </c>
    </row>
    <row r="3004" spans="1:5" x14ac:dyDescent="0.35">
      <c r="A3004" s="39" t="s">
        <v>3933</v>
      </c>
      <c r="B3004">
        <v>77515</v>
      </c>
      <c r="C3004">
        <v>68977</v>
      </c>
      <c r="D3004">
        <v>5128</v>
      </c>
      <c r="E3004">
        <v>0</v>
      </c>
    </row>
    <row r="3005" spans="1:5" x14ac:dyDescent="0.35">
      <c r="A3005" s="39" t="s">
        <v>3934</v>
      </c>
      <c r="B3005">
        <v>15890</v>
      </c>
      <c r="C3005">
        <v>0</v>
      </c>
      <c r="D3005">
        <v>706</v>
      </c>
      <c r="E3005">
        <v>0</v>
      </c>
    </row>
    <row r="3006" spans="1:5" x14ac:dyDescent="0.35">
      <c r="A3006" s="39" t="s">
        <v>3935</v>
      </c>
      <c r="B3006">
        <v>6600</v>
      </c>
      <c r="C3006">
        <v>0</v>
      </c>
      <c r="D3006">
        <v>313</v>
      </c>
      <c r="E3006">
        <v>0</v>
      </c>
    </row>
    <row r="3007" spans="1:5" x14ac:dyDescent="0.35">
      <c r="A3007" s="39" t="s">
        <v>3936</v>
      </c>
      <c r="B3007">
        <v>44692</v>
      </c>
      <c r="C3007">
        <v>0</v>
      </c>
      <c r="D3007">
        <v>2118</v>
      </c>
      <c r="E3007">
        <v>0</v>
      </c>
    </row>
    <row r="3008" spans="1:5" x14ac:dyDescent="0.35">
      <c r="A3008" s="39" t="s">
        <v>3937</v>
      </c>
      <c r="B3008">
        <v>3876</v>
      </c>
      <c r="C3008">
        <v>0</v>
      </c>
      <c r="D3008">
        <v>172</v>
      </c>
      <c r="E3008">
        <v>0</v>
      </c>
    </row>
    <row r="3009" spans="1:5" x14ac:dyDescent="0.35">
      <c r="A3009" s="39" t="s">
        <v>3938</v>
      </c>
      <c r="B3009">
        <v>0</v>
      </c>
      <c r="C3009">
        <v>0</v>
      </c>
      <c r="D3009">
        <v>0</v>
      </c>
      <c r="E3009">
        <v>0</v>
      </c>
    </row>
    <row r="3010" spans="1:5" x14ac:dyDescent="0.35">
      <c r="A3010" s="39" t="s">
        <v>3939</v>
      </c>
      <c r="B3010">
        <v>46456</v>
      </c>
      <c r="C3010">
        <v>68800</v>
      </c>
      <c r="D3010">
        <v>3425</v>
      </c>
      <c r="E3010">
        <v>0</v>
      </c>
    </row>
    <row r="3011" spans="1:5" x14ac:dyDescent="0.35">
      <c r="A3011" s="39" t="s">
        <v>3940</v>
      </c>
      <c r="B3011">
        <v>0</v>
      </c>
      <c r="C3011">
        <v>0</v>
      </c>
      <c r="D3011">
        <v>0</v>
      </c>
      <c r="E3011">
        <v>0</v>
      </c>
    </row>
    <row r="3012" spans="1:5" x14ac:dyDescent="0.35">
      <c r="A3012" s="39" t="s">
        <v>3941</v>
      </c>
      <c r="B3012">
        <v>82592</v>
      </c>
      <c r="C3012">
        <v>0</v>
      </c>
      <c r="D3012">
        <v>5338</v>
      </c>
      <c r="E3012">
        <v>25100</v>
      </c>
    </row>
    <row r="3013" spans="1:5" x14ac:dyDescent="0.35">
      <c r="A3013" s="39" t="s">
        <v>3942</v>
      </c>
      <c r="B3013">
        <v>76499</v>
      </c>
      <c r="C3013">
        <v>0</v>
      </c>
      <c r="D3013">
        <v>4686</v>
      </c>
      <c r="E3013">
        <v>0</v>
      </c>
    </row>
    <row r="3014" spans="1:5" x14ac:dyDescent="0.35">
      <c r="A3014" s="39" t="s">
        <v>3943</v>
      </c>
      <c r="B3014">
        <v>19631</v>
      </c>
      <c r="C3014">
        <v>0</v>
      </c>
      <c r="D3014">
        <v>1269</v>
      </c>
      <c r="E3014">
        <v>0</v>
      </c>
    </row>
    <row r="3015" spans="1:5" x14ac:dyDescent="0.35">
      <c r="A3015" s="39" t="s">
        <v>3944</v>
      </c>
      <c r="B3015">
        <v>9291</v>
      </c>
      <c r="C3015">
        <v>0</v>
      </c>
      <c r="D3015">
        <v>522</v>
      </c>
      <c r="E3015">
        <v>0</v>
      </c>
    </row>
    <row r="3016" spans="1:5" x14ac:dyDescent="0.35">
      <c r="A3016" s="39" t="s">
        <v>3945</v>
      </c>
      <c r="B3016">
        <v>0</v>
      </c>
      <c r="C3016">
        <v>0</v>
      </c>
      <c r="D3016">
        <v>0</v>
      </c>
      <c r="E3016">
        <v>0</v>
      </c>
    </row>
    <row r="3017" spans="1:5" x14ac:dyDescent="0.35">
      <c r="A3017" s="39" t="s">
        <v>3946</v>
      </c>
      <c r="B3017">
        <v>0</v>
      </c>
      <c r="C3017">
        <v>44365</v>
      </c>
      <c r="D3017">
        <v>952</v>
      </c>
      <c r="E3017">
        <v>0</v>
      </c>
    </row>
    <row r="3018" spans="1:5" x14ac:dyDescent="0.35">
      <c r="A3018" s="39" t="s">
        <v>3947</v>
      </c>
      <c r="B3018">
        <v>6672</v>
      </c>
      <c r="C3018">
        <v>0</v>
      </c>
      <c r="D3018">
        <v>614</v>
      </c>
      <c r="E3018">
        <v>0</v>
      </c>
    </row>
    <row r="3019" spans="1:5" x14ac:dyDescent="0.35">
      <c r="A3019" s="39" t="s">
        <v>3948</v>
      </c>
      <c r="B3019">
        <v>42793</v>
      </c>
      <c r="C3019">
        <v>0</v>
      </c>
      <c r="D3019">
        <v>3941</v>
      </c>
      <c r="E3019">
        <v>0</v>
      </c>
    </row>
    <row r="3020" spans="1:5" x14ac:dyDescent="0.35">
      <c r="A3020" s="39" t="s">
        <v>3949</v>
      </c>
      <c r="B3020">
        <v>0</v>
      </c>
      <c r="C3020">
        <v>0</v>
      </c>
      <c r="D3020">
        <v>0</v>
      </c>
      <c r="E3020">
        <v>0</v>
      </c>
    </row>
    <row r="3021" spans="1:5" x14ac:dyDescent="0.35">
      <c r="A3021" s="39" t="s">
        <v>3950</v>
      </c>
      <c r="B3021">
        <v>0</v>
      </c>
      <c r="C3021">
        <v>0</v>
      </c>
      <c r="D3021">
        <v>0</v>
      </c>
      <c r="E3021">
        <v>1600</v>
      </c>
    </row>
    <row r="3022" spans="1:5" x14ac:dyDescent="0.35">
      <c r="A3022" s="39" t="s">
        <v>3951</v>
      </c>
      <c r="B3022">
        <v>7362</v>
      </c>
      <c r="C3022">
        <v>0</v>
      </c>
      <c r="D3022">
        <v>678</v>
      </c>
      <c r="E3022">
        <v>5500</v>
      </c>
    </row>
    <row r="3023" spans="1:5" x14ac:dyDescent="0.35">
      <c r="A3023" s="39" t="s">
        <v>3952</v>
      </c>
      <c r="B3023">
        <v>0</v>
      </c>
      <c r="C3023">
        <v>0</v>
      </c>
      <c r="D3023">
        <v>0</v>
      </c>
      <c r="E3023">
        <v>0</v>
      </c>
    </row>
    <row r="3024" spans="1:5" x14ac:dyDescent="0.35">
      <c r="A3024" s="39" t="s">
        <v>3953</v>
      </c>
      <c r="B3024">
        <v>26848</v>
      </c>
      <c r="C3024">
        <v>24105</v>
      </c>
      <c r="D3024">
        <v>1995</v>
      </c>
      <c r="E3024">
        <v>1360</v>
      </c>
    </row>
    <row r="3025" spans="1:5" x14ac:dyDescent="0.35">
      <c r="A3025" s="39" t="s">
        <v>3954</v>
      </c>
      <c r="B3025">
        <v>0</v>
      </c>
      <c r="C3025">
        <v>0</v>
      </c>
      <c r="D3025">
        <v>0</v>
      </c>
      <c r="E3025">
        <v>0</v>
      </c>
    </row>
    <row r="3026" spans="1:5" x14ac:dyDescent="0.35">
      <c r="A3026" s="39" t="s">
        <v>3955</v>
      </c>
      <c r="B3026">
        <v>26338</v>
      </c>
      <c r="C3026">
        <v>0</v>
      </c>
      <c r="D3026">
        <v>1606</v>
      </c>
      <c r="E3026">
        <v>0</v>
      </c>
    </row>
    <row r="3027" spans="1:5" x14ac:dyDescent="0.35">
      <c r="A3027" s="39" t="s">
        <v>3956</v>
      </c>
      <c r="B3027">
        <v>1359</v>
      </c>
      <c r="C3027">
        <v>0</v>
      </c>
      <c r="D3027">
        <v>83</v>
      </c>
      <c r="E3027">
        <v>0</v>
      </c>
    </row>
    <row r="3028" spans="1:5" x14ac:dyDescent="0.35">
      <c r="A3028" s="39" t="s">
        <v>3957</v>
      </c>
      <c r="B3028">
        <v>0</v>
      </c>
      <c r="C3028">
        <v>0</v>
      </c>
      <c r="D3028">
        <v>0</v>
      </c>
      <c r="E3028">
        <v>0</v>
      </c>
    </row>
    <row r="3029" spans="1:5" x14ac:dyDescent="0.35">
      <c r="A3029" s="39" t="s">
        <v>3958</v>
      </c>
      <c r="B3029">
        <v>107715</v>
      </c>
      <c r="C3029">
        <v>89703</v>
      </c>
      <c r="D3029">
        <v>6286</v>
      </c>
      <c r="E3029">
        <v>0</v>
      </c>
    </row>
    <row r="3030" spans="1:5" x14ac:dyDescent="0.35">
      <c r="A3030" s="39" t="s">
        <v>3959</v>
      </c>
      <c r="B3030">
        <v>42413</v>
      </c>
      <c r="C3030">
        <v>0</v>
      </c>
      <c r="D3030">
        <v>2475</v>
      </c>
      <c r="E3030">
        <v>0</v>
      </c>
    </row>
    <row r="3031" spans="1:5" x14ac:dyDescent="0.35">
      <c r="A3031" s="39" t="s">
        <v>3960</v>
      </c>
      <c r="B3031">
        <v>27761</v>
      </c>
      <c r="C3031">
        <v>0</v>
      </c>
      <c r="D3031">
        <v>2896</v>
      </c>
      <c r="E3031">
        <v>0</v>
      </c>
    </row>
    <row r="3032" spans="1:5" x14ac:dyDescent="0.35">
      <c r="A3032" s="39" t="s">
        <v>3961</v>
      </c>
      <c r="B3032">
        <v>24236</v>
      </c>
      <c r="C3032">
        <v>0</v>
      </c>
      <c r="D3032">
        <v>1414</v>
      </c>
      <c r="E3032">
        <v>0</v>
      </c>
    </row>
    <row r="3033" spans="1:5" x14ac:dyDescent="0.35">
      <c r="A3033" s="39" t="s">
        <v>3962</v>
      </c>
      <c r="B3033">
        <v>8981</v>
      </c>
      <c r="C3033">
        <v>25962</v>
      </c>
      <c r="D3033">
        <v>747</v>
      </c>
      <c r="E3033">
        <v>0</v>
      </c>
    </row>
    <row r="3034" spans="1:5" x14ac:dyDescent="0.35">
      <c r="A3034" s="39" t="s">
        <v>3963</v>
      </c>
      <c r="B3034">
        <v>3402</v>
      </c>
      <c r="C3034">
        <v>0</v>
      </c>
      <c r="D3034">
        <v>210</v>
      </c>
      <c r="E3034">
        <v>0</v>
      </c>
    </row>
    <row r="3035" spans="1:5" x14ac:dyDescent="0.35">
      <c r="A3035" s="39" t="s">
        <v>3964</v>
      </c>
      <c r="B3035">
        <v>43544</v>
      </c>
      <c r="C3035">
        <v>0</v>
      </c>
      <c r="D3035">
        <v>2683</v>
      </c>
      <c r="E3035">
        <v>0</v>
      </c>
    </row>
    <row r="3036" spans="1:5" x14ac:dyDescent="0.35">
      <c r="A3036" s="39" t="s">
        <v>3965</v>
      </c>
      <c r="B3036">
        <v>4627</v>
      </c>
      <c r="C3036">
        <v>0</v>
      </c>
      <c r="D3036">
        <v>285</v>
      </c>
      <c r="E3036">
        <v>0</v>
      </c>
    </row>
    <row r="3037" spans="1:5" x14ac:dyDescent="0.35">
      <c r="A3037" s="39" t="s">
        <v>3966</v>
      </c>
      <c r="B3037">
        <v>16101</v>
      </c>
      <c r="C3037">
        <v>11384</v>
      </c>
      <c r="D3037">
        <v>1537</v>
      </c>
      <c r="E3037">
        <v>0</v>
      </c>
    </row>
    <row r="3038" spans="1:5" x14ac:dyDescent="0.35">
      <c r="A3038" s="39" t="s">
        <v>3967</v>
      </c>
      <c r="B3038">
        <v>914</v>
      </c>
      <c r="C3038">
        <v>0</v>
      </c>
      <c r="D3038">
        <v>80</v>
      </c>
      <c r="E3038">
        <v>0</v>
      </c>
    </row>
    <row r="3039" spans="1:5" x14ac:dyDescent="0.35">
      <c r="A3039" s="39" t="s">
        <v>3968</v>
      </c>
      <c r="B3039">
        <v>4111</v>
      </c>
      <c r="C3039">
        <v>0</v>
      </c>
      <c r="D3039">
        <v>354</v>
      </c>
      <c r="E3039">
        <v>0</v>
      </c>
    </row>
    <row r="3040" spans="1:5" x14ac:dyDescent="0.35">
      <c r="A3040" s="39" t="s">
        <v>3969</v>
      </c>
      <c r="B3040">
        <v>8765</v>
      </c>
      <c r="C3040">
        <v>0</v>
      </c>
      <c r="D3040">
        <v>643</v>
      </c>
      <c r="E3040">
        <v>0</v>
      </c>
    </row>
    <row r="3041" spans="1:5" x14ac:dyDescent="0.35">
      <c r="A3041" s="39" t="s">
        <v>3970</v>
      </c>
      <c r="B3041">
        <v>843</v>
      </c>
      <c r="C3041">
        <v>0</v>
      </c>
      <c r="D3041">
        <v>50</v>
      </c>
      <c r="E3041">
        <v>0</v>
      </c>
    </row>
    <row r="3042" spans="1:5" x14ac:dyDescent="0.35">
      <c r="A3042" s="39" t="s">
        <v>3971</v>
      </c>
      <c r="B3042">
        <v>7551</v>
      </c>
      <c r="C3042">
        <v>11639</v>
      </c>
      <c r="D3042">
        <v>469</v>
      </c>
      <c r="E3042">
        <v>0</v>
      </c>
    </row>
    <row r="3043" spans="1:5" x14ac:dyDescent="0.35">
      <c r="A3043" s="39" t="s">
        <v>3972</v>
      </c>
      <c r="B3043">
        <v>25932</v>
      </c>
      <c r="C3043">
        <v>33462</v>
      </c>
      <c r="D3043">
        <v>1529</v>
      </c>
      <c r="E3043">
        <v>350</v>
      </c>
    </row>
    <row r="3044" spans="1:5" x14ac:dyDescent="0.35">
      <c r="A3044" s="39" t="s">
        <v>3973</v>
      </c>
      <c r="B3044">
        <v>1745</v>
      </c>
      <c r="C3044">
        <v>0</v>
      </c>
      <c r="D3044">
        <v>98</v>
      </c>
      <c r="E3044">
        <v>0</v>
      </c>
    </row>
    <row r="3045" spans="1:5" x14ac:dyDescent="0.35">
      <c r="A3045" s="39" t="s">
        <v>3974</v>
      </c>
      <c r="B3045">
        <v>27738</v>
      </c>
      <c r="C3045">
        <v>0</v>
      </c>
      <c r="D3045">
        <v>1581</v>
      </c>
      <c r="E3045">
        <v>0</v>
      </c>
    </row>
    <row r="3046" spans="1:5" x14ac:dyDescent="0.35">
      <c r="A3046" s="39" t="s">
        <v>3975</v>
      </c>
      <c r="B3046">
        <v>6442</v>
      </c>
      <c r="C3046">
        <v>5333</v>
      </c>
      <c r="D3046">
        <v>689</v>
      </c>
      <c r="E3046">
        <v>0</v>
      </c>
    </row>
    <row r="3047" spans="1:5" x14ac:dyDescent="0.35">
      <c r="A3047" s="39" t="s">
        <v>3976</v>
      </c>
      <c r="B3047">
        <v>460</v>
      </c>
      <c r="C3047">
        <v>0</v>
      </c>
      <c r="D3047">
        <v>41</v>
      </c>
      <c r="E3047">
        <v>0</v>
      </c>
    </row>
    <row r="3048" spans="1:5" x14ac:dyDescent="0.35">
      <c r="A3048" s="39" t="s">
        <v>3977</v>
      </c>
      <c r="B3048">
        <v>2945</v>
      </c>
      <c r="C3048">
        <v>0</v>
      </c>
      <c r="D3048">
        <v>262</v>
      </c>
      <c r="E3048">
        <v>0</v>
      </c>
    </row>
    <row r="3049" spans="1:5" x14ac:dyDescent="0.35">
      <c r="A3049" s="39" t="s">
        <v>3978</v>
      </c>
      <c r="B3049">
        <v>18748</v>
      </c>
      <c r="C3049">
        <v>19306</v>
      </c>
      <c r="D3049">
        <v>1590</v>
      </c>
      <c r="E3049">
        <v>0</v>
      </c>
    </row>
    <row r="3050" spans="1:5" x14ac:dyDescent="0.35">
      <c r="A3050" s="39" t="s">
        <v>3979</v>
      </c>
      <c r="B3050">
        <v>22549</v>
      </c>
      <c r="C3050">
        <v>0</v>
      </c>
      <c r="D3050">
        <v>1236</v>
      </c>
      <c r="E3050">
        <v>0</v>
      </c>
    </row>
    <row r="3051" spans="1:5" x14ac:dyDescent="0.35">
      <c r="A3051" s="39" t="s">
        <v>3980</v>
      </c>
      <c r="B3051">
        <v>1773</v>
      </c>
      <c r="C3051">
        <v>0</v>
      </c>
      <c r="D3051">
        <v>97</v>
      </c>
      <c r="E3051">
        <v>0</v>
      </c>
    </row>
    <row r="3052" spans="1:5" x14ac:dyDescent="0.35">
      <c r="A3052" s="39" t="s">
        <v>3981</v>
      </c>
      <c r="B3052">
        <v>0</v>
      </c>
      <c r="C3052">
        <v>0</v>
      </c>
      <c r="D3052">
        <v>0</v>
      </c>
      <c r="E3052">
        <v>0</v>
      </c>
    </row>
    <row r="3053" spans="1:5" x14ac:dyDescent="0.35">
      <c r="A3053" s="39" t="s">
        <v>3982</v>
      </c>
      <c r="B3053">
        <v>20267</v>
      </c>
      <c r="C3053">
        <v>8855</v>
      </c>
      <c r="D3053">
        <v>1330</v>
      </c>
      <c r="E3053">
        <v>0</v>
      </c>
    </row>
    <row r="3054" spans="1:5" x14ac:dyDescent="0.35">
      <c r="A3054" s="39" t="s">
        <v>3983</v>
      </c>
      <c r="B3054">
        <v>0</v>
      </c>
      <c r="C3054">
        <v>0</v>
      </c>
      <c r="D3054">
        <v>0</v>
      </c>
      <c r="E3054">
        <v>0</v>
      </c>
    </row>
    <row r="3055" spans="1:5" x14ac:dyDescent="0.35">
      <c r="A3055" s="39" t="s">
        <v>3984</v>
      </c>
      <c r="B3055">
        <v>18359</v>
      </c>
      <c r="C3055">
        <v>8045</v>
      </c>
      <c r="D3055">
        <v>1430</v>
      </c>
      <c r="E3055">
        <v>0</v>
      </c>
    </row>
    <row r="3056" spans="1:5" x14ac:dyDescent="0.35">
      <c r="A3056" s="39" t="s">
        <v>3985</v>
      </c>
      <c r="B3056">
        <v>0</v>
      </c>
      <c r="C3056">
        <v>0</v>
      </c>
      <c r="D3056">
        <v>0</v>
      </c>
      <c r="E3056">
        <v>0</v>
      </c>
    </row>
    <row r="3057" spans="1:5" x14ac:dyDescent="0.35">
      <c r="A3057" s="39" t="s">
        <v>3986</v>
      </c>
      <c r="B3057">
        <v>0</v>
      </c>
      <c r="C3057">
        <v>0</v>
      </c>
      <c r="D3057">
        <v>0</v>
      </c>
      <c r="E3057">
        <v>0</v>
      </c>
    </row>
    <row r="3058" spans="1:5" x14ac:dyDescent="0.35">
      <c r="A3058" s="39" t="s">
        <v>3987</v>
      </c>
      <c r="B3058">
        <v>15535</v>
      </c>
      <c r="C3058">
        <v>7654</v>
      </c>
      <c r="D3058">
        <v>841</v>
      </c>
      <c r="E3058">
        <v>0</v>
      </c>
    </row>
    <row r="3059" spans="1:5" x14ac:dyDescent="0.35">
      <c r="A3059" s="39" t="s">
        <v>3988</v>
      </c>
      <c r="B3059">
        <v>1443</v>
      </c>
      <c r="C3059">
        <v>0</v>
      </c>
      <c r="D3059">
        <v>69</v>
      </c>
      <c r="E3059">
        <v>0</v>
      </c>
    </row>
    <row r="3060" spans="1:5" x14ac:dyDescent="0.35">
      <c r="A3060" s="39" t="s">
        <v>3989</v>
      </c>
      <c r="B3060">
        <v>1165</v>
      </c>
      <c r="C3060">
        <v>0</v>
      </c>
      <c r="D3060">
        <v>56</v>
      </c>
      <c r="E3060">
        <v>0</v>
      </c>
    </row>
    <row r="3061" spans="1:5" x14ac:dyDescent="0.35">
      <c r="A3061" s="39" t="s">
        <v>3990</v>
      </c>
      <c r="B3061">
        <v>0</v>
      </c>
      <c r="C3061">
        <v>0</v>
      </c>
      <c r="D3061">
        <v>0</v>
      </c>
      <c r="E3061">
        <v>0</v>
      </c>
    </row>
    <row r="3062" spans="1:5" x14ac:dyDescent="0.35">
      <c r="A3062" s="39" t="s">
        <v>3991</v>
      </c>
      <c r="B3062">
        <v>11334</v>
      </c>
      <c r="C3062">
        <v>7179</v>
      </c>
      <c r="D3062">
        <v>596</v>
      </c>
      <c r="E3062">
        <v>0</v>
      </c>
    </row>
    <row r="3063" spans="1:5" x14ac:dyDescent="0.35">
      <c r="A3063" s="39" t="s">
        <v>3992</v>
      </c>
      <c r="B3063">
        <v>5272</v>
      </c>
      <c r="C3063">
        <v>0</v>
      </c>
      <c r="D3063">
        <v>256</v>
      </c>
      <c r="E3063">
        <v>0</v>
      </c>
    </row>
    <row r="3064" spans="1:5" x14ac:dyDescent="0.35">
      <c r="A3064" s="39" t="s">
        <v>3993</v>
      </c>
      <c r="B3064">
        <v>10582</v>
      </c>
      <c r="C3064">
        <v>5290</v>
      </c>
      <c r="D3064">
        <v>1083</v>
      </c>
      <c r="E3064">
        <v>0</v>
      </c>
    </row>
    <row r="3065" spans="1:5" x14ac:dyDescent="0.35">
      <c r="A3065" s="39" t="s">
        <v>3994</v>
      </c>
      <c r="B3065">
        <v>458</v>
      </c>
      <c r="C3065">
        <v>0</v>
      </c>
      <c r="D3065">
        <v>39</v>
      </c>
      <c r="E3065">
        <v>0</v>
      </c>
    </row>
    <row r="3066" spans="1:5" x14ac:dyDescent="0.35">
      <c r="A3066" s="39" t="s">
        <v>3995</v>
      </c>
      <c r="B3066">
        <v>1167</v>
      </c>
      <c r="C3066">
        <v>0</v>
      </c>
      <c r="D3066">
        <v>98</v>
      </c>
      <c r="E3066">
        <v>0</v>
      </c>
    </row>
    <row r="3067" spans="1:5" x14ac:dyDescent="0.35">
      <c r="A3067" s="39" t="s">
        <v>3996</v>
      </c>
      <c r="B3067">
        <v>9416</v>
      </c>
      <c r="C3067">
        <v>5460</v>
      </c>
      <c r="D3067">
        <v>1524</v>
      </c>
      <c r="E3067">
        <v>0</v>
      </c>
    </row>
    <row r="3068" spans="1:5" x14ac:dyDescent="0.35">
      <c r="A3068" s="39" t="s">
        <v>3997</v>
      </c>
      <c r="B3068">
        <v>3210</v>
      </c>
      <c r="C3068">
        <v>0</v>
      </c>
      <c r="D3068">
        <v>227</v>
      </c>
      <c r="E3068">
        <v>0</v>
      </c>
    </row>
    <row r="3069" spans="1:5" x14ac:dyDescent="0.35">
      <c r="A3069" s="39" t="s">
        <v>3998</v>
      </c>
      <c r="B3069">
        <v>38440</v>
      </c>
      <c r="C3069">
        <v>33718</v>
      </c>
      <c r="D3069">
        <v>3155</v>
      </c>
      <c r="E3069">
        <v>0</v>
      </c>
    </row>
    <row r="3070" spans="1:5" x14ac:dyDescent="0.35">
      <c r="A3070" s="39" t="s">
        <v>3999</v>
      </c>
      <c r="B3070">
        <v>38440</v>
      </c>
      <c r="C3070">
        <v>0</v>
      </c>
      <c r="D3070">
        <v>2966</v>
      </c>
      <c r="E3070">
        <v>0</v>
      </c>
    </row>
    <row r="3071" spans="1:5" x14ac:dyDescent="0.35">
      <c r="A3071" s="39" t="s">
        <v>4000</v>
      </c>
      <c r="B3071">
        <v>0</v>
      </c>
      <c r="C3071">
        <v>0</v>
      </c>
      <c r="D3071">
        <v>0</v>
      </c>
      <c r="E3071">
        <v>0</v>
      </c>
    </row>
    <row r="3072" spans="1:5" x14ac:dyDescent="0.35">
      <c r="A3072" s="39" t="s">
        <v>4001</v>
      </c>
      <c r="B3072">
        <v>8000</v>
      </c>
      <c r="C3072">
        <v>6166</v>
      </c>
      <c r="D3072">
        <v>783</v>
      </c>
      <c r="E3072">
        <v>400</v>
      </c>
    </row>
    <row r="3073" spans="1:5" x14ac:dyDescent="0.35">
      <c r="A3073" s="39" t="s">
        <v>4002</v>
      </c>
      <c r="B3073">
        <v>5951</v>
      </c>
      <c r="C3073">
        <v>0</v>
      </c>
      <c r="D3073">
        <v>501</v>
      </c>
      <c r="E3073">
        <v>0</v>
      </c>
    </row>
    <row r="3074" spans="1:5" x14ac:dyDescent="0.35">
      <c r="A3074" s="39" t="s">
        <v>4003</v>
      </c>
      <c r="B3074">
        <v>0</v>
      </c>
      <c r="C3074">
        <v>0</v>
      </c>
      <c r="D3074">
        <v>0</v>
      </c>
      <c r="E3074">
        <v>0</v>
      </c>
    </row>
    <row r="3075" spans="1:5" x14ac:dyDescent="0.35">
      <c r="A3075" s="39" t="s">
        <v>4004</v>
      </c>
      <c r="B3075">
        <v>9033</v>
      </c>
      <c r="C3075">
        <v>7668</v>
      </c>
      <c r="D3075">
        <v>637</v>
      </c>
      <c r="E3075">
        <v>0</v>
      </c>
    </row>
    <row r="3076" spans="1:5" x14ac:dyDescent="0.35">
      <c r="A3076" s="39" t="s">
        <v>4005</v>
      </c>
      <c r="B3076">
        <v>8636</v>
      </c>
      <c r="C3076">
        <v>0</v>
      </c>
      <c r="D3076">
        <v>461</v>
      </c>
      <c r="E3076">
        <v>0</v>
      </c>
    </row>
    <row r="3077" spans="1:5" x14ac:dyDescent="0.35">
      <c r="A3077" s="39" t="s">
        <v>4006</v>
      </c>
      <c r="B3077">
        <v>245060</v>
      </c>
      <c r="C3077">
        <v>168627</v>
      </c>
      <c r="D3077">
        <v>16196</v>
      </c>
      <c r="E3077">
        <v>3000</v>
      </c>
    </row>
    <row r="3078" spans="1:5" x14ac:dyDescent="0.35">
      <c r="A3078" s="39" t="s">
        <v>4007</v>
      </c>
      <c r="B3078">
        <v>245805</v>
      </c>
      <c r="C3078">
        <v>0</v>
      </c>
      <c r="D3078">
        <v>15439</v>
      </c>
      <c r="E3078">
        <v>0</v>
      </c>
    </row>
    <row r="3079" spans="1:5" x14ac:dyDescent="0.35">
      <c r="A3079" s="39" t="s">
        <v>4008</v>
      </c>
      <c r="B3079">
        <v>0</v>
      </c>
      <c r="C3079">
        <v>0</v>
      </c>
      <c r="D3079">
        <v>0</v>
      </c>
      <c r="E3079">
        <v>0</v>
      </c>
    </row>
    <row r="3080" spans="1:5" x14ac:dyDescent="0.35">
      <c r="A3080" s="39" t="s">
        <v>4009</v>
      </c>
      <c r="B3080">
        <v>471103</v>
      </c>
      <c r="C3080">
        <v>207432</v>
      </c>
      <c r="D3080">
        <v>35766</v>
      </c>
      <c r="E3080">
        <v>6000</v>
      </c>
    </row>
    <row r="3081" spans="1:5" x14ac:dyDescent="0.35">
      <c r="A3081" s="39" t="s">
        <v>4010</v>
      </c>
      <c r="B3081">
        <v>0</v>
      </c>
      <c r="C3081">
        <v>0</v>
      </c>
      <c r="D3081">
        <v>0</v>
      </c>
      <c r="E3081">
        <v>0</v>
      </c>
    </row>
    <row r="3082" spans="1:5" x14ac:dyDescent="0.35">
      <c r="A3082" s="39" t="s">
        <v>4011</v>
      </c>
      <c r="B3082">
        <v>0</v>
      </c>
      <c r="C3082">
        <v>55598</v>
      </c>
      <c r="D3082">
        <v>428</v>
      </c>
      <c r="E3082">
        <v>0</v>
      </c>
    </row>
    <row r="3083" spans="1:5" x14ac:dyDescent="0.35">
      <c r="A3083" s="39" t="s">
        <v>4012</v>
      </c>
      <c r="B3083">
        <v>13116</v>
      </c>
      <c r="C3083">
        <v>0</v>
      </c>
      <c r="D3083">
        <v>1522</v>
      </c>
      <c r="E3083">
        <v>0</v>
      </c>
    </row>
    <row r="3084" spans="1:5" x14ac:dyDescent="0.35">
      <c r="A3084" s="39" t="s">
        <v>4013</v>
      </c>
      <c r="B3084">
        <v>34238</v>
      </c>
      <c r="C3084">
        <v>0</v>
      </c>
      <c r="D3084">
        <v>3974</v>
      </c>
      <c r="E3084">
        <v>0</v>
      </c>
    </row>
    <row r="3085" spans="1:5" x14ac:dyDescent="0.35">
      <c r="A3085" s="39" t="s">
        <v>4014</v>
      </c>
      <c r="B3085">
        <v>45973</v>
      </c>
      <c r="C3085">
        <v>0</v>
      </c>
      <c r="D3085">
        <v>5335</v>
      </c>
      <c r="E3085">
        <v>0</v>
      </c>
    </row>
    <row r="3086" spans="1:5" x14ac:dyDescent="0.35">
      <c r="A3086" s="39" t="s">
        <v>4015</v>
      </c>
      <c r="B3086">
        <v>0</v>
      </c>
      <c r="C3086">
        <v>0</v>
      </c>
      <c r="D3086">
        <v>0</v>
      </c>
      <c r="E3086">
        <v>0</v>
      </c>
    </row>
    <row r="3087" spans="1:5" x14ac:dyDescent="0.35">
      <c r="A3087" s="39" t="s">
        <v>4016</v>
      </c>
      <c r="B3087">
        <v>0</v>
      </c>
      <c r="C3087">
        <v>23509</v>
      </c>
      <c r="D3087">
        <v>28</v>
      </c>
      <c r="E3087">
        <v>0</v>
      </c>
    </row>
    <row r="3088" spans="1:5" x14ac:dyDescent="0.35">
      <c r="A3088" s="39" t="s">
        <v>4017</v>
      </c>
      <c r="B3088">
        <v>13279</v>
      </c>
      <c r="C3088">
        <v>0</v>
      </c>
      <c r="D3088">
        <v>1044</v>
      </c>
      <c r="E3088">
        <v>0</v>
      </c>
    </row>
    <row r="3089" spans="1:5" x14ac:dyDescent="0.35">
      <c r="A3089" s="39" t="s">
        <v>4018</v>
      </c>
      <c r="B3089">
        <v>25303</v>
      </c>
      <c r="C3089">
        <v>0</v>
      </c>
      <c r="D3089">
        <v>1990</v>
      </c>
      <c r="E3089">
        <v>0</v>
      </c>
    </row>
    <row r="3090" spans="1:5" x14ac:dyDescent="0.35">
      <c r="A3090" s="39" t="s">
        <v>4019</v>
      </c>
      <c r="B3090">
        <v>0</v>
      </c>
      <c r="C3090">
        <v>0</v>
      </c>
      <c r="D3090">
        <v>0</v>
      </c>
      <c r="E3090">
        <v>0</v>
      </c>
    </row>
    <row r="3091" spans="1:5" x14ac:dyDescent="0.35">
      <c r="A3091" s="39" t="s">
        <v>4020</v>
      </c>
      <c r="B3091">
        <v>11463</v>
      </c>
      <c r="C3091">
        <v>9790</v>
      </c>
      <c r="D3091">
        <v>904</v>
      </c>
      <c r="E3091">
        <v>0</v>
      </c>
    </row>
    <row r="3092" spans="1:5" x14ac:dyDescent="0.35">
      <c r="A3092" s="39" t="s">
        <v>4021</v>
      </c>
      <c r="B3092">
        <v>2903</v>
      </c>
      <c r="C3092">
        <v>0</v>
      </c>
      <c r="D3092">
        <v>179</v>
      </c>
      <c r="E3092">
        <v>0</v>
      </c>
    </row>
    <row r="3093" spans="1:5" x14ac:dyDescent="0.35">
      <c r="A3093" s="39" t="s">
        <v>4022</v>
      </c>
      <c r="B3093">
        <v>2940</v>
      </c>
      <c r="C3093">
        <v>0</v>
      </c>
      <c r="D3093">
        <v>181</v>
      </c>
      <c r="E3093">
        <v>0</v>
      </c>
    </row>
    <row r="3094" spans="1:5" x14ac:dyDescent="0.35">
      <c r="A3094" s="39" t="s">
        <v>4023</v>
      </c>
      <c r="B3094">
        <v>0</v>
      </c>
      <c r="C3094">
        <v>0</v>
      </c>
      <c r="D3094">
        <v>0</v>
      </c>
      <c r="E3094">
        <v>0</v>
      </c>
    </row>
    <row r="3095" spans="1:5" x14ac:dyDescent="0.35">
      <c r="A3095" s="39" t="s">
        <v>4024</v>
      </c>
      <c r="B3095">
        <v>13380</v>
      </c>
      <c r="C3095">
        <v>6891</v>
      </c>
      <c r="D3095">
        <v>392</v>
      </c>
      <c r="E3095">
        <v>0</v>
      </c>
    </row>
    <row r="3096" spans="1:5" x14ac:dyDescent="0.35">
      <c r="A3096" s="39" t="s">
        <v>4025</v>
      </c>
      <c r="B3096">
        <v>11781</v>
      </c>
      <c r="C3096">
        <v>0</v>
      </c>
      <c r="D3096">
        <v>322</v>
      </c>
      <c r="E3096">
        <v>0</v>
      </c>
    </row>
    <row r="3097" spans="1:5" x14ac:dyDescent="0.35">
      <c r="A3097" s="39" t="s">
        <v>4026</v>
      </c>
      <c r="B3097">
        <v>0</v>
      </c>
      <c r="C3097">
        <v>0</v>
      </c>
      <c r="D3097">
        <v>0</v>
      </c>
      <c r="E3097">
        <v>0</v>
      </c>
    </row>
    <row r="3098" spans="1:5" x14ac:dyDescent="0.35">
      <c r="A3098" s="39" t="s">
        <v>4027</v>
      </c>
      <c r="B3098">
        <v>11725</v>
      </c>
      <c r="C3098">
        <v>20389</v>
      </c>
      <c r="D3098">
        <v>1214</v>
      </c>
      <c r="E3098">
        <v>0</v>
      </c>
    </row>
    <row r="3099" spans="1:5" x14ac:dyDescent="0.35">
      <c r="A3099" s="39" t="s">
        <v>4028</v>
      </c>
      <c r="B3099">
        <v>1897</v>
      </c>
      <c r="C3099">
        <v>0</v>
      </c>
      <c r="D3099">
        <v>107</v>
      </c>
      <c r="E3099">
        <v>0</v>
      </c>
    </row>
    <row r="3100" spans="1:5" x14ac:dyDescent="0.35">
      <c r="A3100" s="39" t="s">
        <v>4029</v>
      </c>
      <c r="B3100">
        <v>20175</v>
      </c>
      <c r="C3100">
        <v>0</v>
      </c>
      <c r="D3100">
        <v>1137</v>
      </c>
      <c r="E3100">
        <v>0</v>
      </c>
    </row>
    <row r="3101" spans="1:5" x14ac:dyDescent="0.35">
      <c r="A3101" s="39" t="s">
        <v>4030</v>
      </c>
      <c r="B3101">
        <v>11599</v>
      </c>
      <c r="C3101">
        <v>6860</v>
      </c>
      <c r="D3101">
        <v>1174</v>
      </c>
      <c r="E3101">
        <v>0</v>
      </c>
    </row>
    <row r="3102" spans="1:5" x14ac:dyDescent="0.35">
      <c r="A3102" s="39" t="s">
        <v>4031</v>
      </c>
      <c r="B3102">
        <v>0</v>
      </c>
      <c r="C3102">
        <v>0</v>
      </c>
      <c r="D3102">
        <v>0</v>
      </c>
      <c r="E3102">
        <v>0</v>
      </c>
    </row>
    <row r="3103" spans="1:5" x14ac:dyDescent="0.35">
      <c r="A3103" s="39" t="s">
        <v>4032</v>
      </c>
      <c r="B3103">
        <v>10799</v>
      </c>
      <c r="C3103">
        <v>6860</v>
      </c>
      <c r="D3103">
        <v>1090</v>
      </c>
      <c r="E3103">
        <v>0</v>
      </c>
    </row>
    <row r="3104" spans="1:5" x14ac:dyDescent="0.35">
      <c r="A3104" s="39" t="s">
        <v>4033</v>
      </c>
      <c r="B3104">
        <v>0</v>
      </c>
      <c r="C3104">
        <v>0</v>
      </c>
      <c r="D3104">
        <v>0</v>
      </c>
      <c r="E3104">
        <v>0</v>
      </c>
    </row>
    <row r="3105" spans="1:5" x14ac:dyDescent="0.35">
      <c r="A3105" s="39" t="s">
        <v>4034</v>
      </c>
      <c r="B3105">
        <v>9757</v>
      </c>
      <c r="C3105">
        <v>10752</v>
      </c>
      <c r="D3105">
        <v>831</v>
      </c>
      <c r="E3105">
        <v>600</v>
      </c>
    </row>
    <row r="3106" spans="1:5" x14ac:dyDescent="0.35">
      <c r="A3106" s="39" t="s">
        <v>4035</v>
      </c>
      <c r="B3106">
        <v>1848</v>
      </c>
      <c r="C3106">
        <v>0</v>
      </c>
      <c r="D3106">
        <v>156</v>
      </c>
      <c r="E3106">
        <v>0</v>
      </c>
    </row>
    <row r="3107" spans="1:5" x14ac:dyDescent="0.35">
      <c r="A3107" s="39" t="s">
        <v>4036</v>
      </c>
      <c r="B3107">
        <v>5987</v>
      </c>
      <c r="C3107">
        <v>0</v>
      </c>
      <c r="D3107">
        <v>504</v>
      </c>
      <c r="E3107">
        <v>0</v>
      </c>
    </row>
    <row r="3108" spans="1:5" x14ac:dyDescent="0.35">
      <c r="A3108" s="39" t="s">
        <v>4037</v>
      </c>
      <c r="B3108">
        <v>16641</v>
      </c>
      <c r="C3108">
        <v>16546</v>
      </c>
      <c r="D3108">
        <v>1389</v>
      </c>
      <c r="E3108">
        <v>0</v>
      </c>
    </row>
    <row r="3109" spans="1:5" x14ac:dyDescent="0.35">
      <c r="A3109" s="39" t="s">
        <v>4038</v>
      </c>
      <c r="B3109">
        <v>946</v>
      </c>
      <c r="C3109">
        <v>0</v>
      </c>
      <c r="D3109">
        <v>56</v>
      </c>
      <c r="E3109">
        <v>0</v>
      </c>
    </row>
    <row r="3110" spans="1:5" x14ac:dyDescent="0.35">
      <c r="A3110" s="39" t="s">
        <v>4039</v>
      </c>
      <c r="B3110">
        <v>9770</v>
      </c>
      <c r="C3110">
        <v>0</v>
      </c>
      <c r="D3110">
        <v>575</v>
      </c>
      <c r="E3110">
        <v>0</v>
      </c>
    </row>
    <row r="3111" spans="1:5" x14ac:dyDescent="0.35">
      <c r="A3111" s="39" t="s">
        <v>4040</v>
      </c>
      <c r="B3111">
        <v>0</v>
      </c>
      <c r="C3111">
        <v>0</v>
      </c>
      <c r="D3111">
        <v>0</v>
      </c>
      <c r="E3111">
        <v>0</v>
      </c>
    </row>
    <row r="3112" spans="1:5" x14ac:dyDescent="0.35">
      <c r="A3112" s="39" t="s">
        <v>4041</v>
      </c>
      <c r="B3112">
        <v>13447</v>
      </c>
      <c r="C3112">
        <v>5478</v>
      </c>
      <c r="D3112">
        <v>1179</v>
      </c>
      <c r="E3112">
        <v>0</v>
      </c>
    </row>
    <row r="3113" spans="1:5" x14ac:dyDescent="0.35">
      <c r="A3113" s="39" t="s">
        <v>4042</v>
      </c>
      <c r="B3113">
        <v>955</v>
      </c>
      <c r="C3113">
        <v>0</v>
      </c>
      <c r="D3113">
        <v>80</v>
      </c>
      <c r="E3113">
        <v>0</v>
      </c>
    </row>
    <row r="3114" spans="1:5" x14ac:dyDescent="0.35">
      <c r="A3114" s="39" t="s">
        <v>4043</v>
      </c>
      <c r="B3114">
        <v>3674</v>
      </c>
      <c r="C3114">
        <v>5476</v>
      </c>
      <c r="D3114">
        <v>307</v>
      </c>
      <c r="E3114">
        <v>0</v>
      </c>
    </row>
    <row r="3115" spans="1:5" x14ac:dyDescent="0.35">
      <c r="A3115" s="39" t="s">
        <v>4044</v>
      </c>
      <c r="B3115">
        <v>0</v>
      </c>
      <c r="C3115">
        <v>0</v>
      </c>
      <c r="D3115">
        <v>0</v>
      </c>
      <c r="E3115">
        <v>0</v>
      </c>
    </row>
    <row r="3116" spans="1:5" x14ac:dyDescent="0.35">
      <c r="A3116" s="39" t="s">
        <v>4045</v>
      </c>
      <c r="B3116">
        <v>7849</v>
      </c>
      <c r="C3116">
        <v>22252</v>
      </c>
      <c r="D3116">
        <v>664</v>
      </c>
      <c r="E3116">
        <v>0</v>
      </c>
    </row>
    <row r="3117" spans="1:5" x14ac:dyDescent="0.35">
      <c r="A3117" s="39" t="s">
        <v>4046</v>
      </c>
      <c r="B3117">
        <v>7849</v>
      </c>
      <c r="C3117">
        <v>0</v>
      </c>
      <c r="D3117">
        <v>618</v>
      </c>
      <c r="E3117">
        <v>0</v>
      </c>
    </row>
    <row r="3118" spans="1:5" x14ac:dyDescent="0.35">
      <c r="A3118" s="39" t="s">
        <v>4047</v>
      </c>
      <c r="B3118">
        <v>3924</v>
      </c>
      <c r="C3118">
        <v>0</v>
      </c>
      <c r="D3118">
        <v>309</v>
      </c>
      <c r="E3118">
        <v>0</v>
      </c>
    </row>
    <row r="3119" spans="1:5" x14ac:dyDescent="0.35">
      <c r="A3119" s="39" t="s">
        <v>4048</v>
      </c>
      <c r="B3119">
        <v>18314</v>
      </c>
      <c r="C3119">
        <v>0</v>
      </c>
      <c r="D3119">
        <v>1443</v>
      </c>
      <c r="E3119">
        <v>0</v>
      </c>
    </row>
    <row r="3120" spans="1:5" x14ac:dyDescent="0.35">
      <c r="A3120" s="39" t="s">
        <v>4049</v>
      </c>
      <c r="B3120">
        <v>10579</v>
      </c>
      <c r="C3120">
        <v>8510</v>
      </c>
      <c r="D3120">
        <v>803</v>
      </c>
      <c r="E3120">
        <v>0</v>
      </c>
    </row>
    <row r="3121" spans="1:5" x14ac:dyDescent="0.35">
      <c r="A3121" s="39" t="s">
        <v>4050</v>
      </c>
      <c r="B3121">
        <v>956</v>
      </c>
      <c r="C3121">
        <v>0</v>
      </c>
      <c r="D3121">
        <v>61</v>
      </c>
      <c r="E3121">
        <v>0</v>
      </c>
    </row>
    <row r="3122" spans="1:5" x14ac:dyDescent="0.35">
      <c r="A3122" s="39" t="s">
        <v>4051</v>
      </c>
      <c r="B3122">
        <v>11714</v>
      </c>
      <c r="C3122">
        <v>0</v>
      </c>
      <c r="D3122">
        <v>743</v>
      </c>
      <c r="E3122">
        <v>0</v>
      </c>
    </row>
    <row r="3123" spans="1:5" x14ac:dyDescent="0.35">
      <c r="A3123" s="39" t="s">
        <v>4052</v>
      </c>
      <c r="B3123">
        <v>0</v>
      </c>
      <c r="C3123">
        <v>0</v>
      </c>
      <c r="D3123">
        <v>0</v>
      </c>
      <c r="E3123">
        <v>0</v>
      </c>
    </row>
    <row r="3124" spans="1:5" x14ac:dyDescent="0.35">
      <c r="A3124" s="39" t="s">
        <v>4053</v>
      </c>
      <c r="B3124">
        <v>0</v>
      </c>
      <c r="C3124">
        <v>73965</v>
      </c>
      <c r="D3124">
        <v>4196</v>
      </c>
      <c r="E3124">
        <v>0</v>
      </c>
    </row>
    <row r="3125" spans="1:5" x14ac:dyDescent="0.35">
      <c r="A3125" s="39" t="s">
        <v>4054</v>
      </c>
      <c r="B3125">
        <v>30896</v>
      </c>
      <c r="C3125">
        <v>0</v>
      </c>
      <c r="D3125">
        <v>2195</v>
      </c>
      <c r="E3125">
        <v>0</v>
      </c>
    </row>
    <row r="3126" spans="1:5" x14ac:dyDescent="0.35">
      <c r="A3126" s="39" t="s">
        <v>4055</v>
      </c>
      <c r="B3126">
        <v>0</v>
      </c>
      <c r="C3126">
        <v>0</v>
      </c>
      <c r="D3126">
        <v>0</v>
      </c>
      <c r="E3126">
        <v>0</v>
      </c>
    </row>
    <row r="3127" spans="1:5" x14ac:dyDescent="0.35">
      <c r="A3127" s="39" t="s">
        <v>4056</v>
      </c>
      <c r="B3127">
        <v>8469</v>
      </c>
      <c r="C3127">
        <v>17720</v>
      </c>
      <c r="D3127">
        <v>557</v>
      </c>
      <c r="E3127">
        <v>0</v>
      </c>
    </row>
    <row r="3128" spans="1:5" x14ac:dyDescent="0.35">
      <c r="A3128" s="39" t="s">
        <v>4057</v>
      </c>
      <c r="B3128">
        <v>15997</v>
      </c>
      <c r="C3128">
        <v>0</v>
      </c>
      <c r="D3128">
        <v>899</v>
      </c>
      <c r="E3128">
        <v>0</v>
      </c>
    </row>
    <row r="3129" spans="1:5" x14ac:dyDescent="0.35">
      <c r="A3129" s="39" t="s">
        <v>4058</v>
      </c>
      <c r="B3129">
        <v>10226</v>
      </c>
      <c r="C3129">
        <v>0</v>
      </c>
      <c r="D3129">
        <v>726</v>
      </c>
      <c r="E3129">
        <v>0</v>
      </c>
    </row>
    <row r="3130" spans="1:5" x14ac:dyDescent="0.35">
      <c r="A3130" s="39" t="s">
        <v>4059</v>
      </c>
      <c r="B3130">
        <v>39327</v>
      </c>
      <c r="C3130">
        <v>47836</v>
      </c>
      <c r="D3130">
        <v>2494</v>
      </c>
      <c r="E3130">
        <v>0</v>
      </c>
    </row>
    <row r="3131" spans="1:5" x14ac:dyDescent="0.35">
      <c r="A3131" s="39" t="s">
        <v>4060</v>
      </c>
      <c r="B3131">
        <v>26277</v>
      </c>
      <c r="C3131">
        <v>0</v>
      </c>
      <c r="D3131">
        <v>1667</v>
      </c>
      <c r="E3131">
        <v>0</v>
      </c>
    </row>
    <row r="3132" spans="1:5" x14ac:dyDescent="0.35">
      <c r="A3132" s="39" t="s">
        <v>4061</v>
      </c>
      <c r="B3132">
        <v>32047</v>
      </c>
      <c r="C3132">
        <v>79524</v>
      </c>
      <c r="D3132">
        <v>5926</v>
      </c>
      <c r="E3132">
        <v>150</v>
      </c>
    </row>
    <row r="3133" spans="1:5" x14ac:dyDescent="0.35">
      <c r="A3133" s="39" t="s">
        <v>4062</v>
      </c>
      <c r="B3133">
        <v>0</v>
      </c>
      <c r="C3133">
        <v>0</v>
      </c>
      <c r="D3133">
        <v>0</v>
      </c>
      <c r="E3133">
        <v>0</v>
      </c>
    </row>
    <row r="3134" spans="1:5" x14ac:dyDescent="0.35">
      <c r="A3134" s="39" t="s">
        <v>4063</v>
      </c>
      <c r="B3134">
        <v>41967</v>
      </c>
      <c r="C3134">
        <v>11724</v>
      </c>
      <c r="D3134">
        <v>5364</v>
      </c>
      <c r="E3134">
        <v>0</v>
      </c>
    </row>
    <row r="3135" spans="1:5" x14ac:dyDescent="0.35">
      <c r="A3135" s="39" t="s">
        <v>4064</v>
      </c>
      <c r="B3135">
        <v>132085</v>
      </c>
      <c r="C3135">
        <v>0</v>
      </c>
      <c r="D3135">
        <v>12516</v>
      </c>
      <c r="E3135">
        <v>0</v>
      </c>
    </row>
    <row r="3136" spans="1:5" x14ac:dyDescent="0.35">
      <c r="A3136" s="39" t="s">
        <v>4065</v>
      </c>
      <c r="B3136">
        <v>46584</v>
      </c>
      <c r="C3136">
        <v>0</v>
      </c>
      <c r="D3136">
        <v>4725</v>
      </c>
      <c r="E3136">
        <v>0</v>
      </c>
    </row>
    <row r="3137" spans="1:5" x14ac:dyDescent="0.35">
      <c r="A3137" s="39" t="s">
        <v>4066</v>
      </c>
      <c r="B3137">
        <v>0</v>
      </c>
      <c r="C3137">
        <v>0</v>
      </c>
      <c r="D3137">
        <v>0</v>
      </c>
      <c r="E3137">
        <v>0</v>
      </c>
    </row>
    <row r="3138" spans="1:5" x14ac:dyDescent="0.35">
      <c r="A3138" s="39" t="s">
        <v>4067</v>
      </c>
      <c r="B3138">
        <v>23600</v>
      </c>
      <c r="C3138">
        <v>65136</v>
      </c>
      <c r="D3138">
        <v>2509</v>
      </c>
      <c r="E3138">
        <v>1016</v>
      </c>
    </row>
    <row r="3139" spans="1:5" x14ac:dyDescent="0.35">
      <c r="A3139" s="39" t="s">
        <v>4068</v>
      </c>
      <c r="B3139">
        <v>0</v>
      </c>
      <c r="C3139">
        <v>0</v>
      </c>
      <c r="D3139">
        <v>0</v>
      </c>
      <c r="E3139">
        <v>0</v>
      </c>
    </row>
    <row r="3140" spans="1:5" x14ac:dyDescent="0.35">
      <c r="A3140" s="39" t="s">
        <v>4069</v>
      </c>
      <c r="B3140">
        <v>24025</v>
      </c>
      <c r="C3140">
        <v>6414</v>
      </c>
      <c r="D3140">
        <v>2360</v>
      </c>
      <c r="E3140">
        <v>0</v>
      </c>
    </row>
    <row r="3141" spans="1:5" x14ac:dyDescent="0.35">
      <c r="A3141" s="39" t="s">
        <v>4070</v>
      </c>
      <c r="B3141">
        <v>33656</v>
      </c>
      <c r="C3141">
        <v>0</v>
      </c>
      <c r="D3141">
        <v>2629</v>
      </c>
      <c r="E3141">
        <v>0</v>
      </c>
    </row>
    <row r="3142" spans="1:5" x14ac:dyDescent="0.35">
      <c r="A3142" s="39" t="s">
        <v>4071</v>
      </c>
      <c r="B3142">
        <v>11741</v>
      </c>
      <c r="C3142">
        <v>0</v>
      </c>
      <c r="D3142">
        <v>874</v>
      </c>
      <c r="E3142">
        <v>0</v>
      </c>
    </row>
    <row r="3143" spans="1:5" x14ac:dyDescent="0.35">
      <c r="A3143" s="39" t="s">
        <v>4072</v>
      </c>
      <c r="B3143">
        <v>0</v>
      </c>
      <c r="C3143">
        <v>0</v>
      </c>
      <c r="D3143">
        <v>0</v>
      </c>
      <c r="E3143">
        <v>0</v>
      </c>
    </row>
    <row r="3144" spans="1:5" x14ac:dyDescent="0.35">
      <c r="A3144" s="39" t="s">
        <v>4073</v>
      </c>
      <c r="B3144">
        <v>2577</v>
      </c>
      <c r="C3144">
        <v>8217</v>
      </c>
      <c r="D3144">
        <v>148</v>
      </c>
      <c r="E3144">
        <v>0</v>
      </c>
    </row>
    <row r="3145" spans="1:5" x14ac:dyDescent="0.35">
      <c r="A3145" s="39" t="s">
        <v>4074</v>
      </c>
      <c r="B3145">
        <v>0</v>
      </c>
      <c r="C3145">
        <v>0</v>
      </c>
      <c r="D3145">
        <v>0</v>
      </c>
      <c r="E3145">
        <v>0</v>
      </c>
    </row>
    <row r="3146" spans="1:5" x14ac:dyDescent="0.35">
      <c r="A3146" s="39" t="s">
        <v>4075</v>
      </c>
      <c r="B3146">
        <v>11140</v>
      </c>
      <c r="C3146">
        <v>2901</v>
      </c>
      <c r="D3146">
        <v>579</v>
      </c>
      <c r="E3146">
        <v>0</v>
      </c>
    </row>
    <row r="3147" spans="1:5" x14ac:dyDescent="0.35">
      <c r="A3147" s="39" t="s">
        <v>4076</v>
      </c>
      <c r="B3147">
        <v>0</v>
      </c>
      <c r="C3147">
        <v>0</v>
      </c>
      <c r="D3147">
        <v>0</v>
      </c>
      <c r="E3147">
        <v>0</v>
      </c>
    </row>
    <row r="3148" spans="1:5" x14ac:dyDescent="0.35">
      <c r="A3148" s="39" t="s">
        <v>4077</v>
      </c>
      <c r="B3148">
        <v>4074</v>
      </c>
      <c r="C3148">
        <v>5395</v>
      </c>
      <c r="D3148">
        <v>249</v>
      </c>
      <c r="E3148">
        <v>0</v>
      </c>
    </row>
    <row r="3149" spans="1:5" x14ac:dyDescent="0.35">
      <c r="A3149" s="39" t="s">
        <v>4078</v>
      </c>
      <c r="B3149">
        <v>0</v>
      </c>
      <c r="C3149">
        <v>0</v>
      </c>
      <c r="D3149">
        <v>0</v>
      </c>
      <c r="E3149">
        <v>0</v>
      </c>
    </row>
    <row r="3150" spans="1:5" x14ac:dyDescent="0.35">
      <c r="A3150" s="39" t="s">
        <v>4079</v>
      </c>
      <c r="B3150">
        <v>3275</v>
      </c>
      <c r="C3150">
        <v>859</v>
      </c>
      <c r="D3150">
        <v>193</v>
      </c>
      <c r="E3150">
        <v>0</v>
      </c>
    </row>
    <row r="3151" spans="1:5" x14ac:dyDescent="0.35">
      <c r="A3151" s="39" t="s">
        <v>4080</v>
      </c>
      <c r="B3151">
        <v>0</v>
      </c>
      <c r="C3151">
        <v>0</v>
      </c>
      <c r="D3151">
        <v>0</v>
      </c>
      <c r="E3151">
        <v>0</v>
      </c>
    </row>
    <row r="3152" spans="1:5" x14ac:dyDescent="0.35">
      <c r="A3152" s="39" t="s">
        <v>4081</v>
      </c>
      <c r="B3152">
        <v>7741</v>
      </c>
      <c r="C3152">
        <v>35633</v>
      </c>
      <c r="D3152">
        <v>483</v>
      </c>
      <c r="E3152">
        <v>0</v>
      </c>
    </row>
    <row r="3153" spans="1:5" x14ac:dyDescent="0.35">
      <c r="A3153" s="39" t="s">
        <v>4082</v>
      </c>
      <c r="B3153">
        <v>5129</v>
      </c>
      <c r="C3153">
        <v>0</v>
      </c>
      <c r="D3153">
        <v>203</v>
      </c>
      <c r="E3153">
        <v>0</v>
      </c>
    </row>
    <row r="3154" spans="1:5" x14ac:dyDescent="0.35">
      <c r="A3154" s="39" t="s">
        <v>4083</v>
      </c>
      <c r="B3154">
        <v>7645</v>
      </c>
      <c r="C3154">
        <v>2102</v>
      </c>
      <c r="D3154">
        <v>380</v>
      </c>
      <c r="E3154">
        <v>0</v>
      </c>
    </row>
    <row r="3155" spans="1:5" x14ac:dyDescent="0.35">
      <c r="A3155" s="39" t="s">
        <v>4084</v>
      </c>
      <c r="B3155">
        <v>31836</v>
      </c>
      <c r="C3155">
        <v>0</v>
      </c>
      <c r="D3155">
        <v>1257</v>
      </c>
      <c r="E3155">
        <v>0</v>
      </c>
    </row>
    <row r="3156" spans="1:5" x14ac:dyDescent="0.35">
      <c r="A3156" s="39" t="s">
        <v>4085</v>
      </c>
      <c r="B3156">
        <v>3290</v>
      </c>
      <c r="C3156">
        <v>0</v>
      </c>
      <c r="D3156">
        <v>130</v>
      </c>
      <c r="E3156">
        <v>0</v>
      </c>
    </row>
    <row r="3157" spans="1:5" x14ac:dyDescent="0.35">
      <c r="A3157" s="39" t="s">
        <v>4086</v>
      </c>
      <c r="B3157">
        <v>0</v>
      </c>
      <c r="C3157">
        <v>0</v>
      </c>
      <c r="D3157">
        <v>0</v>
      </c>
      <c r="E3157">
        <v>0</v>
      </c>
    </row>
    <row r="3158" spans="1:5" x14ac:dyDescent="0.35">
      <c r="A3158" s="39" t="s">
        <v>4087</v>
      </c>
      <c r="B3158">
        <v>7935</v>
      </c>
      <c r="C3158">
        <v>10467</v>
      </c>
      <c r="D3158">
        <v>641</v>
      </c>
      <c r="E3158">
        <v>0</v>
      </c>
    </row>
    <row r="3159" spans="1:5" x14ac:dyDescent="0.35">
      <c r="A3159" s="39" t="s">
        <v>4088</v>
      </c>
      <c r="B3159">
        <v>3574</v>
      </c>
      <c r="C3159">
        <v>0</v>
      </c>
      <c r="D3159">
        <v>201</v>
      </c>
      <c r="E3159">
        <v>0</v>
      </c>
    </row>
    <row r="3160" spans="1:5" x14ac:dyDescent="0.35">
      <c r="A3160" s="39" t="s">
        <v>4089</v>
      </c>
      <c r="B3160">
        <v>969</v>
      </c>
      <c r="C3160">
        <v>0</v>
      </c>
      <c r="D3160">
        <v>54</v>
      </c>
      <c r="E3160">
        <v>0</v>
      </c>
    </row>
    <row r="3161" spans="1:5" x14ac:dyDescent="0.35">
      <c r="A3161" s="39" t="s">
        <v>4090</v>
      </c>
      <c r="B3161">
        <v>0</v>
      </c>
      <c r="C3161">
        <v>0</v>
      </c>
      <c r="D3161">
        <v>0</v>
      </c>
      <c r="E3161">
        <v>0</v>
      </c>
    </row>
    <row r="3162" spans="1:5" x14ac:dyDescent="0.35">
      <c r="A3162" s="39" t="s">
        <v>4091</v>
      </c>
      <c r="B3162">
        <v>9957</v>
      </c>
      <c r="C3162">
        <v>8570</v>
      </c>
      <c r="D3162">
        <v>902</v>
      </c>
      <c r="E3162">
        <v>120</v>
      </c>
    </row>
    <row r="3163" spans="1:5" x14ac:dyDescent="0.35">
      <c r="A3163" s="39" t="s">
        <v>4092</v>
      </c>
      <c r="B3163">
        <v>0</v>
      </c>
      <c r="C3163">
        <v>0</v>
      </c>
      <c r="D3163">
        <v>0</v>
      </c>
      <c r="E3163">
        <v>0</v>
      </c>
    </row>
    <row r="3164" spans="1:5" x14ac:dyDescent="0.35">
      <c r="A3164" s="39" t="s">
        <v>4093</v>
      </c>
      <c r="B3164">
        <v>0</v>
      </c>
      <c r="C3164">
        <v>0</v>
      </c>
      <c r="D3164">
        <v>0</v>
      </c>
      <c r="E3164">
        <v>0</v>
      </c>
    </row>
    <row r="3165" spans="1:5" x14ac:dyDescent="0.35">
      <c r="A3165" s="39" t="s">
        <v>4094</v>
      </c>
      <c r="B3165">
        <v>18842</v>
      </c>
      <c r="C3165">
        <v>30619</v>
      </c>
      <c r="D3165">
        <v>1449</v>
      </c>
      <c r="E3165">
        <v>0</v>
      </c>
    </row>
    <row r="3166" spans="1:5" x14ac:dyDescent="0.35">
      <c r="A3166" s="39" t="s">
        <v>4095</v>
      </c>
      <c r="B3166">
        <v>0</v>
      </c>
      <c r="C3166">
        <v>0</v>
      </c>
      <c r="D3166">
        <v>0</v>
      </c>
      <c r="E3166">
        <v>0</v>
      </c>
    </row>
    <row r="3167" spans="1:5" x14ac:dyDescent="0.35">
      <c r="A3167" s="39" t="s">
        <v>4096</v>
      </c>
      <c r="B3167">
        <v>24592</v>
      </c>
      <c r="C3167">
        <v>6305</v>
      </c>
      <c r="D3167">
        <v>1725</v>
      </c>
      <c r="E3167">
        <v>0</v>
      </c>
    </row>
    <row r="3168" spans="1:5" x14ac:dyDescent="0.35">
      <c r="A3168" s="39" t="s">
        <v>4097</v>
      </c>
      <c r="B3168">
        <v>0</v>
      </c>
      <c r="C3168">
        <v>0</v>
      </c>
      <c r="D3168">
        <v>0</v>
      </c>
      <c r="E3168">
        <v>0</v>
      </c>
    </row>
    <row r="3169" spans="1:5" x14ac:dyDescent="0.35">
      <c r="A3169" s="39" t="s">
        <v>4098</v>
      </c>
      <c r="B3169">
        <v>11046</v>
      </c>
      <c r="C3169">
        <v>32107</v>
      </c>
      <c r="D3169">
        <v>798</v>
      </c>
      <c r="E3169">
        <v>0</v>
      </c>
    </row>
    <row r="3170" spans="1:5" x14ac:dyDescent="0.35">
      <c r="A3170" s="39" t="s">
        <v>4099</v>
      </c>
      <c r="B3170">
        <v>3917</v>
      </c>
      <c r="C3170">
        <v>0</v>
      </c>
      <c r="D3170">
        <v>198</v>
      </c>
      <c r="E3170">
        <v>0</v>
      </c>
    </row>
    <row r="3171" spans="1:5" x14ac:dyDescent="0.35">
      <c r="A3171" s="39" t="s">
        <v>4100</v>
      </c>
      <c r="B3171">
        <v>16544</v>
      </c>
      <c r="C3171">
        <v>4348</v>
      </c>
      <c r="D3171">
        <v>850</v>
      </c>
      <c r="E3171">
        <v>0</v>
      </c>
    </row>
    <row r="3172" spans="1:5" x14ac:dyDescent="0.35">
      <c r="A3172" s="39" t="s">
        <v>4101</v>
      </c>
      <c r="B3172">
        <v>16203</v>
      </c>
      <c r="C3172">
        <v>0</v>
      </c>
      <c r="D3172">
        <v>661</v>
      </c>
      <c r="E3172">
        <v>0</v>
      </c>
    </row>
    <row r="3173" spans="1:5" x14ac:dyDescent="0.35">
      <c r="A3173" s="39" t="s">
        <v>4102</v>
      </c>
      <c r="B3173">
        <v>0</v>
      </c>
      <c r="C3173">
        <v>0</v>
      </c>
      <c r="D3173">
        <v>0</v>
      </c>
      <c r="E3173">
        <v>0</v>
      </c>
    </row>
    <row r="3174" spans="1:5" x14ac:dyDescent="0.35">
      <c r="A3174" s="39" t="s">
        <v>4103</v>
      </c>
      <c r="B3174">
        <v>12147</v>
      </c>
      <c r="C3174">
        <v>11834</v>
      </c>
      <c r="D3174">
        <v>839</v>
      </c>
      <c r="E3174">
        <v>0</v>
      </c>
    </row>
    <row r="3175" spans="1:5" x14ac:dyDescent="0.35">
      <c r="A3175" s="39" t="s">
        <v>4104</v>
      </c>
      <c r="B3175">
        <v>0</v>
      </c>
      <c r="C3175">
        <v>0</v>
      </c>
      <c r="D3175">
        <v>0</v>
      </c>
      <c r="E3175">
        <v>0</v>
      </c>
    </row>
    <row r="3176" spans="1:5" x14ac:dyDescent="0.35">
      <c r="A3176" s="39" t="s">
        <v>4105</v>
      </c>
      <c r="B3176">
        <v>4080</v>
      </c>
      <c r="C3176">
        <v>1068</v>
      </c>
      <c r="D3176">
        <v>285</v>
      </c>
      <c r="E3176">
        <v>0</v>
      </c>
    </row>
    <row r="3177" spans="1:5" x14ac:dyDescent="0.35">
      <c r="A3177" s="39" t="s">
        <v>4106</v>
      </c>
      <c r="B3177">
        <v>0</v>
      </c>
      <c r="C3177">
        <v>0</v>
      </c>
      <c r="D3177">
        <v>0</v>
      </c>
      <c r="E3177">
        <v>0</v>
      </c>
    </row>
    <row r="3178" spans="1:5" x14ac:dyDescent="0.35">
      <c r="A3178" s="39" t="s">
        <v>4107</v>
      </c>
      <c r="B3178">
        <v>0</v>
      </c>
      <c r="C3178">
        <v>16747</v>
      </c>
      <c r="D3178">
        <v>985</v>
      </c>
      <c r="E3178">
        <v>0</v>
      </c>
    </row>
    <row r="3179" spans="1:5" x14ac:dyDescent="0.35">
      <c r="A3179" s="39" t="s">
        <v>4108</v>
      </c>
      <c r="B3179">
        <v>0</v>
      </c>
      <c r="C3179">
        <v>0</v>
      </c>
      <c r="D3179">
        <v>0</v>
      </c>
      <c r="E3179">
        <v>0</v>
      </c>
    </row>
    <row r="3180" spans="1:5" x14ac:dyDescent="0.35">
      <c r="A3180" s="39" t="s">
        <v>4109</v>
      </c>
      <c r="B3180">
        <v>25004</v>
      </c>
      <c r="C3180">
        <v>57375</v>
      </c>
      <c r="D3180">
        <v>1798</v>
      </c>
      <c r="E3180">
        <v>0</v>
      </c>
    </row>
    <row r="3181" spans="1:5" x14ac:dyDescent="0.35">
      <c r="A3181" s="39" t="s">
        <v>4110</v>
      </c>
      <c r="B3181">
        <v>36319</v>
      </c>
      <c r="C3181">
        <v>0</v>
      </c>
      <c r="D3181">
        <v>2136</v>
      </c>
      <c r="E3181">
        <v>0</v>
      </c>
    </row>
    <row r="3182" spans="1:5" x14ac:dyDescent="0.35">
      <c r="A3182" s="39" t="s">
        <v>4111</v>
      </c>
      <c r="B3182">
        <v>69723</v>
      </c>
      <c r="C3182">
        <v>0</v>
      </c>
      <c r="D3182">
        <v>4185</v>
      </c>
      <c r="E3182">
        <v>0</v>
      </c>
    </row>
    <row r="3183" spans="1:5" x14ac:dyDescent="0.35">
      <c r="A3183" s="39" t="s">
        <v>4112</v>
      </c>
      <c r="B3183">
        <v>0</v>
      </c>
      <c r="C3183">
        <v>0</v>
      </c>
      <c r="D3183">
        <v>0</v>
      </c>
      <c r="E3183">
        <v>0</v>
      </c>
    </row>
    <row r="3184" spans="1:5" x14ac:dyDescent="0.35">
      <c r="A3184" s="39" t="s">
        <v>4113</v>
      </c>
      <c r="B3184">
        <v>4970</v>
      </c>
      <c r="C3184">
        <v>17097</v>
      </c>
      <c r="D3184">
        <v>356</v>
      </c>
      <c r="E3184">
        <v>0</v>
      </c>
    </row>
    <row r="3185" spans="1:5" x14ac:dyDescent="0.35">
      <c r="A3185" s="39" t="s">
        <v>4114</v>
      </c>
      <c r="B3185">
        <v>0</v>
      </c>
      <c r="C3185">
        <v>0</v>
      </c>
      <c r="D3185">
        <v>0</v>
      </c>
      <c r="E3185">
        <v>0</v>
      </c>
    </row>
    <row r="3186" spans="1:5" x14ac:dyDescent="0.35">
      <c r="A3186" s="39" t="s">
        <v>4115</v>
      </c>
      <c r="B3186">
        <v>20978</v>
      </c>
      <c r="C3186">
        <v>5503</v>
      </c>
      <c r="D3186">
        <v>1292</v>
      </c>
      <c r="E3186">
        <v>0</v>
      </c>
    </row>
    <row r="3187" spans="1:5" x14ac:dyDescent="0.35">
      <c r="A3187" s="39" t="s">
        <v>4116</v>
      </c>
      <c r="B3187">
        <v>0</v>
      </c>
      <c r="C3187">
        <v>0</v>
      </c>
      <c r="D3187">
        <v>0</v>
      </c>
      <c r="E3187">
        <v>0</v>
      </c>
    </row>
    <row r="3188" spans="1:5" x14ac:dyDescent="0.35">
      <c r="A3188" s="39" t="s">
        <v>4117</v>
      </c>
      <c r="B3188">
        <v>9803</v>
      </c>
      <c r="C3188">
        <v>20091</v>
      </c>
      <c r="D3188">
        <v>437</v>
      </c>
      <c r="E3188">
        <v>0</v>
      </c>
    </row>
    <row r="3189" spans="1:5" x14ac:dyDescent="0.35">
      <c r="A3189" s="39" t="s">
        <v>4118</v>
      </c>
      <c r="B3189">
        <v>0</v>
      </c>
      <c r="C3189">
        <v>0</v>
      </c>
      <c r="D3189">
        <v>0</v>
      </c>
      <c r="E3189">
        <v>0</v>
      </c>
    </row>
    <row r="3190" spans="1:5" x14ac:dyDescent="0.35">
      <c r="A3190" s="39" t="s">
        <v>4119</v>
      </c>
      <c r="B3190">
        <v>7020</v>
      </c>
      <c r="C3190">
        <v>1849</v>
      </c>
      <c r="D3190">
        <v>322</v>
      </c>
      <c r="E3190">
        <v>0</v>
      </c>
    </row>
    <row r="3191" spans="1:5" x14ac:dyDescent="0.35">
      <c r="A3191" s="39" t="s">
        <v>4120</v>
      </c>
      <c r="B3191">
        <v>15484</v>
      </c>
      <c r="C3191">
        <v>0</v>
      </c>
      <c r="D3191">
        <v>565</v>
      </c>
      <c r="E3191">
        <v>0</v>
      </c>
    </row>
    <row r="3192" spans="1:5" x14ac:dyDescent="0.35">
      <c r="A3192" s="39" t="s">
        <v>4121</v>
      </c>
      <c r="B3192">
        <v>10884</v>
      </c>
      <c r="C3192">
        <v>2399</v>
      </c>
      <c r="D3192">
        <v>915</v>
      </c>
      <c r="E3192">
        <v>0</v>
      </c>
    </row>
    <row r="3193" spans="1:5" x14ac:dyDescent="0.35">
      <c r="A3193" s="39" t="s">
        <v>4122</v>
      </c>
      <c r="B3193">
        <v>0</v>
      </c>
      <c r="C3193">
        <v>0</v>
      </c>
      <c r="D3193">
        <v>0</v>
      </c>
      <c r="E3193">
        <v>0</v>
      </c>
    </row>
    <row r="3194" spans="1:5" x14ac:dyDescent="0.35">
      <c r="A3194" s="39" t="s">
        <v>4123</v>
      </c>
      <c r="B3194">
        <v>0</v>
      </c>
      <c r="C3194">
        <v>0</v>
      </c>
      <c r="D3194">
        <v>0</v>
      </c>
      <c r="E3194">
        <v>0</v>
      </c>
    </row>
    <row r="3195" spans="1:5" x14ac:dyDescent="0.35">
      <c r="A3195" s="39" t="s">
        <v>4124</v>
      </c>
      <c r="B3195">
        <v>8830</v>
      </c>
      <c r="C3195">
        <v>2087</v>
      </c>
      <c r="D3195">
        <v>589</v>
      </c>
      <c r="E3195">
        <v>0</v>
      </c>
    </row>
    <row r="3196" spans="1:5" x14ac:dyDescent="0.35">
      <c r="A3196" s="39" t="s">
        <v>4125</v>
      </c>
      <c r="B3196">
        <v>0</v>
      </c>
      <c r="C3196">
        <v>0</v>
      </c>
      <c r="D3196">
        <v>0</v>
      </c>
      <c r="E3196">
        <v>0</v>
      </c>
    </row>
    <row r="3197" spans="1:5" x14ac:dyDescent="0.35">
      <c r="A3197" s="39" t="s">
        <v>4126</v>
      </c>
      <c r="B3197">
        <v>4876</v>
      </c>
      <c r="C3197">
        <v>3407</v>
      </c>
      <c r="D3197">
        <v>644</v>
      </c>
      <c r="E3197">
        <v>0</v>
      </c>
    </row>
    <row r="3198" spans="1:5" x14ac:dyDescent="0.35">
      <c r="A3198" s="39" t="s">
        <v>4127</v>
      </c>
      <c r="B3198">
        <v>0</v>
      </c>
      <c r="C3198">
        <v>0</v>
      </c>
      <c r="D3198">
        <v>0</v>
      </c>
      <c r="E3198">
        <v>0</v>
      </c>
    </row>
    <row r="3199" spans="1:5" x14ac:dyDescent="0.35">
      <c r="A3199" s="39" t="s">
        <v>4128</v>
      </c>
      <c r="B3199">
        <v>8517</v>
      </c>
      <c r="C3199">
        <v>0</v>
      </c>
      <c r="D3199">
        <v>878</v>
      </c>
      <c r="E3199">
        <v>0</v>
      </c>
    </row>
    <row r="3200" spans="1:5" x14ac:dyDescent="0.35">
      <c r="A3200" s="39" t="s">
        <v>4129</v>
      </c>
      <c r="B3200">
        <v>8937</v>
      </c>
      <c r="C3200">
        <v>2329</v>
      </c>
      <c r="D3200">
        <v>783</v>
      </c>
      <c r="E3200">
        <v>0</v>
      </c>
    </row>
    <row r="3201" spans="1:5" x14ac:dyDescent="0.35">
      <c r="A3201" s="39" t="s">
        <v>4130</v>
      </c>
      <c r="B3201">
        <v>0</v>
      </c>
      <c r="C3201">
        <v>0</v>
      </c>
      <c r="D3201">
        <v>0</v>
      </c>
      <c r="E3201">
        <v>0</v>
      </c>
    </row>
    <row r="3202" spans="1:5" x14ac:dyDescent="0.35">
      <c r="A3202" s="39" t="s">
        <v>4131</v>
      </c>
      <c r="B3202">
        <v>9327</v>
      </c>
      <c r="C3202">
        <v>4042</v>
      </c>
      <c r="D3202">
        <v>457</v>
      </c>
      <c r="E3202">
        <v>0</v>
      </c>
    </row>
    <row r="3203" spans="1:5" x14ac:dyDescent="0.35">
      <c r="A3203" s="39" t="s">
        <v>4132</v>
      </c>
      <c r="B3203">
        <v>3899</v>
      </c>
      <c r="C3203">
        <v>0</v>
      </c>
      <c r="D3203">
        <v>173</v>
      </c>
      <c r="E3203">
        <v>0</v>
      </c>
    </row>
    <row r="3204" spans="1:5" x14ac:dyDescent="0.35">
      <c r="A3204" s="39" t="s">
        <v>4133</v>
      </c>
      <c r="B3204">
        <v>5480</v>
      </c>
      <c r="C3204">
        <v>0</v>
      </c>
      <c r="D3204">
        <v>240</v>
      </c>
      <c r="E3204">
        <v>0</v>
      </c>
    </row>
    <row r="3205" spans="1:5" x14ac:dyDescent="0.35">
      <c r="A3205" s="39" t="s">
        <v>4134</v>
      </c>
      <c r="B3205">
        <v>0</v>
      </c>
      <c r="C3205">
        <v>0</v>
      </c>
      <c r="D3205">
        <v>0</v>
      </c>
      <c r="E3205">
        <v>0</v>
      </c>
    </row>
    <row r="3206" spans="1:5" x14ac:dyDescent="0.35">
      <c r="A3206" s="39" t="s">
        <v>4135</v>
      </c>
      <c r="B3206">
        <v>19785</v>
      </c>
      <c r="C3206">
        <v>36106</v>
      </c>
      <c r="D3206">
        <v>4288</v>
      </c>
      <c r="E3206">
        <v>0</v>
      </c>
    </row>
    <row r="3207" spans="1:5" x14ac:dyDescent="0.35">
      <c r="A3207" s="39" t="s">
        <v>4136</v>
      </c>
      <c r="B3207">
        <v>84321</v>
      </c>
      <c r="C3207">
        <v>0</v>
      </c>
      <c r="D3207">
        <v>5726</v>
      </c>
      <c r="E3207">
        <v>0</v>
      </c>
    </row>
    <row r="3208" spans="1:5" x14ac:dyDescent="0.35">
      <c r="A3208" s="39" t="s">
        <v>4137</v>
      </c>
      <c r="B3208">
        <v>23303</v>
      </c>
      <c r="C3208">
        <v>0</v>
      </c>
      <c r="D3208">
        <v>1577</v>
      </c>
      <c r="E3208">
        <v>0</v>
      </c>
    </row>
    <row r="3209" spans="1:5" x14ac:dyDescent="0.35">
      <c r="A3209" s="39" t="s">
        <v>4138</v>
      </c>
      <c r="B3209">
        <v>17335</v>
      </c>
      <c r="C3209">
        <v>5630</v>
      </c>
      <c r="D3209">
        <v>874</v>
      </c>
      <c r="E3209">
        <v>0</v>
      </c>
    </row>
    <row r="3210" spans="1:5" x14ac:dyDescent="0.35">
      <c r="A3210" s="39" t="s">
        <v>4139</v>
      </c>
      <c r="B3210">
        <v>0</v>
      </c>
      <c r="C3210">
        <v>0</v>
      </c>
      <c r="D3210">
        <v>0</v>
      </c>
      <c r="E3210">
        <v>0</v>
      </c>
    </row>
    <row r="3211" spans="1:5" x14ac:dyDescent="0.35">
      <c r="A3211" s="39" t="s">
        <v>4140</v>
      </c>
      <c r="B3211">
        <v>8475</v>
      </c>
      <c r="C3211">
        <v>0</v>
      </c>
      <c r="D3211">
        <v>367</v>
      </c>
      <c r="E3211">
        <v>0</v>
      </c>
    </row>
    <row r="3212" spans="1:5" x14ac:dyDescent="0.35">
      <c r="A3212" s="39" t="s">
        <v>4141</v>
      </c>
      <c r="B3212">
        <v>40150</v>
      </c>
      <c r="C3212">
        <v>11265</v>
      </c>
      <c r="D3212">
        <v>2747</v>
      </c>
      <c r="E3212">
        <v>0</v>
      </c>
    </row>
    <row r="3213" spans="1:5" x14ac:dyDescent="0.35">
      <c r="A3213" s="39" t="s">
        <v>4142</v>
      </c>
      <c r="B3213">
        <v>8030</v>
      </c>
      <c r="C3213">
        <v>0</v>
      </c>
      <c r="D3213">
        <v>516</v>
      </c>
      <c r="E3213">
        <v>0</v>
      </c>
    </row>
    <row r="3214" spans="1:5" x14ac:dyDescent="0.35">
      <c r="A3214" s="39" t="s">
        <v>4143</v>
      </c>
      <c r="B3214">
        <v>0</v>
      </c>
      <c r="C3214">
        <v>0</v>
      </c>
      <c r="D3214">
        <v>0</v>
      </c>
      <c r="E3214">
        <v>0</v>
      </c>
    </row>
    <row r="3215" spans="1:5" x14ac:dyDescent="0.35">
      <c r="A3215" s="39" t="s">
        <v>4144</v>
      </c>
      <c r="B3215">
        <v>26103</v>
      </c>
      <c r="C3215">
        <v>0</v>
      </c>
      <c r="D3215">
        <v>733</v>
      </c>
      <c r="E3215">
        <v>4184</v>
      </c>
    </row>
    <row r="3216" spans="1:5" x14ac:dyDescent="0.35">
      <c r="A3216" s="39" t="s">
        <v>4145</v>
      </c>
      <c r="B3216">
        <v>0</v>
      </c>
      <c r="C3216">
        <v>0</v>
      </c>
      <c r="D3216">
        <v>0</v>
      </c>
      <c r="E3216">
        <v>0</v>
      </c>
    </row>
    <row r="3217" spans="1:5" x14ac:dyDescent="0.35">
      <c r="A3217" s="39" t="s">
        <v>4146</v>
      </c>
      <c r="B3217">
        <v>42479</v>
      </c>
      <c r="C3217">
        <v>0</v>
      </c>
      <c r="D3217">
        <v>3024</v>
      </c>
      <c r="E3217">
        <v>0</v>
      </c>
    </row>
    <row r="3218" spans="1:5" x14ac:dyDescent="0.35">
      <c r="A3218" s="39" t="s">
        <v>4147</v>
      </c>
      <c r="B3218">
        <v>6225</v>
      </c>
      <c r="C3218">
        <v>0</v>
      </c>
      <c r="D3218">
        <v>280</v>
      </c>
      <c r="E3218">
        <v>0</v>
      </c>
    </row>
    <row r="3219" spans="1:5" x14ac:dyDescent="0.35">
      <c r="A3219" s="39" t="s">
        <v>4148</v>
      </c>
      <c r="B3219">
        <v>27757</v>
      </c>
      <c r="C3219">
        <v>0</v>
      </c>
      <c r="D3219">
        <v>1367</v>
      </c>
      <c r="E3219">
        <v>0</v>
      </c>
    </row>
    <row r="3220" spans="1:5" x14ac:dyDescent="0.35">
      <c r="A3220" s="39" t="s">
        <v>4149</v>
      </c>
      <c r="B3220">
        <v>1742</v>
      </c>
      <c r="C3220">
        <v>0</v>
      </c>
      <c r="D3220">
        <v>84</v>
      </c>
      <c r="E3220">
        <v>0</v>
      </c>
    </row>
    <row r="3221" spans="1:5" x14ac:dyDescent="0.35">
      <c r="A3221" s="39" t="s">
        <v>4150</v>
      </c>
      <c r="B3221">
        <v>22423</v>
      </c>
      <c r="C3221">
        <v>0</v>
      </c>
      <c r="D3221">
        <v>1054</v>
      </c>
      <c r="E3221">
        <v>0</v>
      </c>
    </row>
    <row r="3222" spans="1:5" x14ac:dyDescent="0.35">
      <c r="A3222" s="39" t="s">
        <v>4151</v>
      </c>
      <c r="B3222">
        <v>0</v>
      </c>
      <c r="C3222">
        <v>0</v>
      </c>
      <c r="D3222">
        <v>0</v>
      </c>
      <c r="E3222">
        <v>0</v>
      </c>
    </row>
    <row r="3223" spans="1:5" x14ac:dyDescent="0.35">
      <c r="A3223" s="39" t="s">
        <v>4152</v>
      </c>
      <c r="B3223">
        <v>17149</v>
      </c>
      <c r="C3223">
        <v>0</v>
      </c>
      <c r="D3223">
        <v>1044</v>
      </c>
      <c r="E3223">
        <v>0</v>
      </c>
    </row>
    <row r="3224" spans="1:5" x14ac:dyDescent="0.35">
      <c r="A3224" s="39" t="s">
        <v>4153</v>
      </c>
      <c r="B3224">
        <v>0</v>
      </c>
      <c r="C3224">
        <v>0</v>
      </c>
      <c r="D3224">
        <v>0</v>
      </c>
      <c r="E3224">
        <v>0</v>
      </c>
    </row>
    <row r="3225" spans="1:5" x14ac:dyDescent="0.35">
      <c r="A3225" s="39" t="s">
        <v>4154</v>
      </c>
      <c r="B3225">
        <v>4881</v>
      </c>
      <c r="C3225">
        <v>0</v>
      </c>
      <c r="D3225">
        <v>255</v>
      </c>
      <c r="E3225">
        <v>0</v>
      </c>
    </row>
    <row r="3226" spans="1:5" x14ac:dyDescent="0.35">
      <c r="A3226" s="39" t="s">
        <v>4155</v>
      </c>
      <c r="B3226">
        <v>27853</v>
      </c>
      <c r="C3226">
        <v>0</v>
      </c>
      <c r="D3226">
        <v>1336</v>
      </c>
      <c r="E3226">
        <v>0</v>
      </c>
    </row>
    <row r="3227" spans="1:5" x14ac:dyDescent="0.35">
      <c r="A3227" s="39" t="s">
        <v>4156</v>
      </c>
      <c r="B3227">
        <v>0</v>
      </c>
      <c r="C3227">
        <v>0</v>
      </c>
      <c r="D3227">
        <v>0</v>
      </c>
      <c r="E3227">
        <v>0</v>
      </c>
    </row>
    <row r="3228" spans="1:5" x14ac:dyDescent="0.35">
      <c r="A3228" s="39" t="s">
        <v>4157</v>
      </c>
      <c r="B3228">
        <v>18358</v>
      </c>
      <c r="C3228">
        <v>0</v>
      </c>
      <c r="D3228">
        <v>1118</v>
      </c>
      <c r="E3228">
        <v>0</v>
      </c>
    </row>
    <row r="3229" spans="1:5" x14ac:dyDescent="0.35">
      <c r="A3229" s="39" t="s">
        <v>4158</v>
      </c>
      <c r="B3229">
        <v>897</v>
      </c>
      <c r="C3229">
        <v>0</v>
      </c>
      <c r="D3229">
        <v>45</v>
      </c>
      <c r="E3229">
        <v>0</v>
      </c>
    </row>
    <row r="3230" spans="1:5" x14ac:dyDescent="0.35">
      <c r="A3230" s="39" t="s">
        <v>4159</v>
      </c>
      <c r="B3230">
        <v>19282</v>
      </c>
      <c r="C3230">
        <v>0</v>
      </c>
      <c r="D3230">
        <v>1258</v>
      </c>
      <c r="E3230">
        <v>0</v>
      </c>
    </row>
    <row r="3231" spans="1:5" x14ac:dyDescent="0.35">
      <c r="A3231" s="39" t="s">
        <v>4160</v>
      </c>
      <c r="B3231">
        <v>3688</v>
      </c>
      <c r="C3231">
        <v>0</v>
      </c>
      <c r="D3231">
        <v>145</v>
      </c>
      <c r="E3231">
        <v>0</v>
      </c>
    </row>
    <row r="3232" spans="1:5" x14ac:dyDescent="0.35">
      <c r="A3232" s="39" t="s">
        <v>4161</v>
      </c>
      <c r="B3232">
        <v>25842</v>
      </c>
      <c r="C3232">
        <v>0</v>
      </c>
      <c r="D3232">
        <v>905</v>
      </c>
      <c r="E3232">
        <v>0</v>
      </c>
    </row>
    <row r="3233" spans="1:5" x14ac:dyDescent="0.35">
      <c r="A3233" s="39" t="s">
        <v>4162</v>
      </c>
      <c r="B3233">
        <v>11552</v>
      </c>
      <c r="C3233">
        <v>0</v>
      </c>
      <c r="D3233">
        <v>454</v>
      </c>
      <c r="E3233">
        <v>0</v>
      </c>
    </row>
    <row r="3234" spans="1:5" x14ac:dyDescent="0.35">
      <c r="A3234" s="39" t="s">
        <v>4163</v>
      </c>
      <c r="B3234">
        <v>0</v>
      </c>
      <c r="C3234">
        <v>0</v>
      </c>
      <c r="D3234">
        <v>0</v>
      </c>
      <c r="E3234">
        <v>0</v>
      </c>
    </row>
    <row r="3235" spans="1:5" x14ac:dyDescent="0.35">
      <c r="A3235" s="39" t="s">
        <v>4164</v>
      </c>
      <c r="B3235">
        <v>15268</v>
      </c>
      <c r="C3235">
        <v>0</v>
      </c>
      <c r="D3235">
        <v>2255</v>
      </c>
      <c r="E3235">
        <v>0</v>
      </c>
    </row>
    <row r="3236" spans="1:5" x14ac:dyDescent="0.35">
      <c r="A3236" s="39" t="s">
        <v>4165</v>
      </c>
      <c r="B3236">
        <v>12665</v>
      </c>
      <c r="C3236">
        <v>0</v>
      </c>
      <c r="D3236">
        <v>929</v>
      </c>
      <c r="E3236">
        <v>0</v>
      </c>
    </row>
    <row r="3237" spans="1:5" x14ac:dyDescent="0.35">
      <c r="A3237" s="39" t="s">
        <v>4166</v>
      </c>
      <c r="B3237">
        <v>4164</v>
      </c>
      <c r="C3237">
        <v>0</v>
      </c>
      <c r="D3237">
        <v>310</v>
      </c>
      <c r="E3237">
        <v>0</v>
      </c>
    </row>
    <row r="3238" spans="1:5" x14ac:dyDescent="0.35">
      <c r="A3238" s="39" t="s">
        <v>4167</v>
      </c>
      <c r="B3238">
        <v>101523</v>
      </c>
      <c r="C3238">
        <v>0</v>
      </c>
      <c r="D3238">
        <v>3533</v>
      </c>
      <c r="E3238">
        <v>0</v>
      </c>
    </row>
    <row r="3239" spans="1:5" x14ac:dyDescent="0.35">
      <c r="A3239" s="39" t="s">
        <v>4168</v>
      </c>
      <c r="B3239">
        <v>27361</v>
      </c>
      <c r="C3239">
        <v>0</v>
      </c>
      <c r="D3239">
        <v>828</v>
      </c>
      <c r="E3239">
        <v>0</v>
      </c>
    </row>
    <row r="3240" spans="1:5" x14ac:dyDescent="0.35">
      <c r="A3240" s="39" t="s">
        <v>4169</v>
      </c>
      <c r="B3240">
        <v>183483</v>
      </c>
      <c r="C3240">
        <v>0</v>
      </c>
      <c r="D3240">
        <v>14336</v>
      </c>
      <c r="E3240">
        <v>53925</v>
      </c>
    </row>
    <row r="3241" spans="1:5" x14ac:dyDescent="0.35">
      <c r="A3241" s="39" t="s">
        <v>4170</v>
      </c>
      <c r="B3241">
        <v>51215</v>
      </c>
      <c r="C3241">
        <v>0</v>
      </c>
      <c r="D3241">
        <v>2249</v>
      </c>
      <c r="E3241">
        <v>0</v>
      </c>
    </row>
    <row r="3242" spans="1:5" x14ac:dyDescent="0.35">
      <c r="A3242" s="39" t="s">
        <v>4171</v>
      </c>
      <c r="B3242">
        <v>116795</v>
      </c>
      <c r="C3242">
        <v>0</v>
      </c>
      <c r="D3242">
        <v>5947</v>
      </c>
      <c r="E3242">
        <v>260</v>
      </c>
    </row>
    <row r="3243" spans="1:5" x14ac:dyDescent="0.35">
      <c r="A3243" s="39" t="s">
        <v>4172</v>
      </c>
      <c r="B3243">
        <v>0</v>
      </c>
      <c r="C3243">
        <v>0</v>
      </c>
      <c r="D3243">
        <v>0</v>
      </c>
      <c r="E3243">
        <v>333000</v>
      </c>
    </row>
    <row r="3244" spans="1:5" x14ac:dyDescent="0.35">
      <c r="A3244" s="39" t="s">
        <v>4173</v>
      </c>
      <c r="B3244">
        <v>0</v>
      </c>
      <c r="C3244">
        <v>0</v>
      </c>
      <c r="D3244">
        <v>0</v>
      </c>
      <c r="E3244">
        <v>0</v>
      </c>
    </row>
    <row r="3245" spans="1:5" x14ac:dyDescent="0.35">
      <c r="A3245" s="39" t="s">
        <v>4174</v>
      </c>
      <c r="B3245">
        <v>143645</v>
      </c>
      <c r="C3245">
        <v>0</v>
      </c>
      <c r="D3245">
        <v>11909</v>
      </c>
      <c r="E3245">
        <v>1500</v>
      </c>
    </row>
    <row r="3246" spans="1:5" x14ac:dyDescent="0.35">
      <c r="A3246" s="39" t="s">
        <v>4175</v>
      </c>
      <c r="B3246">
        <v>33122</v>
      </c>
      <c r="C3246">
        <v>0</v>
      </c>
      <c r="D3246">
        <v>2262</v>
      </c>
      <c r="E3246">
        <v>0</v>
      </c>
    </row>
    <row r="3247" spans="1:5" x14ac:dyDescent="0.35">
      <c r="A3247" s="39" t="s">
        <v>4176</v>
      </c>
      <c r="B3247">
        <v>56040</v>
      </c>
      <c r="C3247">
        <v>0</v>
      </c>
      <c r="D3247">
        <v>3822</v>
      </c>
      <c r="E3247">
        <v>0</v>
      </c>
    </row>
    <row r="3248" spans="1:5" x14ac:dyDescent="0.35">
      <c r="A3248" s="39" t="s">
        <v>4177</v>
      </c>
      <c r="B3248">
        <v>64572</v>
      </c>
      <c r="C3248">
        <v>0</v>
      </c>
      <c r="D3248">
        <v>4403</v>
      </c>
      <c r="E3248">
        <v>0</v>
      </c>
    </row>
    <row r="3249" spans="1:5" x14ac:dyDescent="0.35">
      <c r="A3249" s="39" t="s">
        <v>4178</v>
      </c>
      <c r="B3249">
        <v>0</v>
      </c>
      <c r="C3249">
        <v>0</v>
      </c>
      <c r="D3249">
        <v>0</v>
      </c>
      <c r="E3249">
        <v>0</v>
      </c>
    </row>
    <row r="3250" spans="1:5" x14ac:dyDescent="0.35">
      <c r="A3250" s="39" t="s">
        <v>4179</v>
      </c>
      <c r="B3250">
        <v>348509</v>
      </c>
      <c r="C3250">
        <v>0</v>
      </c>
      <c r="D3250">
        <v>25058</v>
      </c>
      <c r="E3250">
        <v>0</v>
      </c>
    </row>
    <row r="3251" spans="1:5" x14ac:dyDescent="0.35">
      <c r="A3251" s="39" t="s">
        <v>4180</v>
      </c>
      <c r="B3251">
        <v>406593</v>
      </c>
      <c r="C3251">
        <v>0</v>
      </c>
      <c r="D3251">
        <v>22630</v>
      </c>
      <c r="E3251">
        <v>0</v>
      </c>
    </row>
    <row r="3252" spans="1:5" x14ac:dyDescent="0.35">
      <c r="A3252" s="39" t="s">
        <v>4181</v>
      </c>
      <c r="B3252">
        <v>0</v>
      </c>
      <c r="C3252">
        <v>0</v>
      </c>
      <c r="D3252">
        <v>0</v>
      </c>
      <c r="E3252">
        <v>2000</v>
      </c>
    </row>
    <row r="3253" spans="1:5" x14ac:dyDescent="0.35">
      <c r="A3253" s="39" t="s">
        <v>4182</v>
      </c>
      <c r="B3253">
        <v>51713</v>
      </c>
      <c r="C3253">
        <v>0</v>
      </c>
      <c r="D3253">
        <v>3902</v>
      </c>
      <c r="E3253">
        <v>1000</v>
      </c>
    </row>
    <row r="3254" spans="1:5" x14ac:dyDescent="0.35">
      <c r="A3254" s="39" t="s">
        <v>4183</v>
      </c>
      <c r="B3254">
        <v>0</v>
      </c>
      <c r="C3254">
        <v>0</v>
      </c>
      <c r="D3254">
        <v>0</v>
      </c>
      <c r="E3254">
        <v>700</v>
      </c>
    </row>
    <row r="3255" spans="1:5" x14ac:dyDescent="0.35">
      <c r="A3255" s="39" t="s">
        <v>4184</v>
      </c>
      <c r="B3255">
        <v>98997</v>
      </c>
      <c r="C3255">
        <v>0</v>
      </c>
      <c r="D3255">
        <v>6374</v>
      </c>
      <c r="E3255">
        <v>0</v>
      </c>
    </row>
    <row r="3256" spans="1:5" x14ac:dyDescent="0.35">
      <c r="A3256" s="39" t="s">
        <v>4185</v>
      </c>
      <c r="B3256">
        <v>66793</v>
      </c>
      <c r="C3256">
        <v>0</v>
      </c>
      <c r="D3256">
        <v>4480</v>
      </c>
      <c r="E3256">
        <v>10000</v>
      </c>
    </row>
    <row r="3257" spans="1:5" x14ac:dyDescent="0.35">
      <c r="A3257" s="39" t="s">
        <v>4186</v>
      </c>
      <c r="B3257">
        <v>0</v>
      </c>
      <c r="C3257">
        <v>0</v>
      </c>
      <c r="D3257">
        <v>0</v>
      </c>
      <c r="E3257">
        <v>0</v>
      </c>
    </row>
    <row r="3258" spans="1:5" x14ac:dyDescent="0.35">
      <c r="A3258" s="39" t="s">
        <v>4187</v>
      </c>
      <c r="B3258">
        <v>102552</v>
      </c>
      <c r="C3258">
        <v>0</v>
      </c>
      <c r="D3258">
        <v>10264</v>
      </c>
      <c r="E3258">
        <v>0</v>
      </c>
    </row>
    <row r="3259" spans="1:5" x14ac:dyDescent="0.35">
      <c r="A3259" s="39" t="s">
        <v>4188</v>
      </c>
      <c r="B3259">
        <v>88808</v>
      </c>
      <c r="C3259">
        <v>0</v>
      </c>
      <c r="D3259">
        <v>5326</v>
      </c>
      <c r="E3259">
        <v>0</v>
      </c>
    </row>
    <row r="3260" spans="1:5" x14ac:dyDescent="0.35">
      <c r="A3260" s="39" t="s">
        <v>4189</v>
      </c>
      <c r="B3260">
        <v>294366</v>
      </c>
      <c r="C3260">
        <v>0</v>
      </c>
      <c r="D3260">
        <v>17802</v>
      </c>
      <c r="E3260">
        <v>0</v>
      </c>
    </row>
    <row r="3261" spans="1:5" x14ac:dyDescent="0.35">
      <c r="A3261" s="39" t="s">
        <v>4190</v>
      </c>
      <c r="B3261">
        <v>268558</v>
      </c>
      <c r="C3261">
        <v>0</v>
      </c>
      <c r="D3261">
        <v>16242</v>
      </c>
      <c r="E3261">
        <v>0</v>
      </c>
    </row>
    <row r="3262" spans="1:5" x14ac:dyDescent="0.35">
      <c r="A3262" s="39" t="s">
        <v>4191</v>
      </c>
      <c r="B3262">
        <v>40192</v>
      </c>
      <c r="C3262">
        <v>0</v>
      </c>
      <c r="D3262">
        <v>3403</v>
      </c>
      <c r="E3262">
        <v>0</v>
      </c>
    </row>
    <row r="3263" spans="1:5" x14ac:dyDescent="0.35">
      <c r="A3263" s="39" t="s">
        <v>4192</v>
      </c>
      <c r="B3263">
        <v>0</v>
      </c>
      <c r="C3263">
        <v>0</v>
      </c>
      <c r="D3263">
        <v>0</v>
      </c>
      <c r="E3263">
        <v>0</v>
      </c>
    </row>
    <row r="3264" spans="1:5" x14ac:dyDescent="0.35">
      <c r="A3264" s="39" t="s">
        <v>4193</v>
      </c>
      <c r="B3264">
        <v>65266</v>
      </c>
      <c r="C3264">
        <v>0</v>
      </c>
      <c r="D3264">
        <v>4804</v>
      </c>
      <c r="E3264">
        <v>0</v>
      </c>
    </row>
    <row r="3265" spans="1:5" x14ac:dyDescent="0.35">
      <c r="A3265" s="39" t="s">
        <v>4194</v>
      </c>
      <c r="B3265">
        <v>139375</v>
      </c>
      <c r="C3265">
        <v>0</v>
      </c>
      <c r="D3265">
        <v>10260</v>
      </c>
      <c r="E3265">
        <v>0</v>
      </c>
    </row>
    <row r="3266" spans="1:5" x14ac:dyDescent="0.35">
      <c r="A3266" s="39" t="s">
        <v>4195</v>
      </c>
      <c r="B3266">
        <v>0</v>
      </c>
      <c r="C3266">
        <v>0</v>
      </c>
      <c r="D3266">
        <v>0</v>
      </c>
      <c r="E3266">
        <v>0</v>
      </c>
    </row>
    <row r="3267" spans="1:5" x14ac:dyDescent="0.35">
      <c r="A3267" s="39" t="s">
        <v>4196</v>
      </c>
      <c r="B3267">
        <v>75431</v>
      </c>
      <c r="C3267">
        <v>0</v>
      </c>
      <c r="D3267">
        <v>3059</v>
      </c>
      <c r="E3267">
        <v>0</v>
      </c>
    </row>
    <row r="3268" spans="1:5" x14ac:dyDescent="0.35">
      <c r="A3268" s="39" t="s">
        <v>4197</v>
      </c>
      <c r="B3268">
        <v>12709</v>
      </c>
      <c r="C3268">
        <v>0</v>
      </c>
      <c r="D3268">
        <v>409</v>
      </c>
      <c r="E3268">
        <v>0</v>
      </c>
    </row>
    <row r="3269" spans="1:5" x14ac:dyDescent="0.35">
      <c r="A3269" s="39" t="s">
        <v>4198</v>
      </c>
      <c r="B3269">
        <v>70585</v>
      </c>
      <c r="C3269">
        <v>0</v>
      </c>
      <c r="D3269">
        <v>3905</v>
      </c>
      <c r="E3269">
        <v>0</v>
      </c>
    </row>
    <row r="3270" spans="1:5" x14ac:dyDescent="0.35">
      <c r="A3270" s="39" t="s">
        <v>4199</v>
      </c>
      <c r="B3270">
        <v>11460</v>
      </c>
      <c r="C3270">
        <v>0</v>
      </c>
      <c r="D3270">
        <v>634</v>
      </c>
      <c r="E3270">
        <v>0</v>
      </c>
    </row>
    <row r="3271" spans="1:5" x14ac:dyDescent="0.35">
      <c r="A3271" s="39" t="s">
        <v>4200</v>
      </c>
      <c r="B3271">
        <v>124602</v>
      </c>
      <c r="C3271">
        <v>0</v>
      </c>
      <c r="D3271">
        <v>11387</v>
      </c>
      <c r="E3271">
        <v>10000</v>
      </c>
    </row>
    <row r="3272" spans="1:5" x14ac:dyDescent="0.35">
      <c r="A3272" s="39" t="s">
        <v>4201</v>
      </c>
      <c r="B3272">
        <v>0</v>
      </c>
      <c r="C3272">
        <v>0</v>
      </c>
      <c r="D3272">
        <v>0</v>
      </c>
      <c r="E3272">
        <v>0</v>
      </c>
    </row>
    <row r="3273" spans="1:5" x14ac:dyDescent="0.35">
      <c r="A3273" s="39" t="s">
        <v>4202</v>
      </c>
      <c r="B3273">
        <v>71233</v>
      </c>
      <c r="C3273">
        <v>0</v>
      </c>
      <c r="D3273">
        <v>4621</v>
      </c>
      <c r="E3273">
        <v>0</v>
      </c>
    </row>
    <row r="3274" spans="1:5" x14ac:dyDescent="0.35">
      <c r="A3274" s="39" t="s">
        <v>4203</v>
      </c>
      <c r="B3274">
        <v>76028</v>
      </c>
      <c r="C3274">
        <v>0</v>
      </c>
      <c r="D3274">
        <v>4932</v>
      </c>
      <c r="E3274">
        <v>0</v>
      </c>
    </row>
    <row r="3275" spans="1:5" x14ac:dyDescent="0.35">
      <c r="A3275" s="39" t="s">
        <v>4204</v>
      </c>
      <c r="B3275">
        <v>115399</v>
      </c>
      <c r="C3275">
        <v>0</v>
      </c>
      <c r="D3275">
        <v>7363</v>
      </c>
      <c r="E3275">
        <v>75000</v>
      </c>
    </row>
    <row r="3276" spans="1:5" x14ac:dyDescent="0.35">
      <c r="A3276" s="39" t="s">
        <v>4205</v>
      </c>
      <c r="B3276">
        <v>1315241</v>
      </c>
      <c r="C3276">
        <v>0</v>
      </c>
      <c r="D3276">
        <v>119929</v>
      </c>
      <c r="E3276">
        <v>193000</v>
      </c>
    </row>
    <row r="3277" spans="1:5" x14ac:dyDescent="0.35">
      <c r="A3277" s="39" t="s">
        <v>4206</v>
      </c>
      <c r="B3277">
        <v>207930</v>
      </c>
      <c r="C3277">
        <v>0</v>
      </c>
      <c r="D3277">
        <v>16521</v>
      </c>
      <c r="E3277">
        <v>0</v>
      </c>
    </row>
    <row r="3278" spans="1:5" x14ac:dyDescent="0.35">
      <c r="A3278" s="39" t="s">
        <v>4207</v>
      </c>
      <c r="B3278">
        <v>406705</v>
      </c>
      <c r="C3278">
        <v>0</v>
      </c>
      <c r="D3278">
        <v>25256</v>
      </c>
      <c r="E3278">
        <v>0</v>
      </c>
    </row>
    <row r="3279" spans="1:5" x14ac:dyDescent="0.35">
      <c r="A3279" s="39" t="s">
        <v>4208</v>
      </c>
      <c r="B3279">
        <v>595321</v>
      </c>
      <c r="C3279">
        <v>0</v>
      </c>
      <c r="D3279">
        <v>36969</v>
      </c>
      <c r="E3279">
        <v>0</v>
      </c>
    </row>
    <row r="3280" spans="1:5" x14ac:dyDescent="0.35">
      <c r="A3280" s="39" t="s">
        <v>4209</v>
      </c>
      <c r="B3280">
        <v>299583</v>
      </c>
      <c r="C3280">
        <v>0</v>
      </c>
      <c r="D3280">
        <v>23737</v>
      </c>
      <c r="E3280">
        <v>0</v>
      </c>
    </row>
    <row r="3281" spans="1:5" x14ac:dyDescent="0.35">
      <c r="A3281" s="39" t="s">
        <v>4210</v>
      </c>
      <c r="B3281">
        <v>620461</v>
      </c>
      <c r="C3281">
        <v>0</v>
      </c>
      <c r="D3281">
        <v>53206</v>
      </c>
      <c r="E3281">
        <v>407000</v>
      </c>
    </row>
    <row r="3282" spans="1:5" x14ac:dyDescent="0.35">
      <c r="A3282" s="39" t="s">
        <v>4211</v>
      </c>
      <c r="B3282">
        <v>128731</v>
      </c>
      <c r="C3282">
        <v>0</v>
      </c>
      <c r="D3282">
        <v>11034</v>
      </c>
      <c r="E3282">
        <v>0</v>
      </c>
    </row>
    <row r="3283" spans="1:5" x14ac:dyDescent="0.35">
      <c r="A3283" s="39" t="s">
        <v>4212</v>
      </c>
      <c r="B3283">
        <v>294711</v>
      </c>
      <c r="C3283">
        <v>0</v>
      </c>
      <c r="D3283">
        <v>24195</v>
      </c>
      <c r="E3283">
        <v>400000</v>
      </c>
    </row>
    <row r="3284" spans="1:5" x14ac:dyDescent="0.35">
      <c r="A3284" s="39" t="s">
        <v>4213</v>
      </c>
      <c r="B3284">
        <v>727942</v>
      </c>
      <c r="C3284">
        <v>0</v>
      </c>
      <c r="D3284">
        <v>45205</v>
      </c>
      <c r="E3284">
        <v>0</v>
      </c>
    </row>
    <row r="3285" spans="1:5" x14ac:dyDescent="0.35">
      <c r="A3285" s="39" t="s">
        <v>4214</v>
      </c>
      <c r="B3285">
        <v>0</v>
      </c>
      <c r="C3285">
        <v>0</v>
      </c>
      <c r="D3285">
        <v>0</v>
      </c>
      <c r="E3285">
        <v>0</v>
      </c>
    </row>
    <row r="3286" spans="1:5" x14ac:dyDescent="0.35">
      <c r="A3286" s="39" t="s">
        <v>4215</v>
      </c>
      <c r="B3286">
        <v>91447</v>
      </c>
      <c r="C3286">
        <v>0</v>
      </c>
      <c r="D3286">
        <v>8580</v>
      </c>
      <c r="E3286">
        <v>0</v>
      </c>
    </row>
    <row r="3287" spans="1:5" x14ac:dyDescent="0.35">
      <c r="A3287" s="39" t="s">
        <v>4216</v>
      </c>
      <c r="B3287">
        <v>15981</v>
      </c>
      <c r="C3287">
        <v>0</v>
      </c>
      <c r="D3287">
        <v>1525</v>
      </c>
      <c r="E3287">
        <v>0</v>
      </c>
    </row>
    <row r="3288" spans="1:5" x14ac:dyDescent="0.35">
      <c r="A3288" s="39" t="s">
        <v>4217</v>
      </c>
      <c r="B3288">
        <v>286762</v>
      </c>
      <c r="C3288">
        <v>0</v>
      </c>
      <c r="D3288">
        <v>21450</v>
      </c>
      <c r="E3288">
        <v>0</v>
      </c>
    </row>
    <row r="3289" spans="1:5" x14ac:dyDescent="0.35">
      <c r="A3289" s="39" t="s">
        <v>4218</v>
      </c>
      <c r="B3289">
        <v>163794</v>
      </c>
      <c r="C3289">
        <v>0</v>
      </c>
      <c r="D3289">
        <v>12209</v>
      </c>
      <c r="E3289">
        <v>0</v>
      </c>
    </row>
    <row r="3290" spans="1:5" x14ac:dyDescent="0.35">
      <c r="A3290" s="39" t="s">
        <v>4219</v>
      </c>
      <c r="B3290">
        <v>0</v>
      </c>
      <c r="C3290">
        <v>0</v>
      </c>
      <c r="D3290">
        <v>0</v>
      </c>
      <c r="E3290">
        <v>0</v>
      </c>
    </row>
    <row r="3291" spans="1:5" x14ac:dyDescent="0.35">
      <c r="A3291" s="39" t="s">
        <v>4220</v>
      </c>
      <c r="B3291">
        <v>85704</v>
      </c>
      <c r="C3291">
        <v>0</v>
      </c>
      <c r="D3291">
        <v>6858</v>
      </c>
      <c r="E3291">
        <v>0</v>
      </c>
    </row>
    <row r="3292" spans="1:5" x14ac:dyDescent="0.35">
      <c r="A3292" s="39" t="s">
        <v>4221</v>
      </c>
      <c r="B3292">
        <v>8866</v>
      </c>
      <c r="C3292">
        <v>0</v>
      </c>
      <c r="D3292">
        <v>706</v>
      </c>
      <c r="E3292">
        <v>0</v>
      </c>
    </row>
    <row r="3293" spans="1:5" x14ac:dyDescent="0.35">
      <c r="A3293" s="39" t="s">
        <v>4222</v>
      </c>
      <c r="B3293">
        <v>350695</v>
      </c>
      <c r="C3293">
        <v>0</v>
      </c>
      <c r="D3293">
        <v>24570</v>
      </c>
      <c r="E3293">
        <v>0</v>
      </c>
    </row>
    <row r="3294" spans="1:5" x14ac:dyDescent="0.35">
      <c r="A3294" s="39" t="s">
        <v>4223</v>
      </c>
      <c r="B3294">
        <v>122152</v>
      </c>
      <c r="C3294">
        <v>0</v>
      </c>
      <c r="D3294">
        <v>8549</v>
      </c>
      <c r="E3294">
        <v>0</v>
      </c>
    </row>
    <row r="3295" spans="1:5" x14ac:dyDescent="0.35">
      <c r="A3295" s="39" t="s">
        <v>4224</v>
      </c>
      <c r="B3295">
        <v>0</v>
      </c>
      <c r="C3295">
        <v>0</v>
      </c>
      <c r="D3295">
        <v>0</v>
      </c>
      <c r="E3295">
        <v>0</v>
      </c>
    </row>
    <row r="3296" spans="1:5" x14ac:dyDescent="0.35">
      <c r="A3296" s="39" t="s">
        <v>4225</v>
      </c>
      <c r="B3296">
        <v>93056</v>
      </c>
      <c r="C3296">
        <v>0</v>
      </c>
      <c r="D3296">
        <v>7997</v>
      </c>
      <c r="E3296">
        <v>0</v>
      </c>
    </row>
    <row r="3297" spans="1:5" x14ac:dyDescent="0.35">
      <c r="A3297" s="39" t="s">
        <v>4226</v>
      </c>
      <c r="B3297">
        <v>24152</v>
      </c>
      <c r="C3297">
        <v>0</v>
      </c>
      <c r="D3297">
        <v>1301</v>
      </c>
      <c r="E3297">
        <v>0</v>
      </c>
    </row>
    <row r="3298" spans="1:5" x14ac:dyDescent="0.35">
      <c r="A3298" s="39" t="s">
        <v>4227</v>
      </c>
      <c r="B3298">
        <v>137261</v>
      </c>
      <c r="C3298">
        <v>0</v>
      </c>
      <c r="D3298">
        <v>11250</v>
      </c>
      <c r="E3298">
        <v>0</v>
      </c>
    </row>
    <row r="3299" spans="1:5" x14ac:dyDescent="0.35">
      <c r="A3299" s="39" t="s">
        <v>4228</v>
      </c>
      <c r="B3299">
        <v>67383</v>
      </c>
      <c r="C3299">
        <v>0</v>
      </c>
      <c r="D3299">
        <v>5305</v>
      </c>
      <c r="E3299">
        <v>0</v>
      </c>
    </row>
    <row r="3300" spans="1:5" x14ac:dyDescent="0.35">
      <c r="A3300" s="39" t="s">
        <v>4229</v>
      </c>
      <c r="B3300">
        <v>129852</v>
      </c>
      <c r="C3300">
        <v>0</v>
      </c>
      <c r="D3300">
        <v>10643</v>
      </c>
      <c r="E3300">
        <v>0</v>
      </c>
    </row>
    <row r="3301" spans="1:5" x14ac:dyDescent="0.35">
      <c r="A3301" s="39" t="s">
        <v>4230</v>
      </c>
      <c r="B3301">
        <v>2841</v>
      </c>
      <c r="C3301">
        <v>0</v>
      </c>
      <c r="D3301">
        <v>153</v>
      </c>
      <c r="E3301">
        <v>0</v>
      </c>
    </row>
    <row r="3302" spans="1:5" x14ac:dyDescent="0.35">
      <c r="A3302" s="39" t="s">
        <v>4231</v>
      </c>
      <c r="B3302">
        <v>0</v>
      </c>
      <c r="C3302">
        <v>0</v>
      </c>
      <c r="D3302">
        <v>0</v>
      </c>
      <c r="E3302">
        <v>0</v>
      </c>
    </row>
    <row r="3303" spans="1:5" x14ac:dyDescent="0.35">
      <c r="A3303" s="39" t="s">
        <v>4232</v>
      </c>
      <c r="B3303">
        <v>17716</v>
      </c>
      <c r="C3303">
        <v>0</v>
      </c>
      <c r="D3303">
        <v>1475</v>
      </c>
      <c r="E3303">
        <v>0</v>
      </c>
    </row>
    <row r="3304" spans="1:5" x14ac:dyDescent="0.35">
      <c r="A3304" s="39" t="s">
        <v>4233</v>
      </c>
      <c r="B3304">
        <v>96456</v>
      </c>
      <c r="C3304">
        <v>0</v>
      </c>
      <c r="D3304">
        <v>4087</v>
      </c>
      <c r="E3304">
        <v>0</v>
      </c>
    </row>
    <row r="3305" spans="1:5" x14ac:dyDescent="0.35">
      <c r="A3305" s="39" t="s">
        <v>4234</v>
      </c>
      <c r="B3305">
        <v>52642</v>
      </c>
      <c r="C3305">
        <v>0</v>
      </c>
      <c r="D3305">
        <v>8254</v>
      </c>
      <c r="E3305">
        <v>0</v>
      </c>
    </row>
    <row r="3306" spans="1:5" x14ac:dyDescent="0.35">
      <c r="A3306" s="39" t="s">
        <v>4235</v>
      </c>
      <c r="B3306">
        <v>36025</v>
      </c>
      <c r="C3306">
        <v>0</v>
      </c>
      <c r="D3306">
        <v>5648</v>
      </c>
      <c r="E3306">
        <v>0</v>
      </c>
    </row>
    <row r="3307" spans="1:5" x14ac:dyDescent="0.35">
      <c r="A3307" s="39" t="s">
        <v>4236</v>
      </c>
      <c r="B3307">
        <v>169867</v>
      </c>
      <c r="C3307">
        <v>0</v>
      </c>
      <c r="D3307">
        <v>16752</v>
      </c>
      <c r="E3307">
        <v>0</v>
      </c>
    </row>
    <row r="3308" spans="1:5" x14ac:dyDescent="0.35">
      <c r="A3308" s="39" t="s">
        <v>4237</v>
      </c>
      <c r="B3308">
        <v>126707</v>
      </c>
      <c r="C3308">
        <v>0</v>
      </c>
      <c r="D3308">
        <v>12362</v>
      </c>
      <c r="E3308">
        <v>0</v>
      </c>
    </row>
    <row r="3309" spans="1:5" x14ac:dyDescent="0.35">
      <c r="A3309" s="39" t="s">
        <v>4238</v>
      </c>
      <c r="B3309">
        <v>0</v>
      </c>
      <c r="C3309">
        <v>0</v>
      </c>
      <c r="D3309">
        <v>0</v>
      </c>
      <c r="E3309">
        <v>1649400</v>
      </c>
    </row>
    <row r="3310" spans="1:5" x14ac:dyDescent="0.35">
      <c r="A3310" s="39" t="s">
        <v>4239</v>
      </c>
      <c r="B3310">
        <v>774187</v>
      </c>
      <c r="C3310">
        <v>0</v>
      </c>
      <c r="D3310">
        <v>50478</v>
      </c>
      <c r="E3310">
        <v>1020531</v>
      </c>
    </row>
    <row r="3311" spans="1:5" x14ac:dyDescent="0.35">
      <c r="A3311" s="39" t="s">
        <v>4240</v>
      </c>
      <c r="B3311">
        <v>436360</v>
      </c>
      <c r="C3311">
        <v>0</v>
      </c>
      <c r="D3311">
        <v>25077</v>
      </c>
      <c r="E3311">
        <v>0</v>
      </c>
    </row>
    <row r="3312" spans="1:5" x14ac:dyDescent="0.35">
      <c r="A3312" s="39" t="s">
        <v>4241</v>
      </c>
      <c r="B3312">
        <v>15772</v>
      </c>
      <c r="C3312">
        <v>3767</v>
      </c>
      <c r="D3312">
        <v>569</v>
      </c>
      <c r="E3312">
        <v>0</v>
      </c>
    </row>
    <row r="3313" spans="1:5" x14ac:dyDescent="0.35">
      <c r="A3313" s="39" t="s">
        <v>4242</v>
      </c>
      <c r="B3313">
        <v>5893</v>
      </c>
      <c r="C3313">
        <v>0</v>
      </c>
      <c r="D3313">
        <v>144</v>
      </c>
      <c r="E3313">
        <v>0</v>
      </c>
    </row>
    <row r="3314" spans="1:5" x14ac:dyDescent="0.35">
      <c r="A3314" s="39" t="s">
        <v>4243</v>
      </c>
      <c r="B3314">
        <v>0</v>
      </c>
      <c r="C3314">
        <v>0</v>
      </c>
      <c r="D3314">
        <v>0</v>
      </c>
      <c r="E3314">
        <v>0</v>
      </c>
    </row>
    <row r="3315" spans="1:5" x14ac:dyDescent="0.35">
      <c r="A3315" s="39" t="s">
        <v>4244</v>
      </c>
      <c r="B3315">
        <v>141568</v>
      </c>
      <c r="C3315">
        <v>144311</v>
      </c>
      <c r="D3315">
        <v>4938</v>
      </c>
      <c r="E3315">
        <v>34000</v>
      </c>
    </row>
    <row r="3316" spans="1:5" x14ac:dyDescent="0.35">
      <c r="A3316" s="39" t="s">
        <v>4245</v>
      </c>
      <c r="B3316">
        <v>125106</v>
      </c>
      <c r="C3316">
        <v>0</v>
      </c>
      <c r="D3316">
        <v>3149</v>
      </c>
      <c r="E3316">
        <v>0</v>
      </c>
    </row>
    <row r="3317" spans="1:5" x14ac:dyDescent="0.35">
      <c r="A3317" s="39" t="s">
        <v>4246</v>
      </c>
      <c r="B3317">
        <v>427342</v>
      </c>
      <c r="C3317">
        <v>0</v>
      </c>
      <c r="D3317">
        <v>6777</v>
      </c>
      <c r="E3317">
        <v>0</v>
      </c>
    </row>
    <row r="3318" spans="1:5" x14ac:dyDescent="0.35">
      <c r="A3318" s="39" t="s">
        <v>4247</v>
      </c>
      <c r="B3318">
        <v>300958</v>
      </c>
      <c r="C3318">
        <v>0</v>
      </c>
      <c r="D3318">
        <v>4467</v>
      </c>
      <c r="E3318">
        <v>1700</v>
      </c>
    </row>
    <row r="3319" spans="1:5" x14ac:dyDescent="0.35">
      <c r="A3319" s="39" t="s">
        <v>4248</v>
      </c>
      <c r="B3319">
        <v>10356</v>
      </c>
      <c r="C3319">
        <v>2264</v>
      </c>
      <c r="D3319">
        <v>1227</v>
      </c>
      <c r="E3319">
        <v>0</v>
      </c>
    </row>
    <row r="3320" spans="1:5" x14ac:dyDescent="0.35">
      <c r="A3320" s="39" t="s">
        <v>4249</v>
      </c>
      <c r="B3320">
        <v>3728</v>
      </c>
      <c r="C3320">
        <v>0</v>
      </c>
      <c r="D3320">
        <v>292</v>
      </c>
      <c r="E3320">
        <v>0</v>
      </c>
    </row>
    <row r="3321" spans="1:5" x14ac:dyDescent="0.35">
      <c r="A3321" s="39" t="s">
        <v>4250</v>
      </c>
      <c r="B3321">
        <v>23913</v>
      </c>
      <c r="C3321">
        <v>12190</v>
      </c>
      <c r="D3321">
        <v>1479</v>
      </c>
      <c r="E3321">
        <v>0</v>
      </c>
    </row>
    <row r="3322" spans="1:5" x14ac:dyDescent="0.35">
      <c r="A3322" s="39" t="s">
        <v>4251</v>
      </c>
      <c r="B3322">
        <v>4842</v>
      </c>
      <c r="C3322">
        <v>0</v>
      </c>
      <c r="D3322">
        <v>200</v>
      </c>
      <c r="E3322">
        <v>0</v>
      </c>
    </row>
    <row r="3323" spans="1:5" x14ac:dyDescent="0.35">
      <c r="A3323" s="39" t="s">
        <v>4252</v>
      </c>
      <c r="B3323">
        <v>10467</v>
      </c>
      <c r="C3323">
        <v>0</v>
      </c>
      <c r="D3323">
        <v>315</v>
      </c>
      <c r="E3323">
        <v>15000</v>
      </c>
    </row>
    <row r="3324" spans="1:5" x14ac:dyDescent="0.35">
      <c r="A3324" s="39" t="s">
        <v>4253</v>
      </c>
      <c r="B3324">
        <v>149517</v>
      </c>
      <c r="C3324">
        <v>0</v>
      </c>
      <c r="D3324">
        <v>4088</v>
      </c>
      <c r="E3324">
        <v>0</v>
      </c>
    </row>
    <row r="3325" spans="1:5" x14ac:dyDescent="0.35">
      <c r="A3325" s="39" t="s">
        <v>4254</v>
      </c>
      <c r="B3325">
        <v>20032</v>
      </c>
      <c r="C3325">
        <v>0</v>
      </c>
      <c r="D3325">
        <v>603</v>
      </c>
      <c r="E3325">
        <v>0</v>
      </c>
    </row>
    <row r="3326" spans="1:5" x14ac:dyDescent="0.35">
      <c r="A3326" s="39" t="s">
        <v>4255</v>
      </c>
      <c r="B3326">
        <v>7219</v>
      </c>
      <c r="C3326">
        <v>0</v>
      </c>
      <c r="D3326">
        <v>217</v>
      </c>
      <c r="E3326">
        <v>0</v>
      </c>
    </row>
    <row r="3327" spans="1:5" x14ac:dyDescent="0.35">
      <c r="A3327" s="39" t="s">
        <v>4256</v>
      </c>
      <c r="B3327">
        <v>22721</v>
      </c>
      <c r="C3327">
        <v>14109</v>
      </c>
      <c r="D3327">
        <v>1363</v>
      </c>
      <c r="E3327">
        <v>0</v>
      </c>
    </row>
    <row r="3328" spans="1:5" x14ac:dyDescent="0.35">
      <c r="A3328" s="39" t="s">
        <v>4257</v>
      </c>
      <c r="B3328">
        <v>8656</v>
      </c>
      <c r="C3328">
        <v>0</v>
      </c>
      <c r="D3328">
        <v>416</v>
      </c>
      <c r="E3328">
        <v>0</v>
      </c>
    </row>
    <row r="3329" spans="1:5" x14ac:dyDescent="0.35">
      <c r="A3329" s="39" t="s">
        <v>4258</v>
      </c>
      <c r="B3329">
        <v>39964</v>
      </c>
      <c r="C3329">
        <v>0</v>
      </c>
      <c r="D3329">
        <v>1912</v>
      </c>
      <c r="E3329">
        <v>0</v>
      </c>
    </row>
    <row r="3330" spans="1:5" x14ac:dyDescent="0.35">
      <c r="A3330" s="39" t="s">
        <v>4259</v>
      </c>
      <c r="B3330">
        <v>26034</v>
      </c>
      <c r="C3330">
        <v>0</v>
      </c>
      <c r="D3330">
        <v>1248</v>
      </c>
      <c r="E3330">
        <v>0</v>
      </c>
    </row>
    <row r="3331" spans="1:5" x14ac:dyDescent="0.35">
      <c r="A3331" s="39" t="s">
        <v>4260</v>
      </c>
      <c r="B3331">
        <v>0</v>
      </c>
      <c r="C3331">
        <v>0</v>
      </c>
      <c r="D3331">
        <v>0</v>
      </c>
      <c r="E3331">
        <v>0</v>
      </c>
    </row>
    <row r="3332" spans="1:5" x14ac:dyDescent="0.35">
      <c r="A3332" s="39" t="s">
        <v>4261</v>
      </c>
      <c r="B3332">
        <v>67335</v>
      </c>
      <c r="C3332">
        <v>75049</v>
      </c>
      <c r="D3332">
        <v>4890</v>
      </c>
      <c r="E3332">
        <v>3000</v>
      </c>
    </row>
    <row r="3333" spans="1:5" x14ac:dyDescent="0.35">
      <c r="A3333" s="39" t="s">
        <v>4262</v>
      </c>
      <c r="B3333">
        <v>13836</v>
      </c>
      <c r="C3333">
        <v>0</v>
      </c>
      <c r="D3333">
        <v>729</v>
      </c>
      <c r="E3333">
        <v>0</v>
      </c>
    </row>
    <row r="3334" spans="1:5" x14ac:dyDescent="0.35">
      <c r="A3334" s="39" t="s">
        <v>4263</v>
      </c>
      <c r="B3334">
        <v>372647</v>
      </c>
      <c r="C3334">
        <v>0</v>
      </c>
      <c r="D3334">
        <v>19637</v>
      </c>
      <c r="E3334">
        <v>0</v>
      </c>
    </row>
    <row r="3335" spans="1:5" x14ac:dyDescent="0.35">
      <c r="A3335" s="39" t="s">
        <v>4264</v>
      </c>
      <c r="B3335">
        <v>153578</v>
      </c>
      <c r="C3335">
        <v>0</v>
      </c>
      <c r="D3335">
        <v>8093</v>
      </c>
      <c r="E3335">
        <v>0</v>
      </c>
    </row>
    <row r="3336" spans="1:5" x14ac:dyDescent="0.35">
      <c r="A3336" s="39" t="s">
        <v>4265</v>
      </c>
      <c r="B3336">
        <v>14603</v>
      </c>
      <c r="C3336">
        <v>5292</v>
      </c>
      <c r="D3336">
        <v>693</v>
      </c>
      <c r="E3336">
        <v>0</v>
      </c>
    </row>
    <row r="3337" spans="1:5" x14ac:dyDescent="0.35">
      <c r="A3337" s="39" t="s">
        <v>4266</v>
      </c>
      <c r="B3337">
        <v>0</v>
      </c>
      <c r="C3337">
        <v>0</v>
      </c>
      <c r="D3337">
        <v>0</v>
      </c>
      <c r="E3337">
        <v>0</v>
      </c>
    </row>
    <row r="3338" spans="1:5" x14ac:dyDescent="0.35">
      <c r="A3338" s="39" t="s">
        <v>4267</v>
      </c>
      <c r="B3338">
        <v>18050</v>
      </c>
      <c r="C3338">
        <v>0</v>
      </c>
      <c r="D3338">
        <v>600</v>
      </c>
      <c r="E3338">
        <v>0</v>
      </c>
    </row>
    <row r="3339" spans="1:5" x14ac:dyDescent="0.35">
      <c r="A3339" s="39" t="s">
        <v>4268</v>
      </c>
      <c r="B3339">
        <v>25612</v>
      </c>
      <c r="C3339">
        <v>13125</v>
      </c>
      <c r="D3339">
        <v>2028</v>
      </c>
      <c r="E3339">
        <v>13000</v>
      </c>
    </row>
    <row r="3340" spans="1:5" x14ac:dyDescent="0.35">
      <c r="A3340" s="39" t="s">
        <v>4269</v>
      </c>
      <c r="B3340">
        <v>11028</v>
      </c>
      <c r="C3340">
        <v>0</v>
      </c>
      <c r="D3340">
        <v>555</v>
      </c>
      <c r="E3340">
        <v>0</v>
      </c>
    </row>
    <row r="3341" spans="1:5" x14ac:dyDescent="0.35">
      <c r="A3341" s="39" t="s">
        <v>4270</v>
      </c>
      <c r="B3341">
        <v>56009</v>
      </c>
      <c r="C3341">
        <v>0</v>
      </c>
      <c r="D3341">
        <v>2290</v>
      </c>
      <c r="E3341">
        <v>0</v>
      </c>
    </row>
    <row r="3342" spans="1:5" x14ac:dyDescent="0.35">
      <c r="A3342" s="39" t="s">
        <v>4271</v>
      </c>
      <c r="B3342">
        <v>0</v>
      </c>
      <c r="C3342">
        <v>0</v>
      </c>
      <c r="D3342">
        <v>0</v>
      </c>
      <c r="E3342">
        <v>0</v>
      </c>
    </row>
    <row r="3343" spans="1:5" x14ac:dyDescent="0.35">
      <c r="A3343" s="39" t="s">
        <v>4272</v>
      </c>
      <c r="B3343">
        <v>50464</v>
      </c>
      <c r="C3343">
        <v>34621</v>
      </c>
      <c r="D3343">
        <v>4245</v>
      </c>
      <c r="E3343">
        <v>0</v>
      </c>
    </row>
    <row r="3344" spans="1:5" x14ac:dyDescent="0.35">
      <c r="A3344" s="39" t="s">
        <v>4273</v>
      </c>
      <c r="B3344">
        <v>20532</v>
      </c>
      <c r="C3344">
        <v>0</v>
      </c>
      <c r="D3344">
        <v>927</v>
      </c>
      <c r="E3344">
        <v>0</v>
      </c>
    </row>
    <row r="3345" spans="1:5" x14ac:dyDescent="0.35">
      <c r="A3345" s="39" t="s">
        <v>4274</v>
      </c>
      <c r="B3345">
        <v>120223</v>
      </c>
      <c r="C3345">
        <v>0</v>
      </c>
      <c r="D3345">
        <v>5419</v>
      </c>
      <c r="E3345">
        <v>0</v>
      </c>
    </row>
    <row r="3346" spans="1:5" x14ac:dyDescent="0.35">
      <c r="A3346" s="39" t="s">
        <v>4275</v>
      </c>
      <c r="B3346">
        <v>82375</v>
      </c>
      <c r="C3346">
        <v>0</v>
      </c>
      <c r="D3346">
        <v>3750</v>
      </c>
      <c r="E3346">
        <v>0</v>
      </c>
    </row>
    <row r="3347" spans="1:5" x14ac:dyDescent="0.35">
      <c r="A3347" s="39" t="s">
        <v>4276</v>
      </c>
      <c r="B3347">
        <v>20794</v>
      </c>
      <c r="C3347">
        <v>10724</v>
      </c>
      <c r="D3347">
        <v>1890</v>
      </c>
      <c r="E3347">
        <v>0</v>
      </c>
    </row>
    <row r="3348" spans="1:5" x14ac:dyDescent="0.35">
      <c r="A3348" s="39" t="s">
        <v>4277</v>
      </c>
      <c r="B3348">
        <v>11385</v>
      </c>
      <c r="C3348">
        <v>0</v>
      </c>
      <c r="D3348">
        <v>621</v>
      </c>
      <c r="E3348">
        <v>0</v>
      </c>
    </row>
    <row r="3349" spans="1:5" x14ac:dyDescent="0.35">
      <c r="A3349" s="39" t="s">
        <v>4278</v>
      </c>
      <c r="B3349">
        <v>29598</v>
      </c>
      <c r="C3349">
        <v>0</v>
      </c>
      <c r="D3349">
        <v>1359</v>
      </c>
      <c r="E3349">
        <v>0</v>
      </c>
    </row>
    <row r="3350" spans="1:5" x14ac:dyDescent="0.35">
      <c r="A3350" s="39" t="s">
        <v>4279</v>
      </c>
      <c r="B3350">
        <v>13147</v>
      </c>
      <c r="C3350">
        <v>0</v>
      </c>
      <c r="D3350">
        <v>606</v>
      </c>
      <c r="E3350">
        <v>0</v>
      </c>
    </row>
    <row r="3351" spans="1:5" x14ac:dyDescent="0.35">
      <c r="A3351" s="39" t="s">
        <v>4280</v>
      </c>
      <c r="B3351">
        <v>46299</v>
      </c>
      <c r="C3351">
        <v>6853</v>
      </c>
      <c r="D3351">
        <v>1900</v>
      </c>
      <c r="E3351">
        <v>0</v>
      </c>
    </row>
    <row r="3352" spans="1:5" x14ac:dyDescent="0.35">
      <c r="A3352" s="39" t="s">
        <v>4281</v>
      </c>
      <c r="B3352">
        <v>75388</v>
      </c>
      <c r="C3352">
        <v>11215</v>
      </c>
      <c r="D3352">
        <v>7342</v>
      </c>
      <c r="E3352">
        <v>0</v>
      </c>
    </row>
    <row r="3353" spans="1:5" x14ac:dyDescent="0.35">
      <c r="A3353" s="39" t="s">
        <v>4282</v>
      </c>
      <c r="B3353">
        <v>816244</v>
      </c>
      <c r="C3353">
        <v>0</v>
      </c>
      <c r="D3353">
        <v>39561</v>
      </c>
      <c r="E3353">
        <v>53900</v>
      </c>
    </row>
    <row r="3354" spans="1:5" x14ac:dyDescent="0.35">
      <c r="A3354" s="39" t="s">
        <v>4283</v>
      </c>
      <c r="B3354">
        <v>0</v>
      </c>
      <c r="C3354">
        <v>0</v>
      </c>
      <c r="D3354">
        <v>0</v>
      </c>
      <c r="E3354">
        <v>0</v>
      </c>
    </row>
    <row r="3355" spans="1:5" x14ac:dyDescent="0.35">
      <c r="A3355" s="39" t="s">
        <v>4284</v>
      </c>
      <c r="B3355">
        <v>9077</v>
      </c>
      <c r="C3355">
        <v>15408</v>
      </c>
      <c r="D3355">
        <v>435</v>
      </c>
      <c r="E3355">
        <v>0</v>
      </c>
    </row>
    <row r="3356" spans="1:5" x14ac:dyDescent="0.35">
      <c r="A3356" s="39" t="s">
        <v>4285</v>
      </c>
      <c r="B3356">
        <v>5351</v>
      </c>
      <c r="C3356">
        <v>0</v>
      </c>
      <c r="D3356">
        <v>94</v>
      </c>
      <c r="E3356">
        <v>0</v>
      </c>
    </row>
    <row r="3357" spans="1:5" x14ac:dyDescent="0.35">
      <c r="A3357" s="39" t="s">
        <v>4286</v>
      </c>
      <c r="B3357">
        <v>10606</v>
      </c>
      <c r="C3357">
        <v>3778</v>
      </c>
      <c r="D3357">
        <v>253</v>
      </c>
      <c r="E3357">
        <v>0</v>
      </c>
    </row>
    <row r="3358" spans="1:5" x14ac:dyDescent="0.35">
      <c r="A3358" s="39" t="s">
        <v>4287</v>
      </c>
      <c r="B3358">
        <v>8645</v>
      </c>
      <c r="C3358">
        <v>15204</v>
      </c>
      <c r="D3358">
        <v>890</v>
      </c>
      <c r="E3358">
        <v>0</v>
      </c>
    </row>
    <row r="3359" spans="1:5" x14ac:dyDescent="0.35">
      <c r="A3359" s="39" t="s">
        <v>4288</v>
      </c>
      <c r="B3359">
        <v>0</v>
      </c>
      <c r="C3359">
        <v>0</v>
      </c>
      <c r="D3359">
        <v>0</v>
      </c>
      <c r="E3359">
        <v>0</v>
      </c>
    </row>
    <row r="3360" spans="1:5" x14ac:dyDescent="0.35">
      <c r="A3360" s="39" t="s">
        <v>4289</v>
      </c>
      <c r="B3360">
        <v>20410</v>
      </c>
      <c r="C3360">
        <v>7589</v>
      </c>
      <c r="D3360">
        <v>1310</v>
      </c>
      <c r="E3360">
        <v>0</v>
      </c>
    </row>
    <row r="3361" spans="1:5" x14ac:dyDescent="0.35">
      <c r="A3361" s="39" t="s">
        <v>4290</v>
      </c>
      <c r="B3361">
        <v>0</v>
      </c>
      <c r="C3361">
        <v>0</v>
      </c>
      <c r="D3361">
        <v>0</v>
      </c>
      <c r="E3361">
        <v>0</v>
      </c>
    </row>
    <row r="3362" spans="1:5" x14ac:dyDescent="0.35">
      <c r="A3362" s="39" t="s">
        <v>4291</v>
      </c>
      <c r="B3362">
        <v>0</v>
      </c>
      <c r="C3362">
        <v>10021</v>
      </c>
      <c r="D3362">
        <v>390</v>
      </c>
      <c r="E3362">
        <v>90</v>
      </c>
    </row>
    <row r="3363" spans="1:5" x14ac:dyDescent="0.35">
      <c r="A3363" s="39" t="s">
        <v>4292</v>
      </c>
      <c r="B3363">
        <v>7715</v>
      </c>
      <c r="C3363">
        <v>0</v>
      </c>
      <c r="D3363">
        <v>355</v>
      </c>
      <c r="E3363">
        <v>0</v>
      </c>
    </row>
    <row r="3364" spans="1:5" x14ac:dyDescent="0.35">
      <c r="A3364" s="39" t="s">
        <v>4293</v>
      </c>
      <c r="B3364">
        <v>10063</v>
      </c>
      <c r="C3364">
        <v>3605</v>
      </c>
      <c r="D3364">
        <v>629</v>
      </c>
      <c r="E3364">
        <v>0</v>
      </c>
    </row>
    <row r="3365" spans="1:5" x14ac:dyDescent="0.35">
      <c r="A3365" s="39" t="s">
        <v>4294</v>
      </c>
      <c r="B3365">
        <v>0</v>
      </c>
      <c r="C3365">
        <v>0</v>
      </c>
      <c r="D3365">
        <v>0</v>
      </c>
      <c r="E3365">
        <v>0</v>
      </c>
    </row>
    <row r="3366" spans="1:5" x14ac:dyDescent="0.35">
      <c r="A3366" s="39" t="s">
        <v>4295</v>
      </c>
      <c r="B3366">
        <v>9369</v>
      </c>
      <c r="C3366">
        <v>16668</v>
      </c>
      <c r="D3366">
        <v>713</v>
      </c>
      <c r="E3366">
        <v>150</v>
      </c>
    </row>
    <row r="3367" spans="1:5" x14ac:dyDescent="0.35">
      <c r="A3367" s="39" t="s">
        <v>4296</v>
      </c>
      <c r="B3367">
        <v>2971</v>
      </c>
      <c r="C3367">
        <v>0</v>
      </c>
      <c r="D3367">
        <v>144</v>
      </c>
      <c r="E3367">
        <v>0</v>
      </c>
    </row>
    <row r="3368" spans="1:5" x14ac:dyDescent="0.35">
      <c r="A3368" s="39" t="s">
        <v>4297</v>
      </c>
      <c r="B3368">
        <v>17063</v>
      </c>
      <c r="C3368">
        <v>6089</v>
      </c>
      <c r="D3368">
        <v>979</v>
      </c>
      <c r="E3368">
        <v>0</v>
      </c>
    </row>
    <row r="3369" spans="1:5" x14ac:dyDescent="0.35">
      <c r="A3369" s="39" t="s">
        <v>4298</v>
      </c>
      <c r="B3369">
        <v>457</v>
      </c>
      <c r="C3369">
        <v>0</v>
      </c>
      <c r="D3369">
        <v>24</v>
      </c>
      <c r="E3369">
        <v>0</v>
      </c>
    </row>
    <row r="3370" spans="1:5" x14ac:dyDescent="0.35">
      <c r="A3370" s="39" t="s">
        <v>4299</v>
      </c>
      <c r="B3370">
        <v>14053</v>
      </c>
      <c r="C3370">
        <v>14497</v>
      </c>
      <c r="D3370">
        <v>721</v>
      </c>
      <c r="E3370">
        <v>240</v>
      </c>
    </row>
    <row r="3371" spans="1:5" x14ac:dyDescent="0.35">
      <c r="A3371" s="39" t="s">
        <v>4300</v>
      </c>
      <c r="B3371">
        <v>0</v>
      </c>
      <c r="C3371">
        <v>0</v>
      </c>
      <c r="D3371">
        <v>0</v>
      </c>
      <c r="E3371">
        <v>0</v>
      </c>
    </row>
    <row r="3372" spans="1:5" x14ac:dyDescent="0.35">
      <c r="A3372" s="39" t="s">
        <v>4301</v>
      </c>
      <c r="B3372">
        <v>9475</v>
      </c>
      <c r="C3372">
        <v>3365</v>
      </c>
      <c r="D3372">
        <v>405</v>
      </c>
      <c r="E3372">
        <v>0</v>
      </c>
    </row>
    <row r="3373" spans="1:5" x14ac:dyDescent="0.35">
      <c r="A3373" s="39" t="s">
        <v>4302</v>
      </c>
      <c r="B3373">
        <v>0</v>
      </c>
      <c r="C3373">
        <v>0</v>
      </c>
      <c r="D3373">
        <v>0</v>
      </c>
      <c r="E3373">
        <v>0</v>
      </c>
    </row>
    <row r="3374" spans="1:5" x14ac:dyDescent="0.35">
      <c r="A3374" s="39" t="s">
        <v>4303</v>
      </c>
      <c r="B3374">
        <v>6083</v>
      </c>
      <c r="C3374">
        <v>11036</v>
      </c>
      <c r="D3374">
        <v>512</v>
      </c>
      <c r="E3374">
        <v>125</v>
      </c>
    </row>
    <row r="3375" spans="1:5" x14ac:dyDescent="0.35">
      <c r="A3375" s="39" t="s">
        <v>4304</v>
      </c>
      <c r="B3375">
        <v>0</v>
      </c>
      <c r="C3375">
        <v>0</v>
      </c>
      <c r="D3375">
        <v>0</v>
      </c>
      <c r="E3375">
        <v>0</v>
      </c>
    </row>
    <row r="3376" spans="1:5" x14ac:dyDescent="0.35">
      <c r="A3376" s="39" t="s">
        <v>4305</v>
      </c>
      <c r="B3376">
        <v>15245</v>
      </c>
      <c r="C3376">
        <v>5411</v>
      </c>
      <c r="D3376">
        <v>552</v>
      </c>
      <c r="E3376">
        <v>0</v>
      </c>
    </row>
    <row r="3377" spans="1:5" x14ac:dyDescent="0.35">
      <c r="A3377" s="39" t="s">
        <v>4306</v>
      </c>
      <c r="B3377">
        <v>0</v>
      </c>
      <c r="C3377">
        <v>0</v>
      </c>
      <c r="D3377">
        <v>0</v>
      </c>
      <c r="E3377">
        <v>0</v>
      </c>
    </row>
    <row r="3378" spans="1:5" x14ac:dyDescent="0.35">
      <c r="A3378" s="39" t="s">
        <v>4307</v>
      </c>
      <c r="B3378">
        <v>0</v>
      </c>
      <c r="C3378">
        <v>38780</v>
      </c>
      <c r="D3378">
        <v>1693</v>
      </c>
      <c r="E3378">
        <v>520</v>
      </c>
    </row>
    <row r="3379" spans="1:5" x14ac:dyDescent="0.35">
      <c r="A3379" s="39" t="s">
        <v>4308</v>
      </c>
      <c r="B3379">
        <v>23731</v>
      </c>
      <c r="C3379">
        <v>0</v>
      </c>
      <c r="D3379">
        <v>1164</v>
      </c>
      <c r="E3379">
        <v>0</v>
      </c>
    </row>
    <row r="3380" spans="1:5" x14ac:dyDescent="0.35">
      <c r="A3380" s="39" t="s">
        <v>4309</v>
      </c>
      <c r="B3380">
        <v>50794</v>
      </c>
      <c r="C3380">
        <v>18138</v>
      </c>
      <c r="D3380">
        <v>3708</v>
      </c>
      <c r="E3380">
        <v>0</v>
      </c>
    </row>
    <row r="3381" spans="1:5" x14ac:dyDescent="0.35">
      <c r="A3381" s="39" t="s">
        <v>4310</v>
      </c>
      <c r="B3381">
        <v>7951</v>
      </c>
      <c r="C3381">
        <v>16201</v>
      </c>
      <c r="D3381">
        <v>531</v>
      </c>
      <c r="E3381">
        <v>300</v>
      </c>
    </row>
    <row r="3382" spans="1:5" x14ac:dyDescent="0.35">
      <c r="A3382" s="39" t="s">
        <v>4311</v>
      </c>
      <c r="B3382">
        <v>0</v>
      </c>
      <c r="C3382">
        <v>0</v>
      </c>
      <c r="D3382">
        <v>0</v>
      </c>
      <c r="E3382">
        <v>0</v>
      </c>
    </row>
    <row r="3383" spans="1:5" x14ac:dyDescent="0.35">
      <c r="A3383" s="39" t="s">
        <v>4312</v>
      </c>
      <c r="B3383">
        <v>25099</v>
      </c>
      <c r="C3383">
        <v>8941</v>
      </c>
      <c r="D3383">
        <v>1344</v>
      </c>
      <c r="E3383">
        <v>0</v>
      </c>
    </row>
    <row r="3384" spans="1:5" x14ac:dyDescent="0.35">
      <c r="A3384" s="39" t="s">
        <v>4313</v>
      </c>
      <c r="B3384">
        <v>0</v>
      </c>
      <c r="C3384">
        <v>0</v>
      </c>
      <c r="D3384">
        <v>0</v>
      </c>
      <c r="E3384">
        <v>155000</v>
      </c>
    </row>
    <row r="3385" spans="1:5" x14ac:dyDescent="0.35">
      <c r="A3385" s="39" t="s">
        <v>4314</v>
      </c>
      <c r="B3385">
        <v>46719</v>
      </c>
      <c r="C3385">
        <v>52379</v>
      </c>
      <c r="D3385">
        <v>4263</v>
      </c>
      <c r="E3385">
        <v>8400</v>
      </c>
    </row>
    <row r="3386" spans="1:5" x14ac:dyDescent="0.35">
      <c r="A3386" s="39" t="s">
        <v>4315</v>
      </c>
      <c r="B3386">
        <v>0</v>
      </c>
      <c r="C3386">
        <v>0</v>
      </c>
      <c r="D3386">
        <v>0</v>
      </c>
      <c r="E3386">
        <v>0</v>
      </c>
    </row>
    <row r="3387" spans="1:5" x14ac:dyDescent="0.35">
      <c r="A3387" s="39" t="s">
        <v>4316</v>
      </c>
      <c r="B3387">
        <v>25760</v>
      </c>
      <c r="C3387">
        <v>9159</v>
      </c>
      <c r="D3387">
        <v>972</v>
      </c>
      <c r="E3387">
        <v>0</v>
      </c>
    </row>
    <row r="3388" spans="1:5" x14ac:dyDescent="0.35">
      <c r="A3388" s="39" t="s">
        <v>4317</v>
      </c>
      <c r="B3388">
        <v>18860</v>
      </c>
      <c r="C3388">
        <v>0</v>
      </c>
      <c r="D3388">
        <v>525</v>
      </c>
      <c r="E3388">
        <v>0</v>
      </c>
    </row>
    <row r="3389" spans="1:5" x14ac:dyDescent="0.35">
      <c r="A3389" s="39" t="s">
        <v>4318</v>
      </c>
      <c r="B3389">
        <v>0</v>
      </c>
      <c r="C3389">
        <v>0</v>
      </c>
      <c r="D3389">
        <v>0</v>
      </c>
      <c r="E3389">
        <v>0</v>
      </c>
    </row>
    <row r="3390" spans="1:5" x14ac:dyDescent="0.35">
      <c r="A3390" s="39" t="s">
        <v>4319</v>
      </c>
      <c r="B3390">
        <v>12881</v>
      </c>
      <c r="C3390">
        <v>26525</v>
      </c>
      <c r="D3390">
        <v>2444</v>
      </c>
      <c r="E3390">
        <v>120</v>
      </c>
    </row>
    <row r="3391" spans="1:5" x14ac:dyDescent="0.35">
      <c r="A3391" s="39" t="s">
        <v>4320</v>
      </c>
      <c r="B3391">
        <v>0</v>
      </c>
      <c r="C3391">
        <v>0</v>
      </c>
      <c r="D3391">
        <v>0</v>
      </c>
      <c r="E3391">
        <v>0</v>
      </c>
    </row>
    <row r="3392" spans="1:5" x14ac:dyDescent="0.35">
      <c r="A3392" s="39" t="s">
        <v>4321</v>
      </c>
      <c r="B3392">
        <v>19396</v>
      </c>
      <c r="C3392">
        <v>6908</v>
      </c>
      <c r="D3392">
        <v>1525</v>
      </c>
      <c r="E3392">
        <v>0</v>
      </c>
    </row>
    <row r="3393" spans="1:5" x14ac:dyDescent="0.35">
      <c r="A3393" s="39" t="s">
        <v>4322</v>
      </c>
      <c r="B3393">
        <v>0</v>
      </c>
      <c r="C3393">
        <v>0</v>
      </c>
      <c r="D3393">
        <v>0</v>
      </c>
      <c r="E3393">
        <v>0</v>
      </c>
    </row>
    <row r="3394" spans="1:5" x14ac:dyDescent="0.35">
      <c r="A3394" s="39" t="s">
        <v>4323</v>
      </c>
      <c r="B3394">
        <v>4034</v>
      </c>
      <c r="C3394">
        <v>39698</v>
      </c>
      <c r="D3394">
        <v>1641</v>
      </c>
      <c r="E3394">
        <v>22800</v>
      </c>
    </row>
    <row r="3395" spans="1:5" x14ac:dyDescent="0.35">
      <c r="A3395" s="39" t="s">
        <v>4324</v>
      </c>
      <c r="B3395">
        <v>9995</v>
      </c>
      <c r="C3395">
        <v>0</v>
      </c>
      <c r="D3395">
        <v>484</v>
      </c>
      <c r="E3395">
        <v>0</v>
      </c>
    </row>
    <row r="3396" spans="1:5" x14ac:dyDescent="0.35">
      <c r="A3396" s="39" t="s">
        <v>4325</v>
      </c>
      <c r="B3396">
        <v>58042</v>
      </c>
      <c r="C3396">
        <v>20083</v>
      </c>
      <c r="D3396">
        <v>3786</v>
      </c>
      <c r="E3396">
        <v>9500</v>
      </c>
    </row>
    <row r="3397" spans="1:5" x14ac:dyDescent="0.35">
      <c r="A3397" s="39" t="s">
        <v>4326</v>
      </c>
      <c r="B3397">
        <v>13204</v>
      </c>
      <c r="C3397">
        <v>0</v>
      </c>
      <c r="D3397">
        <v>640</v>
      </c>
      <c r="E3397">
        <v>0</v>
      </c>
    </row>
    <row r="3398" spans="1:5" x14ac:dyDescent="0.35">
      <c r="A3398" s="39" t="s">
        <v>4327</v>
      </c>
      <c r="B3398">
        <v>36214</v>
      </c>
      <c r="C3398">
        <v>45208</v>
      </c>
      <c r="D3398">
        <v>2253</v>
      </c>
      <c r="E3398">
        <v>1548</v>
      </c>
    </row>
    <row r="3399" spans="1:5" x14ac:dyDescent="0.35">
      <c r="A3399" s="39" t="s">
        <v>4328</v>
      </c>
      <c r="B3399">
        <v>0</v>
      </c>
      <c r="C3399">
        <v>0</v>
      </c>
      <c r="D3399">
        <v>0</v>
      </c>
      <c r="E3399">
        <v>0</v>
      </c>
    </row>
    <row r="3400" spans="1:5" x14ac:dyDescent="0.35">
      <c r="A3400" s="39" t="s">
        <v>4329</v>
      </c>
      <c r="B3400">
        <v>31302</v>
      </c>
      <c r="C3400">
        <v>11246</v>
      </c>
      <c r="D3400">
        <v>761</v>
      </c>
      <c r="E3400">
        <v>73941</v>
      </c>
    </row>
    <row r="3401" spans="1:5" x14ac:dyDescent="0.35">
      <c r="A3401" s="39" t="s">
        <v>4330</v>
      </c>
      <c r="B3401">
        <v>11383</v>
      </c>
      <c r="C3401">
        <v>0</v>
      </c>
      <c r="D3401">
        <v>203</v>
      </c>
      <c r="E3401">
        <v>0</v>
      </c>
    </row>
    <row r="3402" spans="1:5" x14ac:dyDescent="0.35">
      <c r="A3402" s="39" t="s">
        <v>4331</v>
      </c>
      <c r="B3402">
        <v>6792</v>
      </c>
      <c r="C3402">
        <v>10806</v>
      </c>
      <c r="D3402">
        <v>491</v>
      </c>
      <c r="E3402">
        <v>0</v>
      </c>
    </row>
    <row r="3403" spans="1:5" x14ac:dyDescent="0.35">
      <c r="A3403" s="39" t="s">
        <v>4332</v>
      </c>
      <c r="B3403">
        <v>9738</v>
      </c>
      <c r="C3403">
        <v>0</v>
      </c>
      <c r="D3403">
        <v>664</v>
      </c>
      <c r="E3403">
        <v>0</v>
      </c>
    </row>
    <row r="3404" spans="1:5" x14ac:dyDescent="0.35">
      <c r="A3404" s="39" t="s">
        <v>4333</v>
      </c>
      <c r="B3404">
        <v>0</v>
      </c>
      <c r="C3404">
        <v>0</v>
      </c>
      <c r="D3404">
        <v>0</v>
      </c>
      <c r="E3404">
        <v>0</v>
      </c>
    </row>
    <row r="3405" spans="1:5" x14ac:dyDescent="0.35">
      <c r="A3405" s="39" t="s">
        <v>4334</v>
      </c>
      <c r="B3405">
        <v>13116</v>
      </c>
      <c r="C3405">
        <v>48835</v>
      </c>
      <c r="D3405">
        <v>2235</v>
      </c>
      <c r="E3405">
        <v>3000</v>
      </c>
    </row>
    <row r="3406" spans="1:5" x14ac:dyDescent="0.35">
      <c r="A3406" s="39" t="s">
        <v>4335</v>
      </c>
      <c r="B3406">
        <v>76501</v>
      </c>
      <c r="C3406">
        <v>0</v>
      </c>
      <c r="D3406">
        <v>6830</v>
      </c>
      <c r="E3406">
        <v>0</v>
      </c>
    </row>
    <row r="3407" spans="1:5" x14ac:dyDescent="0.35">
      <c r="A3407" s="39" t="s">
        <v>4336</v>
      </c>
      <c r="B3407">
        <v>13116</v>
      </c>
      <c r="C3407">
        <v>0</v>
      </c>
      <c r="D3407">
        <v>1279</v>
      </c>
      <c r="E3407">
        <v>0</v>
      </c>
    </row>
    <row r="3408" spans="1:5" x14ac:dyDescent="0.35">
      <c r="A3408" s="39" t="s">
        <v>4337</v>
      </c>
      <c r="B3408">
        <v>15870</v>
      </c>
      <c r="C3408">
        <v>0</v>
      </c>
      <c r="D3408">
        <v>1586</v>
      </c>
      <c r="E3408">
        <v>53250</v>
      </c>
    </row>
    <row r="3409" spans="1:5" x14ac:dyDescent="0.35">
      <c r="A3409" s="39" t="s">
        <v>4338</v>
      </c>
      <c r="B3409">
        <v>37481</v>
      </c>
      <c r="C3409">
        <v>0</v>
      </c>
      <c r="D3409">
        <v>3745</v>
      </c>
      <c r="E3409">
        <v>23250</v>
      </c>
    </row>
    <row r="3410" spans="1:5" x14ac:dyDescent="0.35">
      <c r="A3410" s="39" t="s">
        <v>4339</v>
      </c>
      <c r="B3410">
        <v>0</v>
      </c>
      <c r="C3410">
        <v>0</v>
      </c>
      <c r="D3410">
        <v>0</v>
      </c>
      <c r="E3410">
        <v>0</v>
      </c>
    </row>
    <row r="3411" spans="1:5" x14ac:dyDescent="0.35">
      <c r="A3411" s="39" t="s">
        <v>4340</v>
      </c>
      <c r="B3411">
        <v>0</v>
      </c>
      <c r="C3411">
        <v>4359</v>
      </c>
      <c r="D3411">
        <v>166</v>
      </c>
      <c r="E3411">
        <v>0</v>
      </c>
    </row>
    <row r="3412" spans="1:5" x14ac:dyDescent="0.35">
      <c r="A3412" s="39" t="s">
        <v>4341</v>
      </c>
      <c r="B3412">
        <v>0</v>
      </c>
      <c r="C3412">
        <v>0</v>
      </c>
      <c r="D3412">
        <v>0</v>
      </c>
      <c r="E3412">
        <v>0</v>
      </c>
    </row>
    <row r="3413" spans="1:5" x14ac:dyDescent="0.35">
      <c r="A3413" s="39" t="s">
        <v>4342</v>
      </c>
      <c r="B3413">
        <v>7669</v>
      </c>
      <c r="C3413">
        <v>15401</v>
      </c>
      <c r="D3413">
        <v>451</v>
      </c>
      <c r="E3413">
        <v>0</v>
      </c>
    </row>
    <row r="3414" spans="1:5" x14ac:dyDescent="0.35">
      <c r="A3414" s="39" t="s">
        <v>4343</v>
      </c>
      <c r="B3414">
        <v>16055</v>
      </c>
      <c r="C3414">
        <v>0</v>
      </c>
      <c r="D3414">
        <v>943</v>
      </c>
      <c r="E3414">
        <v>0</v>
      </c>
    </row>
    <row r="3415" spans="1:5" x14ac:dyDescent="0.35">
      <c r="A3415" s="39" t="s">
        <v>4344</v>
      </c>
      <c r="B3415">
        <v>38176</v>
      </c>
      <c r="C3415">
        <v>115945</v>
      </c>
      <c r="D3415">
        <v>4287</v>
      </c>
      <c r="E3415">
        <v>4384</v>
      </c>
    </row>
    <row r="3416" spans="1:5" x14ac:dyDescent="0.35">
      <c r="A3416" s="39" t="s">
        <v>4345</v>
      </c>
      <c r="B3416">
        <v>38176</v>
      </c>
      <c r="C3416">
        <v>0</v>
      </c>
      <c r="D3416">
        <v>2050</v>
      </c>
      <c r="E3416">
        <v>9555</v>
      </c>
    </row>
    <row r="3417" spans="1:5" x14ac:dyDescent="0.35">
      <c r="A3417" s="39" t="s">
        <v>4346</v>
      </c>
      <c r="B3417">
        <v>39559</v>
      </c>
      <c r="C3417">
        <v>0</v>
      </c>
      <c r="D3417">
        <v>2279</v>
      </c>
      <c r="E3417">
        <v>8796</v>
      </c>
    </row>
    <row r="3418" spans="1:5" x14ac:dyDescent="0.35">
      <c r="A3418" s="39" t="s">
        <v>4347</v>
      </c>
      <c r="B3418">
        <v>75707</v>
      </c>
      <c r="C3418">
        <v>0</v>
      </c>
      <c r="D3418">
        <v>4361</v>
      </c>
      <c r="E3418">
        <v>2229</v>
      </c>
    </row>
    <row r="3419" spans="1:5" x14ac:dyDescent="0.35">
      <c r="A3419" s="39" t="s">
        <v>4348</v>
      </c>
      <c r="B3419">
        <v>7572</v>
      </c>
      <c r="C3419">
        <v>9168</v>
      </c>
      <c r="D3419">
        <v>377</v>
      </c>
      <c r="E3419">
        <v>0</v>
      </c>
    </row>
    <row r="3420" spans="1:5" x14ac:dyDescent="0.35">
      <c r="A3420" s="39" t="s">
        <v>4349</v>
      </c>
      <c r="B3420">
        <v>7572</v>
      </c>
      <c r="C3420">
        <v>0</v>
      </c>
      <c r="D3420">
        <v>337</v>
      </c>
      <c r="E3420">
        <v>0</v>
      </c>
    </row>
    <row r="3421" spans="1:5" x14ac:dyDescent="0.35">
      <c r="A3421" s="39" t="s">
        <v>4350</v>
      </c>
      <c r="B3421">
        <v>20259</v>
      </c>
      <c r="C3421">
        <v>50396</v>
      </c>
      <c r="D3421">
        <v>1142</v>
      </c>
      <c r="E3421">
        <v>0</v>
      </c>
    </row>
    <row r="3422" spans="1:5" x14ac:dyDescent="0.35">
      <c r="A3422" s="39" t="s">
        <v>4351</v>
      </c>
      <c r="B3422">
        <v>0</v>
      </c>
      <c r="C3422">
        <v>0</v>
      </c>
      <c r="D3422">
        <v>0</v>
      </c>
      <c r="E3422">
        <v>0</v>
      </c>
    </row>
    <row r="3423" spans="1:5" x14ac:dyDescent="0.35">
      <c r="A3423" s="39" t="s">
        <v>4352</v>
      </c>
      <c r="B3423">
        <v>48761</v>
      </c>
      <c r="C3423">
        <v>0</v>
      </c>
      <c r="D3423">
        <v>2446</v>
      </c>
      <c r="E3423">
        <v>0</v>
      </c>
    </row>
    <row r="3424" spans="1:5" x14ac:dyDescent="0.35">
      <c r="A3424" s="39" t="s">
        <v>4353</v>
      </c>
      <c r="B3424">
        <v>33070</v>
      </c>
      <c r="C3424">
        <v>0</v>
      </c>
      <c r="D3424">
        <v>1659</v>
      </c>
      <c r="E3424">
        <v>0</v>
      </c>
    </row>
    <row r="3425" spans="1:5" x14ac:dyDescent="0.35">
      <c r="A3425" s="39" t="s">
        <v>4354</v>
      </c>
      <c r="B3425">
        <v>0</v>
      </c>
      <c r="C3425">
        <v>0</v>
      </c>
      <c r="D3425">
        <v>0</v>
      </c>
      <c r="E3425">
        <v>0</v>
      </c>
    </row>
    <row r="3426" spans="1:5" x14ac:dyDescent="0.35">
      <c r="A3426" s="39" t="s">
        <v>4355</v>
      </c>
      <c r="B3426">
        <v>0</v>
      </c>
      <c r="C3426">
        <v>32297</v>
      </c>
      <c r="D3426">
        <v>612</v>
      </c>
      <c r="E3426">
        <v>0</v>
      </c>
    </row>
    <row r="3427" spans="1:5" x14ac:dyDescent="0.35">
      <c r="A3427" s="39" t="s">
        <v>4356</v>
      </c>
      <c r="B3427">
        <v>24758</v>
      </c>
      <c r="C3427">
        <v>0</v>
      </c>
      <c r="D3427">
        <v>1581</v>
      </c>
      <c r="E3427">
        <v>0</v>
      </c>
    </row>
    <row r="3428" spans="1:5" x14ac:dyDescent="0.35">
      <c r="A3428" s="39" t="s">
        <v>4357</v>
      </c>
      <c r="B3428">
        <v>19458</v>
      </c>
      <c r="C3428">
        <v>0</v>
      </c>
      <c r="D3428">
        <v>1242</v>
      </c>
      <c r="E3428">
        <v>0</v>
      </c>
    </row>
    <row r="3429" spans="1:5" x14ac:dyDescent="0.35">
      <c r="A3429" s="39" t="s">
        <v>4358</v>
      </c>
      <c r="B3429">
        <v>7850</v>
      </c>
      <c r="C3429">
        <v>0</v>
      </c>
      <c r="D3429">
        <v>501</v>
      </c>
      <c r="E3429">
        <v>0</v>
      </c>
    </row>
    <row r="3430" spans="1:5" x14ac:dyDescent="0.35">
      <c r="A3430" s="39" t="s">
        <v>4359</v>
      </c>
      <c r="B3430">
        <v>0</v>
      </c>
      <c r="C3430">
        <v>0</v>
      </c>
      <c r="D3430">
        <v>0</v>
      </c>
      <c r="E3430">
        <v>0</v>
      </c>
    </row>
    <row r="3431" spans="1:5" x14ac:dyDescent="0.35">
      <c r="A3431" s="39" t="s">
        <v>4360</v>
      </c>
      <c r="B3431">
        <v>0</v>
      </c>
      <c r="C3431">
        <v>23710</v>
      </c>
      <c r="D3431">
        <v>244</v>
      </c>
      <c r="E3431">
        <v>0</v>
      </c>
    </row>
    <row r="3432" spans="1:5" x14ac:dyDescent="0.35">
      <c r="A3432" s="39" t="s">
        <v>4361</v>
      </c>
      <c r="B3432">
        <v>0</v>
      </c>
      <c r="C3432">
        <v>0</v>
      </c>
      <c r="D3432">
        <v>0</v>
      </c>
      <c r="E3432">
        <v>0</v>
      </c>
    </row>
    <row r="3433" spans="1:5" x14ac:dyDescent="0.35">
      <c r="A3433" s="39" t="s">
        <v>4362</v>
      </c>
      <c r="B3433">
        <v>34932</v>
      </c>
      <c r="C3433">
        <v>0</v>
      </c>
      <c r="D3433">
        <v>2867</v>
      </c>
      <c r="E3433">
        <v>0</v>
      </c>
    </row>
    <row r="3434" spans="1:5" x14ac:dyDescent="0.35">
      <c r="A3434" s="39" t="s">
        <v>4363</v>
      </c>
      <c r="B3434">
        <v>0</v>
      </c>
      <c r="C3434">
        <v>0</v>
      </c>
      <c r="D3434">
        <v>0</v>
      </c>
      <c r="E3434">
        <v>0</v>
      </c>
    </row>
    <row r="3435" spans="1:5" x14ac:dyDescent="0.35">
      <c r="A3435" s="39" t="s">
        <v>4364</v>
      </c>
      <c r="B3435">
        <v>12669</v>
      </c>
      <c r="C3435">
        <v>9205</v>
      </c>
      <c r="D3435">
        <v>713</v>
      </c>
      <c r="E3435">
        <v>0</v>
      </c>
    </row>
    <row r="3436" spans="1:5" x14ac:dyDescent="0.35">
      <c r="A3436" s="39" t="s">
        <v>4365</v>
      </c>
      <c r="B3436">
        <v>4801</v>
      </c>
      <c r="C3436">
        <v>0</v>
      </c>
      <c r="D3436">
        <v>226</v>
      </c>
      <c r="E3436">
        <v>0</v>
      </c>
    </row>
    <row r="3437" spans="1:5" x14ac:dyDescent="0.35">
      <c r="A3437" s="39" t="s">
        <v>4366</v>
      </c>
      <c r="B3437">
        <v>0</v>
      </c>
      <c r="C3437">
        <v>0</v>
      </c>
      <c r="D3437">
        <v>0</v>
      </c>
      <c r="E3437">
        <v>0</v>
      </c>
    </row>
    <row r="3438" spans="1:5" x14ac:dyDescent="0.35">
      <c r="A3438" s="39" t="s">
        <v>4367</v>
      </c>
      <c r="B3438">
        <v>3978</v>
      </c>
      <c r="C3438">
        <v>26737</v>
      </c>
      <c r="D3438">
        <v>599</v>
      </c>
      <c r="E3438">
        <v>0</v>
      </c>
    </row>
    <row r="3439" spans="1:5" x14ac:dyDescent="0.35">
      <c r="A3439" s="39" t="s">
        <v>4368</v>
      </c>
      <c r="B3439">
        <v>3978</v>
      </c>
      <c r="C3439">
        <v>0</v>
      </c>
      <c r="D3439">
        <v>347</v>
      </c>
      <c r="E3439">
        <v>0</v>
      </c>
    </row>
    <row r="3440" spans="1:5" x14ac:dyDescent="0.35">
      <c r="A3440" s="39" t="s">
        <v>4369</v>
      </c>
      <c r="B3440">
        <v>15651</v>
      </c>
      <c r="C3440">
        <v>0</v>
      </c>
      <c r="D3440">
        <v>1229</v>
      </c>
      <c r="E3440">
        <v>0</v>
      </c>
    </row>
    <row r="3441" spans="1:5" x14ac:dyDescent="0.35">
      <c r="A3441" s="39" t="s">
        <v>4370</v>
      </c>
      <c r="B3441">
        <v>20439</v>
      </c>
      <c r="C3441">
        <v>0</v>
      </c>
      <c r="D3441">
        <v>1605</v>
      </c>
      <c r="E3441">
        <v>0</v>
      </c>
    </row>
    <row r="3442" spans="1:5" x14ac:dyDescent="0.35">
      <c r="A3442" s="39" t="s">
        <v>4371</v>
      </c>
      <c r="B3442">
        <v>21644</v>
      </c>
      <c r="C3442">
        <v>1200</v>
      </c>
      <c r="D3442">
        <v>1446</v>
      </c>
      <c r="E3442">
        <v>0</v>
      </c>
    </row>
    <row r="3443" spans="1:5" x14ac:dyDescent="0.35">
      <c r="A3443" s="39" t="s">
        <v>4372</v>
      </c>
      <c r="B3443">
        <v>0</v>
      </c>
      <c r="C3443">
        <v>0</v>
      </c>
      <c r="D3443">
        <v>0</v>
      </c>
      <c r="E3443">
        <v>0</v>
      </c>
    </row>
    <row r="3444" spans="1:5" x14ac:dyDescent="0.35">
      <c r="A3444" s="39" t="s">
        <v>4373</v>
      </c>
      <c r="B3444">
        <v>20666</v>
      </c>
      <c r="C3444">
        <v>25650</v>
      </c>
      <c r="D3444">
        <v>1280</v>
      </c>
      <c r="E3444">
        <v>0</v>
      </c>
    </row>
    <row r="3445" spans="1:5" x14ac:dyDescent="0.35">
      <c r="A3445" s="39" t="s">
        <v>4374</v>
      </c>
      <c r="B3445">
        <v>0</v>
      </c>
      <c r="C3445">
        <v>0</v>
      </c>
      <c r="D3445">
        <v>0</v>
      </c>
      <c r="E3445">
        <v>0</v>
      </c>
    </row>
    <row r="3446" spans="1:5" x14ac:dyDescent="0.35">
      <c r="A3446" s="39" t="s">
        <v>4375</v>
      </c>
      <c r="B3446">
        <v>33338</v>
      </c>
      <c r="C3446">
        <v>55634</v>
      </c>
      <c r="D3446">
        <v>4201</v>
      </c>
      <c r="E3446">
        <v>0</v>
      </c>
    </row>
    <row r="3447" spans="1:5" x14ac:dyDescent="0.35">
      <c r="A3447" s="39" t="s">
        <v>4376</v>
      </c>
      <c r="B3447">
        <v>0</v>
      </c>
      <c r="C3447">
        <v>0</v>
      </c>
      <c r="D3447">
        <v>0</v>
      </c>
      <c r="E3447">
        <v>0</v>
      </c>
    </row>
    <row r="3448" spans="1:5" x14ac:dyDescent="0.35">
      <c r="A3448" s="39" t="s">
        <v>4377</v>
      </c>
      <c r="B3448">
        <v>19427</v>
      </c>
      <c r="C3448">
        <v>0</v>
      </c>
      <c r="D3448">
        <v>2203</v>
      </c>
      <c r="E3448">
        <v>6000</v>
      </c>
    </row>
    <row r="3449" spans="1:5" x14ac:dyDescent="0.35">
      <c r="A3449" s="39" t="s">
        <v>4378</v>
      </c>
      <c r="B3449">
        <v>0</v>
      </c>
      <c r="C3449">
        <v>0</v>
      </c>
      <c r="D3449">
        <v>0</v>
      </c>
      <c r="E3449">
        <v>0</v>
      </c>
    </row>
    <row r="3450" spans="1:5" x14ac:dyDescent="0.35">
      <c r="A3450" s="39" t="s">
        <v>4379</v>
      </c>
      <c r="B3450">
        <v>39934</v>
      </c>
      <c r="C3450">
        <v>0</v>
      </c>
      <c r="D3450">
        <v>4529</v>
      </c>
      <c r="E3450">
        <v>0</v>
      </c>
    </row>
    <row r="3451" spans="1:5" x14ac:dyDescent="0.35">
      <c r="A3451" s="39" t="s">
        <v>4380</v>
      </c>
      <c r="B3451">
        <v>584915</v>
      </c>
      <c r="C3451">
        <v>398942</v>
      </c>
      <c r="D3451">
        <v>39122</v>
      </c>
      <c r="E3451">
        <v>4304</v>
      </c>
    </row>
    <row r="3452" spans="1:5" x14ac:dyDescent="0.35">
      <c r="A3452" s="39" t="s">
        <v>4381</v>
      </c>
      <c r="B3452">
        <v>67658</v>
      </c>
      <c r="C3452">
        <v>0</v>
      </c>
      <c r="D3452">
        <v>4525</v>
      </c>
      <c r="E3452">
        <v>218220</v>
      </c>
    </row>
    <row r="3453" spans="1:5" x14ac:dyDescent="0.35">
      <c r="A3453" s="39" t="s">
        <v>4382</v>
      </c>
      <c r="B3453">
        <v>112121</v>
      </c>
      <c r="C3453">
        <v>33668</v>
      </c>
      <c r="D3453">
        <v>5617</v>
      </c>
      <c r="E3453">
        <v>0</v>
      </c>
    </row>
    <row r="3454" spans="1:5" x14ac:dyDescent="0.35">
      <c r="A3454" s="39" t="s">
        <v>4383</v>
      </c>
      <c r="B3454">
        <v>120934</v>
      </c>
      <c r="C3454">
        <v>113514</v>
      </c>
      <c r="D3454">
        <v>6264</v>
      </c>
      <c r="E3454">
        <v>0</v>
      </c>
    </row>
    <row r="3455" spans="1:5" x14ac:dyDescent="0.35">
      <c r="A3455" s="39" t="s">
        <v>4384</v>
      </c>
      <c r="B3455">
        <v>69074</v>
      </c>
      <c r="C3455">
        <v>0</v>
      </c>
      <c r="D3455">
        <v>3569</v>
      </c>
      <c r="E3455">
        <v>0</v>
      </c>
    </row>
    <row r="3456" spans="1:5" x14ac:dyDescent="0.35">
      <c r="A3456" s="39" t="s">
        <v>4385</v>
      </c>
      <c r="B3456">
        <v>96248</v>
      </c>
      <c r="C3456">
        <v>106332</v>
      </c>
      <c r="D3456">
        <v>6509</v>
      </c>
      <c r="E3456">
        <v>0</v>
      </c>
    </row>
    <row r="3457" spans="1:5" x14ac:dyDescent="0.35">
      <c r="A3457" s="39" t="s">
        <v>4386</v>
      </c>
      <c r="B3457">
        <v>36399</v>
      </c>
      <c r="C3457">
        <v>0</v>
      </c>
      <c r="D3457">
        <v>2383</v>
      </c>
      <c r="E3457">
        <v>0</v>
      </c>
    </row>
    <row r="3458" spans="1:5" x14ac:dyDescent="0.35">
      <c r="A3458" s="39" t="s">
        <v>4387</v>
      </c>
      <c r="B3458">
        <v>141192</v>
      </c>
      <c r="C3458">
        <v>0</v>
      </c>
      <c r="D3458">
        <v>9403</v>
      </c>
      <c r="E3458">
        <v>0</v>
      </c>
    </row>
    <row r="3459" spans="1:5" x14ac:dyDescent="0.35">
      <c r="A3459" s="39" t="s">
        <v>4388</v>
      </c>
      <c r="B3459">
        <v>0</v>
      </c>
      <c r="C3459">
        <v>9843</v>
      </c>
      <c r="D3459">
        <v>0</v>
      </c>
      <c r="E3459">
        <v>198446</v>
      </c>
    </row>
    <row r="3460" spans="1:5" x14ac:dyDescent="0.35">
      <c r="A3460" s="39" t="s">
        <v>4389</v>
      </c>
      <c r="B3460">
        <v>0</v>
      </c>
      <c r="C3460">
        <v>22106</v>
      </c>
      <c r="D3460">
        <v>380</v>
      </c>
      <c r="E3460">
        <v>0</v>
      </c>
    </row>
    <row r="3461" spans="1:5" x14ac:dyDescent="0.35">
      <c r="A3461" s="39" t="s">
        <v>4390</v>
      </c>
      <c r="B3461">
        <v>14448</v>
      </c>
      <c r="C3461">
        <v>0</v>
      </c>
      <c r="D3461">
        <v>1056</v>
      </c>
      <c r="E3461">
        <v>0</v>
      </c>
    </row>
    <row r="3462" spans="1:5" x14ac:dyDescent="0.35">
      <c r="A3462" s="39" t="s">
        <v>4391</v>
      </c>
      <c r="B3462">
        <v>8910</v>
      </c>
      <c r="C3462">
        <v>0</v>
      </c>
      <c r="D3462">
        <v>106</v>
      </c>
      <c r="E3462">
        <v>0</v>
      </c>
    </row>
    <row r="3463" spans="1:5" x14ac:dyDescent="0.35">
      <c r="A3463" s="39" t="s">
        <v>4392</v>
      </c>
      <c r="B3463">
        <v>14662</v>
      </c>
      <c r="C3463">
        <v>0</v>
      </c>
      <c r="D3463">
        <v>174</v>
      </c>
      <c r="E3463">
        <v>0</v>
      </c>
    </row>
    <row r="3464" spans="1:5" x14ac:dyDescent="0.35">
      <c r="A3464" s="39" t="s">
        <v>4393</v>
      </c>
      <c r="B3464">
        <v>5799</v>
      </c>
      <c r="C3464">
        <v>0</v>
      </c>
      <c r="D3464">
        <v>69</v>
      </c>
      <c r="E3464">
        <v>0</v>
      </c>
    </row>
    <row r="3465" spans="1:5" x14ac:dyDescent="0.35">
      <c r="A3465" s="39" t="s">
        <v>4394</v>
      </c>
      <c r="B3465">
        <v>12828</v>
      </c>
      <c r="C3465">
        <v>14533</v>
      </c>
      <c r="D3465">
        <v>831</v>
      </c>
      <c r="E3465">
        <v>0</v>
      </c>
    </row>
    <row r="3466" spans="1:5" x14ac:dyDescent="0.35">
      <c r="A3466" s="39" t="s">
        <v>4395</v>
      </c>
      <c r="B3466">
        <v>1123</v>
      </c>
      <c r="C3466">
        <v>0</v>
      </c>
      <c r="D3466">
        <v>61</v>
      </c>
      <c r="E3466">
        <v>0</v>
      </c>
    </row>
    <row r="3467" spans="1:5" x14ac:dyDescent="0.35">
      <c r="A3467" s="39" t="s">
        <v>4396</v>
      </c>
      <c r="B3467">
        <v>16843</v>
      </c>
      <c r="C3467">
        <v>0</v>
      </c>
      <c r="D3467">
        <v>854</v>
      </c>
      <c r="E3467">
        <v>0</v>
      </c>
    </row>
    <row r="3468" spans="1:5" x14ac:dyDescent="0.35">
      <c r="A3468" s="39" t="s">
        <v>4397</v>
      </c>
      <c r="B3468">
        <v>4030</v>
      </c>
      <c r="C3468">
        <v>22239</v>
      </c>
      <c r="D3468">
        <v>572</v>
      </c>
      <c r="E3468">
        <v>0</v>
      </c>
    </row>
    <row r="3469" spans="1:5" x14ac:dyDescent="0.35">
      <c r="A3469" s="39" t="s">
        <v>4398</v>
      </c>
      <c r="B3469">
        <v>7233</v>
      </c>
      <c r="C3469">
        <v>0</v>
      </c>
      <c r="D3469">
        <v>292</v>
      </c>
      <c r="E3469">
        <v>0</v>
      </c>
    </row>
    <row r="3470" spans="1:5" x14ac:dyDescent="0.35">
      <c r="A3470" s="39" t="s">
        <v>4399</v>
      </c>
      <c r="B3470">
        <v>18806</v>
      </c>
      <c r="C3470">
        <v>0</v>
      </c>
      <c r="D3470">
        <v>760</v>
      </c>
      <c r="E3470">
        <v>0</v>
      </c>
    </row>
    <row r="3471" spans="1:5" x14ac:dyDescent="0.35">
      <c r="A3471" s="39" t="s">
        <v>4400</v>
      </c>
      <c r="B3471">
        <v>17669</v>
      </c>
      <c r="C3471">
        <v>0</v>
      </c>
      <c r="D3471">
        <v>714</v>
      </c>
      <c r="E3471">
        <v>0</v>
      </c>
    </row>
    <row r="3472" spans="1:5" x14ac:dyDescent="0.35">
      <c r="A3472" s="39" t="s">
        <v>4401</v>
      </c>
      <c r="B3472">
        <v>29868</v>
      </c>
      <c r="C3472">
        <v>24619</v>
      </c>
      <c r="D3472">
        <v>1590</v>
      </c>
      <c r="E3472">
        <v>0</v>
      </c>
    </row>
    <row r="3473" spans="1:5" x14ac:dyDescent="0.35">
      <c r="A3473" s="39" t="s">
        <v>4402</v>
      </c>
      <c r="B3473">
        <v>0</v>
      </c>
      <c r="C3473">
        <v>0</v>
      </c>
      <c r="D3473">
        <v>0</v>
      </c>
      <c r="E3473">
        <v>0</v>
      </c>
    </row>
    <row r="3474" spans="1:5" x14ac:dyDescent="0.35">
      <c r="A3474" s="39" t="s">
        <v>4403</v>
      </c>
      <c r="B3474">
        <v>14379</v>
      </c>
      <c r="C3474">
        <v>0</v>
      </c>
      <c r="D3474">
        <v>577</v>
      </c>
      <c r="E3474">
        <v>0</v>
      </c>
    </row>
    <row r="3475" spans="1:5" x14ac:dyDescent="0.35">
      <c r="A3475" s="39" t="s">
        <v>4404</v>
      </c>
      <c r="B3475">
        <v>0</v>
      </c>
      <c r="C3475">
        <v>0</v>
      </c>
      <c r="D3475">
        <v>0</v>
      </c>
      <c r="E3475">
        <v>0</v>
      </c>
    </row>
    <row r="3476" spans="1:5" x14ac:dyDescent="0.35">
      <c r="A3476" s="39" t="s">
        <v>4405</v>
      </c>
      <c r="B3476">
        <v>30092</v>
      </c>
      <c r="C3476">
        <v>48243</v>
      </c>
      <c r="D3476">
        <v>3797</v>
      </c>
      <c r="E3476">
        <v>0</v>
      </c>
    </row>
    <row r="3477" spans="1:5" x14ac:dyDescent="0.35">
      <c r="A3477" s="39" t="s">
        <v>4406</v>
      </c>
      <c r="B3477">
        <v>22154</v>
      </c>
      <c r="C3477">
        <v>0</v>
      </c>
      <c r="D3477">
        <v>1595</v>
      </c>
      <c r="E3477">
        <v>0</v>
      </c>
    </row>
    <row r="3478" spans="1:5" x14ac:dyDescent="0.35">
      <c r="A3478" s="39" t="s">
        <v>4407</v>
      </c>
      <c r="B3478">
        <v>45273</v>
      </c>
      <c r="C3478">
        <v>0</v>
      </c>
      <c r="D3478">
        <v>2297</v>
      </c>
      <c r="E3478">
        <v>0</v>
      </c>
    </row>
    <row r="3479" spans="1:5" x14ac:dyDescent="0.35">
      <c r="A3479" s="39" t="s">
        <v>4408</v>
      </c>
      <c r="B3479">
        <v>9611</v>
      </c>
      <c r="C3479">
        <v>0</v>
      </c>
      <c r="D3479">
        <v>797</v>
      </c>
      <c r="E3479">
        <v>0</v>
      </c>
    </row>
    <row r="3480" spans="1:5" x14ac:dyDescent="0.35">
      <c r="A3480" s="39" t="s">
        <v>4409</v>
      </c>
      <c r="B3480">
        <v>18936</v>
      </c>
      <c r="C3480">
        <v>0</v>
      </c>
      <c r="D3480">
        <v>1008</v>
      </c>
      <c r="E3480">
        <v>0</v>
      </c>
    </row>
    <row r="3481" spans="1:5" x14ac:dyDescent="0.35">
      <c r="A3481" s="39" t="s">
        <v>4410</v>
      </c>
      <c r="B3481">
        <v>11620</v>
      </c>
      <c r="C3481">
        <v>19950</v>
      </c>
      <c r="D3481">
        <v>618</v>
      </c>
      <c r="E3481">
        <v>0</v>
      </c>
    </row>
    <row r="3482" spans="1:5" x14ac:dyDescent="0.35">
      <c r="A3482" s="39" t="s">
        <v>4411</v>
      </c>
      <c r="B3482">
        <v>19020</v>
      </c>
      <c r="C3482">
        <v>63334</v>
      </c>
      <c r="D3482">
        <v>1901</v>
      </c>
      <c r="E3482">
        <v>0</v>
      </c>
    </row>
    <row r="3483" spans="1:5" x14ac:dyDescent="0.35">
      <c r="A3483" s="39" t="s">
        <v>4412</v>
      </c>
      <c r="B3483">
        <v>13764</v>
      </c>
      <c r="C3483">
        <v>0</v>
      </c>
      <c r="D3483">
        <v>478</v>
      </c>
      <c r="E3483">
        <v>0</v>
      </c>
    </row>
    <row r="3484" spans="1:5" x14ac:dyDescent="0.35">
      <c r="A3484" s="39" t="s">
        <v>4413</v>
      </c>
      <c r="B3484">
        <v>109408</v>
      </c>
      <c r="C3484">
        <v>0</v>
      </c>
      <c r="D3484">
        <v>3697</v>
      </c>
      <c r="E3484">
        <v>0</v>
      </c>
    </row>
    <row r="3485" spans="1:5" x14ac:dyDescent="0.35">
      <c r="A3485" s="39" t="s">
        <v>4414</v>
      </c>
      <c r="B3485">
        <v>3050</v>
      </c>
      <c r="C3485">
        <v>26539</v>
      </c>
      <c r="D3485">
        <v>364</v>
      </c>
      <c r="E3485">
        <v>0</v>
      </c>
    </row>
    <row r="3486" spans="1:5" x14ac:dyDescent="0.35">
      <c r="A3486" s="39" t="s">
        <v>4415</v>
      </c>
      <c r="B3486">
        <v>19570</v>
      </c>
      <c r="C3486">
        <v>0</v>
      </c>
      <c r="D3486">
        <v>592</v>
      </c>
      <c r="E3486">
        <v>0</v>
      </c>
    </row>
    <row r="3487" spans="1:5" x14ac:dyDescent="0.35">
      <c r="A3487" s="39" t="s">
        <v>4416</v>
      </c>
      <c r="B3487">
        <v>424</v>
      </c>
      <c r="C3487">
        <v>0</v>
      </c>
      <c r="D3487">
        <v>13</v>
      </c>
      <c r="E3487">
        <v>0</v>
      </c>
    </row>
    <row r="3488" spans="1:5" x14ac:dyDescent="0.35">
      <c r="A3488" s="39" t="s">
        <v>4417</v>
      </c>
      <c r="B3488">
        <v>0</v>
      </c>
      <c r="C3488">
        <v>0</v>
      </c>
      <c r="D3488">
        <v>0</v>
      </c>
      <c r="E3488">
        <v>0</v>
      </c>
    </row>
    <row r="3489" spans="1:5" x14ac:dyDescent="0.35">
      <c r="A3489" s="39" t="s">
        <v>4418</v>
      </c>
      <c r="B3489">
        <v>36744</v>
      </c>
      <c r="C3489">
        <v>31835</v>
      </c>
      <c r="D3489">
        <v>2327</v>
      </c>
      <c r="E3489">
        <v>0</v>
      </c>
    </row>
    <row r="3490" spans="1:5" x14ac:dyDescent="0.35">
      <c r="A3490" s="39" t="s">
        <v>4419</v>
      </c>
      <c r="B3490">
        <v>14182</v>
      </c>
      <c r="C3490">
        <v>0</v>
      </c>
      <c r="D3490">
        <v>493</v>
      </c>
      <c r="E3490">
        <v>0</v>
      </c>
    </row>
    <row r="3491" spans="1:5" x14ac:dyDescent="0.35">
      <c r="A3491" s="39" t="s">
        <v>4420</v>
      </c>
      <c r="B3491">
        <v>17374</v>
      </c>
      <c r="C3491">
        <v>0</v>
      </c>
      <c r="D3491">
        <v>556</v>
      </c>
      <c r="E3491">
        <v>0</v>
      </c>
    </row>
    <row r="3492" spans="1:5" x14ac:dyDescent="0.35">
      <c r="A3492" s="39" t="s">
        <v>4421</v>
      </c>
      <c r="B3492">
        <v>14629</v>
      </c>
      <c r="C3492">
        <v>34136</v>
      </c>
      <c r="D3492">
        <v>768</v>
      </c>
      <c r="E3492">
        <v>0</v>
      </c>
    </row>
    <row r="3493" spans="1:5" x14ac:dyDescent="0.35">
      <c r="A3493" s="39" t="s">
        <v>4422</v>
      </c>
      <c r="B3493">
        <v>22651</v>
      </c>
      <c r="C3493">
        <v>0</v>
      </c>
      <c r="D3493">
        <v>899</v>
      </c>
      <c r="E3493">
        <v>0</v>
      </c>
    </row>
    <row r="3494" spans="1:5" x14ac:dyDescent="0.35">
      <c r="A3494" s="39" t="s">
        <v>4423</v>
      </c>
      <c r="B3494">
        <v>15642</v>
      </c>
      <c r="C3494">
        <v>0</v>
      </c>
      <c r="D3494">
        <v>516</v>
      </c>
      <c r="E3494">
        <v>0</v>
      </c>
    </row>
    <row r="3495" spans="1:5" x14ac:dyDescent="0.35">
      <c r="A3495" s="39" t="s">
        <v>4424</v>
      </c>
      <c r="B3495">
        <v>7078</v>
      </c>
      <c r="C3495">
        <v>0</v>
      </c>
      <c r="D3495">
        <v>281</v>
      </c>
      <c r="E3495">
        <v>0</v>
      </c>
    </row>
    <row r="3496" spans="1:5" x14ac:dyDescent="0.35">
      <c r="A3496" s="39" t="s">
        <v>4425</v>
      </c>
      <c r="B3496">
        <v>0</v>
      </c>
      <c r="C3496">
        <v>0</v>
      </c>
      <c r="D3496">
        <v>0</v>
      </c>
      <c r="E3496">
        <v>0</v>
      </c>
    </row>
    <row r="3497" spans="1:5" x14ac:dyDescent="0.35">
      <c r="A3497" s="39" t="s">
        <v>4426</v>
      </c>
      <c r="B3497">
        <v>70800</v>
      </c>
      <c r="C3497">
        <v>181376</v>
      </c>
      <c r="D3497">
        <v>4394</v>
      </c>
      <c r="E3497">
        <v>0</v>
      </c>
    </row>
    <row r="3498" spans="1:5" x14ac:dyDescent="0.35">
      <c r="A3498" s="39" t="s">
        <v>4427</v>
      </c>
      <c r="B3498">
        <v>79860</v>
      </c>
      <c r="C3498">
        <v>0</v>
      </c>
      <c r="D3498">
        <v>3722</v>
      </c>
      <c r="E3498">
        <v>0</v>
      </c>
    </row>
    <row r="3499" spans="1:5" x14ac:dyDescent="0.35">
      <c r="A3499" s="39" t="s">
        <v>4428</v>
      </c>
      <c r="B3499">
        <v>152492</v>
      </c>
      <c r="C3499">
        <v>0</v>
      </c>
      <c r="D3499">
        <v>7340</v>
      </c>
      <c r="E3499">
        <v>0</v>
      </c>
    </row>
    <row r="3500" spans="1:5" x14ac:dyDescent="0.35">
      <c r="A3500" s="39" t="s">
        <v>4429</v>
      </c>
      <c r="B3500">
        <v>67258</v>
      </c>
      <c r="C3500">
        <v>0</v>
      </c>
      <c r="D3500">
        <v>3237</v>
      </c>
      <c r="E3500">
        <v>0</v>
      </c>
    </row>
    <row r="3501" spans="1:5" x14ac:dyDescent="0.35">
      <c r="A3501" s="39" t="s">
        <v>4430</v>
      </c>
      <c r="B3501">
        <v>0</v>
      </c>
      <c r="C3501">
        <v>0</v>
      </c>
      <c r="D3501">
        <v>0</v>
      </c>
      <c r="E3501">
        <v>354000</v>
      </c>
    </row>
    <row r="3502" spans="1:5" x14ac:dyDescent="0.35">
      <c r="A3502" s="39" t="s">
        <v>4431</v>
      </c>
      <c r="B3502">
        <v>12200</v>
      </c>
      <c r="C3502">
        <v>42707</v>
      </c>
      <c r="D3502">
        <v>1907</v>
      </c>
      <c r="E3502">
        <v>0</v>
      </c>
    </row>
    <row r="3503" spans="1:5" x14ac:dyDescent="0.35">
      <c r="A3503" s="39" t="s">
        <v>4432</v>
      </c>
      <c r="B3503">
        <v>0</v>
      </c>
      <c r="C3503">
        <v>0</v>
      </c>
      <c r="D3503">
        <v>0</v>
      </c>
      <c r="E3503">
        <v>0</v>
      </c>
    </row>
    <row r="3504" spans="1:5" x14ac:dyDescent="0.35">
      <c r="A3504" s="39" t="s">
        <v>4433</v>
      </c>
      <c r="B3504">
        <v>46155</v>
      </c>
      <c r="C3504">
        <v>0</v>
      </c>
      <c r="D3504">
        <v>3776</v>
      </c>
      <c r="E3504">
        <v>0</v>
      </c>
    </row>
    <row r="3505" spans="1:5" x14ac:dyDescent="0.35">
      <c r="A3505" s="39" t="s">
        <v>4434</v>
      </c>
      <c r="B3505">
        <v>18960</v>
      </c>
      <c r="C3505">
        <v>0</v>
      </c>
      <c r="D3505">
        <v>1553</v>
      </c>
      <c r="E3505">
        <v>0</v>
      </c>
    </row>
    <row r="3506" spans="1:5" x14ac:dyDescent="0.35">
      <c r="A3506" s="39" t="s">
        <v>4435</v>
      </c>
      <c r="B3506">
        <v>20139</v>
      </c>
      <c r="C3506">
        <v>0</v>
      </c>
      <c r="D3506">
        <v>2391</v>
      </c>
      <c r="E3506">
        <v>0</v>
      </c>
    </row>
    <row r="3507" spans="1:5" x14ac:dyDescent="0.35">
      <c r="A3507" s="39" t="s">
        <v>4436</v>
      </c>
      <c r="B3507">
        <v>0</v>
      </c>
      <c r="C3507">
        <v>0</v>
      </c>
      <c r="D3507">
        <v>0</v>
      </c>
      <c r="E3507">
        <v>0</v>
      </c>
    </row>
    <row r="3508" spans="1:5" x14ac:dyDescent="0.35">
      <c r="A3508" s="39" t="s">
        <v>4437</v>
      </c>
      <c r="B3508">
        <v>15037</v>
      </c>
      <c r="C3508">
        <v>18622</v>
      </c>
      <c r="D3508">
        <v>1629</v>
      </c>
      <c r="E3508">
        <v>0</v>
      </c>
    </row>
    <row r="3509" spans="1:5" x14ac:dyDescent="0.35">
      <c r="A3509" s="39" t="s">
        <v>4438</v>
      </c>
      <c r="B3509">
        <v>0</v>
      </c>
      <c r="C3509">
        <v>49612</v>
      </c>
      <c r="D3509">
        <v>0</v>
      </c>
      <c r="E3509">
        <v>0</v>
      </c>
    </row>
    <row r="3510" spans="1:5" x14ac:dyDescent="0.35">
      <c r="A3510" s="39" t="s">
        <v>4439</v>
      </c>
      <c r="B3510">
        <v>36594</v>
      </c>
      <c r="C3510">
        <v>0</v>
      </c>
      <c r="D3510">
        <v>4878</v>
      </c>
      <c r="E3510">
        <v>0</v>
      </c>
    </row>
    <row r="3511" spans="1:5" x14ac:dyDescent="0.35">
      <c r="A3511" s="39" t="s">
        <v>4440</v>
      </c>
      <c r="B3511">
        <v>104028</v>
      </c>
      <c r="C3511">
        <v>0</v>
      </c>
      <c r="D3511">
        <v>10603</v>
      </c>
      <c r="E3511">
        <v>0</v>
      </c>
    </row>
    <row r="3512" spans="1:5" x14ac:dyDescent="0.35">
      <c r="A3512" s="39" t="s">
        <v>4441</v>
      </c>
      <c r="B3512">
        <v>21039</v>
      </c>
      <c r="C3512">
        <v>36490</v>
      </c>
      <c r="D3512">
        <v>1629</v>
      </c>
      <c r="E3512">
        <v>0</v>
      </c>
    </row>
    <row r="3513" spans="1:5" x14ac:dyDescent="0.35">
      <c r="A3513" s="39" t="s">
        <v>4442</v>
      </c>
      <c r="B3513">
        <v>8055</v>
      </c>
      <c r="C3513">
        <v>0</v>
      </c>
      <c r="D3513">
        <v>623</v>
      </c>
      <c r="E3513">
        <v>0</v>
      </c>
    </row>
    <row r="3514" spans="1:5" x14ac:dyDescent="0.35">
      <c r="A3514" s="39" t="s">
        <v>4443</v>
      </c>
      <c r="B3514">
        <v>18038</v>
      </c>
      <c r="C3514">
        <v>24907</v>
      </c>
      <c r="D3514">
        <v>1997</v>
      </c>
      <c r="E3514">
        <v>0</v>
      </c>
    </row>
    <row r="3515" spans="1:5" x14ac:dyDescent="0.35">
      <c r="A3515" s="39" t="s">
        <v>4444</v>
      </c>
      <c r="B3515">
        <v>4595</v>
      </c>
      <c r="C3515">
        <v>0</v>
      </c>
      <c r="D3515">
        <v>557</v>
      </c>
      <c r="E3515">
        <v>0</v>
      </c>
    </row>
    <row r="3516" spans="1:5" x14ac:dyDescent="0.35">
      <c r="A3516" s="39" t="s">
        <v>4445</v>
      </c>
      <c r="B3516">
        <v>16447</v>
      </c>
      <c r="C3516">
        <v>0</v>
      </c>
      <c r="D3516">
        <v>1623</v>
      </c>
      <c r="E3516">
        <v>0</v>
      </c>
    </row>
    <row r="3517" spans="1:5" x14ac:dyDescent="0.35">
      <c r="A3517" s="39" t="s">
        <v>4446</v>
      </c>
      <c r="B3517">
        <v>0</v>
      </c>
      <c r="C3517">
        <v>0</v>
      </c>
      <c r="D3517">
        <v>59</v>
      </c>
      <c r="E3517">
        <v>0</v>
      </c>
    </row>
    <row r="3518" spans="1:5" x14ac:dyDescent="0.35">
      <c r="A3518" s="39" t="s">
        <v>4447</v>
      </c>
      <c r="B3518">
        <v>4759</v>
      </c>
      <c r="C3518">
        <v>17668</v>
      </c>
      <c r="D3518">
        <v>743</v>
      </c>
      <c r="E3518">
        <v>0</v>
      </c>
    </row>
    <row r="3519" spans="1:5" x14ac:dyDescent="0.35">
      <c r="A3519" s="39" t="s">
        <v>4448</v>
      </c>
      <c r="B3519">
        <v>4759</v>
      </c>
      <c r="C3519">
        <v>0</v>
      </c>
      <c r="D3519">
        <v>666</v>
      </c>
      <c r="E3519">
        <v>0</v>
      </c>
    </row>
    <row r="3520" spans="1:5" x14ac:dyDescent="0.35">
      <c r="A3520" s="39" t="s">
        <v>4449</v>
      </c>
      <c r="B3520">
        <v>54045</v>
      </c>
      <c r="C3520">
        <v>41366</v>
      </c>
      <c r="D3520">
        <v>4781</v>
      </c>
      <c r="E3520">
        <v>0</v>
      </c>
    </row>
    <row r="3521" spans="1:5" x14ac:dyDescent="0.35">
      <c r="A3521" s="39" t="s">
        <v>4450</v>
      </c>
      <c r="B3521">
        <v>0</v>
      </c>
      <c r="C3521">
        <v>0</v>
      </c>
      <c r="D3521">
        <v>0</v>
      </c>
      <c r="E3521">
        <v>0</v>
      </c>
    </row>
    <row r="3522" spans="1:5" x14ac:dyDescent="0.35">
      <c r="A3522" s="39" t="s">
        <v>4451</v>
      </c>
      <c r="B3522">
        <v>13371</v>
      </c>
      <c r="C3522">
        <v>0</v>
      </c>
      <c r="D3522">
        <v>1212</v>
      </c>
      <c r="E3522">
        <v>0</v>
      </c>
    </row>
    <row r="3523" spans="1:5" x14ac:dyDescent="0.35">
      <c r="A3523" s="39" t="s">
        <v>4452</v>
      </c>
      <c r="B3523">
        <v>0</v>
      </c>
      <c r="C3523">
        <v>22731</v>
      </c>
      <c r="D3523">
        <v>729</v>
      </c>
      <c r="E3523">
        <v>0</v>
      </c>
    </row>
    <row r="3524" spans="1:5" x14ac:dyDescent="0.35">
      <c r="A3524" s="39" t="s">
        <v>4453</v>
      </c>
      <c r="B3524">
        <v>20360</v>
      </c>
      <c r="C3524">
        <v>0</v>
      </c>
      <c r="D3524">
        <v>1419</v>
      </c>
      <c r="E3524">
        <v>0</v>
      </c>
    </row>
    <row r="3525" spans="1:5" x14ac:dyDescent="0.35">
      <c r="A3525" s="39" t="s">
        <v>4454</v>
      </c>
      <c r="B3525">
        <v>20625</v>
      </c>
      <c r="C3525">
        <v>0</v>
      </c>
      <c r="D3525">
        <v>2345</v>
      </c>
      <c r="E3525">
        <v>0</v>
      </c>
    </row>
    <row r="3526" spans="1:5" x14ac:dyDescent="0.35">
      <c r="A3526" s="39" t="s">
        <v>4455</v>
      </c>
      <c r="B3526">
        <v>0</v>
      </c>
      <c r="C3526">
        <v>0</v>
      </c>
      <c r="D3526">
        <v>0</v>
      </c>
      <c r="E3526">
        <v>0</v>
      </c>
    </row>
    <row r="3527" spans="1:5" x14ac:dyDescent="0.35">
      <c r="A3527" s="39" t="s">
        <v>4456</v>
      </c>
      <c r="B3527">
        <v>15618</v>
      </c>
      <c r="C3527">
        <v>24529</v>
      </c>
      <c r="D3527">
        <v>1810</v>
      </c>
      <c r="E3527">
        <v>0</v>
      </c>
    </row>
    <row r="3528" spans="1:5" x14ac:dyDescent="0.35">
      <c r="A3528" s="39" t="s">
        <v>4457</v>
      </c>
      <c r="B3528">
        <v>8992</v>
      </c>
      <c r="C3528">
        <v>0</v>
      </c>
      <c r="D3528">
        <v>944</v>
      </c>
      <c r="E3528">
        <v>0</v>
      </c>
    </row>
    <row r="3529" spans="1:5" x14ac:dyDescent="0.35">
      <c r="A3529" s="39" t="s">
        <v>4458</v>
      </c>
      <c r="B3529">
        <v>17647</v>
      </c>
      <c r="C3529">
        <v>0</v>
      </c>
      <c r="D3529">
        <v>1686</v>
      </c>
      <c r="E3529">
        <v>0</v>
      </c>
    </row>
    <row r="3530" spans="1:5" x14ac:dyDescent="0.35">
      <c r="A3530" s="39" t="s">
        <v>4459</v>
      </c>
      <c r="B3530">
        <v>9386</v>
      </c>
      <c r="C3530">
        <v>17317</v>
      </c>
      <c r="D3530">
        <v>525</v>
      </c>
      <c r="E3530">
        <v>0</v>
      </c>
    </row>
    <row r="3531" spans="1:5" x14ac:dyDescent="0.35">
      <c r="A3531" s="39" t="s">
        <v>4460</v>
      </c>
      <c r="B3531">
        <v>3705</v>
      </c>
      <c r="C3531">
        <v>0</v>
      </c>
      <c r="D3531">
        <v>212</v>
      </c>
      <c r="E3531">
        <v>0</v>
      </c>
    </row>
    <row r="3532" spans="1:5" x14ac:dyDescent="0.35">
      <c r="A3532" s="39" t="s">
        <v>4461</v>
      </c>
      <c r="B3532">
        <v>15190</v>
      </c>
      <c r="C3532">
        <v>0</v>
      </c>
      <c r="D3532">
        <v>852</v>
      </c>
      <c r="E3532">
        <v>0</v>
      </c>
    </row>
    <row r="3533" spans="1:5" x14ac:dyDescent="0.35">
      <c r="A3533" s="39" t="s">
        <v>4462</v>
      </c>
      <c r="B3533">
        <v>16865</v>
      </c>
      <c r="C3533">
        <v>29535</v>
      </c>
      <c r="D3533">
        <v>1553</v>
      </c>
      <c r="E3533">
        <v>0</v>
      </c>
    </row>
    <row r="3534" spans="1:5" x14ac:dyDescent="0.35">
      <c r="A3534" s="39" t="s">
        <v>4463</v>
      </c>
      <c r="B3534">
        <v>7425</v>
      </c>
      <c r="C3534">
        <v>0</v>
      </c>
      <c r="D3534">
        <v>684</v>
      </c>
      <c r="E3534">
        <v>0</v>
      </c>
    </row>
    <row r="3535" spans="1:5" x14ac:dyDescent="0.35">
      <c r="A3535" s="39" t="s">
        <v>4464</v>
      </c>
      <c r="B3535">
        <v>24695</v>
      </c>
      <c r="C3535">
        <v>0</v>
      </c>
      <c r="D3535">
        <v>1946</v>
      </c>
      <c r="E3535">
        <v>0</v>
      </c>
    </row>
    <row r="3536" spans="1:5" x14ac:dyDescent="0.35">
      <c r="A3536" s="39" t="s">
        <v>4465</v>
      </c>
      <c r="B3536">
        <v>238415</v>
      </c>
      <c r="C3536">
        <v>77486</v>
      </c>
      <c r="D3536">
        <v>71581</v>
      </c>
      <c r="E3536">
        <v>85000</v>
      </c>
    </row>
    <row r="3537" spans="1:5" x14ac:dyDescent="0.35">
      <c r="A3537" s="39" t="s">
        <v>4466</v>
      </c>
      <c r="B3537">
        <v>0</v>
      </c>
      <c r="C3537">
        <v>0</v>
      </c>
      <c r="D3537">
        <v>0</v>
      </c>
      <c r="E3537">
        <v>0</v>
      </c>
    </row>
    <row r="3538" spans="1:5" x14ac:dyDescent="0.35">
      <c r="A3538" s="39" t="s">
        <v>4467</v>
      </c>
      <c r="B3538">
        <v>7389</v>
      </c>
      <c r="C3538">
        <v>21295</v>
      </c>
      <c r="D3538">
        <v>685</v>
      </c>
      <c r="E3538">
        <v>0</v>
      </c>
    </row>
    <row r="3539" spans="1:5" x14ac:dyDescent="0.35">
      <c r="A3539" s="39" t="s">
        <v>4468</v>
      </c>
      <c r="B3539">
        <v>3905</v>
      </c>
      <c r="C3539">
        <v>0</v>
      </c>
      <c r="D3539">
        <v>178</v>
      </c>
      <c r="E3539">
        <v>0</v>
      </c>
    </row>
    <row r="3540" spans="1:5" x14ac:dyDescent="0.35">
      <c r="A3540" s="39" t="s">
        <v>4469</v>
      </c>
      <c r="B3540">
        <v>54254</v>
      </c>
      <c r="C3540">
        <v>0</v>
      </c>
      <c r="D3540">
        <v>2471</v>
      </c>
      <c r="E3540">
        <v>7000</v>
      </c>
    </row>
    <row r="3541" spans="1:5" x14ac:dyDescent="0.35">
      <c r="A3541" s="39" t="s">
        <v>4470</v>
      </c>
      <c r="B3541">
        <v>0</v>
      </c>
      <c r="C3541">
        <v>0</v>
      </c>
      <c r="D3541">
        <v>0</v>
      </c>
      <c r="E3541">
        <v>120400</v>
      </c>
    </row>
    <row r="3542" spans="1:5" x14ac:dyDescent="0.35">
      <c r="A3542" s="39" t="s">
        <v>4471</v>
      </c>
      <c r="B3542">
        <v>5700</v>
      </c>
      <c r="C3542">
        <v>0</v>
      </c>
      <c r="D3542">
        <v>260</v>
      </c>
      <c r="E3542">
        <v>0</v>
      </c>
    </row>
    <row r="3543" spans="1:5" x14ac:dyDescent="0.35">
      <c r="A3543" s="39" t="s">
        <v>4472</v>
      </c>
      <c r="B3543">
        <v>15631</v>
      </c>
      <c r="C3543">
        <v>2822</v>
      </c>
      <c r="D3543">
        <v>1033</v>
      </c>
      <c r="E3543">
        <v>0</v>
      </c>
    </row>
    <row r="3544" spans="1:5" x14ac:dyDescent="0.35">
      <c r="A3544" s="39" t="s">
        <v>4473</v>
      </c>
      <c r="B3544">
        <v>2115</v>
      </c>
      <c r="C3544">
        <v>0</v>
      </c>
      <c r="D3544">
        <v>86</v>
      </c>
      <c r="E3544">
        <v>0</v>
      </c>
    </row>
    <row r="3545" spans="1:5" x14ac:dyDescent="0.35">
      <c r="A3545" s="39" t="s">
        <v>4474</v>
      </c>
      <c r="B3545">
        <v>35767</v>
      </c>
      <c r="C3545">
        <v>12034</v>
      </c>
      <c r="D3545">
        <v>1459</v>
      </c>
      <c r="E3545">
        <v>0</v>
      </c>
    </row>
    <row r="3546" spans="1:5" x14ac:dyDescent="0.35">
      <c r="A3546" s="39" t="s">
        <v>4475</v>
      </c>
      <c r="B3546">
        <v>19507</v>
      </c>
      <c r="C3546">
        <v>18086</v>
      </c>
      <c r="D3546">
        <v>861</v>
      </c>
      <c r="E3546">
        <v>0</v>
      </c>
    </row>
    <row r="3547" spans="1:5" x14ac:dyDescent="0.35">
      <c r="A3547" s="39" t="s">
        <v>4476</v>
      </c>
      <c r="B3547">
        <v>0</v>
      </c>
      <c r="C3547">
        <v>0</v>
      </c>
      <c r="D3547">
        <v>0</v>
      </c>
      <c r="E3547">
        <v>0</v>
      </c>
    </row>
    <row r="3548" spans="1:5" x14ac:dyDescent="0.35">
      <c r="A3548" s="39" t="s">
        <v>4477</v>
      </c>
      <c r="B3548">
        <v>40888</v>
      </c>
      <c r="C3548">
        <v>0</v>
      </c>
      <c r="D3548">
        <v>1392</v>
      </c>
      <c r="E3548">
        <v>0</v>
      </c>
    </row>
    <row r="3549" spans="1:5" x14ac:dyDescent="0.35">
      <c r="A3549" s="39" t="s">
        <v>4478</v>
      </c>
      <c r="B3549">
        <v>0</v>
      </c>
      <c r="C3549">
        <v>6400</v>
      </c>
      <c r="D3549">
        <v>80</v>
      </c>
      <c r="E3549">
        <v>0</v>
      </c>
    </row>
    <row r="3550" spans="1:5" x14ac:dyDescent="0.35">
      <c r="A3550" s="39" t="s">
        <v>4479</v>
      </c>
      <c r="B3550">
        <v>0</v>
      </c>
      <c r="C3550">
        <v>0</v>
      </c>
      <c r="D3550">
        <v>12</v>
      </c>
      <c r="E3550">
        <v>0</v>
      </c>
    </row>
    <row r="3551" spans="1:5" x14ac:dyDescent="0.35">
      <c r="A3551" s="39" t="s">
        <v>4480</v>
      </c>
      <c r="B3551">
        <v>0</v>
      </c>
      <c r="C3551">
        <v>0</v>
      </c>
      <c r="D3551">
        <v>6</v>
      </c>
      <c r="E3551">
        <v>0</v>
      </c>
    </row>
    <row r="3552" spans="1:5" x14ac:dyDescent="0.35">
      <c r="A3552" s="39" t="s">
        <v>4481</v>
      </c>
      <c r="B3552">
        <v>5052</v>
      </c>
      <c r="C3552">
        <v>3561</v>
      </c>
      <c r="D3552">
        <v>301</v>
      </c>
      <c r="E3552">
        <v>0</v>
      </c>
    </row>
    <row r="3553" spans="1:5" x14ac:dyDescent="0.35">
      <c r="A3553" s="39" t="s">
        <v>4482</v>
      </c>
      <c r="B3553">
        <v>975</v>
      </c>
      <c r="C3553">
        <v>0</v>
      </c>
      <c r="D3553">
        <v>42</v>
      </c>
      <c r="E3553">
        <v>0</v>
      </c>
    </row>
    <row r="3554" spans="1:5" x14ac:dyDescent="0.35">
      <c r="A3554" s="39" t="s">
        <v>4483</v>
      </c>
      <c r="B3554">
        <v>6205</v>
      </c>
      <c r="C3554">
        <v>0</v>
      </c>
      <c r="D3554">
        <v>264</v>
      </c>
      <c r="E3554">
        <v>0</v>
      </c>
    </row>
    <row r="3555" spans="1:5" x14ac:dyDescent="0.35">
      <c r="A3555" s="39" t="s">
        <v>4484</v>
      </c>
      <c r="B3555">
        <v>0</v>
      </c>
      <c r="C3555">
        <v>0</v>
      </c>
      <c r="D3555">
        <v>0</v>
      </c>
      <c r="E3555">
        <v>0</v>
      </c>
    </row>
    <row r="3556" spans="1:5" x14ac:dyDescent="0.35">
      <c r="A3556" s="39" t="s">
        <v>4485</v>
      </c>
      <c r="B3556">
        <v>6811</v>
      </c>
      <c r="C3556">
        <v>13007</v>
      </c>
      <c r="D3556">
        <v>864</v>
      </c>
      <c r="E3556">
        <v>0</v>
      </c>
    </row>
    <row r="3557" spans="1:5" x14ac:dyDescent="0.35">
      <c r="A3557" s="39" t="s">
        <v>4486</v>
      </c>
      <c r="B3557">
        <v>1919</v>
      </c>
      <c r="C3557">
        <v>13007</v>
      </c>
      <c r="D3557">
        <v>114</v>
      </c>
      <c r="E3557">
        <v>0</v>
      </c>
    </row>
    <row r="3558" spans="1:5" x14ac:dyDescent="0.35">
      <c r="A3558" s="39" t="s">
        <v>4487</v>
      </c>
      <c r="B3558">
        <v>65325</v>
      </c>
      <c r="C3558">
        <v>0</v>
      </c>
      <c r="D3558">
        <v>3866</v>
      </c>
      <c r="E3558">
        <v>0</v>
      </c>
    </row>
    <row r="3559" spans="1:5" x14ac:dyDescent="0.35">
      <c r="A3559" s="39" t="s">
        <v>4488</v>
      </c>
      <c r="B3559">
        <v>0</v>
      </c>
      <c r="C3559">
        <v>0</v>
      </c>
      <c r="D3559">
        <v>0</v>
      </c>
      <c r="E3559">
        <v>0</v>
      </c>
    </row>
    <row r="3560" spans="1:5" x14ac:dyDescent="0.35">
      <c r="A3560" s="39" t="s">
        <v>4489</v>
      </c>
      <c r="B3560">
        <v>14389</v>
      </c>
      <c r="C3560">
        <v>0</v>
      </c>
      <c r="D3560">
        <v>852</v>
      </c>
      <c r="E3560">
        <v>0</v>
      </c>
    </row>
    <row r="3561" spans="1:5" x14ac:dyDescent="0.35">
      <c r="A3561" s="39" t="s">
        <v>4490</v>
      </c>
      <c r="B3561">
        <v>0</v>
      </c>
      <c r="C3561">
        <v>0</v>
      </c>
      <c r="D3561">
        <v>0</v>
      </c>
      <c r="E3561">
        <v>0</v>
      </c>
    </row>
    <row r="3562" spans="1:5" x14ac:dyDescent="0.35">
      <c r="A3562" s="39" t="s">
        <v>4491</v>
      </c>
      <c r="B3562">
        <v>15000</v>
      </c>
      <c r="C3562">
        <v>6862</v>
      </c>
      <c r="D3562">
        <v>545</v>
      </c>
      <c r="E3562">
        <v>0</v>
      </c>
    </row>
    <row r="3563" spans="1:5" x14ac:dyDescent="0.35">
      <c r="A3563" s="39" t="s">
        <v>4492</v>
      </c>
      <c r="B3563">
        <v>3083</v>
      </c>
      <c r="C3563">
        <v>0</v>
      </c>
      <c r="D3563">
        <v>75</v>
      </c>
      <c r="E3563">
        <v>0</v>
      </c>
    </row>
    <row r="3564" spans="1:5" x14ac:dyDescent="0.35">
      <c r="A3564" s="39" t="s">
        <v>4493</v>
      </c>
      <c r="B3564">
        <v>5810</v>
      </c>
      <c r="C3564">
        <v>0</v>
      </c>
      <c r="D3564">
        <v>142</v>
      </c>
      <c r="E3564">
        <v>0</v>
      </c>
    </row>
    <row r="3565" spans="1:5" x14ac:dyDescent="0.35">
      <c r="A3565" s="39" t="s">
        <v>4494</v>
      </c>
      <c r="B3565">
        <v>66407</v>
      </c>
      <c r="C3565">
        <v>40391</v>
      </c>
      <c r="D3565">
        <v>3810</v>
      </c>
      <c r="E3565">
        <v>0</v>
      </c>
    </row>
    <row r="3566" spans="1:5" x14ac:dyDescent="0.35">
      <c r="A3566" s="39" t="s">
        <v>4495</v>
      </c>
      <c r="B3566">
        <v>8971</v>
      </c>
      <c r="C3566">
        <v>0</v>
      </c>
      <c r="D3566">
        <v>467</v>
      </c>
      <c r="E3566">
        <v>0</v>
      </c>
    </row>
    <row r="3567" spans="1:5" x14ac:dyDescent="0.35">
      <c r="A3567" s="39" t="s">
        <v>4496</v>
      </c>
      <c r="B3567">
        <v>36836</v>
      </c>
      <c r="C3567">
        <v>0</v>
      </c>
      <c r="D3567">
        <v>1445</v>
      </c>
      <c r="E3567">
        <v>0</v>
      </c>
    </row>
    <row r="3568" spans="1:5" x14ac:dyDescent="0.35">
      <c r="A3568" s="39" t="s">
        <v>4497</v>
      </c>
      <c r="B3568">
        <v>18913</v>
      </c>
      <c r="C3568">
        <v>0</v>
      </c>
      <c r="D3568">
        <v>742</v>
      </c>
      <c r="E3568">
        <v>0</v>
      </c>
    </row>
    <row r="3569" spans="1:5" x14ac:dyDescent="0.35">
      <c r="A3569" s="39" t="s">
        <v>4498</v>
      </c>
      <c r="B3569">
        <v>0</v>
      </c>
      <c r="C3569">
        <v>33693</v>
      </c>
      <c r="D3569">
        <v>3188</v>
      </c>
      <c r="E3569">
        <v>0</v>
      </c>
    </row>
    <row r="3570" spans="1:5" x14ac:dyDescent="0.35">
      <c r="A3570" s="39" t="s">
        <v>4499</v>
      </c>
      <c r="B3570">
        <v>45005</v>
      </c>
      <c r="C3570">
        <v>8750</v>
      </c>
      <c r="D3570">
        <v>2666</v>
      </c>
      <c r="E3570">
        <v>0</v>
      </c>
    </row>
    <row r="3571" spans="1:5" x14ac:dyDescent="0.35">
      <c r="A3571" s="39" t="s">
        <v>4500</v>
      </c>
      <c r="B3571">
        <v>55050</v>
      </c>
      <c r="C3571">
        <v>0</v>
      </c>
      <c r="D3571">
        <v>3042</v>
      </c>
      <c r="E3571">
        <v>0</v>
      </c>
    </row>
    <row r="3572" spans="1:5" x14ac:dyDescent="0.35">
      <c r="A3572" s="39" t="s">
        <v>4501</v>
      </c>
      <c r="B3572">
        <v>28002</v>
      </c>
      <c r="C3572">
        <v>0</v>
      </c>
      <c r="D3572">
        <v>1548</v>
      </c>
      <c r="E3572">
        <v>0</v>
      </c>
    </row>
    <row r="3573" spans="1:5" x14ac:dyDescent="0.35">
      <c r="A3573" s="39" t="s">
        <v>4502</v>
      </c>
      <c r="B3573">
        <v>0</v>
      </c>
      <c r="C3573">
        <v>0</v>
      </c>
      <c r="D3573">
        <v>0</v>
      </c>
      <c r="E3573">
        <v>0</v>
      </c>
    </row>
    <row r="3574" spans="1:5" x14ac:dyDescent="0.35">
      <c r="A3574" s="39" t="s">
        <v>4503</v>
      </c>
      <c r="B3574">
        <v>16310</v>
      </c>
      <c r="C3574">
        <v>6260</v>
      </c>
      <c r="D3574">
        <v>634</v>
      </c>
      <c r="E3574">
        <v>0</v>
      </c>
    </row>
    <row r="3575" spans="1:5" x14ac:dyDescent="0.35">
      <c r="A3575" s="39" t="s">
        <v>4504</v>
      </c>
      <c r="B3575">
        <v>0</v>
      </c>
      <c r="C3575">
        <v>0</v>
      </c>
      <c r="D3575">
        <v>0</v>
      </c>
      <c r="E3575">
        <v>0</v>
      </c>
    </row>
    <row r="3576" spans="1:5" x14ac:dyDescent="0.35">
      <c r="A3576" s="39" t="s">
        <v>4505</v>
      </c>
      <c r="B3576">
        <v>6181</v>
      </c>
      <c r="C3576">
        <v>0</v>
      </c>
      <c r="D3576">
        <v>183</v>
      </c>
      <c r="E3576">
        <v>0</v>
      </c>
    </row>
    <row r="3577" spans="1:5" x14ac:dyDescent="0.35">
      <c r="A3577" s="39" t="s">
        <v>4506</v>
      </c>
      <c r="B3577">
        <v>0</v>
      </c>
      <c r="C3577">
        <v>0</v>
      </c>
      <c r="D3577">
        <v>0</v>
      </c>
      <c r="E3577">
        <v>0</v>
      </c>
    </row>
    <row r="3578" spans="1:5" x14ac:dyDescent="0.35">
      <c r="A3578" s="39" t="s">
        <v>4507</v>
      </c>
      <c r="B3578">
        <v>8021</v>
      </c>
      <c r="C3578">
        <v>6358</v>
      </c>
      <c r="D3578">
        <v>542</v>
      </c>
      <c r="E3578">
        <v>0</v>
      </c>
    </row>
    <row r="3579" spans="1:5" x14ac:dyDescent="0.35">
      <c r="A3579" s="39" t="s">
        <v>4508</v>
      </c>
      <c r="B3579">
        <v>953</v>
      </c>
      <c r="C3579">
        <v>0</v>
      </c>
      <c r="D3579">
        <v>41</v>
      </c>
      <c r="E3579">
        <v>0</v>
      </c>
    </row>
    <row r="3580" spans="1:5" x14ac:dyDescent="0.35">
      <c r="A3580" s="39" t="s">
        <v>4509</v>
      </c>
      <c r="B3580">
        <v>13104</v>
      </c>
      <c r="C3580">
        <v>0</v>
      </c>
      <c r="D3580">
        <v>561</v>
      </c>
      <c r="E3580">
        <v>0</v>
      </c>
    </row>
    <row r="3581" spans="1:5" x14ac:dyDescent="0.35">
      <c r="A3581" s="39" t="s">
        <v>4510</v>
      </c>
      <c r="B3581">
        <v>20648</v>
      </c>
      <c r="C3581">
        <v>18122</v>
      </c>
      <c r="D3581">
        <v>822</v>
      </c>
      <c r="E3581">
        <v>0</v>
      </c>
    </row>
    <row r="3582" spans="1:5" x14ac:dyDescent="0.35">
      <c r="A3582" s="39" t="s">
        <v>4511</v>
      </c>
      <c r="B3582">
        <v>1981</v>
      </c>
      <c r="C3582">
        <v>0</v>
      </c>
      <c r="D3582">
        <v>63</v>
      </c>
      <c r="E3582">
        <v>0</v>
      </c>
    </row>
    <row r="3583" spans="1:5" x14ac:dyDescent="0.35">
      <c r="A3583" s="39" t="s">
        <v>4512</v>
      </c>
      <c r="B3583">
        <v>39620</v>
      </c>
      <c r="C3583">
        <v>0</v>
      </c>
      <c r="D3583">
        <v>1263</v>
      </c>
      <c r="E3583">
        <v>0</v>
      </c>
    </row>
    <row r="3584" spans="1:5" x14ac:dyDescent="0.35">
      <c r="A3584" s="39" t="s">
        <v>4513</v>
      </c>
      <c r="B3584">
        <v>149711</v>
      </c>
      <c r="C3584">
        <v>0</v>
      </c>
      <c r="D3584">
        <v>6541</v>
      </c>
      <c r="E3584">
        <v>4200</v>
      </c>
    </row>
    <row r="3585" spans="1:5" x14ac:dyDescent="0.35">
      <c r="A3585" s="39" t="s">
        <v>4514</v>
      </c>
      <c r="B3585">
        <v>0</v>
      </c>
      <c r="C3585">
        <v>0</v>
      </c>
      <c r="D3585">
        <v>0</v>
      </c>
      <c r="E3585">
        <v>0</v>
      </c>
    </row>
    <row r="3586" spans="1:5" x14ac:dyDescent="0.35">
      <c r="A3586" s="39" t="s">
        <v>4515</v>
      </c>
      <c r="B3586">
        <v>72828</v>
      </c>
      <c r="C3586">
        <v>173302</v>
      </c>
      <c r="D3586">
        <v>6675</v>
      </c>
      <c r="E3586">
        <v>0</v>
      </c>
    </row>
    <row r="3587" spans="1:5" x14ac:dyDescent="0.35">
      <c r="A3587" s="39" t="s">
        <v>4516</v>
      </c>
      <c r="B3587">
        <v>0</v>
      </c>
      <c r="C3587">
        <v>0</v>
      </c>
      <c r="D3587">
        <v>0</v>
      </c>
      <c r="E3587">
        <v>0</v>
      </c>
    </row>
    <row r="3588" spans="1:5" x14ac:dyDescent="0.35">
      <c r="A3588" s="39" t="s">
        <v>4517</v>
      </c>
      <c r="B3588">
        <v>1531832</v>
      </c>
      <c r="C3588">
        <v>0</v>
      </c>
      <c r="D3588">
        <v>94919</v>
      </c>
      <c r="E3588">
        <v>318000</v>
      </c>
    </row>
    <row r="3589" spans="1:5" x14ac:dyDescent="0.35">
      <c r="A3589" s="39" t="s">
        <v>4518</v>
      </c>
      <c r="B3589">
        <v>113456</v>
      </c>
      <c r="C3589">
        <v>0</v>
      </c>
      <c r="D3589">
        <v>7025</v>
      </c>
      <c r="E3589">
        <v>0</v>
      </c>
    </row>
    <row r="3590" spans="1:5" x14ac:dyDescent="0.35">
      <c r="A3590" s="39" t="s">
        <v>4519</v>
      </c>
      <c r="B3590">
        <v>459505</v>
      </c>
      <c r="C3590">
        <v>572169</v>
      </c>
      <c r="D3590">
        <v>19044</v>
      </c>
      <c r="E3590">
        <v>41424</v>
      </c>
    </row>
    <row r="3591" spans="1:5" x14ac:dyDescent="0.35">
      <c r="A3591" s="39" t="s">
        <v>4520</v>
      </c>
      <c r="B3591">
        <v>92764</v>
      </c>
      <c r="C3591">
        <v>0</v>
      </c>
      <c r="D3591">
        <v>3853</v>
      </c>
      <c r="E3591">
        <v>7730</v>
      </c>
    </row>
    <row r="3592" spans="1:5" x14ac:dyDescent="0.35">
      <c r="A3592" s="39" t="s">
        <v>4521</v>
      </c>
      <c r="B3592">
        <v>9183745</v>
      </c>
      <c r="C3592">
        <v>0</v>
      </c>
      <c r="D3592">
        <v>481953</v>
      </c>
      <c r="E3592">
        <v>952818</v>
      </c>
    </row>
    <row r="3593" spans="1:5" x14ac:dyDescent="0.35">
      <c r="A3593" s="39" t="s">
        <v>4522</v>
      </c>
      <c r="B3593">
        <v>1061180</v>
      </c>
      <c r="C3593">
        <v>0</v>
      </c>
      <c r="D3593">
        <v>55664</v>
      </c>
      <c r="E3593">
        <v>280000</v>
      </c>
    </row>
    <row r="3594" spans="1:5" x14ac:dyDescent="0.35">
      <c r="A3594" s="39" t="s">
        <v>4523</v>
      </c>
      <c r="B3594">
        <v>0</v>
      </c>
      <c r="C3594">
        <v>0</v>
      </c>
      <c r="D3594">
        <v>0</v>
      </c>
      <c r="E3594">
        <v>0</v>
      </c>
    </row>
    <row r="3595" spans="1:5" x14ac:dyDescent="0.35">
      <c r="A3595" s="39" t="s">
        <v>4524</v>
      </c>
      <c r="B3595">
        <v>0</v>
      </c>
      <c r="C3595">
        <v>0</v>
      </c>
      <c r="D3595">
        <v>0</v>
      </c>
      <c r="E3595">
        <v>0</v>
      </c>
    </row>
    <row r="3596" spans="1:5" x14ac:dyDescent="0.35">
      <c r="A3596" s="39" t="s">
        <v>4525</v>
      </c>
      <c r="B3596">
        <v>15590</v>
      </c>
      <c r="C3596">
        <v>109039</v>
      </c>
      <c r="D3596">
        <v>7455</v>
      </c>
      <c r="E3596">
        <v>7000</v>
      </c>
    </row>
    <row r="3597" spans="1:5" x14ac:dyDescent="0.35">
      <c r="A3597" s="39" t="s">
        <v>4526</v>
      </c>
      <c r="B3597">
        <v>47970</v>
      </c>
      <c r="C3597">
        <v>0</v>
      </c>
      <c r="D3597">
        <v>2463</v>
      </c>
      <c r="E3597">
        <v>0</v>
      </c>
    </row>
    <row r="3598" spans="1:5" x14ac:dyDescent="0.35">
      <c r="A3598" s="39" t="s">
        <v>4527</v>
      </c>
      <c r="B3598">
        <v>0</v>
      </c>
      <c r="C3598">
        <v>0</v>
      </c>
      <c r="D3598">
        <v>0</v>
      </c>
      <c r="E3598">
        <v>24000</v>
      </c>
    </row>
    <row r="3599" spans="1:5" x14ac:dyDescent="0.35">
      <c r="A3599" s="39" t="s">
        <v>4528</v>
      </c>
      <c r="B3599">
        <v>0</v>
      </c>
      <c r="C3599">
        <v>0</v>
      </c>
      <c r="D3599">
        <v>0</v>
      </c>
      <c r="E3599">
        <v>0</v>
      </c>
    </row>
    <row r="3600" spans="1:5" x14ac:dyDescent="0.35">
      <c r="A3600" s="39" t="s">
        <v>4529</v>
      </c>
      <c r="B3600">
        <v>0</v>
      </c>
      <c r="C3600">
        <v>59129</v>
      </c>
      <c r="D3600">
        <v>2000</v>
      </c>
      <c r="E3600">
        <v>0</v>
      </c>
    </row>
    <row r="3601" spans="1:5" x14ac:dyDescent="0.35">
      <c r="A3601" s="39" t="s">
        <v>4530</v>
      </c>
      <c r="B3601">
        <v>0</v>
      </c>
      <c r="C3601">
        <v>0</v>
      </c>
      <c r="D3601">
        <v>0</v>
      </c>
      <c r="E3601">
        <v>0</v>
      </c>
    </row>
    <row r="3602" spans="1:5" x14ac:dyDescent="0.35">
      <c r="A3602" s="39" t="s">
        <v>4531</v>
      </c>
      <c r="B3602">
        <v>0</v>
      </c>
      <c r="C3602">
        <v>0</v>
      </c>
      <c r="D3602">
        <v>0</v>
      </c>
      <c r="E3602">
        <v>0</v>
      </c>
    </row>
    <row r="3603" spans="1:5" x14ac:dyDescent="0.35">
      <c r="A3603" s="39" t="s">
        <v>4532</v>
      </c>
      <c r="B3603">
        <v>38579</v>
      </c>
      <c r="C3603">
        <v>0</v>
      </c>
      <c r="D3603">
        <v>1769</v>
      </c>
      <c r="E3603">
        <v>0</v>
      </c>
    </row>
    <row r="3604" spans="1:5" x14ac:dyDescent="0.35">
      <c r="A3604" s="39" t="s">
        <v>4533</v>
      </c>
      <c r="B3604">
        <v>0</v>
      </c>
      <c r="C3604">
        <v>0</v>
      </c>
      <c r="D3604">
        <v>0</v>
      </c>
      <c r="E3604">
        <v>0</v>
      </c>
    </row>
    <row r="3605" spans="1:5" x14ac:dyDescent="0.35">
      <c r="A3605" s="39" t="s">
        <v>4534</v>
      </c>
      <c r="B3605">
        <v>124943</v>
      </c>
      <c r="C3605">
        <v>364001</v>
      </c>
      <c r="D3605">
        <v>8122</v>
      </c>
      <c r="E3605">
        <v>96000</v>
      </c>
    </row>
    <row r="3606" spans="1:5" x14ac:dyDescent="0.35">
      <c r="A3606" s="39" t="s">
        <v>4535</v>
      </c>
      <c r="B3606">
        <v>18931</v>
      </c>
      <c r="C3606">
        <v>0</v>
      </c>
      <c r="D3606">
        <v>1109</v>
      </c>
      <c r="E3606">
        <v>0</v>
      </c>
    </row>
    <row r="3607" spans="1:5" x14ac:dyDescent="0.35">
      <c r="A3607" s="39" t="s">
        <v>4536</v>
      </c>
      <c r="B3607">
        <v>123611</v>
      </c>
      <c r="C3607">
        <v>51568</v>
      </c>
      <c r="D3607">
        <v>3236</v>
      </c>
      <c r="E3607">
        <v>0</v>
      </c>
    </row>
    <row r="3608" spans="1:5" x14ac:dyDescent="0.35">
      <c r="A3608" s="39" t="s">
        <v>4537</v>
      </c>
      <c r="B3608">
        <v>38645</v>
      </c>
      <c r="C3608">
        <v>0</v>
      </c>
      <c r="D3608">
        <v>665</v>
      </c>
      <c r="E3608">
        <v>0</v>
      </c>
    </row>
    <row r="3609" spans="1:5" x14ac:dyDescent="0.35">
      <c r="A3609" s="39" t="s">
        <v>4538</v>
      </c>
      <c r="B3609">
        <v>1276443</v>
      </c>
      <c r="C3609">
        <v>0</v>
      </c>
      <c r="D3609">
        <v>30311</v>
      </c>
      <c r="E3609">
        <v>0</v>
      </c>
    </row>
    <row r="3610" spans="1:5" x14ac:dyDescent="0.35">
      <c r="A3610" s="39" t="s">
        <v>4539</v>
      </c>
      <c r="B3610">
        <v>165070</v>
      </c>
      <c r="C3610">
        <v>0</v>
      </c>
      <c r="D3610">
        <v>3920</v>
      </c>
      <c r="E3610">
        <v>0</v>
      </c>
    </row>
    <row r="3611" spans="1:5" x14ac:dyDescent="0.35">
      <c r="A3611" s="39" t="s">
        <v>4540</v>
      </c>
      <c r="B3611">
        <v>0</v>
      </c>
      <c r="C3611">
        <v>0</v>
      </c>
      <c r="D3611">
        <v>0</v>
      </c>
      <c r="E3611">
        <v>0</v>
      </c>
    </row>
    <row r="3612" spans="1:5" x14ac:dyDescent="0.35">
      <c r="A3612" s="39" t="s">
        <v>4541</v>
      </c>
      <c r="B3612">
        <v>89543</v>
      </c>
      <c r="C3612">
        <v>18669</v>
      </c>
      <c r="D3612">
        <v>3558</v>
      </c>
      <c r="E3612">
        <v>215</v>
      </c>
    </row>
    <row r="3613" spans="1:5" x14ac:dyDescent="0.35">
      <c r="A3613" s="39" t="s">
        <v>4542</v>
      </c>
      <c r="B3613">
        <v>5276</v>
      </c>
      <c r="C3613">
        <v>0</v>
      </c>
      <c r="D3613">
        <v>205</v>
      </c>
      <c r="E3613">
        <v>0</v>
      </c>
    </row>
    <row r="3614" spans="1:5" x14ac:dyDescent="0.35">
      <c r="A3614" s="39" t="s">
        <v>4543</v>
      </c>
      <c r="B3614">
        <v>0</v>
      </c>
      <c r="C3614">
        <v>0</v>
      </c>
      <c r="D3614">
        <v>0</v>
      </c>
      <c r="E3614">
        <v>0</v>
      </c>
    </row>
    <row r="3615" spans="1:5" x14ac:dyDescent="0.35">
      <c r="A3615" s="39" t="s">
        <v>4544</v>
      </c>
      <c r="B3615">
        <v>0</v>
      </c>
      <c r="C3615">
        <v>0</v>
      </c>
      <c r="D3615">
        <v>0</v>
      </c>
      <c r="E3615">
        <v>0</v>
      </c>
    </row>
    <row r="3616" spans="1:5" x14ac:dyDescent="0.35">
      <c r="A3616" s="39" t="s">
        <v>4545</v>
      </c>
      <c r="B3616">
        <v>0</v>
      </c>
      <c r="C3616">
        <v>0</v>
      </c>
      <c r="D3616">
        <v>0</v>
      </c>
      <c r="E3616">
        <v>0</v>
      </c>
    </row>
    <row r="3617" spans="1:5" x14ac:dyDescent="0.35">
      <c r="A3617" s="39" t="s">
        <v>4546</v>
      </c>
      <c r="B3617">
        <v>0</v>
      </c>
      <c r="C3617">
        <v>21320</v>
      </c>
      <c r="D3617">
        <v>802</v>
      </c>
      <c r="E3617">
        <v>5000</v>
      </c>
    </row>
    <row r="3618" spans="1:5" x14ac:dyDescent="0.35">
      <c r="A3618" s="39" t="s">
        <v>4547</v>
      </c>
      <c r="B3618">
        <v>0</v>
      </c>
      <c r="C3618">
        <v>0</v>
      </c>
      <c r="D3618">
        <v>0</v>
      </c>
      <c r="E3618">
        <v>0</v>
      </c>
    </row>
    <row r="3619" spans="1:5" x14ac:dyDescent="0.35">
      <c r="A3619" s="39" t="s">
        <v>4548</v>
      </c>
      <c r="B3619">
        <v>144664</v>
      </c>
      <c r="C3619">
        <v>0</v>
      </c>
      <c r="D3619">
        <v>4733</v>
      </c>
      <c r="E3619">
        <v>0</v>
      </c>
    </row>
    <row r="3620" spans="1:5" x14ac:dyDescent="0.35">
      <c r="A3620" s="39" t="s">
        <v>4549</v>
      </c>
      <c r="B3620">
        <v>60698</v>
      </c>
      <c r="C3620">
        <v>0</v>
      </c>
      <c r="D3620">
        <v>1986</v>
      </c>
      <c r="E3620">
        <v>80000</v>
      </c>
    </row>
    <row r="3621" spans="1:5" x14ac:dyDescent="0.35">
      <c r="A3621" s="39" t="s">
        <v>4550</v>
      </c>
      <c r="B3621">
        <v>0</v>
      </c>
      <c r="C3621">
        <v>0</v>
      </c>
      <c r="D3621">
        <v>0</v>
      </c>
      <c r="E3621">
        <v>0</v>
      </c>
    </row>
    <row r="3622" spans="1:5" x14ac:dyDescent="0.35">
      <c r="A3622" s="39" t="s">
        <v>4551</v>
      </c>
      <c r="B3622">
        <v>168894</v>
      </c>
      <c r="C3622">
        <v>24677</v>
      </c>
      <c r="D3622">
        <v>4656</v>
      </c>
      <c r="E3622">
        <v>4400</v>
      </c>
    </row>
    <row r="3623" spans="1:5" x14ac:dyDescent="0.35">
      <c r="A3623" s="39" t="s">
        <v>4552</v>
      </c>
      <c r="B3623">
        <v>12095</v>
      </c>
      <c r="C3623">
        <v>0</v>
      </c>
      <c r="D3623">
        <v>333</v>
      </c>
      <c r="E3623">
        <v>0</v>
      </c>
    </row>
    <row r="3624" spans="1:5" x14ac:dyDescent="0.35">
      <c r="A3624" s="39" t="s">
        <v>4553</v>
      </c>
      <c r="B3624">
        <v>0</v>
      </c>
      <c r="C3624">
        <v>0</v>
      </c>
      <c r="D3624">
        <v>0</v>
      </c>
      <c r="E3624">
        <v>0</v>
      </c>
    </row>
    <row r="3625" spans="1:5" x14ac:dyDescent="0.35">
      <c r="A3625" s="39" t="s">
        <v>4554</v>
      </c>
      <c r="B3625">
        <v>57450</v>
      </c>
      <c r="C3625">
        <v>0</v>
      </c>
      <c r="D3625">
        <v>1580</v>
      </c>
      <c r="E3625">
        <v>1800</v>
      </c>
    </row>
    <row r="3626" spans="1:5" x14ac:dyDescent="0.35">
      <c r="A3626" s="39" t="s">
        <v>4555</v>
      </c>
      <c r="B3626">
        <v>0</v>
      </c>
      <c r="C3626">
        <v>0</v>
      </c>
      <c r="D3626">
        <v>0</v>
      </c>
      <c r="E3626">
        <v>0</v>
      </c>
    </row>
    <row r="3627" spans="1:5" x14ac:dyDescent="0.35">
      <c r="A3627" s="39" t="s">
        <v>4556</v>
      </c>
      <c r="B3627">
        <v>285540</v>
      </c>
      <c r="C3627">
        <v>394560</v>
      </c>
      <c r="D3627">
        <v>19924</v>
      </c>
      <c r="E3627">
        <v>0</v>
      </c>
    </row>
    <row r="3628" spans="1:5" x14ac:dyDescent="0.35">
      <c r="A3628" s="39" t="s">
        <v>4557</v>
      </c>
      <c r="B3628">
        <v>591985</v>
      </c>
      <c r="C3628">
        <v>0</v>
      </c>
      <c r="D3628">
        <v>37703</v>
      </c>
      <c r="E3628">
        <v>0</v>
      </c>
    </row>
    <row r="3629" spans="1:5" x14ac:dyDescent="0.35">
      <c r="A3629" s="39" t="s">
        <v>4558</v>
      </c>
      <c r="B3629">
        <v>571081</v>
      </c>
      <c r="C3629">
        <v>0</v>
      </c>
      <c r="D3629">
        <v>39732</v>
      </c>
      <c r="E3629">
        <v>0</v>
      </c>
    </row>
    <row r="3630" spans="1:5" x14ac:dyDescent="0.35">
      <c r="A3630" s="39" t="s">
        <v>4559</v>
      </c>
      <c r="B3630">
        <v>2702059</v>
      </c>
      <c r="C3630">
        <v>0</v>
      </c>
      <c r="D3630">
        <v>170832</v>
      </c>
      <c r="E3630">
        <v>463500</v>
      </c>
    </row>
    <row r="3631" spans="1:5" x14ac:dyDescent="0.35">
      <c r="A3631" s="39" t="s">
        <v>4560</v>
      </c>
      <c r="B3631">
        <v>444339</v>
      </c>
      <c r="C3631">
        <v>0</v>
      </c>
      <c r="D3631">
        <v>28063</v>
      </c>
      <c r="E3631">
        <v>0</v>
      </c>
    </row>
    <row r="3632" spans="1:5" x14ac:dyDescent="0.35">
      <c r="A3632" s="39" t="s">
        <v>4561</v>
      </c>
      <c r="B3632">
        <v>0</v>
      </c>
      <c r="C3632">
        <v>0</v>
      </c>
      <c r="D3632">
        <v>0</v>
      </c>
      <c r="E3632">
        <v>0</v>
      </c>
    </row>
    <row r="3633" spans="1:5" x14ac:dyDescent="0.35">
      <c r="A3633" s="39" t="s">
        <v>4562</v>
      </c>
      <c r="B3633">
        <v>212308</v>
      </c>
      <c r="C3633">
        <v>332576</v>
      </c>
      <c r="D3633">
        <v>13691</v>
      </c>
      <c r="E3633">
        <v>0</v>
      </c>
    </row>
    <row r="3634" spans="1:5" x14ac:dyDescent="0.35">
      <c r="A3634" s="39" t="s">
        <v>4563</v>
      </c>
      <c r="B3634">
        <v>1920587</v>
      </c>
      <c r="C3634">
        <v>0</v>
      </c>
      <c r="D3634">
        <v>38984</v>
      </c>
      <c r="E3634">
        <v>0</v>
      </c>
    </row>
    <row r="3635" spans="1:5" x14ac:dyDescent="0.35">
      <c r="A3635" s="39" t="s">
        <v>4564</v>
      </c>
      <c r="B3635">
        <v>487598</v>
      </c>
      <c r="C3635">
        <v>0</v>
      </c>
      <c r="D3635">
        <v>31964</v>
      </c>
      <c r="E3635">
        <v>0</v>
      </c>
    </row>
    <row r="3636" spans="1:5" x14ac:dyDescent="0.35">
      <c r="A3636" s="39" t="s">
        <v>4565</v>
      </c>
      <c r="B3636">
        <v>4590434</v>
      </c>
      <c r="C3636">
        <v>0</v>
      </c>
      <c r="D3636">
        <v>235988</v>
      </c>
      <c r="E3636">
        <v>0</v>
      </c>
    </row>
    <row r="3637" spans="1:5" x14ac:dyDescent="0.35">
      <c r="A3637" s="39" t="s">
        <v>4566</v>
      </c>
      <c r="B3637">
        <v>216426</v>
      </c>
      <c r="C3637">
        <v>0</v>
      </c>
      <c r="D3637">
        <v>11126</v>
      </c>
      <c r="E3637">
        <v>0</v>
      </c>
    </row>
    <row r="3638" spans="1:5" x14ac:dyDescent="0.35">
      <c r="A3638" s="39" t="s">
        <v>4567</v>
      </c>
      <c r="B3638">
        <v>0</v>
      </c>
      <c r="C3638">
        <v>0</v>
      </c>
      <c r="D3638">
        <v>0</v>
      </c>
      <c r="E3638">
        <v>0</v>
      </c>
    </row>
    <row r="3639" spans="1:5" x14ac:dyDescent="0.35">
      <c r="A3639" s="39" t="s">
        <v>4568</v>
      </c>
      <c r="B3639">
        <v>138576</v>
      </c>
      <c r="C3639">
        <v>59067</v>
      </c>
      <c r="D3639">
        <v>5696</v>
      </c>
      <c r="E3639">
        <v>0</v>
      </c>
    </row>
    <row r="3640" spans="1:5" x14ac:dyDescent="0.35">
      <c r="A3640" s="39" t="s">
        <v>4569</v>
      </c>
      <c r="B3640">
        <v>6688</v>
      </c>
      <c r="C3640">
        <v>0</v>
      </c>
      <c r="D3640">
        <v>234</v>
      </c>
      <c r="E3640">
        <v>0</v>
      </c>
    </row>
    <row r="3641" spans="1:5" x14ac:dyDescent="0.35">
      <c r="A3641" s="39" t="s">
        <v>4570</v>
      </c>
      <c r="B3641">
        <v>151911</v>
      </c>
      <c r="C3641">
        <v>0</v>
      </c>
      <c r="D3641">
        <v>6503</v>
      </c>
      <c r="E3641">
        <v>0</v>
      </c>
    </row>
    <row r="3642" spans="1:5" x14ac:dyDescent="0.35">
      <c r="A3642" s="39" t="s">
        <v>4571</v>
      </c>
      <c r="B3642">
        <v>70128</v>
      </c>
      <c r="C3642">
        <v>0</v>
      </c>
      <c r="D3642">
        <v>2015</v>
      </c>
      <c r="E3642">
        <v>0</v>
      </c>
    </row>
    <row r="3643" spans="1:5" x14ac:dyDescent="0.35">
      <c r="A3643" s="39" t="s">
        <v>4572</v>
      </c>
      <c r="B3643">
        <v>424831</v>
      </c>
      <c r="C3643">
        <v>0</v>
      </c>
      <c r="D3643">
        <v>12205</v>
      </c>
      <c r="E3643">
        <v>0</v>
      </c>
    </row>
    <row r="3644" spans="1:5" x14ac:dyDescent="0.35">
      <c r="A3644" s="39" t="s">
        <v>4573</v>
      </c>
      <c r="B3644">
        <v>556603</v>
      </c>
      <c r="C3644">
        <v>0</v>
      </c>
      <c r="D3644">
        <v>19439</v>
      </c>
      <c r="E3644">
        <v>6000</v>
      </c>
    </row>
    <row r="3645" spans="1:5" x14ac:dyDescent="0.35">
      <c r="A3645" s="39" t="s">
        <v>4574</v>
      </c>
      <c r="B3645">
        <v>69183</v>
      </c>
      <c r="C3645">
        <v>0</v>
      </c>
      <c r="D3645">
        <v>2416</v>
      </c>
      <c r="E3645">
        <v>0</v>
      </c>
    </row>
    <row r="3646" spans="1:5" x14ac:dyDescent="0.35">
      <c r="A3646" s="39" t="s">
        <v>4575</v>
      </c>
      <c r="B3646">
        <v>0</v>
      </c>
      <c r="C3646">
        <v>0</v>
      </c>
      <c r="D3646">
        <v>0</v>
      </c>
      <c r="E3646">
        <v>0</v>
      </c>
    </row>
    <row r="3647" spans="1:5" x14ac:dyDescent="0.35">
      <c r="A3647" s="39" t="s">
        <v>4576</v>
      </c>
      <c r="B3647">
        <v>2738</v>
      </c>
      <c r="C3647">
        <v>367035</v>
      </c>
      <c r="D3647">
        <v>9692</v>
      </c>
      <c r="E3647">
        <v>4635</v>
      </c>
    </row>
    <row r="3648" spans="1:5" x14ac:dyDescent="0.35">
      <c r="A3648" s="39" t="s">
        <v>4577</v>
      </c>
      <c r="B3648">
        <v>183</v>
      </c>
      <c r="C3648">
        <v>0</v>
      </c>
      <c r="D3648">
        <v>467</v>
      </c>
      <c r="E3648">
        <v>0</v>
      </c>
    </row>
    <row r="3649" spans="1:5" x14ac:dyDescent="0.35">
      <c r="A3649" s="39" t="s">
        <v>4578</v>
      </c>
      <c r="B3649">
        <v>800560</v>
      </c>
      <c r="C3649">
        <v>0</v>
      </c>
      <c r="D3649">
        <v>44831</v>
      </c>
      <c r="E3649">
        <v>0</v>
      </c>
    </row>
    <row r="3650" spans="1:5" x14ac:dyDescent="0.35">
      <c r="A3650" s="39" t="s">
        <v>4579</v>
      </c>
      <c r="B3650">
        <v>142425</v>
      </c>
      <c r="C3650">
        <v>0</v>
      </c>
      <c r="D3650">
        <v>7976</v>
      </c>
      <c r="E3650">
        <v>0</v>
      </c>
    </row>
    <row r="3651" spans="1:5" x14ac:dyDescent="0.35">
      <c r="A3651" s="39" t="s">
        <v>4580</v>
      </c>
      <c r="B3651">
        <v>0</v>
      </c>
      <c r="C3651">
        <v>0</v>
      </c>
      <c r="D3651">
        <v>0</v>
      </c>
      <c r="E3651">
        <v>581890</v>
      </c>
    </row>
    <row r="3652" spans="1:5" x14ac:dyDescent="0.35">
      <c r="A3652" s="39" t="s">
        <v>4581</v>
      </c>
      <c r="B3652">
        <v>3065432</v>
      </c>
      <c r="C3652">
        <v>554178</v>
      </c>
      <c r="D3652">
        <v>172069</v>
      </c>
      <c r="E3652">
        <v>39927948</v>
      </c>
    </row>
    <row r="3653" spans="1:5" x14ac:dyDescent="0.35">
      <c r="A3653" s="39" t="s">
        <v>4582</v>
      </c>
      <c r="B3653">
        <v>0</v>
      </c>
      <c r="C3653">
        <v>0</v>
      </c>
      <c r="D3653">
        <v>0</v>
      </c>
      <c r="E3653">
        <v>1123518</v>
      </c>
    </row>
    <row r="3654" spans="1:5" x14ac:dyDescent="0.35">
      <c r="A3654" s="39" t="s">
        <v>4583</v>
      </c>
      <c r="B3654">
        <v>1594025</v>
      </c>
      <c r="C3654">
        <v>0</v>
      </c>
      <c r="D3654">
        <v>73293</v>
      </c>
      <c r="E3654">
        <v>6200000</v>
      </c>
    </row>
    <row r="3655" spans="1:5" x14ac:dyDescent="0.35">
      <c r="A3655" s="39" t="s">
        <v>4584</v>
      </c>
      <c r="B3655">
        <v>4245337</v>
      </c>
      <c r="C3655">
        <v>599091</v>
      </c>
      <c r="D3655">
        <v>330720</v>
      </c>
      <c r="E3655">
        <v>7703733</v>
      </c>
    </row>
    <row r="3656" spans="1:5" x14ac:dyDescent="0.35">
      <c r="A3656" s="39" t="s">
        <v>4585</v>
      </c>
      <c r="B3656">
        <v>0</v>
      </c>
      <c r="C3656">
        <v>0</v>
      </c>
      <c r="D3656">
        <v>0</v>
      </c>
      <c r="E3656">
        <v>10000</v>
      </c>
    </row>
    <row r="3657" spans="1:5" x14ac:dyDescent="0.35">
      <c r="A3657" s="39" t="s">
        <v>4586</v>
      </c>
      <c r="B3657">
        <v>0</v>
      </c>
      <c r="C3657">
        <v>0</v>
      </c>
      <c r="D3657">
        <v>0</v>
      </c>
      <c r="E3657">
        <v>4070000</v>
      </c>
    </row>
    <row r="3658" spans="1:5" x14ac:dyDescent="0.35">
      <c r="A3658" s="39" t="s">
        <v>4587</v>
      </c>
      <c r="B3658">
        <v>16449</v>
      </c>
      <c r="C3658">
        <v>17100</v>
      </c>
      <c r="D3658">
        <v>1157</v>
      </c>
      <c r="E3658">
        <v>0</v>
      </c>
    </row>
    <row r="3659" spans="1:5" x14ac:dyDescent="0.35">
      <c r="A3659" s="39" t="s">
        <v>4588</v>
      </c>
      <c r="B3659">
        <v>1752</v>
      </c>
      <c r="C3659">
        <v>0</v>
      </c>
      <c r="D3659">
        <v>125</v>
      </c>
      <c r="E3659">
        <v>0</v>
      </c>
    </row>
    <row r="3660" spans="1:5" x14ac:dyDescent="0.35">
      <c r="A3660" s="39" t="s">
        <v>4589</v>
      </c>
      <c r="B3660">
        <v>20409</v>
      </c>
      <c r="C3660">
        <v>0</v>
      </c>
      <c r="D3660">
        <v>1376</v>
      </c>
      <c r="E3660">
        <v>0</v>
      </c>
    </row>
    <row r="3661" spans="1:5" x14ac:dyDescent="0.35">
      <c r="A3661" s="39" t="s">
        <v>4590</v>
      </c>
      <c r="B3661">
        <v>46235</v>
      </c>
      <c r="C3661">
        <v>72886</v>
      </c>
      <c r="D3661">
        <v>2364</v>
      </c>
      <c r="E3661">
        <v>0</v>
      </c>
    </row>
    <row r="3662" spans="1:5" x14ac:dyDescent="0.35">
      <c r="A3662" s="39" t="s">
        <v>4591</v>
      </c>
      <c r="B3662">
        <v>46428</v>
      </c>
      <c r="C3662">
        <v>0</v>
      </c>
      <c r="D3662">
        <v>2375</v>
      </c>
      <c r="E3662">
        <v>0</v>
      </c>
    </row>
    <row r="3663" spans="1:5" x14ac:dyDescent="0.35">
      <c r="A3663" s="39" t="s">
        <v>4592</v>
      </c>
      <c r="B3663">
        <v>62088</v>
      </c>
      <c r="C3663">
        <v>0</v>
      </c>
      <c r="D3663">
        <v>2794</v>
      </c>
      <c r="E3663">
        <v>0</v>
      </c>
    </row>
    <row r="3664" spans="1:5" x14ac:dyDescent="0.35">
      <c r="A3664" s="39" t="s">
        <v>4593</v>
      </c>
      <c r="B3664">
        <v>0</v>
      </c>
      <c r="C3664">
        <v>0</v>
      </c>
      <c r="D3664">
        <v>0</v>
      </c>
      <c r="E3664">
        <v>0</v>
      </c>
    </row>
    <row r="3665" spans="1:5" x14ac:dyDescent="0.35">
      <c r="A3665" s="39" t="s">
        <v>4594</v>
      </c>
      <c r="B3665">
        <v>10133</v>
      </c>
      <c r="C3665">
        <v>35776</v>
      </c>
      <c r="D3665">
        <v>1374</v>
      </c>
      <c r="E3665">
        <v>0</v>
      </c>
    </row>
    <row r="3666" spans="1:5" x14ac:dyDescent="0.35">
      <c r="A3666" s="39" t="s">
        <v>4595</v>
      </c>
      <c r="B3666">
        <v>15163</v>
      </c>
      <c r="C3666">
        <v>0</v>
      </c>
      <c r="D3666">
        <v>1265</v>
      </c>
      <c r="E3666">
        <v>0</v>
      </c>
    </row>
    <row r="3667" spans="1:5" x14ac:dyDescent="0.35">
      <c r="A3667" s="39" t="s">
        <v>4596</v>
      </c>
      <c r="B3667">
        <v>51309</v>
      </c>
      <c r="C3667">
        <v>0</v>
      </c>
      <c r="D3667">
        <v>4282</v>
      </c>
      <c r="E3667">
        <v>0</v>
      </c>
    </row>
    <row r="3668" spans="1:5" x14ac:dyDescent="0.35">
      <c r="A3668" s="39" t="s">
        <v>4597</v>
      </c>
      <c r="B3668">
        <v>37554</v>
      </c>
      <c r="C3668">
        <v>8766</v>
      </c>
      <c r="D3668">
        <v>2443</v>
      </c>
      <c r="E3668">
        <v>0</v>
      </c>
    </row>
    <row r="3669" spans="1:5" x14ac:dyDescent="0.35">
      <c r="A3669" s="39" t="s">
        <v>4598</v>
      </c>
      <c r="B3669">
        <v>1374</v>
      </c>
      <c r="C3669">
        <v>8766</v>
      </c>
      <c r="D3669">
        <v>91</v>
      </c>
      <c r="E3669">
        <v>0</v>
      </c>
    </row>
    <row r="3670" spans="1:5" x14ac:dyDescent="0.35">
      <c r="A3670" s="39" t="s">
        <v>4599</v>
      </c>
      <c r="B3670">
        <v>27478</v>
      </c>
      <c r="C3670">
        <v>8768</v>
      </c>
      <c r="D3670">
        <v>1657</v>
      </c>
      <c r="E3670">
        <v>0</v>
      </c>
    </row>
    <row r="3671" spans="1:5" x14ac:dyDescent="0.35">
      <c r="A3671" s="39" t="s">
        <v>4600</v>
      </c>
      <c r="B3671">
        <v>100915</v>
      </c>
      <c r="C3671">
        <v>74158</v>
      </c>
      <c r="D3671">
        <v>7077</v>
      </c>
      <c r="E3671">
        <v>0</v>
      </c>
    </row>
    <row r="3672" spans="1:5" x14ac:dyDescent="0.35">
      <c r="A3672" s="39" t="s">
        <v>4601</v>
      </c>
      <c r="B3672">
        <v>0</v>
      </c>
      <c r="C3672">
        <v>0</v>
      </c>
      <c r="D3672">
        <v>0</v>
      </c>
      <c r="E3672">
        <v>0</v>
      </c>
    </row>
    <row r="3673" spans="1:5" x14ac:dyDescent="0.35">
      <c r="A3673" s="39" t="s">
        <v>4602</v>
      </c>
      <c r="B3673">
        <v>58673</v>
      </c>
      <c r="C3673">
        <v>0</v>
      </c>
      <c r="D3673">
        <v>4025</v>
      </c>
      <c r="E3673">
        <v>0</v>
      </c>
    </row>
    <row r="3674" spans="1:5" x14ac:dyDescent="0.35">
      <c r="A3674" s="39" t="s">
        <v>4603</v>
      </c>
      <c r="B3674">
        <v>0</v>
      </c>
      <c r="C3674">
        <v>0</v>
      </c>
      <c r="D3674">
        <v>0</v>
      </c>
      <c r="E3674">
        <v>0</v>
      </c>
    </row>
    <row r="3675" spans="1:5" x14ac:dyDescent="0.35">
      <c r="A3675" s="39" t="s">
        <v>4604</v>
      </c>
      <c r="B3675">
        <v>37504</v>
      </c>
      <c r="C3675">
        <v>57384</v>
      </c>
      <c r="D3675">
        <v>8058</v>
      </c>
      <c r="E3675">
        <v>0</v>
      </c>
    </row>
    <row r="3676" spans="1:5" x14ac:dyDescent="0.35">
      <c r="A3676" s="39" t="s">
        <v>4605</v>
      </c>
      <c r="B3676">
        <v>31989</v>
      </c>
      <c r="C3676">
        <v>0</v>
      </c>
      <c r="D3676">
        <v>1626</v>
      </c>
      <c r="E3676">
        <v>0</v>
      </c>
    </row>
    <row r="3677" spans="1:5" x14ac:dyDescent="0.35">
      <c r="A3677" s="39" t="s">
        <v>4606</v>
      </c>
      <c r="B3677">
        <v>48313</v>
      </c>
      <c r="C3677">
        <v>0</v>
      </c>
      <c r="D3677">
        <v>4790</v>
      </c>
      <c r="E3677">
        <v>0</v>
      </c>
    </row>
    <row r="3678" spans="1:5" x14ac:dyDescent="0.35">
      <c r="A3678" s="39" t="s">
        <v>4607</v>
      </c>
      <c r="B3678">
        <v>0</v>
      </c>
      <c r="C3678">
        <v>44625</v>
      </c>
      <c r="D3678">
        <v>1257</v>
      </c>
      <c r="E3678">
        <v>0</v>
      </c>
    </row>
    <row r="3679" spans="1:5" x14ac:dyDescent="0.35">
      <c r="A3679" s="39" t="s">
        <v>4608</v>
      </c>
      <c r="B3679">
        <v>0</v>
      </c>
      <c r="C3679">
        <v>0</v>
      </c>
      <c r="D3679">
        <v>0</v>
      </c>
      <c r="E3679">
        <v>0</v>
      </c>
    </row>
    <row r="3680" spans="1:5" x14ac:dyDescent="0.35">
      <c r="A3680" s="39" t="s">
        <v>4609</v>
      </c>
      <c r="B3680">
        <v>48328</v>
      </c>
      <c r="C3680">
        <v>0</v>
      </c>
      <c r="D3680">
        <v>2490</v>
      </c>
      <c r="E3680">
        <v>0</v>
      </c>
    </row>
    <row r="3681" spans="1:5" x14ac:dyDescent="0.35">
      <c r="A3681" s="39" t="s">
        <v>4610</v>
      </c>
      <c r="B3681">
        <v>0</v>
      </c>
      <c r="C3681">
        <v>0</v>
      </c>
      <c r="D3681">
        <v>0</v>
      </c>
      <c r="E3681">
        <v>0</v>
      </c>
    </row>
    <row r="3682" spans="1:5" x14ac:dyDescent="0.35">
      <c r="A3682" s="39" t="s">
        <v>4611</v>
      </c>
      <c r="B3682">
        <v>10587</v>
      </c>
      <c r="C3682">
        <v>54848</v>
      </c>
      <c r="D3682">
        <v>2932</v>
      </c>
      <c r="E3682">
        <v>0</v>
      </c>
    </row>
    <row r="3683" spans="1:5" x14ac:dyDescent="0.35">
      <c r="A3683" s="39" t="s">
        <v>4612</v>
      </c>
      <c r="B3683">
        <v>1732</v>
      </c>
      <c r="C3683">
        <v>0</v>
      </c>
      <c r="D3683">
        <v>78</v>
      </c>
      <c r="E3683">
        <v>0</v>
      </c>
    </row>
    <row r="3684" spans="1:5" x14ac:dyDescent="0.35">
      <c r="A3684" s="39" t="s">
        <v>4613</v>
      </c>
      <c r="B3684">
        <v>71496</v>
      </c>
      <c r="C3684">
        <v>0</v>
      </c>
      <c r="D3684">
        <v>3577</v>
      </c>
      <c r="E3684">
        <v>0</v>
      </c>
    </row>
    <row r="3685" spans="1:5" x14ac:dyDescent="0.35">
      <c r="A3685" s="39" t="s">
        <v>4614</v>
      </c>
      <c r="B3685">
        <v>30854</v>
      </c>
      <c r="C3685">
        <v>0</v>
      </c>
      <c r="D3685">
        <v>1543</v>
      </c>
      <c r="E3685">
        <v>0</v>
      </c>
    </row>
    <row r="3686" spans="1:5" x14ac:dyDescent="0.35">
      <c r="A3686" s="39" t="s">
        <v>4615</v>
      </c>
      <c r="B3686">
        <v>2887</v>
      </c>
      <c r="C3686">
        <v>0</v>
      </c>
      <c r="D3686">
        <v>130</v>
      </c>
      <c r="E3686">
        <v>0</v>
      </c>
    </row>
    <row r="3687" spans="1:5" x14ac:dyDescent="0.35">
      <c r="A3687" s="39" t="s">
        <v>4616</v>
      </c>
      <c r="B3687">
        <v>0</v>
      </c>
      <c r="C3687">
        <v>0</v>
      </c>
      <c r="D3687">
        <v>0</v>
      </c>
      <c r="E3687">
        <v>0</v>
      </c>
    </row>
    <row r="3688" spans="1:5" x14ac:dyDescent="0.35">
      <c r="A3688" s="39" t="s">
        <v>4617</v>
      </c>
      <c r="B3688">
        <v>16740</v>
      </c>
      <c r="C3688">
        <v>15958</v>
      </c>
      <c r="D3688">
        <v>1427</v>
      </c>
      <c r="E3688">
        <v>0</v>
      </c>
    </row>
    <row r="3689" spans="1:5" x14ac:dyDescent="0.35">
      <c r="A3689" s="39" t="s">
        <v>4618</v>
      </c>
      <c r="B3689">
        <v>4214</v>
      </c>
      <c r="C3689">
        <v>0</v>
      </c>
      <c r="D3689">
        <v>301</v>
      </c>
      <c r="E3689">
        <v>0</v>
      </c>
    </row>
    <row r="3690" spans="1:5" x14ac:dyDescent="0.35">
      <c r="A3690" s="39" t="s">
        <v>4619</v>
      </c>
      <c r="B3690">
        <v>12057</v>
      </c>
      <c r="C3690">
        <v>0</v>
      </c>
      <c r="D3690">
        <v>862</v>
      </c>
      <c r="E3690">
        <v>0</v>
      </c>
    </row>
    <row r="3691" spans="1:5" x14ac:dyDescent="0.35">
      <c r="A3691" s="39" t="s">
        <v>4620</v>
      </c>
      <c r="B3691">
        <v>16909</v>
      </c>
      <c r="C3691">
        <v>39642</v>
      </c>
      <c r="D3691">
        <v>1647</v>
      </c>
      <c r="E3691">
        <v>0</v>
      </c>
    </row>
    <row r="3692" spans="1:5" x14ac:dyDescent="0.35">
      <c r="A3692" s="39" t="s">
        <v>4621</v>
      </c>
      <c r="B3692">
        <v>0</v>
      </c>
      <c r="C3692">
        <v>0</v>
      </c>
      <c r="D3692">
        <v>0</v>
      </c>
      <c r="E3692">
        <v>0</v>
      </c>
    </row>
    <row r="3693" spans="1:5" x14ac:dyDescent="0.35">
      <c r="A3693" s="39" t="s">
        <v>4622</v>
      </c>
      <c r="B3693">
        <v>13330</v>
      </c>
      <c r="C3693">
        <v>0</v>
      </c>
      <c r="D3693">
        <v>1185</v>
      </c>
      <c r="E3693">
        <v>0</v>
      </c>
    </row>
    <row r="3694" spans="1:5" x14ac:dyDescent="0.35">
      <c r="A3694" s="39" t="s">
        <v>4623</v>
      </c>
      <c r="B3694">
        <v>52221</v>
      </c>
      <c r="C3694">
        <v>0</v>
      </c>
      <c r="D3694">
        <v>4643</v>
      </c>
      <c r="E3694">
        <v>0</v>
      </c>
    </row>
    <row r="3695" spans="1:5" x14ac:dyDescent="0.35">
      <c r="A3695" s="39" t="s">
        <v>4624</v>
      </c>
      <c r="B3695">
        <v>0</v>
      </c>
      <c r="C3695">
        <v>0</v>
      </c>
      <c r="D3695">
        <v>0</v>
      </c>
      <c r="E3695">
        <v>0</v>
      </c>
    </row>
    <row r="3696" spans="1:5" x14ac:dyDescent="0.35">
      <c r="A3696" s="39" t="s">
        <v>4625</v>
      </c>
      <c r="B3696">
        <v>23686</v>
      </c>
      <c r="C3696">
        <v>0</v>
      </c>
      <c r="D3696">
        <v>2779</v>
      </c>
      <c r="E3696">
        <v>0</v>
      </c>
    </row>
    <row r="3697" spans="1:5" x14ac:dyDescent="0.35">
      <c r="A3697" s="39" t="s">
        <v>4626</v>
      </c>
      <c r="B3697">
        <v>0</v>
      </c>
      <c r="C3697">
        <v>0</v>
      </c>
      <c r="D3697">
        <v>0</v>
      </c>
      <c r="E3697">
        <v>0</v>
      </c>
    </row>
    <row r="3698" spans="1:5" x14ac:dyDescent="0.35">
      <c r="A3698" s="39" t="s">
        <v>4627</v>
      </c>
      <c r="B3698">
        <v>11251</v>
      </c>
      <c r="C3698">
        <v>31757</v>
      </c>
      <c r="D3698">
        <v>756</v>
      </c>
      <c r="E3698">
        <v>0</v>
      </c>
    </row>
    <row r="3699" spans="1:5" x14ac:dyDescent="0.35">
      <c r="A3699" s="39" t="s">
        <v>4628</v>
      </c>
      <c r="B3699">
        <v>32865</v>
      </c>
      <c r="C3699">
        <v>0</v>
      </c>
      <c r="D3699">
        <v>2209</v>
      </c>
      <c r="E3699">
        <v>0</v>
      </c>
    </row>
    <row r="3700" spans="1:5" x14ac:dyDescent="0.35">
      <c r="A3700" s="39" t="s">
        <v>4629</v>
      </c>
      <c r="B3700">
        <v>0</v>
      </c>
      <c r="C3700">
        <v>0</v>
      </c>
      <c r="D3700">
        <v>0</v>
      </c>
      <c r="E3700">
        <v>0</v>
      </c>
    </row>
    <row r="3701" spans="1:5" x14ac:dyDescent="0.35">
      <c r="A3701" s="39" t="s">
        <v>4630</v>
      </c>
      <c r="B3701">
        <v>20386</v>
      </c>
      <c r="C3701">
        <v>25026</v>
      </c>
      <c r="D3701">
        <v>1561</v>
      </c>
      <c r="E3701">
        <v>0</v>
      </c>
    </row>
    <row r="3702" spans="1:5" x14ac:dyDescent="0.35">
      <c r="A3702" s="39" t="s">
        <v>4631</v>
      </c>
      <c r="B3702">
        <v>4292</v>
      </c>
      <c r="C3702">
        <v>0</v>
      </c>
      <c r="D3702">
        <v>310</v>
      </c>
      <c r="E3702">
        <v>0</v>
      </c>
    </row>
    <row r="3703" spans="1:5" x14ac:dyDescent="0.35">
      <c r="A3703" s="39" t="s">
        <v>4632</v>
      </c>
      <c r="B3703">
        <v>35514</v>
      </c>
      <c r="C3703">
        <v>0</v>
      </c>
      <c r="D3703">
        <v>2869</v>
      </c>
      <c r="E3703">
        <v>0</v>
      </c>
    </row>
    <row r="3704" spans="1:5" x14ac:dyDescent="0.35">
      <c r="A3704" s="39" t="s">
        <v>4633</v>
      </c>
      <c r="B3704">
        <v>0</v>
      </c>
      <c r="C3704">
        <v>0</v>
      </c>
      <c r="D3704">
        <v>0</v>
      </c>
      <c r="E3704">
        <v>0</v>
      </c>
    </row>
    <row r="3705" spans="1:5" x14ac:dyDescent="0.35">
      <c r="A3705" s="39" t="s">
        <v>4634</v>
      </c>
      <c r="B3705">
        <v>20296</v>
      </c>
      <c r="C3705">
        <v>102167</v>
      </c>
      <c r="D3705">
        <v>5654</v>
      </c>
      <c r="E3705">
        <v>0</v>
      </c>
    </row>
    <row r="3706" spans="1:5" x14ac:dyDescent="0.35">
      <c r="A3706" s="39" t="s">
        <v>4635</v>
      </c>
      <c r="B3706">
        <v>8576</v>
      </c>
      <c r="C3706">
        <v>0</v>
      </c>
      <c r="D3706">
        <v>767</v>
      </c>
      <c r="E3706">
        <v>0</v>
      </c>
    </row>
    <row r="3707" spans="1:5" x14ac:dyDescent="0.35">
      <c r="A3707" s="39" t="s">
        <v>4636</v>
      </c>
      <c r="B3707">
        <v>82614</v>
      </c>
      <c r="C3707">
        <v>0</v>
      </c>
      <c r="D3707">
        <v>7391</v>
      </c>
      <c r="E3707">
        <v>60000</v>
      </c>
    </row>
    <row r="3708" spans="1:5" x14ac:dyDescent="0.35">
      <c r="A3708" s="39" t="s">
        <v>4637</v>
      </c>
      <c r="B3708">
        <v>95192</v>
      </c>
      <c r="C3708">
        <v>0</v>
      </c>
      <c r="D3708">
        <v>8517</v>
      </c>
      <c r="E3708">
        <v>0</v>
      </c>
    </row>
    <row r="3709" spans="1:5" x14ac:dyDescent="0.35">
      <c r="A3709" s="39" t="s">
        <v>4638</v>
      </c>
      <c r="B3709">
        <v>25584</v>
      </c>
      <c r="C3709">
        <v>0</v>
      </c>
      <c r="D3709">
        <v>1447</v>
      </c>
      <c r="E3709">
        <v>0</v>
      </c>
    </row>
    <row r="3710" spans="1:5" x14ac:dyDescent="0.35">
      <c r="A3710" s="39" t="s">
        <v>4639</v>
      </c>
      <c r="B3710">
        <v>0</v>
      </c>
      <c r="C3710">
        <v>0</v>
      </c>
      <c r="D3710">
        <v>0</v>
      </c>
      <c r="E3710">
        <v>0</v>
      </c>
    </row>
    <row r="3711" spans="1:5" x14ac:dyDescent="0.35">
      <c r="A3711" s="39" t="s">
        <v>4640</v>
      </c>
      <c r="B3711">
        <v>11302</v>
      </c>
      <c r="C3711">
        <v>10993</v>
      </c>
      <c r="D3711">
        <v>564</v>
      </c>
      <c r="E3711">
        <v>0</v>
      </c>
    </row>
    <row r="3712" spans="1:5" x14ac:dyDescent="0.35">
      <c r="A3712" s="39" t="s">
        <v>4641</v>
      </c>
      <c r="B3712">
        <v>0</v>
      </c>
      <c r="C3712">
        <v>10993</v>
      </c>
      <c r="D3712">
        <v>0</v>
      </c>
      <c r="E3712">
        <v>0</v>
      </c>
    </row>
    <row r="3713" spans="1:5" x14ac:dyDescent="0.35">
      <c r="A3713" s="39" t="s">
        <v>4642</v>
      </c>
      <c r="B3713">
        <v>0</v>
      </c>
      <c r="C3713">
        <v>0</v>
      </c>
      <c r="D3713">
        <v>0</v>
      </c>
      <c r="E3713">
        <v>0</v>
      </c>
    </row>
    <row r="3714" spans="1:5" x14ac:dyDescent="0.35">
      <c r="A3714" s="39" t="s">
        <v>4643</v>
      </c>
      <c r="B3714">
        <v>0</v>
      </c>
      <c r="C3714">
        <v>36367</v>
      </c>
      <c r="D3714">
        <v>890</v>
      </c>
      <c r="E3714">
        <v>0</v>
      </c>
    </row>
    <row r="3715" spans="1:5" x14ac:dyDescent="0.35">
      <c r="A3715" s="39" t="s">
        <v>4644</v>
      </c>
      <c r="B3715">
        <v>0</v>
      </c>
      <c r="C3715">
        <v>0</v>
      </c>
      <c r="D3715">
        <v>0</v>
      </c>
      <c r="E3715">
        <v>0</v>
      </c>
    </row>
    <row r="3716" spans="1:5" x14ac:dyDescent="0.35">
      <c r="A3716" s="39" t="s">
        <v>4645</v>
      </c>
      <c r="B3716">
        <v>60083</v>
      </c>
      <c r="C3716">
        <v>0</v>
      </c>
      <c r="D3716">
        <v>4297</v>
      </c>
      <c r="E3716">
        <v>0</v>
      </c>
    </row>
    <row r="3717" spans="1:5" x14ac:dyDescent="0.35">
      <c r="A3717" s="39" t="s">
        <v>4646</v>
      </c>
      <c r="B3717">
        <v>15988</v>
      </c>
      <c r="C3717">
        <v>9743</v>
      </c>
      <c r="D3717">
        <v>1143</v>
      </c>
      <c r="E3717">
        <v>0</v>
      </c>
    </row>
    <row r="3718" spans="1:5" x14ac:dyDescent="0.35">
      <c r="A3718" s="39" t="s">
        <v>4647</v>
      </c>
      <c r="B3718">
        <v>0</v>
      </c>
      <c r="C3718">
        <v>0</v>
      </c>
      <c r="D3718">
        <v>0</v>
      </c>
      <c r="E3718">
        <v>0</v>
      </c>
    </row>
    <row r="3719" spans="1:5" x14ac:dyDescent="0.35">
      <c r="A3719" s="39" t="s">
        <v>4648</v>
      </c>
      <c r="B3719">
        <v>9184</v>
      </c>
      <c r="C3719">
        <v>45455</v>
      </c>
      <c r="D3719">
        <v>1152</v>
      </c>
      <c r="E3719">
        <v>0</v>
      </c>
    </row>
    <row r="3720" spans="1:5" x14ac:dyDescent="0.35">
      <c r="A3720" s="39" t="s">
        <v>4649</v>
      </c>
      <c r="B3720">
        <v>5450</v>
      </c>
      <c r="C3720">
        <v>0</v>
      </c>
      <c r="D3720">
        <v>440</v>
      </c>
      <c r="E3720">
        <v>0</v>
      </c>
    </row>
    <row r="3721" spans="1:5" x14ac:dyDescent="0.35">
      <c r="A3721" s="39" t="s">
        <v>4650</v>
      </c>
      <c r="B3721">
        <v>0</v>
      </c>
      <c r="C3721">
        <v>0</v>
      </c>
      <c r="D3721">
        <v>0</v>
      </c>
      <c r="E3721">
        <v>0</v>
      </c>
    </row>
    <row r="3722" spans="1:5" x14ac:dyDescent="0.35">
      <c r="A3722" s="39" t="s">
        <v>4651</v>
      </c>
      <c r="B3722">
        <v>19809</v>
      </c>
      <c r="C3722">
        <v>9628</v>
      </c>
      <c r="D3722">
        <v>1703</v>
      </c>
      <c r="E3722">
        <v>0</v>
      </c>
    </row>
    <row r="3723" spans="1:5" x14ac:dyDescent="0.35">
      <c r="A3723" s="39" t="s">
        <v>4652</v>
      </c>
      <c r="B3723">
        <v>6640</v>
      </c>
      <c r="C3723">
        <v>9627</v>
      </c>
      <c r="D3723">
        <v>421</v>
      </c>
      <c r="E3723">
        <v>0</v>
      </c>
    </row>
    <row r="3724" spans="1:5" x14ac:dyDescent="0.35">
      <c r="A3724" s="39" t="s">
        <v>4653</v>
      </c>
      <c r="B3724">
        <v>15493</v>
      </c>
      <c r="C3724">
        <v>0</v>
      </c>
      <c r="D3724">
        <v>981</v>
      </c>
      <c r="E3724">
        <v>0</v>
      </c>
    </row>
    <row r="3725" spans="1:5" x14ac:dyDescent="0.35">
      <c r="A3725" s="39" t="s">
        <v>4654</v>
      </c>
      <c r="B3725">
        <v>0</v>
      </c>
      <c r="C3725">
        <v>0</v>
      </c>
      <c r="D3725">
        <v>0</v>
      </c>
      <c r="E3725">
        <v>0</v>
      </c>
    </row>
    <row r="3726" spans="1:5" x14ac:dyDescent="0.35">
      <c r="A3726" s="39" t="s">
        <v>4655</v>
      </c>
      <c r="B3726">
        <v>0</v>
      </c>
      <c r="C3726">
        <v>0</v>
      </c>
      <c r="D3726">
        <v>0</v>
      </c>
      <c r="E3726">
        <v>0</v>
      </c>
    </row>
    <row r="3727" spans="1:5" x14ac:dyDescent="0.35">
      <c r="A3727" s="39" t="s">
        <v>4656</v>
      </c>
      <c r="B3727">
        <v>17538</v>
      </c>
      <c r="C3727">
        <v>43428</v>
      </c>
      <c r="D3727">
        <v>1527</v>
      </c>
      <c r="E3727">
        <v>0</v>
      </c>
    </row>
    <row r="3728" spans="1:5" x14ac:dyDescent="0.35">
      <c r="A3728" s="39" t="s">
        <v>4657</v>
      </c>
      <c r="B3728">
        <v>0</v>
      </c>
      <c r="C3728">
        <v>0</v>
      </c>
      <c r="D3728">
        <v>0</v>
      </c>
      <c r="E3728">
        <v>0</v>
      </c>
    </row>
    <row r="3729" spans="1:5" x14ac:dyDescent="0.35">
      <c r="A3729" s="39" t="s">
        <v>4658</v>
      </c>
      <c r="B3729">
        <v>76038</v>
      </c>
      <c r="C3729">
        <v>0</v>
      </c>
      <c r="D3729">
        <v>4550</v>
      </c>
      <c r="E3729">
        <v>0</v>
      </c>
    </row>
    <row r="3730" spans="1:5" x14ac:dyDescent="0.35">
      <c r="A3730" s="39" t="s">
        <v>4659</v>
      </c>
      <c r="B3730">
        <v>0</v>
      </c>
      <c r="C3730">
        <v>0</v>
      </c>
      <c r="D3730">
        <v>0</v>
      </c>
      <c r="E3730">
        <v>0</v>
      </c>
    </row>
    <row r="3731" spans="1:5" x14ac:dyDescent="0.35">
      <c r="A3731" s="39" t="s">
        <v>4660</v>
      </c>
      <c r="B3731">
        <v>24957</v>
      </c>
      <c r="C3731">
        <v>20465</v>
      </c>
      <c r="D3731">
        <v>1983</v>
      </c>
      <c r="E3731">
        <v>0</v>
      </c>
    </row>
    <row r="3732" spans="1:5" x14ac:dyDescent="0.35">
      <c r="A3732" s="39" t="s">
        <v>4661</v>
      </c>
      <c r="B3732">
        <v>0</v>
      </c>
      <c r="C3732">
        <v>0</v>
      </c>
      <c r="D3732">
        <v>0</v>
      </c>
      <c r="E3732">
        <v>0</v>
      </c>
    </row>
    <row r="3733" spans="1:5" x14ac:dyDescent="0.35">
      <c r="A3733" s="39" t="s">
        <v>4662</v>
      </c>
      <c r="B3733">
        <v>17899</v>
      </c>
      <c r="C3733">
        <v>0</v>
      </c>
      <c r="D3733">
        <v>1403</v>
      </c>
      <c r="E3733">
        <v>0</v>
      </c>
    </row>
    <row r="3734" spans="1:5" x14ac:dyDescent="0.35">
      <c r="A3734" s="39" t="s">
        <v>4663</v>
      </c>
      <c r="B3734">
        <v>253708</v>
      </c>
      <c r="C3734">
        <v>0</v>
      </c>
      <c r="D3734">
        <v>14959</v>
      </c>
      <c r="E3734">
        <v>0</v>
      </c>
    </row>
    <row r="3735" spans="1:5" x14ac:dyDescent="0.35">
      <c r="A3735" s="39" t="s">
        <v>4664</v>
      </c>
      <c r="B3735">
        <v>91200</v>
      </c>
      <c r="C3735">
        <v>0</v>
      </c>
      <c r="D3735">
        <v>7105</v>
      </c>
      <c r="E3735">
        <v>2420000</v>
      </c>
    </row>
    <row r="3736" spans="1:5" x14ac:dyDescent="0.35">
      <c r="A3736" s="39" t="s">
        <v>4665</v>
      </c>
      <c r="B3736">
        <v>29426</v>
      </c>
      <c r="C3736">
        <v>4010</v>
      </c>
      <c r="D3736">
        <v>2210</v>
      </c>
      <c r="E3736">
        <v>0</v>
      </c>
    </row>
    <row r="3737" spans="1:5" x14ac:dyDescent="0.35">
      <c r="A3737" s="39" t="s">
        <v>4666</v>
      </c>
      <c r="B3737">
        <v>7688</v>
      </c>
      <c r="C3737">
        <v>0</v>
      </c>
      <c r="D3737">
        <v>429</v>
      </c>
      <c r="E3737">
        <v>0</v>
      </c>
    </row>
    <row r="3738" spans="1:5" x14ac:dyDescent="0.35">
      <c r="A3738" s="39" t="s">
        <v>4667</v>
      </c>
      <c r="B3738">
        <v>20848</v>
      </c>
      <c r="C3738">
        <v>3878</v>
      </c>
      <c r="D3738">
        <v>1923</v>
      </c>
      <c r="E3738">
        <v>0</v>
      </c>
    </row>
    <row r="3739" spans="1:5" x14ac:dyDescent="0.35">
      <c r="A3739" s="39" t="s">
        <v>4668</v>
      </c>
      <c r="B3739">
        <v>5212</v>
      </c>
      <c r="C3739">
        <v>0</v>
      </c>
      <c r="D3739">
        <v>434</v>
      </c>
      <c r="E3739">
        <v>0</v>
      </c>
    </row>
    <row r="3740" spans="1:5" x14ac:dyDescent="0.35">
      <c r="A3740" s="39" t="s">
        <v>4669</v>
      </c>
      <c r="B3740">
        <v>21199</v>
      </c>
      <c r="C3740">
        <v>0</v>
      </c>
      <c r="D3740">
        <v>2024</v>
      </c>
      <c r="E3740">
        <v>0</v>
      </c>
    </row>
    <row r="3741" spans="1:5" x14ac:dyDescent="0.35">
      <c r="A3741" s="39" t="s">
        <v>4670</v>
      </c>
      <c r="B3741">
        <v>33313</v>
      </c>
      <c r="C3741">
        <v>13587</v>
      </c>
      <c r="D3741">
        <v>991</v>
      </c>
      <c r="E3741">
        <v>0</v>
      </c>
    </row>
    <row r="3742" spans="1:5" x14ac:dyDescent="0.35">
      <c r="A3742" s="39" t="s">
        <v>4671</v>
      </c>
      <c r="B3742">
        <v>4802</v>
      </c>
      <c r="C3742">
        <v>0</v>
      </c>
      <c r="D3742">
        <v>80</v>
      </c>
      <c r="E3742">
        <v>0</v>
      </c>
    </row>
    <row r="3743" spans="1:5" x14ac:dyDescent="0.35">
      <c r="A3743" s="39" t="s">
        <v>4672</v>
      </c>
      <c r="B3743">
        <v>19958</v>
      </c>
      <c r="C3743">
        <v>0</v>
      </c>
      <c r="D3743">
        <v>282</v>
      </c>
      <c r="E3743">
        <v>0</v>
      </c>
    </row>
    <row r="3744" spans="1:5" x14ac:dyDescent="0.35">
      <c r="A3744" s="39" t="s">
        <v>4673</v>
      </c>
      <c r="B3744">
        <v>96318</v>
      </c>
      <c r="C3744">
        <v>0</v>
      </c>
      <c r="D3744">
        <v>1348</v>
      </c>
      <c r="E3744">
        <v>0</v>
      </c>
    </row>
    <row r="3745" spans="1:5" x14ac:dyDescent="0.35">
      <c r="A3745" s="39" t="s">
        <v>4674</v>
      </c>
      <c r="B3745">
        <v>900</v>
      </c>
      <c r="C3745">
        <v>0</v>
      </c>
      <c r="D3745">
        <v>16</v>
      </c>
      <c r="E3745">
        <v>0</v>
      </c>
    </row>
    <row r="3746" spans="1:5" x14ac:dyDescent="0.35">
      <c r="A3746" s="39" t="s">
        <v>4675</v>
      </c>
      <c r="B3746">
        <v>25118</v>
      </c>
      <c r="C3746">
        <v>7717</v>
      </c>
      <c r="D3746">
        <v>2236</v>
      </c>
      <c r="E3746">
        <v>0</v>
      </c>
    </row>
    <row r="3747" spans="1:5" x14ac:dyDescent="0.35">
      <c r="A3747" s="39" t="s">
        <v>4676</v>
      </c>
      <c r="B3747">
        <v>16587</v>
      </c>
      <c r="C3747">
        <v>0</v>
      </c>
      <c r="D3747">
        <v>1234</v>
      </c>
      <c r="E3747">
        <v>0</v>
      </c>
    </row>
    <row r="3748" spans="1:5" x14ac:dyDescent="0.35">
      <c r="A3748" s="39" t="s">
        <v>4677</v>
      </c>
      <c r="B3748">
        <v>13620</v>
      </c>
      <c r="C3748">
        <v>0</v>
      </c>
      <c r="D3748">
        <v>1041</v>
      </c>
      <c r="E3748">
        <v>0</v>
      </c>
    </row>
    <row r="3749" spans="1:5" x14ac:dyDescent="0.35">
      <c r="A3749" s="39" t="s">
        <v>4678</v>
      </c>
      <c r="B3749">
        <v>0</v>
      </c>
      <c r="C3749">
        <v>0</v>
      </c>
      <c r="D3749">
        <v>0</v>
      </c>
      <c r="E3749">
        <v>0</v>
      </c>
    </row>
    <row r="3750" spans="1:5" x14ac:dyDescent="0.35">
      <c r="A3750" s="39" t="s">
        <v>4679</v>
      </c>
      <c r="B3750">
        <v>26495</v>
      </c>
      <c r="C3750">
        <v>4357</v>
      </c>
      <c r="D3750">
        <v>2269</v>
      </c>
      <c r="E3750">
        <v>0</v>
      </c>
    </row>
    <row r="3751" spans="1:5" x14ac:dyDescent="0.35">
      <c r="A3751" s="39" t="s">
        <v>4680</v>
      </c>
      <c r="B3751">
        <v>3901</v>
      </c>
      <c r="C3751">
        <v>0</v>
      </c>
      <c r="D3751">
        <v>281</v>
      </c>
      <c r="E3751">
        <v>0</v>
      </c>
    </row>
    <row r="3752" spans="1:5" x14ac:dyDescent="0.35">
      <c r="A3752" s="39" t="s">
        <v>4681</v>
      </c>
      <c r="B3752">
        <v>9827</v>
      </c>
      <c r="C3752">
        <v>0</v>
      </c>
      <c r="D3752">
        <v>703</v>
      </c>
      <c r="E3752">
        <v>0</v>
      </c>
    </row>
    <row r="3753" spans="1:5" x14ac:dyDescent="0.35">
      <c r="A3753" s="39" t="s">
        <v>4682</v>
      </c>
      <c r="B3753">
        <v>16245</v>
      </c>
      <c r="C3753">
        <v>2519</v>
      </c>
      <c r="D3753">
        <v>988</v>
      </c>
      <c r="E3753">
        <v>0</v>
      </c>
    </row>
    <row r="3754" spans="1:5" x14ac:dyDescent="0.35">
      <c r="A3754" s="39" t="s">
        <v>4683</v>
      </c>
      <c r="B3754">
        <v>977</v>
      </c>
      <c r="C3754">
        <v>0</v>
      </c>
      <c r="D3754">
        <v>47</v>
      </c>
      <c r="E3754">
        <v>0</v>
      </c>
    </row>
    <row r="3755" spans="1:5" x14ac:dyDescent="0.35">
      <c r="A3755" s="39" t="s">
        <v>4684</v>
      </c>
      <c r="B3755">
        <v>11115</v>
      </c>
      <c r="C3755">
        <v>0</v>
      </c>
      <c r="D3755">
        <v>520</v>
      </c>
      <c r="E3755">
        <v>0</v>
      </c>
    </row>
    <row r="3756" spans="1:5" x14ac:dyDescent="0.35">
      <c r="A3756" s="39" t="s">
        <v>4685</v>
      </c>
      <c r="B3756">
        <v>0</v>
      </c>
      <c r="C3756">
        <v>0</v>
      </c>
      <c r="D3756">
        <v>0</v>
      </c>
      <c r="E3756">
        <v>0</v>
      </c>
    </row>
    <row r="3757" spans="1:5" x14ac:dyDescent="0.35">
      <c r="A3757" s="39" t="s">
        <v>4686</v>
      </c>
      <c r="B3757">
        <v>18613</v>
      </c>
      <c r="C3757">
        <v>4009</v>
      </c>
      <c r="D3757">
        <v>1564</v>
      </c>
      <c r="E3757">
        <v>0</v>
      </c>
    </row>
    <row r="3758" spans="1:5" x14ac:dyDescent="0.35">
      <c r="A3758" s="39" t="s">
        <v>4687</v>
      </c>
      <c r="B3758">
        <v>4777</v>
      </c>
      <c r="C3758">
        <v>0</v>
      </c>
      <c r="D3758">
        <v>368</v>
      </c>
      <c r="E3758">
        <v>0</v>
      </c>
    </row>
    <row r="3759" spans="1:5" x14ac:dyDescent="0.35">
      <c r="A3759" s="39" t="s">
        <v>4688</v>
      </c>
      <c r="B3759">
        <v>9937</v>
      </c>
      <c r="C3759">
        <v>0</v>
      </c>
      <c r="D3759">
        <v>761</v>
      </c>
      <c r="E3759">
        <v>0</v>
      </c>
    </row>
    <row r="3760" spans="1:5" x14ac:dyDescent="0.35">
      <c r="A3760" s="39" t="s">
        <v>4689</v>
      </c>
      <c r="B3760">
        <v>9440</v>
      </c>
      <c r="C3760">
        <v>0</v>
      </c>
      <c r="D3760">
        <v>776</v>
      </c>
      <c r="E3760">
        <v>0</v>
      </c>
    </row>
    <row r="3761" spans="1:5" x14ac:dyDescent="0.35">
      <c r="A3761" s="39" t="s">
        <v>4690</v>
      </c>
      <c r="B3761">
        <v>0</v>
      </c>
      <c r="C3761">
        <v>0</v>
      </c>
      <c r="D3761">
        <v>0</v>
      </c>
      <c r="E3761">
        <v>2</v>
      </c>
    </row>
    <row r="3762" spans="1:5" x14ac:dyDescent="0.35">
      <c r="A3762" s="39" t="s">
        <v>4691</v>
      </c>
      <c r="B3762">
        <v>118489</v>
      </c>
      <c r="C3762">
        <v>36408</v>
      </c>
      <c r="D3762">
        <v>8621</v>
      </c>
      <c r="E3762">
        <v>6400</v>
      </c>
    </row>
    <row r="3763" spans="1:5" x14ac:dyDescent="0.35">
      <c r="A3763" s="39" t="s">
        <v>4692</v>
      </c>
      <c r="B3763">
        <v>9653</v>
      </c>
      <c r="C3763">
        <v>0</v>
      </c>
      <c r="D3763">
        <v>702</v>
      </c>
      <c r="E3763">
        <v>48</v>
      </c>
    </row>
    <row r="3764" spans="1:5" x14ac:dyDescent="0.35">
      <c r="A3764" s="39" t="s">
        <v>4693</v>
      </c>
      <c r="B3764">
        <v>9653</v>
      </c>
      <c r="C3764">
        <v>0</v>
      </c>
      <c r="D3764">
        <v>702</v>
      </c>
      <c r="E3764">
        <v>48</v>
      </c>
    </row>
    <row r="3765" spans="1:5" x14ac:dyDescent="0.35">
      <c r="A3765" s="39" t="s">
        <v>4694</v>
      </c>
      <c r="B3765">
        <v>253625</v>
      </c>
      <c r="C3765">
        <v>0</v>
      </c>
      <c r="D3765">
        <v>18453</v>
      </c>
      <c r="E3765">
        <v>1850</v>
      </c>
    </row>
    <row r="3766" spans="1:5" x14ac:dyDescent="0.35">
      <c r="A3766" s="39" t="s">
        <v>4695</v>
      </c>
      <c r="B3766">
        <v>46584</v>
      </c>
      <c r="C3766">
        <v>0</v>
      </c>
      <c r="D3766">
        <v>7385</v>
      </c>
      <c r="E3766">
        <v>374</v>
      </c>
    </row>
    <row r="3767" spans="1:5" x14ac:dyDescent="0.35">
      <c r="A3767" s="39" t="s">
        <v>4696</v>
      </c>
      <c r="B3767">
        <v>0</v>
      </c>
      <c r="C3767">
        <v>0</v>
      </c>
      <c r="D3767">
        <v>0</v>
      </c>
      <c r="E3767">
        <v>0</v>
      </c>
    </row>
    <row r="3768" spans="1:5" x14ac:dyDescent="0.35">
      <c r="A3768" s="39" t="s">
        <v>4697</v>
      </c>
      <c r="B3768">
        <v>95677</v>
      </c>
      <c r="C3768">
        <v>41578</v>
      </c>
      <c r="D3768">
        <v>4271</v>
      </c>
      <c r="E3768">
        <v>0</v>
      </c>
    </row>
    <row r="3769" spans="1:5" x14ac:dyDescent="0.35">
      <c r="A3769" s="39" t="s">
        <v>4698</v>
      </c>
      <c r="B3769">
        <v>58578</v>
      </c>
      <c r="C3769">
        <v>0</v>
      </c>
      <c r="D3769">
        <v>1544</v>
      </c>
      <c r="E3769">
        <v>0</v>
      </c>
    </row>
    <row r="3770" spans="1:5" x14ac:dyDescent="0.35">
      <c r="A3770" s="39" t="s">
        <v>4699</v>
      </c>
      <c r="B3770">
        <v>247074</v>
      </c>
      <c r="C3770">
        <v>0</v>
      </c>
      <c r="D3770">
        <v>6932</v>
      </c>
      <c r="E3770">
        <v>0</v>
      </c>
    </row>
    <row r="3771" spans="1:5" x14ac:dyDescent="0.35">
      <c r="A3771" s="39" t="s">
        <v>4700</v>
      </c>
      <c r="B3771">
        <v>50365</v>
      </c>
      <c r="C3771">
        <v>0</v>
      </c>
      <c r="D3771">
        <v>1410</v>
      </c>
      <c r="E3771">
        <v>0</v>
      </c>
    </row>
    <row r="3772" spans="1:5" x14ac:dyDescent="0.35">
      <c r="A3772" s="39" t="s">
        <v>4701</v>
      </c>
      <c r="B3772">
        <v>33194</v>
      </c>
      <c r="C3772">
        <v>0</v>
      </c>
      <c r="D3772">
        <v>875</v>
      </c>
      <c r="E3772">
        <v>0</v>
      </c>
    </row>
    <row r="3773" spans="1:5" x14ac:dyDescent="0.35">
      <c r="A3773" s="39" t="s">
        <v>4702</v>
      </c>
      <c r="B3773">
        <v>139920</v>
      </c>
      <c r="C3773">
        <v>13605</v>
      </c>
      <c r="D3773">
        <v>7310</v>
      </c>
      <c r="E3773">
        <v>3400</v>
      </c>
    </row>
    <row r="3774" spans="1:5" x14ac:dyDescent="0.35">
      <c r="A3774" s="39" t="s">
        <v>4703</v>
      </c>
      <c r="B3774">
        <v>549915</v>
      </c>
      <c r="C3774">
        <v>0</v>
      </c>
      <c r="D3774">
        <v>25128</v>
      </c>
      <c r="E3774">
        <v>312000</v>
      </c>
    </row>
    <row r="3775" spans="1:5" x14ac:dyDescent="0.35">
      <c r="A3775" s="39" t="s">
        <v>4704</v>
      </c>
      <c r="B3775">
        <v>78913</v>
      </c>
      <c r="C3775">
        <v>79258</v>
      </c>
      <c r="D3775">
        <v>4323</v>
      </c>
      <c r="E3775">
        <v>0</v>
      </c>
    </row>
    <row r="3776" spans="1:5" x14ac:dyDescent="0.35">
      <c r="A3776" s="39" t="s">
        <v>4705</v>
      </c>
      <c r="B3776">
        <v>19269</v>
      </c>
      <c r="C3776">
        <v>0</v>
      </c>
      <c r="D3776">
        <v>864</v>
      </c>
      <c r="E3776">
        <v>0</v>
      </c>
    </row>
    <row r="3777" spans="1:5" x14ac:dyDescent="0.35">
      <c r="A3777" s="39" t="s">
        <v>4706</v>
      </c>
      <c r="B3777">
        <v>371931</v>
      </c>
      <c r="C3777">
        <v>0</v>
      </c>
      <c r="D3777">
        <v>16677</v>
      </c>
      <c r="E3777">
        <v>0</v>
      </c>
    </row>
    <row r="3778" spans="1:5" x14ac:dyDescent="0.35">
      <c r="A3778" s="39" t="s">
        <v>4707</v>
      </c>
      <c r="B3778">
        <v>0</v>
      </c>
      <c r="C3778">
        <v>0</v>
      </c>
      <c r="D3778">
        <v>0</v>
      </c>
      <c r="E3778">
        <v>0</v>
      </c>
    </row>
    <row r="3779" spans="1:5" x14ac:dyDescent="0.35">
      <c r="A3779" s="39" t="s">
        <v>4708</v>
      </c>
      <c r="B3779">
        <v>16674</v>
      </c>
      <c r="C3779">
        <v>21519</v>
      </c>
      <c r="D3779">
        <v>1581</v>
      </c>
      <c r="E3779">
        <v>0</v>
      </c>
    </row>
    <row r="3780" spans="1:5" x14ac:dyDescent="0.35">
      <c r="A3780" s="39" t="s">
        <v>4709</v>
      </c>
      <c r="B3780">
        <v>4466</v>
      </c>
      <c r="C3780">
        <v>0</v>
      </c>
      <c r="D3780">
        <v>259</v>
      </c>
      <c r="E3780">
        <v>0</v>
      </c>
    </row>
    <row r="3781" spans="1:5" x14ac:dyDescent="0.35">
      <c r="A3781" s="39" t="s">
        <v>4710</v>
      </c>
      <c r="B3781">
        <v>52177</v>
      </c>
      <c r="C3781">
        <v>0</v>
      </c>
      <c r="D3781">
        <v>4038</v>
      </c>
      <c r="E3781">
        <v>0</v>
      </c>
    </row>
    <row r="3782" spans="1:5" x14ac:dyDescent="0.35">
      <c r="A3782" s="39" t="s">
        <v>4711</v>
      </c>
      <c r="B3782">
        <v>37300</v>
      </c>
      <c r="C3782">
        <v>0</v>
      </c>
      <c r="D3782">
        <v>2726</v>
      </c>
      <c r="E3782">
        <v>0</v>
      </c>
    </row>
    <row r="3783" spans="1:5" x14ac:dyDescent="0.35">
      <c r="A3783" s="39" t="s">
        <v>4712</v>
      </c>
      <c r="B3783">
        <v>54297</v>
      </c>
      <c r="C3783">
        <v>0</v>
      </c>
      <c r="D3783">
        <v>4203</v>
      </c>
      <c r="E3783">
        <v>0</v>
      </c>
    </row>
    <row r="3784" spans="1:5" x14ac:dyDescent="0.35">
      <c r="A3784" s="39" t="s">
        <v>4713</v>
      </c>
      <c r="B3784">
        <v>18531</v>
      </c>
      <c r="C3784">
        <v>7966</v>
      </c>
      <c r="D3784">
        <v>1113</v>
      </c>
      <c r="E3784">
        <v>0</v>
      </c>
    </row>
    <row r="3785" spans="1:5" x14ac:dyDescent="0.35">
      <c r="A3785" s="39" t="s">
        <v>4714</v>
      </c>
      <c r="B3785">
        <v>0</v>
      </c>
      <c r="C3785">
        <v>0</v>
      </c>
      <c r="D3785">
        <v>0</v>
      </c>
      <c r="E3785">
        <v>0</v>
      </c>
    </row>
    <row r="3786" spans="1:5" x14ac:dyDescent="0.35">
      <c r="A3786" s="39" t="s">
        <v>4715</v>
      </c>
      <c r="B3786">
        <v>43629</v>
      </c>
      <c r="C3786">
        <v>0</v>
      </c>
      <c r="D3786">
        <v>1319</v>
      </c>
      <c r="E3786">
        <v>0</v>
      </c>
    </row>
    <row r="3787" spans="1:5" x14ac:dyDescent="0.35">
      <c r="A3787" s="39" t="s">
        <v>4716</v>
      </c>
      <c r="B3787">
        <v>11433</v>
      </c>
      <c r="C3787">
        <v>4788</v>
      </c>
      <c r="D3787">
        <v>1077</v>
      </c>
      <c r="E3787">
        <v>0</v>
      </c>
    </row>
    <row r="3788" spans="1:5" x14ac:dyDescent="0.35">
      <c r="A3788" s="39" t="s">
        <v>4717</v>
      </c>
      <c r="B3788">
        <v>1722</v>
      </c>
      <c r="C3788">
        <v>0</v>
      </c>
      <c r="D3788">
        <v>150</v>
      </c>
      <c r="E3788">
        <v>0</v>
      </c>
    </row>
    <row r="3789" spans="1:5" x14ac:dyDescent="0.35">
      <c r="A3789" s="39" t="s">
        <v>4718</v>
      </c>
      <c r="B3789">
        <v>14950</v>
      </c>
      <c r="C3789">
        <v>0</v>
      </c>
      <c r="D3789">
        <v>1303</v>
      </c>
      <c r="E3789">
        <v>0</v>
      </c>
    </row>
    <row r="3790" spans="1:5" x14ac:dyDescent="0.35">
      <c r="A3790" s="39" t="s">
        <v>4719</v>
      </c>
      <c r="B3790">
        <v>19296</v>
      </c>
      <c r="C3790">
        <v>21442</v>
      </c>
      <c r="D3790">
        <v>1022</v>
      </c>
      <c r="E3790">
        <v>0</v>
      </c>
    </row>
    <row r="3791" spans="1:5" x14ac:dyDescent="0.35">
      <c r="A3791" s="39" t="s">
        <v>4720</v>
      </c>
      <c r="B3791">
        <v>24321</v>
      </c>
      <c r="C3791">
        <v>0</v>
      </c>
      <c r="D3791">
        <v>1117</v>
      </c>
      <c r="E3791">
        <v>0</v>
      </c>
    </row>
    <row r="3792" spans="1:5" x14ac:dyDescent="0.35">
      <c r="A3792" s="39" t="s">
        <v>4721</v>
      </c>
      <c r="B3792">
        <v>84219</v>
      </c>
      <c r="C3792">
        <v>0</v>
      </c>
      <c r="D3792">
        <v>3869</v>
      </c>
      <c r="E3792">
        <v>0</v>
      </c>
    </row>
    <row r="3793" spans="1:5" x14ac:dyDescent="0.35">
      <c r="A3793" s="39" t="s">
        <v>4722</v>
      </c>
      <c r="B3793">
        <v>0</v>
      </c>
      <c r="C3793">
        <v>0</v>
      </c>
      <c r="D3793">
        <v>0</v>
      </c>
      <c r="E3793">
        <v>0</v>
      </c>
    </row>
    <row r="3794" spans="1:5" x14ac:dyDescent="0.35">
      <c r="A3794" s="39" t="s">
        <v>4723</v>
      </c>
      <c r="B3794">
        <v>45874</v>
      </c>
      <c r="C3794">
        <v>38706</v>
      </c>
      <c r="D3794">
        <v>3741</v>
      </c>
      <c r="E3794">
        <v>0</v>
      </c>
    </row>
    <row r="3795" spans="1:5" x14ac:dyDescent="0.35">
      <c r="A3795" s="39" t="s">
        <v>4724</v>
      </c>
      <c r="B3795">
        <v>4746</v>
      </c>
      <c r="C3795">
        <v>0</v>
      </c>
      <c r="D3795">
        <v>258</v>
      </c>
      <c r="E3795">
        <v>0</v>
      </c>
    </row>
    <row r="3796" spans="1:5" x14ac:dyDescent="0.35">
      <c r="A3796" s="39" t="s">
        <v>4725</v>
      </c>
      <c r="B3796">
        <v>97612</v>
      </c>
      <c r="C3796">
        <v>0</v>
      </c>
      <c r="D3796">
        <v>5347</v>
      </c>
      <c r="E3796">
        <v>0</v>
      </c>
    </row>
    <row r="3797" spans="1:5" x14ac:dyDescent="0.35">
      <c r="A3797" s="39" t="s">
        <v>4726</v>
      </c>
      <c r="B3797">
        <v>78761</v>
      </c>
      <c r="C3797">
        <v>0</v>
      </c>
      <c r="D3797">
        <v>4315</v>
      </c>
      <c r="E3797">
        <v>0</v>
      </c>
    </row>
    <row r="3798" spans="1:5" x14ac:dyDescent="0.35">
      <c r="A3798" s="39" t="s">
        <v>4727</v>
      </c>
      <c r="B3798">
        <v>45663</v>
      </c>
      <c r="C3798">
        <v>25872</v>
      </c>
      <c r="D3798">
        <v>3167</v>
      </c>
      <c r="E3798">
        <v>2500</v>
      </c>
    </row>
    <row r="3799" spans="1:5" x14ac:dyDescent="0.35">
      <c r="A3799" s="39" t="s">
        <v>4728</v>
      </c>
      <c r="B3799">
        <v>2409</v>
      </c>
      <c r="C3799">
        <v>0</v>
      </c>
      <c r="D3799">
        <v>168</v>
      </c>
      <c r="E3799">
        <v>0</v>
      </c>
    </row>
    <row r="3800" spans="1:5" x14ac:dyDescent="0.35">
      <c r="A3800" s="39" t="s">
        <v>4729</v>
      </c>
      <c r="B3800">
        <v>106930</v>
      </c>
      <c r="C3800">
        <v>0</v>
      </c>
      <c r="D3800">
        <v>7593</v>
      </c>
      <c r="E3800">
        <v>0</v>
      </c>
    </row>
    <row r="3801" spans="1:5" x14ac:dyDescent="0.35">
      <c r="A3801" s="39" t="s">
        <v>4730</v>
      </c>
      <c r="B3801">
        <v>4360</v>
      </c>
      <c r="C3801">
        <v>0</v>
      </c>
      <c r="D3801">
        <v>298</v>
      </c>
      <c r="E3801">
        <v>0</v>
      </c>
    </row>
    <row r="3802" spans="1:5" x14ac:dyDescent="0.35">
      <c r="A3802" s="39" t="s">
        <v>4731</v>
      </c>
      <c r="B3802">
        <v>32278</v>
      </c>
      <c r="C3802">
        <v>29143</v>
      </c>
      <c r="D3802">
        <v>3822</v>
      </c>
      <c r="E3802">
        <v>0</v>
      </c>
    </row>
    <row r="3803" spans="1:5" x14ac:dyDescent="0.35">
      <c r="A3803" s="39" t="s">
        <v>4732</v>
      </c>
      <c r="B3803">
        <v>5908</v>
      </c>
      <c r="C3803">
        <v>0</v>
      </c>
      <c r="D3803">
        <v>529</v>
      </c>
      <c r="E3803">
        <v>0</v>
      </c>
    </row>
    <row r="3804" spans="1:5" x14ac:dyDescent="0.35">
      <c r="A3804" s="39" t="s">
        <v>4733</v>
      </c>
      <c r="B3804">
        <v>78966</v>
      </c>
      <c r="C3804">
        <v>0</v>
      </c>
      <c r="D3804">
        <v>7067</v>
      </c>
      <c r="E3804">
        <v>0</v>
      </c>
    </row>
    <row r="3805" spans="1:5" x14ac:dyDescent="0.35">
      <c r="A3805" s="39" t="s">
        <v>4734</v>
      </c>
      <c r="B3805">
        <v>55464</v>
      </c>
      <c r="C3805">
        <v>0</v>
      </c>
      <c r="D3805">
        <v>4655</v>
      </c>
      <c r="E3805">
        <v>0</v>
      </c>
    </row>
    <row r="3806" spans="1:5" x14ac:dyDescent="0.35">
      <c r="A3806" s="39" t="s">
        <v>4735</v>
      </c>
      <c r="B3806">
        <v>47985</v>
      </c>
      <c r="C3806">
        <v>0</v>
      </c>
      <c r="D3806">
        <v>4294</v>
      </c>
      <c r="E3806">
        <v>0</v>
      </c>
    </row>
    <row r="3807" spans="1:5" x14ac:dyDescent="0.35">
      <c r="A3807" s="39" t="s">
        <v>4736</v>
      </c>
      <c r="B3807">
        <v>31714</v>
      </c>
      <c r="C3807">
        <v>7853</v>
      </c>
      <c r="D3807">
        <v>525</v>
      </c>
      <c r="E3807">
        <v>0</v>
      </c>
    </row>
    <row r="3808" spans="1:5" x14ac:dyDescent="0.35">
      <c r="A3808" s="39" t="s">
        <v>4737</v>
      </c>
      <c r="B3808">
        <v>10639</v>
      </c>
      <c r="C3808">
        <v>0</v>
      </c>
      <c r="D3808">
        <v>293</v>
      </c>
      <c r="E3808">
        <v>0</v>
      </c>
    </row>
    <row r="3809" spans="1:5" x14ac:dyDescent="0.35">
      <c r="A3809" s="39" t="s">
        <v>4738</v>
      </c>
      <c r="B3809">
        <v>28079</v>
      </c>
      <c r="C3809">
        <v>0</v>
      </c>
      <c r="D3809">
        <v>3257</v>
      </c>
      <c r="E3809">
        <v>0</v>
      </c>
    </row>
    <row r="3810" spans="1:5" x14ac:dyDescent="0.35">
      <c r="A3810" s="39" t="s">
        <v>4739</v>
      </c>
      <c r="B3810">
        <v>3321</v>
      </c>
      <c r="C3810">
        <v>0</v>
      </c>
      <c r="D3810">
        <v>373</v>
      </c>
      <c r="E3810">
        <v>0</v>
      </c>
    </row>
    <row r="3811" spans="1:5" x14ac:dyDescent="0.35">
      <c r="A3811" s="39" t="s">
        <v>4740</v>
      </c>
      <c r="B3811">
        <v>1637</v>
      </c>
      <c r="C3811">
        <v>0</v>
      </c>
      <c r="D3811">
        <v>47</v>
      </c>
      <c r="E3811">
        <v>0</v>
      </c>
    </row>
    <row r="3812" spans="1:5" x14ac:dyDescent="0.35">
      <c r="A3812" s="39" t="s">
        <v>4741</v>
      </c>
      <c r="B3812">
        <v>395586</v>
      </c>
      <c r="C3812">
        <v>67592</v>
      </c>
      <c r="D3812">
        <v>26242</v>
      </c>
      <c r="E3812">
        <v>1128463</v>
      </c>
    </row>
    <row r="3813" spans="1:5" x14ac:dyDescent="0.35">
      <c r="A3813" s="39" t="s">
        <v>4742</v>
      </c>
      <c r="B3813">
        <v>0</v>
      </c>
      <c r="C3813">
        <v>0</v>
      </c>
      <c r="D3813">
        <v>0</v>
      </c>
      <c r="E3813">
        <v>232092</v>
      </c>
    </row>
    <row r="3814" spans="1:5" x14ac:dyDescent="0.35">
      <c r="A3814" s="39" t="s">
        <v>4743</v>
      </c>
      <c r="B3814">
        <v>14969</v>
      </c>
      <c r="C3814">
        <v>15952</v>
      </c>
      <c r="D3814">
        <v>491</v>
      </c>
      <c r="E3814">
        <v>3600</v>
      </c>
    </row>
    <row r="3815" spans="1:5" x14ac:dyDescent="0.35">
      <c r="A3815" s="39" t="s">
        <v>4744</v>
      </c>
      <c r="B3815">
        <v>0</v>
      </c>
      <c r="C3815">
        <v>0</v>
      </c>
      <c r="D3815">
        <v>0</v>
      </c>
      <c r="E3815">
        <v>0</v>
      </c>
    </row>
    <row r="3816" spans="1:5" x14ac:dyDescent="0.35">
      <c r="A3816" s="39" t="s">
        <v>4745</v>
      </c>
      <c r="B3816">
        <v>22851</v>
      </c>
      <c r="C3816">
        <v>0</v>
      </c>
      <c r="D3816">
        <v>1811</v>
      </c>
      <c r="E3816">
        <v>0</v>
      </c>
    </row>
    <row r="3817" spans="1:5" x14ac:dyDescent="0.35">
      <c r="A3817" s="39" t="s">
        <v>4746</v>
      </c>
      <c r="B3817">
        <v>0</v>
      </c>
      <c r="C3817">
        <v>0</v>
      </c>
      <c r="D3817">
        <v>0</v>
      </c>
      <c r="E3817">
        <v>0</v>
      </c>
    </row>
    <row r="3818" spans="1:5" x14ac:dyDescent="0.35">
      <c r="A3818" s="39" t="s">
        <v>4747</v>
      </c>
      <c r="B3818">
        <v>14897</v>
      </c>
      <c r="C3818">
        <v>21340</v>
      </c>
      <c r="D3818">
        <v>1348</v>
      </c>
      <c r="E3818">
        <v>0</v>
      </c>
    </row>
    <row r="3819" spans="1:5" x14ac:dyDescent="0.35">
      <c r="A3819" s="39" t="s">
        <v>4748</v>
      </c>
      <c r="B3819">
        <v>6207</v>
      </c>
      <c r="C3819">
        <v>0</v>
      </c>
      <c r="D3819">
        <v>504</v>
      </c>
      <c r="E3819">
        <v>0</v>
      </c>
    </row>
    <row r="3820" spans="1:5" x14ac:dyDescent="0.35">
      <c r="A3820" s="39" t="s">
        <v>4749</v>
      </c>
      <c r="B3820">
        <v>28894</v>
      </c>
      <c r="C3820">
        <v>0</v>
      </c>
      <c r="D3820">
        <v>2763</v>
      </c>
      <c r="E3820">
        <v>0</v>
      </c>
    </row>
    <row r="3821" spans="1:5" x14ac:dyDescent="0.35">
      <c r="A3821" s="39" t="s">
        <v>4750</v>
      </c>
      <c r="B3821">
        <v>0</v>
      </c>
      <c r="C3821">
        <v>0</v>
      </c>
      <c r="D3821">
        <v>0</v>
      </c>
      <c r="E3821">
        <v>0</v>
      </c>
    </row>
    <row r="3822" spans="1:5" x14ac:dyDescent="0.35">
      <c r="A3822" s="39" t="s">
        <v>4751</v>
      </c>
      <c r="B3822">
        <v>21769</v>
      </c>
      <c r="C3822">
        <v>23560</v>
      </c>
      <c r="D3822">
        <v>1422</v>
      </c>
      <c r="E3822">
        <v>0</v>
      </c>
    </row>
    <row r="3823" spans="1:5" x14ac:dyDescent="0.35">
      <c r="A3823" s="39" t="s">
        <v>4752</v>
      </c>
      <c r="B3823">
        <v>9589</v>
      </c>
      <c r="C3823">
        <v>0</v>
      </c>
      <c r="D3823">
        <v>533</v>
      </c>
      <c r="E3823">
        <v>0</v>
      </c>
    </row>
    <row r="3824" spans="1:5" x14ac:dyDescent="0.35">
      <c r="A3824" s="39" t="s">
        <v>4753</v>
      </c>
      <c r="B3824">
        <v>31099</v>
      </c>
      <c r="C3824">
        <v>0</v>
      </c>
      <c r="D3824">
        <v>1688</v>
      </c>
      <c r="E3824">
        <v>0</v>
      </c>
    </row>
    <row r="3825" spans="1:5" x14ac:dyDescent="0.35">
      <c r="A3825" s="39" t="s">
        <v>4754</v>
      </c>
      <c r="B3825">
        <v>0</v>
      </c>
      <c r="C3825">
        <v>0</v>
      </c>
      <c r="D3825">
        <v>0</v>
      </c>
      <c r="E3825">
        <v>0</v>
      </c>
    </row>
    <row r="3826" spans="1:5" x14ac:dyDescent="0.35">
      <c r="A3826" s="39" t="s">
        <v>4755</v>
      </c>
      <c r="B3826">
        <v>8027</v>
      </c>
      <c r="C3826">
        <v>164990</v>
      </c>
      <c r="D3826">
        <v>562</v>
      </c>
      <c r="E3826">
        <v>0</v>
      </c>
    </row>
    <row r="3827" spans="1:5" x14ac:dyDescent="0.35">
      <c r="A3827" s="39" t="s">
        <v>4756</v>
      </c>
      <c r="B3827">
        <v>32107</v>
      </c>
      <c r="C3827">
        <v>0</v>
      </c>
      <c r="D3827">
        <v>2226</v>
      </c>
      <c r="E3827">
        <v>0</v>
      </c>
    </row>
    <row r="3828" spans="1:5" x14ac:dyDescent="0.35">
      <c r="A3828" s="39" t="s">
        <v>4757</v>
      </c>
      <c r="B3828">
        <v>356190</v>
      </c>
      <c r="C3828">
        <v>0</v>
      </c>
      <c r="D3828">
        <v>16889</v>
      </c>
      <c r="E3828">
        <v>0</v>
      </c>
    </row>
    <row r="3829" spans="1:5" x14ac:dyDescent="0.35">
      <c r="A3829" s="39" t="s">
        <v>4758</v>
      </c>
      <c r="B3829">
        <v>0</v>
      </c>
      <c r="C3829">
        <v>0</v>
      </c>
      <c r="D3829">
        <v>0</v>
      </c>
      <c r="E3829">
        <v>0</v>
      </c>
    </row>
    <row r="3830" spans="1:5" x14ac:dyDescent="0.35">
      <c r="A3830" s="39" t="s">
        <v>4759</v>
      </c>
      <c r="B3830">
        <v>17518</v>
      </c>
      <c r="C3830">
        <v>56052</v>
      </c>
      <c r="D3830">
        <v>1040</v>
      </c>
      <c r="E3830">
        <v>3500</v>
      </c>
    </row>
    <row r="3831" spans="1:5" x14ac:dyDescent="0.35">
      <c r="A3831" s="39" t="s">
        <v>4760</v>
      </c>
      <c r="B3831">
        <v>6569</v>
      </c>
      <c r="C3831">
        <v>0</v>
      </c>
      <c r="D3831">
        <v>393</v>
      </c>
      <c r="E3831">
        <v>0</v>
      </c>
    </row>
    <row r="3832" spans="1:5" x14ac:dyDescent="0.35">
      <c r="A3832" s="39" t="s">
        <v>4761</v>
      </c>
      <c r="B3832">
        <v>197440</v>
      </c>
      <c r="C3832">
        <v>0</v>
      </c>
      <c r="D3832">
        <v>9655</v>
      </c>
      <c r="E3832">
        <v>0</v>
      </c>
    </row>
    <row r="3833" spans="1:5" x14ac:dyDescent="0.35">
      <c r="A3833" s="39" t="s">
        <v>4762</v>
      </c>
      <c r="B3833">
        <v>10288</v>
      </c>
      <c r="C3833">
        <v>0</v>
      </c>
      <c r="D3833">
        <v>620</v>
      </c>
      <c r="E3833">
        <v>0</v>
      </c>
    </row>
    <row r="3834" spans="1:5" x14ac:dyDescent="0.35">
      <c r="A3834" s="39" t="s">
        <v>4763</v>
      </c>
      <c r="B3834">
        <v>0</v>
      </c>
      <c r="C3834">
        <v>0</v>
      </c>
      <c r="D3834">
        <v>0</v>
      </c>
      <c r="E3834">
        <v>0</v>
      </c>
    </row>
    <row r="3835" spans="1:5" x14ac:dyDescent="0.35">
      <c r="A3835" s="39" t="s">
        <v>4764</v>
      </c>
      <c r="B3835">
        <v>31349</v>
      </c>
      <c r="C3835">
        <v>59394</v>
      </c>
      <c r="D3835">
        <v>1442</v>
      </c>
      <c r="E3835">
        <v>0</v>
      </c>
    </row>
    <row r="3836" spans="1:5" x14ac:dyDescent="0.35">
      <c r="A3836" s="39" t="s">
        <v>4765</v>
      </c>
      <c r="B3836">
        <v>12135</v>
      </c>
      <c r="C3836">
        <v>0</v>
      </c>
      <c r="D3836">
        <v>424</v>
      </c>
      <c r="E3836">
        <v>0</v>
      </c>
    </row>
    <row r="3837" spans="1:5" x14ac:dyDescent="0.35">
      <c r="A3837" s="39" t="s">
        <v>4766</v>
      </c>
      <c r="B3837">
        <v>45655</v>
      </c>
      <c r="C3837">
        <v>0</v>
      </c>
      <c r="D3837">
        <v>2116</v>
      </c>
      <c r="E3837">
        <v>0</v>
      </c>
    </row>
    <row r="3838" spans="1:5" x14ac:dyDescent="0.35">
      <c r="A3838" s="39" t="s">
        <v>4767</v>
      </c>
      <c r="B3838">
        <v>51536</v>
      </c>
      <c r="C3838">
        <v>0</v>
      </c>
      <c r="D3838">
        <v>2389</v>
      </c>
      <c r="E3838">
        <v>0</v>
      </c>
    </row>
    <row r="3839" spans="1:5" x14ac:dyDescent="0.35">
      <c r="A3839" s="39" t="s">
        <v>4768</v>
      </c>
      <c r="B3839">
        <v>0</v>
      </c>
      <c r="C3839">
        <v>0</v>
      </c>
      <c r="D3839">
        <v>0</v>
      </c>
      <c r="E3839">
        <v>0</v>
      </c>
    </row>
    <row r="3840" spans="1:5" x14ac:dyDescent="0.35">
      <c r="A3840" s="39" t="s">
        <v>4769</v>
      </c>
      <c r="B3840">
        <v>0</v>
      </c>
      <c r="C3840">
        <v>0</v>
      </c>
      <c r="D3840">
        <v>0</v>
      </c>
      <c r="E3840">
        <v>0</v>
      </c>
    </row>
    <row r="3841" spans="1:5" x14ac:dyDescent="0.35">
      <c r="A3841" s="39" t="s">
        <v>4770</v>
      </c>
      <c r="B3841">
        <v>61256</v>
      </c>
      <c r="C3841">
        <v>404011</v>
      </c>
      <c r="D3841">
        <v>12737</v>
      </c>
      <c r="E3841">
        <v>0</v>
      </c>
    </row>
    <row r="3842" spans="1:5" x14ac:dyDescent="0.35">
      <c r="A3842" s="39" t="s">
        <v>4771</v>
      </c>
      <c r="B3842">
        <v>175260</v>
      </c>
      <c r="C3842">
        <v>0</v>
      </c>
      <c r="D3842">
        <v>0</v>
      </c>
      <c r="E3842">
        <v>23000</v>
      </c>
    </row>
    <row r="3843" spans="1:5" x14ac:dyDescent="0.35">
      <c r="A3843" s="39" t="s">
        <v>4772</v>
      </c>
      <c r="B3843">
        <v>683690</v>
      </c>
      <c r="C3843">
        <v>0</v>
      </c>
      <c r="D3843">
        <v>36914</v>
      </c>
      <c r="E3843">
        <v>0</v>
      </c>
    </row>
    <row r="3844" spans="1:5" x14ac:dyDescent="0.35">
      <c r="A3844" s="39" t="s">
        <v>4773</v>
      </c>
      <c r="B3844">
        <v>0</v>
      </c>
      <c r="C3844">
        <v>0</v>
      </c>
      <c r="D3844">
        <v>0</v>
      </c>
      <c r="E3844">
        <v>0</v>
      </c>
    </row>
    <row r="3845" spans="1:5" x14ac:dyDescent="0.35">
      <c r="A3845" s="39" t="s">
        <v>4774</v>
      </c>
      <c r="B3845">
        <v>15291</v>
      </c>
      <c r="C3845">
        <v>20384</v>
      </c>
      <c r="D3845">
        <v>830</v>
      </c>
      <c r="E3845">
        <v>0</v>
      </c>
    </row>
    <row r="3846" spans="1:5" x14ac:dyDescent="0.35">
      <c r="A3846" s="39" t="s">
        <v>4775</v>
      </c>
      <c r="B3846">
        <v>0</v>
      </c>
      <c r="C3846">
        <v>0</v>
      </c>
      <c r="D3846">
        <v>0</v>
      </c>
      <c r="E3846">
        <v>0</v>
      </c>
    </row>
    <row r="3847" spans="1:5" x14ac:dyDescent="0.35">
      <c r="A3847" s="39" t="s">
        <v>4776</v>
      </c>
      <c r="B3847">
        <v>28810</v>
      </c>
      <c r="C3847">
        <v>0</v>
      </c>
      <c r="D3847">
        <v>1454</v>
      </c>
      <c r="E3847">
        <v>0</v>
      </c>
    </row>
    <row r="3848" spans="1:5" x14ac:dyDescent="0.35">
      <c r="A3848" s="39" t="s">
        <v>4777</v>
      </c>
      <c r="B3848">
        <v>4031</v>
      </c>
      <c r="C3848">
        <v>0</v>
      </c>
      <c r="D3848">
        <v>204</v>
      </c>
      <c r="E3848">
        <v>0</v>
      </c>
    </row>
    <row r="3849" spans="1:5" x14ac:dyDescent="0.35">
      <c r="A3849" s="39" t="s">
        <v>4778</v>
      </c>
      <c r="B3849">
        <v>0</v>
      </c>
      <c r="C3849">
        <v>0</v>
      </c>
      <c r="D3849">
        <v>0</v>
      </c>
      <c r="E3849">
        <v>0</v>
      </c>
    </row>
    <row r="3850" spans="1:5" x14ac:dyDescent="0.35">
      <c r="A3850" s="39" t="s">
        <v>4779</v>
      </c>
      <c r="B3850">
        <v>39016</v>
      </c>
      <c r="C3850">
        <v>40277</v>
      </c>
      <c r="D3850">
        <v>3375</v>
      </c>
      <c r="E3850">
        <v>4600</v>
      </c>
    </row>
    <row r="3851" spans="1:5" x14ac:dyDescent="0.35">
      <c r="A3851" s="39" t="s">
        <v>4780</v>
      </c>
      <c r="B3851">
        <v>11587</v>
      </c>
      <c r="C3851">
        <v>0</v>
      </c>
      <c r="D3851">
        <v>829</v>
      </c>
      <c r="E3851">
        <v>0</v>
      </c>
    </row>
    <row r="3852" spans="1:5" x14ac:dyDescent="0.35">
      <c r="A3852" s="39" t="s">
        <v>4781</v>
      </c>
      <c r="B3852">
        <v>56867</v>
      </c>
      <c r="C3852">
        <v>0</v>
      </c>
      <c r="D3852">
        <v>4209</v>
      </c>
      <c r="E3852">
        <v>0</v>
      </c>
    </row>
    <row r="3853" spans="1:5" x14ac:dyDescent="0.35">
      <c r="A3853" s="39" t="s">
        <v>4782</v>
      </c>
      <c r="B3853">
        <v>0</v>
      </c>
      <c r="C3853">
        <v>0</v>
      </c>
      <c r="D3853">
        <v>0</v>
      </c>
      <c r="E3853">
        <v>0</v>
      </c>
    </row>
    <row r="3854" spans="1:5" x14ac:dyDescent="0.35">
      <c r="A3854" s="39" t="s">
        <v>4783</v>
      </c>
      <c r="B3854">
        <v>10503</v>
      </c>
      <c r="C3854">
        <v>11373</v>
      </c>
      <c r="D3854">
        <v>1095</v>
      </c>
      <c r="E3854">
        <v>50</v>
      </c>
    </row>
    <row r="3855" spans="1:5" x14ac:dyDescent="0.35">
      <c r="A3855" s="39" t="s">
        <v>4784</v>
      </c>
      <c r="B3855">
        <v>3001</v>
      </c>
      <c r="C3855">
        <v>0</v>
      </c>
      <c r="D3855">
        <v>312</v>
      </c>
      <c r="E3855">
        <v>0</v>
      </c>
    </row>
    <row r="3856" spans="1:5" x14ac:dyDescent="0.35">
      <c r="A3856" s="39" t="s">
        <v>4785</v>
      </c>
      <c r="B3856">
        <v>13104</v>
      </c>
      <c r="C3856">
        <v>0</v>
      </c>
      <c r="D3856">
        <v>1347</v>
      </c>
      <c r="E3856">
        <v>0</v>
      </c>
    </row>
    <row r="3857" spans="1:5" x14ac:dyDescent="0.35">
      <c r="A3857" s="39" t="s">
        <v>4786</v>
      </c>
      <c r="B3857">
        <v>0</v>
      </c>
      <c r="C3857">
        <v>0</v>
      </c>
      <c r="D3857">
        <v>0</v>
      </c>
      <c r="E3857">
        <v>0</v>
      </c>
    </row>
    <row r="3858" spans="1:5" x14ac:dyDescent="0.35">
      <c r="A3858" s="39" t="s">
        <v>4787</v>
      </c>
      <c r="B3858">
        <v>18458</v>
      </c>
      <c r="C3858">
        <v>44070</v>
      </c>
      <c r="D3858">
        <v>2127</v>
      </c>
      <c r="E3858">
        <v>200</v>
      </c>
    </row>
    <row r="3859" spans="1:5" x14ac:dyDescent="0.35">
      <c r="A3859" s="39" t="s">
        <v>4788</v>
      </c>
      <c r="B3859">
        <v>8973</v>
      </c>
      <c r="C3859">
        <v>0</v>
      </c>
      <c r="D3859">
        <v>1032</v>
      </c>
      <c r="E3859">
        <v>0</v>
      </c>
    </row>
    <row r="3860" spans="1:5" x14ac:dyDescent="0.35">
      <c r="A3860" s="39" t="s">
        <v>4789</v>
      </c>
      <c r="B3860">
        <v>47364</v>
      </c>
      <c r="C3860">
        <v>0</v>
      </c>
      <c r="D3860">
        <v>5291</v>
      </c>
      <c r="E3860">
        <v>0</v>
      </c>
    </row>
    <row r="3861" spans="1:5" x14ac:dyDescent="0.35">
      <c r="A3861" s="39" t="s">
        <v>4790</v>
      </c>
      <c r="B3861">
        <v>22091</v>
      </c>
      <c r="C3861">
        <v>0</v>
      </c>
      <c r="D3861">
        <v>2468</v>
      </c>
      <c r="E3861">
        <v>0</v>
      </c>
    </row>
    <row r="3862" spans="1:5" x14ac:dyDescent="0.35">
      <c r="A3862" s="39" t="s">
        <v>4791</v>
      </c>
      <c r="B3862">
        <v>7947</v>
      </c>
      <c r="C3862">
        <v>0</v>
      </c>
      <c r="D3862">
        <v>917</v>
      </c>
      <c r="E3862">
        <v>0</v>
      </c>
    </row>
    <row r="3863" spans="1:5" x14ac:dyDescent="0.35">
      <c r="A3863" s="39" t="s">
        <v>4792</v>
      </c>
      <c r="B3863">
        <v>0</v>
      </c>
      <c r="C3863">
        <v>0</v>
      </c>
      <c r="D3863">
        <v>0</v>
      </c>
      <c r="E3863">
        <v>0</v>
      </c>
    </row>
    <row r="3864" spans="1:5" x14ac:dyDescent="0.35">
      <c r="A3864" s="39" t="s">
        <v>4793</v>
      </c>
      <c r="B3864">
        <v>7978</v>
      </c>
      <c r="C3864">
        <v>10552</v>
      </c>
      <c r="D3864">
        <v>960</v>
      </c>
      <c r="E3864">
        <v>0</v>
      </c>
    </row>
    <row r="3865" spans="1:5" x14ac:dyDescent="0.35">
      <c r="A3865" s="39" t="s">
        <v>4794</v>
      </c>
      <c r="B3865">
        <v>3359</v>
      </c>
      <c r="C3865">
        <v>0</v>
      </c>
      <c r="D3865">
        <v>297</v>
      </c>
      <c r="E3865">
        <v>0</v>
      </c>
    </row>
    <row r="3866" spans="1:5" x14ac:dyDescent="0.35">
      <c r="A3866" s="39" t="s">
        <v>4795</v>
      </c>
      <c r="B3866">
        <v>16136</v>
      </c>
      <c r="C3866">
        <v>0</v>
      </c>
      <c r="D3866">
        <v>1415</v>
      </c>
      <c r="E3866">
        <v>0</v>
      </c>
    </row>
    <row r="3867" spans="1:5" x14ac:dyDescent="0.35">
      <c r="A3867" s="39" t="s">
        <v>4796</v>
      </c>
      <c r="B3867">
        <v>0</v>
      </c>
      <c r="C3867">
        <v>0</v>
      </c>
      <c r="D3867">
        <v>0</v>
      </c>
      <c r="E3867">
        <v>22000</v>
      </c>
    </row>
    <row r="3868" spans="1:5" x14ac:dyDescent="0.35">
      <c r="A3868" s="39" t="s">
        <v>4797</v>
      </c>
      <c r="B3868">
        <v>548976</v>
      </c>
      <c r="C3868">
        <v>735213</v>
      </c>
      <c r="D3868">
        <v>82336</v>
      </c>
      <c r="E3868">
        <v>465000</v>
      </c>
    </row>
    <row r="3869" spans="1:5" x14ac:dyDescent="0.35">
      <c r="A3869" s="39" t="s">
        <v>4798</v>
      </c>
      <c r="B3869">
        <v>35276</v>
      </c>
      <c r="C3869">
        <v>0</v>
      </c>
      <c r="D3869">
        <v>3697</v>
      </c>
      <c r="E3869">
        <v>0</v>
      </c>
    </row>
    <row r="3870" spans="1:5" x14ac:dyDescent="0.35">
      <c r="A3870" s="39" t="s">
        <v>4799</v>
      </c>
      <c r="B3870">
        <v>37827</v>
      </c>
      <c r="C3870">
        <v>0</v>
      </c>
      <c r="D3870">
        <v>1846</v>
      </c>
      <c r="E3870">
        <v>0</v>
      </c>
    </row>
    <row r="3871" spans="1:5" x14ac:dyDescent="0.35">
      <c r="A3871" s="39" t="s">
        <v>4800</v>
      </c>
      <c r="B3871">
        <v>18721</v>
      </c>
      <c r="C3871">
        <v>0</v>
      </c>
      <c r="D3871">
        <v>1549</v>
      </c>
      <c r="E3871">
        <v>0</v>
      </c>
    </row>
    <row r="3872" spans="1:5" x14ac:dyDescent="0.35">
      <c r="A3872" s="39" t="s">
        <v>4801</v>
      </c>
      <c r="B3872">
        <v>155890</v>
      </c>
      <c r="C3872">
        <v>0</v>
      </c>
      <c r="D3872">
        <v>7795</v>
      </c>
      <c r="E3872">
        <v>0</v>
      </c>
    </row>
    <row r="3873" spans="1:5" x14ac:dyDescent="0.35">
      <c r="A3873" s="39" t="s">
        <v>4802</v>
      </c>
      <c r="B3873">
        <v>45759</v>
      </c>
      <c r="C3873">
        <v>0</v>
      </c>
      <c r="D3873">
        <v>2288</v>
      </c>
      <c r="E3873">
        <v>0</v>
      </c>
    </row>
    <row r="3874" spans="1:5" x14ac:dyDescent="0.35">
      <c r="A3874" s="39" t="s">
        <v>4803</v>
      </c>
      <c r="B3874">
        <v>85961</v>
      </c>
      <c r="C3874">
        <v>0</v>
      </c>
      <c r="D3874">
        <v>7447</v>
      </c>
      <c r="E3874">
        <v>0</v>
      </c>
    </row>
    <row r="3875" spans="1:5" x14ac:dyDescent="0.35">
      <c r="A3875" s="39" t="s">
        <v>4804</v>
      </c>
      <c r="B3875">
        <v>24520</v>
      </c>
      <c r="C3875">
        <v>0</v>
      </c>
      <c r="D3875">
        <v>1496</v>
      </c>
      <c r="E3875">
        <v>0</v>
      </c>
    </row>
    <row r="3876" spans="1:5" x14ac:dyDescent="0.35">
      <c r="A3876" s="39" t="s">
        <v>4805</v>
      </c>
      <c r="B3876">
        <v>212084</v>
      </c>
      <c r="C3876">
        <v>0</v>
      </c>
      <c r="D3876">
        <v>11280</v>
      </c>
      <c r="E3876">
        <v>0</v>
      </c>
    </row>
    <row r="3877" spans="1:5" x14ac:dyDescent="0.35">
      <c r="A3877" s="39" t="s">
        <v>4806</v>
      </c>
      <c r="B3877">
        <v>36185</v>
      </c>
      <c r="C3877">
        <v>0</v>
      </c>
      <c r="D3877">
        <v>1924</v>
      </c>
      <c r="E3877">
        <v>0</v>
      </c>
    </row>
    <row r="3878" spans="1:5" x14ac:dyDescent="0.35">
      <c r="A3878" s="39" t="s">
        <v>4807</v>
      </c>
      <c r="B3878">
        <v>40837</v>
      </c>
      <c r="C3878">
        <v>0</v>
      </c>
      <c r="D3878">
        <v>1274</v>
      </c>
      <c r="E3878">
        <v>0</v>
      </c>
    </row>
    <row r="3879" spans="1:5" x14ac:dyDescent="0.35">
      <c r="A3879" s="39" t="s">
        <v>4808</v>
      </c>
      <c r="B3879">
        <v>0</v>
      </c>
      <c r="C3879">
        <v>0</v>
      </c>
      <c r="D3879">
        <v>0</v>
      </c>
      <c r="E3879">
        <v>0</v>
      </c>
    </row>
    <row r="3880" spans="1:5" x14ac:dyDescent="0.35">
      <c r="A3880" s="39" t="s">
        <v>4809</v>
      </c>
      <c r="B3880">
        <v>39527</v>
      </c>
      <c r="C3880">
        <v>0</v>
      </c>
      <c r="D3880">
        <v>876</v>
      </c>
      <c r="E3880">
        <v>0</v>
      </c>
    </row>
    <row r="3881" spans="1:5" x14ac:dyDescent="0.35">
      <c r="A3881" s="39" t="s">
        <v>4810</v>
      </c>
      <c r="B3881">
        <v>36360</v>
      </c>
      <c r="C3881">
        <v>0</v>
      </c>
      <c r="D3881">
        <v>806</v>
      </c>
      <c r="E3881">
        <v>0</v>
      </c>
    </row>
    <row r="3882" spans="1:5" x14ac:dyDescent="0.35">
      <c r="A3882" s="39" t="s">
        <v>4811</v>
      </c>
      <c r="B3882">
        <v>0</v>
      </c>
      <c r="C3882">
        <v>0</v>
      </c>
      <c r="D3882">
        <v>0</v>
      </c>
      <c r="E3882">
        <v>0</v>
      </c>
    </row>
    <row r="3883" spans="1:5" x14ac:dyDescent="0.35">
      <c r="A3883" s="39" t="s">
        <v>4812</v>
      </c>
      <c r="B3883">
        <v>36840</v>
      </c>
      <c r="C3883">
        <v>0</v>
      </c>
      <c r="D3883">
        <v>653</v>
      </c>
      <c r="E3883">
        <v>0</v>
      </c>
    </row>
    <row r="3884" spans="1:5" x14ac:dyDescent="0.35">
      <c r="A3884" s="39" t="s">
        <v>4813</v>
      </c>
      <c r="B3884">
        <v>9900</v>
      </c>
      <c r="C3884">
        <v>0</v>
      </c>
      <c r="D3884">
        <v>91</v>
      </c>
      <c r="E3884">
        <v>0</v>
      </c>
    </row>
    <row r="3885" spans="1:5" x14ac:dyDescent="0.35">
      <c r="A3885" s="39" t="s">
        <v>4814</v>
      </c>
      <c r="B3885">
        <v>23939</v>
      </c>
      <c r="C3885">
        <v>0</v>
      </c>
      <c r="D3885">
        <v>234</v>
      </c>
      <c r="E3885">
        <v>0</v>
      </c>
    </row>
    <row r="3886" spans="1:5" x14ac:dyDescent="0.35">
      <c r="A3886" s="39" t="s">
        <v>4815</v>
      </c>
      <c r="B3886">
        <v>53144</v>
      </c>
      <c r="C3886">
        <v>0</v>
      </c>
      <c r="D3886">
        <v>518</v>
      </c>
      <c r="E3886">
        <v>0</v>
      </c>
    </row>
    <row r="3887" spans="1:5" x14ac:dyDescent="0.35">
      <c r="A3887" s="39" t="s">
        <v>4816</v>
      </c>
      <c r="B3887">
        <v>5843</v>
      </c>
      <c r="C3887">
        <v>0</v>
      </c>
      <c r="D3887">
        <v>53</v>
      </c>
      <c r="E3887">
        <v>0</v>
      </c>
    </row>
    <row r="3888" spans="1:5" x14ac:dyDescent="0.35">
      <c r="A3888" s="39" t="s">
        <v>4817</v>
      </c>
      <c r="B3888">
        <v>77130</v>
      </c>
      <c r="C3888">
        <v>0</v>
      </c>
      <c r="D3888">
        <v>3359</v>
      </c>
      <c r="E3888">
        <v>0</v>
      </c>
    </row>
    <row r="3889" spans="1:5" x14ac:dyDescent="0.35">
      <c r="A3889" s="39" t="s">
        <v>4818</v>
      </c>
      <c r="B3889">
        <v>0</v>
      </c>
      <c r="C3889">
        <v>0</v>
      </c>
      <c r="D3889">
        <v>0</v>
      </c>
      <c r="E3889">
        <v>0</v>
      </c>
    </row>
    <row r="3890" spans="1:5" x14ac:dyDescent="0.35">
      <c r="A3890" s="39" t="s">
        <v>4819</v>
      </c>
      <c r="B3890">
        <v>46132</v>
      </c>
      <c r="C3890">
        <v>0</v>
      </c>
      <c r="D3890">
        <v>1170</v>
      </c>
      <c r="E3890">
        <v>0</v>
      </c>
    </row>
    <row r="3891" spans="1:5" x14ac:dyDescent="0.35">
      <c r="A3891" s="39" t="s">
        <v>4820</v>
      </c>
      <c r="B3891">
        <v>15119</v>
      </c>
      <c r="C3891">
        <v>0</v>
      </c>
      <c r="D3891">
        <v>384</v>
      </c>
      <c r="E3891">
        <v>0</v>
      </c>
    </row>
    <row r="3892" spans="1:5" x14ac:dyDescent="0.35">
      <c r="A3892" s="39" t="s">
        <v>4821</v>
      </c>
      <c r="B3892">
        <v>0</v>
      </c>
      <c r="C3892">
        <v>0</v>
      </c>
      <c r="D3892">
        <v>0</v>
      </c>
      <c r="E3892">
        <v>0</v>
      </c>
    </row>
    <row r="3893" spans="1:5" x14ac:dyDescent="0.35">
      <c r="A3893" s="39" t="s">
        <v>4822</v>
      </c>
      <c r="B3893">
        <v>0</v>
      </c>
      <c r="C3893">
        <v>0</v>
      </c>
      <c r="D3893">
        <v>0</v>
      </c>
      <c r="E3893">
        <v>0</v>
      </c>
    </row>
    <row r="3894" spans="1:5" x14ac:dyDescent="0.35">
      <c r="A3894" s="39" t="s">
        <v>4823</v>
      </c>
      <c r="B3894">
        <v>70076</v>
      </c>
      <c r="C3894">
        <v>0</v>
      </c>
      <c r="D3894">
        <v>6632</v>
      </c>
      <c r="E3894">
        <v>0</v>
      </c>
    </row>
    <row r="3895" spans="1:5" x14ac:dyDescent="0.35">
      <c r="A3895" s="39" t="s">
        <v>4824</v>
      </c>
      <c r="B3895">
        <v>23273</v>
      </c>
      <c r="C3895">
        <v>0</v>
      </c>
      <c r="D3895">
        <v>1399</v>
      </c>
      <c r="E3895">
        <v>0</v>
      </c>
    </row>
    <row r="3896" spans="1:5" x14ac:dyDescent="0.35">
      <c r="A3896" s="39" t="s">
        <v>4825</v>
      </c>
      <c r="B3896">
        <v>94566</v>
      </c>
      <c r="C3896">
        <v>0</v>
      </c>
      <c r="D3896">
        <v>5583</v>
      </c>
      <c r="E3896">
        <v>0</v>
      </c>
    </row>
    <row r="3897" spans="1:5" x14ac:dyDescent="0.35">
      <c r="A3897" s="39" t="s">
        <v>4826</v>
      </c>
      <c r="B3897">
        <v>27019</v>
      </c>
      <c r="C3897">
        <v>0</v>
      </c>
      <c r="D3897">
        <v>1595</v>
      </c>
      <c r="E3897">
        <v>0</v>
      </c>
    </row>
    <row r="3898" spans="1:5" x14ac:dyDescent="0.35">
      <c r="A3898" s="39" t="s">
        <v>4827</v>
      </c>
      <c r="B3898">
        <v>48389</v>
      </c>
      <c r="C3898">
        <v>0</v>
      </c>
      <c r="D3898">
        <v>5666</v>
      </c>
      <c r="E3898">
        <v>0</v>
      </c>
    </row>
    <row r="3899" spans="1:5" x14ac:dyDescent="0.35">
      <c r="A3899" s="39" t="s">
        <v>4828</v>
      </c>
      <c r="B3899">
        <v>0</v>
      </c>
      <c r="C3899">
        <v>0</v>
      </c>
      <c r="D3899">
        <v>0</v>
      </c>
      <c r="E3899">
        <v>0</v>
      </c>
    </row>
    <row r="3900" spans="1:5" x14ac:dyDescent="0.35">
      <c r="A3900" s="39" t="s">
        <v>4829</v>
      </c>
      <c r="B3900">
        <v>26280</v>
      </c>
      <c r="C3900">
        <v>0</v>
      </c>
      <c r="D3900">
        <v>2028</v>
      </c>
      <c r="E3900">
        <v>0</v>
      </c>
    </row>
    <row r="3901" spans="1:5" x14ac:dyDescent="0.35">
      <c r="A3901" s="39" t="s">
        <v>4830</v>
      </c>
      <c r="B3901">
        <v>0</v>
      </c>
      <c r="C3901">
        <v>0</v>
      </c>
      <c r="D3901">
        <v>0</v>
      </c>
      <c r="E3901">
        <v>780</v>
      </c>
    </row>
    <row r="3902" spans="1:5" x14ac:dyDescent="0.35">
      <c r="A3902" s="39" t="s">
        <v>4831</v>
      </c>
      <c r="B3902">
        <v>53323</v>
      </c>
      <c r="C3902">
        <v>0</v>
      </c>
      <c r="D3902">
        <v>718</v>
      </c>
      <c r="E3902">
        <v>0</v>
      </c>
    </row>
    <row r="3903" spans="1:5" x14ac:dyDescent="0.35">
      <c r="A3903" s="39" t="s">
        <v>4832</v>
      </c>
      <c r="B3903">
        <v>8943</v>
      </c>
      <c r="C3903">
        <v>0</v>
      </c>
      <c r="D3903">
        <v>117</v>
      </c>
      <c r="E3903">
        <v>0</v>
      </c>
    </row>
    <row r="3904" spans="1:5" x14ac:dyDescent="0.35">
      <c r="A3904" s="39" t="s">
        <v>4833</v>
      </c>
      <c r="B3904">
        <v>0</v>
      </c>
      <c r="C3904">
        <v>0</v>
      </c>
      <c r="D3904">
        <v>0</v>
      </c>
      <c r="E3904">
        <v>0</v>
      </c>
    </row>
    <row r="3905" spans="1:5" x14ac:dyDescent="0.35">
      <c r="A3905" s="39" t="s">
        <v>4834</v>
      </c>
      <c r="B3905">
        <v>48616</v>
      </c>
      <c r="C3905">
        <v>0</v>
      </c>
      <c r="D3905">
        <v>3702</v>
      </c>
      <c r="E3905">
        <v>0</v>
      </c>
    </row>
    <row r="3906" spans="1:5" x14ac:dyDescent="0.35">
      <c r="A3906" s="39" t="s">
        <v>4835</v>
      </c>
      <c r="B3906">
        <v>0</v>
      </c>
      <c r="C3906">
        <v>0</v>
      </c>
      <c r="D3906">
        <v>0</v>
      </c>
      <c r="E3906">
        <v>0</v>
      </c>
    </row>
    <row r="3907" spans="1:5" x14ac:dyDescent="0.35">
      <c r="A3907" s="39" t="s">
        <v>4836</v>
      </c>
      <c r="B3907">
        <v>24267</v>
      </c>
      <c r="C3907">
        <v>0</v>
      </c>
      <c r="D3907">
        <v>1355</v>
      </c>
      <c r="E3907">
        <v>0</v>
      </c>
    </row>
    <row r="3908" spans="1:5" x14ac:dyDescent="0.35">
      <c r="A3908" s="39" t="s">
        <v>4837</v>
      </c>
      <c r="B3908">
        <v>10565</v>
      </c>
      <c r="C3908">
        <v>0</v>
      </c>
      <c r="D3908">
        <v>590</v>
      </c>
      <c r="E3908">
        <v>0</v>
      </c>
    </row>
    <row r="3909" spans="1:5" x14ac:dyDescent="0.35">
      <c r="A3909" s="39" t="s">
        <v>4838</v>
      </c>
      <c r="B3909">
        <v>0</v>
      </c>
      <c r="C3909">
        <v>0</v>
      </c>
      <c r="D3909">
        <v>0</v>
      </c>
      <c r="E3909">
        <v>44649</v>
      </c>
    </row>
    <row r="3910" spans="1:5" x14ac:dyDescent="0.35">
      <c r="A3910" s="39" t="s">
        <v>4839</v>
      </c>
      <c r="B3910">
        <v>15037</v>
      </c>
      <c r="C3910">
        <v>17549</v>
      </c>
      <c r="D3910">
        <v>1624</v>
      </c>
      <c r="E3910">
        <v>120</v>
      </c>
    </row>
    <row r="3911" spans="1:5" x14ac:dyDescent="0.35">
      <c r="A3911" s="39" t="s">
        <v>4840</v>
      </c>
      <c r="B3911">
        <v>663</v>
      </c>
      <c r="C3911">
        <v>0</v>
      </c>
      <c r="D3911">
        <v>69</v>
      </c>
      <c r="E3911">
        <v>0</v>
      </c>
    </row>
    <row r="3912" spans="1:5" x14ac:dyDescent="0.35">
      <c r="A3912" s="39" t="s">
        <v>4841</v>
      </c>
      <c r="B3912">
        <v>21597</v>
      </c>
      <c r="C3912">
        <v>0</v>
      </c>
      <c r="D3912">
        <v>2247</v>
      </c>
      <c r="E3912">
        <v>0</v>
      </c>
    </row>
    <row r="3913" spans="1:5" x14ac:dyDescent="0.35">
      <c r="A3913" s="39" t="s">
        <v>4842</v>
      </c>
      <c r="B3913">
        <v>25528</v>
      </c>
      <c r="C3913">
        <v>15789</v>
      </c>
      <c r="D3913">
        <v>1847</v>
      </c>
      <c r="E3913">
        <v>300</v>
      </c>
    </row>
    <row r="3914" spans="1:5" x14ac:dyDescent="0.35">
      <c r="A3914" s="39" t="s">
        <v>4843</v>
      </c>
      <c r="B3914">
        <v>2090</v>
      </c>
      <c r="C3914">
        <v>0</v>
      </c>
      <c r="D3914">
        <v>151</v>
      </c>
      <c r="E3914">
        <v>0</v>
      </c>
    </row>
    <row r="3915" spans="1:5" x14ac:dyDescent="0.35">
      <c r="A3915" s="39" t="s">
        <v>4844</v>
      </c>
      <c r="B3915">
        <v>6121</v>
      </c>
      <c r="C3915">
        <v>0</v>
      </c>
      <c r="D3915">
        <v>443</v>
      </c>
      <c r="E3915">
        <v>0</v>
      </c>
    </row>
    <row r="3916" spans="1:5" x14ac:dyDescent="0.35">
      <c r="A3916" s="39" t="s">
        <v>4845</v>
      </c>
      <c r="B3916">
        <v>36292</v>
      </c>
      <c r="C3916">
        <v>32890</v>
      </c>
      <c r="D3916">
        <v>4069</v>
      </c>
      <c r="E3916">
        <v>600</v>
      </c>
    </row>
    <row r="3917" spans="1:5" x14ac:dyDescent="0.35">
      <c r="A3917" s="39" t="s">
        <v>4846</v>
      </c>
      <c r="B3917">
        <v>27672</v>
      </c>
      <c r="C3917">
        <v>0</v>
      </c>
      <c r="D3917">
        <v>2903</v>
      </c>
      <c r="E3917">
        <v>0</v>
      </c>
    </row>
    <row r="3918" spans="1:5" x14ac:dyDescent="0.35">
      <c r="A3918" s="39" t="s">
        <v>4847</v>
      </c>
      <c r="B3918">
        <v>3980</v>
      </c>
      <c r="C3918">
        <v>0</v>
      </c>
      <c r="D3918">
        <v>556</v>
      </c>
      <c r="E3918">
        <v>0</v>
      </c>
    </row>
    <row r="3919" spans="1:5" x14ac:dyDescent="0.35">
      <c r="A3919" s="39" t="s">
        <v>4848</v>
      </c>
      <c r="B3919">
        <v>15633</v>
      </c>
      <c r="C3919">
        <v>16493</v>
      </c>
      <c r="D3919">
        <v>1256</v>
      </c>
      <c r="E3919">
        <v>200</v>
      </c>
    </row>
    <row r="3920" spans="1:5" x14ac:dyDescent="0.35">
      <c r="A3920" s="39" t="s">
        <v>4849</v>
      </c>
      <c r="B3920">
        <v>2391</v>
      </c>
      <c r="C3920">
        <v>0</v>
      </c>
      <c r="D3920">
        <v>191</v>
      </c>
      <c r="E3920">
        <v>0</v>
      </c>
    </row>
    <row r="3921" spans="1:5" x14ac:dyDescent="0.35">
      <c r="A3921" s="39" t="s">
        <v>4850</v>
      </c>
      <c r="B3921">
        <v>17717</v>
      </c>
      <c r="C3921">
        <v>0</v>
      </c>
      <c r="D3921">
        <v>1419</v>
      </c>
      <c r="E3921">
        <v>0</v>
      </c>
    </row>
    <row r="3922" spans="1:5" x14ac:dyDescent="0.35">
      <c r="A3922" s="39" t="s">
        <v>4851</v>
      </c>
      <c r="B3922">
        <v>19570</v>
      </c>
      <c r="C3922">
        <v>16469</v>
      </c>
      <c r="D3922">
        <v>1756</v>
      </c>
      <c r="E3922">
        <v>240</v>
      </c>
    </row>
    <row r="3923" spans="1:5" x14ac:dyDescent="0.35">
      <c r="A3923" s="39" t="s">
        <v>4852</v>
      </c>
      <c r="B3923">
        <v>2383</v>
      </c>
      <c r="C3923">
        <v>0</v>
      </c>
      <c r="D3923">
        <v>203</v>
      </c>
      <c r="E3923">
        <v>0</v>
      </c>
    </row>
    <row r="3924" spans="1:5" x14ac:dyDescent="0.35">
      <c r="A3924" s="39" t="s">
        <v>4853</v>
      </c>
      <c r="B3924">
        <v>13671</v>
      </c>
      <c r="C3924">
        <v>0</v>
      </c>
      <c r="D3924">
        <v>1179</v>
      </c>
      <c r="E3924">
        <v>0</v>
      </c>
    </row>
    <row r="3925" spans="1:5" x14ac:dyDescent="0.35">
      <c r="A3925" s="39" t="s">
        <v>4854</v>
      </c>
      <c r="B3925">
        <v>52127</v>
      </c>
      <c r="C3925">
        <v>32165</v>
      </c>
      <c r="D3925">
        <v>828</v>
      </c>
      <c r="E3925">
        <v>400</v>
      </c>
    </row>
    <row r="3926" spans="1:5" x14ac:dyDescent="0.35">
      <c r="A3926" s="39" t="s">
        <v>4855</v>
      </c>
      <c r="B3926">
        <v>9738</v>
      </c>
      <c r="C3926">
        <v>0</v>
      </c>
      <c r="D3926">
        <v>155</v>
      </c>
      <c r="E3926">
        <v>0</v>
      </c>
    </row>
    <row r="3927" spans="1:5" x14ac:dyDescent="0.35">
      <c r="A3927" s="39" t="s">
        <v>4856</v>
      </c>
      <c r="B3927">
        <v>8974</v>
      </c>
      <c r="C3927">
        <v>0</v>
      </c>
      <c r="D3927">
        <v>144</v>
      </c>
      <c r="E3927">
        <v>0</v>
      </c>
    </row>
    <row r="3928" spans="1:5" x14ac:dyDescent="0.35">
      <c r="A3928" s="39" t="s">
        <v>4857</v>
      </c>
      <c r="B3928">
        <v>0</v>
      </c>
      <c r="C3928">
        <v>0</v>
      </c>
      <c r="D3928">
        <v>0</v>
      </c>
      <c r="E3928">
        <v>0</v>
      </c>
    </row>
    <row r="3929" spans="1:5" x14ac:dyDescent="0.35">
      <c r="A3929" s="39" t="s">
        <v>4858</v>
      </c>
      <c r="B3929">
        <v>0</v>
      </c>
      <c r="C3929">
        <v>194778</v>
      </c>
      <c r="D3929">
        <v>0</v>
      </c>
      <c r="E3929">
        <v>110000</v>
      </c>
    </row>
    <row r="3930" spans="1:5" x14ac:dyDescent="0.35">
      <c r="A3930" s="39" t="s">
        <v>4859</v>
      </c>
      <c r="B3930">
        <v>421336</v>
      </c>
      <c r="C3930">
        <v>0</v>
      </c>
      <c r="D3930">
        <v>28230</v>
      </c>
      <c r="E3930">
        <v>0</v>
      </c>
    </row>
    <row r="3931" spans="1:5" x14ac:dyDescent="0.35">
      <c r="A3931" s="39" t="s">
        <v>4860</v>
      </c>
      <c r="B3931">
        <v>122855</v>
      </c>
      <c r="C3931">
        <v>0</v>
      </c>
      <c r="D3931">
        <v>12987</v>
      </c>
      <c r="E3931">
        <v>0</v>
      </c>
    </row>
    <row r="3932" spans="1:5" x14ac:dyDescent="0.35">
      <c r="A3932" s="39" t="s">
        <v>4861</v>
      </c>
      <c r="B3932">
        <v>0</v>
      </c>
      <c r="C3932">
        <v>0</v>
      </c>
      <c r="D3932">
        <v>0</v>
      </c>
      <c r="E3932">
        <v>0</v>
      </c>
    </row>
    <row r="3933" spans="1:5" x14ac:dyDescent="0.35">
      <c r="A3933" s="39" t="s">
        <v>4862</v>
      </c>
      <c r="B3933">
        <v>6741</v>
      </c>
      <c r="C3933">
        <v>0</v>
      </c>
      <c r="D3933">
        <v>298</v>
      </c>
      <c r="E3933">
        <v>800</v>
      </c>
    </row>
    <row r="3934" spans="1:5" x14ac:dyDescent="0.35">
      <c r="A3934" s="39" t="s">
        <v>4863</v>
      </c>
      <c r="B3934">
        <v>0</v>
      </c>
      <c r="C3934">
        <v>0</v>
      </c>
      <c r="D3934">
        <v>0</v>
      </c>
      <c r="E3934">
        <v>0</v>
      </c>
    </row>
    <row r="3935" spans="1:5" x14ac:dyDescent="0.35">
      <c r="A3935" s="39" t="s">
        <v>4864</v>
      </c>
      <c r="B3935">
        <v>32564</v>
      </c>
      <c r="C3935">
        <v>31135</v>
      </c>
      <c r="D3935">
        <v>1380</v>
      </c>
      <c r="E3935">
        <v>8000</v>
      </c>
    </row>
    <row r="3936" spans="1:5" x14ac:dyDescent="0.35">
      <c r="A3936" s="39" t="s">
        <v>4865</v>
      </c>
      <c r="B3936">
        <v>0</v>
      </c>
      <c r="C3936">
        <v>0</v>
      </c>
      <c r="D3936">
        <v>0</v>
      </c>
      <c r="E3936">
        <v>0</v>
      </c>
    </row>
    <row r="3937" spans="1:5" x14ac:dyDescent="0.35">
      <c r="A3937" s="39" t="s">
        <v>4866</v>
      </c>
      <c r="B3937">
        <v>57158</v>
      </c>
      <c r="C3937">
        <v>0</v>
      </c>
      <c r="D3937">
        <v>1456</v>
      </c>
      <c r="E3937">
        <v>0</v>
      </c>
    </row>
    <row r="3938" spans="1:5" x14ac:dyDescent="0.35">
      <c r="A3938" s="39" t="s">
        <v>4867</v>
      </c>
      <c r="B3938">
        <v>32760</v>
      </c>
      <c r="C3938">
        <v>0</v>
      </c>
      <c r="D3938">
        <v>835</v>
      </c>
      <c r="E3938">
        <v>0</v>
      </c>
    </row>
    <row r="3939" spans="1:5" x14ac:dyDescent="0.35">
      <c r="A3939" s="39" t="s">
        <v>4868</v>
      </c>
      <c r="B3939">
        <v>40647</v>
      </c>
      <c r="C3939">
        <v>44941</v>
      </c>
      <c r="D3939">
        <v>5183</v>
      </c>
      <c r="E3939">
        <v>0</v>
      </c>
    </row>
    <row r="3940" spans="1:5" x14ac:dyDescent="0.35">
      <c r="A3940" s="39" t="s">
        <v>4869</v>
      </c>
      <c r="B3940">
        <v>1848</v>
      </c>
      <c r="C3940">
        <v>0</v>
      </c>
      <c r="D3940">
        <v>121</v>
      </c>
      <c r="E3940">
        <v>0</v>
      </c>
    </row>
    <row r="3941" spans="1:5" x14ac:dyDescent="0.35">
      <c r="A3941" s="39" t="s">
        <v>4870</v>
      </c>
      <c r="B3941">
        <v>98489</v>
      </c>
      <c r="C3941">
        <v>0</v>
      </c>
      <c r="D3941">
        <v>6233</v>
      </c>
      <c r="E3941">
        <v>0</v>
      </c>
    </row>
    <row r="3942" spans="1:5" x14ac:dyDescent="0.35">
      <c r="A3942" s="39" t="s">
        <v>4871</v>
      </c>
      <c r="B3942">
        <v>24784</v>
      </c>
      <c r="C3942">
        <v>0</v>
      </c>
      <c r="D3942">
        <v>1568</v>
      </c>
      <c r="E3942">
        <v>0</v>
      </c>
    </row>
    <row r="3943" spans="1:5" x14ac:dyDescent="0.35">
      <c r="A3943" s="39" t="s">
        <v>4872</v>
      </c>
      <c r="B3943">
        <v>1848</v>
      </c>
      <c r="C3943">
        <v>0</v>
      </c>
      <c r="D3943">
        <v>121</v>
      </c>
      <c r="E3943">
        <v>0</v>
      </c>
    </row>
    <row r="3944" spans="1:5" x14ac:dyDescent="0.35">
      <c r="A3944" s="39" t="s">
        <v>4873</v>
      </c>
      <c r="B3944">
        <v>10839</v>
      </c>
      <c r="C3944">
        <v>135996</v>
      </c>
      <c r="D3944">
        <v>1698</v>
      </c>
      <c r="E3944">
        <v>0</v>
      </c>
    </row>
    <row r="3945" spans="1:5" x14ac:dyDescent="0.35">
      <c r="A3945" s="39" t="s">
        <v>4874</v>
      </c>
      <c r="B3945">
        <v>3188</v>
      </c>
      <c r="C3945">
        <v>0</v>
      </c>
      <c r="D3945">
        <v>297</v>
      </c>
      <c r="E3945">
        <v>0</v>
      </c>
    </row>
    <row r="3946" spans="1:5" x14ac:dyDescent="0.35">
      <c r="A3946" s="39" t="s">
        <v>4875</v>
      </c>
      <c r="B3946">
        <v>187417</v>
      </c>
      <c r="C3946">
        <v>0</v>
      </c>
      <c r="D3946">
        <v>17427</v>
      </c>
      <c r="E3946">
        <v>0</v>
      </c>
    </row>
    <row r="3947" spans="1:5" x14ac:dyDescent="0.35">
      <c r="A3947" s="39" t="s">
        <v>4876</v>
      </c>
      <c r="B3947">
        <v>195031</v>
      </c>
      <c r="C3947">
        <v>0</v>
      </c>
      <c r="D3947">
        <v>18135</v>
      </c>
      <c r="E3947">
        <v>0</v>
      </c>
    </row>
    <row r="3948" spans="1:5" x14ac:dyDescent="0.35">
      <c r="A3948" s="39" t="s">
        <v>4877</v>
      </c>
      <c r="B3948">
        <v>0</v>
      </c>
      <c r="C3948">
        <v>0</v>
      </c>
      <c r="D3948">
        <v>0</v>
      </c>
      <c r="E3948">
        <v>0</v>
      </c>
    </row>
    <row r="3949" spans="1:5" x14ac:dyDescent="0.35">
      <c r="A3949" s="39" t="s">
        <v>4878</v>
      </c>
      <c r="B3949">
        <v>43246</v>
      </c>
      <c r="C3949">
        <v>48813</v>
      </c>
      <c r="D3949">
        <v>3465</v>
      </c>
      <c r="E3949">
        <v>6000</v>
      </c>
    </row>
    <row r="3950" spans="1:5" x14ac:dyDescent="0.35">
      <c r="A3950" s="39" t="s">
        <v>4879</v>
      </c>
      <c r="B3950">
        <v>2856</v>
      </c>
      <c r="C3950">
        <v>0</v>
      </c>
      <c r="D3950">
        <v>92</v>
      </c>
      <c r="E3950">
        <v>0</v>
      </c>
    </row>
    <row r="3951" spans="1:5" x14ac:dyDescent="0.35">
      <c r="A3951" s="39" t="s">
        <v>4880</v>
      </c>
      <c r="B3951">
        <v>114541</v>
      </c>
      <c r="C3951">
        <v>0</v>
      </c>
      <c r="D3951">
        <v>3689</v>
      </c>
      <c r="E3951">
        <v>35000</v>
      </c>
    </row>
    <row r="3952" spans="1:5" x14ac:dyDescent="0.35">
      <c r="A3952" s="39" t="s">
        <v>4881</v>
      </c>
      <c r="B3952">
        <v>119937</v>
      </c>
      <c r="C3952">
        <v>0</v>
      </c>
      <c r="D3952">
        <v>3689</v>
      </c>
      <c r="E3952">
        <v>0</v>
      </c>
    </row>
    <row r="3953" spans="1:5" x14ac:dyDescent="0.35">
      <c r="A3953" s="39" t="s">
        <v>4882</v>
      </c>
      <c r="B3953">
        <v>33965</v>
      </c>
      <c r="C3953">
        <v>0</v>
      </c>
      <c r="D3953">
        <v>1094</v>
      </c>
      <c r="E3953">
        <v>10000</v>
      </c>
    </row>
    <row r="3954" spans="1:5" x14ac:dyDescent="0.35">
      <c r="A3954" s="39" t="s">
        <v>4883</v>
      </c>
      <c r="B3954">
        <v>0</v>
      </c>
      <c r="C3954">
        <v>0</v>
      </c>
      <c r="D3954">
        <v>0</v>
      </c>
      <c r="E3954">
        <v>0</v>
      </c>
    </row>
    <row r="3955" spans="1:5" x14ac:dyDescent="0.35">
      <c r="A3955" s="39" t="s">
        <v>4884</v>
      </c>
      <c r="B3955">
        <v>41852</v>
      </c>
      <c r="C3955">
        <v>85262</v>
      </c>
      <c r="D3955">
        <v>4679</v>
      </c>
      <c r="E3955">
        <v>12000</v>
      </c>
    </row>
    <row r="3956" spans="1:5" x14ac:dyDescent="0.35">
      <c r="A3956" s="39" t="s">
        <v>4885</v>
      </c>
      <c r="B3956">
        <v>0</v>
      </c>
      <c r="C3956">
        <v>0</v>
      </c>
      <c r="D3956">
        <v>0</v>
      </c>
      <c r="E3956">
        <v>0</v>
      </c>
    </row>
    <row r="3957" spans="1:5" x14ac:dyDescent="0.35">
      <c r="A3957" s="39" t="s">
        <v>4886</v>
      </c>
      <c r="B3957">
        <v>160374</v>
      </c>
      <c r="C3957">
        <v>0</v>
      </c>
      <c r="D3957">
        <v>10951</v>
      </c>
      <c r="E3957">
        <v>0</v>
      </c>
    </row>
    <row r="3958" spans="1:5" x14ac:dyDescent="0.35">
      <c r="A3958" s="39" t="s">
        <v>4887</v>
      </c>
      <c r="B3958">
        <v>77623</v>
      </c>
      <c r="C3958">
        <v>0</v>
      </c>
      <c r="D3958">
        <v>5300</v>
      </c>
      <c r="E3958">
        <v>0</v>
      </c>
    </row>
    <row r="3959" spans="1:5" x14ac:dyDescent="0.35">
      <c r="A3959" s="39" t="s">
        <v>4888</v>
      </c>
      <c r="B3959">
        <v>0</v>
      </c>
      <c r="C3959">
        <v>0</v>
      </c>
      <c r="D3959">
        <v>0</v>
      </c>
      <c r="E3959">
        <v>0</v>
      </c>
    </row>
    <row r="3960" spans="1:5" x14ac:dyDescent="0.35">
      <c r="A3960" s="39" t="s">
        <v>4889</v>
      </c>
      <c r="B3960">
        <v>12009</v>
      </c>
      <c r="C3960">
        <v>4082</v>
      </c>
      <c r="D3960">
        <v>890</v>
      </c>
      <c r="E3960">
        <v>40000</v>
      </c>
    </row>
    <row r="3961" spans="1:5" x14ac:dyDescent="0.35">
      <c r="A3961" s="39" t="s">
        <v>4890</v>
      </c>
      <c r="B3961">
        <v>3821</v>
      </c>
      <c r="C3961">
        <v>0</v>
      </c>
      <c r="D3961">
        <v>216</v>
      </c>
      <c r="E3961">
        <v>0</v>
      </c>
    </row>
    <row r="3962" spans="1:5" x14ac:dyDescent="0.35">
      <c r="A3962" s="39" t="s">
        <v>4891</v>
      </c>
      <c r="B3962">
        <v>0</v>
      </c>
      <c r="C3962">
        <v>0</v>
      </c>
      <c r="D3962">
        <v>0</v>
      </c>
      <c r="E3962">
        <v>0</v>
      </c>
    </row>
    <row r="3963" spans="1:5" x14ac:dyDescent="0.35">
      <c r="A3963" s="39" t="s">
        <v>4892</v>
      </c>
      <c r="B3963">
        <v>28212</v>
      </c>
      <c r="C3963">
        <v>60204</v>
      </c>
      <c r="D3963">
        <v>4163</v>
      </c>
      <c r="E3963">
        <v>30000</v>
      </c>
    </row>
    <row r="3964" spans="1:5" x14ac:dyDescent="0.35">
      <c r="A3964" s="39" t="s">
        <v>4893</v>
      </c>
      <c r="B3964">
        <v>19914</v>
      </c>
      <c r="C3964">
        <v>0</v>
      </c>
      <c r="D3964">
        <v>1654</v>
      </c>
      <c r="E3964">
        <v>0</v>
      </c>
    </row>
    <row r="3965" spans="1:5" x14ac:dyDescent="0.35">
      <c r="A3965" s="39" t="s">
        <v>4894</v>
      </c>
      <c r="B3965">
        <v>96320</v>
      </c>
      <c r="C3965">
        <v>0</v>
      </c>
      <c r="D3965">
        <v>8062</v>
      </c>
      <c r="E3965">
        <v>0</v>
      </c>
    </row>
    <row r="3966" spans="1:5" x14ac:dyDescent="0.35">
      <c r="A3966" s="39" t="s">
        <v>4895</v>
      </c>
      <c r="B3966">
        <v>302644</v>
      </c>
      <c r="C3966">
        <v>0</v>
      </c>
      <c r="D3966">
        <v>20423</v>
      </c>
      <c r="E3966">
        <v>0</v>
      </c>
    </row>
    <row r="3967" spans="1:5" x14ac:dyDescent="0.35">
      <c r="A3967" s="39" t="s">
        <v>4896</v>
      </c>
      <c r="B3967">
        <v>245806</v>
      </c>
      <c r="C3967">
        <v>0</v>
      </c>
      <c r="D3967">
        <v>16588</v>
      </c>
      <c r="E3967">
        <v>0</v>
      </c>
    </row>
    <row r="3968" spans="1:5" x14ac:dyDescent="0.35">
      <c r="A3968" s="39" t="s">
        <v>4897</v>
      </c>
      <c r="B3968">
        <v>0</v>
      </c>
      <c r="C3968">
        <v>0</v>
      </c>
      <c r="D3968">
        <v>0</v>
      </c>
      <c r="E3968">
        <v>0</v>
      </c>
    </row>
    <row r="3969" spans="1:5" x14ac:dyDescent="0.35">
      <c r="A3969" s="39" t="s">
        <v>4898</v>
      </c>
      <c r="B3969">
        <v>60065</v>
      </c>
      <c r="C3969">
        <v>16083</v>
      </c>
      <c r="D3969">
        <v>2917</v>
      </c>
      <c r="E3969">
        <v>1700</v>
      </c>
    </row>
    <row r="3970" spans="1:5" x14ac:dyDescent="0.35">
      <c r="A3970" s="39" t="s">
        <v>4899</v>
      </c>
      <c r="B3970">
        <v>0</v>
      </c>
      <c r="C3970">
        <v>0</v>
      </c>
      <c r="D3970">
        <v>0</v>
      </c>
      <c r="E3970">
        <v>0</v>
      </c>
    </row>
    <row r="3971" spans="1:5" x14ac:dyDescent="0.35">
      <c r="A3971" s="39" t="s">
        <v>4900</v>
      </c>
      <c r="B3971">
        <v>0</v>
      </c>
      <c r="C3971">
        <v>0</v>
      </c>
      <c r="D3971">
        <v>0</v>
      </c>
      <c r="E3971">
        <v>0</v>
      </c>
    </row>
    <row r="3972" spans="1:5" x14ac:dyDescent="0.35">
      <c r="A3972" s="39" t="s">
        <v>4901</v>
      </c>
      <c r="B3972">
        <v>0</v>
      </c>
      <c r="C3972">
        <v>604464</v>
      </c>
      <c r="D3972">
        <v>1830</v>
      </c>
      <c r="E3972">
        <v>15000</v>
      </c>
    </row>
    <row r="3973" spans="1:5" x14ac:dyDescent="0.35">
      <c r="A3973" s="39" t="s">
        <v>4902</v>
      </c>
      <c r="B3973">
        <v>0</v>
      </c>
      <c r="C3973">
        <v>0</v>
      </c>
      <c r="D3973">
        <v>0</v>
      </c>
      <c r="E3973">
        <v>0</v>
      </c>
    </row>
    <row r="3974" spans="1:5" x14ac:dyDescent="0.35">
      <c r="A3974" s="39" t="s">
        <v>4903</v>
      </c>
      <c r="B3974">
        <v>2064150</v>
      </c>
      <c r="C3974">
        <v>0</v>
      </c>
      <c r="D3974">
        <v>105643</v>
      </c>
      <c r="E3974">
        <v>671800</v>
      </c>
    </row>
    <row r="3975" spans="1:5" x14ac:dyDescent="0.35">
      <c r="A3975" s="39" t="s">
        <v>4904</v>
      </c>
      <c r="B3975">
        <v>656153</v>
      </c>
      <c r="C3975">
        <v>0</v>
      </c>
      <c r="D3975">
        <v>32155</v>
      </c>
      <c r="E3975">
        <v>0</v>
      </c>
    </row>
    <row r="3976" spans="1:5" x14ac:dyDescent="0.35">
      <c r="A3976" s="39" t="s">
        <v>4905</v>
      </c>
      <c r="B3976">
        <v>485425</v>
      </c>
      <c r="C3976">
        <v>0</v>
      </c>
      <c r="D3976">
        <v>24844</v>
      </c>
      <c r="E3976">
        <v>0</v>
      </c>
    </row>
    <row r="3977" spans="1:5" x14ac:dyDescent="0.35">
      <c r="A3977" s="39" t="s">
        <v>4906</v>
      </c>
      <c r="B3977">
        <v>0</v>
      </c>
      <c r="C3977">
        <v>0</v>
      </c>
      <c r="D3977">
        <v>0</v>
      </c>
      <c r="E3977">
        <v>0</v>
      </c>
    </row>
    <row r="3978" spans="1:5" x14ac:dyDescent="0.35">
      <c r="A3978" s="39" t="s">
        <v>4907</v>
      </c>
      <c r="B3978">
        <v>120568</v>
      </c>
      <c r="C3978">
        <v>115593</v>
      </c>
      <c r="D3978">
        <v>8670</v>
      </c>
      <c r="E3978">
        <v>0</v>
      </c>
    </row>
    <row r="3979" spans="1:5" x14ac:dyDescent="0.35">
      <c r="A3979" s="39" t="s">
        <v>4908</v>
      </c>
      <c r="B3979">
        <v>0</v>
      </c>
      <c r="C3979">
        <v>0</v>
      </c>
      <c r="D3979">
        <v>0</v>
      </c>
      <c r="E3979">
        <v>0</v>
      </c>
    </row>
    <row r="3980" spans="1:5" x14ac:dyDescent="0.35">
      <c r="A3980" s="39" t="s">
        <v>4909</v>
      </c>
      <c r="B3980">
        <v>161192</v>
      </c>
      <c r="C3980">
        <v>0</v>
      </c>
      <c r="D3980">
        <v>10754</v>
      </c>
      <c r="E3980">
        <v>45000</v>
      </c>
    </row>
    <row r="3981" spans="1:5" x14ac:dyDescent="0.35">
      <c r="A3981" s="39" t="s">
        <v>4910</v>
      </c>
      <c r="B3981">
        <v>54329</v>
      </c>
      <c r="C3981">
        <v>0</v>
      </c>
      <c r="D3981">
        <v>3625</v>
      </c>
      <c r="E3981">
        <v>0</v>
      </c>
    </row>
    <row r="3982" spans="1:5" x14ac:dyDescent="0.35">
      <c r="A3982" s="39" t="s">
        <v>4911</v>
      </c>
      <c r="B3982">
        <v>0</v>
      </c>
      <c r="C3982">
        <v>0</v>
      </c>
      <c r="D3982">
        <v>0</v>
      </c>
      <c r="E3982">
        <v>0</v>
      </c>
    </row>
    <row r="3983" spans="1:5" x14ac:dyDescent="0.35">
      <c r="A3983" s="39" t="s">
        <v>4912</v>
      </c>
      <c r="B3983">
        <v>0</v>
      </c>
      <c r="C3983">
        <v>0</v>
      </c>
      <c r="D3983">
        <v>0</v>
      </c>
      <c r="E3983">
        <v>0</v>
      </c>
    </row>
    <row r="3984" spans="1:5" x14ac:dyDescent="0.35">
      <c r="A3984" s="39" t="s">
        <v>4913</v>
      </c>
      <c r="B3984">
        <v>8698</v>
      </c>
      <c r="C3984">
        <v>45189</v>
      </c>
      <c r="D3984">
        <v>1665</v>
      </c>
      <c r="E3984">
        <v>100</v>
      </c>
    </row>
    <row r="3985" spans="1:5" x14ac:dyDescent="0.35">
      <c r="A3985" s="39" t="s">
        <v>4914</v>
      </c>
      <c r="B3985">
        <v>0</v>
      </c>
      <c r="C3985">
        <v>0</v>
      </c>
      <c r="D3985">
        <v>0</v>
      </c>
      <c r="E3985">
        <v>0</v>
      </c>
    </row>
    <row r="3986" spans="1:5" x14ac:dyDescent="0.35">
      <c r="A3986" s="39" t="s">
        <v>4915</v>
      </c>
      <c r="B3986">
        <v>115283</v>
      </c>
      <c r="C3986">
        <v>0</v>
      </c>
      <c r="D3986">
        <v>7540</v>
      </c>
      <c r="E3986">
        <v>0</v>
      </c>
    </row>
    <row r="3987" spans="1:5" x14ac:dyDescent="0.35">
      <c r="A3987" s="39" t="s">
        <v>4916</v>
      </c>
      <c r="B3987">
        <v>49091</v>
      </c>
      <c r="C3987">
        <v>0</v>
      </c>
      <c r="D3987">
        <v>3211</v>
      </c>
      <c r="E3987">
        <v>0</v>
      </c>
    </row>
    <row r="3988" spans="1:5" x14ac:dyDescent="0.35">
      <c r="A3988" s="39" t="s">
        <v>4917</v>
      </c>
      <c r="B3988">
        <v>0</v>
      </c>
      <c r="C3988">
        <v>0</v>
      </c>
      <c r="D3988">
        <v>0</v>
      </c>
      <c r="E3988">
        <v>0</v>
      </c>
    </row>
    <row r="3989" spans="1:5" x14ac:dyDescent="0.35">
      <c r="A3989" s="39" t="s">
        <v>4918</v>
      </c>
      <c r="B3989">
        <v>215120</v>
      </c>
      <c r="C3989">
        <v>479186</v>
      </c>
      <c r="D3989">
        <v>18366</v>
      </c>
      <c r="E3989">
        <v>96000</v>
      </c>
    </row>
    <row r="3990" spans="1:5" x14ac:dyDescent="0.35">
      <c r="A3990" s="39" t="s">
        <v>4919</v>
      </c>
      <c r="B3990">
        <v>46241</v>
      </c>
      <c r="C3990">
        <v>0</v>
      </c>
      <c r="D3990">
        <v>3097</v>
      </c>
      <c r="E3990">
        <v>0</v>
      </c>
    </row>
    <row r="3991" spans="1:5" x14ac:dyDescent="0.35">
      <c r="A3991" s="39" t="s">
        <v>4920</v>
      </c>
      <c r="B3991">
        <v>1263748</v>
      </c>
      <c r="C3991">
        <v>0</v>
      </c>
      <c r="D3991">
        <v>103820</v>
      </c>
      <c r="E3991">
        <v>0</v>
      </c>
    </row>
    <row r="3992" spans="1:5" x14ac:dyDescent="0.35">
      <c r="A3992" s="39" t="s">
        <v>4921</v>
      </c>
      <c r="B3992">
        <v>119700</v>
      </c>
      <c r="C3992">
        <v>0</v>
      </c>
      <c r="D3992">
        <v>9216</v>
      </c>
      <c r="E3992">
        <v>0</v>
      </c>
    </row>
    <row r="3993" spans="1:5" x14ac:dyDescent="0.35">
      <c r="A3993" s="39" t="s">
        <v>4922</v>
      </c>
      <c r="B3993">
        <v>254123</v>
      </c>
      <c r="C3993">
        <v>0</v>
      </c>
      <c r="D3993">
        <v>31347</v>
      </c>
      <c r="E3993">
        <v>0</v>
      </c>
    </row>
    <row r="3994" spans="1:5" x14ac:dyDescent="0.35">
      <c r="A3994" s="39" t="s">
        <v>4923</v>
      </c>
      <c r="B3994">
        <v>0</v>
      </c>
      <c r="C3994">
        <v>0</v>
      </c>
      <c r="D3994">
        <v>0</v>
      </c>
      <c r="E3994">
        <v>30000</v>
      </c>
    </row>
    <row r="3995" spans="1:5" x14ac:dyDescent="0.35">
      <c r="A3995" s="39" t="s">
        <v>4924</v>
      </c>
      <c r="B3995">
        <v>302333</v>
      </c>
      <c r="C3995">
        <v>0</v>
      </c>
      <c r="D3995">
        <v>20500</v>
      </c>
      <c r="E3995">
        <v>3090</v>
      </c>
    </row>
    <row r="3996" spans="1:5" x14ac:dyDescent="0.35">
      <c r="A3996" s="39" t="s">
        <v>4925</v>
      </c>
      <c r="B3996">
        <v>2996398</v>
      </c>
      <c r="C3996">
        <v>943788</v>
      </c>
      <c r="D3996">
        <v>136130</v>
      </c>
      <c r="E3996">
        <v>13121393</v>
      </c>
    </row>
    <row r="3997" spans="1:5" x14ac:dyDescent="0.35">
      <c r="A3997" s="39" t="s">
        <v>4926</v>
      </c>
      <c r="B3997">
        <v>487219</v>
      </c>
      <c r="C3997">
        <v>0</v>
      </c>
      <c r="D3997">
        <v>22135</v>
      </c>
      <c r="E3997">
        <v>0</v>
      </c>
    </row>
    <row r="3998" spans="1:5" x14ac:dyDescent="0.35">
      <c r="A3998" s="39" t="s">
        <v>4927</v>
      </c>
      <c r="B3998">
        <v>73697</v>
      </c>
      <c r="C3998">
        <v>173073</v>
      </c>
      <c r="D3998">
        <v>8021</v>
      </c>
      <c r="E3998">
        <v>0</v>
      </c>
    </row>
    <row r="3999" spans="1:5" x14ac:dyDescent="0.35">
      <c r="A3999" s="39" t="s">
        <v>4928</v>
      </c>
      <c r="B3999">
        <v>94389</v>
      </c>
      <c r="C3999">
        <v>0</v>
      </c>
      <c r="D3999">
        <v>9661</v>
      </c>
      <c r="E3999">
        <v>0</v>
      </c>
    </row>
    <row r="4000" spans="1:5" x14ac:dyDescent="0.35">
      <c r="A4000" s="39" t="s">
        <v>4929</v>
      </c>
      <c r="B4000">
        <v>0</v>
      </c>
      <c r="C4000">
        <v>0</v>
      </c>
      <c r="D4000">
        <v>0</v>
      </c>
      <c r="E4000">
        <v>0</v>
      </c>
    </row>
    <row r="4001" spans="1:5" x14ac:dyDescent="0.35">
      <c r="A4001" s="39" t="s">
        <v>4930</v>
      </c>
      <c r="B4001">
        <v>50604</v>
      </c>
      <c r="C4001">
        <v>199484</v>
      </c>
      <c r="D4001">
        <v>5430</v>
      </c>
      <c r="E4001">
        <v>0</v>
      </c>
    </row>
    <row r="4002" spans="1:5" x14ac:dyDescent="0.35">
      <c r="A4002" s="39" t="s">
        <v>4931</v>
      </c>
      <c r="B4002">
        <v>7014</v>
      </c>
      <c r="C4002">
        <v>0</v>
      </c>
      <c r="D4002">
        <v>382</v>
      </c>
      <c r="E4002">
        <v>0</v>
      </c>
    </row>
    <row r="4003" spans="1:5" x14ac:dyDescent="0.35">
      <c r="A4003" s="39" t="s">
        <v>4932</v>
      </c>
      <c r="B4003">
        <v>268132</v>
      </c>
      <c r="C4003">
        <v>0</v>
      </c>
      <c r="D4003">
        <v>14885</v>
      </c>
      <c r="E4003">
        <v>4000</v>
      </c>
    </row>
    <row r="4004" spans="1:5" x14ac:dyDescent="0.35">
      <c r="A4004" s="39" t="s">
        <v>4933</v>
      </c>
      <c r="B4004">
        <v>66640</v>
      </c>
      <c r="C4004">
        <v>0</v>
      </c>
      <c r="D4004">
        <v>3680</v>
      </c>
      <c r="E4004">
        <v>0</v>
      </c>
    </row>
    <row r="4005" spans="1:5" x14ac:dyDescent="0.35">
      <c r="A4005" s="39" t="s">
        <v>4934</v>
      </c>
      <c r="B4005">
        <v>0</v>
      </c>
      <c r="C4005">
        <v>0</v>
      </c>
      <c r="D4005">
        <v>0</v>
      </c>
      <c r="E4005">
        <v>0</v>
      </c>
    </row>
    <row r="4006" spans="1:5" x14ac:dyDescent="0.35">
      <c r="A4006" s="39" t="s">
        <v>4935</v>
      </c>
      <c r="B4006">
        <v>23026</v>
      </c>
      <c r="C4006">
        <v>41678</v>
      </c>
      <c r="D4006">
        <v>1898</v>
      </c>
      <c r="E4006">
        <v>17000</v>
      </c>
    </row>
    <row r="4007" spans="1:5" x14ac:dyDescent="0.35">
      <c r="A4007" s="39" t="s">
        <v>4936</v>
      </c>
      <c r="B4007">
        <v>0</v>
      </c>
      <c r="C4007">
        <v>0</v>
      </c>
      <c r="D4007">
        <v>0</v>
      </c>
      <c r="E4007">
        <v>0</v>
      </c>
    </row>
    <row r="4008" spans="1:5" x14ac:dyDescent="0.35">
      <c r="A4008" s="39" t="s">
        <v>4937</v>
      </c>
      <c r="B4008">
        <v>34043</v>
      </c>
      <c r="C4008">
        <v>0</v>
      </c>
      <c r="D4008">
        <v>1797</v>
      </c>
      <c r="E4008">
        <v>0</v>
      </c>
    </row>
    <row r="4009" spans="1:5" x14ac:dyDescent="0.35">
      <c r="A4009" s="39" t="s">
        <v>4938</v>
      </c>
      <c r="B4009">
        <v>15846</v>
      </c>
      <c r="C4009">
        <v>0</v>
      </c>
      <c r="D4009">
        <v>836</v>
      </c>
      <c r="E4009">
        <v>0</v>
      </c>
    </row>
    <row r="4010" spans="1:5" x14ac:dyDescent="0.35">
      <c r="A4010" s="39" t="s">
        <v>4939</v>
      </c>
      <c r="B4010">
        <v>11513</v>
      </c>
      <c r="C4010">
        <v>0</v>
      </c>
      <c r="D4010">
        <v>702</v>
      </c>
      <c r="E4010">
        <v>0</v>
      </c>
    </row>
    <row r="4011" spans="1:5" x14ac:dyDescent="0.35">
      <c r="A4011" s="39" t="s">
        <v>4940</v>
      </c>
      <c r="B4011">
        <v>0</v>
      </c>
      <c r="C4011">
        <v>0</v>
      </c>
      <c r="D4011">
        <v>0</v>
      </c>
      <c r="E4011">
        <v>0</v>
      </c>
    </row>
    <row r="4012" spans="1:5" x14ac:dyDescent="0.35">
      <c r="A4012" s="39" t="s">
        <v>4941</v>
      </c>
      <c r="B4012">
        <v>37426</v>
      </c>
      <c r="C4012">
        <v>62605</v>
      </c>
      <c r="D4012">
        <v>5196</v>
      </c>
      <c r="E4012">
        <v>38000</v>
      </c>
    </row>
    <row r="4013" spans="1:5" x14ac:dyDescent="0.35">
      <c r="A4013" s="39" t="s">
        <v>4942</v>
      </c>
      <c r="B4013">
        <v>0</v>
      </c>
      <c r="C4013">
        <v>0</v>
      </c>
      <c r="D4013">
        <v>0</v>
      </c>
      <c r="E4013">
        <v>0</v>
      </c>
    </row>
    <row r="4014" spans="1:5" x14ac:dyDescent="0.35">
      <c r="A4014" s="39" t="s">
        <v>4943</v>
      </c>
      <c r="B4014">
        <v>41269</v>
      </c>
      <c r="C4014">
        <v>0</v>
      </c>
      <c r="D4014">
        <v>3833</v>
      </c>
      <c r="E4014">
        <v>40000</v>
      </c>
    </row>
    <row r="4015" spans="1:5" x14ac:dyDescent="0.35">
      <c r="A4015" s="39" t="s">
        <v>4944</v>
      </c>
      <c r="B4015">
        <v>48220</v>
      </c>
      <c r="C4015">
        <v>0</v>
      </c>
      <c r="D4015">
        <v>4447</v>
      </c>
      <c r="E4015">
        <v>0</v>
      </c>
    </row>
    <row r="4016" spans="1:5" x14ac:dyDescent="0.35">
      <c r="A4016" s="39" t="s">
        <v>4945</v>
      </c>
      <c r="B4016">
        <v>12936</v>
      </c>
      <c r="C4016">
        <v>14753</v>
      </c>
      <c r="D4016">
        <v>1153</v>
      </c>
      <c r="E4016">
        <v>22000</v>
      </c>
    </row>
    <row r="4017" spans="1:5" x14ac:dyDescent="0.35">
      <c r="A4017" s="39" t="s">
        <v>4946</v>
      </c>
      <c r="B4017">
        <v>24048</v>
      </c>
      <c r="C4017">
        <v>0</v>
      </c>
      <c r="D4017">
        <v>720</v>
      </c>
      <c r="E4017">
        <v>0</v>
      </c>
    </row>
    <row r="4018" spans="1:5" x14ac:dyDescent="0.35">
      <c r="A4018" s="39" t="s">
        <v>4947</v>
      </c>
      <c r="B4018">
        <v>104757</v>
      </c>
      <c r="C4018">
        <v>59010</v>
      </c>
      <c r="D4018">
        <v>5403</v>
      </c>
      <c r="E4018">
        <v>0</v>
      </c>
    </row>
    <row r="4019" spans="1:5" x14ac:dyDescent="0.35">
      <c r="A4019" s="39" t="s">
        <v>4948</v>
      </c>
      <c r="B4019">
        <v>0</v>
      </c>
      <c r="C4019">
        <v>32686</v>
      </c>
      <c r="D4019">
        <v>298</v>
      </c>
      <c r="E4019">
        <v>0</v>
      </c>
    </row>
    <row r="4020" spans="1:5" x14ac:dyDescent="0.35">
      <c r="A4020" s="39" t="s">
        <v>4949</v>
      </c>
      <c r="B4020">
        <v>1366</v>
      </c>
      <c r="C4020">
        <v>0</v>
      </c>
      <c r="D4020">
        <v>79</v>
      </c>
      <c r="E4020">
        <v>0</v>
      </c>
    </row>
    <row r="4021" spans="1:5" x14ac:dyDescent="0.35">
      <c r="A4021" s="39" t="s">
        <v>4950</v>
      </c>
      <c r="B4021">
        <v>64865</v>
      </c>
      <c r="C4021">
        <v>0</v>
      </c>
      <c r="D4021">
        <v>3487</v>
      </c>
      <c r="E4021">
        <v>0</v>
      </c>
    </row>
    <row r="4022" spans="1:5" x14ac:dyDescent="0.35">
      <c r="A4022" s="39" t="s">
        <v>4951</v>
      </c>
      <c r="B4022">
        <v>0</v>
      </c>
      <c r="C4022">
        <v>0</v>
      </c>
      <c r="D4022">
        <v>0</v>
      </c>
      <c r="E4022">
        <v>0</v>
      </c>
    </row>
    <row r="4023" spans="1:5" x14ac:dyDescent="0.35">
      <c r="A4023" s="39" t="s">
        <v>4952</v>
      </c>
      <c r="B4023">
        <v>84224</v>
      </c>
      <c r="C4023">
        <v>93109</v>
      </c>
      <c r="D4023">
        <v>2751</v>
      </c>
      <c r="E4023">
        <v>0</v>
      </c>
    </row>
    <row r="4024" spans="1:5" x14ac:dyDescent="0.35">
      <c r="A4024" s="39" t="s">
        <v>4953</v>
      </c>
      <c r="B4024">
        <v>25299</v>
      </c>
      <c r="C4024">
        <v>0</v>
      </c>
      <c r="D4024">
        <v>683</v>
      </c>
      <c r="E4024">
        <v>0</v>
      </c>
    </row>
    <row r="4025" spans="1:5" x14ac:dyDescent="0.35">
      <c r="A4025" s="39" t="s">
        <v>4954</v>
      </c>
      <c r="B4025">
        <v>30970</v>
      </c>
      <c r="C4025">
        <v>0</v>
      </c>
      <c r="D4025">
        <v>911</v>
      </c>
      <c r="E4025">
        <v>0</v>
      </c>
    </row>
    <row r="4026" spans="1:5" x14ac:dyDescent="0.35">
      <c r="A4026" s="39" t="s">
        <v>4955</v>
      </c>
      <c r="B4026">
        <v>0</v>
      </c>
      <c r="C4026">
        <v>0</v>
      </c>
      <c r="D4026">
        <v>0</v>
      </c>
      <c r="E4026">
        <v>0</v>
      </c>
    </row>
    <row r="4027" spans="1:5" x14ac:dyDescent="0.35">
      <c r="A4027" s="39" t="s">
        <v>4956</v>
      </c>
      <c r="B4027">
        <v>187701</v>
      </c>
      <c r="C4027">
        <v>98022</v>
      </c>
      <c r="D4027">
        <v>11309</v>
      </c>
      <c r="E4027">
        <v>19800</v>
      </c>
    </row>
    <row r="4028" spans="1:5" x14ac:dyDescent="0.35">
      <c r="A4028" s="39" t="s">
        <v>4957</v>
      </c>
      <c r="B4028">
        <v>5557</v>
      </c>
      <c r="C4028">
        <v>8777</v>
      </c>
      <c r="D4028">
        <v>258</v>
      </c>
      <c r="E4028">
        <v>0</v>
      </c>
    </row>
    <row r="4029" spans="1:5" x14ac:dyDescent="0.35">
      <c r="A4029" s="39" t="s">
        <v>4958</v>
      </c>
      <c r="B4029">
        <v>3704</v>
      </c>
      <c r="C4029">
        <v>0</v>
      </c>
      <c r="D4029">
        <v>155</v>
      </c>
      <c r="E4029">
        <v>0</v>
      </c>
    </row>
    <row r="4030" spans="1:5" x14ac:dyDescent="0.35">
      <c r="A4030" s="39" t="s">
        <v>4959</v>
      </c>
      <c r="B4030">
        <v>18474</v>
      </c>
      <c r="C4030">
        <v>0</v>
      </c>
      <c r="D4030">
        <v>772</v>
      </c>
      <c r="E4030">
        <v>0</v>
      </c>
    </row>
    <row r="4031" spans="1:5" x14ac:dyDescent="0.35">
      <c r="A4031" s="39" t="s">
        <v>4960</v>
      </c>
      <c r="B4031">
        <v>3114</v>
      </c>
      <c r="C4031">
        <v>14449</v>
      </c>
      <c r="D4031">
        <v>340</v>
      </c>
      <c r="E4031">
        <v>0</v>
      </c>
    </row>
    <row r="4032" spans="1:5" x14ac:dyDescent="0.35">
      <c r="A4032" s="39" t="s">
        <v>4961</v>
      </c>
      <c r="B4032">
        <v>6770</v>
      </c>
      <c r="C4032">
        <v>0</v>
      </c>
      <c r="D4032">
        <v>284</v>
      </c>
      <c r="E4032">
        <v>0</v>
      </c>
    </row>
    <row r="4033" spans="1:5" x14ac:dyDescent="0.35">
      <c r="A4033" s="39" t="s">
        <v>4962</v>
      </c>
      <c r="B4033">
        <v>34878</v>
      </c>
      <c r="C4033">
        <v>0</v>
      </c>
      <c r="D4033">
        <v>1517</v>
      </c>
      <c r="E4033">
        <v>0</v>
      </c>
    </row>
    <row r="4034" spans="1:5" x14ac:dyDescent="0.35">
      <c r="A4034" s="39" t="s">
        <v>4963</v>
      </c>
      <c r="B4034">
        <v>0</v>
      </c>
      <c r="C4034">
        <v>0</v>
      </c>
      <c r="D4034">
        <v>0</v>
      </c>
      <c r="E4034">
        <v>0</v>
      </c>
    </row>
    <row r="4035" spans="1:5" x14ac:dyDescent="0.35">
      <c r="A4035" s="39" t="s">
        <v>4964</v>
      </c>
      <c r="B4035">
        <v>9996</v>
      </c>
      <c r="C4035">
        <v>10229</v>
      </c>
      <c r="D4035">
        <v>521</v>
      </c>
      <c r="E4035">
        <v>0</v>
      </c>
    </row>
    <row r="4036" spans="1:5" x14ac:dyDescent="0.35">
      <c r="A4036" s="39" t="s">
        <v>4965</v>
      </c>
      <c r="B4036">
        <v>0</v>
      </c>
      <c r="C4036">
        <v>0</v>
      </c>
      <c r="D4036">
        <v>0</v>
      </c>
      <c r="E4036">
        <v>0</v>
      </c>
    </row>
    <row r="4037" spans="1:5" x14ac:dyDescent="0.35">
      <c r="A4037" s="39" t="s">
        <v>4966</v>
      </c>
      <c r="B4037">
        <v>22081</v>
      </c>
      <c r="C4037">
        <v>0</v>
      </c>
      <c r="D4037">
        <v>1019</v>
      </c>
      <c r="E4037">
        <v>0</v>
      </c>
    </row>
    <row r="4038" spans="1:5" x14ac:dyDescent="0.35">
      <c r="A4038" s="39" t="s">
        <v>4967</v>
      </c>
      <c r="B4038">
        <v>4218</v>
      </c>
      <c r="C4038">
        <v>9538</v>
      </c>
      <c r="D4038">
        <v>401</v>
      </c>
      <c r="E4038">
        <v>0</v>
      </c>
    </row>
    <row r="4039" spans="1:5" x14ac:dyDescent="0.35">
      <c r="A4039" s="39" t="s">
        <v>4968</v>
      </c>
      <c r="B4039">
        <v>0</v>
      </c>
      <c r="C4039">
        <v>0</v>
      </c>
      <c r="D4039">
        <v>0</v>
      </c>
      <c r="E4039">
        <v>0</v>
      </c>
    </row>
    <row r="4040" spans="1:5" x14ac:dyDescent="0.35">
      <c r="A4040" s="39" t="s">
        <v>4969</v>
      </c>
      <c r="B4040">
        <v>25992</v>
      </c>
      <c r="C4040">
        <v>0</v>
      </c>
      <c r="D4040">
        <v>856</v>
      </c>
      <c r="E4040">
        <v>0</v>
      </c>
    </row>
    <row r="4041" spans="1:5" x14ac:dyDescent="0.35">
      <c r="A4041" s="39" t="s">
        <v>4970</v>
      </c>
      <c r="B4041">
        <v>9794</v>
      </c>
      <c r="C4041">
        <v>11520</v>
      </c>
      <c r="D4041">
        <v>880</v>
      </c>
      <c r="E4041">
        <v>0</v>
      </c>
    </row>
    <row r="4042" spans="1:5" x14ac:dyDescent="0.35">
      <c r="A4042" s="39" t="s">
        <v>4971</v>
      </c>
      <c r="B4042">
        <v>2844</v>
      </c>
      <c r="C4042">
        <v>0</v>
      </c>
      <c r="D4042">
        <v>231</v>
      </c>
      <c r="E4042">
        <v>0</v>
      </c>
    </row>
    <row r="4043" spans="1:5" x14ac:dyDescent="0.35">
      <c r="A4043" s="39" t="s">
        <v>4972</v>
      </c>
      <c r="B4043">
        <v>22432</v>
      </c>
      <c r="C4043">
        <v>0</v>
      </c>
      <c r="D4043">
        <v>1819</v>
      </c>
      <c r="E4043">
        <v>0</v>
      </c>
    </row>
    <row r="4044" spans="1:5" x14ac:dyDescent="0.35">
      <c r="A4044" s="39" t="s">
        <v>4973</v>
      </c>
      <c r="B4044">
        <v>9429</v>
      </c>
      <c r="C4044">
        <v>0</v>
      </c>
      <c r="D4044">
        <v>477</v>
      </c>
      <c r="E4044">
        <v>4683</v>
      </c>
    </row>
    <row r="4045" spans="1:5" x14ac:dyDescent="0.35">
      <c r="A4045" s="39" t="s">
        <v>4974</v>
      </c>
      <c r="B4045">
        <v>2337</v>
      </c>
      <c r="C4045">
        <v>0</v>
      </c>
      <c r="D4045">
        <v>102</v>
      </c>
      <c r="E4045">
        <v>0</v>
      </c>
    </row>
    <row r="4046" spans="1:5" x14ac:dyDescent="0.35">
      <c r="A4046" s="39" t="s">
        <v>4975</v>
      </c>
      <c r="B4046">
        <v>13333</v>
      </c>
      <c r="C4046">
        <v>8006</v>
      </c>
      <c r="D4046">
        <v>729</v>
      </c>
      <c r="E4046">
        <v>0</v>
      </c>
    </row>
    <row r="4047" spans="1:5" x14ac:dyDescent="0.35">
      <c r="A4047" s="39" t="s">
        <v>4976</v>
      </c>
      <c r="B4047">
        <v>5315</v>
      </c>
      <c r="C4047">
        <v>83606</v>
      </c>
      <c r="D4047">
        <v>506</v>
      </c>
      <c r="E4047">
        <v>0</v>
      </c>
    </row>
    <row r="4048" spans="1:5" x14ac:dyDescent="0.35">
      <c r="A4048" s="39" t="s">
        <v>4977</v>
      </c>
      <c r="B4048">
        <v>3543</v>
      </c>
      <c r="C4048">
        <v>0</v>
      </c>
      <c r="D4048">
        <v>285</v>
      </c>
      <c r="E4048">
        <v>0</v>
      </c>
    </row>
    <row r="4049" spans="1:5" x14ac:dyDescent="0.35">
      <c r="A4049" s="39" t="s">
        <v>4978</v>
      </c>
      <c r="B4049">
        <v>194587</v>
      </c>
      <c r="C4049">
        <v>0</v>
      </c>
      <c r="D4049">
        <v>22906</v>
      </c>
      <c r="E4049">
        <v>0</v>
      </c>
    </row>
    <row r="4050" spans="1:5" x14ac:dyDescent="0.35">
      <c r="A4050" s="39" t="s">
        <v>4979</v>
      </c>
      <c r="B4050">
        <v>393647</v>
      </c>
      <c r="C4050">
        <v>0</v>
      </c>
      <c r="D4050">
        <v>26779</v>
      </c>
      <c r="E4050">
        <v>0</v>
      </c>
    </row>
    <row r="4051" spans="1:5" x14ac:dyDescent="0.35">
      <c r="A4051" s="39" t="s">
        <v>4980</v>
      </c>
      <c r="B4051">
        <v>1278221</v>
      </c>
      <c r="C4051">
        <v>659391</v>
      </c>
      <c r="D4051">
        <v>84088</v>
      </c>
      <c r="E4051">
        <v>0</v>
      </c>
    </row>
    <row r="4052" spans="1:5" x14ac:dyDescent="0.35">
      <c r="A4052" s="39" t="s">
        <v>4981</v>
      </c>
      <c r="B4052">
        <v>521821</v>
      </c>
      <c r="C4052">
        <v>0</v>
      </c>
      <c r="D4052">
        <v>34328</v>
      </c>
      <c r="E4052">
        <v>0</v>
      </c>
    </row>
    <row r="4053" spans="1:5" x14ac:dyDescent="0.35">
      <c r="A4053" s="39" t="s">
        <v>4982</v>
      </c>
      <c r="B4053">
        <v>0</v>
      </c>
      <c r="C4053">
        <v>0</v>
      </c>
      <c r="D4053">
        <v>0</v>
      </c>
      <c r="E4053">
        <v>0</v>
      </c>
    </row>
    <row r="4054" spans="1:5" x14ac:dyDescent="0.35">
      <c r="A4054" s="39" t="s">
        <v>4983</v>
      </c>
      <c r="B4054">
        <v>45620</v>
      </c>
      <c r="C4054">
        <v>100000</v>
      </c>
      <c r="D4054">
        <v>5272</v>
      </c>
      <c r="E4054">
        <v>0</v>
      </c>
    </row>
    <row r="4055" spans="1:5" x14ac:dyDescent="0.35">
      <c r="A4055" s="39" t="s">
        <v>4984</v>
      </c>
      <c r="B4055">
        <v>31435</v>
      </c>
      <c r="C4055">
        <v>212854</v>
      </c>
      <c r="D4055">
        <v>2586</v>
      </c>
      <c r="E4055">
        <v>0</v>
      </c>
    </row>
    <row r="4056" spans="1:5" x14ac:dyDescent="0.35">
      <c r="A4056" s="39" t="s">
        <v>4985</v>
      </c>
      <c r="B4056">
        <v>0</v>
      </c>
      <c r="C4056">
        <v>0</v>
      </c>
      <c r="D4056">
        <v>0</v>
      </c>
      <c r="E4056">
        <v>0</v>
      </c>
    </row>
    <row r="4057" spans="1:5" x14ac:dyDescent="0.35">
      <c r="A4057" s="39" t="s">
        <v>4986</v>
      </c>
      <c r="B4057">
        <v>101703</v>
      </c>
      <c r="C4057">
        <v>174412</v>
      </c>
      <c r="D4057">
        <v>10313</v>
      </c>
      <c r="E4057">
        <v>30000</v>
      </c>
    </row>
    <row r="4058" spans="1:5" x14ac:dyDescent="0.35">
      <c r="A4058" s="39" t="s">
        <v>4987</v>
      </c>
      <c r="B4058">
        <v>54001</v>
      </c>
      <c r="C4058">
        <v>0</v>
      </c>
      <c r="D4058">
        <v>4000</v>
      </c>
      <c r="E4058">
        <v>0</v>
      </c>
    </row>
    <row r="4059" spans="1:5" x14ac:dyDescent="0.35">
      <c r="A4059" s="39" t="s">
        <v>4988</v>
      </c>
      <c r="B4059">
        <v>194123</v>
      </c>
      <c r="C4059">
        <v>0</v>
      </c>
      <c r="D4059">
        <v>12932</v>
      </c>
      <c r="E4059">
        <v>0</v>
      </c>
    </row>
    <row r="4060" spans="1:5" x14ac:dyDescent="0.35">
      <c r="A4060" s="39" t="s">
        <v>4989</v>
      </c>
      <c r="B4060">
        <v>207855</v>
      </c>
      <c r="C4060">
        <v>0</v>
      </c>
      <c r="D4060">
        <v>12983</v>
      </c>
      <c r="E4060">
        <v>0</v>
      </c>
    </row>
    <row r="4061" spans="1:5" x14ac:dyDescent="0.35">
      <c r="A4061" s="39" t="s">
        <v>4990</v>
      </c>
      <c r="B4061">
        <v>75157</v>
      </c>
      <c r="C4061">
        <v>175938</v>
      </c>
      <c r="D4061">
        <v>17907</v>
      </c>
      <c r="E4061">
        <v>0</v>
      </c>
    </row>
    <row r="4062" spans="1:5" x14ac:dyDescent="0.35">
      <c r="A4062" s="39" t="s">
        <v>4991</v>
      </c>
      <c r="B4062">
        <v>343219</v>
      </c>
      <c r="C4062">
        <v>0</v>
      </c>
      <c r="D4062">
        <v>23325</v>
      </c>
      <c r="E4062">
        <v>0</v>
      </c>
    </row>
    <row r="4063" spans="1:5" x14ac:dyDescent="0.35">
      <c r="A4063" s="39" t="s">
        <v>4992</v>
      </c>
      <c r="B4063">
        <v>192150</v>
      </c>
      <c r="C4063">
        <v>0</v>
      </c>
      <c r="D4063">
        <v>52536</v>
      </c>
      <c r="E4063">
        <v>0</v>
      </c>
    </row>
    <row r="4064" spans="1:5" x14ac:dyDescent="0.35">
      <c r="A4064" s="39" t="s">
        <v>4993</v>
      </c>
      <c r="B4064">
        <v>28413</v>
      </c>
      <c r="C4064">
        <v>0</v>
      </c>
      <c r="D4064">
        <v>7177</v>
      </c>
      <c r="E4064">
        <v>0</v>
      </c>
    </row>
    <row r="4065" spans="1:5" x14ac:dyDescent="0.35">
      <c r="A4065" s="39" t="s">
        <v>4994</v>
      </c>
      <c r="B4065">
        <v>0</v>
      </c>
      <c r="C4065">
        <v>0</v>
      </c>
      <c r="D4065">
        <v>0</v>
      </c>
      <c r="E4065">
        <v>0</v>
      </c>
    </row>
    <row r="4066" spans="1:5" x14ac:dyDescent="0.35">
      <c r="A4066" s="39" t="s">
        <v>4995</v>
      </c>
      <c r="B4066">
        <v>172075</v>
      </c>
      <c r="C4066">
        <v>333203</v>
      </c>
      <c r="D4066">
        <v>27734</v>
      </c>
      <c r="E4066">
        <v>0</v>
      </c>
    </row>
    <row r="4067" spans="1:5" x14ac:dyDescent="0.35">
      <c r="A4067" s="39" t="s">
        <v>4996</v>
      </c>
      <c r="B4067">
        <v>1209555</v>
      </c>
      <c r="C4067">
        <v>0</v>
      </c>
      <c r="D4067">
        <v>34847</v>
      </c>
      <c r="E4067">
        <v>0</v>
      </c>
    </row>
    <row r="4068" spans="1:5" x14ac:dyDescent="0.35">
      <c r="A4068" s="39" t="s">
        <v>4997</v>
      </c>
      <c r="B4068">
        <v>33991</v>
      </c>
      <c r="C4068">
        <v>0</v>
      </c>
      <c r="D4068">
        <v>7358</v>
      </c>
      <c r="E4068">
        <v>0</v>
      </c>
    </row>
    <row r="4069" spans="1:5" x14ac:dyDescent="0.35">
      <c r="A4069" s="39" t="s">
        <v>4998</v>
      </c>
      <c r="B4069">
        <v>0</v>
      </c>
      <c r="C4069">
        <v>0</v>
      </c>
      <c r="D4069">
        <v>0</v>
      </c>
      <c r="E4069">
        <v>0</v>
      </c>
    </row>
    <row r="4070" spans="1:5" x14ac:dyDescent="0.35">
      <c r="A4070" s="39" t="s">
        <v>4999</v>
      </c>
      <c r="B4070">
        <v>125076</v>
      </c>
      <c r="C4070">
        <v>438706</v>
      </c>
      <c r="D4070">
        <v>15366</v>
      </c>
      <c r="E4070">
        <v>60000</v>
      </c>
    </row>
    <row r="4071" spans="1:5" x14ac:dyDescent="0.35">
      <c r="A4071" s="39" t="s">
        <v>5000</v>
      </c>
      <c r="B4071">
        <v>8217</v>
      </c>
      <c r="C4071">
        <v>0</v>
      </c>
      <c r="D4071">
        <v>493</v>
      </c>
      <c r="E4071">
        <v>0</v>
      </c>
    </row>
    <row r="4072" spans="1:5" x14ac:dyDescent="0.35">
      <c r="A4072" s="39" t="s">
        <v>5001</v>
      </c>
      <c r="B4072">
        <v>0</v>
      </c>
      <c r="C4072">
        <v>0</v>
      </c>
      <c r="D4072">
        <v>0</v>
      </c>
      <c r="E4072">
        <v>0</v>
      </c>
    </row>
    <row r="4073" spans="1:5" x14ac:dyDescent="0.35">
      <c r="A4073" s="39" t="s">
        <v>5002</v>
      </c>
      <c r="B4073">
        <v>8217</v>
      </c>
      <c r="C4073">
        <v>88451</v>
      </c>
      <c r="D4073">
        <v>493</v>
      </c>
      <c r="E4073">
        <v>0</v>
      </c>
    </row>
    <row r="4074" spans="1:5" x14ac:dyDescent="0.35">
      <c r="A4074" s="39" t="s">
        <v>5003</v>
      </c>
      <c r="B4074">
        <v>0</v>
      </c>
      <c r="C4074">
        <v>0</v>
      </c>
      <c r="D4074">
        <v>0</v>
      </c>
      <c r="E4074">
        <v>0</v>
      </c>
    </row>
    <row r="4075" spans="1:5" x14ac:dyDescent="0.35">
      <c r="A4075" s="39" t="s">
        <v>5004</v>
      </c>
      <c r="B4075">
        <v>5989187</v>
      </c>
      <c r="C4075">
        <v>527157</v>
      </c>
      <c r="D4075">
        <v>305975</v>
      </c>
      <c r="E4075">
        <v>200000</v>
      </c>
    </row>
    <row r="4076" spans="1:5" x14ac:dyDescent="0.35">
      <c r="A4076" s="39" t="s">
        <v>5005</v>
      </c>
      <c r="B4076">
        <v>469381</v>
      </c>
      <c r="C4076">
        <v>0</v>
      </c>
      <c r="D4076">
        <v>23980</v>
      </c>
      <c r="E4076">
        <v>0</v>
      </c>
    </row>
    <row r="4077" spans="1:5" x14ac:dyDescent="0.35">
      <c r="A4077" s="39" t="s">
        <v>5006</v>
      </c>
      <c r="B4077">
        <v>24954</v>
      </c>
      <c r="C4077">
        <v>13095</v>
      </c>
      <c r="D4077">
        <v>1245</v>
      </c>
      <c r="E4077">
        <v>0</v>
      </c>
    </row>
    <row r="4078" spans="1:5" x14ac:dyDescent="0.35">
      <c r="A4078" s="39" t="s">
        <v>5007</v>
      </c>
      <c r="B4078">
        <v>1987</v>
      </c>
      <c r="C4078">
        <v>0</v>
      </c>
      <c r="D4078">
        <v>57</v>
      </c>
      <c r="E4078">
        <v>0</v>
      </c>
    </row>
    <row r="4079" spans="1:5" x14ac:dyDescent="0.35">
      <c r="A4079" s="39" t="s">
        <v>5008</v>
      </c>
      <c r="B4079">
        <v>28738</v>
      </c>
      <c r="C4079">
        <v>0</v>
      </c>
      <c r="D4079">
        <v>828</v>
      </c>
      <c r="E4079">
        <v>0</v>
      </c>
    </row>
    <row r="4080" spans="1:5" x14ac:dyDescent="0.35">
      <c r="A4080" s="39" t="s">
        <v>5009</v>
      </c>
      <c r="B4080">
        <v>2560</v>
      </c>
      <c r="C4080">
        <v>0</v>
      </c>
      <c r="D4080">
        <v>75</v>
      </c>
      <c r="E4080">
        <v>0</v>
      </c>
    </row>
    <row r="4081" spans="1:5" x14ac:dyDescent="0.35">
      <c r="A4081" s="39" t="s">
        <v>5010</v>
      </c>
      <c r="B4081">
        <v>0</v>
      </c>
      <c r="C4081">
        <v>0</v>
      </c>
      <c r="D4081">
        <v>0</v>
      </c>
      <c r="E4081">
        <v>513000</v>
      </c>
    </row>
    <row r="4082" spans="1:5" x14ac:dyDescent="0.35">
      <c r="A4082" s="39" t="s">
        <v>5011</v>
      </c>
      <c r="B4082">
        <v>0</v>
      </c>
      <c r="C4082">
        <v>0</v>
      </c>
      <c r="D4082">
        <v>0</v>
      </c>
      <c r="E4082">
        <v>5000</v>
      </c>
    </row>
    <row r="4083" spans="1:5" x14ac:dyDescent="0.35">
      <c r="A4083" s="39" t="s">
        <v>5012</v>
      </c>
      <c r="B4083">
        <v>2160953</v>
      </c>
      <c r="C4083">
        <v>644624</v>
      </c>
      <c r="D4083">
        <v>122851</v>
      </c>
      <c r="E4083">
        <v>151500</v>
      </c>
    </row>
    <row r="4084" spans="1:5" x14ac:dyDescent="0.35">
      <c r="A4084" s="39" t="s">
        <v>5013</v>
      </c>
      <c r="B4084">
        <v>0</v>
      </c>
      <c r="C4084">
        <v>0</v>
      </c>
      <c r="D4084">
        <v>0</v>
      </c>
      <c r="E4084">
        <v>0</v>
      </c>
    </row>
    <row r="4085" spans="1:5" x14ac:dyDescent="0.35">
      <c r="A4085" s="39" t="s">
        <v>5014</v>
      </c>
      <c r="B4085">
        <v>1076430</v>
      </c>
      <c r="C4085">
        <v>0</v>
      </c>
      <c r="D4085">
        <v>76871</v>
      </c>
      <c r="E4085">
        <v>24888562</v>
      </c>
    </row>
    <row r="4086" spans="1:5" x14ac:dyDescent="0.35">
      <c r="A4086" s="39" t="s">
        <v>5015</v>
      </c>
      <c r="B4086">
        <v>1286860</v>
      </c>
      <c r="C4086">
        <v>715573</v>
      </c>
      <c r="D4086">
        <v>91956</v>
      </c>
      <c r="E4086">
        <v>7460018</v>
      </c>
    </row>
    <row r="4087" spans="1:5" x14ac:dyDescent="0.35">
      <c r="A4087" s="39" t="s">
        <v>5016</v>
      </c>
      <c r="B4087">
        <v>154877</v>
      </c>
      <c r="C4087">
        <v>0</v>
      </c>
      <c r="D4087">
        <v>18299</v>
      </c>
      <c r="E4087">
        <v>0</v>
      </c>
    </row>
    <row r="4088" spans="1:5" x14ac:dyDescent="0.35">
      <c r="A4088" s="39" t="s">
        <v>5017</v>
      </c>
      <c r="B4088">
        <v>57646</v>
      </c>
      <c r="C4088">
        <v>0</v>
      </c>
      <c r="D4088">
        <v>4655</v>
      </c>
      <c r="E4088">
        <v>0</v>
      </c>
    </row>
    <row r="4089" spans="1:5" x14ac:dyDescent="0.35">
      <c r="A4089" s="39" t="s">
        <v>5018</v>
      </c>
      <c r="B4089">
        <v>38004</v>
      </c>
      <c r="C4089">
        <v>0</v>
      </c>
      <c r="D4089">
        <v>3955</v>
      </c>
      <c r="E4089">
        <v>0</v>
      </c>
    </row>
    <row r="4090" spans="1:5" x14ac:dyDescent="0.35">
      <c r="A4090" s="39" t="s">
        <v>5019</v>
      </c>
      <c r="B4090">
        <v>133763</v>
      </c>
      <c r="C4090">
        <v>65334</v>
      </c>
      <c r="D4090">
        <v>12234</v>
      </c>
      <c r="E4090">
        <v>0</v>
      </c>
    </row>
    <row r="4091" spans="1:5" x14ac:dyDescent="0.35">
      <c r="A4091" s="39" t="s">
        <v>5020</v>
      </c>
      <c r="B4091">
        <v>44722</v>
      </c>
      <c r="C4091">
        <v>0</v>
      </c>
      <c r="D4091">
        <v>4090</v>
      </c>
      <c r="E4091">
        <v>0</v>
      </c>
    </row>
    <row r="4092" spans="1:5" x14ac:dyDescent="0.35">
      <c r="A4092" s="39" t="s">
        <v>5021</v>
      </c>
      <c r="B4092">
        <v>0</v>
      </c>
      <c r="C4092">
        <v>0</v>
      </c>
      <c r="D4092">
        <v>0</v>
      </c>
      <c r="E4092">
        <v>0</v>
      </c>
    </row>
    <row r="4093" spans="1:5" x14ac:dyDescent="0.35">
      <c r="A4093" s="39" t="s">
        <v>5022</v>
      </c>
      <c r="B4093">
        <v>70905</v>
      </c>
      <c r="C4093">
        <v>25255</v>
      </c>
      <c r="D4093">
        <v>2113</v>
      </c>
      <c r="E4093">
        <v>0</v>
      </c>
    </row>
    <row r="4094" spans="1:5" x14ac:dyDescent="0.35">
      <c r="A4094" s="39" t="s">
        <v>5023</v>
      </c>
      <c r="B4094">
        <v>19246</v>
      </c>
      <c r="C4094">
        <v>0</v>
      </c>
      <c r="D4094">
        <v>343</v>
      </c>
      <c r="E4094">
        <v>0</v>
      </c>
    </row>
    <row r="4095" spans="1:5" x14ac:dyDescent="0.35">
      <c r="A4095" s="39" t="s">
        <v>5024</v>
      </c>
      <c r="B4095">
        <v>39141</v>
      </c>
      <c r="C4095">
        <v>0</v>
      </c>
      <c r="D4095">
        <v>515</v>
      </c>
      <c r="E4095">
        <v>0</v>
      </c>
    </row>
    <row r="4096" spans="1:5" x14ac:dyDescent="0.35">
      <c r="A4096" s="39" t="s">
        <v>5025</v>
      </c>
      <c r="B4096">
        <v>48751</v>
      </c>
      <c r="C4096">
        <v>0</v>
      </c>
      <c r="D4096">
        <v>642</v>
      </c>
      <c r="E4096">
        <v>0</v>
      </c>
    </row>
    <row r="4097" spans="1:5" x14ac:dyDescent="0.35">
      <c r="A4097" s="39" t="s">
        <v>5026</v>
      </c>
      <c r="B4097">
        <v>0</v>
      </c>
      <c r="C4097">
        <v>0</v>
      </c>
      <c r="D4097">
        <v>0</v>
      </c>
      <c r="E4097">
        <v>0</v>
      </c>
    </row>
    <row r="4098" spans="1:5" x14ac:dyDescent="0.35">
      <c r="A4098" s="39" t="s">
        <v>5027</v>
      </c>
      <c r="B4098">
        <v>202735</v>
      </c>
      <c r="C4098">
        <v>73891</v>
      </c>
      <c r="D4098">
        <v>6169</v>
      </c>
      <c r="E4098">
        <v>47000</v>
      </c>
    </row>
    <row r="4099" spans="1:5" x14ac:dyDescent="0.35">
      <c r="A4099" s="39" t="s">
        <v>5028</v>
      </c>
      <c r="B4099">
        <v>21254</v>
      </c>
      <c r="C4099">
        <v>0</v>
      </c>
      <c r="D4099">
        <v>531</v>
      </c>
      <c r="E4099">
        <v>0</v>
      </c>
    </row>
    <row r="4100" spans="1:5" x14ac:dyDescent="0.35">
      <c r="A4100" s="39" t="s">
        <v>5029</v>
      </c>
      <c r="B4100">
        <v>185647</v>
      </c>
      <c r="C4100">
        <v>0</v>
      </c>
      <c r="D4100">
        <v>4403</v>
      </c>
      <c r="E4100">
        <v>50000</v>
      </c>
    </row>
    <row r="4101" spans="1:5" x14ac:dyDescent="0.35">
      <c r="A4101" s="39" t="s">
        <v>5030</v>
      </c>
      <c r="B4101">
        <v>101345</v>
      </c>
      <c r="C4101">
        <v>0</v>
      </c>
      <c r="D4101">
        <v>2404</v>
      </c>
      <c r="E4101">
        <v>0</v>
      </c>
    </row>
    <row r="4102" spans="1:5" x14ac:dyDescent="0.35">
      <c r="A4102" s="39" t="s">
        <v>5031</v>
      </c>
      <c r="B4102">
        <v>11887</v>
      </c>
      <c r="C4102">
        <v>14510</v>
      </c>
      <c r="D4102">
        <v>1994</v>
      </c>
      <c r="E4102">
        <v>0</v>
      </c>
    </row>
    <row r="4103" spans="1:5" x14ac:dyDescent="0.35">
      <c r="A4103" s="39" t="s">
        <v>5032</v>
      </c>
      <c r="B4103">
        <v>24101</v>
      </c>
      <c r="C4103">
        <v>0</v>
      </c>
      <c r="D4103">
        <v>1257</v>
      </c>
      <c r="E4103">
        <v>0</v>
      </c>
    </row>
    <row r="4104" spans="1:5" x14ac:dyDescent="0.35">
      <c r="A4104" s="39" t="s">
        <v>5033</v>
      </c>
      <c r="B4104">
        <v>51390</v>
      </c>
      <c r="C4104">
        <v>0</v>
      </c>
      <c r="D4104">
        <v>2253</v>
      </c>
      <c r="E4104">
        <v>0</v>
      </c>
    </row>
    <row r="4105" spans="1:5" x14ac:dyDescent="0.35">
      <c r="A4105" s="39" t="s">
        <v>5034</v>
      </c>
      <c r="B4105">
        <v>12056</v>
      </c>
      <c r="C4105">
        <v>0</v>
      </c>
      <c r="D4105">
        <v>529</v>
      </c>
      <c r="E4105">
        <v>0</v>
      </c>
    </row>
    <row r="4106" spans="1:5" x14ac:dyDescent="0.35">
      <c r="A4106" s="39" t="s">
        <v>5035</v>
      </c>
      <c r="B4106">
        <v>36831</v>
      </c>
      <c r="C4106">
        <v>11282</v>
      </c>
      <c r="D4106">
        <v>1711</v>
      </c>
      <c r="E4106">
        <v>1200</v>
      </c>
    </row>
    <row r="4107" spans="1:5" x14ac:dyDescent="0.35">
      <c r="A4107" s="39" t="s">
        <v>5036</v>
      </c>
      <c r="B4107">
        <v>29082</v>
      </c>
      <c r="C4107">
        <v>0</v>
      </c>
      <c r="D4107">
        <v>1069</v>
      </c>
      <c r="E4107">
        <v>0</v>
      </c>
    </row>
    <row r="4108" spans="1:5" x14ac:dyDescent="0.35">
      <c r="A4108" s="39" t="s">
        <v>5037</v>
      </c>
      <c r="B4108">
        <v>9820</v>
      </c>
      <c r="C4108">
        <v>0</v>
      </c>
      <c r="D4108">
        <v>268</v>
      </c>
      <c r="E4108">
        <v>0</v>
      </c>
    </row>
    <row r="4109" spans="1:5" x14ac:dyDescent="0.35">
      <c r="A4109" s="39" t="s">
        <v>5038</v>
      </c>
      <c r="B4109">
        <v>0</v>
      </c>
      <c r="C4109">
        <v>0</v>
      </c>
      <c r="D4109">
        <v>0</v>
      </c>
      <c r="E4109">
        <v>13600</v>
      </c>
    </row>
    <row r="4110" spans="1:5" x14ac:dyDescent="0.35">
      <c r="A4110" s="39" t="s">
        <v>5039</v>
      </c>
      <c r="B4110">
        <v>81840</v>
      </c>
      <c r="C4110">
        <v>24734</v>
      </c>
      <c r="D4110">
        <v>7880</v>
      </c>
      <c r="E4110">
        <v>0</v>
      </c>
    </row>
    <row r="4111" spans="1:5" x14ac:dyDescent="0.35">
      <c r="A4111" s="39" t="s">
        <v>5040</v>
      </c>
      <c r="B4111">
        <v>9548</v>
      </c>
      <c r="C4111">
        <v>0</v>
      </c>
      <c r="D4111">
        <v>887</v>
      </c>
      <c r="E4111">
        <v>0</v>
      </c>
    </row>
    <row r="4112" spans="1:5" x14ac:dyDescent="0.35">
      <c r="A4112" s="39" t="s">
        <v>5041</v>
      </c>
      <c r="B4112">
        <v>43144</v>
      </c>
      <c r="C4112">
        <v>0</v>
      </c>
      <c r="D4112">
        <v>18874</v>
      </c>
      <c r="E4112">
        <v>0</v>
      </c>
    </row>
    <row r="4113" spans="1:5" x14ac:dyDescent="0.35">
      <c r="A4113" s="39" t="s">
        <v>5042</v>
      </c>
      <c r="B4113">
        <v>5232</v>
      </c>
      <c r="C4113">
        <v>0</v>
      </c>
      <c r="D4113">
        <v>2289</v>
      </c>
      <c r="E4113">
        <v>0</v>
      </c>
    </row>
    <row r="4114" spans="1:5" x14ac:dyDescent="0.35">
      <c r="A4114" s="39" t="s">
        <v>5043</v>
      </c>
      <c r="B4114">
        <v>0</v>
      </c>
      <c r="C4114">
        <v>182613</v>
      </c>
      <c r="D4114">
        <v>10695</v>
      </c>
      <c r="E4114">
        <v>0</v>
      </c>
    </row>
    <row r="4115" spans="1:5" x14ac:dyDescent="0.35">
      <c r="A4115" s="39" t="s">
        <v>5044</v>
      </c>
      <c r="B4115">
        <v>641988</v>
      </c>
      <c r="C4115">
        <v>0</v>
      </c>
      <c r="D4115">
        <v>48750</v>
      </c>
      <c r="E4115">
        <v>0</v>
      </c>
    </row>
    <row r="4116" spans="1:5" x14ac:dyDescent="0.35">
      <c r="A4116" s="39" t="s">
        <v>5045</v>
      </c>
      <c r="B4116">
        <v>0</v>
      </c>
      <c r="C4116">
        <v>10037</v>
      </c>
      <c r="D4116">
        <v>345</v>
      </c>
      <c r="E4116">
        <v>0</v>
      </c>
    </row>
    <row r="4117" spans="1:5" x14ac:dyDescent="0.35">
      <c r="A4117" s="39" t="s">
        <v>5046</v>
      </c>
      <c r="B4117">
        <v>53820</v>
      </c>
      <c r="C4117">
        <v>0</v>
      </c>
      <c r="D4117">
        <v>2710</v>
      </c>
      <c r="E4117">
        <v>0</v>
      </c>
    </row>
    <row r="4118" spans="1:5" x14ac:dyDescent="0.35">
      <c r="A4118" s="39" t="s">
        <v>5047</v>
      </c>
      <c r="B4118">
        <v>18924</v>
      </c>
      <c r="C4118">
        <v>20771</v>
      </c>
      <c r="D4118">
        <v>3367</v>
      </c>
      <c r="E4118">
        <v>0</v>
      </c>
    </row>
    <row r="4119" spans="1:5" x14ac:dyDescent="0.35">
      <c r="A4119" s="39" t="s">
        <v>5048</v>
      </c>
      <c r="B4119">
        <v>9261</v>
      </c>
      <c r="C4119">
        <v>0</v>
      </c>
      <c r="D4119">
        <v>386</v>
      </c>
      <c r="E4119">
        <v>0</v>
      </c>
    </row>
    <row r="4120" spans="1:5" x14ac:dyDescent="0.35">
      <c r="A4120" s="39" t="s">
        <v>5049</v>
      </c>
      <c r="B4120">
        <v>57904</v>
      </c>
      <c r="C4120">
        <v>0</v>
      </c>
      <c r="D4120">
        <v>2964</v>
      </c>
      <c r="E4120">
        <v>0</v>
      </c>
    </row>
    <row r="4121" spans="1:5" x14ac:dyDescent="0.35">
      <c r="A4121" s="39" t="s">
        <v>5050</v>
      </c>
      <c r="B4121">
        <v>36798</v>
      </c>
      <c r="C4121">
        <v>0</v>
      </c>
      <c r="D4121">
        <v>1730</v>
      </c>
      <c r="E4121">
        <v>0</v>
      </c>
    </row>
    <row r="4122" spans="1:5" x14ac:dyDescent="0.35">
      <c r="A4122" s="39" t="s">
        <v>5051</v>
      </c>
      <c r="B4122">
        <v>102987</v>
      </c>
      <c r="C4122">
        <v>25917</v>
      </c>
      <c r="D4122">
        <v>10458</v>
      </c>
      <c r="E4122">
        <v>0</v>
      </c>
    </row>
    <row r="4123" spans="1:5" x14ac:dyDescent="0.35">
      <c r="A4123" s="39" t="s">
        <v>5052</v>
      </c>
      <c r="B4123">
        <v>21902</v>
      </c>
      <c r="C4123">
        <v>0</v>
      </c>
      <c r="D4123">
        <v>2114</v>
      </c>
      <c r="E4123">
        <v>0</v>
      </c>
    </row>
    <row r="4124" spans="1:5" x14ac:dyDescent="0.35">
      <c r="A4124" s="39" t="s">
        <v>5053</v>
      </c>
      <c r="B4124">
        <v>7404</v>
      </c>
      <c r="C4124">
        <v>12119</v>
      </c>
      <c r="D4124">
        <v>665</v>
      </c>
      <c r="E4124">
        <v>0</v>
      </c>
    </row>
    <row r="4125" spans="1:5" x14ac:dyDescent="0.35">
      <c r="A4125" s="39" t="s">
        <v>5054</v>
      </c>
      <c r="B4125">
        <v>644</v>
      </c>
      <c r="C4125">
        <v>0</v>
      </c>
      <c r="D4125">
        <v>28</v>
      </c>
      <c r="E4125">
        <v>0</v>
      </c>
    </row>
    <row r="4126" spans="1:5" x14ac:dyDescent="0.35">
      <c r="A4126" s="39" t="s">
        <v>5055</v>
      </c>
      <c r="B4126">
        <v>0</v>
      </c>
      <c r="C4126">
        <v>0</v>
      </c>
      <c r="D4126">
        <v>0</v>
      </c>
      <c r="E4126">
        <v>0</v>
      </c>
    </row>
    <row r="4127" spans="1:5" x14ac:dyDescent="0.35">
      <c r="A4127" s="39" t="s">
        <v>5056</v>
      </c>
      <c r="B4127">
        <v>34525</v>
      </c>
      <c r="C4127">
        <v>82447</v>
      </c>
      <c r="D4127">
        <v>3832</v>
      </c>
      <c r="E4127">
        <v>0</v>
      </c>
    </row>
    <row r="4128" spans="1:5" x14ac:dyDescent="0.35">
      <c r="A4128" s="39" t="s">
        <v>5057</v>
      </c>
      <c r="B4128">
        <v>107244</v>
      </c>
      <c r="C4128">
        <v>0</v>
      </c>
      <c r="D4128">
        <v>9908</v>
      </c>
      <c r="E4128">
        <v>0</v>
      </c>
    </row>
    <row r="4129" spans="1:5" x14ac:dyDescent="0.35">
      <c r="A4129" s="39" t="s">
        <v>5058</v>
      </c>
      <c r="B4129">
        <v>20977</v>
      </c>
      <c r="C4129">
        <v>0</v>
      </c>
      <c r="D4129">
        <v>1620</v>
      </c>
      <c r="E4129">
        <v>0</v>
      </c>
    </row>
    <row r="4130" spans="1:5" x14ac:dyDescent="0.35">
      <c r="A4130" s="39" t="s">
        <v>5059</v>
      </c>
      <c r="B4130">
        <v>267049</v>
      </c>
      <c r="C4130">
        <v>0</v>
      </c>
      <c r="D4130">
        <v>26478</v>
      </c>
      <c r="E4130">
        <v>0</v>
      </c>
    </row>
    <row r="4131" spans="1:5" x14ac:dyDescent="0.35">
      <c r="A4131" s="39" t="s">
        <v>5060</v>
      </c>
      <c r="B4131">
        <v>143997</v>
      </c>
      <c r="C4131">
        <v>0</v>
      </c>
      <c r="D4131">
        <v>14277</v>
      </c>
      <c r="E4131">
        <v>0</v>
      </c>
    </row>
    <row r="4132" spans="1:5" x14ac:dyDescent="0.35">
      <c r="A4132" s="39" t="s">
        <v>5061</v>
      </c>
      <c r="B4132">
        <v>0</v>
      </c>
      <c r="C4132">
        <v>0</v>
      </c>
      <c r="D4132">
        <v>0</v>
      </c>
      <c r="E4132">
        <v>0</v>
      </c>
    </row>
    <row r="4133" spans="1:5" x14ac:dyDescent="0.35">
      <c r="A4133" s="39" t="s">
        <v>5062</v>
      </c>
      <c r="B4133">
        <v>24744</v>
      </c>
      <c r="C4133">
        <v>49435</v>
      </c>
      <c r="D4133">
        <v>1866</v>
      </c>
      <c r="E4133">
        <v>0</v>
      </c>
    </row>
    <row r="4134" spans="1:5" x14ac:dyDescent="0.35">
      <c r="A4134" s="39" t="s">
        <v>5063</v>
      </c>
      <c r="B4134">
        <v>73201</v>
      </c>
      <c r="C4134">
        <v>0</v>
      </c>
      <c r="D4134">
        <v>3791</v>
      </c>
      <c r="E4134">
        <v>0</v>
      </c>
    </row>
    <row r="4135" spans="1:5" x14ac:dyDescent="0.35">
      <c r="A4135" s="39" t="s">
        <v>5064</v>
      </c>
      <c r="B4135">
        <v>4655</v>
      </c>
      <c r="C4135">
        <v>0</v>
      </c>
      <c r="D4135">
        <v>253</v>
      </c>
      <c r="E4135">
        <v>0</v>
      </c>
    </row>
    <row r="4136" spans="1:5" x14ac:dyDescent="0.35">
      <c r="A4136" s="39" t="s">
        <v>5065</v>
      </c>
      <c r="B4136">
        <v>198198</v>
      </c>
      <c r="C4136">
        <v>0</v>
      </c>
      <c r="D4136">
        <v>10780</v>
      </c>
      <c r="E4136">
        <v>0</v>
      </c>
    </row>
    <row r="4137" spans="1:5" x14ac:dyDescent="0.35">
      <c r="A4137" s="39" t="s">
        <v>5066</v>
      </c>
      <c r="B4137">
        <v>39321</v>
      </c>
      <c r="C4137">
        <v>0</v>
      </c>
      <c r="D4137">
        <v>2139</v>
      </c>
      <c r="E4137">
        <v>0</v>
      </c>
    </row>
    <row r="4138" spans="1:5" x14ac:dyDescent="0.35">
      <c r="A4138" s="39" t="s">
        <v>5067</v>
      </c>
      <c r="B4138">
        <v>9432</v>
      </c>
      <c r="C4138">
        <v>0</v>
      </c>
      <c r="D4138">
        <v>513</v>
      </c>
      <c r="E4138">
        <v>0</v>
      </c>
    </row>
    <row r="4139" spans="1:5" x14ac:dyDescent="0.35">
      <c r="A4139" s="39" t="s">
        <v>5068</v>
      </c>
      <c r="B4139">
        <v>24729</v>
      </c>
      <c r="C4139">
        <v>4194</v>
      </c>
      <c r="D4139">
        <v>2485</v>
      </c>
      <c r="E4139">
        <v>0</v>
      </c>
    </row>
    <row r="4140" spans="1:5" x14ac:dyDescent="0.35">
      <c r="A4140" s="39" t="s">
        <v>5069</v>
      </c>
      <c r="B4140">
        <v>1914</v>
      </c>
      <c r="C4140">
        <v>0</v>
      </c>
      <c r="D4140">
        <v>86</v>
      </c>
      <c r="E4140">
        <v>0</v>
      </c>
    </row>
    <row r="4141" spans="1:5" x14ac:dyDescent="0.35">
      <c r="A4141" s="39" t="s">
        <v>5070</v>
      </c>
      <c r="B4141">
        <v>0</v>
      </c>
      <c r="C4141">
        <v>0</v>
      </c>
      <c r="D4141">
        <v>0</v>
      </c>
      <c r="E4141">
        <v>0</v>
      </c>
    </row>
    <row r="4142" spans="1:5" x14ac:dyDescent="0.35">
      <c r="A4142" s="39" t="s">
        <v>5071</v>
      </c>
      <c r="B4142">
        <v>23837</v>
      </c>
      <c r="C4142">
        <v>4384</v>
      </c>
      <c r="D4142">
        <v>2809</v>
      </c>
      <c r="E4142">
        <v>0</v>
      </c>
    </row>
    <row r="4143" spans="1:5" x14ac:dyDescent="0.35">
      <c r="A4143" s="39" t="s">
        <v>5072</v>
      </c>
      <c r="B4143">
        <v>0</v>
      </c>
      <c r="C4143">
        <v>0</v>
      </c>
      <c r="D4143">
        <v>0</v>
      </c>
      <c r="E4143">
        <v>0</v>
      </c>
    </row>
    <row r="4144" spans="1:5" x14ac:dyDescent="0.35">
      <c r="A4144" s="39" t="s">
        <v>5073</v>
      </c>
      <c r="B4144">
        <v>28737</v>
      </c>
      <c r="C4144">
        <v>6416</v>
      </c>
      <c r="D4144">
        <v>2649</v>
      </c>
      <c r="E4144">
        <v>0</v>
      </c>
    </row>
    <row r="4145" spans="1:5" x14ac:dyDescent="0.35">
      <c r="A4145" s="39" t="s">
        <v>5074</v>
      </c>
      <c r="B4145">
        <v>8179</v>
      </c>
      <c r="C4145">
        <v>0</v>
      </c>
      <c r="D4145">
        <v>754</v>
      </c>
      <c r="E4145">
        <v>0</v>
      </c>
    </row>
    <row r="4146" spans="1:5" x14ac:dyDescent="0.35">
      <c r="A4146" s="39" t="s">
        <v>5075</v>
      </c>
      <c r="B4146">
        <v>0</v>
      </c>
      <c r="C4146">
        <v>0</v>
      </c>
      <c r="D4146">
        <v>0</v>
      </c>
      <c r="E4146">
        <v>0</v>
      </c>
    </row>
    <row r="4147" spans="1:5" x14ac:dyDescent="0.35">
      <c r="A4147" s="39" t="s">
        <v>5076</v>
      </c>
      <c r="B4147">
        <v>161701</v>
      </c>
      <c r="C4147">
        <v>54177</v>
      </c>
      <c r="D4147">
        <v>19405</v>
      </c>
      <c r="E4147">
        <v>0</v>
      </c>
    </row>
    <row r="4148" spans="1:5" x14ac:dyDescent="0.35">
      <c r="A4148" s="39" t="s">
        <v>5077</v>
      </c>
      <c r="B4148">
        <v>143820</v>
      </c>
      <c r="C4148">
        <v>0</v>
      </c>
      <c r="D4148">
        <v>12773</v>
      </c>
      <c r="E4148">
        <v>0</v>
      </c>
    </row>
    <row r="4149" spans="1:5" x14ac:dyDescent="0.35">
      <c r="A4149" s="39" t="s">
        <v>5078</v>
      </c>
      <c r="B4149">
        <v>6131</v>
      </c>
      <c r="C4149">
        <v>0</v>
      </c>
      <c r="D4149">
        <v>545</v>
      </c>
      <c r="E4149">
        <v>0</v>
      </c>
    </row>
    <row r="4150" spans="1:5" x14ac:dyDescent="0.35">
      <c r="A4150" s="39" t="s">
        <v>5079</v>
      </c>
      <c r="B4150">
        <v>0</v>
      </c>
      <c r="C4150">
        <v>0</v>
      </c>
      <c r="D4150">
        <v>0</v>
      </c>
      <c r="E4150">
        <v>450000</v>
      </c>
    </row>
    <row r="4151" spans="1:5" x14ac:dyDescent="0.35">
      <c r="A4151" s="39" t="s">
        <v>5080</v>
      </c>
      <c r="B4151">
        <v>5938831</v>
      </c>
      <c r="C4151">
        <v>0</v>
      </c>
      <c r="D4151">
        <v>290484</v>
      </c>
      <c r="E4151">
        <v>0</v>
      </c>
    </row>
    <row r="4152" spans="1:5" x14ac:dyDescent="0.35">
      <c r="A4152" s="39" t="s">
        <v>5081</v>
      </c>
      <c r="B4152">
        <v>0</v>
      </c>
      <c r="C4152">
        <v>0</v>
      </c>
      <c r="D4152">
        <v>0</v>
      </c>
      <c r="E4152">
        <v>0</v>
      </c>
    </row>
    <row r="4153" spans="1:5" x14ac:dyDescent="0.35">
      <c r="A4153" s="39" t="s">
        <v>5082</v>
      </c>
      <c r="B4153">
        <v>1618271</v>
      </c>
      <c r="C4153">
        <v>370501</v>
      </c>
      <c r="D4153">
        <v>116701</v>
      </c>
      <c r="E4153">
        <v>1232827</v>
      </c>
    </row>
    <row r="4154" spans="1:5" x14ac:dyDescent="0.35">
      <c r="A4154" s="39" t="s">
        <v>5083</v>
      </c>
      <c r="B4154">
        <v>83848</v>
      </c>
      <c r="C4154">
        <v>0</v>
      </c>
      <c r="D4154">
        <v>4669</v>
      </c>
      <c r="E4154">
        <v>50</v>
      </c>
    </row>
    <row r="4155" spans="1:5" x14ac:dyDescent="0.35">
      <c r="A4155" s="39" t="s">
        <v>5084</v>
      </c>
      <c r="B4155">
        <v>142020</v>
      </c>
      <c r="C4155">
        <v>0</v>
      </c>
      <c r="D4155">
        <v>6339</v>
      </c>
      <c r="E4155">
        <v>0</v>
      </c>
    </row>
    <row r="4156" spans="1:5" x14ac:dyDescent="0.35">
      <c r="A4156" s="39" t="s">
        <v>5085</v>
      </c>
      <c r="B4156">
        <v>2499843</v>
      </c>
      <c r="C4156">
        <v>525354</v>
      </c>
      <c r="D4156">
        <v>121618</v>
      </c>
      <c r="E4156">
        <v>0</v>
      </c>
    </row>
    <row r="4157" spans="1:5" x14ac:dyDescent="0.35">
      <c r="A4157" s="39" t="s">
        <v>5086</v>
      </c>
      <c r="B4157">
        <v>336343</v>
      </c>
      <c r="C4157">
        <v>0</v>
      </c>
      <c r="D4157">
        <v>16363</v>
      </c>
      <c r="E4157">
        <v>0</v>
      </c>
    </row>
    <row r="4158" spans="1:5" x14ac:dyDescent="0.35">
      <c r="A4158" s="39" t="s">
        <v>5087</v>
      </c>
      <c r="B4158">
        <v>152403</v>
      </c>
      <c r="C4158">
        <v>37789</v>
      </c>
      <c r="D4158">
        <v>7511</v>
      </c>
      <c r="E4158">
        <v>0</v>
      </c>
    </row>
    <row r="4159" spans="1:5" x14ac:dyDescent="0.35">
      <c r="A4159" s="39" t="s">
        <v>5088</v>
      </c>
      <c r="B4159">
        <v>59075</v>
      </c>
      <c r="C4159">
        <v>0</v>
      </c>
      <c r="D4159">
        <v>2770</v>
      </c>
      <c r="E4159">
        <v>0</v>
      </c>
    </row>
    <row r="4160" spans="1:5" x14ac:dyDescent="0.35">
      <c r="A4160" s="39" t="s">
        <v>5089</v>
      </c>
      <c r="B4160">
        <v>58671</v>
      </c>
      <c r="C4160">
        <v>0</v>
      </c>
      <c r="D4160">
        <v>2892</v>
      </c>
      <c r="E4160">
        <v>0</v>
      </c>
    </row>
    <row r="4161" spans="1:5" x14ac:dyDescent="0.35">
      <c r="A4161" s="39" t="s">
        <v>5090</v>
      </c>
      <c r="B4161">
        <v>0</v>
      </c>
      <c r="C4161">
        <v>0</v>
      </c>
      <c r="D4161">
        <v>0</v>
      </c>
      <c r="E4161">
        <v>0</v>
      </c>
    </row>
    <row r="4162" spans="1:5" x14ac:dyDescent="0.35">
      <c r="A4162" s="39" t="s">
        <v>5091</v>
      </c>
      <c r="B4162">
        <v>268286</v>
      </c>
      <c r="C4162">
        <v>47528</v>
      </c>
      <c r="D4162">
        <v>12764</v>
      </c>
      <c r="E4162">
        <v>0</v>
      </c>
    </row>
    <row r="4163" spans="1:5" x14ac:dyDescent="0.35">
      <c r="A4163" s="39" t="s">
        <v>5092</v>
      </c>
      <c r="B4163">
        <v>0</v>
      </c>
      <c r="C4163">
        <v>0</v>
      </c>
      <c r="D4163">
        <v>0</v>
      </c>
      <c r="E4163">
        <v>0</v>
      </c>
    </row>
    <row r="4164" spans="1:5" x14ac:dyDescent="0.35">
      <c r="A4164" s="39" t="s">
        <v>5093</v>
      </c>
      <c r="B4164">
        <v>140692</v>
      </c>
      <c r="C4164">
        <v>0</v>
      </c>
      <c r="D4164">
        <v>5596</v>
      </c>
      <c r="E4164">
        <v>0</v>
      </c>
    </row>
    <row r="4165" spans="1:5" x14ac:dyDescent="0.35">
      <c r="A4165" s="39" t="s">
        <v>5094</v>
      </c>
      <c r="B4165">
        <v>321734</v>
      </c>
      <c r="C4165">
        <v>62503</v>
      </c>
      <c r="D4165">
        <v>16806</v>
      </c>
      <c r="E4165">
        <v>0</v>
      </c>
    </row>
    <row r="4166" spans="1:5" x14ac:dyDescent="0.35">
      <c r="A4166" s="39" t="s">
        <v>5095</v>
      </c>
      <c r="B4166">
        <v>40504</v>
      </c>
      <c r="C4166">
        <v>0</v>
      </c>
      <c r="D4166">
        <v>2035</v>
      </c>
      <c r="E4166">
        <v>0</v>
      </c>
    </row>
    <row r="4167" spans="1:5" x14ac:dyDescent="0.35">
      <c r="A4167" s="39" t="s">
        <v>5096</v>
      </c>
      <c r="B4167">
        <v>468749</v>
      </c>
      <c r="C4167">
        <v>103186</v>
      </c>
      <c r="D4167">
        <v>30497</v>
      </c>
      <c r="E4167">
        <v>0</v>
      </c>
    </row>
    <row r="4168" spans="1:5" x14ac:dyDescent="0.35">
      <c r="A4168" s="39" t="s">
        <v>5097</v>
      </c>
      <c r="B4168">
        <v>66405</v>
      </c>
      <c r="C4168">
        <v>0</v>
      </c>
      <c r="D4168">
        <v>3774</v>
      </c>
      <c r="E4168">
        <v>0</v>
      </c>
    </row>
    <row r="4169" spans="1:5" x14ac:dyDescent="0.35">
      <c r="A4169" s="39" t="s">
        <v>5098</v>
      </c>
      <c r="B4169">
        <v>71371</v>
      </c>
      <c r="C4169">
        <v>0</v>
      </c>
      <c r="D4169">
        <v>4606</v>
      </c>
      <c r="E4169">
        <v>0</v>
      </c>
    </row>
    <row r="4170" spans="1:5" x14ac:dyDescent="0.35">
      <c r="A4170" s="39" t="s">
        <v>5099</v>
      </c>
      <c r="B4170">
        <v>599772</v>
      </c>
      <c r="C4170">
        <v>138669</v>
      </c>
      <c r="D4170">
        <v>33614</v>
      </c>
      <c r="E4170">
        <v>0</v>
      </c>
    </row>
    <row r="4171" spans="1:5" x14ac:dyDescent="0.35">
      <c r="A4171" s="39" t="s">
        <v>5100</v>
      </c>
      <c r="B4171">
        <v>316174</v>
      </c>
      <c r="C4171">
        <v>0</v>
      </c>
      <c r="D4171">
        <v>14702</v>
      </c>
      <c r="E4171">
        <v>0</v>
      </c>
    </row>
    <row r="4172" spans="1:5" x14ac:dyDescent="0.35">
      <c r="A4172" s="39" t="s">
        <v>5101</v>
      </c>
      <c r="B4172">
        <v>80958</v>
      </c>
      <c r="C4172">
        <v>0</v>
      </c>
      <c r="D4172">
        <v>4537</v>
      </c>
      <c r="E4172">
        <v>0</v>
      </c>
    </row>
    <row r="4173" spans="1:5" x14ac:dyDescent="0.35">
      <c r="A4173" s="39" t="s">
        <v>5102</v>
      </c>
      <c r="B4173">
        <v>0</v>
      </c>
      <c r="C4173">
        <v>0</v>
      </c>
      <c r="D4173">
        <v>0</v>
      </c>
      <c r="E4173">
        <v>0</v>
      </c>
    </row>
    <row r="4174" spans="1:5" x14ac:dyDescent="0.35">
      <c r="A4174" s="39" t="s">
        <v>5103</v>
      </c>
      <c r="B4174">
        <v>0</v>
      </c>
      <c r="C4174">
        <v>56609</v>
      </c>
      <c r="D4174">
        <v>4357</v>
      </c>
      <c r="E4174">
        <v>3000</v>
      </c>
    </row>
    <row r="4175" spans="1:5" x14ac:dyDescent="0.35">
      <c r="A4175" s="39" t="s">
        <v>5104</v>
      </c>
      <c r="B4175">
        <v>0</v>
      </c>
      <c r="C4175">
        <v>0</v>
      </c>
      <c r="D4175">
        <v>0</v>
      </c>
      <c r="E4175">
        <v>3000</v>
      </c>
    </row>
    <row r="4176" spans="1:5" x14ac:dyDescent="0.35">
      <c r="A4176" s="39" t="s">
        <v>5105</v>
      </c>
      <c r="B4176">
        <v>181393</v>
      </c>
      <c r="C4176">
        <v>96125</v>
      </c>
      <c r="D4176">
        <v>9903</v>
      </c>
      <c r="E4176">
        <v>6000</v>
      </c>
    </row>
    <row r="4177" spans="1:5" x14ac:dyDescent="0.35">
      <c r="A4177" s="39" t="s">
        <v>5106</v>
      </c>
      <c r="B4177">
        <v>28103</v>
      </c>
      <c r="C4177">
        <v>0</v>
      </c>
      <c r="D4177">
        <v>1299</v>
      </c>
      <c r="E4177">
        <v>0</v>
      </c>
    </row>
    <row r="4178" spans="1:5" x14ac:dyDescent="0.35">
      <c r="A4178" s="39" t="s">
        <v>5107</v>
      </c>
      <c r="B4178">
        <v>1560</v>
      </c>
      <c r="C4178">
        <v>0</v>
      </c>
      <c r="D4178">
        <v>79</v>
      </c>
      <c r="E4178">
        <v>0</v>
      </c>
    </row>
    <row r="4179" spans="1:5" x14ac:dyDescent="0.35">
      <c r="A4179" s="39" t="s">
        <v>5108</v>
      </c>
      <c r="B4179">
        <v>9155</v>
      </c>
      <c r="C4179">
        <v>31202</v>
      </c>
      <c r="D4179">
        <v>423</v>
      </c>
      <c r="E4179">
        <v>0</v>
      </c>
    </row>
    <row r="4180" spans="1:5" x14ac:dyDescent="0.35">
      <c r="A4180" s="39" t="s">
        <v>5109</v>
      </c>
      <c r="B4180">
        <v>0</v>
      </c>
      <c r="C4180">
        <v>0</v>
      </c>
      <c r="D4180">
        <v>0</v>
      </c>
      <c r="E4180">
        <v>0</v>
      </c>
    </row>
    <row r="4181" spans="1:5" x14ac:dyDescent="0.35">
      <c r="A4181" s="39" t="s">
        <v>5110</v>
      </c>
      <c r="B4181">
        <v>27053</v>
      </c>
      <c r="C4181">
        <v>237617</v>
      </c>
      <c r="D4181">
        <v>3019</v>
      </c>
      <c r="E4181">
        <v>0</v>
      </c>
    </row>
    <row r="4182" spans="1:5" x14ac:dyDescent="0.35">
      <c r="A4182" s="39" t="s">
        <v>5111</v>
      </c>
      <c r="B4182">
        <v>23446</v>
      </c>
      <c r="C4182">
        <v>0</v>
      </c>
      <c r="D4182">
        <v>1200</v>
      </c>
      <c r="E4182">
        <v>0</v>
      </c>
    </row>
    <row r="4183" spans="1:5" x14ac:dyDescent="0.35">
      <c r="A4183" s="39" t="s">
        <v>5112</v>
      </c>
      <c r="B4183">
        <v>275179</v>
      </c>
      <c r="C4183">
        <v>11454</v>
      </c>
      <c r="D4183">
        <v>14660</v>
      </c>
      <c r="E4183">
        <v>0</v>
      </c>
    </row>
    <row r="4184" spans="1:5" x14ac:dyDescent="0.35">
      <c r="A4184" s="39" t="s">
        <v>5113</v>
      </c>
      <c r="B4184">
        <v>70002</v>
      </c>
      <c r="C4184">
        <v>0</v>
      </c>
      <c r="D4184">
        <v>3587</v>
      </c>
      <c r="E4184">
        <v>0</v>
      </c>
    </row>
    <row r="4185" spans="1:5" x14ac:dyDescent="0.35">
      <c r="A4185" s="39" t="s">
        <v>5114</v>
      </c>
      <c r="B4185">
        <v>0</v>
      </c>
      <c r="C4185">
        <v>0</v>
      </c>
      <c r="D4185">
        <v>0</v>
      </c>
      <c r="E4185">
        <v>0</v>
      </c>
    </row>
    <row r="4186" spans="1:5" x14ac:dyDescent="0.35">
      <c r="A4186" s="39" t="s">
        <v>5115</v>
      </c>
      <c r="B4186">
        <v>24456</v>
      </c>
      <c r="C4186">
        <v>52004</v>
      </c>
      <c r="D4186">
        <v>2337</v>
      </c>
      <c r="E4186">
        <v>0</v>
      </c>
    </row>
    <row r="4187" spans="1:5" x14ac:dyDescent="0.35">
      <c r="A4187" s="39" t="s">
        <v>5116</v>
      </c>
      <c r="B4187">
        <v>5251</v>
      </c>
      <c r="C4187">
        <v>0</v>
      </c>
      <c r="D4187">
        <v>295</v>
      </c>
      <c r="E4187">
        <v>0</v>
      </c>
    </row>
    <row r="4188" spans="1:5" x14ac:dyDescent="0.35">
      <c r="A4188" s="39" t="s">
        <v>5117</v>
      </c>
      <c r="B4188">
        <v>39665</v>
      </c>
      <c r="C4188">
        <v>6681</v>
      </c>
      <c r="D4188">
        <v>2505</v>
      </c>
      <c r="E4188">
        <v>0</v>
      </c>
    </row>
    <row r="4189" spans="1:5" x14ac:dyDescent="0.35">
      <c r="A4189" s="39" t="s">
        <v>5118</v>
      </c>
      <c r="B4189">
        <v>17067</v>
      </c>
      <c r="C4189">
        <v>0</v>
      </c>
      <c r="D4189">
        <v>929</v>
      </c>
      <c r="E4189">
        <v>0</v>
      </c>
    </row>
    <row r="4190" spans="1:5" x14ac:dyDescent="0.35">
      <c r="A4190" s="39" t="s">
        <v>5119</v>
      </c>
      <c r="B4190">
        <v>123421</v>
      </c>
      <c r="C4190">
        <v>207549</v>
      </c>
      <c r="D4190">
        <v>10865</v>
      </c>
      <c r="E4190">
        <v>8125</v>
      </c>
    </row>
    <row r="4191" spans="1:5" x14ac:dyDescent="0.35">
      <c r="A4191" s="39" t="s">
        <v>5120</v>
      </c>
      <c r="B4191">
        <v>13196</v>
      </c>
      <c r="C4191">
        <v>0</v>
      </c>
      <c r="D4191">
        <v>630</v>
      </c>
      <c r="E4191">
        <v>5000</v>
      </c>
    </row>
    <row r="4192" spans="1:5" x14ac:dyDescent="0.35">
      <c r="A4192" s="39" t="s">
        <v>5121</v>
      </c>
      <c r="B4192">
        <v>134996</v>
      </c>
      <c r="C4192">
        <v>22635</v>
      </c>
      <c r="D4192">
        <v>9145</v>
      </c>
      <c r="E4192">
        <v>17000</v>
      </c>
    </row>
    <row r="4193" spans="1:5" x14ac:dyDescent="0.35">
      <c r="A4193" s="39" t="s">
        <v>5122</v>
      </c>
      <c r="B4193">
        <v>61334</v>
      </c>
      <c r="C4193">
        <v>0</v>
      </c>
      <c r="D4193">
        <v>3581</v>
      </c>
      <c r="E4193">
        <v>625</v>
      </c>
    </row>
    <row r="4194" spans="1:5" x14ac:dyDescent="0.35">
      <c r="A4194" s="39" t="s">
        <v>5123</v>
      </c>
      <c r="B4194">
        <v>0</v>
      </c>
      <c r="C4194">
        <v>0</v>
      </c>
      <c r="D4194">
        <v>0</v>
      </c>
      <c r="E4194">
        <v>0</v>
      </c>
    </row>
    <row r="4195" spans="1:5" x14ac:dyDescent="0.35">
      <c r="A4195" s="39" t="s">
        <v>5124</v>
      </c>
      <c r="B4195">
        <v>0</v>
      </c>
      <c r="C4195">
        <v>49925</v>
      </c>
      <c r="D4195">
        <v>1146</v>
      </c>
      <c r="E4195">
        <v>0</v>
      </c>
    </row>
    <row r="4196" spans="1:5" x14ac:dyDescent="0.35">
      <c r="A4196" s="39" t="s">
        <v>5125</v>
      </c>
      <c r="B4196">
        <v>11859</v>
      </c>
      <c r="C4196">
        <v>0</v>
      </c>
      <c r="D4196">
        <v>538</v>
      </c>
      <c r="E4196">
        <v>0</v>
      </c>
    </row>
    <row r="4197" spans="1:5" x14ac:dyDescent="0.35">
      <c r="A4197" s="39" t="s">
        <v>5126</v>
      </c>
      <c r="B4197">
        <v>21615</v>
      </c>
      <c r="C4197">
        <v>3622</v>
      </c>
      <c r="D4197">
        <v>1061</v>
      </c>
      <c r="E4197">
        <v>0</v>
      </c>
    </row>
    <row r="4198" spans="1:5" x14ac:dyDescent="0.35">
      <c r="A4198" s="39" t="s">
        <v>5127</v>
      </c>
      <c r="B4198">
        <v>15796</v>
      </c>
      <c r="C4198">
        <v>0</v>
      </c>
      <c r="D4198">
        <v>668</v>
      </c>
      <c r="E4198">
        <v>0</v>
      </c>
    </row>
    <row r="4199" spans="1:5" x14ac:dyDescent="0.35">
      <c r="A4199" s="39" t="s">
        <v>5128</v>
      </c>
      <c r="B4199">
        <v>4561</v>
      </c>
      <c r="C4199">
        <v>0</v>
      </c>
      <c r="D4199">
        <v>207</v>
      </c>
      <c r="E4199">
        <v>0</v>
      </c>
    </row>
    <row r="4200" spans="1:5" x14ac:dyDescent="0.35">
      <c r="A4200" s="39" t="s">
        <v>5129</v>
      </c>
      <c r="B4200">
        <v>22090</v>
      </c>
      <c r="C4200">
        <v>0</v>
      </c>
      <c r="D4200">
        <v>934</v>
      </c>
      <c r="E4200">
        <v>0</v>
      </c>
    </row>
    <row r="4201" spans="1:5" x14ac:dyDescent="0.35">
      <c r="A4201" s="39" t="s">
        <v>5130</v>
      </c>
      <c r="B4201">
        <v>0</v>
      </c>
      <c r="C4201">
        <v>0</v>
      </c>
      <c r="D4201">
        <v>0</v>
      </c>
      <c r="E4201">
        <v>0</v>
      </c>
    </row>
    <row r="4202" spans="1:5" x14ac:dyDescent="0.35">
      <c r="A4202" s="39" t="s">
        <v>5131</v>
      </c>
      <c r="B4202">
        <v>17471</v>
      </c>
      <c r="C4202">
        <v>96301</v>
      </c>
      <c r="D4202">
        <v>5784</v>
      </c>
      <c r="E4202">
        <v>500</v>
      </c>
    </row>
    <row r="4203" spans="1:5" x14ac:dyDescent="0.35">
      <c r="A4203" s="39" t="s">
        <v>5132</v>
      </c>
      <c r="B4203">
        <v>17471</v>
      </c>
      <c r="C4203">
        <v>0</v>
      </c>
      <c r="D4203">
        <v>1292</v>
      </c>
      <c r="E4203">
        <v>0</v>
      </c>
    </row>
    <row r="4204" spans="1:5" x14ac:dyDescent="0.35">
      <c r="A4204" s="39" t="s">
        <v>5133</v>
      </c>
      <c r="B4204">
        <v>103078</v>
      </c>
      <c r="C4204">
        <v>17175</v>
      </c>
      <c r="D4204">
        <v>8848</v>
      </c>
      <c r="E4204">
        <v>0</v>
      </c>
    </row>
    <row r="4205" spans="1:5" x14ac:dyDescent="0.35">
      <c r="A4205" s="39" t="s">
        <v>5134</v>
      </c>
      <c r="B4205">
        <v>26012</v>
      </c>
      <c r="C4205">
        <v>0</v>
      </c>
      <c r="D4205">
        <v>1924</v>
      </c>
      <c r="E4205">
        <v>0</v>
      </c>
    </row>
    <row r="4206" spans="1:5" x14ac:dyDescent="0.35">
      <c r="A4206" s="39" t="s">
        <v>5135</v>
      </c>
      <c r="B4206">
        <v>0</v>
      </c>
      <c r="C4206">
        <v>0</v>
      </c>
      <c r="D4206">
        <v>0</v>
      </c>
      <c r="E4206">
        <v>0</v>
      </c>
    </row>
    <row r="4207" spans="1:5" x14ac:dyDescent="0.35">
      <c r="A4207" s="39" t="s">
        <v>5136</v>
      </c>
      <c r="B4207">
        <v>11021</v>
      </c>
      <c r="C4207">
        <v>15401</v>
      </c>
      <c r="D4207">
        <v>992</v>
      </c>
      <c r="E4207">
        <v>0</v>
      </c>
    </row>
    <row r="4208" spans="1:5" x14ac:dyDescent="0.35">
      <c r="A4208" s="39" t="s">
        <v>5137</v>
      </c>
      <c r="B4208">
        <v>1784</v>
      </c>
      <c r="C4208">
        <v>0</v>
      </c>
      <c r="D4208">
        <v>115</v>
      </c>
      <c r="E4208">
        <v>0</v>
      </c>
    </row>
    <row r="4209" spans="1:5" x14ac:dyDescent="0.35">
      <c r="A4209" s="39" t="s">
        <v>5138</v>
      </c>
      <c r="B4209">
        <v>12806</v>
      </c>
      <c r="C4209">
        <v>2158</v>
      </c>
      <c r="D4209">
        <v>947</v>
      </c>
      <c r="E4209">
        <v>0</v>
      </c>
    </row>
    <row r="4210" spans="1:5" x14ac:dyDescent="0.35">
      <c r="A4210" s="39" t="s">
        <v>5139</v>
      </c>
      <c r="B4210">
        <v>0</v>
      </c>
      <c r="C4210">
        <v>0</v>
      </c>
      <c r="D4210">
        <v>0</v>
      </c>
      <c r="E4210">
        <v>668232</v>
      </c>
    </row>
    <row r="4211" spans="1:5" x14ac:dyDescent="0.35">
      <c r="A4211" s="39" t="s">
        <v>5140</v>
      </c>
      <c r="B4211">
        <v>0</v>
      </c>
      <c r="C4211">
        <v>0</v>
      </c>
      <c r="D4211">
        <v>0</v>
      </c>
      <c r="E4211">
        <v>0</v>
      </c>
    </row>
    <row r="4212" spans="1:5" x14ac:dyDescent="0.35">
      <c r="A4212" s="39" t="s">
        <v>5141</v>
      </c>
      <c r="B4212">
        <v>13277</v>
      </c>
      <c r="C4212">
        <v>30767</v>
      </c>
      <c r="D4212">
        <v>741</v>
      </c>
      <c r="E4212">
        <v>120</v>
      </c>
    </row>
    <row r="4213" spans="1:5" x14ac:dyDescent="0.35">
      <c r="A4213" s="39" t="s">
        <v>5142</v>
      </c>
      <c r="B4213">
        <v>0</v>
      </c>
      <c r="C4213">
        <v>0</v>
      </c>
      <c r="D4213">
        <v>0</v>
      </c>
      <c r="E4213">
        <v>0</v>
      </c>
    </row>
    <row r="4214" spans="1:5" x14ac:dyDescent="0.35">
      <c r="A4214" s="39" t="s">
        <v>5143</v>
      </c>
      <c r="B4214">
        <v>0</v>
      </c>
      <c r="C4214">
        <v>17491</v>
      </c>
      <c r="D4214">
        <v>89</v>
      </c>
      <c r="E4214">
        <v>0</v>
      </c>
    </row>
    <row r="4215" spans="1:5" x14ac:dyDescent="0.35">
      <c r="A4215" s="39" t="s">
        <v>5144</v>
      </c>
      <c r="B4215">
        <v>0</v>
      </c>
      <c r="C4215">
        <v>0</v>
      </c>
      <c r="D4215">
        <v>0</v>
      </c>
      <c r="E4215">
        <v>0</v>
      </c>
    </row>
    <row r="4216" spans="1:5" x14ac:dyDescent="0.35">
      <c r="A4216" s="39" t="s">
        <v>5145</v>
      </c>
      <c r="B4216">
        <v>0</v>
      </c>
      <c r="C4216">
        <v>0</v>
      </c>
      <c r="D4216">
        <v>0</v>
      </c>
      <c r="E4216">
        <v>0</v>
      </c>
    </row>
    <row r="4217" spans="1:5" x14ac:dyDescent="0.35">
      <c r="A4217" s="39" t="s">
        <v>5146</v>
      </c>
      <c r="B4217">
        <v>0</v>
      </c>
      <c r="C4217">
        <v>22171</v>
      </c>
      <c r="D4217">
        <v>471</v>
      </c>
      <c r="E4217">
        <v>0</v>
      </c>
    </row>
    <row r="4218" spans="1:5" x14ac:dyDescent="0.35">
      <c r="A4218" s="39" t="s">
        <v>5147</v>
      </c>
      <c r="B4218">
        <v>0</v>
      </c>
      <c r="C4218">
        <v>0</v>
      </c>
      <c r="D4218">
        <v>0</v>
      </c>
      <c r="E4218">
        <v>0</v>
      </c>
    </row>
    <row r="4219" spans="1:5" x14ac:dyDescent="0.35">
      <c r="A4219" s="39" t="s">
        <v>5148</v>
      </c>
      <c r="B4219">
        <v>14318</v>
      </c>
      <c r="C4219">
        <v>33466</v>
      </c>
      <c r="D4219">
        <v>1331</v>
      </c>
      <c r="E4219">
        <v>0</v>
      </c>
    </row>
    <row r="4220" spans="1:5" x14ac:dyDescent="0.35">
      <c r="A4220" s="39" t="s">
        <v>5149</v>
      </c>
      <c r="B4220">
        <v>4704</v>
      </c>
      <c r="C4220">
        <v>0</v>
      </c>
      <c r="D4220">
        <v>259</v>
      </c>
      <c r="E4220">
        <v>0</v>
      </c>
    </row>
    <row r="4221" spans="1:5" x14ac:dyDescent="0.35">
      <c r="A4221" s="39" t="s">
        <v>5150</v>
      </c>
      <c r="B4221">
        <v>0</v>
      </c>
      <c r="C4221">
        <v>0</v>
      </c>
      <c r="D4221">
        <v>0</v>
      </c>
      <c r="E4221">
        <v>0</v>
      </c>
    </row>
    <row r="4222" spans="1:5" x14ac:dyDescent="0.35">
      <c r="A4222" s="39" t="s">
        <v>5151</v>
      </c>
      <c r="B4222">
        <v>16195</v>
      </c>
      <c r="C4222">
        <v>6268</v>
      </c>
      <c r="D4222">
        <v>987</v>
      </c>
      <c r="E4222">
        <v>0</v>
      </c>
    </row>
    <row r="4223" spans="1:5" x14ac:dyDescent="0.35">
      <c r="A4223" s="39" t="s">
        <v>5152</v>
      </c>
      <c r="B4223">
        <v>2846</v>
      </c>
      <c r="C4223">
        <v>2517</v>
      </c>
      <c r="D4223">
        <v>127</v>
      </c>
      <c r="E4223">
        <v>0</v>
      </c>
    </row>
    <row r="4224" spans="1:5" x14ac:dyDescent="0.35">
      <c r="A4224" s="39" t="s">
        <v>5153</v>
      </c>
      <c r="B4224">
        <v>0</v>
      </c>
      <c r="C4224">
        <v>0</v>
      </c>
      <c r="D4224">
        <v>0</v>
      </c>
      <c r="E4224">
        <v>0</v>
      </c>
    </row>
    <row r="4225" spans="1:5" x14ac:dyDescent="0.35">
      <c r="A4225" s="39" t="s">
        <v>5154</v>
      </c>
      <c r="B4225">
        <v>0</v>
      </c>
      <c r="C4225">
        <v>10880</v>
      </c>
      <c r="D4225">
        <v>265</v>
      </c>
      <c r="E4225">
        <v>0</v>
      </c>
    </row>
    <row r="4226" spans="1:5" x14ac:dyDescent="0.35">
      <c r="A4226" s="39" t="s">
        <v>5155</v>
      </c>
      <c r="B4226">
        <v>0</v>
      </c>
      <c r="C4226">
        <v>0</v>
      </c>
      <c r="D4226">
        <v>0</v>
      </c>
      <c r="E4226">
        <v>0</v>
      </c>
    </row>
    <row r="4227" spans="1:5" x14ac:dyDescent="0.35">
      <c r="A4227" s="39" t="s">
        <v>5156</v>
      </c>
      <c r="B4227">
        <v>17342</v>
      </c>
      <c r="C4227">
        <v>1810</v>
      </c>
      <c r="D4227">
        <v>1260</v>
      </c>
      <c r="E4227">
        <v>0</v>
      </c>
    </row>
    <row r="4228" spans="1:5" x14ac:dyDescent="0.35">
      <c r="A4228" s="39" t="s">
        <v>5157</v>
      </c>
      <c r="B4228">
        <v>3462</v>
      </c>
      <c r="C4228">
        <v>17205</v>
      </c>
      <c r="D4228">
        <v>426</v>
      </c>
      <c r="E4228">
        <v>0</v>
      </c>
    </row>
    <row r="4229" spans="1:5" x14ac:dyDescent="0.35">
      <c r="A4229" s="39" t="s">
        <v>5158</v>
      </c>
      <c r="B4229">
        <v>3462</v>
      </c>
      <c r="C4229">
        <v>0</v>
      </c>
      <c r="D4229">
        <v>274</v>
      </c>
      <c r="E4229">
        <v>0</v>
      </c>
    </row>
    <row r="4230" spans="1:5" x14ac:dyDescent="0.35">
      <c r="A4230" s="39" t="s">
        <v>5159</v>
      </c>
      <c r="B4230">
        <v>0</v>
      </c>
      <c r="C4230">
        <v>0</v>
      </c>
      <c r="D4230">
        <v>0</v>
      </c>
      <c r="E4230">
        <v>0</v>
      </c>
    </row>
    <row r="4231" spans="1:5" x14ac:dyDescent="0.35">
      <c r="A4231" s="39" t="s">
        <v>5160</v>
      </c>
      <c r="B4231">
        <v>2867</v>
      </c>
      <c r="C4231">
        <v>18800</v>
      </c>
      <c r="D4231">
        <v>370</v>
      </c>
      <c r="E4231">
        <v>8000</v>
      </c>
    </row>
    <row r="4232" spans="1:5" x14ac:dyDescent="0.35">
      <c r="A4232" s="39" t="s">
        <v>5161</v>
      </c>
      <c r="B4232">
        <v>1434</v>
      </c>
      <c r="C4232">
        <v>0</v>
      </c>
      <c r="D4232">
        <v>67</v>
      </c>
      <c r="E4232">
        <v>0</v>
      </c>
    </row>
    <row r="4233" spans="1:5" x14ac:dyDescent="0.35">
      <c r="A4233" s="39" t="s">
        <v>5162</v>
      </c>
      <c r="B4233">
        <v>280009</v>
      </c>
      <c r="C4233">
        <v>0</v>
      </c>
      <c r="D4233">
        <v>12724</v>
      </c>
      <c r="E4233">
        <v>0</v>
      </c>
    </row>
    <row r="4234" spans="1:5" x14ac:dyDescent="0.35">
      <c r="A4234" s="39" t="s">
        <v>5163</v>
      </c>
      <c r="B4234">
        <v>166209</v>
      </c>
      <c r="C4234">
        <v>0</v>
      </c>
      <c r="D4234">
        <v>7553</v>
      </c>
      <c r="E4234">
        <v>0</v>
      </c>
    </row>
    <row r="4235" spans="1:5" x14ac:dyDescent="0.35">
      <c r="A4235" s="39" t="s">
        <v>5164</v>
      </c>
      <c r="B4235">
        <v>0</v>
      </c>
      <c r="C4235">
        <v>0</v>
      </c>
      <c r="D4235">
        <v>0</v>
      </c>
      <c r="E4235">
        <v>0</v>
      </c>
    </row>
    <row r="4236" spans="1:5" x14ac:dyDescent="0.35">
      <c r="A4236" s="39" t="s">
        <v>5165</v>
      </c>
      <c r="B4236">
        <v>3317</v>
      </c>
      <c r="C4236">
        <v>6587</v>
      </c>
      <c r="D4236">
        <v>45</v>
      </c>
      <c r="E4236">
        <v>0</v>
      </c>
    </row>
    <row r="4237" spans="1:5" x14ac:dyDescent="0.35">
      <c r="A4237" s="39" t="s">
        <v>5166</v>
      </c>
      <c r="B4237">
        <v>3903</v>
      </c>
      <c r="C4237">
        <v>0</v>
      </c>
      <c r="D4237">
        <v>41</v>
      </c>
      <c r="E4237">
        <v>0</v>
      </c>
    </row>
    <row r="4238" spans="1:5" x14ac:dyDescent="0.35">
      <c r="A4238" s="39" t="s">
        <v>5167</v>
      </c>
      <c r="B4238">
        <v>7123</v>
      </c>
      <c r="C4238">
        <v>697</v>
      </c>
      <c r="D4238">
        <v>82</v>
      </c>
      <c r="E4238">
        <v>0</v>
      </c>
    </row>
    <row r="4239" spans="1:5" x14ac:dyDescent="0.35">
      <c r="A4239" s="39" t="s">
        <v>5168</v>
      </c>
      <c r="B4239">
        <v>0</v>
      </c>
      <c r="C4239">
        <v>0</v>
      </c>
      <c r="D4239">
        <v>0</v>
      </c>
      <c r="E4239">
        <v>0</v>
      </c>
    </row>
    <row r="4240" spans="1:5" x14ac:dyDescent="0.35">
      <c r="A4240" s="39" t="s">
        <v>5169</v>
      </c>
      <c r="B4240">
        <v>0</v>
      </c>
      <c r="C4240">
        <v>26456</v>
      </c>
      <c r="D4240">
        <v>96</v>
      </c>
      <c r="E4240">
        <v>0</v>
      </c>
    </row>
    <row r="4241" spans="1:5" x14ac:dyDescent="0.35">
      <c r="A4241" s="39" t="s">
        <v>5170</v>
      </c>
      <c r="B4241">
        <v>0</v>
      </c>
      <c r="C4241">
        <v>0</v>
      </c>
      <c r="D4241">
        <v>0</v>
      </c>
      <c r="E4241">
        <v>0</v>
      </c>
    </row>
    <row r="4242" spans="1:5" x14ac:dyDescent="0.35">
      <c r="A4242" s="39" t="s">
        <v>5171</v>
      </c>
      <c r="B4242">
        <v>10846</v>
      </c>
      <c r="C4242">
        <v>31160</v>
      </c>
      <c r="D4242">
        <v>668</v>
      </c>
      <c r="E4242">
        <v>0</v>
      </c>
    </row>
    <row r="4243" spans="1:5" x14ac:dyDescent="0.35">
      <c r="A4243" s="39" t="s">
        <v>5172</v>
      </c>
      <c r="B4243">
        <v>4373</v>
      </c>
      <c r="C4243">
        <v>0</v>
      </c>
      <c r="D4243">
        <v>220</v>
      </c>
      <c r="E4243">
        <v>0</v>
      </c>
    </row>
    <row r="4244" spans="1:5" x14ac:dyDescent="0.35">
      <c r="A4244" s="39" t="s">
        <v>5173</v>
      </c>
      <c r="B4244">
        <v>0</v>
      </c>
      <c r="C4244">
        <v>0</v>
      </c>
      <c r="D4244">
        <v>0</v>
      </c>
      <c r="E4244">
        <v>0</v>
      </c>
    </row>
    <row r="4245" spans="1:5" x14ac:dyDescent="0.35">
      <c r="A4245" s="39" t="s">
        <v>5174</v>
      </c>
      <c r="B4245">
        <v>30895</v>
      </c>
      <c r="C4245">
        <v>31286</v>
      </c>
      <c r="D4245">
        <v>2737</v>
      </c>
      <c r="E4245">
        <v>3364</v>
      </c>
    </row>
    <row r="4246" spans="1:5" x14ac:dyDescent="0.35">
      <c r="A4246" s="39" t="s">
        <v>5175</v>
      </c>
      <c r="B4246">
        <v>15874</v>
      </c>
      <c r="C4246">
        <v>0</v>
      </c>
      <c r="D4246">
        <v>1152</v>
      </c>
      <c r="E4246">
        <v>0</v>
      </c>
    </row>
    <row r="4247" spans="1:5" x14ac:dyDescent="0.35">
      <c r="A4247" s="39" t="s">
        <v>5176</v>
      </c>
      <c r="B4247">
        <v>183397</v>
      </c>
      <c r="C4247">
        <v>88080</v>
      </c>
      <c r="D4247">
        <v>9414</v>
      </c>
      <c r="E4247">
        <v>59500</v>
      </c>
    </row>
    <row r="4248" spans="1:5" x14ac:dyDescent="0.35">
      <c r="A4248" s="39" t="s">
        <v>5177</v>
      </c>
      <c r="B4248">
        <v>0</v>
      </c>
      <c r="C4248">
        <v>0</v>
      </c>
      <c r="D4248">
        <v>0</v>
      </c>
      <c r="E4248">
        <v>0</v>
      </c>
    </row>
    <row r="4249" spans="1:5" x14ac:dyDescent="0.35">
      <c r="A4249" s="39" t="s">
        <v>5178</v>
      </c>
      <c r="B4249">
        <v>81895</v>
      </c>
      <c r="C4249">
        <v>0</v>
      </c>
      <c r="D4249">
        <v>2332</v>
      </c>
      <c r="E4249">
        <v>0</v>
      </c>
    </row>
    <row r="4250" spans="1:5" x14ac:dyDescent="0.35">
      <c r="A4250" s="39" t="s">
        <v>5179</v>
      </c>
      <c r="B4250">
        <v>7841</v>
      </c>
      <c r="C4250">
        <v>0</v>
      </c>
      <c r="D4250">
        <v>202</v>
      </c>
      <c r="E4250">
        <v>0</v>
      </c>
    </row>
    <row r="4251" spans="1:5" x14ac:dyDescent="0.35">
      <c r="A4251" s="39" t="s">
        <v>5180</v>
      </c>
      <c r="B4251">
        <v>261803</v>
      </c>
      <c r="C4251">
        <v>0</v>
      </c>
      <c r="D4251">
        <v>6733</v>
      </c>
      <c r="E4251">
        <v>0</v>
      </c>
    </row>
    <row r="4252" spans="1:5" x14ac:dyDescent="0.35">
      <c r="A4252" s="39" t="s">
        <v>5181</v>
      </c>
      <c r="B4252">
        <v>145059</v>
      </c>
      <c r="C4252">
        <v>0</v>
      </c>
      <c r="D4252">
        <v>3731</v>
      </c>
      <c r="E4252">
        <v>0</v>
      </c>
    </row>
    <row r="4253" spans="1:5" x14ac:dyDescent="0.35">
      <c r="A4253" s="39" t="s">
        <v>5182</v>
      </c>
      <c r="B4253">
        <v>0</v>
      </c>
      <c r="C4253">
        <v>0</v>
      </c>
      <c r="D4253">
        <v>0</v>
      </c>
      <c r="E4253">
        <v>0</v>
      </c>
    </row>
    <row r="4254" spans="1:5" x14ac:dyDescent="0.35">
      <c r="A4254" s="39" t="s">
        <v>5183</v>
      </c>
      <c r="B4254">
        <v>71205</v>
      </c>
      <c r="C4254">
        <v>0</v>
      </c>
      <c r="D4254">
        <v>9552</v>
      </c>
      <c r="E4254">
        <v>0</v>
      </c>
    </row>
    <row r="4255" spans="1:5" x14ac:dyDescent="0.35">
      <c r="A4255" s="39" t="s">
        <v>5184</v>
      </c>
      <c r="B4255">
        <v>31833</v>
      </c>
      <c r="C4255">
        <v>0</v>
      </c>
      <c r="D4255">
        <v>2508</v>
      </c>
      <c r="E4255">
        <v>0</v>
      </c>
    </row>
    <row r="4256" spans="1:5" x14ac:dyDescent="0.35">
      <c r="A4256" s="39" t="s">
        <v>5185</v>
      </c>
      <c r="B4256">
        <v>1675</v>
      </c>
      <c r="C4256">
        <v>0</v>
      </c>
      <c r="D4256">
        <v>132</v>
      </c>
      <c r="E4256">
        <v>0</v>
      </c>
    </row>
    <row r="4257" spans="1:5" x14ac:dyDescent="0.35">
      <c r="A4257" s="39" t="s">
        <v>5186</v>
      </c>
      <c r="B4257">
        <v>16933</v>
      </c>
      <c r="C4257">
        <v>0</v>
      </c>
      <c r="D4257">
        <v>1389</v>
      </c>
      <c r="E4257">
        <v>1506</v>
      </c>
    </row>
    <row r="4258" spans="1:5" x14ac:dyDescent="0.35">
      <c r="A4258" s="39" t="s">
        <v>5187</v>
      </c>
      <c r="B4258">
        <v>0</v>
      </c>
      <c r="C4258">
        <v>0</v>
      </c>
      <c r="D4258">
        <v>0</v>
      </c>
      <c r="E4258">
        <v>234</v>
      </c>
    </row>
    <row r="4259" spans="1:5" x14ac:dyDescent="0.35">
      <c r="A4259" s="39" t="s">
        <v>5188</v>
      </c>
      <c r="B4259">
        <v>14162</v>
      </c>
      <c r="C4259">
        <v>0</v>
      </c>
      <c r="D4259">
        <v>1101</v>
      </c>
      <c r="E4259">
        <v>0</v>
      </c>
    </row>
    <row r="4260" spans="1:5" x14ac:dyDescent="0.35">
      <c r="A4260" s="39" t="s">
        <v>5189</v>
      </c>
      <c r="B4260">
        <v>14139</v>
      </c>
      <c r="C4260">
        <v>0</v>
      </c>
      <c r="D4260">
        <v>2514</v>
      </c>
      <c r="E4260">
        <v>0</v>
      </c>
    </row>
    <row r="4261" spans="1:5" x14ac:dyDescent="0.35">
      <c r="A4261" s="39" t="s">
        <v>5190</v>
      </c>
      <c r="B4261">
        <v>12254</v>
      </c>
      <c r="C4261">
        <v>0</v>
      </c>
      <c r="D4261">
        <v>1335</v>
      </c>
      <c r="E4261">
        <v>0</v>
      </c>
    </row>
    <row r="4262" spans="1:5" x14ac:dyDescent="0.35">
      <c r="A4262" s="39" t="s">
        <v>5191</v>
      </c>
      <c r="B4262">
        <v>4713</v>
      </c>
      <c r="C4262">
        <v>0</v>
      </c>
      <c r="D4262">
        <v>514</v>
      </c>
      <c r="E4262">
        <v>0</v>
      </c>
    </row>
    <row r="4263" spans="1:5" x14ac:dyDescent="0.35">
      <c r="A4263" s="39" t="s">
        <v>5192</v>
      </c>
      <c r="B4263">
        <v>24108</v>
      </c>
      <c r="C4263">
        <v>0</v>
      </c>
      <c r="D4263">
        <v>2620</v>
      </c>
      <c r="E4263">
        <v>0</v>
      </c>
    </row>
    <row r="4264" spans="1:5" x14ac:dyDescent="0.35">
      <c r="A4264" s="39" t="s">
        <v>5193</v>
      </c>
      <c r="B4264">
        <v>12547</v>
      </c>
      <c r="C4264">
        <v>0</v>
      </c>
      <c r="D4264">
        <v>866</v>
      </c>
      <c r="E4264">
        <v>0</v>
      </c>
    </row>
    <row r="4265" spans="1:5" x14ac:dyDescent="0.35">
      <c r="A4265" s="39" t="s">
        <v>5194</v>
      </c>
      <c r="B4265">
        <v>6626</v>
      </c>
      <c r="C4265">
        <v>0</v>
      </c>
      <c r="D4265">
        <v>466</v>
      </c>
      <c r="E4265">
        <v>0</v>
      </c>
    </row>
    <row r="4266" spans="1:5" x14ac:dyDescent="0.35">
      <c r="A4266" s="39" t="s">
        <v>5195</v>
      </c>
      <c r="B4266">
        <v>0</v>
      </c>
      <c r="C4266">
        <v>0</v>
      </c>
      <c r="D4266">
        <v>0</v>
      </c>
      <c r="E4266">
        <v>0</v>
      </c>
    </row>
    <row r="4267" spans="1:5" x14ac:dyDescent="0.35">
      <c r="A4267" s="39" t="s">
        <v>5196</v>
      </c>
      <c r="B4267">
        <v>6375</v>
      </c>
      <c r="C4267">
        <v>0</v>
      </c>
      <c r="D4267">
        <v>387</v>
      </c>
      <c r="E4267">
        <v>0</v>
      </c>
    </row>
    <row r="4268" spans="1:5" x14ac:dyDescent="0.35">
      <c r="A4268" s="39" t="s">
        <v>5197</v>
      </c>
      <c r="B4268">
        <v>459</v>
      </c>
      <c r="C4268">
        <v>0</v>
      </c>
      <c r="D4268">
        <v>27</v>
      </c>
      <c r="E4268">
        <v>0</v>
      </c>
    </row>
    <row r="4269" spans="1:5" x14ac:dyDescent="0.35">
      <c r="A4269" s="39" t="s">
        <v>5198</v>
      </c>
      <c r="B4269">
        <v>5651</v>
      </c>
      <c r="C4269">
        <v>0</v>
      </c>
      <c r="D4269">
        <v>330</v>
      </c>
      <c r="E4269">
        <v>0</v>
      </c>
    </row>
    <row r="4270" spans="1:5" x14ac:dyDescent="0.35">
      <c r="A4270" s="39" t="s">
        <v>5199</v>
      </c>
      <c r="B4270">
        <v>0</v>
      </c>
      <c r="C4270">
        <v>0</v>
      </c>
      <c r="D4270">
        <v>0</v>
      </c>
      <c r="E4270">
        <v>0</v>
      </c>
    </row>
    <row r="4271" spans="1:5" x14ac:dyDescent="0.35">
      <c r="A4271" s="39" t="s">
        <v>5200</v>
      </c>
      <c r="B4271">
        <v>184028</v>
      </c>
      <c r="C4271">
        <v>0</v>
      </c>
      <c r="D4271">
        <v>23874</v>
      </c>
      <c r="E4271">
        <v>0</v>
      </c>
    </row>
    <row r="4272" spans="1:5" x14ac:dyDescent="0.35">
      <c r="A4272" s="39" t="s">
        <v>5201</v>
      </c>
      <c r="B4272">
        <v>1631023</v>
      </c>
      <c r="C4272">
        <v>0</v>
      </c>
      <c r="D4272">
        <v>158263</v>
      </c>
      <c r="E4272">
        <v>0</v>
      </c>
    </row>
    <row r="4273" spans="1:5" x14ac:dyDescent="0.35">
      <c r="A4273" s="39" t="s">
        <v>5202</v>
      </c>
      <c r="B4273">
        <v>86902</v>
      </c>
      <c r="C4273">
        <v>0</v>
      </c>
      <c r="D4273">
        <v>9457</v>
      </c>
      <c r="E4273">
        <v>0</v>
      </c>
    </row>
    <row r="4274" spans="1:5" x14ac:dyDescent="0.35">
      <c r="A4274" s="39" t="s">
        <v>5203</v>
      </c>
      <c r="B4274">
        <v>1898934</v>
      </c>
      <c r="C4274">
        <v>0</v>
      </c>
      <c r="D4274">
        <v>203900</v>
      </c>
      <c r="E4274">
        <v>0</v>
      </c>
    </row>
    <row r="4275" spans="1:5" x14ac:dyDescent="0.35">
      <c r="A4275" s="39" t="s">
        <v>5204</v>
      </c>
      <c r="B4275">
        <v>306778</v>
      </c>
      <c r="C4275">
        <v>0</v>
      </c>
      <c r="D4275">
        <v>29874</v>
      </c>
      <c r="E4275">
        <v>0</v>
      </c>
    </row>
    <row r="4276" spans="1:5" x14ac:dyDescent="0.35">
      <c r="A4276" s="39" t="s">
        <v>5205</v>
      </c>
      <c r="B4276">
        <v>735285</v>
      </c>
      <c r="C4276">
        <v>0</v>
      </c>
      <c r="D4276">
        <v>78952</v>
      </c>
      <c r="E4276">
        <v>0</v>
      </c>
    </row>
    <row r="4277" spans="1:5" x14ac:dyDescent="0.35">
      <c r="A4277" s="39" t="s">
        <v>5206</v>
      </c>
      <c r="B4277">
        <v>378280</v>
      </c>
      <c r="C4277">
        <v>0</v>
      </c>
      <c r="D4277">
        <v>41165</v>
      </c>
      <c r="E4277">
        <v>0</v>
      </c>
    </row>
    <row r="4278" spans="1:5" x14ac:dyDescent="0.35">
      <c r="A4278" s="39" t="s">
        <v>5207</v>
      </c>
      <c r="B4278">
        <v>0</v>
      </c>
      <c r="C4278">
        <v>0</v>
      </c>
      <c r="D4278">
        <v>0</v>
      </c>
      <c r="E4278">
        <v>0</v>
      </c>
    </row>
    <row r="4279" spans="1:5" x14ac:dyDescent="0.35">
      <c r="A4279" s="39" t="s">
        <v>5208</v>
      </c>
      <c r="B4279">
        <v>9579</v>
      </c>
      <c r="C4279">
        <v>0</v>
      </c>
      <c r="D4279">
        <v>1170</v>
      </c>
      <c r="E4279">
        <v>0</v>
      </c>
    </row>
    <row r="4280" spans="1:5" x14ac:dyDescent="0.35">
      <c r="A4280" s="39" t="s">
        <v>5209</v>
      </c>
      <c r="B4280">
        <v>1435</v>
      </c>
      <c r="C4280">
        <v>0</v>
      </c>
      <c r="D4280">
        <v>157</v>
      </c>
      <c r="E4280">
        <v>0</v>
      </c>
    </row>
    <row r="4281" spans="1:5" x14ac:dyDescent="0.35">
      <c r="A4281" s="39" t="s">
        <v>5210</v>
      </c>
      <c r="B4281">
        <v>31932</v>
      </c>
      <c r="C4281">
        <v>0</v>
      </c>
      <c r="D4281">
        <v>2491</v>
      </c>
      <c r="E4281">
        <v>0</v>
      </c>
    </row>
    <row r="4282" spans="1:5" x14ac:dyDescent="0.35">
      <c r="A4282" s="39" t="s">
        <v>5211</v>
      </c>
      <c r="B4282">
        <v>7624</v>
      </c>
      <c r="C4282">
        <v>0</v>
      </c>
      <c r="D4282">
        <v>838</v>
      </c>
      <c r="E4282">
        <v>0</v>
      </c>
    </row>
    <row r="4283" spans="1:5" x14ac:dyDescent="0.35">
      <c r="A4283" s="39" t="s">
        <v>5212</v>
      </c>
      <c r="B4283">
        <v>30318</v>
      </c>
      <c r="C4283">
        <v>0</v>
      </c>
      <c r="D4283">
        <v>1729</v>
      </c>
      <c r="E4283">
        <v>0</v>
      </c>
    </row>
    <row r="4284" spans="1:5" x14ac:dyDescent="0.35">
      <c r="A4284" s="39" t="s">
        <v>5213</v>
      </c>
      <c r="B4284">
        <v>10853</v>
      </c>
      <c r="C4284">
        <v>0</v>
      </c>
      <c r="D4284">
        <v>586</v>
      </c>
      <c r="E4284">
        <v>0</v>
      </c>
    </row>
    <row r="4285" spans="1:5" x14ac:dyDescent="0.35">
      <c r="A4285" s="39" t="s">
        <v>5214</v>
      </c>
      <c r="B4285">
        <v>24334</v>
      </c>
      <c r="C4285">
        <v>0</v>
      </c>
      <c r="D4285">
        <v>2513</v>
      </c>
      <c r="E4285">
        <v>0</v>
      </c>
    </row>
    <row r="4286" spans="1:5" x14ac:dyDescent="0.35">
      <c r="A4286" s="39" t="s">
        <v>5215</v>
      </c>
      <c r="B4286">
        <v>20599</v>
      </c>
      <c r="C4286">
        <v>0</v>
      </c>
      <c r="D4286">
        <v>1728</v>
      </c>
      <c r="E4286">
        <v>0</v>
      </c>
    </row>
    <row r="4287" spans="1:5" x14ac:dyDescent="0.35">
      <c r="A4287" s="39" t="s">
        <v>5216</v>
      </c>
      <c r="B4287">
        <v>63298</v>
      </c>
      <c r="C4287">
        <v>0</v>
      </c>
      <c r="D4287">
        <v>5729</v>
      </c>
      <c r="E4287">
        <v>0</v>
      </c>
    </row>
    <row r="4288" spans="1:5" x14ac:dyDescent="0.35">
      <c r="A4288" s="39" t="s">
        <v>5217</v>
      </c>
      <c r="B4288">
        <v>45982</v>
      </c>
      <c r="C4288">
        <v>0</v>
      </c>
      <c r="D4288">
        <v>4199</v>
      </c>
      <c r="E4288">
        <v>0</v>
      </c>
    </row>
    <row r="4289" spans="1:5" x14ac:dyDescent="0.35">
      <c r="A4289" s="39" t="s">
        <v>5218</v>
      </c>
      <c r="B4289">
        <v>1911032</v>
      </c>
      <c r="C4289">
        <v>0</v>
      </c>
      <c r="D4289">
        <v>170822</v>
      </c>
      <c r="E4289">
        <v>1066000</v>
      </c>
    </row>
    <row r="4290" spans="1:5" x14ac:dyDescent="0.35">
      <c r="A4290" s="39" t="s">
        <v>5219</v>
      </c>
      <c r="B4290">
        <v>33391</v>
      </c>
      <c r="C4290">
        <v>18496</v>
      </c>
      <c r="D4290">
        <v>1807</v>
      </c>
      <c r="E4290">
        <v>0</v>
      </c>
    </row>
    <row r="4291" spans="1:5" x14ac:dyDescent="0.35">
      <c r="A4291" s="39" t="s">
        <v>5220</v>
      </c>
      <c r="B4291">
        <v>0</v>
      </c>
      <c r="C4291">
        <v>0</v>
      </c>
      <c r="D4291">
        <v>0</v>
      </c>
      <c r="E4291">
        <v>0</v>
      </c>
    </row>
    <row r="4292" spans="1:5" x14ac:dyDescent="0.35">
      <c r="A4292" s="39" t="s">
        <v>5221</v>
      </c>
      <c r="B4292">
        <v>0</v>
      </c>
      <c r="C4292">
        <v>0</v>
      </c>
      <c r="D4292">
        <v>0</v>
      </c>
      <c r="E4292">
        <v>0</v>
      </c>
    </row>
    <row r="4293" spans="1:5" x14ac:dyDescent="0.35">
      <c r="A4293" s="39" t="s">
        <v>5222</v>
      </c>
      <c r="B4293">
        <v>17298</v>
      </c>
      <c r="C4293">
        <v>44829</v>
      </c>
      <c r="D4293">
        <v>1383</v>
      </c>
      <c r="E4293">
        <v>0</v>
      </c>
    </row>
    <row r="4294" spans="1:5" x14ac:dyDescent="0.35">
      <c r="A4294" s="39" t="s">
        <v>5223</v>
      </c>
      <c r="B4294">
        <v>15244</v>
      </c>
      <c r="C4294">
        <v>0</v>
      </c>
      <c r="D4294">
        <v>953</v>
      </c>
      <c r="E4294">
        <v>0</v>
      </c>
    </row>
    <row r="4295" spans="1:5" x14ac:dyDescent="0.35">
      <c r="A4295" s="39" t="s">
        <v>5224</v>
      </c>
      <c r="B4295">
        <v>45300</v>
      </c>
      <c r="C4295">
        <v>0</v>
      </c>
      <c r="D4295">
        <v>2832</v>
      </c>
      <c r="E4295">
        <v>0</v>
      </c>
    </row>
    <row r="4296" spans="1:5" x14ac:dyDescent="0.35">
      <c r="A4296" s="39" t="s">
        <v>5225</v>
      </c>
      <c r="B4296">
        <v>0</v>
      </c>
      <c r="C4296">
        <v>0</v>
      </c>
      <c r="D4296">
        <v>0</v>
      </c>
      <c r="E4296">
        <v>0</v>
      </c>
    </row>
    <row r="4297" spans="1:5" x14ac:dyDescent="0.35">
      <c r="A4297" s="39" t="s">
        <v>5226</v>
      </c>
      <c r="B4297">
        <v>10146</v>
      </c>
      <c r="C4297">
        <v>35626</v>
      </c>
      <c r="D4297">
        <v>934</v>
      </c>
      <c r="E4297">
        <v>0</v>
      </c>
    </row>
    <row r="4298" spans="1:5" x14ac:dyDescent="0.35">
      <c r="A4298" s="39" t="s">
        <v>5227</v>
      </c>
      <c r="B4298">
        <v>10146</v>
      </c>
      <c r="C4298">
        <v>0</v>
      </c>
      <c r="D4298">
        <v>624</v>
      </c>
      <c r="E4298">
        <v>0</v>
      </c>
    </row>
    <row r="4299" spans="1:5" x14ac:dyDescent="0.35">
      <c r="A4299" s="39" t="s">
        <v>5228</v>
      </c>
      <c r="B4299">
        <v>23940</v>
      </c>
      <c r="C4299">
        <v>0</v>
      </c>
      <c r="D4299">
        <v>1471</v>
      </c>
      <c r="E4299">
        <v>0</v>
      </c>
    </row>
    <row r="4300" spans="1:5" x14ac:dyDescent="0.35">
      <c r="A4300" s="39" t="s">
        <v>5229</v>
      </c>
      <c r="B4300">
        <v>18981</v>
      </c>
      <c r="C4300">
        <v>0</v>
      </c>
      <c r="D4300">
        <v>1167</v>
      </c>
      <c r="E4300">
        <v>0</v>
      </c>
    </row>
    <row r="4301" spans="1:5" x14ac:dyDescent="0.35">
      <c r="A4301" s="39" t="s">
        <v>5230</v>
      </c>
      <c r="B4301">
        <v>16113</v>
      </c>
      <c r="C4301">
        <v>13435</v>
      </c>
      <c r="D4301">
        <v>895</v>
      </c>
      <c r="E4301">
        <v>0</v>
      </c>
    </row>
    <row r="4302" spans="1:5" x14ac:dyDescent="0.35">
      <c r="A4302" s="39" t="s">
        <v>5231</v>
      </c>
      <c r="B4302">
        <v>7854</v>
      </c>
      <c r="C4302">
        <v>0</v>
      </c>
      <c r="D4302">
        <v>423</v>
      </c>
      <c r="E4302">
        <v>0</v>
      </c>
    </row>
    <row r="4303" spans="1:5" x14ac:dyDescent="0.35">
      <c r="A4303" s="39" t="s">
        <v>5232</v>
      </c>
      <c r="B4303">
        <v>0</v>
      </c>
      <c r="C4303">
        <v>0</v>
      </c>
      <c r="D4303">
        <v>0</v>
      </c>
      <c r="E4303">
        <v>0</v>
      </c>
    </row>
    <row r="4304" spans="1:5" x14ac:dyDescent="0.35">
      <c r="A4304" s="39" t="s">
        <v>5233</v>
      </c>
      <c r="B4304">
        <v>7663</v>
      </c>
      <c r="C4304">
        <v>50748</v>
      </c>
      <c r="D4304">
        <v>862</v>
      </c>
      <c r="E4304">
        <v>0</v>
      </c>
    </row>
    <row r="4305" spans="1:5" x14ac:dyDescent="0.35">
      <c r="A4305" s="39" t="s">
        <v>5234</v>
      </c>
      <c r="B4305">
        <v>5420</v>
      </c>
      <c r="C4305">
        <v>0</v>
      </c>
      <c r="D4305">
        <v>446</v>
      </c>
      <c r="E4305">
        <v>0</v>
      </c>
    </row>
    <row r="4306" spans="1:5" x14ac:dyDescent="0.35">
      <c r="A4306" s="39" t="s">
        <v>5235</v>
      </c>
      <c r="B4306">
        <v>43921</v>
      </c>
      <c r="C4306">
        <v>0</v>
      </c>
      <c r="D4306">
        <v>3613</v>
      </c>
      <c r="E4306">
        <v>0</v>
      </c>
    </row>
    <row r="4307" spans="1:5" x14ac:dyDescent="0.35">
      <c r="A4307" s="39" t="s">
        <v>5236</v>
      </c>
      <c r="B4307">
        <v>31118</v>
      </c>
      <c r="C4307">
        <v>0</v>
      </c>
      <c r="D4307">
        <v>2560</v>
      </c>
      <c r="E4307">
        <v>0</v>
      </c>
    </row>
    <row r="4308" spans="1:5" x14ac:dyDescent="0.35">
      <c r="A4308" s="39" t="s">
        <v>5237</v>
      </c>
      <c r="B4308">
        <v>0</v>
      </c>
      <c r="C4308">
        <v>0</v>
      </c>
      <c r="D4308">
        <v>0</v>
      </c>
      <c r="E4308">
        <v>0</v>
      </c>
    </row>
    <row r="4309" spans="1:5" x14ac:dyDescent="0.35">
      <c r="A4309" s="39" t="s">
        <v>5238</v>
      </c>
      <c r="B4309">
        <v>10292</v>
      </c>
      <c r="C4309">
        <v>28196</v>
      </c>
      <c r="D4309">
        <v>693</v>
      </c>
      <c r="E4309">
        <v>0</v>
      </c>
    </row>
    <row r="4310" spans="1:5" x14ac:dyDescent="0.35">
      <c r="A4310" s="39" t="s">
        <v>5239</v>
      </c>
      <c r="B4310">
        <v>10292</v>
      </c>
      <c r="C4310">
        <v>0</v>
      </c>
      <c r="D4310">
        <v>589</v>
      </c>
      <c r="E4310">
        <v>0</v>
      </c>
    </row>
    <row r="4311" spans="1:5" x14ac:dyDescent="0.35">
      <c r="A4311" s="39" t="s">
        <v>5240</v>
      </c>
      <c r="B4311">
        <v>15683</v>
      </c>
      <c r="C4311">
        <v>0</v>
      </c>
      <c r="D4311">
        <v>898</v>
      </c>
      <c r="E4311">
        <v>0</v>
      </c>
    </row>
    <row r="4312" spans="1:5" x14ac:dyDescent="0.35">
      <c r="A4312" s="39" t="s">
        <v>5241</v>
      </c>
      <c r="B4312">
        <v>13601</v>
      </c>
      <c r="C4312">
        <v>0</v>
      </c>
      <c r="D4312">
        <v>779</v>
      </c>
      <c r="E4312">
        <v>0</v>
      </c>
    </row>
    <row r="4313" spans="1:5" x14ac:dyDescent="0.35">
      <c r="A4313" s="39" t="s">
        <v>5242</v>
      </c>
      <c r="B4313">
        <v>0</v>
      </c>
      <c r="C4313">
        <v>0</v>
      </c>
      <c r="D4313">
        <v>0</v>
      </c>
      <c r="E4313">
        <v>0</v>
      </c>
    </row>
    <row r="4314" spans="1:5" x14ac:dyDescent="0.35">
      <c r="A4314" s="39" t="s">
        <v>5243</v>
      </c>
      <c r="B4314">
        <v>12852</v>
      </c>
      <c r="C4314">
        <v>26185</v>
      </c>
      <c r="D4314">
        <v>1000</v>
      </c>
      <c r="E4314">
        <v>0</v>
      </c>
    </row>
    <row r="4315" spans="1:5" x14ac:dyDescent="0.35">
      <c r="A4315" s="39" t="s">
        <v>5244</v>
      </c>
      <c r="B4315">
        <v>4921</v>
      </c>
      <c r="C4315">
        <v>0</v>
      </c>
      <c r="D4315">
        <v>269</v>
      </c>
      <c r="E4315">
        <v>0</v>
      </c>
    </row>
    <row r="4316" spans="1:5" x14ac:dyDescent="0.35">
      <c r="A4316" s="39" t="s">
        <v>5245</v>
      </c>
      <c r="B4316">
        <v>17800</v>
      </c>
      <c r="C4316">
        <v>0</v>
      </c>
      <c r="D4316">
        <v>904</v>
      </c>
      <c r="E4316">
        <v>0</v>
      </c>
    </row>
    <row r="4317" spans="1:5" x14ac:dyDescent="0.35">
      <c r="A4317" s="39" t="s">
        <v>5246</v>
      </c>
      <c r="B4317">
        <v>12478</v>
      </c>
      <c r="C4317">
        <v>0</v>
      </c>
      <c r="D4317">
        <v>634</v>
      </c>
      <c r="E4317">
        <v>0</v>
      </c>
    </row>
    <row r="4318" spans="1:5" x14ac:dyDescent="0.35">
      <c r="A4318" s="39" t="s">
        <v>5247</v>
      </c>
      <c r="B4318">
        <v>0</v>
      </c>
      <c r="C4318">
        <v>0</v>
      </c>
      <c r="D4318">
        <v>0</v>
      </c>
      <c r="E4318">
        <v>0</v>
      </c>
    </row>
    <row r="4319" spans="1:5" x14ac:dyDescent="0.35">
      <c r="A4319" s="39" t="s">
        <v>5248</v>
      </c>
      <c r="B4319">
        <v>28676</v>
      </c>
      <c r="C4319">
        <v>37931</v>
      </c>
      <c r="D4319">
        <v>2182</v>
      </c>
      <c r="E4319">
        <v>0</v>
      </c>
    </row>
    <row r="4320" spans="1:5" x14ac:dyDescent="0.35">
      <c r="A4320" s="39" t="s">
        <v>5249</v>
      </c>
      <c r="B4320">
        <v>0</v>
      </c>
      <c r="C4320">
        <v>0</v>
      </c>
      <c r="D4320">
        <v>0</v>
      </c>
      <c r="E4320">
        <v>0</v>
      </c>
    </row>
    <row r="4321" spans="1:5" x14ac:dyDescent="0.35">
      <c r="A4321" s="39" t="s">
        <v>5250</v>
      </c>
      <c r="B4321">
        <v>28082</v>
      </c>
      <c r="C4321">
        <v>0</v>
      </c>
      <c r="D4321">
        <v>1505</v>
      </c>
      <c r="E4321">
        <v>0</v>
      </c>
    </row>
    <row r="4322" spans="1:5" x14ac:dyDescent="0.35">
      <c r="A4322" s="39" t="s">
        <v>5251</v>
      </c>
      <c r="B4322">
        <v>10101</v>
      </c>
      <c r="C4322">
        <v>0</v>
      </c>
      <c r="D4322">
        <v>541</v>
      </c>
      <c r="E4322">
        <v>0</v>
      </c>
    </row>
    <row r="4323" spans="1:5" x14ac:dyDescent="0.35">
      <c r="A4323" s="39" t="s">
        <v>5252</v>
      </c>
      <c r="B4323">
        <v>0</v>
      </c>
      <c r="C4323">
        <v>0</v>
      </c>
      <c r="D4323">
        <v>0</v>
      </c>
      <c r="E4323">
        <v>0</v>
      </c>
    </row>
    <row r="4324" spans="1:5" x14ac:dyDescent="0.35">
      <c r="A4324" s="39" t="s">
        <v>5253</v>
      </c>
      <c r="B4324">
        <v>24652</v>
      </c>
      <c r="C4324">
        <v>49357</v>
      </c>
      <c r="D4324">
        <v>1731</v>
      </c>
      <c r="E4324">
        <v>0</v>
      </c>
    </row>
    <row r="4325" spans="1:5" x14ac:dyDescent="0.35">
      <c r="A4325" s="39" t="s">
        <v>5254</v>
      </c>
      <c r="B4325">
        <v>0</v>
      </c>
      <c r="C4325">
        <v>0</v>
      </c>
      <c r="D4325">
        <v>0</v>
      </c>
      <c r="E4325">
        <v>0</v>
      </c>
    </row>
    <row r="4326" spans="1:5" x14ac:dyDescent="0.35">
      <c r="A4326" s="39" t="s">
        <v>5255</v>
      </c>
      <c r="B4326">
        <v>28414</v>
      </c>
      <c r="C4326">
        <v>0</v>
      </c>
      <c r="D4326">
        <v>2037</v>
      </c>
      <c r="E4326">
        <v>0</v>
      </c>
    </row>
    <row r="4327" spans="1:5" x14ac:dyDescent="0.35">
      <c r="A4327" s="39" t="s">
        <v>5256</v>
      </c>
      <c r="B4327">
        <v>34282</v>
      </c>
      <c r="C4327">
        <v>0</v>
      </c>
      <c r="D4327">
        <v>2458</v>
      </c>
      <c r="E4327">
        <v>0</v>
      </c>
    </row>
    <row r="4328" spans="1:5" x14ac:dyDescent="0.35">
      <c r="A4328" s="39" t="s">
        <v>5257</v>
      </c>
      <c r="B4328">
        <v>0</v>
      </c>
      <c r="C4328">
        <v>0</v>
      </c>
      <c r="D4328">
        <v>0</v>
      </c>
      <c r="E4328">
        <v>0</v>
      </c>
    </row>
    <row r="4329" spans="1:5" x14ac:dyDescent="0.35">
      <c r="A4329" s="39" t="s">
        <v>5258</v>
      </c>
      <c r="B4329">
        <v>35837</v>
      </c>
      <c r="C4329">
        <v>51015</v>
      </c>
      <c r="D4329">
        <v>2901</v>
      </c>
      <c r="E4329">
        <v>0</v>
      </c>
    </row>
    <row r="4330" spans="1:5" x14ac:dyDescent="0.35">
      <c r="A4330" s="39" t="s">
        <v>5259</v>
      </c>
      <c r="B4330">
        <v>0</v>
      </c>
      <c r="C4330">
        <v>0</v>
      </c>
      <c r="D4330">
        <v>0</v>
      </c>
      <c r="E4330">
        <v>0</v>
      </c>
    </row>
    <row r="4331" spans="1:5" x14ac:dyDescent="0.35">
      <c r="A4331" s="39" t="s">
        <v>5260</v>
      </c>
      <c r="B4331">
        <v>18133</v>
      </c>
      <c r="C4331">
        <v>0</v>
      </c>
      <c r="D4331">
        <v>1260</v>
      </c>
      <c r="E4331">
        <v>0</v>
      </c>
    </row>
    <row r="4332" spans="1:5" x14ac:dyDescent="0.35">
      <c r="A4332" s="39" t="s">
        <v>5261</v>
      </c>
      <c r="B4332">
        <v>36597</v>
      </c>
      <c r="C4332">
        <v>0</v>
      </c>
      <c r="D4332">
        <v>2544</v>
      </c>
      <c r="E4332">
        <v>0</v>
      </c>
    </row>
    <row r="4333" spans="1:5" x14ac:dyDescent="0.35">
      <c r="A4333" s="39" t="s">
        <v>5262</v>
      </c>
      <c r="B4333">
        <v>0</v>
      </c>
      <c r="C4333">
        <v>0</v>
      </c>
      <c r="D4333">
        <v>0</v>
      </c>
      <c r="E4333">
        <v>0</v>
      </c>
    </row>
    <row r="4334" spans="1:5" x14ac:dyDescent="0.35">
      <c r="A4334" s="39" t="s">
        <v>5263</v>
      </c>
      <c r="B4334">
        <v>14537</v>
      </c>
      <c r="C4334">
        <v>56149</v>
      </c>
      <c r="D4334">
        <v>1299</v>
      </c>
      <c r="E4334">
        <v>0</v>
      </c>
    </row>
    <row r="4335" spans="1:5" x14ac:dyDescent="0.35">
      <c r="A4335" s="39" t="s">
        <v>5264</v>
      </c>
      <c r="B4335">
        <v>17693</v>
      </c>
      <c r="C4335">
        <v>0</v>
      </c>
      <c r="D4335">
        <v>1234</v>
      </c>
      <c r="E4335">
        <v>0</v>
      </c>
    </row>
    <row r="4336" spans="1:5" x14ac:dyDescent="0.35">
      <c r="A4336" s="39" t="s">
        <v>5265</v>
      </c>
      <c r="B4336">
        <v>39978</v>
      </c>
      <c r="C4336">
        <v>0</v>
      </c>
      <c r="D4336">
        <v>2789</v>
      </c>
      <c r="E4336">
        <v>0</v>
      </c>
    </row>
    <row r="4337" spans="1:5" x14ac:dyDescent="0.35">
      <c r="A4337" s="39" t="s">
        <v>5266</v>
      </c>
      <c r="B4337">
        <v>23528</v>
      </c>
      <c r="C4337">
        <v>0</v>
      </c>
      <c r="D4337">
        <v>1641</v>
      </c>
      <c r="E4337">
        <v>0</v>
      </c>
    </row>
    <row r="4338" spans="1:5" x14ac:dyDescent="0.35">
      <c r="A4338" s="39" t="s">
        <v>5267</v>
      </c>
      <c r="B4338">
        <v>0</v>
      </c>
      <c r="C4338">
        <v>0</v>
      </c>
      <c r="D4338">
        <v>0</v>
      </c>
      <c r="E4338">
        <v>0</v>
      </c>
    </row>
    <row r="4339" spans="1:5" x14ac:dyDescent="0.35">
      <c r="A4339" s="39" t="s">
        <v>5268</v>
      </c>
      <c r="B4339">
        <v>24237</v>
      </c>
      <c r="C4339">
        <v>17427</v>
      </c>
      <c r="D4339">
        <v>1185</v>
      </c>
      <c r="E4339">
        <v>0</v>
      </c>
    </row>
    <row r="4340" spans="1:5" x14ac:dyDescent="0.35">
      <c r="A4340" s="39" t="s">
        <v>5269</v>
      </c>
      <c r="B4340">
        <v>7172</v>
      </c>
      <c r="C4340">
        <v>0</v>
      </c>
      <c r="D4340">
        <v>311</v>
      </c>
      <c r="E4340">
        <v>0</v>
      </c>
    </row>
    <row r="4341" spans="1:5" x14ac:dyDescent="0.35">
      <c r="A4341" s="39" t="s">
        <v>5270</v>
      </c>
      <c r="B4341">
        <v>0</v>
      </c>
      <c r="C4341">
        <v>0</v>
      </c>
      <c r="D4341">
        <v>0</v>
      </c>
      <c r="E4341">
        <v>0</v>
      </c>
    </row>
    <row r="4342" spans="1:5" x14ac:dyDescent="0.35">
      <c r="A4342" s="39" t="s">
        <v>5271</v>
      </c>
      <c r="B4342">
        <v>27333</v>
      </c>
      <c r="C4342">
        <v>200923</v>
      </c>
      <c r="D4342">
        <v>3454</v>
      </c>
      <c r="E4342">
        <v>0</v>
      </c>
    </row>
    <row r="4343" spans="1:5" x14ac:dyDescent="0.35">
      <c r="A4343" s="39" t="s">
        <v>5272</v>
      </c>
      <c r="B4343">
        <v>27333</v>
      </c>
      <c r="C4343">
        <v>0</v>
      </c>
      <c r="D4343">
        <v>1777</v>
      </c>
      <c r="E4343">
        <v>0</v>
      </c>
    </row>
    <row r="4344" spans="1:5" x14ac:dyDescent="0.35">
      <c r="A4344" s="39" t="s">
        <v>5273</v>
      </c>
      <c r="B4344">
        <v>216870</v>
      </c>
      <c r="C4344">
        <v>0</v>
      </c>
      <c r="D4344">
        <v>16254</v>
      </c>
      <c r="E4344">
        <v>0</v>
      </c>
    </row>
    <row r="4345" spans="1:5" x14ac:dyDescent="0.35">
      <c r="A4345" s="39" t="s">
        <v>5274</v>
      </c>
      <c r="B4345">
        <v>75859</v>
      </c>
      <c r="C4345">
        <v>0</v>
      </c>
      <c r="D4345">
        <v>5686</v>
      </c>
      <c r="E4345">
        <v>0</v>
      </c>
    </row>
    <row r="4346" spans="1:5" x14ac:dyDescent="0.35">
      <c r="A4346" s="39" t="s">
        <v>5275</v>
      </c>
      <c r="B4346">
        <v>142176</v>
      </c>
      <c r="C4346">
        <v>79650</v>
      </c>
      <c r="D4346">
        <v>6604</v>
      </c>
      <c r="E4346">
        <v>0</v>
      </c>
    </row>
    <row r="4347" spans="1:5" x14ac:dyDescent="0.35">
      <c r="A4347" s="39" t="s">
        <v>5276</v>
      </c>
      <c r="B4347">
        <v>1055597</v>
      </c>
      <c r="C4347">
        <v>625716</v>
      </c>
      <c r="D4347">
        <v>68900</v>
      </c>
      <c r="E4347">
        <v>300000</v>
      </c>
    </row>
    <row r="4348" spans="1:5" x14ac:dyDescent="0.35">
      <c r="A4348" s="39" t="s">
        <v>5277</v>
      </c>
      <c r="B4348">
        <v>0</v>
      </c>
      <c r="C4348">
        <v>0</v>
      </c>
      <c r="D4348">
        <v>0</v>
      </c>
      <c r="E4348">
        <v>0</v>
      </c>
    </row>
    <row r="4349" spans="1:5" x14ac:dyDescent="0.35">
      <c r="A4349" s="39" t="s">
        <v>5278</v>
      </c>
      <c r="B4349">
        <v>55313</v>
      </c>
      <c r="C4349">
        <v>42895</v>
      </c>
      <c r="D4349">
        <v>3014</v>
      </c>
      <c r="E4349">
        <v>0</v>
      </c>
    </row>
    <row r="4350" spans="1:5" x14ac:dyDescent="0.35">
      <c r="A4350" s="39" t="s">
        <v>5279</v>
      </c>
      <c r="B4350">
        <v>20582</v>
      </c>
      <c r="C4350">
        <v>0</v>
      </c>
      <c r="D4350">
        <v>1121</v>
      </c>
      <c r="E4350">
        <v>0</v>
      </c>
    </row>
    <row r="4351" spans="1:5" x14ac:dyDescent="0.35">
      <c r="A4351" s="39" t="s">
        <v>5280</v>
      </c>
      <c r="B4351">
        <v>0</v>
      </c>
      <c r="C4351">
        <v>0</v>
      </c>
      <c r="D4351">
        <v>0</v>
      </c>
      <c r="E4351">
        <v>0</v>
      </c>
    </row>
    <row r="4352" spans="1:5" x14ac:dyDescent="0.35">
      <c r="A4352" s="39" t="s">
        <v>5281</v>
      </c>
      <c r="B4352">
        <v>42871</v>
      </c>
      <c r="C4352">
        <v>21642</v>
      </c>
      <c r="D4352">
        <v>3808</v>
      </c>
      <c r="E4352">
        <v>0</v>
      </c>
    </row>
    <row r="4353" spans="1:5" x14ac:dyDescent="0.35">
      <c r="A4353" s="39" t="s">
        <v>5282</v>
      </c>
      <c r="B4353">
        <v>0</v>
      </c>
      <c r="C4353">
        <v>0</v>
      </c>
      <c r="D4353">
        <v>0</v>
      </c>
      <c r="E4353">
        <v>0</v>
      </c>
    </row>
    <row r="4354" spans="1:5" x14ac:dyDescent="0.35">
      <c r="A4354" s="39" t="s">
        <v>5283</v>
      </c>
      <c r="B4354">
        <v>34556</v>
      </c>
      <c r="C4354">
        <v>0</v>
      </c>
      <c r="D4354">
        <v>1948</v>
      </c>
      <c r="E4354">
        <v>0</v>
      </c>
    </row>
    <row r="4355" spans="1:5" x14ac:dyDescent="0.35">
      <c r="A4355" s="39" t="s">
        <v>5284</v>
      </c>
      <c r="B4355">
        <v>16004</v>
      </c>
      <c r="C4355">
        <v>0</v>
      </c>
      <c r="D4355">
        <v>902</v>
      </c>
      <c r="E4355">
        <v>0</v>
      </c>
    </row>
    <row r="4356" spans="1:5" x14ac:dyDescent="0.35">
      <c r="A4356" s="39" t="s">
        <v>5285</v>
      </c>
      <c r="B4356">
        <v>17915</v>
      </c>
      <c r="C4356">
        <v>20722</v>
      </c>
      <c r="D4356">
        <v>991</v>
      </c>
      <c r="E4356">
        <v>1500</v>
      </c>
    </row>
    <row r="4357" spans="1:5" x14ac:dyDescent="0.35">
      <c r="A4357" s="39" t="s">
        <v>5286</v>
      </c>
      <c r="B4357">
        <v>0</v>
      </c>
      <c r="C4357">
        <v>0</v>
      </c>
      <c r="D4357">
        <v>0</v>
      </c>
      <c r="E4357">
        <v>0</v>
      </c>
    </row>
    <row r="4358" spans="1:5" x14ac:dyDescent="0.35">
      <c r="A4358" s="39" t="s">
        <v>5287</v>
      </c>
      <c r="B4358">
        <v>64257</v>
      </c>
      <c r="C4358">
        <v>0</v>
      </c>
      <c r="D4358">
        <v>2652</v>
      </c>
      <c r="E4358">
        <v>0</v>
      </c>
    </row>
    <row r="4359" spans="1:5" x14ac:dyDescent="0.35">
      <c r="A4359" s="39" t="s">
        <v>5288</v>
      </c>
      <c r="B4359">
        <v>8997</v>
      </c>
      <c r="C4359">
        <v>0</v>
      </c>
      <c r="D4359">
        <v>371</v>
      </c>
      <c r="E4359">
        <v>0</v>
      </c>
    </row>
    <row r="4360" spans="1:5" x14ac:dyDescent="0.35">
      <c r="A4360" s="39" t="s">
        <v>5289</v>
      </c>
      <c r="B4360">
        <v>0</v>
      </c>
      <c r="C4360">
        <v>0</v>
      </c>
      <c r="D4360">
        <v>0</v>
      </c>
      <c r="E4360">
        <v>0</v>
      </c>
    </row>
    <row r="4361" spans="1:5" x14ac:dyDescent="0.35">
      <c r="A4361" s="39" t="s">
        <v>5290</v>
      </c>
      <c r="B4361">
        <v>20340</v>
      </c>
      <c r="C4361">
        <v>38499</v>
      </c>
      <c r="D4361">
        <v>2769</v>
      </c>
      <c r="E4361">
        <v>400</v>
      </c>
    </row>
    <row r="4362" spans="1:5" x14ac:dyDescent="0.35">
      <c r="A4362" s="39" t="s">
        <v>5291</v>
      </c>
      <c r="B4362">
        <v>27314</v>
      </c>
      <c r="C4362">
        <v>0</v>
      </c>
      <c r="D4362">
        <v>1842</v>
      </c>
      <c r="E4362">
        <v>0</v>
      </c>
    </row>
    <row r="4363" spans="1:5" x14ac:dyDescent="0.35">
      <c r="A4363" s="39" t="s">
        <v>5292</v>
      </c>
      <c r="B4363">
        <v>85449</v>
      </c>
      <c r="C4363">
        <v>0</v>
      </c>
      <c r="D4363">
        <v>5652</v>
      </c>
      <c r="E4363">
        <v>0</v>
      </c>
    </row>
    <row r="4364" spans="1:5" x14ac:dyDescent="0.35">
      <c r="A4364" s="39" t="s">
        <v>5293</v>
      </c>
      <c r="B4364">
        <v>42210</v>
      </c>
      <c r="C4364">
        <v>0</v>
      </c>
      <c r="D4364">
        <v>2377</v>
      </c>
      <c r="E4364">
        <v>0</v>
      </c>
    </row>
    <row r="4365" spans="1:5" x14ac:dyDescent="0.35">
      <c r="A4365" s="39" t="s">
        <v>5294</v>
      </c>
      <c r="B4365">
        <v>0</v>
      </c>
      <c r="C4365">
        <v>0</v>
      </c>
      <c r="D4365">
        <v>0</v>
      </c>
      <c r="E4365">
        <v>0</v>
      </c>
    </row>
    <row r="4366" spans="1:5" x14ac:dyDescent="0.35">
      <c r="A4366" s="39" t="s">
        <v>5295</v>
      </c>
      <c r="B4366">
        <v>15914</v>
      </c>
      <c r="C4366">
        <v>17916</v>
      </c>
      <c r="D4366">
        <v>1318</v>
      </c>
      <c r="E4366">
        <v>900</v>
      </c>
    </row>
    <row r="4367" spans="1:5" x14ac:dyDescent="0.35">
      <c r="A4367" s="39" t="s">
        <v>5296</v>
      </c>
      <c r="B4367">
        <v>0</v>
      </c>
      <c r="C4367">
        <v>0</v>
      </c>
      <c r="D4367">
        <v>0</v>
      </c>
      <c r="E4367">
        <v>0</v>
      </c>
    </row>
    <row r="4368" spans="1:5" x14ac:dyDescent="0.35">
      <c r="A4368" s="39" t="s">
        <v>5297</v>
      </c>
      <c r="B4368">
        <v>64004</v>
      </c>
      <c r="C4368">
        <v>0</v>
      </c>
      <c r="D4368">
        <v>2510</v>
      </c>
      <c r="E4368">
        <v>19443</v>
      </c>
    </row>
    <row r="4369" spans="1:5" x14ac:dyDescent="0.35">
      <c r="A4369" s="39" t="s">
        <v>5298</v>
      </c>
      <c r="B4369">
        <v>7123</v>
      </c>
      <c r="C4369">
        <v>0</v>
      </c>
      <c r="D4369">
        <v>275</v>
      </c>
      <c r="E4369">
        <v>0</v>
      </c>
    </row>
    <row r="4370" spans="1:5" x14ac:dyDescent="0.35">
      <c r="A4370" s="39" t="s">
        <v>5299</v>
      </c>
      <c r="B4370">
        <v>1377</v>
      </c>
      <c r="C4370">
        <v>0</v>
      </c>
      <c r="D4370">
        <v>63</v>
      </c>
      <c r="E4370">
        <v>0</v>
      </c>
    </row>
    <row r="4371" spans="1:5" x14ac:dyDescent="0.35">
      <c r="A4371" s="39" t="s">
        <v>5300</v>
      </c>
      <c r="B4371">
        <v>8479</v>
      </c>
      <c r="C4371">
        <v>3515</v>
      </c>
      <c r="D4371">
        <v>783</v>
      </c>
      <c r="E4371">
        <v>0</v>
      </c>
    </row>
    <row r="4372" spans="1:5" x14ac:dyDescent="0.35">
      <c r="A4372" s="39" t="s">
        <v>5301</v>
      </c>
      <c r="B4372">
        <v>3634</v>
      </c>
      <c r="C4372">
        <v>0</v>
      </c>
      <c r="D4372">
        <v>287</v>
      </c>
      <c r="E4372">
        <v>0</v>
      </c>
    </row>
    <row r="4373" spans="1:5" x14ac:dyDescent="0.35">
      <c r="A4373" s="39" t="s">
        <v>5302</v>
      </c>
      <c r="B4373">
        <v>4812</v>
      </c>
      <c r="C4373">
        <v>0</v>
      </c>
      <c r="D4373">
        <v>379</v>
      </c>
      <c r="E4373">
        <v>0</v>
      </c>
    </row>
    <row r="4374" spans="1:5" x14ac:dyDescent="0.35">
      <c r="A4374" s="39" t="s">
        <v>5303</v>
      </c>
      <c r="B4374">
        <v>262</v>
      </c>
      <c r="C4374">
        <v>0</v>
      </c>
      <c r="D4374">
        <v>23</v>
      </c>
      <c r="E4374">
        <v>0</v>
      </c>
    </row>
    <row r="4375" spans="1:5" x14ac:dyDescent="0.35">
      <c r="A4375" s="39" t="s">
        <v>5304</v>
      </c>
      <c r="B4375">
        <v>9456</v>
      </c>
      <c r="C4375">
        <v>13979</v>
      </c>
      <c r="D4375">
        <v>756</v>
      </c>
      <c r="E4375">
        <v>0</v>
      </c>
    </row>
    <row r="4376" spans="1:5" x14ac:dyDescent="0.35">
      <c r="A4376" s="39" t="s">
        <v>5305</v>
      </c>
      <c r="B4376">
        <v>3994</v>
      </c>
      <c r="C4376">
        <v>0</v>
      </c>
      <c r="D4376">
        <v>203</v>
      </c>
      <c r="E4376">
        <v>0</v>
      </c>
    </row>
    <row r="4377" spans="1:5" x14ac:dyDescent="0.35">
      <c r="A4377" s="39" t="s">
        <v>5306</v>
      </c>
      <c r="B4377">
        <v>54558</v>
      </c>
      <c r="C4377">
        <v>0</v>
      </c>
      <c r="D4377">
        <v>2418</v>
      </c>
      <c r="E4377">
        <v>0</v>
      </c>
    </row>
    <row r="4378" spans="1:5" x14ac:dyDescent="0.35">
      <c r="A4378" s="39" t="s">
        <v>5307</v>
      </c>
      <c r="B4378">
        <v>12210</v>
      </c>
      <c r="C4378">
        <v>18391</v>
      </c>
      <c r="D4378">
        <v>1331</v>
      </c>
      <c r="E4378">
        <v>0</v>
      </c>
    </row>
    <row r="4379" spans="1:5" x14ac:dyDescent="0.35">
      <c r="A4379" s="39" t="s">
        <v>5308</v>
      </c>
      <c r="B4379">
        <v>8094</v>
      </c>
      <c r="C4379">
        <v>0</v>
      </c>
      <c r="D4379">
        <v>306</v>
      </c>
      <c r="E4379">
        <v>0</v>
      </c>
    </row>
    <row r="4380" spans="1:5" x14ac:dyDescent="0.35">
      <c r="A4380" s="39" t="s">
        <v>5309</v>
      </c>
      <c r="B4380">
        <v>55768</v>
      </c>
      <c r="C4380">
        <v>0</v>
      </c>
      <c r="D4380">
        <v>2108</v>
      </c>
      <c r="E4380">
        <v>0</v>
      </c>
    </row>
    <row r="4381" spans="1:5" x14ac:dyDescent="0.35">
      <c r="A4381" s="39" t="s">
        <v>5310</v>
      </c>
      <c r="B4381">
        <v>0</v>
      </c>
      <c r="C4381">
        <v>0</v>
      </c>
      <c r="D4381">
        <v>0</v>
      </c>
      <c r="E4381">
        <v>0</v>
      </c>
    </row>
    <row r="4382" spans="1:5" x14ac:dyDescent="0.35">
      <c r="A4382" s="39" t="s">
        <v>5311</v>
      </c>
      <c r="B4382">
        <v>0</v>
      </c>
      <c r="C4382">
        <v>6333</v>
      </c>
      <c r="D4382">
        <v>10</v>
      </c>
      <c r="E4382">
        <v>0</v>
      </c>
    </row>
    <row r="4383" spans="1:5" x14ac:dyDescent="0.35">
      <c r="A4383" s="39" t="s">
        <v>5312</v>
      </c>
      <c r="B4383">
        <v>4896</v>
      </c>
      <c r="C4383">
        <v>0</v>
      </c>
      <c r="D4383">
        <v>125</v>
      </c>
      <c r="E4383">
        <v>0</v>
      </c>
    </row>
    <row r="4384" spans="1:5" x14ac:dyDescent="0.35">
      <c r="A4384" s="39" t="s">
        <v>5313</v>
      </c>
      <c r="B4384">
        <v>23554</v>
      </c>
      <c r="C4384">
        <v>0</v>
      </c>
      <c r="D4384">
        <v>600</v>
      </c>
      <c r="E4384">
        <v>0</v>
      </c>
    </row>
    <row r="4385" spans="1:5" x14ac:dyDescent="0.35">
      <c r="A4385" s="39" t="s">
        <v>5314</v>
      </c>
      <c r="B4385">
        <v>753</v>
      </c>
      <c r="C4385">
        <v>0</v>
      </c>
      <c r="D4385">
        <v>20</v>
      </c>
      <c r="E4385">
        <v>0</v>
      </c>
    </row>
    <row r="4386" spans="1:5" x14ac:dyDescent="0.35">
      <c r="A4386" s="39" t="s">
        <v>5315</v>
      </c>
      <c r="B4386">
        <v>87244</v>
      </c>
      <c r="C4386">
        <v>42302</v>
      </c>
      <c r="D4386">
        <v>7080</v>
      </c>
      <c r="E4386">
        <v>0</v>
      </c>
    </row>
    <row r="4387" spans="1:5" x14ac:dyDescent="0.35">
      <c r="A4387" s="39" t="s">
        <v>5316</v>
      </c>
      <c r="B4387">
        <v>33497</v>
      </c>
      <c r="C4387">
        <v>0</v>
      </c>
      <c r="D4387">
        <v>1403</v>
      </c>
      <c r="E4387">
        <v>0</v>
      </c>
    </row>
    <row r="4388" spans="1:5" x14ac:dyDescent="0.35">
      <c r="A4388" s="39" t="s">
        <v>5317</v>
      </c>
      <c r="B4388">
        <v>12490</v>
      </c>
      <c r="C4388">
        <v>0</v>
      </c>
      <c r="D4388">
        <v>523</v>
      </c>
      <c r="E4388">
        <v>0</v>
      </c>
    </row>
    <row r="4389" spans="1:5" x14ac:dyDescent="0.35">
      <c r="A4389" s="39" t="s">
        <v>5318</v>
      </c>
      <c r="B4389">
        <v>33631</v>
      </c>
      <c r="C4389">
        <v>0</v>
      </c>
      <c r="D4389">
        <v>898</v>
      </c>
      <c r="E4389">
        <v>0</v>
      </c>
    </row>
    <row r="4390" spans="1:5" x14ac:dyDescent="0.35">
      <c r="A4390" s="39" t="s">
        <v>5319</v>
      </c>
      <c r="B4390">
        <v>7002</v>
      </c>
      <c r="C4390">
        <v>0</v>
      </c>
      <c r="D4390">
        <v>293</v>
      </c>
      <c r="E4390">
        <v>0</v>
      </c>
    </row>
    <row r="4391" spans="1:5" x14ac:dyDescent="0.35">
      <c r="A4391" s="39" t="s">
        <v>5320</v>
      </c>
      <c r="B4391">
        <v>51317</v>
      </c>
      <c r="C4391">
        <v>27941</v>
      </c>
      <c r="D4391">
        <v>3727</v>
      </c>
      <c r="E4391">
        <v>0</v>
      </c>
    </row>
    <row r="4392" spans="1:5" x14ac:dyDescent="0.35">
      <c r="A4392" s="39" t="s">
        <v>5321</v>
      </c>
      <c r="B4392">
        <v>24456</v>
      </c>
      <c r="C4392">
        <v>0</v>
      </c>
      <c r="D4392">
        <v>1371</v>
      </c>
      <c r="E4392">
        <v>0</v>
      </c>
    </row>
    <row r="4393" spans="1:5" x14ac:dyDescent="0.35">
      <c r="A4393" s="39" t="s">
        <v>5322</v>
      </c>
      <c r="B4393">
        <v>35791</v>
      </c>
      <c r="C4393">
        <v>0</v>
      </c>
      <c r="D4393">
        <v>2189</v>
      </c>
      <c r="E4393">
        <v>0</v>
      </c>
    </row>
    <row r="4394" spans="1:5" x14ac:dyDescent="0.35">
      <c r="A4394" s="39" t="s">
        <v>5323</v>
      </c>
      <c r="B4394">
        <v>30053</v>
      </c>
      <c r="C4394">
        <v>0</v>
      </c>
      <c r="D4394">
        <v>1725</v>
      </c>
      <c r="E4394">
        <v>0</v>
      </c>
    </row>
    <row r="4395" spans="1:5" x14ac:dyDescent="0.35">
      <c r="A4395" s="39" t="s">
        <v>5324</v>
      </c>
      <c r="B4395">
        <v>0</v>
      </c>
      <c r="C4395">
        <v>0</v>
      </c>
      <c r="D4395">
        <v>0</v>
      </c>
      <c r="E4395">
        <v>0</v>
      </c>
    </row>
    <row r="4396" spans="1:5" x14ac:dyDescent="0.35">
      <c r="A4396" s="39" t="s">
        <v>5325</v>
      </c>
      <c r="B4396">
        <v>19441</v>
      </c>
      <c r="C4396">
        <v>6473</v>
      </c>
      <c r="D4396">
        <v>1412</v>
      </c>
      <c r="E4396">
        <v>0</v>
      </c>
    </row>
    <row r="4397" spans="1:5" x14ac:dyDescent="0.35">
      <c r="A4397" s="39" t="s">
        <v>5326</v>
      </c>
      <c r="B4397">
        <v>21393</v>
      </c>
      <c r="C4397">
        <v>12021</v>
      </c>
      <c r="D4397">
        <v>1195</v>
      </c>
      <c r="E4397">
        <v>0</v>
      </c>
    </row>
    <row r="4398" spans="1:5" x14ac:dyDescent="0.35">
      <c r="A4398" s="39" t="s">
        <v>5327</v>
      </c>
      <c r="B4398">
        <v>0</v>
      </c>
      <c r="C4398">
        <v>0</v>
      </c>
      <c r="D4398">
        <v>0</v>
      </c>
      <c r="E4398">
        <v>0</v>
      </c>
    </row>
    <row r="4399" spans="1:5" x14ac:dyDescent="0.35">
      <c r="A4399" s="39" t="s">
        <v>5328</v>
      </c>
      <c r="B4399">
        <v>14455</v>
      </c>
      <c r="C4399">
        <v>16034</v>
      </c>
      <c r="D4399">
        <v>829</v>
      </c>
      <c r="E4399">
        <v>0</v>
      </c>
    </row>
    <row r="4400" spans="1:5" x14ac:dyDescent="0.35">
      <c r="A4400" s="39" t="s">
        <v>5329</v>
      </c>
      <c r="B4400">
        <v>1432</v>
      </c>
      <c r="C4400">
        <v>0</v>
      </c>
      <c r="D4400">
        <v>55</v>
      </c>
      <c r="E4400">
        <v>0</v>
      </c>
    </row>
    <row r="4401" spans="1:5" x14ac:dyDescent="0.35">
      <c r="A4401" s="39" t="s">
        <v>5330</v>
      </c>
      <c r="B4401">
        <v>50710</v>
      </c>
      <c r="C4401">
        <v>0</v>
      </c>
      <c r="D4401">
        <v>1837</v>
      </c>
      <c r="E4401">
        <v>4141</v>
      </c>
    </row>
    <row r="4402" spans="1:5" x14ac:dyDescent="0.35">
      <c r="A4402" s="39" t="s">
        <v>5331</v>
      </c>
      <c r="B4402">
        <v>5956</v>
      </c>
      <c r="C4402">
        <v>0</v>
      </c>
      <c r="D4402">
        <v>217</v>
      </c>
      <c r="E4402">
        <v>0</v>
      </c>
    </row>
    <row r="4403" spans="1:5" x14ac:dyDescent="0.35">
      <c r="A4403" s="39" t="s">
        <v>5332</v>
      </c>
      <c r="B4403">
        <v>7032</v>
      </c>
      <c r="C4403">
        <v>0</v>
      </c>
      <c r="D4403">
        <v>270</v>
      </c>
      <c r="E4403">
        <v>0</v>
      </c>
    </row>
    <row r="4404" spans="1:5" x14ac:dyDescent="0.35">
      <c r="A4404" s="39" t="s">
        <v>5333</v>
      </c>
      <c r="B4404">
        <v>0</v>
      </c>
      <c r="C4404">
        <v>0</v>
      </c>
      <c r="D4404">
        <v>0</v>
      </c>
      <c r="E4404">
        <v>0</v>
      </c>
    </row>
    <row r="4405" spans="1:5" x14ac:dyDescent="0.35">
      <c r="A4405" s="39" t="s">
        <v>5334</v>
      </c>
      <c r="B4405">
        <v>15029</v>
      </c>
      <c r="C4405">
        <v>9636</v>
      </c>
      <c r="D4405">
        <v>892</v>
      </c>
      <c r="E4405">
        <v>80</v>
      </c>
    </row>
    <row r="4406" spans="1:5" x14ac:dyDescent="0.35">
      <c r="A4406" s="39" t="s">
        <v>5335</v>
      </c>
      <c r="B4406">
        <v>2813</v>
      </c>
      <c r="C4406">
        <v>0</v>
      </c>
      <c r="D4406">
        <v>114</v>
      </c>
      <c r="E4406">
        <v>24</v>
      </c>
    </row>
    <row r="4407" spans="1:5" x14ac:dyDescent="0.35">
      <c r="A4407" s="39" t="s">
        <v>5336</v>
      </c>
      <c r="B4407">
        <v>19819</v>
      </c>
      <c r="C4407">
        <v>0</v>
      </c>
      <c r="D4407">
        <v>717</v>
      </c>
      <c r="E4407">
        <v>11552</v>
      </c>
    </row>
    <row r="4408" spans="1:5" x14ac:dyDescent="0.35">
      <c r="A4408" s="39" t="s">
        <v>5337</v>
      </c>
      <c r="B4408">
        <v>9947</v>
      </c>
      <c r="C4408">
        <v>0</v>
      </c>
      <c r="D4408">
        <v>366</v>
      </c>
      <c r="E4408">
        <v>310</v>
      </c>
    </row>
    <row r="4409" spans="1:5" x14ac:dyDescent="0.35">
      <c r="A4409" s="39" t="s">
        <v>5338</v>
      </c>
      <c r="B4409">
        <v>0</v>
      </c>
      <c r="C4409">
        <v>0</v>
      </c>
      <c r="D4409">
        <v>0</v>
      </c>
      <c r="E4409">
        <v>0</v>
      </c>
    </row>
    <row r="4410" spans="1:5" x14ac:dyDescent="0.35">
      <c r="A4410" s="39" t="s">
        <v>5339</v>
      </c>
      <c r="B4410">
        <v>47137</v>
      </c>
      <c r="C4410">
        <v>398725</v>
      </c>
      <c r="D4410">
        <v>17180</v>
      </c>
      <c r="E4410">
        <v>40000</v>
      </c>
    </row>
    <row r="4411" spans="1:5" x14ac:dyDescent="0.35">
      <c r="A4411" s="39" t="s">
        <v>5340</v>
      </c>
      <c r="B4411">
        <v>528700</v>
      </c>
      <c r="C4411">
        <v>0</v>
      </c>
      <c r="D4411">
        <v>20383</v>
      </c>
      <c r="E4411">
        <v>0</v>
      </c>
    </row>
    <row r="4412" spans="1:5" x14ac:dyDescent="0.35">
      <c r="A4412" s="39" t="s">
        <v>5341</v>
      </c>
      <c r="B4412">
        <v>25480</v>
      </c>
      <c r="C4412">
        <v>0</v>
      </c>
      <c r="D4412">
        <v>982</v>
      </c>
      <c r="E4412">
        <v>0</v>
      </c>
    </row>
    <row r="4413" spans="1:5" x14ac:dyDescent="0.35">
      <c r="A4413" s="39" t="s">
        <v>5342</v>
      </c>
      <c r="B4413">
        <v>802711</v>
      </c>
      <c r="C4413">
        <v>0</v>
      </c>
      <c r="D4413">
        <v>44873</v>
      </c>
      <c r="E4413">
        <v>0</v>
      </c>
    </row>
    <row r="4414" spans="1:5" x14ac:dyDescent="0.35">
      <c r="A4414" s="39" t="s">
        <v>5343</v>
      </c>
      <c r="B4414">
        <v>52233</v>
      </c>
      <c r="C4414">
        <v>0</v>
      </c>
      <c r="D4414">
        <v>2014</v>
      </c>
      <c r="E4414">
        <v>0</v>
      </c>
    </row>
    <row r="4415" spans="1:5" x14ac:dyDescent="0.35">
      <c r="A4415" s="39" t="s">
        <v>5344</v>
      </c>
      <c r="B4415">
        <v>8411</v>
      </c>
      <c r="C4415">
        <v>31659</v>
      </c>
      <c r="D4415">
        <v>976</v>
      </c>
      <c r="E4415">
        <v>0</v>
      </c>
    </row>
    <row r="4416" spans="1:5" x14ac:dyDescent="0.35">
      <c r="A4416" s="39" t="s">
        <v>5345</v>
      </c>
      <c r="B4416">
        <v>5607</v>
      </c>
      <c r="C4416">
        <v>0</v>
      </c>
      <c r="D4416">
        <v>323</v>
      </c>
      <c r="E4416">
        <v>0</v>
      </c>
    </row>
    <row r="4417" spans="1:5" x14ac:dyDescent="0.35">
      <c r="A4417" s="39" t="s">
        <v>5346</v>
      </c>
      <c r="B4417">
        <v>101146</v>
      </c>
      <c r="C4417">
        <v>0</v>
      </c>
      <c r="D4417">
        <v>5616</v>
      </c>
      <c r="E4417">
        <v>0</v>
      </c>
    </row>
    <row r="4418" spans="1:5" x14ac:dyDescent="0.35">
      <c r="A4418" s="39" t="s">
        <v>5347</v>
      </c>
      <c r="B4418">
        <v>17281</v>
      </c>
      <c r="C4418">
        <v>0</v>
      </c>
      <c r="D4418">
        <v>959</v>
      </c>
      <c r="E4418">
        <v>0</v>
      </c>
    </row>
    <row r="4419" spans="1:5" x14ac:dyDescent="0.35">
      <c r="A4419" s="39" t="s">
        <v>5348</v>
      </c>
      <c r="B4419">
        <v>6298480</v>
      </c>
      <c r="C4419">
        <v>2006081</v>
      </c>
      <c r="D4419">
        <v>389561</v>
      </c>
      <c r="E4419">
        <v>666578</v>
      </c>
    </row>
    <row r="4420" spans="1:5" x14ac:dyDescent="0.35">
      <c r="A4420" s="39" t="s">
        <v>5349</v>
      </c>
      <c r="B4420">
        <v>0</v>
      </c>
      <c r="C4420">
        <v>0</v>
      </c>
      <c r="D4420">
        <v>0</v>
      </c>
      <c r="E4420">
        <v>0</v>
      </c>
    </row>
    <row r="4421" spans="1:5" x14ac:dyDescent="0.35">
      <c r="A4421" s="39" t="s">
        <v>5350</v>
      </c>
      <c r="B4421">
        <v>0</v>
      </c>
      <c r="C4421">
        <v>24387</v>
      </c>
      <c r="D4421">
        <v>239</v>
      </c>
      <c r="E4421">
        <v>0</v>
      </c>
    </row>
    <row r="4422" spans="1:5" x14ac:dyDescent="0.35">
      <c r="A4422" s="39" t="s">
        <v>5351</v>
      </c>
      <c r="B4422">
        <v>0</v>
      </c>
      <c r="C4422">
        <v>0</v>
      </c>
      <c r="D4422">
        <v>0</v>
      </c>
      <c r="E4422">
        <v>0</v>
      </c>
    </row>
    <row r="4423" spans="1:5" x14ac:dyDescent="0.35">
      <c r="A4423" s="39" t="s">
        <v>5352</v>
      </c>
      <c r="B4423">
        <v>0</v>
      </c>
      <c r="C4423">
        <v>3587</v>
      </c>
      <c r="D4423">
        <v>104</v>
      </c>
      <c r="E4423">
        <v>0</v>
      </c>
    </row>
    <row r="4424" spans="1:5" x14ac:dyDescent="0.35">
      <c r="A4424" s="39" t="s">
        <v>5353</v>
      </c>
      <c r="B4424">
        <v>30597</v>
      </c>
      <c r="C4424">
        <v>0</v>
      </c>
      <c r="D4424">
        <v>914</v>
      </c>
      <c r="E4424">
        <v>0</v>
      </c>
    </row>
    <row r="4425" spans="1:5" x14ac:dyDescent="0.35">
      <c r="A4425" s="39" t="s">
        <v>5354</v>
      </c>
      <c r="B4425">
        <v>0</v>
      </c>
      <c r="C4425">
        <v>78646</v>
      </c>
      <c r="D4425">
        <v>2965</v>
      </c>
      <c r="E4425">
        <v>0</v>
      </c>
    </row>
    <row r="4426" spans="1:5" x14ac:dyDescent="0.35">
      <c r="A4426" s="39" t="s">
        <v>5355</v>
      </c>
      <c r="B4426">
        <v>0</v>
      </c>
      <c r="C4426">
        <v>0</v>
      </c>
      <c r="D4426">
        <v>0</v>
      </c>
      <c r="E4426">
        <v>0</v>
      </c>
    </row>
    <row r="4427" spans="1:5" x14ac:dyDescent="0.35">
      <c r="A4427" s="39" t="s">
        <v>5356</v>
      </c>
      <c r="B4427">
        <v>0</v>
      </c>
      <c r="C4427">
        <v>0</v>
      </c>
      <c r="D4427">
        <v>0</v>
      </c>
      <c r="E4427">
        <v>0</v>
      </c>
    </row>
    <row r="4428" spans="1:5" x14ac:dyDescent="0.35">
      <c r="A4428" s="39" t="s">
        <v>5357</v>
      </c>
      <c r="B4428">
        <v>0</v>
      </c>
      <c r="C4428">
        <v>4594</v>
      </c>
      <c r="D4428">
        <v>315</v>
      </c>
      <c r="E4428">
        <v>0</v>
      </c>
    </row>
    <row r="4429" spans="1:5" x14ac:dyDescent="0.35">
      <c r="A4429" s="39" t="s">
        <v>5358</v>
      </c>
      <c r="B4429">
        <v>0</v>
      </c>
      <c r="C4429">
        <v>0</v>
      </c>
      <c r="D4429">
        <v>0</v>
      </c>
      <c r="E4429">
        <v>0</v>
      </c>
    </row>
    <row r="4430" spans="1:5" x14ac:dyDescent="0.35">
      <c r="A4430" s="39" t="s">
        <v>5359</v>
      </c>
      <c r="B4430">
        <v>5696</v>
      </c>
      <c r="C4430">
        <v>4792</v>
      </c>
      <c r="D4430">
        <v>492</v>
      </c>
      <c r="E4430">
        <v>0</v>
      </c>
    </row>
    <row r="4431" spans="1:5" x14ac:dyDescent="0.35">
      <c r="A4431" s="39" t="s">
        <v>5360</v>
      </c>
      <c r="B4431">
        <v>0</v>
      </c>
      <c r="C4431">
        <v>0</v>
      </c>
      <c r="D4431">
        <v>0</v>
      </c>
      <c r="E4431">
        <v>0</v>
      </c>
    </row>
    <row r="4432" spans="1:5" x14ac:dyDescent="0.35">
      <c r="A4432" s="39" t="s">
        <v>5361</v>
      </c>
      <c r="B4432">
        <v>12049</v>
      </c>
      <c r="C4432">
        <v>98052</v>
      </c>
      <c r="D4432">
        <v>2179</v>
      </c>
      <c r="E4432">
        <v>0</v>
      </c>
    </row>
    <row r="4433" spans="1:5" x14ac:dyDescent="0.35">
      <c r="A4433" s="39" t="s">
        <v>5362</v>
      </c>
      <c r="B4433">
        <v>32824</v>
      </c>
      <c r="C4433">
        <v>0</v>
      </c>
      <c r="D4433">
        <v>2433</v>
      </c>
      <c r="E4433">
        <v>0</v>
      </c>
    </row>
    <row r="4434" spans="1:5" x14ac:dyDescent="0.35">
      <c r="A4434" s="39" t="s">
        <v>5363</v>
      </c>
      <c r="B4434">
        <v>131332</v>
      </c>
      <c r="C4434">
        <v>4569</v>
      </c>
      <c r="D4434">
        <v>9301</v>
      </c>
      <c r="E4434">
        <v>0</v>
      </c>
    </row>
    <row r="4435" spans="1:5" x14ac:dyDescent="0.35">
      <c r="A4435" s="39" t="s">
        <v>5364</v>
      </c>
      <c r="B4435">
        <v>0</v>
      </c>
      <c r="C4435">
        <v>0</v>
      </c>
      <c r="D4435">
        <v>0</v>
      </c>
      <c r="E4435">
        <v>0</v>
      </c>
    </row>
    <row r="4436" spans="1:5" x14ac:dyDescent="0.35">
      <c r="A4436" s="39" t="s">
        <v>5365</v>
      </c>
      <c r="B4436">
        <v>0</v>
      </c>
      <c r="C4436">
        <v>0</v>
      </c>
      <c r="D4436">
        <v>0</v>
      </c>
      <c r="E4436">
        <v>0</v>
      </c>
    </row>
    <row r="4437" spans="1:5" x14ac:dyDescent="0.35">
      <c r="A4437" s="39" t="s">
        <v>5366</v>
      </c>
      <c r="B4437">
        <v>0</v>
      </c>
      <c r="C4437">
        <v>77522</v>
      </c>
      <c r="D4437">
        <v>1847</v>
      </c>
      <c r="E4437">
        <v>30000</v>
      </c>
    </row>
    <row r="4438" spans="1:5" x14ac:dyDescent="0.35">
      <c r="A4438" s="39" t="s">
        <v>5367</v>
      </c>
      <c r="B4438">
        <v>45937</v>
      </c>
      <c r="C4438">
        <v>0</v>
      </c>
      <c r="D4438">
        <v>2610</v>
      </c>
      <c r="E4438">
        <v>0</v>
      </c>
    </row>
    <row r="4439" spans="1:5" x14ac:dyDescent="0.35">
      <c r="A4439" s="39" t="s">
        <v>5368</v>
      </c>
      <c r="B4439">
        <v>0</v>
      </c>
      <c r="C4439">
        <v>0</v>
      </c>
      <c r="D4439">
        <v>0</v>
      </c>
      <c r="E4439">
        <v>0</v>
      </c>
    </row>
    <row r="4440" spans="1:5" x14ac:dyDescent="0.35">
      <c r="A4440" s="39" t="s">
        <v>5369</v>
      </c>
      <c r="B4440">
        <v>8149</v>
      </c>
      <c r="C4440">
        <v>11288</v>
      </c>
      <c r="D4440">
        <v>1036</v>
      </c>
      <c r="E4440">
        <v>0</v>
      </c>
    </row>
    <row r="4441" spans="1:5" x14ac:dyDescent="0.35">
      <c r="A4441" s="39" t="s">
        <v>5370</v>
      </c>
      <c r="B4441">
        <v>0</v>
      </c>
      <c r="C4441">
        <v>0</v>
      </c>
      <c r="D4441">
        <v>0</v>
      </c>
      <c r="E4441">
        <v>0</v>
      </c>
    </row>
    <row r="4442" spans="1:5" x14ac:dyDescent="0.35">
      <c r="A4442" s="39" t="s">
        <v>5371</v>
      </c>
      <c r="B4442">
        <v>20616</v>
      </c>
      <c r="C4442">
        <v>23822</v>
      </c>
      <c r="D4442">
        <v>1597</v>
      </c>
      <c r="E4442">
        <v>0</v>
      </c>
    </row>
    <row r="4443" spans="1:5" x14ac:dyDescent="0.35">
      <c r="A4443" s="39" t="s">
        <v>5372</v>
      </c>
      <c r="B4443">
        <v>0</v>
      </c>
      <c r="C4443">
        <v>0</v>
      </c>
      <c r="D4443">
        <v>0</v>
      </c>
      <c r="E4443">
        <v>0</v>
      </c>
    </row>
    <row r="4444" spans="1:5" x14ac:dyDescent="0.35">
      <c r="A4444" s="39" t="s">
        <v>5373</v>
      </c>
      <c r="B4444">
        <v>5952</v>
      </c>
      <c r="C4444">
        <v>31406</v>
      </c>
      <c r="D4444">
        <v>518</v>
      </c>
      <c r="E4444">
        <v>0</v>
      </c>
    </row>
    <row r="4445" spans="1:5" x14ac:dyDescent="0.35">
      <c r="A4445" s="39" t="s">
        <v>5374</v>
      </c>
      <c r="B4445">
        <v>2249</v>
      </c>
      <c r="C4445">
        <v>0</v>
      </c>
      <c r="D4445">
        <v>107</v>
      </c>
      <c r="E4445">
        <v>0</v>
      </c>
    </row>
    <row r="4446" spans="1:5" x14ac:dyDescent="0.35">
      <c r="A4446" s="39" t="s">
        <v>5375</v>
      </c>
      <c r="B4446">
        <v>14814</v>
      </c>
      <c r="C4446">
        <v>4031</v>
      </c>
      <c r="D4446">
        <v>888</v>
      </c>
      <c r="E4446">
        <v>0</v>
      </c>
    </row>
    <row r="4447" spans="1:5" x14ac:dyDescent="0.35">
      <c r="A4447" s="39" t="s">
        <v>5376</v>
      </c>
      <c r="B4447">
        <v>11494</v>
      </c>
      <c r="C4447">
        <v>0</v>
      </c>
      <c r="D4447">
        <v>528</v>
      </c>
      <c r="E4447">
        <v>0</v>
      </c>
    </row>
    <row r="4448" spans="1:5" x14ac:dyDescent="0.35">
      <c r="A4448" s="39" t="s">
        <v>5377</v>
      </c>
      <c r="B4448">
        <v>21956</v>
      </c>
      <c r="C4448">
        <v>0</v>
      </c>
      <c r="D4448">
        <v>1043</v>
      </c>
      <c r="E4448">
        <v>0</v>
      </c>
    </row>
    <row r="4449" spans="1:5" x14ac:dyDescent="0.35">
      <c r="A4449" s="39" t="s">
        <v>5378</v>
      </c>
      <c r="B4449">
        <v>25557</v>
      </c>
      <c r="C4449">
        <v>35812</v>
      </c>
      <c r="D4449">
        <v>2222</v>
      </c>
      <c r="E4449">
        <v>0</v>
      </c>
    </row>
    <row r="4450" spans="1:5" x14ac:dyDescent="0.35">
      <c r="A4450" s="39" t="s">
        <v>5379</v>
      </c>
      <c r="B4450">
        <v>0</v>
      </c>
      <c r="C4450">
        <v>0</v>
      </c>
      <c r="D4450">
        <v>0</v>
      </c>
      <c r="E4450">
        <v>0</v>
      </c>
    </row>
    <row r="4451" spans="1:5" x14ac:dyDescent="0.35">
      <c r="A4451" s="39" t="s">
        <v>5380</v>
      </c>
      <c r="B4451">
        <v>4721</v>
      </c>
      <c r="C4451">
        <v>1279</v>
      </c>
      <c r="D4451">
        <v>363</v>
      </c>
      <c r="E4451">
        <v>0</v>
      </c>
    </row>
    <row r="4452" spans="1:5" x14ac:dyDescent="0.35">
      <c r="A4452" s="39" t="s">
        <v>5381</v>
      </c>
      <c r="B4452">
        <v>0</v>
      </c>
      <c r="C4452">
        <v>0</v>
      </c>
      <c r="D4452">
        <v>0</v>
      </c>
      <c r="E4452">
        <v>0</v>
      </c>
    </row>
    <row r="4453" spans="1:5" x14ac:dyDescent="0.35">
      <c r="A4453" s="39" t="s">
        <v>5382</v>
      </c>
      <c r="B4453">
        <v>14891</v>
      </c>
      <c r="C4453">
        <v>0</v>
      </c>
      <c r="D4453">
        <v>910</v>
      </c>
      <c r="E4453">
        <v>0</v>
      </c>
    </row>
    <row r="4454" spans="1:5" x14ac:dyDescent="0.35">
      <c r="A4454" s="39" t="s">
        <v>5383</v>
      </c>
      <c r="B4454">
        <v>0</v>
      </c>
      <c r="C4454">
        <v>0</v>
      </c>
      <c r="D4454">
        <v>0</v>
      </c>
      <c r="E4454">
        <v>0</v>
      </c>
    </row>
    <row r="4455" spans="1:5" x14ac:dyDescent="0.35">
      <c r="A4455" s="39" t="s">
        <v>5384</v>
      </c>
      <c r="B4455">
        <v>13260</v>
      </c>
      <c r="C4455">
        <v>16722</v>
      </c>
      <c r="D4455">
        <v>1441</v>
      </c>
      <c r="E4455">
        <v>0</v>
      </c>
    </row>
    <row r="4456" spans="1:5" x14ac:dyDescent="0.35">
      <c r="A4456" s="39" t="s">
        <v>5385</v>
      </c>
      <c r="B4456">
        <v>0</v>
      </c>
      <c r="C4456">
        <v>0</v>
      </c>
      <c r="D4456">
        <v>0</v>
      </c>
      <c r="E4456">
        <v>0</v>
      </c>
    </row>
    <row r="4457" spans="1:5" x14ac:dyDescent="0.35">
      <c r="A4457" s="39" t="s">
        <v>5386</v>
      </c>
      <c r="B4457">
        <v>8099</v>
      </c>
      <c r="C4457">
        <v>14401</v>
      </c>
      <c r="D4457">
        <v>703</v>
      </c>
      <c r="E4457">
        <v>0</v>
      </c>
    </row>
    <row r="4458" spans="1:5" x14ac:dyDescent="0.35">
      <c r="A4458" s="39" t="s">
        <v>5387</v>
      </c>
      <c r="B4458">
        <v>0</v>
      </c>
      <c r="C4458">
        <v>0</v>
      </c>
      <c r="D4458">
        <v>0</v>
      </c>
      <c r="E4458">
        <v>0</v>
      </c>
    </row>
    <row r="4459" spans="1:5" x14ac:dyDescent="0.35">
      <c r="A4459" s="39" t="s">
        <v>5388</v>
      </c>
      <c r="B4459">
        <v>17522</v>
      </c>
      <c r="C4459">
        <v>0</v>
      </c>
      <c r="D4459">
        <v>1207</v>
      </c>
      <c r="E4459">
        <v>0</v>
      </c>
    </row>
    <row r="4460" spans="1:5" x14ac:dyDescent="0.35">
      <c r="A4460" s="39" t="s">
        <v>5389</v>
      </c>
      <c r="B4460">
        <v>144911</v>
      </c>
      <c r="C4460">
        <v>39905</v>
      </c>
      <c r="D4460">
        <v>9259</v>
      </c>
      <c r="E4460">
        <v>17500</v>
      </c>
    </row>
    <row r="4461" spans="1:5" x14ac:dyDescent="0.35">
      <c r="A4461" s="39" t="s">
        <v>5390</v>
      </c>
      <c r="B4461">
        <v>0</v>
      </c>
      <c r="C4461">
        <v>0</v>
      </c>
      <c r="D4461">
        <v>0</v>
      </c>
      <c r="E4461">
        <v>0</v>
      </c>
    </row>
    <row r="4462" spans="1:5" x14ac:dyDescent="0.35">
      <c r="A4462" s="39" t="s">
        <v>5391</v>
      </c>
      <c r="B4462">
        <v>0</v>
      </c>
      <c r="C4462">
        <v>61116</v>
      </c>
      <c r="D4462">
        <v>267</v>
      </c>
      <c r="E4462">
        <v>8000</v>
      </c>
    </row>
    <row r="4463" spans="1:5" x14ac:dyDescent="0.35">
      <c r="A4463" s="39" t="s">
        <v>5392</v>
      </c>
      <c r="B4463">
        <v>6983</v>
      </c>
      <c r="C4463">
        <v>0</v>
      </c>
      <c r="D4463">
        <v>322</v>
      </c>
      <c r="E4463">
        <v>0</v>
      </c>
    </row>
    <row r="4464" spans="1:5" x14ac:dyDescent="0.35">
      <c r="A4464" s="39" t="s">
        <v>5393</v>
      </c>
      <c r="B4464">
        <v>26051</v>
      </c>
      <c r="C4464">
        <v>0</v>
      </c>
      <c r="D4464">
        <v>846</v>
      </c>
      <c r="E4464">
        <v>0</v>
      </c>
    </row>
    <row r="4465" spans="1:5" x14ac:dyDescent="0.35">
      <c r="A4465" s="39" t="s">
        <v>5394</v>
      </c>
      <c r="B4465">
        <v>47833</v>
      </c>
      <c r="C4465">
        <v>0</v>
      </c>
      <c r="D4465">
        <v>1554</v>
      </c>
      <c r="E4465">
        <v>0</v>
      </c>
    </row>
    <row r="4466" spans="1:5" x14ac:dyDescent="0.35">
      <c r="A4466" s="39" t="s">
        <v>5395</v>
      </c>
      <c r="B4466">
        <v>0</v>
      </c>
      <c r="C4466">
        <v>5114</v>
      </c>
      <c r="D4466">
        <v>0</v>
      </c>
      <c r="E4466">
        <v>90000</v>
      </c>
    </row>
    <row r="4467" spans="1:5" x14ac:dyDescent="0.35">
      <c r="A4467" s="39" t="s">
        <v>5396</v>
      </c>
      <c r="B4467">
        <v>0</v>
      </c>
      <c r="C4467">
        <v>0</v>
      </c>
      <c r="D4467">
        <v>0</v>
      </c>
      <c r="E4467">
        <v>40000</v>
      </c>
    </row>
    <row r="4468" spans="1:5" x14ac:dyDescent="0.35">
      <c r="A4468" s="39" t="s">
        <v>5397</v>
      </c>
      <c r="B4468">
        <v>0</v>
      </c>
      <c r="C4468">
        <v>0</v>
      </c>
      <c r="D4468">
        <v>0</v>
      </c>
      <c r="E4468">
        <v>90000</v>
      </c>
    </row>
    <row r="4469" spans="1:5" x14ac:dyDescent="0.35">
      <c r="A4469" s="39" t="s">
        <v>5398</v>
      </c>
      <c r="B4469">
        <v>0</v>
      </c>
      <c r="C4469">
        <v>0</v>
      </c>
      <c r="D4469">
        <v>0</v>
      </c>
      <c r="E4469">
        <v>240000</v>
      </c>
    </row>
    <row r="4470" spans="1:5" x14ac:dyDescent="0.35">
      <c r="A4470" s="39" t="s">
        <v>5399</v>
      </c>
      <c r="B4470">
        <v>0</v>
      </c>
      <c r="C4470">
        <v>0</v>
      </c>
      <c r="D4470">
        <v>0</v>
      </c>
      <c r="E4470">
        <v>0</v>
      </c>
    </row>
    <row r="4471" spans="1:5" x14ac:dyDescent="0.35">
      <c r="A4471" s="39" t="s">
        <v>5400</v>
      </c>
      <c r="B4471">
        <v>0</v>
      </c>
      <c r="C4471">
        <v>83101</v>
      </c>
      <c r="D4471">
        <v>2246</v>
      </c>
      <c r="E4471">
        <v>7000</v>
      </c>
    </row>
    <row r="4472" spans="1:5" x14ac:dyDescent="0.35">
      <c r="A4472" s="39" t="s">
        <v>5401</v>
      </c>
      <c r="B4472">
        <v>3323</v>
      </c>
      <c r="C4472">
        <v>0</v>
      </c>
      <c r="D4472">
        <v>172</v>
      </c>
      <c r="E4472">
        <v>0</v>
      </c>
    </row>
    <row r="4473" spans="1:5" x14ac:dyDescent="0.35">
      <c r="A4473" s="39" t="s">
        <v>5402</v>
      </c>
      <c r="B4473">
        <v>40241</v>
      </c>
      <c r="C4473">
        <v>0</v>
      </c>
      <c r="D4473">
        <v>1659</v>
      </c>
      <c r="E4473">
        <v>0</v>
      </c>
    </row>
    <row r="4474" spans="1:5" x14ac:dyDescent="0.35">
      <c r="A4474" s="39" t="s">
        <v>5403</v>
      </c>
      <c r="B4474">
        <v>26475</v>
      </c>
      <c r="C4474">
        <v>0</v>
      </c>
      <c r="D4474">
        <v>1091</v>
      </c>
      <c r="E4474">
        <v>0</v>
      </c>
    </row>
    <row r="4475" spans="1:5" x14ac:dyDescent="0.35">
      <c r="A4475" s="39" t="s">
        <v>5404</v>
      </c>
      <c r="B4475">
        <v>34207</v>
      </c>
      <c r="C4475">
        <v>0</v>
      </c>
      <c r="D4475">
        <v>1766</v>
      </c>
      <c r="E4475">
        <v>40000</v>
      </c>
    </row>
    <row r="4476" spans="1:5" x14ac:dyDescent="0.35">
      <c r="A4476" s="39" t="s">
        <v>5405</v>
      </c>
      <c r="B4476">
        <v>15546</v>
      </c>
      <c r="C4476">
        <v>26270</v>
      </c>
      <c r="D4476">
        <v>1588</v>
      </c>
      <c r="E4476">
        <v>0</v>
      </c>
    </row>
    <row r="4477" spans="1:5" x14ac:dyDescent="0.35">
      <c r="A4477" s="39" t="s">
        <v>5406</v>
      </c>
      <c r="B4477">
        <v>2849</v>
      </c>
      <c r="C4477">
        <v>0</v>
      </c>
      <c r="D4477">
        <v>274</v>
      </c>
      <c r="E4477">
        <v>0</v>
      </c>
    </row>
    <row r="4478" spans="1:5" x14ac:dyDescent="0.35">
      <c r="A4478" s="39" t="s">
        <v>5407</v>
      </c>
      <c r="B4478">
        <v>17838</v>
      </c>
      <c r="C4478">
        <v>0</v>
      </c>
      <c r="D4478">
        <v>1347</v>
      </c>
      <c r="E4478">
        <v>0</v>
      </c>
    </row>
    <row r="4479" spans="1:5" x14ac:dyDescent="0.35">
      <c r="A4479" s="39" t="s">
        <v>5408</v>
      </c>
      <c r="B4479">
        <v>0</v>
      </c>
      <c r="C4479">
        <v>0</v>
      </c>
      <c r="D4479">
        <v>0</v>
      </c>
      <c r="E4479">
        <v>0</v>
      </c>
    </row>
    <row r="4480" spans="1:5" x14ac:dyDescent="0.35">
      <c r="A4480" s="39" t="s">
        <v>5409</v>
      </c>
      <c r="B4480">
        <v>0</v>
      </c>
      <c r="C4480">
        <v>6424</v>
      </c>
      <c r="D4480">
        <v>0</v>
      </c>
      <c r="E4480">
        <v>40000</v>
      </c>
    </row>
    <row r="4481" spans="1:5" x14ac:dyDescent="0.35">
      <c r="A4481" s="39" t="s">
        <v>5410</v>
      </c>
      <c r="B4481">
        <v>0</v>
      </c>
      <c r="C4481">
        <v>0</v>
      </c>
      <c r="D4481">
        <v>0</v>
      </c>
      <c r="E4481">
        <v>30300</v>
      </c>
    </row>
    <row r="4482" spans="1:5" x14ac:dyDescent="0.35">
      <c r="A4482" s="39" t="s">
        <v>5411</v>
      </c>
      <c r="B4482">
        <v>0</v>
      </c>
      <c r="C4482">
        <v>0</v>
      </c>
      <c r="D4482">
        <v>0</v>
      </c>
      <c r="E4482">
        <v>35400</v>
      </c>
    </row>
    <row r="4483" spans="1:5" x14ac:dyDescent="0.35">
      <c r="A4483" s="39" t="s">
        <v>5412</v>
      </c>
      <c r="B4483">
        <v>0</v>
      </c>
      <c r="C4483">
        <v>0</v>
      </c>
      <c r="D4483">
        <v>0</v>
      </c>
      <c r="E4483">
        <v>1500000</v>
      </c>
    </row>
    <row r="4484" spans="1:5" x14ac:dyDescent="0.35">
      <c r="A4484" s="39" t="s">
        <v>5413</v>
      </c>
      <c r="B4484">
        <v>0</v>
      </c>
      <c r="C4484">
        <v>0</v>
      </c>
      <c r="D4484">
        <v>0</v>
      </c>
      <c r="E4484">
        <v>453300</v>
      </c>
    </row>
    <row r="4485" spans="1:5" x14ac:dyDescent="0.35">
      <c r="A4485" s="39" t="s">
        <v>5414</v>
      </c>
      <c r="B4485">
        <v>0</v>
      </c>
      <c r="C4485">
        <v>0</v>
      </c>
      <c r="D4485">
        <v>0</v>
      </c>
      <c r="E4485">
        <v>238000</v>
      </c>
    </row>
    <row r="4486" spans="1:5" x14ac:dyDescent="0.35">
      <c r="A4486" s="39" t="s">
        <v>5415</v>
      </c>
      <c r="B4486">
        <v>0</v>
      </c>
      <c r="C4486">
        <v>0</v>
      </c>
      <c r="D4486">
        <v>0</v>
      </c>
      <c r="E4486">
        <v>0</v>
      </c>
    </row>
    <row r="4487" spans="1:5" x14ac:dyDescent="0.35">
      <c r="A4487" s="39" t="s">
        <v>5416</v>
      </c>
      <c r="B4487">
        <v>21163</v>
      </c>
      <c r="C4487">
        <v>0</v>
      </c>
      <c r="D4487">
        <v>1283</v>
      </c>
      <c r="E4487">
        <v>0</v>
      </c>
    </row>
    <row r="4488" spans="1:5" x14ac:dyDescent="0.35">
      <c r="A4488" s="39" t="s">
        <v>5417</v>
      </c>
      <c r="B4488">
        <v>3838</v>
      </c>
      <c r="C4488">
        <v>0</v>
      </c>
      <c r="D4488">
        <v>200</v>
      </c>
      <c r="E4488">
        <v>0</v>
      </c>
    </row>
    <row r="4489" spans="1:5" x14ac:dyDescent="0.35">
      <c r="A4489" s="39" t="s">
        <v>5418</v>
      </c>
      <c r="B4489">
        <v>8827</v>
      </c>
      <c r="C4489">
        <v>34406</v>
      </c>
      <c r="D4489">
        <v>460</v>
      </c>
      <c r="E4489">
        <v>0</v>
      </c>
    </row>
    <row r="4490" spans="1:5" x14ac:dyDescent="0.35">
      <c r="A4490" s="39" t="s">
        <v>5419</v>
      </c>
      <c r="B4490">
        <v>8553</v>
      </c>
      <c r="C4490">
        <v>0</v>
      </c>
      <c r="D4490">
        <v>446</v>
      </c>
      <c r="E4490">
        <v>0</v>
      </c>
    </row>
    <row r="4491" spans="1:5" x14ac:dyDescent="0.35">
      <c r="A4491" s="39" t="s">
        <v>5420</v>
      </c>
      <c r="B4491">
        <v>48560</v>
      </c>
      <c r="C4491">
        <v>96661</v>
      </c>
      <c r="D4491">
        <v>3008</v>
      </c>
      <c r="E4491">
        <v>0</v>
      </c>
    </row>
    <row r="4492" spans="1:5" x14ac:dyDescent="0.35">
      <c r="A4492" s="39" t="s">
        <v>5421</v>
      </c>
      <c r="B4492">
        <v>3902</v>
      </c>
      <c r="C4492">
        <v>12950</v>
      </c>
      <c r="D4492">
        <v>242</v>
      </c>
      <c r="E4492">
        <v>0</v>
      </c>
    </row>
    <row r="4493" spans="1:5" x14ac:dyDescent="0.35">
      <c r="A4493" s="39" t="s">
        <v>5422</v>
      </c>
      <c r="B4493">
        <v>96113</v>
      </c>
      <c r="C4493">
        <v>0</v>
      </c>
      <c r="D4493">
        <v>4937</v>
      </c>
      <c r="E4493">
        <v>0</v>
      </c>
    </row>
    <row r="4494" spans="1:5" x14ac:dyDescent="0.35">
      <c r="A4494" s="39" t="s">
        <v>5423</v>
      </c>
      <c r="B4494">
        <v>0</v>
      </c>
      <c r="C4494">
        <v>0</v>
      </c>
      <c r="D4494">
        <v>0</v>
      </c>
      <c r="E4494">
        <v>0</v>
      </c>
    </row>
    <row r="4495" spans="1:5" x14ac:dyDescent="0.35">
      <c r="A4495" s="39" t="s">
        <v>5424</v>
      </c>
      <c r="B4495">
        <v>16138</v>
      </c>
      <c r="C4495">
        <v>53330</v>
      </c>
      <c r="D4495">
        <v>1627</v>
      </c>
      <c r="E4495">
        <v>0</v>
      </c>
    </row>
    <row r="4496" spans="1:5" x14ac:dyDescent="0.35">
      <c r="A4496" s="39" t="s">
        <v>5425</v>
      </c>
      <c r="B4496">
        <v>0</v>
      </c>
      <c r="C4496">
        <v>0</v>
      </c>
      <c r="D4496">
        <v>0</v>
      </c>
      <c r="E4496">
        <v>0</v>
      </c>
    </row>
    <row r="4497" spans="1:5" x14ac:dyDescent="0.35">
      <c r="A4497" s="39" t="s">
        <v>5426</v>
      </c>
      <c r="B4497">
        <v>57817</v>
      </c>
      <c r="C4497">
        <v>0</v>
      </c>
      <c r="D4497">
        <v>3727</v>
      </c>
      <c r="E4497">
        <v>0</v>
      </c>
    </row>
    <row r="4498" spans="1:5" x14ac:dyDescent="0.35">
      <c r="A4498" s="39" t="s">
        <v>5427</v>
      </c>
      <c r="B4498">
        <v>0</v>
      </c>
      <c r="C4498">
        <v>0</v>
      </c>
      <c r="D4498">
        <v>0</v>
      </c>
      <c r="E4498">
        <v>0</v>
      </c>
    </row>
    <row r="4499" spans="1:5" x14ac:dyDescent="0.35">
      <c r="A4499" s="39" t="s">
        <v>5428</v>
      </c>
      <c r="B4499">
        <v>0</v>
      </c>
      <c r="C4499">
        <v>52296</v>
      </c>
      <c r="D4499">
        <v>2668</v>
      </c>
      <c r="E4499">
        <v>0</v>
      </c>
    </row>
    <row r="4500" spans="1:5" x14ac:dyDescent="0.35">
      <c r="A4500" s="39" t="s">
        <v>5429</v>
      </c>
      <c r="B4500">
        <v>1947</v>
      </c>
      <c r="C4500">
        <v>0</v>
      </c>
      <c r="D4500">
        <v>82</v>
      </c>
      <c r="E4500">
        <v>0</v>
      </c>
    </row>
    <row r="4501" spans="1:5" x14ac:dyDescent="0.35">
      <c r="A4501" s="39" t="s">
        <v>5430</v>
      </c>
      <c r="B4501">
        <v>39453</v>
      </c>
      <c r="C4501">
        <v>0</v>
      </c>
      <c r="D4501">
        <v>1379</v>
      </c>
      <c r="E4501">
        <v>0</v>
      </c>
    </row>
    <row r="4502" spans="1:5" x14ac:dyDescent="0.35">
      <c r="A4502" s="39" t="s">
        <v>5431</v>
      </c>
      <c r="B4502">
        <v>32617</v>
      </c>
      <c r="C4502">
        <v>0</v>
      </c>
      <c r="D4502">
        <v>1363</v>
      </c>
      <c r="E4502">
        <v>0</v>
      </c>
    </row>
    <row r="4503" spans="1:5" x14ac:dyDescent="0.35">
      <c r="A4503" s="39" t="s">
        <v>5432</v>
      </c>
      <c r="B4503">
        <v>0</v>
      </c>
      <c r="C4503">
        <v>0</v>
      </c>
      <c r="D4503">
        <v>0</v>
      </c>
      <c r="E4503">
        <v>0</v>
      </c>
    </row>
    <row r="4504" spans="1:5" x14ac:dyDescent="0.35">
      <c r="A4504" s="39" t="s">
        <v>5433</v>
      </c>
      <c r="B4504">
        <v>15174</v>
      </c>
      <c r="C4504">
        <v>14500</v>
      </c>
      <c r="D4504">
        <v>415</v>
      </c>
      <c r="E4504">
        <v>0</v>
      </c>
    </row>
    <row r="4505" spans="1:5" x14ac:dyDescent="0.35">
      <c r="A4505" s="39" t="s">
        <v>5434</v>
      </c>
      <c r="B4505">
        <v>0</v>
      </c>
      <c r="C4505">
        <v>0</v>
      </c>
      <c r="D4505">
        <v>0</v>
      </c>
      <c r="E4505">
        <v>0</v>
      </c>
    </row>
    <row r="4506" spans="1:5" x14ac:dyDescent="0.35">
      <c r="A4506" s="39" t="s">
        <v>5435</v>
      </c>
      <c r="B4506">
        <v>0</v>
      </c>
      <c r="C4506">
        <v>0</v>
      </c>
      <c r="D4506">
        <v>0</v>
      </c>
      <c r="E4506">
        <v>0</v>
      </c>
    </row>
    <row r="4507" spans="1:5" x14ac:dyDescent="0.35">
      <c r="A4507" s="39" t="s">
        <v>5436</v>
      </c>
      <c r="B4507">
        <v>70830</v>
      </c>
      <c r="C4507">
        <v>380363</v>
      </c>
      <c r="D4507">
        <v>6055</v>
      </c>
      <c r="E4507">
        <v>20000</v>
      </c>
    </row>
    <row r="4508" spans="1:5" x14ac:dyDescent="0.35">
      <c r="A4508" s="39" t="s">
        <v>5437</v>
      </c>
      <c r="B4508">
        <v>70830</v>
      </c>
      <c r="C4508">
        <v>0</v>
      </c>
      <c r="D4508">
        <v>4495</v>
      </c>
      <c r="E4508">
        <v>0</v>
      </c>
    </row>
    <row r="4509" spans="1:5" x14ac:dyDescent="0.35">
      <c r="A4509" s="39" t="s">
        <v>5438</v>
      </c>
      <c r="B4509">
        <v>144401</v>
      </c>
      <c r="C4509">
        <v>0</v>
      </c>
      <c r="D4509">
        <v>10470</v>
      </c>
      <c r="E4509">
        <v>0</v>
      </c>
    </row>
    <row r="4510" spans="1:5" x14ac:dyDescent="0.35">
      <c r="A4510" s="39" t="s">
        <v>5439</v>
      </c>
      <c r="B4510">
        <v>190816</v>
      </c>
      <c r="C4510">
        <v>0</v>
      </c>
      <c r="D4510">
        <v>13836</v>
      </c>
      <c r="E4510">
        <v>20000</v>
      </c>
    </row>
    <row r="4511" spans="1:5" x14ac:dyDescent="0.35">
      <c r="A4511" s="39" t="s">
        <v>5440</v>
      </c>
      <c r="B4511">
        <v>9454</v>
      </c>
      <c r="C4511">
        <v>21565</v>
      </c>
      <c r="D4511">
        <v>365</v>
      </c>
      <c r="E4511">
        <v>1300</v>
      </c>
    </row>
    <row r="4512" spans="1:5" x14ac:dyDescent="0.35">
      <c r="A4512" s="39" t="s">
        <v>5441</v>
      </c>
      <c r="B4512">
        <v>0</v>
      </c>
      <c r="C4512">
        <v>0</v>
      </c>
      <c r="D4512">
        <v>0</v>
      </c>
      <c r="E4512">
        <v>0</v>
      </c>
    </row>
    <row r="4513" spans="1:5" x14ac:dyDescent="0.35">
      <c r="A4513" s="39" t="s">
        <v>5442</v>
      </c>
      <c r="B4513">
        <v>17211</v>
      </c>
      <c r="C4513">
        <v>0</v>
      </c>
      <c r="D4513">
        <v>179</v>
      </c>
      <c r="E4513">
        <v>4200</v>
      </c>
    </row>
    <row r="4514" spans="1:5" x14ac:dyDescent="0.35">
      <c r="A4514" s="39" t="s">
        <v>5443</v>
      </c>
      <c r="B4514">
        <v>0</v>
      </c>
      <c r="C4514">
        <v>0</v>
      </c>
      <c r="D4514">
        <v>0</v>
      </c>
      <c r="E4514">
        <v>0</v>
      </c>
    </row>
    <row r="4515" spans="1:5" x14ac:dyDescent="0.35">
      <c r="A4515" s="39" t="s">
        <v>5444</v>
      </c>
      <c r="B4515">
        <v>128385</v>
      </c>
      <c r="C4515">
        <v>214010</v>
      </c>
      <c r="D4515">
        <v>10452</v>
      </c>
      <c r="E4515">
        <v>54700</v>
      </c>
    </row>
    <row r="4516" spans="1:5" x14ac:dyDescent="0.35">
      <c r="A4516" s="39" t="s">
        <v>5445</v>
      </c>
      <c r="B4516">
        <v>0</v>
      </c>
      <c r="C4516">
        <v>0</v>
      </c>
      <c r="D4516">
        <v>0</v>
      </c>
      <c r="E4516">
        <v>0</v>
      </c>
    </row>
    <row r="4517" spans="1:5" x14ac:dyDescent="0.35">
      <c r="A4517" s="39" t="s">
        <v>5446</v>
      </c>
      <c r="B4517">
        <v>87180</v>
      </c>
      <c r="C4517">
        <v>0</v>
      </c>
      <c r="D4517">
        <v>6131</v>
      </c>
      <c r="E4517">
        <v>0</v>
      </c>
    </row>
    <row r="4518" spans="1:5" x14ac:dyDescent="0.35">
      <c r="A4518" s="39" t="s">
        <v>5447</v>
      </c>
      <c r="B4518">
        <v>67879</v>
      </c>
      <c r="C4518">
        <v>0</v>
      </c>
      <c r="D4518">
        <v>4774</v>
      </c>
      <c r="E4518">
        <v>0</v>
      </c>
    </row>
    <row r="4519" spans="1:5" x14ac:dyDescent="0.35">
      <c r="A4519" s="39" t="s">
        <v>5448</v>
      </c>
      <c r="B4519">
        <v>0</v>
      </c>
      <c r="C4519">
        <v>0</v>
      </c>
      <c r="D4519">
        <v>0</v>
      </c>
      <c r="E4519">
        <v>0</v>
      </c>
    </row>
    <row r="4520" spans="1:5" x14ac:dyDescent="0.35">
      <c r="A4520" s="39" t="s">
        <v>5449</v>
      </c>
      <c r="B4520">
        <v>130740</v>
      </c>
      <c r="C4520">
        <v>162289</v>
      </c>
      <c r="D4520">
        <v>12292</v>
      </c>
      <c r="E4520">
        <v>46800</v>
      </c>
    </row>
    <row r="4521" spans="1:5" x14ac:dyDescent="0.35">
      <c r="A4521" s="39" t="s">
        <v>5450</v>
      </c>
      <c r="B4521">
        <v>0</v>
      </c>
      <c r="C4521">
        <v>0</v>
      </c>
      <c r="D4521">
        <v>0</v>
      </c>
      <c r="E4521">
        <v>300</v>
      </c>
    </row>
    <row r="4522" spans="1:5" x14ac:dyDescent="0.35">
      <c r="A4522" s="39" t="s">
        <v>5451</v>
      </c>
      <c r="B4522">
        <v>66144</v>
      </c>
      <c r="C4522">
        <v>0</v>
      </c>
      <c r="D4522">
        <v>5088</v>
      </c>
      <c r="E4522">
        <v>0</v>
      </c>
    </row>
    <row r="4523" spans="1:5" x14ac:dyDescent="0.35">
      <c r="A4523" s="39" t="s">
        <v>5452</v>
      </c>
      <c r="B4523">
        <v>27513</v>
      </c>
      <c r="C4523">
        <v>0</v>
      </c>
      <c r="D4523">
        <v>2117</v>
      </c>
      <c r="E4523">
        <v>0</v>
      </c>
    </row>
    <row r="4524" spans="1:5" x14ac:dyDescent="0.35">
      <c r="A4524" s="39" t="s">
        <v>5453</v>
      </c>
      <c r="B4524">
        <v>0</v>
      </c>
      <c r="C4524">
        <v>0</v>
      </c>
      <c r="D4524">
        <v>0</v>
      </c>
      <c r="E4524">
        <v>0</v>
      </c>
    </row>
    <row r="4525" spans="1:5" x14ac:dyDescent="0.35">
      <c r="A4525" s="39" t="s">
        <v>5454</v>
      </c>
      <c r="B4525">
        <v>0</v>
      </c>
      <c r="C4525">
        <v>0</v>
      </c>
      <c r="D4525">
        <v>0</v>
      </c>
      <c r="E4525">
        <v>0</v>
      </c>
    </row>
    <row r="4526" spans="1:5" x14ac:dyDescent="0.35">
      <c r="A4526" s="39" t="s">
        <v>5455</v>
      </c>
      <c r="B4526">
        <v>37908</v>
      </c>
      <c r="C4526">
        <v>27120</v>
      </c>
      <c r="D4526">
        <v>3451</v>
      </c>
      <c r="E4526">
        <v>0</v>
      </c>
    </row>
    <row r="4527" spans="1:5" x14ac:dyDescent="0.35">
      <c r="A4527" s="39" t="s">
        <v>5456</v>
      </c>
      <c r="B4527">
        <v>3102</v>
      </c>
      <c r="C4527">
        <v>9040</v>
      </c>
      <c r="D4527">
        <v>218</v>
      </c>
      <c r="E4527">
        <v>0</v>
      </c>
    </row>
    <row r="4528" spans="1:5" x14ac:dyDescent="0.35">
      <c r="A4528" s="39" t="s">
        <v>5457</v>
      </c>
      <c r="B4528">
        <v>689</v>
      </c>
      <c r="C4528">
        <v>0</v>
      </c>
      <c r="D4528">
        <v>49</v>
      </c>
      <c r="E4528">
        <v>0</v>
      </c>
    </row>
    <row r="4529" spans="1:5" x14ac:dyDescent="0.35">
      <c r="A4529" s="39" t="s">
        <v>5458</v>
      </c>
      <c r="B4529">
        <v>1723</v>
      </c>
      <c r="C4529">
        <v>0</v>
      </c>
      <c r="D4529">
        <v>121</v>
      </c>
      <c r="E4529">
        <v>0</v>
      </c>
    </row>
    <row r="4530" spans="1:5" x14ac:dyDescent="0.35">
      <c r="A4530" s="39" t="s">
        <v>5459</v>
      </c>
      <c r="B4530">
        <v>0</v>
      </c>
      <c r="C4530">
        <v>0</v>
      </c>
      <c r="D4530">
        <v>0</v>
      </c>
      <c r="E4530">
        <v>0</v>
      </c>
    </row>
    <row r="4531" spans="1:5" x14ac:dyDescent="0.35">
      <c r="A4531" s="39" t="s">
        <v>5460</v>
      </c>
      <c r="B4531">
        <v>0</v>
      </c>
      <c r="C4531">
        <v>0</v>
      </c>
      <c r="D4531">
        <v>0</v>
      </c>
      <c r="E4531">
        <v>0</v>
      </c>
    </row>
    <row r="4532" spans="1:5" x14ac:dyDescent="0.35">
      <c r="A4532" s="39" t="s">
        <v>5461</v>
      </c>
      <c r="B4532">
        <v>38725</v>
      </c>
      <c r="C4532">
        <v>129441</v>
      </c>
      <c r="D4532">
        <v>4260</v>
      </c>
      <c r="E4532">
        <v>0</v>
      </c>
    </row>
    <row r="4533" spans="1:5" x14ac:dyDescent="0.35">
      <c r="A4533" s="39" t="s">
        <v>5462</v>
      </c>
      <c r="B4533">
        <v>0</v>
      </c>
      <c r="C4533">
        <v>0</v>
      </c>
      <c r="D4533">
        <v>0</v>
      </c>
      <c r="E4533">
        <v>0</v>
      </c>
    </row>
    <row r="4534" spans="1:5" x14ac:dyDescent="0.35">
      <c r="A4534" s="39" t="s">
        <v>5463</v>
      </c>
      <c r="B4534">
        <v>66913</v>
      </c>
      <c r="C4534">
        <v>0</v>
      </c>
      <c r="D4534">
        <v>3961</v>
      </c>
      <c r="E4534">
        <v>0</v>
      </c>
    </row>
    <row r="4535" spans="1:5" x14ac:dyDescent="0.35">
      <c r="A4535" s="39" t="s">
        <v>5464</v>
      </c>
      <c r="B4535">
        <v>82456</v>
      </c>
      <c r="C4535">
        <v>0</v>
      </c>
      <c r="D4535">
        <v>4881</v>
      </c>
      <c r="E4535">
        <v>0</v>
      </c>
    </row>
    <row r="4536" spans="1:5" x14ac:dyDescent="0.35">
      <c r="A4536" s="39" t="s">
        <v>5465</v>
      </c>
      <c r="B4536">
        <v>7376</v>
      </c>
      <c r="C4536">
        <v>0</v>
      </c>
      <c r="D4536">
        <v>437</v>
      </c>
      <c r="E4536">
        <v>0</v>
      </c>
    </row>
    <row r="4537" spans="1:5" x14ac:dyDescent="0.35">
      <c r="A4537" s="39" t="s">
        <v>5466</v>
      </c>
      <c r="B4537">
        <v>0</v>
      </c>
      <c r="C4537">
        <v>0</v>
      </c>
      <c r="D4537">
        <v>0</v>
      </c>
      <c r="E4537">
        <v>0</v>
      </c>
    </row>
    <row r="4538" spans="1:5" x14ac:dyDescent="0.35">
      <c r="A4538" s="39" t="s">
        <v>5467</v>
      </c>
      <c r="B4538">
        <v>51903</v>
      </c>
      <c r="C4538">
        <v>78416</v>
      </c>
      <c r="D4538">
        <v>4245</v>
      </c>
      <c r="E4538">
        <v>400</v>
      </c>
    </row>
    <row r="4539" spans="1:5" x14ac:dyDescent="0.35">
      <c r="A4539" s="39" t="s">
        <v>5468</v>
      </c>
      <c r="B4539">
        <v>876</v>
      </c>
      <c r="C4539">
        <v>0</v>
      </c>
      <c r="D4539">
        <v>55</v>
      </c>
      <c r="E4539">
        <v>0</v>
      </c>
    </row>
    <row r="4540" spans="1:5" x14ac:dyDescent="0.35">
      <c r="A4540" s="39" t="s">
        <v>5469</v>
      </c>
      <c r="B4540">
        <v>784</v>
      </c>
      <c r="C4540">
        <v>0</v>
      </c>
      <c r="D4540">
        <v>50</v>
      </c>
      <c r="E4540">
        <v>0</v>
      </c>
    </row>
    <row r="4541" spans="1:5" x14ac:dyDescent="0.35">
      <c r="A4541" s="39" t="s">
        <v>5470</v>
      </c>
      <c r="B4541">
        <v>34907</v>
      </c>
      <c r="C4541">
        <v>0</v>
      </c>
      <c r="D4541">
        <v>2182</v>
      </c>
      <c r="E4541">
        <v>18500</v>
      </c>
    </row>
    <row r="4542" spans="1:5" x14ac:dyDescent="0.35">
      <c r="A4542" s="39" t="s">
        <v>5471</v>
      </c>
      <c r="B4542">
        <v>17266</v>
      </c>
      <c r="C4542">
        <v>0</v>
      </c>
      <c r="D4542">
        <v>1079</v>
      </c>
      <c r="E4542">
        <v>0</v>
      </c>
    </row>
    <row r="4543" spans="1:5" x14ac:dyDescent="0.35">
      <c r="A4543" s="39" t="s">
        <v>5472</v>
      </c>
      <c r="B4543">
        <v>9544</v>
      </c>
      <c r="C4543">
        <v>0</v>
      </c>
      <c r="D4543">
        <v>610</v>
      </c>
      <c r="E4543">
        <v>500</v>
      </c>
    </row>
    <row r="4544" spans="1:5" x14ac:dyDescent="0.35">
      <c r="A4544" s="39" t="s">
        <v>5473</v>
      </c>
      <c r="B4544">
        <v>0</v>
      </c>
      <c r="C4544">
        <v>0</v>
      </c>
      <c r="D4544">
        <v>0</v>
      </c>
      <c r="E4544">
        <v>0</v>
      </c>
    </row>
    <row r="4545" spans="1:5" x14ac:dyDescent="0.35">
      <c r="A4545" s="39" t="s">
        <v>5474</v>
      </c>
      <c r="B4545">
        <v>51387</v>
      </c>
      <c r="C4545">
        <v>186749</v>
      </c>
      <c r="D4545">
        <v>4862</v>
      </c>
      <c r="E4545">
        <v>0</v>
      </c>
    </row>
    <row r="4546" spans="1:5" x14ac:dyDescent="0.35">
      <c r="A4546" s="39" t="s">
        <v>5475</v>
      </c>
      <c r="B4546">
        <v>5467</v>
      </c>
      <c r="C4546">
        <v>0</v>
      </c>
      <c r="D4546">
        <v>362</v>
      </c>
      <c r="E4546">
        <v>0</v>
      </c>
    </row>
    <row r="4547" spans="1:5" x14ac:dyDescent="0.35">
      <c r="A4547" s="39" t="s">
        <v>5476</v>
      </c>
      <c r="B4547">
        <v>99249</v>
      </c>
      <c r="C4547">
        <v>0</v>
      </c>
      <c r="D4547">
        <v>6536</v>
      </c>
      <c r="E4547">
        <v>40800</v>
      </c>
    </row>
    <row r="4548" spans="1:5" x14ac:dyDescent="0.35">
      <c r="A4548" s="39" t="s">
        <v>5477</v>
      </c>
      <c r="B4548">
        <v>119245</v>
      </c>
      <c r="C4548">
        <v>0</v>
      </c>
      <c r="D4548">
        <v>7852</v>
      </c>
      <c r="E4548">
        <v>0</v>
      </c>
    </row>
    <row r="4549" spans="1:5" x14ac:dyDescent="0.35">
      <c r="A4549" s="39" t="s">
        <v>5478</v>
      </c>
      <c r="B4549">
        <v>4738</v>
      </c>
      <c r="C4549">
        <v>0</v>
      </c>
      <c r="D4549">
        <v>314</v>
      </c>
      <c r="E4549">
        <v>0</v>
      </c>
    </row>
    <row r="4550" spans="1:5" x14ac:dyDescent="0.35">
      <c r="A4550" s="39" t="s">
        <v>5479</v>
      </c>
      <c r="B4550">
        <v>0</v>
      </c>
      <c r="C4550">
        <v>0</v>
      </c>
      <c r="D4550">
        <v>0</v>
      </c>
      <c r="E4550">
        <v>0</v>
      </c>
    </row>
    <row r="4551" spans="1:5" x14ac:dyDescent="0.35">
      <c r="A4551" s="39" t="s">
        <v>5480</v>
      </c>
      <c r="B4551">
        <v>86047</v>
      </c>
      <c r="C4551">
        <v>201960</v>
      </c>
      <c r="D4551">
        <v>7216</v>
      </c>
      <c r="E4551">
        <v>0</v>
      </c>
    </row>
    <row r="4552" spans="1:5" x14ac:dyDescent="0.35">
      <c r="A4552" s="39" t="s">
        <v>5481</v>
      </c>
      <c r="B4552">
        <v>245860</v>
      </c>
      <c r="C4552">
        <v>0</v>
      </c>
      <c r="D4552">
        <v>16184</v>
      </c>
      <c r="E4552">
        <v>0</v>
      </c>
    </row>
    <row r="4553" spans="1:5" x14ac:dyDescent="0.35">
      <c r="A4553" s="39" t="s">
        <v>5482</v>
      </c>
      <c r="B4553">
        <v>6172</v>
      </c>
      <c r="C4553">
        <v>0</v>
      </c>
      <c r="D4553">
        <v>451</v>
      </c>
      <c r="E4553">
        <v>0</v>
      </c>
    </row>
    <row r="4554" spans="1:5" x14ac:dyDescent="0.35">
      <c r="A4554" s="39" t="s">
        <v>5483</v>
      </c>
      <c r="B4554">
        <v>48288</v>
      </c>
      <c r="C4554">
        <v>0</v>
      </c>
      <c r="D4554">
        <v>3529</v>
      </c>
      <c r="E4554">
        <v>0</v>
      </c>
    </row>
    <row r="4555" spans="1:5" x14ac:dyDescent="0.35">
      <c r="A4555" s="39" t="s">
        <v>5484</v>
      </c>
      <c r="B4555">
        <v>116907</v>
      </c>
      <c r="C4555">
        <v>0</v>
      </c>
      <c r="D4555">
        <v>8543</v>
      </c>
      <c r="E4555">
        <v>0</v>
      </c>
    </row>
    <row r="4556" spans="1:5" x14ac:dyDescent="0.35">
      <c r="A4556" s="39" t="s">
        <v>5485</v>
      </c>
      <c r="B4556">
        <v>26867</v>
      </c>
      <c r="C4556">
        <v>0</v>
      </c>
      <c r="D4556">
        <v>1963</v>
      </c>
      <c r="E4556">
        <v>0</v>
      </c>
    </row>
    <row r="4557" spans="1:5" x14ac:dyDescent="0.35">
      <c r="A4557" s="39" t="s">
        <v>5486</v>
      </c>
      <c r="B4557">
        <v>0</v>
      </c>
      <c r="C4557">
        <v>0</v>
      </c>
      <c r="D4557">
        <v>0</v>
      </c>
      <c r="E4557">
        <v>0</v>
      </c>
    </row>
    <row r="4558" spans="1:5" x14ac:dyDescent="0.35">
      <c r="A4558" s="39" t="s">
        <v>5487</v>
      </c>
      <c r="B4558">
        <v>37712</v>
      </c>
      <c r="C4558">
        <v>98442</v>
      </c>
      <c r="D4558">
        <v>7251</v>
      </c>
      <c r="E4558">
        <v>0</v>
      </c>
    </row>
    <row r="4559" spans="1:5" x14ac:dyDescent="0.35">
      <c r="A4559" s="39" t="s">
        <v>5488</v>
      </c>
      <c r="B4559">
        <v>2442</v>
      </c>
      <c r="C4559">
        <v>0</v>
      </c>
      <c r="D4559">
        <v>148</v>
      </c>
      <c r="E4559">
        <v>0</v>
      </c>
    </row>
    <row r="4560" spans="1:5" x14ac:dyDescent="0.35">
      <c r="A4560" s="39" t="s">
        <v>5489</v>
      </c>
      <c r="B4560">
        <v>22710</v>
      </c>
      <c r="C4560">
        <v>0</v>
      </c>
      <c r="D4560">
        <v>1440</v>
      </c>
      <c r="E4560">
        <v>0</v>
      </c>
    </row>
    <row r="4561" spans="1:5" x14ac:dyDescent="0.35">
      <c r="A4561" s="39" t="s">
        <v>5490</v>
      </c>
      <c r="B4561">
        <v>79608</v>
      </c>
      <c r="C4561">
        <v>0</v>
      </c>
      <c r="D4561">
        <v>5049</v>
      </c>
      <c r="E4561">
        <v>0</v>
      </c>
    </row>
    <row r="4562" spans="1:5" x14ac:dyDescent="0.35">
      <c r="A4562" s="39" t="s">
        <v>5491</v>
      </c>
      <c r="B4562">
        <v>4884</v>
      </c>
      <c r="C4562">
        <v>0</v>
      </c>
      <c r="D4562">
        <v>296</v>
      </c>
      <c r="E4562">
        <v>0</v>
      </c>
    </row>
    <row r="4563" spans="1:5" x14ac:dyDescent="0.35">
      <c r="A4563" s="39" t="s">
        <v>5492</v>
      </c>
      <c r="B4563">
        <v>48441</v>
      </c>
      <c r="C4563">
        <v>88858</v>
      </c>
      <c r="D4563">
        <v>3133</v>
      </c>
      <c r="E4563">
        <v>0</v>
      </c>
    </row>
    <row r="4564" spans="1:5" x14ac:dyDescent="0.35">
      <c r="A4564" s="39" t="s">
        <v>5493</v>
      </c>
      <c r="B4564">
        <v>467</v>
      </c>
      <c r="C4564">
        <v>0</v>
      </c>
      <c r="D4564">
        <v>34</v>
      </c>
      <c r="E4564">
        <v>0</v>
      </c>
    </row>
    <row r="4565" spans="1:5" x14ac:dyDescent="0.35">
      <c r="A4565" s="39" t="s">
        <v>5494</v>
      </c>
      <c r="B4565">
        <v>39336</v>
      </c>
      <c r="C4565">
        <v>0</v>
      </c>
      <c r="D4565">
        <v>2177</v>
      </c>
      <c r="E4565">
        <v>0</v>
      </c>
    </row>
    <row r="4566" spans="1:5" x14ac:dyDescent="0.35">
      <c r="A4566" s="39" t="s">
        <v>5495</v>
      </c>
      <c r="B4566">
        <v>37118</v>
      </c>
      <c r="C4566">
        <v>0</v>
      </c>
      <c r="D4566">
        <v>2061</v>
      </c>
      <c r="E4566">
        <v>0</v>
      </c>
    </row>
    <row r="4567" spans="1:5" x14ac:dyDescent="0.35">
      <c r="A4567" s="39" t="s">
        <v>5496</v>
      </c>
      <c r="B4567">
        <v>5953</v>
      </c>
      <c r="C4567">
        <v>0</v>
      </c>
      <c r="D4567">
        <v>386</v>
      </c>
      <c r="E4567">
        <v>0</v>
      </c>
    </row>
    <row r="4568" spans="1:5" x14ac:dyDescent="0.35">
      <c r="A4568" s="39" t="s">
        <v>5497</v>
      </c>
      <c r="B4568">
        <v>0</v>
      </c>
      <c r="C4568">
        <v>0</v>
      </c>
      <c r="D4568">
        <v>0</v>
      </c>
      <c r="E4568">
        <v>1121300</v>
      </c>
    </row>
  </sheetData>
  <sheetProtection algorithmName="SHA-512" hashValue="6fK+3zLO53IKNpUYbyICXEnlCEH84Hv3f2ktV5MGMtspAMJ/qQ4CzlgxvrvJQXFRr84MJVg9lwheKtje964TUA==" saltValue="ZnxYNJo0VAiT9/KOrp5Z6w==" spinCount="100000" sheet="1" objects="1" scenarios="1"/>
  <autoFilter ref="A1:E4574" xr:uid="{E4ADE46F-0768-4497-B4C1-33455931E7A8}"/>
  <pageMargins left="0.7" right="0.7" top="0.75" bottom="0.75" header="0.3" footer="0.3"/>
  <legacy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6CCD1B-6571-4379-A8D1-62533D372034}">
  <sheetPr>
    <tabColor rgb="FF92D050"/>
  </sheetPr>
  <dimension ref="A1:S5843"/>
  <sheetViews>
    <sheetView workbookViewId="0">
      <selection activeCell="G5831" sqref="G5831"/>
    </sheetView>
  </sheetViews>
  <sheetFormatPr defaultRowHeight="14.5" x14ac:dyDescent="0.35"/>
  <cols>
    <col min="11" max="11" width="55.36328125" bestFit="1" customWidth="1"/>
  </cols>
  <sheetData>
    <row r="1" spans="1:19" x14ac:dyDescent="0.35">
      <c r="A1" t="s">
        <v>5498</v>
      </c>
      <c r="B1" t="s">
        <v>5499</v>
      </c>
      <c r="C1" t="s">
        <v>5500</v>
      </c>
      <c r="D1" t="s">
        <v>5501</v>
      </c>
      <c r="E1" t="s">
        <v>5502</v>
      </c>
      <c r="F1" t="s">
        <v>5503</v>
      </c>
      <c r="G1" t="s">
        <v>5504</v>
      </c>
      <c r="H1" t="s">
        <v>5505</v>
      </c>
      <c r="I1" t="s">
        <v>5506</v>
      </c>
      <c r="J1" t="s">
        <v>5507</v>
      </c>
      <c r="K1" t="s">
        <v>5508</v>
      </c>
      <c r="L1" t="s">
        <v>5509</v>
      </c>
      <c r="M1" t="s">
        <v>5510</v>
      </c>
      <c r="N1" t="s">
        <v>5511</v>
      </c>
      <c r="O1" t="s">
        <v>5512</v>
      </c>
      <c r="P1" t="s">
        <v>5513</v>
      </c>
      <c r="Q1" t="s">
        <v>5514</v>
      </c>
      <c r="R1" t="s">
        <v>5515</v>
      </c>
      <c r="S1" t="s">
        <v>5516</v>
      </c>
    </row>
    <row r="2" spans="1:19" x14ac:dyDescent="0.35">
      <c r="A2">
        <v>2024</v>
      </c>
      <c r="B2" t="s">
        <v>5517</v>
      </c>
      <c r="C2">
        <v>49</v>
      </c>
      <c r="D2">
        <v>2</v>
      </c>
      <c r="E2">
        <v>6</v>
      </c>
      <c r="F2" t="s">
        <v>665</v>
      </c>
      <c r="G2" t="s">
        <v>5518</v>
      </c>
      <c r="H2">
        <v>7</v>
      </c>
      <c r="I2">
        <v>102194</v>
      </c>
      <c r="J2">
        <v>61</v>
      </c>
      <c r="K2" t="s">
        <v>5519</v>
      </c>
      <c r="L2">
        <v>0</v>
      </c>
      <c r="M2" t="s">
        <v>5520</v>
      </c>
      <c r="N2">
        <v>3589408.31</v>
      </c>
      <c r="O2">
        <v>0</v>
      </c>
      <c r="P2">
        <v>0</v>
      </c>
      <c r="Q2">
        <v>0</v>
      </c>
      <c r="R2">
        <v>0</v>
      </c>
      <c r="S2">
        <v>3589408.31</v>
      </c>
    </row>
    <row r="3" spans="1:19" x14ac:dyDescent="0.35">
      <c r="A3">
        <v>2024</v>
      </c>
      <c r="B3" t="s">
        <v>5517</v>
      </c>
      <c r="C3">
        <v>49</v>
      </c>
      <c r="D3">
        <v>2</v>
      </c>
      <c r="E3">
        <v>7</v>
      </c>
      <c r="F3" t="s">
        <v>531</v>
      </c>
      <c r="G3" t="s">
        <v>5521</v>
      </c>
      <c r="H3">
        <v>7</v>
      </c>
      <c r="I3">
        <v>102194</v>
      </c>
      <c r="J3">
        <v>61</v>
      </c>
      <c r="K3" t="s">
        <v>5522</v>
      </c>
      <c r="L3">
        <v>0</v>
      </c>
      <c r="M3" t="s">
        <v>5520</v>
      </c>
      <c r="N3">
        <v>50131.62</v>
      </c>
      <c r="O3">
        <v>0</v>
      </c>
      <c r="P3">
        <v>0</v>
      </c>
      <c r="Q3">
        <v>0</v>
      </c>
      <c r="R3">
        <v>0</v>
      </c>
      <c r="S3">
        <v>50131.62</v>
      </c>
    </row>
    <row r="4" spans="1:19" x14ac:dyDescent="0.35">
      <c r="A4">
        <v>2024</v>
      </c>
      <c r="B4" t="s">
        <v>5523</v>
      </c>
      <c r="C4">
        <v>2</v>
      </c>
      <c r="D4">
        <v>2</v>
      </c>
      <c r="E4">
        <v>1</v>
      </c>
      <c r="F4" t="s">
        <v>288</v>
      </c>
      <c r="G4" t="s">
        <v>5524</v>
      </c>
      <c r="H4">
        <v>7</v>
      </c>
      <c r="I4">
        <v>900004</v>
      </c>
      <c r="J4">
        <v>1175</v>
      </c>
      <c r="K4" t="s">
        <v>5525</v>
      </c>
      <c r="L4">
        <v>0</v>
      </c>
      <c r="M4" t="s">
        <v>5520</v>
      </c>
      <c r="N4">
        <v>840</v>
      </c>
      <c r="O4">
        <v>0</v>
      </c>
      <c r="P4">
        <v>0</v>
      </c>
      <c r="Q4">
        <v>0</v>
      </c>
      <c r="R4">
        <v>0</v>
      </c>
      <c r="S4">
        <v>840</v>
      </c>
    </row>
    <row r="5" spans="1:19" x14ac:dyDescent="0.35">
      <c r="A5">
        <v>2024</v>
      </c>
      <c r="B5" t="s">
        <v>5523</v>
      </c>
      <c r="C5">
        <v>2</v>
      </c>
      <c r="D5">
        <v>2</v>
      </c>
      <c r="E5">
        <v>1</v>
      </c>
      <c r="F5" t="s">
        <v>288</v>
      </c>
      <c r="G5" t="s">
        <v>5524</v>
      </c>
      <c r="H5">
        <v>7</v>
      </c>
      <c r="I5">
        <v>900008</v>
      </c>
      <c r="J5">
        <v>1315</v>
      </c>
      <c r="K5" t="s">
        <v>5526</v>
      </c>
      <c r="L5">
        <v>0</v>
      </c>
      <c r="M5" t="s">
        <v>5520</v>
      </c>
      <c r="N5">
        <v>74.11</v>
      </c>
      <c r="O5">
        <v>0</v>
      </c>
      <c r="P5">
        <v>0</v>
      </c>
      <c r="Q5">
        <v>0</v>
      </c>
      <c r="R5">
        <v>0</v>
      </c>
      <c r="S5">
        <v>74.11</v>
      </c>
    </row>
    <row r="6" spans="1:19" x14ac:dyDescent="0.35">
      <c r="A6">
        <v>2024</v>
      </c>
      <c r="B6" t="s">
        <v>5527</v>
      </c>
      <c r="C6">
        <v>30</v>
      </c>
      <c r="D6">
        <v>2</v>
      </c>
      <c r="E6">
        <v>8</v>
      </c>
      <c r="F6" t="s">
        <v>442</v>
      </c>
      <c r="G6" t="s">
        <v>5528</v>
      </c>
      <c r="H6">
        <v>7</v>
      </c>
      <c r="I6">
        <v>900010</v>
      </c>
      <c r="J6">
        <v>281</v>
      </c>
      <c r="K6" t="s">
        <v>5529</v>
      </c>
      <c r="L6">
        <v>0</v>
      </c>
      <c r="M6" t="s">
        <v>5520</v>
      </c>
      <c r="N6">
        <v>71824.149999999994</v>
      </c>
      <c r="O6">
        <v>276601</v>
      </c>
      <c r="P6">
        <v>0</v>
      </c>
      <c r="Q6">
        <v>294442.40000000002</v>
      </c>
      <c r="R6">
        <v>0</v>
      </c>
      <c r="S6">
        <v>53982.75</v>
      </c>
    </row>
    <row r="7" spans="1:19" x14ac:dyDescent="0.35">
      <c r="A7">
        <v>2024</v>
      </c>
      <c r="B7" t="s">
        <v>5517</v>
      </c>
      <c r="C7">
        <v>49</v>
      </c>
      <c r="D7">
        <v>2</v>
      </c>
      <c r="E7">
        <v>4</v>
      </c>
      <c r="F7" t="s">
        <v>727</v>
      </c>
      <c r="G7" t="s">
        <v>5530</v>
      </c>
      <c r="H7">
        <v>7</v>
      </c>
      <c r="I7">
        <v>900005</v>
      </c>
      <c r="J7">
        <v>9500</v>
      </c>
      <c r="K7" t="s">
        <v>5531</v>
      </c>
      <c r="L7">
        <v>0</v>
      </c>
      <c r="M7" t="s">
        <v>5520</v>
      </c>
      <c r="N7">
        <v>755975.02</v>
      </c>
      <c r="O7">
        <v>0</v>
      </c>
      <c r="P7">
        <v>0</v>
      </c>
      <c r="Q7">
        <v>455405.64</v>
      </c>
      <c r="R7">
        <v>0</v>
      </c>
      <c r="S7">
        <v>300569.38</v>
      </c>
    </row>
    <row r="8" spans="1:19" x14ac:dyDescent="0.35">
      <c r="A8">
        <v>2024</v>
      </c>
      <c r="B8" t="s">
        <v>5532</v>
      </c>
      <c r="C8">
        <v>64</v>
      </c>
      <c r="D8">
        <v>2</v>
      </c>
      <c r="E8">
        <v>8</v>
      </c>
      <c r="F8" t="s">
        <v>767</v>
      </c>
      <c r="G8" t="s">
        <v>5533</v>
      </c>
      <c r="H8">
        <v>7</v>
      </c>
      <c r="I8">
        <v>900011</v>
      </c>
      <c r="J8">
        <v>185</v>
      </c>
      <c r="K8" t="s">
        <v>5534</v>
      </c>
      <c r="L8">
        <v>0</v>
      </c>
      <c r="M8" t="s">
        <v>5520</v>
      </c>
      <c r="N8">
        <v>118949.65</v>
      </c>
      <c r="O8">
        <v>641232.05000000005</v>
      </c>
      <c r="P8">
        <v>0</v>
      </c>
      <c r="Q8">
        <v>650392</v>
      </c>
      <c r="R8">
        <v>0</v>
      </c>
      <c r="S8">
        <v>109789.7</v>
      </c>
    </row>
    <row r="9" spans="1:19" x14ac:dyDescent="0.35">
      <c r="A9">
        <v>2024</v>
      </c>
      <c r="B9" t="s">
        <v>5532</v>
      </c>
      <c r="C9">
        <v>64</v>
      </c>
      <c r="D9">
        <v>2</v>
      </c>
      <c r="E9">
        <v>8</v>
      </c>
      <c r="F9" t="s">
        <v>767</v>
      </c>
      <c r="G9" t="s">
        <v>5533</v>
      </c>
      <c r="H9">
        <v>7</v>
      </c>
      <c r="I9">
        <v>900004</v>
      </c>
      <c r="J9">
        <v>115</v>
      </c>
      <c r="K9" t="s">
        <v>5535</v>
      </c>
      <c r="L9">
        <v>0</v>
      </c>
      <c r="M9" t="s">
        <v>5520</v>
      </c>
      <c r="N9">
        <v>3291104.28</v>
      </c>
      <c r="O9">
        <v>0</v>
      </c>
      <c r="P9">
        <v>0</v>
      </c>
      <c r="Q9">
        <v>2881568.47</v>
      </c>
      <c r="R9">
        <v>0</v>
      </c>
      <c r="S9">
        <v>409535.81</v>
      </c>
    </row>
    <row r="10" spans="1:19" x14ac:dyDescent="0.35">
      <c r="A10">
        <v>2024</v>
      </c>
      <c r="B10" t="s">
        <v>5523</v>
      </c>
      <c r="C10">
        <v>2</v>
      </c>
      <c r="D10">
        <v>2</v>
      </c>
      <c r="E10">
        <v>20</v>
      </c>
      <c r="F10" t="s">
        <v>351</v>
      </c>
      <c r="G10" t="s">
        <v>5536</v>
      </c>
      <c r="H10">
        <v>7</v>
      </c>
      <c r="I10">
        <v>900016</v>
      </c>
      <c r="J10">
        <v>122</v>
      </c>
      <c r="K10" t="s">
        <v>5537</v>
      </c>
      <c r="L10">
        <v>0</v>
      </c>
      <c r="M10" t="s">
        <v>5520</v>
      </c>
      <c r="N10">
        <v>6580.04</v>
      </c>
      <c r="O10">
        <v>1049</v>
      </c>
      <c r="P10">
        <v>0</v>
      </c>
      <c r="Q10">
        <v>7629.04</v>
      </c>
      <c r="R10">
        <v>0</v>
      </c>
      <c r="S10">
        <v>0</v>
      </c>
    </row>
    <row r="11" spans="1:19" x14ac:dyDescent="0.35">
      <c r="A11">
        <v>2024</v>
      </c>
      <c r="B11" t="s">
        <v>5538</v>
      </c>
      <c r="C11">
        <v>71</v>
      </c>
      <c r="D11">
        <v>2</v>
      </c>
      <c r="E11">
        <v>11</v>
      </c>
      <c r="F11" t="s">
        <v>767</v>
      </c>
      <c r="G11" t="s">
        <v>5539</v>
      </c>
      <c r="H11">
        <v>7</v>
      </c>
      <c r="I11">
        <v>900006</v>
      </c>
      <c r="J11">
        <v>121</v>
      </c>
      <c r="K11" t="s">
        <v>5540</v>
      </c>
      <c r="L11">
        <v>0</v>
      </c>
      <c r="M11" t="s">
        <v>5520</v>
      </c>
      <c r="N11">
        <v>0</v>
      </c>
      <c r="O11">
        <v>3157334.15</v>
      </c>
      <c r="P11">
        <v>0</v>
      </c>
      <c r="Q11">
        <v>3010746.89</v>
      </c>
      <c r="R11">
        <v>0</v>
      </c>
      <c r="S11">
        <v>146587.26</v>
      </c>
    </row>
    <row r="12" spans="1:19" x14ac:dyDescent="0.35">
      <c r="A12">
        <v>2024</v>
      </c>
      <c r="B12" t="s">
        <v>5532</v>
      </c>
      <c r="C12">
        <v>64</v>
      </c>
      <c r="D12">
        <v>2</v>
      </c>
      <c r="E12">
        <v>8</v>
      </c>
      <c r="F12" t="s">
        <v>767</v>
      </c>
      <c r="G12" t="s">
        <v>5533</v>
      </c>
      <c r="H12">
        <v>7</v>
      </c>
      <c r="I12">
        <v>900010</v>
      </c>
      <c r="J12">
        <v>116</v>
      </c>
      <c r="K12" t="s">
        <v>5541</v>
      </c>
      <c r="L12">
        <v>0</v>
      </c>
      <c r="M12" t="s">
        <v>5520</v>
      </c>
      <c r="N12">
        <v>0</v>
      </c>
      <c r="O12">
        <v>4224370</v>
      </c>
      <c r="P12">
        <v>0</v>
      </c>
      <c r="Q12">
        <v>40231.25</v>
      </c>
      <c r="R12">
        <v>0</v>
      </c>
      <c r="S12">
        <v>4184138.75</v>
      </c>
    </row>
    <row r="13" spans="1:19" x14ac:dyDescent="0.35">
      <c r="A13">
        <v>2024</v>
      </c>
      <c r="B13" t="s">
        <v>5523</v>
      </c>
      <c r="C13">
        <v>2</v>
      </c>
      <c r="D13">
        <v>2</v>
      </c>
      <c r="E13">
        <v>20</v>
      </c>
      <c r="F13" t="s">
        <v>351</v>
      </c>
      <c r="G13" t="s">
        <v>5536</v>
      </c>
      <c r="H13">
        <v>7</v>
      </c>
      <c r="I13">
        <v>900017</v>
      </c>
      <c r="J13">
        <v>123</v>
      </c>
      <c r="K13" t="s">
        <v>5542</v>
      </c>
      <c r="L13">
        <v>0</v>
      </c>
      <c r="M13" t="s">
        <v>5520</v>
      </c>
      <c r="N13">
        <v>0</v>
      </c>
      <c r="O13">
        <v>15695.96</v>
      </c>
      <c r="P13">
        <v>0</v>
      </c>
      <c r="Q13">
        <v>6461.03</v>
      </c>
      <c r="R13">
        <v>0</v>
      </c>
      <c r="S13">
        <v>9234.93</v>
      </c>
    </row>
    <row r="14" spans="1:19" x14ac:dyDescent="0.35">
      <c r="A14">
        <v>2024</v>
      </c>
      <c r="B14" t="s">
        <v>5532</v>
      </c>
      <c r="C14">
        <v>64</v>
      </c>
      <c r="D14">
        <v>2</v>
      </c>
      <c r="E14">
        <v>2</v>
      </c>
      <c r="F14" t="s">
        <v>391</v>
      </c>
      <c r="G14" t="s">
        <v>5543</v>
      </c>
      <c r="H14">
        <v>7</v>
      </c>
      <c r="I14">
        <v>900001</v>
      </c>
      <c r="J14">
        <v>9111</v>
      </c>
      <c r="K14" t="s">
        <v>5544</v>
      </c>
      <c r="L14">
        <v>0</v>
      </c>
      <c r="M14" t="s">
        <v>5520</v>
      </c>
      <c r="N14">
        <v>0</v>
      </c>
      <c r="O14">
        <v>25000</v>
      </c>
      <c r="P14">
        <v>0</v>
      </c>
      <c r="Q14">
        <v>27098</v>
      </c>
      <c r="R14">
        <v>0</v>
      </c>
      <c r="S14">
        <v>-2098</v>
      </c>
    </row>
    <row r="15" spans="1:19" x14ac:dyDescent="0.35">
      <c r="A15">
        <v>2024</v>
      </c>
      <c r="B15" t="s">
        <v>5545</v>
      </c>
      <c r="C15">
        <v>52</v>
      </c>
      <c r="D15">
        <v>2</v>
      </c>
      <c r="E15">
        <v>5</v>
      </c>
      <c r="F15" t="s">
        <v>736</v>
      </c>
      <c r="G15" t="s">
        <v>5546</v>
      </c>
      <c r="H15">
        <v>7</v>
      </c>
      <c r="I15">
        <v>104050</v>
      </c>
      <c r="J15">
        <v>2</v>
      </c>
      <c r="K15" t="s">
        <v>5547</v>
      </c>
      <c r="L15">
        <v>0</v>
      </c>
      <c r="M15" t="s">
        <v>5520</v>
      </c>
      <c r="N15">
        <v>0</v>
      </c>
      <c r="O15">
        <v>11994.02</v>
      </c>
      <c r="P15">
        <v>0</v>
      </c>
      <c r="Q15">
        <v>5000</v>
      </c>
      <c r="R15">
        <v>0</v>
      </c>
      <c r="S15">
        <v>6994.02</v>
      </c>
    </row>
    <row r="16" spans="1:19" x14ac:dyDescent="0.35">
      <c r="A16">
        <v>2024</v>
      </c>
      <c r="B16" t="s">
        <v>5548</v>
      </c>
      <c r="C16">
        <v>44</v>
      </c>
      <c r="D16">
        <v>2</v>
      </c>
      <c r="E16">
        <v>6</v>
      </c>
      <c r="F16" t="s">
        <v>527</v>
      </c>
      <c r="G16" t="s">
        <v>5549</v>
      </c>
      <c r="H16">
        <v>7</v>
      </c>
      <c r="I16">
        <v>900005</v>
      </c>
      <c r="J16">
        <v>8883</v>
      </c>
      <c r="K16" t="s">
        <v>5550</v>
      </c>
      <c r="L16">
        <v>0</v>
      </c>
      <c r="M16" t="s">
        <v>5520</v>
      </c>
      <c r="N16">
        <v>562.70000000000005</v>
      </c>
      <c r="O16">
        <v>0</v>
      </c>
      <c r="P16">
        <v>0</v>
      </c>
      <c r="Q16">
        <v>0</v>
      </c>
      <c r="R16">
        <v>0</v>
      </c>
      <c r="S16">
        <v>562.70000000000005</v>
      </c>
    </row>
    <row r="17" spans="1:19" x14ac:dyDescent="0.35">
      <c r="A17">
        <v>2024</v>
      </c>
      <c r="B17" t="s">
        <v>5551</v>
      </c>
      <c r="C17">
        <v>89</v>
      </c>
      <c r="D17">
        <v>2</v>
      </c>
      <c r="E17">
        <v>1</v>
      </c>
      <c r="F17" t="s">
        <v>852</v>
      </c>
      <c r="G17" t="s">
        <v>5552</v>
      </c>
      <c r="H17">
        <v>7</v>
      </c>
      <c r="I17">
        <v>961235</v>
      </c>
      <c r="J17">
        <v>25</v>
      </c>
      <c r="K17" t="s">
        <v>5553</v>
      </c>
      <c r="L17">
        <v>0</v>
      </c>
      <c r="M17" t="s">
        <v>5520</v>
      </c>
      <c r="N17">
        <v>0</v>
      </c>
      <c r="O17">
        <v>0</v>
      </c>
      <c r="P17">
        <v>0</v>
      </c>
      <c r="Q17">
        <v>59117.5</v>
      </c>
      <c r="R17">
        <v>0</v>
      </c>
      <c r="S17">
        <v>-59117.5</v>
      </c>
    </row>
    <row r="18" spans="1:19" x14ac:dyDescent="0.35">
      <c r="A18">
        <v>2024</v>
      </c>
      <c r="B18" t="s">
        <v>5554</v>
      </c>
      <c r="C18">
        <v>23</v>
      </c>
      <c r="D18">
        <v>2</v>
      </c>
      <c r="E18">
        <v>6</v>
      </c>
      <c r="F18" t="s">
        <v>590</v>
      </c>
      <c r="G18" t="s">
        <v>5555</v>
      </c>
      <c r="H18">
        <v>7</v>
      </c>
      <c r="I18">
        <v>102552</v>
      </c>
      <c r="J18">
        <v>8604</v>
      </c>
      <c r="K18" t="s">
        <v>5556</v>
      </c>
      <c r="L18">
        <v>0</v>
      </c>
      <c r="M18" t="s">
        <v>5520</v>
      </c>
      <c r="N18">
        <v>87668.23</v>
      </c>
      <c r="O18">
        <v>308160.07</v>
      </c>
      <c r="P18">
        <v>0</v>
      </c>
      <c r="Q18">
        <v>395828.3</v>
      </c>
      <c r="R18">
        <v>0</v>
      </c>
      <c r="S18">
        <v>0</v>
      </c>
    </row>
    <row r="19" spans="1:19" x14ac:dyDescent="0.35">
      <c r="A19">
        <v>2024</v>
      </c>
      <c r="B19" t="s">
        <v>5554</v>
      </c>
      <c r="C19">
        <v>23</v>
      </c>
      <c r="D19">
        <v>2</v>
      </c>
      <c r="E19">
        <v>6</v>
      </c>
      <c r="F19" t="s">
        <v>590</v>
      </c>
      <c r="G19" t="s">
        <v>5555</v>
      </c>
      <c r="H19">
        <v>7</v>
      </c>
      <c r="I19">
        <v>904087</v>
      </c>
      <c r="J19">
        <v>8692</v>
      </c>
      <c r="K19" t="s">
        <v>5557</v>
      </c>
      <c r="L19">
        <v>0</v>
      </c>
      <c r="M19" t="s">
        <v>5520</v>
      </c>
      <c r="N19">
        <v>395361.75</v>
      </c>
      <c r="O19">
        <v>131566.73000000001</v>
      </c>
      <c r="P19">
        <v>0</v>
      </c>
      <c r="Q19">
        <v>134600.41</v>
      </c>
      <c r="R19">
        <v>0</v>
      </c>
      <c r="S19">
        <v>392328.07</v>
      </c>
    </row>
    <row r="20" spans="1:19" x14ac:dyDescent="0.35">
      <c r="A20">
        <v>2024</v>
      </c>
      <c r="B20" t="s">
        <v>5558</v>
      </c>
      <c r="C20">
        <v>42</v>
      </c>
      <c r="D20">
        <v>2</v>
      </c>
      <c r="E20">
        <v>5</v>
      </c>
      <c r="F20" t="s">
        <v>683</v>
      </c>
      <c r="G20" t="s">
        <v>5559</v>
      </c>
      <c r="H20">
        <v>7</v>
      </c>
      <c r="I20">
        <v>900001</v>
      </c>
      <c r="J20">
        <v>1101</v>
      </c>
      <c r="K20" t="s">
        <v>5560</v>
      </c>
      <c r="L20">
        <v>0</v>
      </c>
      <c r="M20" t="s">
        <v>5520</v>
      </c>
      <c r="N20">
        <v>7474.25</v>
      </c>
      <c r="O20">
        <v>0</v>
      </c>
      <c r="P20">
        <v>0</v>
      </c>
      <c r="Q20">
        <v>0</v>
      </c>
      <c r="R20">
        <v>0</v>
      </c>
      <c r="S20">
        <v>7474.25</v>
      </c>
    </row>
    <row r="21" spans="1:19" x14ac:dyDescent="0.35">
      <c r="A21">
        <v>2024</v>
      </c>
      <c r="B21" t="s">
        <v>5561</v>
      </c>
      <c r="C21">
        <v>43</v>
      </c>
      <c r="D21">
        <v>2</v>
      </c>
      <c r="E21">
        <v>13</v>
      </c>
      <c r="F21" t="s">
        <v>490</v>
      </c>
      <c r="G21" t="s">
        <v>5562</v>
      </c>
      <c r="H21">
        <v>7</v>
      </c>
      <c r="I21">
        <v>900001</v>
      </c>
      <c r="J21">
        <v>1102</v>
      </c>
      <c r="K21" t="s">
        <v>5563</v>
      </c>
      <c r="L21">
        <v>0</v>
      </c>
      <c r="M21" t="s">
        <v>5520</v>
      </c>
      <c r="N21">
        <v>25</v>
      </c>
      <c r="O21">
        <v>9942.16</v>
      </c>
      <c r="P21">
        <v>0</v>
      </c>
      <c r="Q21">
        <v>3869.11</v>
      </c>
      <c r="R21">
        <v>0</v>
      </c>
      <c r="S21">
        <v>6098.05</v>
      </c>
    </row>
    <row r="22" spans="1:19" x14ac:dyDescent="0.35">
      <c r="A22">
        <v>2024</v>
      </c>
      <c r="B22" t="s">
        <v>5564</v>
      </c>
      <c r="C22">
        <v>48</v>
      </c>
      <c r="D22">
        <v>2</v>
      </c>
      <c r="E22">
        <v>8</v>
      </c>
      <c r="F22" t="s">
        <v>305</v>
      </c>
      <c r="G22" t="s">
        <v>5565</v>
      </c>
      <c r="H22">
        <v>7</v>
      </c>
      <c r="I22">
        <v>102016</v>
      </c>
      <c r="J22">
        <v>1101</v>
      </c>
      <c r="K22" t="s">
        <v>5566</v>
      </c>
      <c r="L22">
        <v>0</v>
      </c>
      <c r="M22" t="s">
        <v>5520</v>
      </c>
      <c r="N22">
        <v>92587.66</v>
      </c>
      <c r="O22">
        <v>103240.33</v>
      </c>
      <c r="P22">
        <v>0</v>
      </c>
      <c r="Q22">
        <v>80028.81</v>
      </c>
      <c r="R22">
        <v>0</v>
      </c>
      <c r="S22">
        <v>115799.18</v>
      </c>
    </row>
    <row r="23" spans="1:19" x14ac:dyDescent="0.35">
      <c r="A23">
        <v>2024</v>
      </c>
      <c r="B23" t="s">
        <v>5567</v>
      </c>
      <c r="C23">
        <v>80</v>
      </c>
      <c r="D23">
        <v>2</v>
      </c>
      <c r="E23">
        <v>6</v>
      </c>
      <c r="F23" t="s">
        <v>822</v>
      </c>
      <c r="G23" t="s">
        <v>5568</v>
      </c>
      <c r="H23">
        <v>7</v>
      </c>
      <c r="I23">
        <v>102016</v>
      </c>
      <c r="J23">
        <v>1101</v>
      </c>
      <c r="K23" t="s">
        <v>5566</v>
      </c>
      <c r="L23">
        <v>0</v>
      </c>
      <c r="M23" t="s">
        <v>5520</v>
      </c>
      <c r="N23">
        <v>279.88</v>
      </c>
      <c r="O23">
        <v>6000</v>
      </c>
      <c r="P23">
        <v>0</v>
      </c>
      <c r="Q23">
        <v>0</v>
      </c>
      <c r="R23">
        <v>0</v>
      </c>
      <c r="S23">
        <v>6279.88</v>
      </c>
    </row>
    <row r="24" spans="1:19" x14ac:dyDescent="0.35">
      <c r="A24">
        <v>2024</v>
      </c>
      <c r="B24" t="s">
        <v>5569</v>
      </c>
      <c r="C24">
        <v>20</v>
      </c>
      <c r="D24">
        <v>2</v>
      </c>
      <c r="E24">
        <v>16</v>
      </c>
      <c r="F24" t="s">
        <v>417</v>
      </c>
      <c r="G24" t="s">
        <v>5570</v>
      </c>
      <c r="H24">
        <v>7</v>
      </c>
      <c r="I24">
        <v>102016</v>
      </c>
      <c r="J24">
        <v>110</v>
      </c>
      <c r="K24" t="s">
        <v>5571</v>
      </c>
      <c r="L24">
        <v>0</v>
      </c>
      <c r="M24" t="s">
        <v>5520</v>
      </c>
      <c r="N24">
        <v>25306.400000000001</v>
      </c>
      <c r="O24">
        <v>0</v>
      </c>
      <c r="P24">
        <v>0</v>
      </c>
      <c r="Q24">
        <v>0</v>
      </c>
      <c r="R24">
        <v>0</v>
      </c>
      <c r="S24">
        <v>25306.400000000001</v>
      </c>
    </row>
    <row r="25" spans="1:19" x14ac:dyDescent="0.35">
      <c r="A25">
        <v>2024</v>
      </c>
      <c r="B25" t="s">
        <v>5572</v>
      </c>
      <c r="C25">
        <v>46</v>
      </c>
      <c r="D25">
        <v>2</v>
      </c>
      <c r="E25">
        <v>17</v>
      </c>
      <c r="F25" t="s">
        <v>336</v>
      </c>
      <c r="G25" t="s">
        <v>5573</v>
      </c>
      <c r="H25">
        <v>7</v>
      </c>
      <c r="I25">
        <v>900005</v>
      </c>
      <c r="J25">
        <v>12</v>
      </c>
      <c r="K25" t="s">
        <v>5574</v>
      </c>
      <c r="L25">
        <v>0</v>
      </c>
      <c r="M25" t="s">
        <v>5520</v>
      </c>
      <c r="N25">
        <v>10000</v>
      </c>
      <c r="O25">
        <v>10000</v>
      </c>
      <c r="P25">
        <v>0</v>
      </c>
      <c r="Q25">
        <v>5529.79</v>
      </c>
      <c r="R25">
        <v>0</v>
      </c>
      <c r="S25">
        <v>14470.21</v>
      </c>
    </row>
    <row r="26" spans="1:19" x14ac:dyDescent="0.35">
      <c r="A26">
        <v>2024</v>
      </c>
      <c r="B26" t="s">
        <v>5517</v>
      </c>
      <c r="C26">
        <v>49</v>
      </c>
      <c r="D26">
        <v>2</v>
      </c>
      <c r="E26">
        <v>6</v>
      </c>
      <c r="F26" t="s">
        <v>665</v>
      </c>
      <c r="G26" t="s">
        <v>5518</v>
      </c>
      <c r="H26">
        <v>7</v>
      </c>
      <c r="I26">
        <v>900008</v>
      </c>
      <c r="J26">
        <v>8044</v>
      </c>
      <c r="K26" t="s">
        <v>5575</v>
      </c>
      <c r="L26">
        <v>0</v>
      </c>
      <c r="M26" t="s">
        <v>5520</v>
      </c>
      <c r="N26">
        <v>34170.35</v>
      </c>
      <c r="O26">
        <v>0</v>
      </c>
      <c r="P26">
        <v>0</v>
      </c>
      <c r="Q26">
        <v>34170.35</v>
      </c>
      <c r="R26">
        <v>0</v>
      </c>
      <c r="S26">
        <v>0</v>
      </c>
    </row>
    <row r="27" spans="1:19" x14ac:dyDescent="0.35">
      <c r="A27">
        <v>2024</v>
      </c>
      <c r="B27" t="s">
        <v>5523</v>
      </c>
      <c r="C27">
        <v>2</v>
      </c>
      <c r="D27">
        <v>2</v>
      </c>
      <c r="E27">
        <v>1</v>
      </c>
      <c r="F27" t="s">
        <v>288</v>
      </c>
      <c r="G27" t="s">
        <v>5524</v>
      </c>
      <c r="H27">
        <v>7</v>
      </c>
      <c r="I27">
        <v>900012</v>
      </c>
      <c r="J27">
        <v>9505</v>
      </c>
      <c r="K27" t="s">
        <v>5576</v>
      </c>
      <c r="L27">
        <v>0</v>
      </c>
      <c r="M27" t="s">
        <v>5520</v>
      </c>
      <c r="N27">
        <v>2273.4899999999998</v>
      </c>
      <c r="O27">
        <v>0</v>
      </c>
      <c r="P27">
        <v>0</v>
      </c>
      <c r="Q27">
        <v>0</v>
      </c>
      <c r="R27">
        <v>0</v>
      </c>
      <c r="S27">
        <v>2273.4899999999998</v>
      </c>
    </row>
    <row r="28" spans="1:19" x14ac:dyDescent="0.35">
      <c r="A28">
        <v>2024</v>
      </c>
      <c r="B28" t="s">
        <v>5548</v>
      </c>
      <c r="C28">
        <v>44</v>
      </c>
      <c r="D28">
        <v>2</v>
      </c>
      <c r="E28">
        <v>6</v>
      </c>
      <c r="F28" t="s">
        <v>527</v>
      </c>
      <c r="G28" t="s">
        <v>5549</v>
      </c>
      <c r="H28">
        <v>7</v>
      </c>
      <c r="I28">
        <v>900007</v>
      </c>
      <c r="J28">
        <v>8881</v>
      </c>
      <c r="K28" t="s">
        <v>5577</v>
      </c>
      <c r="L28">
        <v>0</v>
      </c>
      <c r="M28" t="s">
        <v>5520</v>
      </c>
      <c r="N28">
        <v>215</v>
      </c>
      <c r="O28">
        <v>0</v>
      </c>
      <c r="P28">
        <v>0</v>
      </c>
      <c r="Q28">
        <v>0</v>
      </c>
      <c r="R28">
        <v>0</v>
      </c>
      <c r="S28">
        <v>215</v>
      </c>
    </row>
    <row r="29" spans="1:19" x14ac:dyDescent="0.35">
      <c r="A29">
        <v>2024</v>
      </c>
      <c r="B29" t="s">
        <v>5578</v>
      </c>
      <c r="C29">
        <v>79</v>
      </c>
      <c r="D29">
        <v>2</v>
      </c>
      <c r="E29">
        <v>8</v>
      </c>
      <c r="F29" t="s">
        <v>490</v>
      </c>
      <c r="G29" t="s">
        <v>5579</v>
      </c>
      <c r="H29">
        <v>7</v>
      </c>
      <c r="I29">
        <v>900001</v>
      </c>
      <c r="J29">
        <v>105</v>
      </c>
      <c r="K29" t="s">
        <v>5580</v>
      </c>
      <c r="L29">
        <v>0</v>
      </c>
      <c r="M29" t="s">
        <v>5520</v>
      </c>
      <c r="N29">
        <v>18135.68</v>
      </c>
      <c r="O29">
        <v>650</v>
      </c>
      <c r="P29">
        <v>0</v>
      </c>
      <c r="Q29">
        <v>2000</v>
      </c>
      <c r="R29">
        <v>0</v>
      </c>
      <c r="S29">
        <v>16785.68</v>
      </c>
    </row>
    <row r="30" spans="1:19" x14ac:dyDescent="0.35">
      <c r="A30">
        <v>2024</v>
      </c>
      <c r="B30" t="s">
        <v>5581</v>
      </c>
      <c r="C30">
        <v>78</v>
      </c>
      <c r="D30">
        <v>2</v>
      </c>
      <c r="E30">
        <v>2</v>
      </c>
      <c r="F30" t="s">
        <v>817</v>
      </c>
      <c r="G30" t="s">
        <v>5582</v>
      </c>
      <c r="H30">
        <v>7</v>
      </c>
      <c r="I30">
        <v>102042</v>
      </c>
      <c r="J30">
        <v>1</v>
      </c>
      <c r="K30" t="s">
        <v>5583</v>
      </c>
      <c r="L30">
        <v>0</v>
      </c>
      <c r="M30" t="s">
        <v>5520</v>
      </c>
      <c r="N30">
        <v>28554.720000000001</v>
      </c>
      <c r="O30">
        <v>0</v>
      </c>
      <c r="P30">
        <v>0</v>
      </c>
      <c r="Q30">
        <v>10395</v>
      </c>
      <c r="R30">
        <v>0</v>
      </c>
      <c r="S30">
        <v>18159.72</v>
      </c>
    </row>
    <row r="31" spans="1:19" x14ac:dyDescent="0.35">
      <c r="A31">
        <v>2024</v>
      </c>
      <c r="B31" t="s">
        <v>5581</v>
      </c>
      <c r="C31">
        <v>78</v>
      </c>
      <c r="D31">
        <v>2</v>
      </c>
      <c r="E31">
        <v>3</v>
      </c>
      <c r="F31" t="s">
        <v>254</v>
      </c>
      <c r="G31" t="s">
        <v>5584</v>
      </c>
      <c r="H31">
        <v>7</v>
      </c>
      <c r="I31">
        <v>102042</v>
      </c>
      <c r="J31">
        <v>1</v>
      </c>
      <c r="K31" t="s">
        <v>5585</v>
      </c>
      <c r="L31">
        <v>0</v>
      </c>
      <c r="M31" t="s">
        <v>5520</v>
      </c>
      <c r="N31">
        <v>31671.74</v>
      </c>
      <c r="O31">
        <v>0</v>
      </c>
      <c r="P31">
        <v>0</v>
      </c>
      <c r="Q31">
        <v>9150</v>
      </c>
      <c r="R31">
        <v>0</v>
      </c>
      <c r="S31">
        <v>22521.74</v>
      </c>
    </row>
    <row r="32" spans="1:19" x14ac:dyDescent="0.35">
      <c r="A32">
        <v>2024</v>
      </c>
      <c r="B32" t="s">
        <v>5586</v>
      </c>
      <c r="C32">
        <v>47</v>
      </c>
      <c r="D32">
        <v>2</v>
      </c>
      <c r="E32">
        <v>5</v>
      </c>
      <c r="F32" t="s">
        <v>718</v>
      </c>
      <c r="G32" t="s">
        <v>5587</v>
      </c>
      <c r="H32">
        <v>7</v>
      </c>
      <c r="I32">
        <v>900005</v>
      </c>
      <c r="J32">
        <v>2202</v>
      </c>
      <c r="K32" t="s">
        <v>5588</v>
      </c>
      <c r="L32">
        <v>0</v>
      </c>
      <c r="M32" t="s">
        <v>5520</v>
      </c>
      <c r="N32">
        <v>3795.32</v>
      </c>
      <c r="O32">
        <v>0</v>
      </c>
      <c r="P32">
        <v>0</v>
      </c>
      <c r="Q32">
        <v>0</v>
      </c>
      <c r="R32">
        <v>0</v>
      </c>
      <c r="S32">
        <v>3795.32</v>
      </c>
    </row>
    <row r="33" spans="1:19" x14ac:dyDescent="0.35">
      <c r="A33">
        <v>2024</v>
      </c>
      <c r="B33" t="s">
        <v>5589</v>
      </c>
      <c r="C33">
        <v>40</v>
      </c>
      <c r="D33">
        <v>2</v>
      </c>
      <c r="E33">
        <v>1</v>
      </c>
      <c r="F33" t="s">
        <v>673</v>
      </c>
      <c r="G33" t="s">
        <v>5590</v>
      </c>
      <c r="H33">
        <v>7</v>
      </c>
      <c r="I33">
        <v>900001</v>
      </c>
      <c r="J33">
        <v>4</v>
      </c>
      <c r="K33" t="s">
        <v>5591</v>
      </c>
      <c r="L33">
        <v>0</v>
      </c>
      <c r="M33" t="s">
        <v>5520</v>
      </c>
      <c r="N33">
        <v>3173.91</v>
      </c>
      <c r="O33">
        <v>0.24</v>
      </c>
      <c r="P33">
        <v>0</v>
      </c>
      <c r="Q33">
        <v>0</v>
      </c>
      <c r="R33">
        <v>0</v>
      </c>
      <c r="S33">
        <v>3174.15</v>
      </c>
    </row>
    <row r="34" spans="1:19" x14ac:dyDescent="0.35">
      <c r="A34">
        <v>2024</v>
      </c>
      <c r="B34" t="s">
        <v>5581</v>
      </c>
      <c r="C34">
        <v>78</v>
      </c>
      <c r="D34">
        <v>2</v>
      </c>
      <c r="E34">
        <v>6</v>
      </c>
      <c r="F34" t="s">
        <v>417</v>
      </c>
      <c r="G34" t="s">
        <v>5592</v>
      </c>
      <c r="H34">
        <v>7</v>
      </c>
      <c r="I34">
        <v>900001</v>
      </c>
      <c r="J34">
        <v>9</v>
      </c>
      <c r="K34" t="s">
        <v>5593</v>
      </c>
      <c r="L34">
        <v>0</v>
      </c>
      <c r="M34" t="s">
        <v>5520</v>
      </c>
      <c r="N34">
        <v>7535.3</v>
      </c>
      <c r="O34">
        <v>0</v>
      </c>
      <c r="P34">
        <v>0</v>
      </c>
      <c r="Q34">
        <v>0</v>
      </c>
      <c r="R34">
        <v>0</v>
      </c>
      <c r="S34">
        <v>7535.3</v>
      </c>
    </row>
    <row r="35" spans="1:19" x14ac:dyDescent="0.35">
      <c r="A35">
        <v>2024</v>
      </c>
      <c r="B35" t="s">
        <v>5594</v>
      </c>
      <c r="C35">
        <v>73</v>
      </c>
      <c r="D35">
        <v>2</v>
      </c>
      <c r="E35">
        <v>8</v>
      </c>
      <c r="F35" t="s">
        <v>796</v>
      </c>
      <c r="G35" t="s">
        <v>5595</v>
      </c>
      <c r="H35">
        <v>7</v>
      </c>
      <c r="I35">
        <v>900004</v>
      </c>
      <c r="J35">
        <v>9</v>
      </c>
      <c r="K35" t="s">
        <v>5596</v>
      </c>
      <c r="L35">
        <v>0</v>
      </c>
      <c r="M35" t="s">
        <v>5520</v>
      </c>
      <c r="N35">
        <v>1481.8</v>
      </c>
      <c r="O35">
        <v>2000</v>
      </c>
      <c r="P35">
        <v>0</v>
      </c>
      <c r="Q35">
        <v>3286.8</v>
      </c>
      <c r="R35">
        <v>0</v>
      </c>
      <c r="S35">
        <v>195</v>
      </c>
    </row>
    <row r="36" spans="1:19" x14ac:dyDescent="0.35">
      <c r="A36">
        <v>2024</v>
      </c>
      <c r="B36" t="s">
        <v>5517</v>
      </c>
      <c r="C36">
        <v>49</v>
      </c>
      <c r="D36">
        <v>2</v>
      </c>
      <c r="E36">
        <v>4</v>
      </c>
      <c r="F36" t="s">
        <v>727</v>
      </c>
      <c r="G36" t="s">
        <v>5530</v>
      </c>
      <c r="H36">
        <v>7</v>
      </c>
      <c r="I36">
        <v>900003</v>
      </c>
      <c r="J36">
        <v>31</v>
      </c>
      <c r="K36" t="s">
        <v>5597</v>
      </c>
      <c r="L36">
        <v>0</v>
      </c>
      <c r="M36" t="s">
        <v>5520</v>
      </c>
      <c r="N36">
        <v>5627.15</v>
      </c>
      <c r="O36">
        <v>116038.31</v>
      </c>
      <c r="P36">
        <v>0</v>
      </c>
      <c r="Q36">
        <v>121185</v>
      </c>
      <c r="R36">
        <v>0</v>
      </c>
      <c r="S36">
        <v>480.46</v>
      </c>
    </row>
    <row r="37" spans="1:19" x14ac:dyDescent="0.35">
      <c r="A37">
        <v>2024</v>
      </c>
      <c r="B37" t="s">
        <v>5517</v>
      </c>
      <c r="C37">
        <v>49</v>
      </c>
      <c r="D37">
        <v>2</v>
      </c>
      <c r="E37">
        <v>4</v>
      </c>
      <c r="F37" t="s">
        <v>727</v>
      </c>
      <c r="G37" t="s">
        <v>5530</v>
      </c>
      <c r="H37">
        <v>7</v>
      </c>
      <c r="I37">
        <v>900007</v>
      </c>
      <c r="J37">
        <v>183</v>
      </c>
      <c r="K37" t="s">
        <v>5598</v>
      </c>
      <c r="L37">
        <v>0</v>
      </c>
      <c r="M37" t="s">
        <v>5520</v>
      </c>
      <c r="N37">
        <v>14344.68</v>
      </c>
      <c r="O37">
        <v>138711.42000000001</v>
      </c>
      <c r="P37">
        <v>0</v>
      </c>
      <c r="Q37">
        <v>136883</v>
      </c>
      <c r="R37">
        <v>0</v>
      </c>
      <c r="S37">
        <v>16173.1</v>
      </c>
    </row>
    <row r="38" spans="1:19" x14ac:dyDescent="0.35">
      <c r="A38">
        <v>2024</v>
      </c>
      <c r="B38" t="s">
        <v>5517</v>
      </c>
      <c r="C38">
        <v>49</v>
      </c>
      <c r="D38">
        <v>2</v>
      </c>
      <c r="E38">
        <v>4</v>
      </c>
      <c r="F38" t="s">
        <v>727</v>
      </c>
      <c r="G38" t="s">
        <v>5530</v>
      </c>
      <c r="H38">
        <v>7</v>
      </c>
      <c r="I38">
        <v>900004</v>
      </c>
      <c r="J38">
        <v>32</v>
      </c>
      <c r="K38" t="s">
        <v>5599</v>
      </c>
      <c r="L38">
        <v>0</v>
      </c>
      <c r="M38" t="s">
        <v>5520</v>
      </c>
      <c r="N38">
        <v>1</v>
      </c>
      <c r="O38">
        <v>0</v>
      </c>
      <c r="P38">
        <v>0</v>
      </c>
      <c r="Q38">
        <v>0</v>
      </c>
      <c r="R38">
        <v>0</v>
      </c>
      <c r="S38">
        <v>1</v>
      </c>
    </row>
    <row r="39" spans="1:19" x14ac:dyDescent="0.35">
      <c r="A39">
        <v>2024</v>
      </c>
      <c r="B39" t="s">
        <v>5600</v>
      </c>
      <c r="C39">
        <v>29</v>
      </c>
      <c r="D39">
        <v>2</v>
      </c>
      <c r="E39">
        <v>3</v>
      </c>
      <c r="F39" t="s">
        <v>563</v>
      </c>
      <c r="G39" t="s">
        <v>5601</v>
      </c>
      <c r="H39">
        <v>7</v>
      </c>
      <c r="I39">
        <v>900004</v>
      </c>
      <c r="J39">
        <v>9500</v>
      </c>
      <c r="K39" t="s">
        <v>5602</v>
      </c>
      <c r="L39">
        <v>0</v>
      </c>
      <c r="M39" t="s">
        <v>5520</v>
      </c>
      <c r="N39">
        <v>7849441.2400000002</v>
      </c>
      <c r="O39">
        <v>391539.35</v>
      </c>
      <c r="P39">
        <v>0</v>
      </c>
      <c r="Q39">
        <v>2026404.16</v>
      </c>
      <c r="R39">
        <v>0</v>
      </c>
      <c r="S39">
        <v>6214576.4299999997</v>
      </c>
    </row>
    <row r="40" spans="1:19" x14ac:dyDescent="0.35">
      <c r="A40">
        <v>2024</v>
      </c>
      <c r="B40" t="s">
        <v>5603</v>
      </c>
      <c r="C40">
        <v>54</v>
      </c>
      <c r="D40">
        <v>2</v>
      </c>
      <c r="E40">
        <v>8</v>
      </c>
      <c r="F40" t="s">
        <v>442</v>
      </c>
      <c r="G40" t="s">
        <v>5604</v>
      </c>
      <c r="H40">
        <v>7</v>
      </c>
      <c r="I40">
        <v>900003</v>
      </c>
      <c r="J40">
        <v>1050</v>
      </c>
      <c r="K40" t="s">
        <v>5605</v>
      </c>
      <c r="L40">
        <v>0</v>
      </c>
      <c r="M40" t="s">
        <v>5520</v>
      </c>
      <c r="N40">
        <v>0</v>
      </c>
      <c r="O40">
        <v>1000</v>
      </c>
      <c r="P40">
        <v>0</v>
      </c>
      <c r="Q40">
        <v>0</v>
      </c>
      <c r="R40">
        <v>0</v>
      </c>
      <c r="S40">
        <v>1000</v>
      </c>
    </row>
    <row r="41" spans="1:19" x14ac:dyDescent="0.35">
      <c r="A41">
        <v>2024</v>
      </c>
      <c r="B41" t="s">
        <v>5523</v>
      </c>
      <c r="C41">
        <v>2</v>
      </c>
      <c r="D41">
        <v>2</v>
      </c>
      <c r="E41">
        <v>3</v>
      </c>
      <c r="F41" t="s">
        <v>294</v>
      </c>
      <c r="G41" t="s">
        <v>5606</v>
      </c>
      <c r="H41">
        <v>7</v>
      </c>
      <c r="I41">
        <v>102096</v>
      </c>
      <c r="J41">
        <v>217</v>
      </c>
      <c r="K41" t="s">
        <v>5607</v>
      </c>
      <c r="L41">
        <v>0</v>
      </c>
      <c r="M41" t="s">
        <v>5520</v>
      </c>
      <c r="N41">
        <v>2530</v>
      </c>
      <c r="O41">
        <v>0</v>
      </c>
      <c r="P41">
        <v>0</v>
      </c>
      <c r="Q41">
        <v>0</v>
      </c>
      <c r="R41">
        <v>0</v>
      </c>
      <c r="S41">
        <v>2530</v>
      </c>
    </row>
    <row r="42" spans="1:19" x14ac:dyDescent="0.35">
      <c r="A42">
        <v>2024</v>
      </c>
      <c r="B42" t="s">
        <v>5523</v>
      </c>
      <c r="C42">
        <v>2</v>
      </c>
      <c r="D42">
        <v>2</v>
      </c>
      <c r="E42">
        <v>17</v>
      </c>
      <c r="F42" t="s">
        <v>340</v>
      </c>
      <c r="G42" t="s">
        <v>5608</v>
      </c>
      <c r="H42">
        <v>7</v>
      </c>
      <c r="I42">
        <v>900003</v>
      </c>
      <c r="J42">
        <v>1400</v>
      </c>
      <c r="K42" t="s">
        <v>5609</v>
      </c>
      <c r="L42">
        <v>0</v>
      </c>
      <c r="M42" t="s">
        <v>5520</v>
      </c>
      <c r="N42">
        <v>0</v>
      </c>
      <c r="O42">
        <v>42625</v>
      </c>
      <c r="P42">
        <v>0</v>
      </c>
      <c r="Q42">
        <v>42405</v>
      </c>
      <c r="R42">
        <v>0</v>
      </c>
      <c r="S42">
        <v>220</v>
      </c>
    </row>
    <row r="43" spans="1:19" x14ac:dyDescent="0.35">
      <c r="A43">
        <v>2024</v>
      </c>
      <c r="B43" t="s">
        <v>5523</v>
      </c>
      <c r="C43">
        <v>2</v>
      </c>
      <c r="D43">
        <v>2</v>
      </c>
      <c r="E43">
        <v>3</v>
      </c>
      <c r="F43" t="s">
        <v>294</v>
      </c>
      <c r="G43" t="s">
        <v>5606</v>
      </c>
      <c r="H43">
        <v>7</v>
      </c>
      <c r="I43">
        <v>900001</v>
      </c>
      <c r="J43">
        <v>202</v>
      </c>
      <c r="K43" t="s">
        <v>5610</v>
      </c>
      <c r="L43">
        <v>0</v>
      </c>
      <c r="M43" t="s">
        <v>5520</v>
      </c>
      <c r="N43">
        <v>1571.43</v>
      </c>
      <c r="O43">
        <v>0</v>
      </c>
      <c r="P43">
        <v>0</v>
      </c>
      <c r="Q43">
        <v>0</v>
      </c>
      <c r="R43">
        <v>0</v>
      </c>
      <c r="S43">
        <v>1571.43</v>
      </c>
    </row>
    <row r="44" spans="1:19" x14ac:dyDescent="0.35">
      <c r="A44">
        <v>2024</v>
      </c>
      <c r="B44" t="s">
        <v>5611</v>
      </c>
      <c r="C44">
        <v>57</v>
      </c>
      <c r="D44">
        <v>2</v>
      </c>
      <c r="E44">
        <v>3</v>
      </c>
      <c r="F44" t="s">
        <v>575</v>
      </c>
      <c r="G44" t="s">
        <v>5612</v>
      </c>
      <c r="H44">
        <v>7</v>
      </c>
      <c r="I44">
        <v>102096</v>
      </c>
      <c r="J44">
        <v>217</v>
      </c>
      <c r="K44" t="s">
        <v>5613</v>
      </c>
      <c r="L44">
        <v>0</v>
      </c>
      <c r="M44" t="s">
        <v>5520</v>
      </c>
      <c r="N44">
        <v>0</v>
      </c>
      <c r="O44">
        <v>61400</v>
      </c>
      <c r="P44">
        <v>0</v>
      </c>
      <c r="Q44">
        <v>61400</v>
      </c>
      <c r="R44">
        <v>0</v>
      </c>
      <c r="S44">
        <v>0</v>
      </c>
    </row>
    <row r="45" spans="1:19" x14ac:dyDescent="0.35">
      <c r="A45">
        <v>2024</v>
      </c>
      <c r="B45" t="s">
        <v>5611</v>
      </c>
      <c r="C45">
        <v>57</v>
      </c>
      <c r="D45">
        <v>2</v>
      </c>
      <c r="E45">
        <v>7</v>
      </c>
      <c r="F45" t="s">
        <v>582</v>
      </c>
      <c r="G45" t="s">
        <v>5614</v>
      </c>
      <c r="H45">
        <v>7</v>
      </c>
      <c r="I45">
        <v>102096</v>
      </c>
      <c r="J45">
        <v>217</v>
      </c>
      <c r="K45" t="s">
        <v>5613</v>
      </c>
      <c r="L45">
        <v>0</v>
      </c>
      <c r="M45" t="s">
        <v>5520</v>
      </c>
      <c r="N45">
        <v>0</v>
      </c>
      <c r="O45">
        <v>7850</v>
      </c>
      <c r="P45">
        <v>0</v>
      </c>
      <c r="Q45">
        <v>0</v>
      </c>
      <c r="R45">
        <v>0</v>
      </c>
      <c r="S45">
        <v>7850</v>
      </c>
    </row>
    <row r="46" spans="1:19" x14ac:dyDescent="0.35">
      <c r="A46">
        <v>2024</v>
      </c>
      <c r="B46" t="s">
        <v>5538</v>
      </c>
      <c r="C46">
        <v>71</v>
      </c>
      <c r="D46">
        <v>2</v>
      </c>
      <c r="E46">
        <v>12</v>
      </c>
      <c r="F46" t="s">
        <v>278</v>
      </c>
      <c r="G46" t="s">
        <v>5615</v>
      </c>
      <c r="H46">
        <v>7</v>
      </c>
      <c r="I46">
        <v>910080</v>
      </c>
      <c r="J46">
        <v>17</v>
      </c>
      <c r="K46" t="s">
        <v>5616</v>
      </c>
      <c r="L46">
        <v>0</v>
      </c>
      <c r="M46" t="s">
        <v>5520</v>
      </c>
      <c r="N46">
        <v>300</v>
      </c>
      <c r="O46">
        <v>0</v>
      </c>
      <c r="P46">
        <v>0</v>
      </c>
      <c r="Q46">
        <v>300</v>
      </c>
      <c r="R46">
        <v>0</v>
      </c>
      <c r="S46">
        <v>0</v>
      </c>
    </row>
    <row r="47" spans="1:19" x14ac:dyDescent="0.35">
      <c r="A47">
        <v>2024</v>
      </c>
      <c r="B47" t="s">
        <v>5538</v>
      </c>
      <c r="C47">
        <v>71</v>
      </c>
      <c r="D47">
        <v>2</v>
      </c>
      <c r="E47">
        <v>6</v>
      </c>
      <c r="F47" t="s">
        <v>480</v>
      </c>
      <c r="G47" t="s">
        <v>5617</v>
      </c>
      <c r="H47">
        <v>7</v>
      </c>
      <c r="I47">
        <v>900003</v>
      </c>
      <c r="J47">
        <v>20</v>
      </c>
      <c r="K47" t="s">
        <v>5618</v>
      </c>
      <c r="L47">
        <v>0</v>
      </c>
      <c r="M47" t="s">
        <v>5520</v>
      </c>
      <c r="N47">
        <v>2120.88</v>
      </c>
      <c r="O47">
        <v>0</v>
      </c>
      <c r="P47">
        <v>0</v>
      </c>
      <c r="Q47">
        <v>0</v>
      </c>
      <c r="R47">
        <v>0</v>
      </c>
      <c r="S47">
        <v>2120.88</v>
      </c>
    </row>
    <row r="48" spans="1:19" x14ac:dyDescent="0.35">
      <c r="A48">
        <v>2024</v>
      </c>
      <c r="B48" t="s">
        <v>5619</v>
      </c>
      <c r="C48">
        <v>50</v>
      </c>
      <c r="D48">
        <v>2</v>
      </c>
      <c r="E48">
        <v>7</v>
      </c>
      <c r="F48" t="s">
        <v>490</v>
      </c>
      <c r="G48" t="s">
        <v>5620</v>
      </c>
      <c r="H48">
        <v>7</v>
      </c>
      <c r="I48">
        <v>910338</v>
      </c>
      <c r="J48">
        <v>55</v>
      </c>
      <c r="K48" t="s">
        <v>5621</v>
      </c>
      <c r="L48">
        <v>0</v>
      </c>
      <c r="M48" t="s">
        <v>5520</v>
      </c>
      <c r="N48">
        <v>14155.33</v>
      </c>
      <c r="O48">
        <v>14080</v>
      </c>
      <c r="P48">
        <v>0</v>
      </c>
      <c r="Q48">
        <v>1895</v>
      </c>
      <c r="R48">
        <v>0</v>
      </c>
      <c r="S48">
        <v>26340.33</v>
      </c>
    </row>
    <row r="49" spans="1:19" x14ac:dyDescent="0.35">
      <c r="A49">
        <v>2024</v>
      </c>
      <c r="B49" t="s">
        <v>5532</v>
      </c>
      <c r="C49">
        <v>64</v>
      </c>
      <c r="D49">
        <v>2</v>
      </c>
      <c r="E49">
        <v>9</v>
      </c>
      <c r="F49" t="s">
        <v>768</v>
      </c>
      <c r="G49" t="s">
        <v>5622</v>
      </c>
      <c r="H49">
        <v>7</v>
      </c>
      <c r="I49">
        <v>950500</v>
      </c>
      <c r="J49">
        <v>1</v>
      </c>
      <c r="K49" t="s">
        <v>5623</v>
      </c>
      <c r="L49">
        <v>0</v>
      </c>
      <c r="M49" t="s">
        <v>5520</v>
      </c>
      <c r="N49">
        <v>64.569999999999993</v>
      </c>
      <c r="O49">
        <v>0</v>
      </c>
      <c r="P49">
        <v>0</v>
      </c>
      <c r="Q49">
        <v>0</v>
      </c>
      <c r="R49">
        <v>0</v>
      </c>
      <c r="S49">
        <v>64.569999999999993</v>
      </c>
    </row>
    <row r="50" spans="1:19" x14ac:dyDescent="0.35">
      <c r="A50">
        <v>2024</v>
      </c>
      <c r="B50" t="s">
        <v>5624</v>
      </c>
      <c r="C50">
        <v>8</v>
      </c>
      <c r="D50">
        <v>2</v>
      </c>
      <c r="E50">
        <v>9</v>
      </c>
      <c r="F50" t="s">
        <v>480</v>
      </c>
      <c r="G50" t="s">
        <v>5625</v>
      </c>
      <c r="H50">
        <v>7</v>
      </c>
      <c r="I50">
        <v>950063</v>
      </c>
      <c r="J50">
        <v>1</v>
      </c>
      <c r="K50" t="s">
        <v>5626</v>
      </c>
      <c r="L50">
        <v>0</v>
      </c>
      <c r="M50" t="s">
        <v>5520</v>
      </c>
      <c r="N50">
        <v>33764.120000000003</v>
      </c>
      <c r="O50">
        <v>4091.35</v>
      </c>
      <c r="P50">
        <v>0</v>
      </c>
      <c r="Q50">
        <v>3026.6</v>
      </c>
      <c r="R50">
        <v>0</v>
      </c>
      <c r="S50">
        <v>34828.870000000003</v>
      </c>
    </row>
    <row r="51" spans="1:19" x14ac:dyDescent="0.35">
      <c r="A51">
        <v>2024</v>
      </c>
      <c r="B51" t="s">
        <v>5627</v>
      </c>
      <c r="C51">
        <v>27</v>
      </c>
      <c r="D51">
        <v>2</v>
      </c>
      <c r="E51">
        <v>3</v>
      </c>
      <c r="F51" t="s">
        <v>555</v>
      </c>
      <c r="G51" t="s">
        <v>5628</v>
      </c>
      <c r="H51">
        <v>7</v>
      </c>
      <c r="I51">
        <v>911256</v>
      </c>
      <c r="J51">
        <v>25</v>
      </c>
      <c r="K51" t="s">
        <v>5629</v>
      </c>
      <c r="L51">
        <v>0</v>
      </c>
      <c r="M51" t="s">
        <v>5520</v>
      </c>
      <c r="N51">
        <v>106496.39</v>
      </c>
      <c r="O51">
        <v>0</v>
      </c>
      <c r="P51">
        <v>0</v>
      </c>
      <c r="Q51">
        <v>10730.26</v>
      </c>
      <c r="R51">
        <v>0</v>
      </c>
      <c r="S51">
        <v>95766.13</v>
      </c>
    </row>
    <row r="52" spans="1:19" x14ac:dyDescent="0.35">
      <c r="A52">
        <v>2024</v>
      </c>
      <c r="B52" t="s">
        <v>5538</v>
      </c>
      <c r="C52">
        <v>71</v>
      </c>
      <c r="D52">
        <v>2</v>
      </c>
      <c r="E52">
        <v>13</v>
      </c>
      <c r="F52" t="s">
        <v>531</v>
      </c>
      <c r="G52" t="s">
        <v>5630</v>
      </c>
      <c r="H52">
        <v>7</v>
      </c>
      <c r="I52">
        <v>900005</v>
      </c>
      <c r="J52">
        <v>4800</v>
      </c>
      <c r="K52" t="s">
        <v>5631</v>
      </c>
      <c r="L52">
        <v>0</v>
      </c>
      <c r="M52" t="s">
        <v>5520</v>
      </c>
      <c r="N52">
        <v>-91033.31</v>
      </c>
      <c r="O52">
        <v>91033.31</v>
      </c>
      <c r="P52">
        <v>0</v>
      </c>
      <c r="Q52">
        <v>0</v>
      </c>
      <c r="R52">
        <v>0</v>
      </c>
      <c r="S52">
        <v>0</v>
      </c>
    </row>
    <row r="53" spans="1:19" x14ac:dyDescent="0.35">
      <c r="A53">
        <v>2024</v>
      </c>
      <c r="B53" t="s">
        <v>5600</v>
      </c>
      <c r="C53">
        <v>29</v>
      </c>
      <c r="D53">
        <v>2</v>
      </c>
      <c r="E53">
        <v>7</v>
      </c>
      <c r="F53" t="s">
        <v>125</v>
      </c>
      <c r="G53" t="s">
        <v>5632</v>
      </c>
      <c r="H53">
        <v>7</v>
      </c>
      <c r="I53">
        <v>104003</v>
      </c>
      <c r="J53">
        <v>2305</v>
      </c>
      <c r="K53" t="s">
        <v>5633</v>
      </c>
      <c r="L53">
        <v>0</v>
      </c>
      <c r="M53" t="s">
        <v>5520</v>
      </c>
      <c r="N53">
        <v>5088.93</v>
      </c>
      <c r="O53">
        <v>0</v>
      </c>
      <c r="P53">
        <v>0</v>
      </c>
      <c r="Q53">
        <v>0</v>
      </c>
      <c r="R53">
        <v>0</v>
      </c>
      <c r="S53">
        <v>5088.93</v>
      </c>
    </row>
    <row r="54" spans="1:19" x14ac:dyDescent="0.35">
      <c r="A54">
        <v>2024</v>
      </c>
      <c r="B54" t="s">
        <v>5634</v>
      </c>
      <c r="C54">
        <v>55</v>
      </c>
      <c r="D54">
        <v>2</v>
      </c>
      <c r="E54">
        <v>7</v>
      </c>
      <c r="F54" t="s">
        <v>744</v>
      </c>
      <c r="G54" t="s">
        <v>5635</v>
      </c>
      <c r="H54">
        <v>7</v>
      </c>
      <c r="I54">
        <v>900001</v>
      </c>
      <c r="J54">
        <v>1110</v>
      </c>
      <c r="K54" t="s">
        <v>5636</v>
      </c>
      <c r="L54">
        <v>0</v>
      </c>
      <c r="M54" t="s">
        <v>5520</v>
      </c>
      <c r="N54">
        <v>853.35</v>
      </c>
      <c r="O54">
        <v>0</v>
      </c>
      <c r="P54">
        <v>0</v>
      </c>
      <c r="Q54">
        <v>0</v>
      </c>
      <c r="R54">
        <v>0</v>
      </c>
      <c r="S54">
        <v>853.35</v>
      </c>
    </row>
    <row r="55" spans="1:19" x14ac:dyDescent="0.35">
      <c r="A55">
        <v>2024</v>
      </c>
      <c r="B55" t="s">
        <v>5600</v>
      </c>
      <c r="C55">
        <v>29</v>
      </c>
      <c r="D55">
        <v>2</v>
      </c>
      <c r="E55">
        <v>3</v>
      </c>
      <c r="F55" t="s">
        <v>563</v>
      </c>
      <c r="G55" t="s">
        <v>5601</v>
      </c>
      <c r="H55">
        <v>7</v>
      </c>
      <c r="I55">
        <v>900003</v>
      </c>
      <c r="J55">
        <v>401</v>
      </c>
      <c r="K55" t="s">
        <v>5637</v>
      </c>
      <c r="L55">
        <v>0</v>
      </c>
      <c r="M55" t="s">
        <v>5520</v>
      </c>
      <c r="N55">
        <v>5459.63</v>
      </c>
      <c r="O55">
        <v>19305</v>
      </c>
      <c r="P55">
        <v>0</v>
      </c>
      <c r="Q55">
        <v>16606.560000000001</v>
      </c>
      <c r="R55">
        <v>0</v>
      </c>
      <c r="S55">
        <v>8158.07</v>
      </c>
    </row>
    <row r="56" spans="1:19" x14ac:dyDescent="0.35">
      <c r="A56">
        <v>2024</v>
      </c>
      <c r="B56" t="s">
        <v>5600</v>
      </c>
      <c r="C56">
        <v>29</v>
      </c>
      <c r="D56">
        <v>2</v>
      </c>
      <c r="E56">
        <v>5</v>
      </c>
      <c r="F56" t="s">
        <v>300</v>
      </c>
      <c r="G56" t="s">
        <v>5638</v>
      </c>
      <c r="H56">
        <v>7</v>
      </c>
      <c r="I56">
        <v>900004</v>
      </c>
      <c r="J56">
        <v>702</v>
      </c>
      <c r="K56" t="s">
        <v>5639</v>
      </c>
      <c r="L56">
        <v>0</v>
      </c>
      <c r="M56" t="s">
        <v>5520</v>
      </c>
      <c r="N56">
        <v>3848.35</v>
      </c>
      <c r="O56">
        <v>0</v>
      </c>
      <c r="P56">
        <v>0</v>
      </c>
      <c r="Q56">
        <v>0</v>
      </c>
      <c r="R56">
        <v>0</v>
      </c>
      <c r="S56">
        <v>3848.35</v>
      </c>
    </row>
    <row r="57" spans="1:19" x14ac:dyDescent="0.35">
      <c r="A57">
        <v>2024</v>
      </c>
      <c r="B57" t="s">
        <v>5634</v>
      </c>
      <c r="C57">
        <v>55</v>
      </c>
      <c r="D57">
        <v>2</v>
      </c>
      <c r="E57">
        <v>14</v>
      </c>
      <c r="F57" t="s">
        <v>125</v>
      </c>
      <c r="G57" t="s">
        <v>5640</v>
      </c>
      <c r="H57">
        <v>7</v>
      </c>
      <c r="I57">
        <v>910336</v>
      </c>
      <c r="J57">
        <v>60</v>
      </c>
      <c r="K57" t="s">
        <v>5641</v>
      </c>
      <c r="L57">
        <v>0</v>
      </c>
      <c r="M57" t="s">
        <v>5520</v>
      </c>
      <c r="N57">
        <v>-8072.76</v>
      </c>
      <c r="O57">
        <v>0</v>
      </c>
      <c r="P57">
        <v>0</v>
      </c>
      <c r="Q57">
        <v>0</v>
      </c>
      <c r="R57">
        <v>0</v>
      </c>
      <c r="S57">
        <v>-8072.76</v>
      </c>
    </row>
    <row r="58" spans="1:19" x14ac:dyDescent="0.35">
      <c r="A58">
        <v>2024</v>
      </c>
      <c r="B58" t="s">
        <v>5538</v>
      </c>
      <c r="C58">
        <v>71</v>
      </c>
      <c r="D58">
        <v>2</v>
      </c>
      <c r="E58">
        <v>2</v>
      </c>
      <c r="F58" t="s">
        <v>354</v>
      </c>
      <c r="G58" t="s">
        <v>5642</v>
      </c>
      <c r="H58">
        <v>7</v>
      </c>
      <c r="I58">
        <v>900003</v>
      </c>
      <c r="J58">
        <v>4143</v>
      </c>
      <c r="K58" t="s">
        <v>5643</v>
      </c>
      <c r="L58">
        <v>0</v>
      </c>
      <c r="M58" t="s">
        <v>5520</v>
      </c>
      <c r="N58">
        <v>23231.89</v>
      </c>
      <c r="O58">
        <v>31586.18</v>
      </c>
      <c r="P58">
        <v>0</v>
      </c>
      <c r="Q58">
        <v>0</v>
      </c>
      <c r="R58">
        <v>0</v>
      </c>
      <c r="S58">
        <v>54818.07</v>
      </c>
    </row>
    <row r="59" spans="1:19" x14ac:dyDescent="0.35">
      <c r="A59">
        <v>2024</v>
      </c>
      <c r="B59" t="s">
        <v>5538</v>
      </c>
      <c r="C59">
        <v>71</v>
      </c>
      <c r="D59">
        <v>2</v>
      </c>
      <c r="E59">
        <v>6</v>
      </c>
      <c r="F59" t="s">
        <v>480</v>
      </c>
      <c r="G59" t="s">
        <v>5617</v>
      </c>
      <c r="H59">
        <v>7</v>
      </c>
      <c r="I59">
        <v>922214</v>
      </c>
      <c r="J59">
        <v>70</v>
      </c>
      <c r="K59" t="s">
        <v>5644</v>
      </c>
      <c r="L59">
        <v>0</v>
      </c>
      <c r="M59" t="s">
        <v>5520</v>
      </c>
      <c r="N59">
        <v>292.79000000000002</v>
      </c>
      <c r="O59">
        <v>0</v>
      </c>
      <c r="P59">
        <v>0</v>
      </c>
      <c r="Q59">
        <v>0</v>
      </c>
      <c r="R59">
        <v>0</v>
      </c>
      <c r="S59">
        <v>292.79000000000002</v>
      </c>
    </row>
    <row r="60" spans="1:19" x14ac:dyDescent="0.35">
      <c r="A60">
        <v>2024</v>
      </c>
      <c r="B60" t="s">
        <v>5581</v>
      </c>
      <c r="C60">
        <v>78</v>
      </c>
      <c r="D60">
        <v>2</v>
      </c>
      <c r="E60">
        <v>4</v>
      </c>
      <c r="F60" t="s">
        <v>331</v>
      </c>
      <c r="G60" t="s">
        <v>5645</v>
      </c>
      <c r="H60">
        <v>7</v>
      </c>
      <c r="I60">
        <v>102042</v>
      </c>
      <c r="J60">
        <v>1</v>
      </c>
      <c r="K60" t="s">
        <v>5646</v>
      </c>
      <c r="L60">
        <v>0</v>
      </c>
      <c r="M60" t="s">
        <v>5520</v>
      </c>
      <c r="N60">
        <v>40919.01</v>
      </c>
      <c r="O60">
        <v>0</v>
      </c>
      <c r="P60">
        <v>0</v>
      </c>
      <c r="Q60">
        <v>2500</v>
      </c>
      <c r="R60">
        <v>0</v>
      </c>
      <c r="S60">
        <v>38419.01</v>
      </c>
    </row>
    <row r="61" spans="1:19" x14ac:dyDescent="0.35">
      <c r="A61">
        <v>2024</v>
      </c>
      <c r="B61" t="s">
        <v>5581</v>
      </c>
      <c r="C61">
        <v>78</v>
      </c>
      <c r="D61">
        <v>2</v>
      </c>
      <c r="E61">
        <v>5</v>
      </c>
      <c r="F61" t="s">
        <v>524</v>
      </c>
      <c r="G61" t="s">
        <v>5647</v>
      </c>
      <c r="H61">
        <v>7</v>
      </c>
      <c r="I61">
        <v>102042</v>
      </c>
      <c r="J61">
        <v>1</v>
      </c>
      <c r="K61" t="s">
        <v>5646</v>
      </c>
      <c r="L61">
        <v>0</v>
      </c>
      <c r="M61" t="s">
        <v>5520</v>
      </c>
      <c r="N61">
        <v>37157.29</v>
      </c>
      <c r="O61">
        <v>0</v>
      </c>
      <c r="P61">
        <v>0</v>
      </c>
      <c r="Q61">
        <v>10542.43</v>
      </c>
      <c r="R61">
        <v>0</v>
      </c>
      <c r="S61">
        <v>26614.86</v>
      </c>
    </row>
    <row r="62" spans="1:19" x14ac:dyDescent="0.35">
      <c r="A62">
        <v>2024</v>
      </c>
      <c r="B62" t="s">
        <v>5581</v>
      </c>
      <c r="C62">
        <v>78</v>
      </c>
      <c r="D62">
        <v>2</v>
      </c>
      <c r="E62">
        <v>6</v>
      </c>
      <c r="F62" t="s">
        <v>417</v>
      </c>
      <c r="G62" t="s">
        <v>5592</v>
      </c>
      <c r="H62">
        <v>7</v>
      </c>
      <c r="I62">
        <v>102042</v>
      </c>
      <c r="J62">
        <v>1</v>
      </c>
      <c r="K62" t="s">
        <v>5646</v>
      </c>
      <c r="L62">
        <v>0</v>
      </c>
      <c r="M62" t="s">
        <v>5520</v>
      </c>
      <c r="N62">
        <v>23921.200000000001</v>
      </c>
      <c r="O62">
        <v>0</v>
      </c>
      <c r="P62">
        <v>0</v>
      </c>
      <c r="Q62">
        <v>10800</v>
      </c>
      <c r="R62">
        <v>0</v>
      </c>
      <c r="S62">
        <v>13121.2</v>
      </c>
    </row>
    <row r="63" spans="1:19" x14ac:dyDescent="0.35">
      <c r="A63">
        <v>2024</v>
      </c>
      <c r="B63" t="s">
        <v>5572</v>
      </c>
      <c r="C63">
        <v>46</v>
      </c>
      <c r="D63">
        <v>2</v>
      </c>
      <c r="E63">
        <v>6</v>
      </c>
      <c r="F63" t="s">
        <v>709</v>
      </c>
      <c r="G63" t="s">
        <v>5648</v>
      </c>
      <c r="H63">
        <v>7</v>
      </c>
      <c r="I63">
        <v>102042</v>
      </c>
      <c r="J63">
        <v>102042</v>
      </c>
      <c r="K63" t="s">
        <v>5649</v>
      </c>
      <c r="L63">
        <v>0</v>
      </c>
      <c r="M63" t="s">
        <v>5520</v>
      </c>
      <c r="N63">
        <v>74419.16</v>
      </c>
      <c r="O63">
        <v>3989.68</v>
      </c>
      <c r="P63">
        <v>0</v>
      </c>
      <c r="Q63">
        <v>0</v>
      </c>
      <c r="R63">
        <v>0</v>
      </c>
      <c r="S63">
        <v>78408.84</v>
      </c>
    </row>
    <row r="64" spans="1:19" x14ac:dyDescent="0.35">
      <c r="A64">
        <v>2024</v>
      </c>
      <c r="B64" t="s">
        <v>5572</v>
      </c>
      <c r="C64">
        <v>46</v>
      </c>
      <c r="D64">
        <v>2</v>
      </c>
      <c r="E64">
        <v>11</v>
      </c>
      <c r="F64" t="s">
        <v>629</v>
      </c>
      <c r="G64" t="s">
        <v>5650</v>
      </c>
      <c r="H64">
        <v>7</v>
      </c>
      <c r="I64">
        <v>102042</v>
      </c>
      <c r="J64">
        <v>110</v>
      </c>
      <c r="K64" t="s">
        <v>5649</v>
      </c>
      <c r="L64">
        <v>0</v>
      </c>
      <c r="M64" t="s">
        <v>5520</v>
      </c>
      <c r="N64">
        <v>0</v>
      </c>
      <c r="O64">
        <v>6104.28</v>
      </c>
      <c r="P64">
        <v>0</v>
      </c>
      <c r="Q64">
        <v>4000</v>
      </c>
      <c r="R64">
        <v>0</v>
      </c>
      <c r="S64">
        <v>2104.2800000000002</v>
      </c>
    </row>
    <row r="65" spans="1:19" x14ac:dyDescent="0.35">
      <c r="A65">
        <v>2024</v>
      </c>
      <c r="B65" t="s">
        <v>5600</v>
      </c>
      <c r="C65">
        <v>29</v>
      </c>
      <c r="D65">
        <v>2</v>
      </c>
      <c r="E65">
        <v>2</v>
      </c>
      <c r="F65" t="s">
        <v>354</v>
      </c>
      <c r="G65" t="s">
        <v>5651</v>
      </c>
      <c r="H65">
        <v>7</v>
      </c>
      <c r="I65">
        <v>900016</v>
      </c>
      <c r="J65">
        <v>483</v>
      </c>
      <c r="K65" t="s">
        <v>5652</v>
      </c>
      <c r="L65">
        <v>0</v>
      </c>
      <c r="M65" t="s">
        <v>5520</v>
      </c>
      <c r="N65">
        <v>4117909.92</v>
      </c>
      <c r="O65">
        <v>512556.93</v>
      </c>
      <c r="P65">
        <v>0</v>
      </c>
      <c r="Q65">
        <v>4257079.1399999997</v>
      </c>
      <c r="R65">
        <v>0</v>
      </c>
      <c r="S65">
        <v>373387.71</v>
      </c>
    </row>
    <row r="66" spans="1:19" x14ac:dyDescent="0.35">
      <c r="A66">
        <v>2024</v>
      </c>
      <c r="B66" t="s">
        <v>5600</v>
      </c>
      <c r="C66">
        <v>29</v>
      </c>
      <c r="D66">
        <v>2</v>
      </c>
      <c r="E66">
        <v>4</v>
      </c>
      <c r="F66" t="s">
        <v>618</v>
      </c>
      <c r="G66" t="s">
        <v>5653</v>
      </c>
      <c r="H66">
        <v>7</v>
      </c>
      <c r="I66">
        <v>900001</v>
      </c>
      <c r="J66">
        <v>7776</v>
      </c>
      <c r="K66" t="s">
        <v>5654</v>
      </c>
      <c r="L66">
        <v>0</v>
      </c>
      <c r="M66" t="s">
        <v>5520</v>
      </c>
      <c r="N66">
        <v>1371.08</v>
      </c>
      <c r="O66">
        <v>0</v>
      </c>
      <c r="P66">
        <v>0</v>
      </c>
      <c r="Q66">
        <v>0</v>
      </c>
      <c r="R66">
        <v>0</v>
      </c>
      <c r="S66">
        <v>1371.08</v>
      </c>
    </row>
    <row r="67" spans="1:19" x14ac:dyDescent="0.35">
      <c r="A67">
        <v>2024</v>
      </c>
      <c r="B67" t="s">
        <v>5600</v>
      </c>
      <c r="C67">
        <v>29</v>
      </c>
      <c r="D67">
        <v>2</v>
      </c>
      <c r="E67">
        <v>6</v>
      </c>
      <c r="F67" t="s">
        <v>619</v>
      </c>
      <c r="G67" t="s">
        <v>5655</v>
      </c>
      <c r="H67">
        <v>7</v>
      </c>
      <c r="I67">
        <v>900001</v>
      </c>
      <c r="J67">
        <v>7988</v>
      </c>
      <c r="K67" t="s">
        <v>5654</v>
      </c>
      <c r="L67">
        <v>0</v>
      </c>
      <c r="M67" t="s">
        <v>5520</v>
      </c>
      <c r="N67">
        <v>1</v>
      </c>
      <c r="O67">
        <v>0</v>
      </c>
      <c r="P67">
        <v>0</v>
      </c>
      <c r="Q67">
        <v>0</v>
      </c>
      <c r="R67">
        <v>0</v>
      </c>
      <c r="S67">
        <v>1</v>
      </c>
    </row>
    <row r="68" spans="1:19" x14ac:dyDescent="0.35">
      <c r="A68">
        <v>2024</v>
      </c>
      <c r="B68" t="s">
        <v>5656</v>
      </c>
      <c r="C68">
        <v>24</v>
      </c>
      <c r="D68">
        <v>2</v>
      </c>
      <c r="E68">
        <v>13</v>
      </c>
      <c r="F68" t="s">
        <v>600</v>
      </c>
      <c r="G68" t="s">
        <v>5657</v>
      </c>
      <c r="H68">
        <v>7</v>
      </c>
      <c r="I68">
        <v>950138</v>
      </c>
      <c r="J68">
        <v>1</v>
      </c>
      <c r="K68" t="s">
        <v>5658</v>
      </c>
      <c r="L68">
        <v>0</v>
      </c>
      <c r="M68" t="s">
        <v>5520</v>
      </c>
      <c r="N68">
        <v>8514.9</v>
      </c>
      <c r="O68">
        <v>22906.959999999999</v>
      </c>
      <c r="P68">
        <v>0</v>
      </c>
      <c r="Q68">
        <v>14800</v>
      </c>
      <c r="R68">
        <v>0</v>
      </c>
      <c r="S68">
        <v>16621.86</v>
      </c>
    </row>
    <row r="69" spans="1:19" x14ac:dyDescent="0.35">
      <c r="A69">
        <v>2024</v>
      </c>
      <c r="B69" t="s">
        <v>5659</v>
      </c>
      <c r="C69">
        <v>81</v>
      </c>
      <c r="D69">
        <v>2</v>
      </c>
      <c r="E69">
        <v>6</v>
      </c>
      <c r="F69" t="s">
        <v>278</v>
      </c>
      <c r="G69" t="s">
        <v>5660</v>
      </c>
      <c r="H69">
        <v>7</v>
      </c>
      <c r="I69">
        <v>950585</v>
      </c>
      <c r="J69">
        <v>1</v>
      </c>
      <c r="K69" t="s">
        <v>5661</v>
      </c>
      <c r="L69">
        <v>0</v>
      </c>
      <c r="M69" t="s">
        <v>5520</v>
      </c>
      <c r="N69">
        <v>2634.36</v>
      </c>
      <c r="O69">
        <v>225.66</v>
      </c>
      <c r="P69">
        <v>0</v>
      </c>
      <c r="Q69">
        <v>200</v>
      </c>
      <c r="R69">
        <v>0</v>
      </c>
      <c r="S69">
        <v>2660.02</v>
      </c>
    </row>
    <row r="70" spans="1:19" x14ac:dyDescent="0.35">
      <c r="A70">
        <v>2024</v>
      </c>
      <c r="B70" t="s">
        <v>5527</v>
      </c>
      <c r="C70">
        <v>30</v>
      </c>
      <c r="D70">
        <v>2</v>
      </c>
      <c r="E70">
        <v>8</v>
      </c>
      <c r="F70" t="s">
        <v>442</v>
      </c>
      <c r="G70" t="s">
        <v>5528</v>
      </c>
      <c r="H70">
        <v>7</v>
      </c>
      <c r="I70">
        <v>900006</v>
      </c>
      <c r="J70">
        <v>1313</v>
      </c>
      <c r="K70" t="s">
        <v>5662</v>
      </c>
      <c r="L70">
        <v>0</v>
      </c>
      <c r="M70" t="s">
        <v>5520</v>
      </c>
      <c r="N70">
        <v>1310.6600000000001</v>
      </c>
      <c r="O70">
        <v>0</v>
      </c>
      <c r="P70">
        <v>0</v>
      </c>
      <c r="Q70">
        <v>0</v>
      </c>
      <c r="R70">
        <v>0</v>
      </c>
      <c r="S70">
        <v>1310.6600000000001</v>
      </c>
    </row>
    <row r="71" spans="1:19" x14ac:dyDescent="0.35">
      <c r="A71">
        <v>2024</v>
      </c>
      <c r="B71" t="s">
        <v>5663</v>
      </c>
      <c r="C71">
        <v>1</v>
      </c>
      <c r="D71">
        <v>2</v>
      </c>
      <c r="E71">
        <v>9</v>
      </c>
      <c r="F71" t="s">
        <v>274</v>
      </c>
      <c r="G71" t="s">
        <v>5664</v>
      </c>
      <c r="H71">
        <v>7</v>
      </c>
      <c r="I71">
        <v>950002</v>
      </c>
      <c r="J71">
        <v>1</v>
      </c>
      <c r="K71" t="s">
        <v>5665</v>
      </c>
      <c r="L71">
        <v>0</v>
      </c>
      <c r="M71" t="s">
        <v>5520</v>
      </c>
      <c r="N71">
        <v>19123.810000000001</v>
      </c>
      <c r="O71">
        <v>0</v>
      </c>
      <c r="P71">
        <v>0</v>
      </c>
      <c r="Q71">
        <v>0</v>
      </c>
      <c r="R71">
        <v>0</v>
      </c>
      <c r="S71">
        <v>19123.810000000001</v>
      </c>
    </row>
    <row r="72" spans="1:19" x14ac:dyDescent="0.35">
      <c r="A72">
        <v>2024</v>
      </c>
      <c r="B72" t="s">
        <v>5554</v>
      </c>
      <c r="C72">
        <v>23</v>
      </c>
      <c r="D72">
        <v>2</v>
      </c>
      <c r="E72">
        <v>5</v>
      </c>
      <c r="F72" t="s">
        <v>546</v>
      </c>
      <c r="G72" t="s">
        <v>5666</v>
      </c>
      <c r="H72">
        <v>7</v>
      </c>
      <c r="I72">
        <v>900001</v>
      </c>
      <c r="J72">
        <v>2952</v>
      </c>
      <c r="K72" t="s">
        <v>5667</v>
      </c>
      <c r="L72">
        <v>0</v>
      </c>
      <c r="M72" t="s">
        <v>5520</v>
      </c>
      <c r="N72">
        <v>15722.69</v>
      </c>
      <c r="O72">
        <v>480</v>
      </c>
      <c r="P72">
        <v>0</v>
      </c>
      <c r="Q72">
        <v>275</v>
      </c>
      <c r="R72">
        <v>0</v>
      </c>
      <c r="S72">
        <v>15927.69</v>
      </c>
    </row>
    <row r="73" spans="1:19" x14ac:dyDescent="0.35">
      <c r="A73">
        <v>2024</v>
      </c>
      <c r="B73" t="s">
        <v>5668</v>
      </c>
      <c r="C73">
        <v>9</v>
      </c>
      <c r="D73">
        <v>2</v>
      </c>
      <c r="E73">
        <v>6</v>
      </c>
      <c r="F73" t="s">
        <v>470</v>
      </c>
      <c r="G73" t="s">
        <v>5669</v>
      </c>
      <c r="H73">
        <v>7</v>
      </c>
      <c r="I73">
        <v>950066</v>
      </c>
      <c r="J73" s="38">
        <v>80355</v>
      </c>
      <c r="K73" t="s">
        <v>5670</v>
      </c>
      <c r="L73">
        <v>0</v>
      </c>
      <c r="M73" t="s">
        <v>5520</v>
      </c>
      <c r="N73">
        <v>9730.01</v>
      </c>
      <c r="O73">
        <v>10488.52</v>
      </c>
      <c r="P73">
        <v>0</v>
      </c>
      <c r="Q73">
        <v>2407.62</v>
      </c>
      <c r="R73">
        <v>0</v>
      </c>
      <c r="S73">
        <v>17810.91</v>
      </c>
    </row>
    <row r="74" spans="1:19" x14ac:dyDescent="0.35">
      <c r="A74">
        <v>2024</v>
      </c>
      <c r="B74" t="s">
        <v>5671</v>
      </c>
      <c r="C74">
        <v>12</v>
      </c>
      <c r="D74">
        <v>2</v>
      </c>
      <c r="E74">
        <v>14</v>
      </c>
      <c r="F74" t="s">
        <v>125</v>
      </c>
      <c r="G74" t="s">
        <v>5672</v>
      </c>
      <c r="H74">
        <v>7</v>
      </c>
      <c r="I74">
        <v>900002</v>
      </c>
      <c r="J74">
        <v>2</v>
      </c>
      <c r="K74" t="s">
        <v>5670</v>
      </c>
      <c r="L74">
        <v>0</v>
      </c>
      <c r="M74" t="s">
        <v>5520</v>
      </c>
      <c r="N74">
        <v>5864.67</v>
      </c>
      <c r="O74">
        <v>850.84</v>
      </c>
      <c r="P74">
        <v>0</v>
      </c>
      <c r="Q74">
        <v>2000</v>
      </c>
      <c r="R74">
        <v>0</v>
      </c>
      <c r="S74">
        <v>4715.51</v>
      </c>
    </row>
    <row r="75" spans="1:19" x14ac:dyDescent="0.35">
      <c r="A75">
        <v>2024</v>
      </c>
      <c r="B75" t="s">
        <v>5673</v>
      </c>
      <c r="C75">
        <v>15</v>
      </c>
      <c r="D75">
        <v>2</v>
      </c>
      <c r="E75">
        <v>4</v>
      </c>
      <c r="F75" t="s">
        <v>369</v>
      </c>
      <c r="G75" t="s">
        <v>5674</v>
      </c>
      <c r="H75">
        <v>7</v>
      </c>
      <c r="I75">
        <v>950090</v>
      </c>
      <c r="J75">
        <v>102</v>
      </c>
      <c r="K75" t="s">
        <v>5670</v>
      </c>
      <c r="L75">
        <v>0</v>
      </c>
      <c r="M75" t="s">
        <v>5520</v>
      </c>
      <c r="N75">
        <v>434.22</v>
      </c>
      <c r="O75">
        <v>0</v>
      </c>
      <c r="P75">
        <v>0</v>
      </c>
      <c r="Q75">
        <v>0</v>
      </c>
      <c r="R75">
        <v>0</v>
      </c>
      <c r="S75">
        <v>434.22</v>
      </c>
    </row>
    <row r="76" spans="1:19" x14ac:dyDescent="0.35">
      <c r="A76">
        <v>2024</v>
      </c>
      <c r="B76" t="s">
        <v>5554</v>
      </c>
      <c r="C76">
        <v>23</v>
      </c>
      <c r="D76">
        <v>2</v>
      </c>
      <c r="E76">
        <v>2</v>
      </c>
      <c r="F76" t="s">
        <v>588</v>
      </c>
      <c r="G76" t="s">
        <v>5675</v>
      </c>
      <c r="H76">
        <v>7</v>
      </c>
      <c r="I76">
        <v>900001</v>
      </c>
      <c r="J76">
        <v>5</v>
      </c>
      <c r="K76" t="s">
        <v>5676</v>
      </c>
      <c r="L76">
        <v>0</v>
      </c>
      <c r="M76" t="s">
        <v>5520</v>
      </c>
      <c r="N76">
        <v>7261.21</v>
      </c>
      <c r="O76">
        <v>4988.72</v>
      </c>
      <c r="P76">
        <v>0</v>
      </c>
      <c r="Q76">
        <v>3240</v>
      </c>
      <c r="R76">
        <v>0</v>
      </c>
      <c r="S76">
        <v>9009.93</v>
      </c>
    </row>
    <row r="77" spans="1:19" x14ac:dyDescent="0.35">
      <c r="A77">
        <v>2024</v>
      </c>
      <c r="B77" t="s">
        <v>5656</v>
      </c>
      <c r="C77">
        <v>24</v>
      </c>
      <c r="D77">
        <v>2</v>
      </c>
      <c r="E77">
        <v>11</v>
      </c>
      <c r="F77" t="s">
        <v>599</v>
      </c>
      <c r="G77" t="s">
        <v>5677</v>
      </c>
      <c r="H77">
        <v>7</v>
      </c>
      <c r="I77">
        <v>900001</v>
      </c>
      <c r="J77">
        <v>7</v>
      </c>
      <c r="K77" t="s">
        <v>5676</v>
      </c>
      <c r="L77">
        <v>0</v>
      </c>
      <c r="M77" t="s">
        <v>5520</v>
      </c>
      <c r="N77">
        <v>12019.96</v>
      </c>
      <c r="O77">
        <v>3785.72</v>
      </c>
      <c r="P77">
        <v>0</v>
      </c>
      <c r="Q77">
        <v>3000</v>
      </c>
      <c r="R77">
        <v>0</v>
      </c>
      <c r="S77">
        <v>12805.68</v>
      </c>
    </row>
    <row r="78" spans="1:19" x14ac:dyDescent="0.35">
      <c r="A78">
        <v>2024</v>
      </c>
      <c r="B78" t="s">
        <v>5678</v>
      </c>
      <c r="C78">
        <v>32</v>
      </c>
      <c r="D78">
        <v>2</v>
      </c>
      <c r="E78">
        <v>9</v>
      </c>
      <c r="F78" t="s">
        <v>314</v>
      </c>
      <c r="G78" t="s">
        <v>5679</v>
      </c>
      <c r="H78">
        <v>7</v>
      </c>
      <c r="I78">
        <v>900001</v>
      </c>
      <c r="J78">
        <v>102088</v>
      </c>
      <c r="K78" t="s">
        <v>5670</v>
      </c>
      <c r="L78">
        <v>0</v>
      </c>
      <c r="M78" t="s">
        <v>5520</v>
      </c>
      <c r="N78">
        <v>21993.4</v>
      </c>
      <c r="O78">
        <v>4300</v>
      </c>
      <c r="P78">
        <v>0</v>
      </c>
      <c r="Q78">
        <v>8412.17</v>
      </c>
      <c r="R78">
        <v>0</v>
      </c>
      <c r="S78">
        <v>17881.23</v>
      </c>
    </row>
    <row r="79" spans="1:19" x14ac:dyDescent="0.35">
      <c r="A79">
        <v>2024</v>
      </c>
      <c r="B79" t="s">
        <v>5680</v>
      </c>
      <c r="C79">
        <v>61</v>
      </c>
      <c r="D79">
        <v>2</v>
      </c>
      <c r="E79">
        <v>6</v>
      </c>
      <c r="F79" t="s">
        <v>480</v>
      </c>
      <c r="G79" t="s">
        <v>5681</v>
      </c>
      <c r="H79">
        <v>7</v>
      </c>
      <c r="I79">
        <v>900001</v>
      </c>
      <c r="J79">
        <v>7777</v>
      </c>
      <c r="K79" t="s">
        <v>5682</v>
      </c>
      <c r="L79">
        <v>0</v>
      </c>
      <c r="M79" t="s">
        <v>5520</v>
      </c>
      <c r="N79">
        <v>3080</v>
      </c>
      <c r="O79">
        <v>0</v>
      </c>
      <c r="P79">
        <v>0</v>
      </c>
      <c r="Q79">
        <v>0</v>
      </c>
      <c r="R79">
        <v>0</v>
      </c>
      <c r="S79">
        <v>3080</v>
      </c>
    </row>
    <row r="80" spans="1:19" x14ac:dyDescent="0.35">
      <c r="A80">
        <v>2024</v>
      </c>
      <c r="B80" t="s">
        <v>5680</v>
      </c>
      <c r="C80">
        <v>61</v>
      </c>
      <c r="D80">
        <v>2</v>
      </c>
      <c r="E80">
        <v>10</v>
      </c>
      <c r="F80" t="s">
        <v>442</v>
      </c>
      <c r="G80" t="s">
        <v>5683</v>
      </c>
      <c r="H80">
        <v>7</v>
      </c>
      <c r="I80">
        <v>900003</v>
      </c>
      <c r="J80">
        <v>5</v>
      </c>
      <c r="K80" t="s">
        <v>5670</v>
      </c>
      <c r="L80">
        <v>0</v>
      </c>
      <c r="M80" t="s">
        <v>5520</v>
      </c>
      <c r="N80">
        <v>6736.83</v>
      </c>
      <c r="O80">
        <v>100</v>
      </c>
      <c r="P80">
        <v>0</v>
      </c>
      <c r="Q80">
        <v>0</v>
      </c>
      <c r="R80">
        <v>0</v>
      </c>
      <c r="S80">
        <v>6836.83</v>
      </c>
    </row>
    <row r="81" spans="1:19" x14ac:dyDescent="0.35">
      <c r="A81">
        <v>2024</v>
      </c>
      <c r="B81" t="s">
        <v>5684</v>
      </c>
      <c r="C81">
        <v>68</v>
      </c>
      <c r="D81">
        <v>2</v>
      </c>
      <c r="E81">
        <v>10</v>
      </c>
      <c r="F81" t="s">
        <v>351</v>
      </c>
      <c r="G81" t="s">
        <v>5685</v>
      </c>
      <c r="H81">
        <v>7</v>
      </c>
      <c r="I81">
        <v>902400</v>
      </c>
      <c r="J81">
        <v>902400</v>
      </c>
      <c r="K81" t="s">
        <v>5670</v>
      </c>
      <c r="L81">
        <v>0</v>
      </c>
      <c r="M81" t="s">
        <v>5520</v>
      </c>
      <c r="N81">
        <v>5726.41</v>
      </c>
      <c r="O81">
        <v>2943.73</v>
      </c>
      <c r="P81">
        <v>0</v>
      </c>
      <c r="Q81">
        <v>0</v>
      </c>
      <c r="R81">
        <v>0</v>
      </c>
      <c r="S81">
        <v>8670.14</v>
      </c>
    </row>
    <row r="82" spans="1:19" x14ac:dyDescent="0.35">
      <c r="A82">
        <v>2024</v>
      </c>
      <c r="B82" t="s">
        <v>5594</v>
      </c>
      <c r="C82">
        <v>73</v>
      </c>
      <c r="D82">
        <v>2</v>
      </c>
      <c r="E82">
        <v>8</v>
      </c>
      <c r="F82" t="s">
        <v>796</v>
      </c>
      <c r="G82" t="s">
        <v>5595</v>
      </c>
      <c r="H82">
        <v>7</v>
      </c>
      <c r="I82">
        <v>950550</v>
      </c>
      <c r="J82">
        <v>1</v>
      </c>
      <c r="K82" t="s">
        <v>5670</v>
      </c>
      <c r="L82">
        <v>0</v>
      </c>
      <c r="M82" t="s">
        <v>5520</v>
      </c>
      <c r="N82">
        <v>21535.47</v>
      </c>
      <c r="O82">
        <v>28556.44</v>
      </c>
      <c r="P82">
        <v>0</v>
      </c>
      <c r="Q82">
        <v>42851.67</v>
      </c>
      <c r="R82">
        <v>0</v>
      </c>
      <c r="S82">
        <v>7240.24</v>
      </c>
    </row>
    <row r="83" spans="1:19" x14ac:dyDescent="0.35">
      <c r="A83">
        <v>2024</v>
      </c>
      <c r="B83" t="s">
        <v>5686</v>
      </c>
      <c r="C83">
        <v>84</v>
      </c>
      <c r="D83">
        <v>2</v>
      </c>
      <c r="E83">
        <v>4</v>
      </c>
      <c r="F83" t="s">
        <v>831</v>
      </c>
      <c r="G83" t="s">
        <v>5687</v>
      </c>
      <c r="H83">
        <v>7</v>
      </c>
      <c r="I83">
        <v>950605</v>
      </c>
      <c r="J83">
        <v>1</v>
      </c>
      <c r="K83" t="s">
        <v>5670</v>
      </c>
      <c r="L83">
        <v>0</v>
      </c>
      <c r="M83" t="s">
        <v>5520</v>
      </c>
      <c r="N83">
        <v>88.55</v>
      </c>
      <c r="O83">
        <v>0</v>
      </c>
      <c r="P83">
        <v>0</v>
      </c>
      <c r="Q83">
        <v>0</v>
      </c>
      <c r="R83">
        <v>0</v>
      </c>
      <c r="S83">
        <v>88.55</v>
      </c>
    </row>
    <row r="84" spans="1:19" x14ac:dyDescent="0.35">
      <c r="A84">
        <v>2024</v>
      </c>
      <c r="B84" t="s">
        <v>5688</v>
      </c>
      <c r="C84">
        <v>87</v>
      </c>
      <c r="D84">
        <v>2</v>
      </c>
      <c r="E84">
        <v>5</v>
      </c>
      <c r="F84" t="s">
        <v>847</v>
      </c>
      <c r="G84" t="s">
        <v>5689</v>
      </c>
      <c r="H84">
        <v>7</v>
      </c>
      <c r="I84">
        <v>900001</v>
      </c>
      <c r="J84">
        <v>6</v>
      </c>
      <c r="K84" t="s">
        <v>5682</v>
      </c>
      <c r="L84">
        <v>0</v>
      </c>
      <c r="M84" t="s">
        <v>5520</v>
      </c>
      <c r="N84">
        <v>300</v>
      </c>
      <c r="O84">
        <v>0</v>
      </c>
      <c r="P84">
        <v>0</v>
      </c>
      <c r="Q84">
        <v>0</v>
      </c>
      <c r="R84">
        <v>0</v>
      </c>
      <c r="S84">
        <v>300</v>
      </c>
    </row>
    <row r="85" spans="1:19" x14ac:dyDescent="0.35">
      <c r="A85">
        <v>2024</v>
      </c>
      <c r="B85" t="s">
        <v>5551</v>
      </c>
      <c r="C85">
        <v>89</v>
      </c>
      <c r="D85">
        <v>2</v>
      </c>
      <c r="E85">
        <v>14</v>
      </c>
      <c r="F85" t="s">
        <v>351</v>
      </c>
      <c r="G85" t="s">
        <v>5690</v>
      </c>
      <c r="H85">
        <v>7</v>
      </c>
      <c r="I85">
        <v>900009</v>
      </c>
      <c r="J85">
        <v>2300</v>
      </c>
      <c r="K85" t="s">
        <v>5682</v>
      </c>
      <c r="L85">
        <v>0</v>
      </c>
      <c r="M85" t="s">
        <v>5520</v>
      </c>
      <c r="N85">
        <v>81955.149999999994</v>
      </c>
      <c r="O85">
        <v>39488.04</v>
      </c>
      <c r="P85">
        <v>0</v>
      </c>
      <c r="Q85">
        <v>19926.52</v>
      </c>
      <c r="R85">
        <v>0</v>
      </c>
      <c r="S85">
        <v>101516.67</v>
      </c>
    </row>
    <row r="86" spans="1:19" x14ac:dyDescent="0.35">
      <c r="A86">
        <v>2024</v>
      </c>
      <c r="B86" t="s">
        <v>5691</v>
      </c>
      <c r="C86">
        <v>69</v>
      </c>
      <c r="D86">
        <v>2</v>
      </c>
      <c r="E86">
        <v>5</v>
      </c>
      <c r="F86" t="s">
        <v>555</v>
      </c>
      <c r="G86" t="s">
        <v>5692</v>
      </c>
      <c r="H86">
        <v>7</v>
      </c>
      <c r="I86">
        <v>900001</v>
      </c>
      <c r="J86">
        <v>2120</v>
      </c>
      <c r="K86" t="s">
        <v>5693</v>
      </c>
      <c r="L86">
        <v>0</v>
      </c>
      <c r="M86" t="s">
        <v>5520</v>
      </c>
      <c r="N86">
        <v>0</v>
      </c>
      <c r="O86">
        <v>21844</v>
      </c>
      <c r="P86">
        <v>0</v>
      </c>
      <c r="Q86">
        <v>22532.33</v>
      </c>
      <c r="R86">
        <v>0</v>
      </c>
      <c r="S86">
        <v>-688.33</v>
      </c>
    </row>
    <row r="87" spans="1:19" x14ac:dyDescent="0.35">
      <c r="A87">
        <v>2024</v>
      </c>
      <c r="B87" t="s">
        <v>5586</v>
      </c>
      <c r="C87">
        <v>47</v>
      </c>
      <c r="D87">
        <v>2</v>
      </c>
      <c r="E87">
        <v>3</v>
      </c>
      <c r="F87" t="s">
        <v>717</v>
      </c>
      <c r="G87" t="s">
        <v>5694</v>
      </c>
      <c r="H87">
        <v>7</v>
      </c>
      <c r="I87">
        <v>900003</v>
      </c>
      <c r="J87">
        <v>1124</v>
      </c>
      <c r="K87" t="s">
        <v>5695</v>
      </c>
      <c r="L87">
        <v>0</v>
      </c>
      <c r="M87" t="s">
        <v>5520</v>
      </c>
      <c r="N87">
        <v>400</v>
      </c>
      <c r="O87">
        <v>0</v>
      </c>
      <c r="P87">
        <v>0</v>
      </c>
      <c r="Q87">
        <v>400</v>
      </c>
      <c r="R87">
        <v>0</v>
      </c>
      <c r="S87">
        <v>0</v>
      </c>
    </row>
    <row r="88" spans="1:19" x14ac:dyDescent="0.35">
      <c r="A88">
        <v>2024</v>
      </c>
      <c r="B88" t="s">
        <v>5696</v>
      </c>
      <c r="C88">
        <v>88</v>
      </c>
      <c r="D88">
        <v>2</v>
      </c>
      <c r="E88">
        <v>8</v>
      </c>
      <c r="F88" t="s">
        <v>262</v>
      </c>
      <c r="G88" t="s">
        <v>5697</v>
      </c>
      <c r="H88">
        <v>7</v>
      </c>
      <c r="I88">
        <v>900006</v>
      </c>
      <c r="J88">
        <v>4</v>
      </c>
      <c r="K88" t="s">
        <v>5695</v>
      </c>
      <c r="L88">
        <v>0</v>
      </c>
      <c r="M88" t="s">
        <v>5520</v>
      </c>
      <c r="N88">
        <v>750</v>
      </c>
      <c r="O88">
        <v>0</v>
      </c>
      <c r="P88">
        <v>0</v>
      </c>
      <c r="Q88">
        <v>0</v>
      </c>
      <c r="R88">
        <v>0</v>
      </c>
      <c r="S88">
        <v>750</v>
      </c>
    </row>
    <row r="89" spans="1:19" x14ac:dyDescent="0.35">
      <c r="A89">
        <v>2024</v>
      </c>
      <c r="B89" t="s">
        <v>5532</v>
      </c>
      <c r="C89">
        <v>64</v>
      </c>
      <c r="D89">
        <v>2</v>
      </c>
      <c r="E89">
        <v>7</v>
      </c>
      <c r="F89" t="s">
        <v>331</v>
      </c>
      <c r="G89" t="s">
        <v>5698</v>
      </c>
      <c r="H89">
        <v>7</v>
      </c>
      <c r="I89">
        <v>910081</v>
      </c>
      <c r="J89">
        <v>90</v>
      </c>
      <c r="K89" t="s">
        <v>5699</v>
      </c>
      <c r="L89">
        <v>0</v>
      </c>
      <c r="M89" t="s">
        <v>5520</v>
      </c>
      <c r="N89">
        <v>29310</v>
      </c>
      <c r="O89">
        <v>10125</v>
      </c>
      <c r="P89">
        <v>0</v>
      </c>
      <c r="Q89">
        <v>9675</v>
      </c>
      <c r="R89">
        <v>0</v>
      </c>
      <c r="S89">
        <v>29760</v>
      </c>
    </row>
    <row r="90" spans="1:19" x14ac:dyDescent="0.35">
      <c r="A90">
        <v>2024</v>
      </c>
      <c r="B90" t="s">
        <v>5663</v>
      </c>
      <c r="C90">
        <v>1</v>
      </c>
      <c r="D90">
        <v>2</v>
      </c>
      <c r="E90">
        <v>12</v>
      </c>
      <c r="F90" t="s">
        <v>125</v>
      </c>
      <c r="G90" t="s">
        <v>5700</v>
      </c>
      <c r="H90">
        <v>7</v>
      </c>
      <c r="I90">
        <v>900008</v>
      </c>
      <c r="J90">
        <v>404</v>
      </c>
      <c r="K90" t="s">
        <v>5701</v>
      </c>
      <c r="L90">
        <v>0</v>
      </c>
      <c r="M90" t="s">
        <v>5520</v>
      </c>
      <c r="N90">
        <v>36062.230000000003</v>
      </c>
      <c r="O90">
        <v>0</v>
      </c>
      <c r="P90">
        <v>0</v>
      </c>
      <c r="Q90">
        <v>1712.5</v>
      </c>
      <c r="R90">
        <v>0</v>
      </c>
      <c r="S90">
        <v>34349.730000000003</v>
      </c>
    </row>
    <row r="91" spans="1:19" x14ac:dyDescent="0.35">
      <c r="A91">
        <v>2024</v>
      </c>
      <c r="B91" t="s">
        <v>5702</v>
      </c>
      <c r="C91">
        <v>3</v>
      </c>
      <c r="D91">
        <v>2</v>
      </c>
      <c r="E91">
        <v>3</v>
      </c>
      <c r="F91" t="s">
        <v>360</v>
      </c>
      <c r="G91" t="s">
        <v>5703</v>
      </c>
      <c r="H91">
        <v>7</v>
      </c>
      <c r="I91">
        <v>900001</v>
      </c>
      <c r="J91">
        <v>400</v>
      </c>
      <c r="K91" t="s">
        <v>5701</v>
      </c>
      <c r="L91">
        <v>0</v>
      </c>
      <c r="M91" t="s">
        <v>5520</v>
      </c>
      <c r="N91">
        <v>300</v>
      </c>
      <c r="O91">
        <v>0</v>
      </c>
      <c r="P91">
        <v>0</v>
      </c>
      <c r="Q91">
        <v>300</v>
      </c>
      <c r="R91">
        <v>0</v>
      </c>
      <c r="S91">
        <v>0</v>
      </c>
    </row>
    <row r="92" spans="1:19" x14ac:dyDescent="0.35">
      <c r="A92">
        <v>2024</v>
      </c>
      <c r="B92" t="s">
        <v>5704</v>
      </c>
      <c r="C92">
        <v>5</v>
      </c>
      <c r="D92">
        <v>2</v>
      </c>
      <c r="E92">
        <v>3</v>
      </c>
      <c r="F92" t="s">
        <v>424</v>
      </c>
      <c r="G92" t="s">
        <v>5705</v>
      </c>
      <c r="H92">
        <v>7</v>
      </c>
      <c r="I92">
        <v>900003</v>
      </c>
      <c r="J92">
        <v>2120</v>
      </c>
      <c r="K92" t="s">
        <v>5701</v>
      </c>
      <c r="L92">
        <v>0</v>
      </c>
      <c r="M92" t="s">
        <v>5520</v>
      </c>
      <c r="N92">
        <v>344819.18</v>
      </c>
      <c r="O92">
        <v>186147.04</v>
      </c>
      <c r="P92">
        <v>0</v>
      </c>
      <c r="Q92">
        <v>144935.70000000001</v>
      </c>
      <c r="R92">
        <v>0</v>
      </c>
      <c r="S92">
        <v>386030.52</v>
      </c>
    </row>
    <row r="93" spans="1:19" x14ac:dyDescent="0.35">
      <c r="A93">
        <v>2024</v>
      </c>
      <c r="B93" t="s">
        <v>5624</v>
      </c>
      <c r="C93">
        <v>8</v>
      </c>
      <c r="D93">
        <v>2</v>
      </c>
      <c r="E93">
        <v>3</v>
      </c>
      <c r="F93" t="s">
        <v>465</v>
      </c>
      <c r="G93" t="s">
        <v>5706</v>
      </c>
      <c r="H93">
        <v>7</v>
      </c>
      <c r="I93">
        <v>950058</v>
      </c>
      <c r="J93">
        <v>1</v>
      </c>
      <c r="K93" t="s">
        <v>5707</v>
      </c>
      <c r="L93">
        <v>0</v>
      </c>
      <c r="M93" t="s">
        <v>5520</v>
      </c>
      <c r="N93">
        <v>7378.52</v>
      </c>
      <c r="O93">
        <v>4044.29</v>
      </c>
      <c r="P93">
        <v>0</v>
      </c>
      <c r="Q93">
        <v>800</v>
      </c>
      <c r="R93">
        <v>0</v>
      </c>
      <c r="S93">
        <v>10622.81</v>
      </c>
    </row>
    <row r="94" spans="1:19" x14ac:dyDescent="0.35">
      <c r="A94">
        <v>2024</v>
      </c>
      <c r="B94" t="s">
        <v>5624</v>
      </c>
      <c r="C94">
        <v>8</v>
      </c>
      <c r="D94">
        <v>2</v>
      </c>
      <c r="E94">
        <v>5</v>
      </c>
      <c r="F94" t="s">
        <v>470</v>
      </c>
      <c r="G94" t="s">
        <v>5708</v>
      </c>
      <c r="H94">
        <v>7</v>
      </c>
      <c r="I94">
        <v>900001</v>
      </c>
      <c r="J94">
        <v>2120</v>
      </c>
      <c r="K94" t="s">
        <v>5701</v>
      </c>
      <c r="L94">
        <v>0</v>
      </c>
      <c r="M94" t="s">
        <v>5520</v>
      </c>
      <c r="N94">
        <v>13163.01</v>
      </c>
      <c r="O94">
        <v>31230.46</v>
      </c>
      <c r="P94">
        <v>0</v>
      </c>
      <c r="Q94">
        <v>39856</v>
      </c>
      <c r="R94">
        <v>0</v>
      </c>
      <c r="S94">
        <v>4537.47</v>
      </c>
    </row>
    <row r="95" spans="1:19" x14ac:dyDescent="0.35">
      <c r="A95">
        <v>2024</v>
      </c>
      <c r="B95" t="s">
        <v>5673</v>
      </c>
      <c r="C95">
        <v>15</v>
      </c>
      <c r="D95">
        <v>2</v>
      </c>
      <c r="E95">
        <v>7</v>
      </c>
      <c r="F95" t="s">
        <v>544</v>
      </c>
      <c r="G95" t="s">
        <v>5709</v>
      </c>
      <c r="H95">
        <v>7</v>
      </c>
      <c r="I95">
        <v>900001</v>
      </c>
      <c r="J95">
        <v>5</v>
      </c>
      <c r="K95" t="s">
        <v>5707</v>
      </c>
      <c r="L95">
        <v>0</v>
      </c>
      <c r="M95" t="s">
        <v>5520</v>
      </c>
      <c r="N95">
        <v>2411.06</v>
      </c>
      <c r="O95">
        <v>0</v>
      </c>
      <c r="P95">
        <v>0</v>
      </c>
      <c r="Q95">
        <v>1452.68</v>
      </c>
      <c r="R95">
        <v>0</v>
      </c>
      <c r="S95">
        <v>958.38</v>
      </c>
    </row>
    <row r="96" spans="1:19" x14ac:dyDescent="0.35">
      <c r="A96">
        <v>2024</v>
      </c>
      <c r="B96" t="s">
        <v>5569</v>
      </c>
      <c r="C96">
        <v>20</v>
      </c>
      <c r="D96">
        <v>2</v>
      </c>
      <c r="E96">
        <v>12</v>
      </c>
      <c r="F96" t="s">
        <v>578</v>
      </c>
      <c r="G96" t="s">
        <v>5710</v>
      </c>
      <c r="H96">
        <v>7</v>
      </c>
      <c r="I96">
        <v>900001</v>
      </c>
      <c r="J96">
        <v>7777</v>
      </c>
      <c r="K96" t="s">
        <v>5701</v>
      </c>
      <c r="L96">
        <v>0</v>
      </c>
      <c r="M96" t="s">
        <v>5520</v>
      </c>
      <c r="N96">
        <v>0</v>
      </c>
      <c r="O96">
        <v>102808.24</v>
      </c>
      <c r="P96">
        <v>0</v>
      </c>
      <c r="Q96">
        <v>10468.48</v>
      </c>
      <c r="R96">
        <v>0</v>
      </c>
      <c r="S96">
        <v>92339.76</v>
      </c>
    </row>
    <row r="97" spans="1:19" x14ac:dyDescent="0.35">
      <c r="A97">
        <v>2024</v>
      </c>
      <c r="B97" t="s">
        <v>5554</v>
      </c>
      <c r="C97">
        <v>23</v>
      </c>
      <c r="D97">
        <v>2</v>
      </c>
      <c r="E97">
        <v>11</v>
      </c>
      <c r="F97" t="s">
        <v>282</v>
      </c>
      <c r="G97" t="s">
        <v>5711</v>
      </c>
      <c r="H97">
        <v>7</v>
      </c>
      <c r="I97">
        <v>900001</v>
      </c>
      <c r="J97">
        <v>77</v>
      </c>
      <c r="K97" t="s">
        <v>5707</v>
      </c>
      <c r="L97">
        <v>0</v>
      </c>
      <c r="M97" t="s">
        <v>5520</v>
      </c>
      <c r="N97">
        <v>16848.900000000001</v>
      </c>
      <c r="O97">
        <v>11593.13</v>
      </c>
      <c r="P97">
        <v>0</v>
      </c>
      <c r="Q97">
        <v>9550</v>
      </c>
      <c r="R97">
        <v>0</v>
      </c>
      <c r="S97">
        <v>18892.03</v>
      </c>
    </row>
    <row r="98" spans="1:19" x14ac:dyDescent="0.35">
      <c r="A98">
        <v>2024</v>
      </c>
      <c r="B98" t="s">
        <v>5712</v>
      </c>
      <c r="C98">
        <v>28</v>
      </c>
      <c r="D98">
        <v>2</v>
      </c>
      <c r="E98">
        <v>5</v>
      </c>
      <c r="F98" t="s">
        <v>397</v>
      </c>
      <c r="G98" t="s">
        <v>5713</v>
      </c>
      <c r="H98">
        <v>7</v>
      </c>
      <c r="I98">
        <v>900001</v>
      </c>
      <c r="J98">
        <v>2703</v>
      </c>
      <c r="K98" t="s">
        <v>5701</v>
      </c>
      <c r="L98">
        <v>0</v>
      </c>
      <c r="M98" t="s">
        <v>5520</v>
      </c>
      <c r="N98">
        <v>4695</v>
      </c>
      <c r="O98">
        <v>0</v>
      </c>
      <c r="P98">
        <v>0</v>
      </c>
      <c r="Q98">
        <v>0</v>
      </c>
      <c r="R98">
        <v>0</v>
      </c>
      <c r="S98">
        <v>4695</v>
      </c>
    </row>
    <row r="99" spans="1:19" x14ac:dyDescent="0.35">
      <c r="A99">
        <v>2024</v>
      </c>
      <c r="B99" t="s">
        <v>5712</v>
      </c>
      <c r="C99">
        <v>28</v>
      </c>
      <c r="D99">
        <v>2</v>
      </c>
      <c r="E99">
        <v>8</v>
      </c>
      <c r="F99" t="s">
        <v>254</v>
      </c>
      <c r="G99" t="s">
        <v>5714</v>
      </c>
      <c r="H99">
        <v>7</v>
      </c>
      <c r="I99">
        <v>900001</v>
      </c>
      <c r="J99">
        <v>6</v>
      </c>
      <c r="K99" t="s">
        <v>5707</v>
      </c>
      <c r="L99">
        <v>0</v>
      </c>
      <c r="M99" t="s">
        <v>5520</v>
      </c>
      <c r="N99">
        <v>7993.5</v>
      </c>
      <c r="O99">
        <v>950</v>
      </c>
      <c r="P99">
        <v>0</v>
      </c>
      <c r="Q99">
        <v>3497.18</v>
      </c>
      <c r="R99">
        <v>0</v>
      </c>
      <c r="S99">
        <v>5446.32</v>
      </c>
    </row>
    <row r="100" spans="1:19" x14ac:dyDescent="0.35">
      <c r="A100">
        <v>2024</v>
      </c>
      <c r="B100" t="s">
        <v>5715</v>
      </c>
      <c r="C100">
        <v>37</v>
      </c>
      <c r="D100">
        <v>2</v>
      </c>
      <c r="E100">
        <v>8</v>
      </c>
      <c r="F100" t="s">
        <v>314</v>
      </c>
      <c r="G100" t="s">
        <v>5716</v>
      </c>
      <c r="H100">
        <v>7</v>
      </c>
      <c r="I100">
        <v>900003</v>
      </c>
      <c r="J100">
        <v>7776</v>
      </c>
      <c r="K100" t="s">
        <v>5701</v>
      </c>
      <c r="L100">
        <v>0</v>
      </c>
      <c r="M100" t="s">
        <v>5520</v>
      </c>
      <c r="N100">
        <v>388.23</v>
      </c>
      <c r="O100">
        <v>0</v>
      </c>
      <c r="P100">
        <v>0</v>
      </c>
      <c r="Q100">
        <v>0</v>
      </c>
      <c r="R100">
        <v>0</v>
      </c>
      <c r="S100">
        <v>388.23</v>
      </c>
    </row>
    <row r="101" spans="1:19" x14ac:dyDescent="0.35">
      <c r="A101">
        <v>2024</v>
      </c>
      <c r="B101" t="s">
        <v>5561</v>
      </c>
      <c r="C101">
        <v>43</v>
      </c>
      <c r="D101">
        <v>2</v>
      </c>
      <c r="E101">
        <v>13</v>
      </c>
      <c r="F101" t="s">
        <v>490</v>
      </c>
      <c r="G101" t="s">
        <v>5562</v>
      </c>
      <c r="H101">
        <v>7</v>
      </c>
      <c r="I101">
        <v>900003</v>
      </c>
      <c r="J101">
        <v>2120</v>
      </c>
      <c r="K101" t="s">
        <v>5701</v>
      </c>
      <c r="L101">
        <v>0</v>
      </c>
      <c r="M101" t="s">
        <v>5520</v>
      </c>
      <c r="N101">
        <v>100</v>
      </c>
      <c r="O101">
        <v>0</v>
      </c>
      <c r="P101">
        <v>0</v>
      </c>
      <c r="Q101">
        <v>0</v>
      </c>
      <c r="R101">
        <v>0</v>
      </c>
      <c r="S101">
        <v>100</v>
      </c>
    </row>
    <row r="102" spans="1:19" x14ac:dyDescent="0.35">
      <c r="A102">
        <v>2024</v>
      </c>
      <c r="B102" t="s">
        <v>5717</v>
      </c>
      <c r="C102">
        <v>45</v>
      </c>
      <c r="D102">
        <v>2</v>
      </c>
      <c r="E102">
        <v>10</v>
      </c>
      <c r="F102" t="s">
        <v>705</v>
      </c>
      <c r="G102" t="s">
        <v>5718</v>
      </c>
      <c r="H102">
        <v>7</v>
      </c>
      <c r="I102">
        <v>900001</v>
      </c>
      <c r="J102">
        <v>1210</v>
      </c>
      <c r="K102" t="s">
        <v>5701</v>
      </c>
      <c r="L102">
        <v>0</v>
      </c>
      <c r="M102" t="s">
        <v>5520</v>
      </c>
      <c r="N102">
        <v>8016.75</v>
      </c>
      <c r="O102">
        <v>0</v>
      </c>
      <c r="P102">
        <v>0</v>
      </c>
      <c r="Q102">
        <v>0</v>
      </c>
      <c r="R102">
        <v>0</v>
      </c>
      <c r="S102">
        <v>8016.75</v>
      </c>
    </row>
    <row r="103" spans="1:19" x14ac:dyDescent="0.35">
      <c r="A103">
        <v>2024</v>
      </c>
      <c r="B103" t="s">
        <v>5545</v>
      </c>
      <c r="C103">
        <v>52</v>
      </c>
      <c r="D103">
        <v>2</v>
      </c>
      <c r="E103">
        <v>9</v>
      </c>
      <c r="F103" t="s">
        <v>327</v>
      </c>
      <c r="G103" t="s">
        <v>5719</v>
      </c>
      <c r="H103">
        <v>7</v>
      </c>
      <c r="I103">
        <v>900001</v>
      </c>
      <c r="J103">
        <v>2120</v>
      </c>
      <c r="K103" t="s">
        <v>5701</v>
      </c>
      <c r="L103">
        <v>0</v>
      </c>
      <c r="M103" t="s">
        <v>5520</v>
      </c>
      <c r="N103">
        <v>19813.759999999998</v>
      </c>
      <c r="O103">
        <v>3789.28</v>
      </c>
      <c r="P103">
        <v>0</v>
      </c>
      <c r="Q103">
        <v>7345.44</v>
      </c>
      <c r="R103">
        <v>0</v>
      </c>
      <c r="S103">
        <v>16257.6</v>
      </c>
    </row>
    <row r="104" spans="1:19" x14ac:dyDescent="0.35">
      <c r="A104">
        <v>2024</v>
      </c>
      <c r="B104" t="s">
        <v>5603</v>
      </c>
      <c r="C104">
        <v>54</v>
      </c>
      <c r="D104">
        <v>2</v>
      </c>
      <c r="E104">
        <v>9</v>
      </c>
      <c r="F104" t="s">
        <v>278</v>
      </c>
      <c r="G104" t="s">
        <v>5720</v>
      </c>
      <c r="H104">
        <v>7</v>
      </c>
      <c r="I104">
        <v>900003</v>
      </c>
      <c r="J104">
        <v>1520</v>
      </c>
      <c r="K104" t="s">
        <v>5701</v>
      </c>
      <c r="L104">
        <v>0</v>
      </c>
      <c r="M104" t="s">
        <v>5520</v>
      </c>
      <c r="N104">
        <v>105183.63</v>
      </c>
      <c r="O104">
        <v>14200.81</v>
      </c>
      <c r="P104">
        <v>0</v>
      </c>
      <c r="Q104">
        <v>57517.5</v>
      </c>
      <c r="R104">
        <v>0</v>
      </c>
      <c r="S104">
        <v>61866.94</v>
      </c>
    </row>
    <row r="105" spans="1:19" x14ac:dyDescent="0.35">
      <c r="A105">
        <v>2024</v>
      </c>
      <c r="B105" t="s">
        <v>5721</v>
      </c>
      <c r="C105">
        <v>66</v>
      </c>
      <c r="D105">
        <v>2</v>
      </c>
      <c r="E105">
        <v>4</v>
      </c>
      <c r="F105" t="s">
        <v>369</v>
      </c>
      <c r="G105" t="s">
        <v>5722</v>
      </c>
      <c r="H105">
        <v>7</v>
      </c>
      <c r="I105">
        <v>900001</v>
      </c>
      <c r="J105">
        <v>8501</v>
      </c>
      <c r="K105" t="s">
        <v>5701</v>
      </c>
      <c r="L105">
        <v>0</v>
      </c>
      <c r="M105" t="s">
        <v>5520</v>
      </c>
      <c r="N105">
        <v>7000</v>
      </c>
      <c r="O105">
        <v>0</v>
      </c>
      <c r="P105">
        <v>0</v>
      </c>
      <c r="Q105">
        <v>0</v>
      </c>
      <c r="R105">
        <v>0</v>
      </c>
      <c r="S105">
        <v>7000</v>
      </c>
    </row>
    <row r="106" spans="1:19" x14ac:dyDescent="0.35">
      <c r="A106">
        <v>2024</v>
      </c>
      <c r="B106" t="s">
        <v>5721</v>
      </c>
      <c r="C106">
        <v>66</v>
      </c>
      <c r="D106">
        <v>2</v>
      </c>
      <c r="E106">
        <v>6</v>
      </c>
      <c r="F106" t="s">
        <v>254</v>
      </c>
      <c r="G106" t="s">
        <v>5723</v>
      </c>
      <c r="H106">
        <v>7</v>
      </c>
      <c r="I106">
        <v>900004</v>
      </c>
      <c r="J106">
        <v>2345</v>
      </c>
      <c r="K106" t="s">
        <v>5707</v>
      </c>
      <c r="L106">
        <v>0</v>
      </c>
      <c r="M106" t="s">
        <v>5520</v>
      </c>
      <c r="N106">
        <v>4927.99</v>
      </c>
      <c r="O106">
        <v>3260</v>
      </c>
      <c r="P106">
        <v>0</v>
      </c>
      <c r="Q106">
        <v>2959.72</v>
      </c>
      <c r="R106">
        <v>0</v>
      </c>
      <c r="S106">
        <v>5228.2700000000004</v>
      </c>
    </row>
    <row r="107" spans="1:19" x14ac:dyDescent="0.35">
      <c r="A107">
        <v>2024</v>
      </c>
      <c r="B107" t="s">
        <v>5538</v>
      </c>
      <c r="C107">
        <v>71</v>
      </c>
      <c r="D107">
        <v>2</v>
      </c>
      <c r="E107">
        <v>9</v>
      </c>
      <c r="F107" t="s">
        <v>578</v>
      </c>
      <c r="G107" t="s">
        <v>5724</v>
      </c>
      <c r="H107">
        <v>7</v>
      </c>
      <c r="I107">
        <v>900004</v>
      </c>
      <c r="J107">
        <v>2120</v>
      </c>
      <c r="K107" t="s">
        <v>5707</v>
      </c>
      <c r="L107">
        <v>0</v>
      </c>
      <c r="M107" t="s">
        <v>5520</v>
      </c>
      <c r="N107">
        <v>94742.54</v>
      </c>
      <c r="O107">
        <v>58771.63</v>
      </c>
      <c r="P107">
        <v>0</v>
      </c>
      <c r="Q107">
        <v>125905.17</v>
      </c>
      <c r="R107">
        <v>0</v>
      </c>
      <c r="S107">
        <v>27609</v>
      </c>
    </row>
    <row r="108" spans="1:19" x14ac:dyDescent="0.35">
      <c r="A108">
        <v>2024</v>
      </c>
      <c r="B108" t="s">
        <v>5538</v>
      </c>
      <c r="C108">
        <v>71</v>
      </c>
      <c r="D108">
        <v>2</v>
      </c>
      <c r="E108">
        <v>13</v>
      </c>
      <c r="F108" t="s">
        <v>531</v>
      </c>
      <c r="G108" t="s">
        <v>5630</v>
      </c>
      <c r="H108">
        <v>7</v>
      </c>
      <c r="I108">
        <v>900001</v>
      </c>
      <c r="J108">
        <v>400</v>
      </c>
      <c r="K108" t="s">
        <v>5701</v>
      </c>
      <c r="L108">
        <v>0</v>
      </c>
      <c r="M108" t="s">
        <v>5520</v>
      </c>
      <c r="N108">
        <v>1707.45</v>
      </c>
      <c r="O108">
        <v>0</v>
      </c>
      <c r="P108">
        <v>0</v>
      </c>
      <c r="Q108">
        <v>1707.45</v>
      </c>
      <c r="R108">
        <v>0</v>
      </c>
      <c r="S108">
        <v>0</v>
      </c>
    </row>
    <row r="109" spans="1:19" x14ac:dyDescent="0.35">
      <c r="A109">
        <v>2024</v>
      </c>
      <c r="B109" t="s">
        <v>5594</v>
      </c>
      <c r="C109">
        <v>73</v>
      </c>
      <c r="D109">
        <v>2</v>
      </c>
      <c r="E109">
        <v>3</v>
      </c>
      <c r="F109" t="s">
        <v>667</v>
      </c>
      <c r="G109" t="s">
        <v>5725</v>
      </c>
      <c r="H109">
        <v>7</v>
      </c>
      <c r="I109">
        <v>900001</v>
      </c>
      <c r="J109">
        <v>106</v>
      </c>
      <c r="K109" t="s">
        <v>5707</v>
      </c>
      <c r="L109">
        <v>0</v>
      </c>
      <c r="M109" t="s">
        <v>5520</v>
      </c>
      <c r="N109">
        <v>8683.6200000000008</v>
      </c>
      <c r="O109">
        <v>3163.8</v>
      </c>
      <c r="P109">
        <v>0</v>
      </c>
      <c r="Q109">
        <v>2085</v>
      </c>
      <c r="R109">
        <v>0</v>
      </c>
      <c r="S109">
        <v>9762.42</v>
      </c>
    </row>
    <row r="110" spans="1:19" x14ac:dyDescent="0.35">
      <c r="A110">
        <v>2024</v>
      </c>
      <c r="B110" t="s">
        <v>5594</v>
      </c>
      <c r="C110">
        <v>73</v>
      </c>
      <c r="D110">
        <v>2</v>
      </c>
      <c r="E110">
        <v>12</v>
      </c>
      <c r="F110" t="s">
        <v>278</v>
      </c>
      <c r="G110" t="s">
        <v>5726</v>
      </c>
      <c r="H110">
        <v>7</v>
      </c>
      <c r="I110">
        <v>950555</v>
      </c>
      <c r="J110">
        <v>1</v>
      </c>
      <c r="K110" t="s">
        <v>5707</v>
      </c>
      <c r="L110">
        <v>0</v>
      </c>
      <c r="M110" t="s">
        <v>5520</v>
      </c>
      <c r="N110">
        <v>41761.93</v>
      </c>
      <c r="O110">
        <v>3250</v>
      </c>
      <c r="P110">
        <v>0</v>
      </c>
      <c r="Q110">
        <v>6880.08</v>
      </c>
      <c r="R110">
        <v>0</v>
      </c>
      <c r="S110">
        <v>38131.85</v>
      </c>
    </row>
    <row r="111" spans="1:19" x14ac:dyDescent="0.35">
      <c r="A111">
        <v>2024</v>
      </c>
      <c r="B111" t="s">
        <v>5578</v>
      </c>
      <c r="C111">
        <v>79</v>
      </c>
      <c r="D111">
        <v>2</v>
      </c>
      <c r="E111">
        <v>1</v>
      </c>
      <c r="F111" t="s">
        <v>554</v>
      </c>
      <c r="G111" t="s">
        <v>5727</v>
      </c>
      <c r="H111">
        <v>7</v>
      </c>
      <c r="I111">
        <v>900001</v>
      </c>
      <c r="J111">
        <v>401</v>
      </c>
      <c r="K111" t="s">
        <v>5701</v>
      </c>
      <c r="L111">
        <v>0</v>
      </c>
      <c r="M111" t="s">
        <v>5520</v>
      </c>
      <c r="N111">
        <v>1542.08</v>
      </c>
      <c r="O111">
        <v>11352.3</v>
      </c>
      <c r="P111">
        <v>0</v>
      </c>
      <c r="Q111">
        <v>10234.620000000001</v>
      </c>
      <c r="R111">
        <v>0</v>
      </c>
      <c r="S111">
        <v>2659.76</v>
      </c>
    </row>
    <row r="112" spans="1:19" x14ac:dyDescent="0.35">
      <c r="A112">
        <v>2024</v>
      </c>
      <c r="B112" t="s">
        <v>5728</v>
      </c>
      <c r="C112">
        <v>85</v>
      </c>
      <c r="D112">
        <v>2</v>
      </c>
      <c r="E112">
        <v>5</v>
      </c>
      <c r="F112" t="s">
        <v>840</v>
      </c>
      <c r="G112" t="s">
        <v>5729</v>
      </c>
      <c r="H112">
        <v>7</v>
      </c>
      <c r="I112">
        <v>900012</v>
      </c>
      <c r="J112">
        <v>45</v>
      </c>
      <c r="K112" t="s">
        <v>5707</v>
      </c>
      <c r="L112">
        <v>0</v>
      </c>
      <c r="M112" t="s">
        <v>5520</v>
      </c>
      <c r="N112">
        <v>11737.25</v>
      </c>
      <c r="O112">
        <v>26023.83</v>
      </c>
      <c r="P112">
        <v>0</v>
      </c>
      <c r="Q112">
        <v>10583.37</v>
      </c>
      <c r="R112">
        <v>0</v>
      </c>
      <c r="S112">
        <v>27177.71</v>
      </c>
    </row>
    <row r="113" spans="1:19" x14ac:dyDescent="0.35">
      <c r="A113">
        <v>2024</v>
      </c>
      <c r="B113" t="s">
        <v>5730</v>
      </c>
      <c r="C113">
        <v>25</v>
      </c>
      <c r="D113">
        <v>2</v>
      </c>
      <c r="E113">
        <v>1</v>
      </c>
      <c r="F113" t="s">
        <v>601</v>
      </c>
      <c r="G113" t="s">
        <v>5731</v>
      </c>
      <c r="H113">
        <v>7</v>
      </c>
      <c r="I113">
        <v>902400</v>
      </c>
      <c r="J113">
        <v>902400</v>
      </c>
      <c r="K113" t="s">
        <v>5732</v>
      </c>
      <c r="L113">
        <v>0</v>
      </c>
      <c r="M113" t="s">
        <v>5520</v>
      </c>
      <c r="N113">
        <v>28781.96</v>
      </c>
      <c r="O113">
        <v>9657.7199999999993</v>
      </c>
      <c r="P113">
        <v>0</v>
      </c>
      <c r="Q113">
        <v>14390</v>
      </c>
      <c r="R113">
        <v>0</v>
      </c>
      <c r="S113">
        <v>24049.68</v>
      </c>
    </row>
    <row r="114" spans="1:19" x14ac:dyDescent="0.35">
      <c r="A114">
        <v>2024</v>
      </c>
      <c r="B114" t="s">
        <v>5564</v>
      </c>
      <c r="C114">
        <v>48</v>
      </c>
      <c r="D114">
        <v>2</v>
      </c>
      <c r="E114">
        <v>9</v>
      </c>
      <c r="F114" t="s">
        <v>262</v>
      </c>
      <c r="G114" t="s">
        <v>5733</v>
      </c>
      <c r="H114">
        <v>7</v>
      </c>
      <c r="I114">
        <v>902400</v>
      </c>
      <c r="J114">
        <v>902400</v>
      </c>
      <c r="K114" t="s">
        <v>5732</v>
      </c>
      <c r="L114">
        <v>0</v>
      </c>
      <c r="M114" t="s">
        <v>5520</v>
      </c>
      <c r="N114">
        <v>32585.1</v>
      </c>
      <c r="O114">
        <v>62852.41</v>
      </c>
      <c r="P114">
        <v>0</v>
      </c>
      <c r="Q114">
        <v>59485.13</v>
      </c>
      <c r="R114">
        <v>0</v>
      </c>
      <c r="S114">
        <v>35952.379999999997</v>
      </c>
    </row>
    <row r="115" spans="1:19" x14ac:dyDescent="0.35">
      <c r="A115">
        <v>2024</v>
      </c>
      <c r="B115" t="s">
        <v>5611</v>
      </c>
      <c r="C115">
        <v>57</v>
      </c>
      <c r="D115">
        <v>2</v>
      </c>
      <c r="E115">
        <v>10</v>
      </c>
      <c r="F115" t="s">
        <v>750</v>
      </c>
      <c r="G115" t="s">
        <v>5734</v>
      </c>
      <c r="H115">
        <v>7</v>
      </c>
      <c r="I115">
        <v>902400</v>
      </c>
      <c r="J115">
        <v>902400</v>
      </c>
      <c r="K115" t="s">
        <v>5732</v>
      </c>
      <c r="L115">
        <v>0</v>
      </c>
      <c r="M115" t="s">
        <v>5520</v>
      </c>
      <c r="N115">
        <v>7064.34</v>
      </c>
      <c r="O115">
        <v>9262.4500000000007</v>
      </c>
      <c r="P115">
        <v>0</v>
      </c>
      <c r="Q115">
        <v>9803.25</v>
      </c>
      <c r="R115">
        <v>0</v>
      </c>
      <c r="S115">
        <v>6523.54</v>
      </c>
    </row>
    <row r="116" spans="1:19" x14ac:dyDescent="0.35">
      <c r="A116">
        <v>2024</v>
      </c>
      <c r="B116" t="s">
        <v>5594</v>
      </c>
      <c r="C116">
        <v>73</v>
      </c>
      <c r="D116">
        <v>2</v>
      </c>
      <c r="E116">
        <v>2</v>
      </c>
      <c r="F116" t="s">
        <v>621</v>
      </c>
      <c r="G116" t="s">
        <v>5735</v>
      </c>
      <c r="H116">
        <v>7</v>
      </c>
      <c r="I116">
        <v>902300</v>
      </c>
      <c r="J116">
        <v>902300</v>
      </c>
      <c r="K116" t="s">
        <v>5732</v>
      </c>
      <c r="L116">
        <v>0</v>
      </c>
      <c r="M116" t="s">
        <v>5520</v>
      </c>
      <c r="N116">
        <v>59757.4</v>
      </c>
      <c r="O116">
        <v>26700.23</v>
      </c>
      <c r="P116">
        <v>0</v>
      </c>
      <c r="Q116">
        <v>1425.9</v>
      </c>
      <c r="R116">
        <v>0</v>
      </c>
      <c r="S116">
        <v>85031.73</v>
      </c>
    </row>
    <row r="117" spans="1:19" x14ac:dyDescent="0.35">
      <c r="A117">
        <v>2024</v>
      </c>
      <c r="B117" t="s">
        <v>5736</v>
      </c>
      <c r="C117">
        <v>6</v>
      </c>
      <c r="D117">
        <v>2</v>
      </c>
      <c r="E117">
        <v>11</v>
      </c>
      <c r="F117" t="s">
        <v>125</v>
      </c>
      <c r="G117" t="s">
        <v>5737</v>
      </c>
      <c r="H117">
        <v>7</v>
      </c>
      <c r="I117">
        <v>950051</v>
      </c>
      <c r="J117">
        <v>1</v>
      </c>
      <c r="K117" t="s">
        <v>5738</v>
      </c>
      <c r="L117">
        <v>0</v>
      </c>
      <c r="M117" t="s">
        <v>5520</v>
      </c>
      <c r="N117">
        <v>2387.15</v>
      </c>
      <c r="O117">
        <v>0</v>
      </c>
      <c r="P117">
        <v>0</v>
      </c>
      <c r="Q117">
        <v>0</v>
      </c>
      <c r="R117">
        <v>0</v>
      </c>
      <c r="S117">
        <v>2387.15</v>
      </c>
    </row>
    <row r="118" spans="1:19" x14ac:dyDescent="0.35">
      <c r="A118">
        <v>2024</v>
      </c>
      <c r="B118" t="s">
        <v>5717</v>
      </c>
      <c r="C118">
        <v>45</v>
      </c>
      <c r="D118">
        <v>2</v>
      </c>
      <c r="E118">
        <v>7</v>
      </c>
      <c r="F118" t="s">
        <v>703</v>
      </c>
      <c r="G118" t="s">
        <v>5739</v>
      </c>
      <c r="H118">
        <v>7</v>
      </c>
      <c r="I118">
        <v>900001</v>
      </c>
      <c r="J118">
        <v>102</v>
      </c>
      <c r="K118" t="s">
        <v>5740</v>
      </c>
      <c r="L118">
        <v>0</v>
      </c>
      <c r="M118" t="s">
        <v>5520</v>
      </c>
      <c r="N118">
        <v>117546.59</v>
      </c>
      <c r="O118">
        <v>52193.21</v>
      </c>
      <c r="P118">
        <v>0</v>
      </c>
      <c r="Q118">
        <v>41567.83</v>
      </c>
      <c r="R118">
        <v>0</v>
      </c>
      <c r="S118">
        <v>128171.97</v>
      </c>
    </row>
    <row r="119" spans="1:19" x14ac:dyDescent="0.35">
      <c r="A119">
        <v>2024</v>
      </c>
      <c r="B119" t="s">
        <v>5561</v>
      </c>
      <c r="C119">
        <v>43</v>
      </c>
      <c r="D119">
        <v>2</v>
      </c>
      <c r="E119">
        <v>13</v>
      </c>
      <c r="F119" t="s">
        <v>490</v>
      </c>
      <c r="G119" t="s">
        <v>5562</v>
      </c>
      <c r="H119">
        <v>7</v>
      </c>
      <c r="I119">
        <v>900004</v>
      </c>
      <c r="J119">
        <v>2121</v>
      </c>
      <c r="K119" t="s">
        <v>5741</v>
      </c>
      <c r="L119">
        <v>0</v>
      </c>
      <c r="M119" t="s">
        <v>5520</v>
      </c>
      <c r="N119">
        <v>11392.86</v>
      </c>
      <c r="O119">
        <v>1000</v>
      </c>
      <c r="P119">
        <v>0</v>
      </c>
      <c r="Q119">
        <v>0</v>
      </c>
      <c r="R119">
        <v>0</v>
      </c>
      <c r="S119">
        <v>12392.86</v>
      </c>
    </row>
    <row r="120" spans="1:19" x14ac:dyDescent="0.35">
      <c r="A120">
        <v>2024</v>
      </c>
      <c r="B120" t="s">
        <v>5663</v>
      </c>
      <c r="C120">
        <v>1</v>
      </c>
      <c r="D120">
        <v>2</v>
      </c>
      <c r="E120">
        <v>6</v>
      </c>
      <c r="F120" t="s">
        <v>262</v>
      </c>
      <c r="G120" t="s">
        <v>5742</v>
      </c>
      <c r="H120">
        <v>7</v>
      </c>
      <c r="I120">
        <v>900001</v>
      </c>
      <c r="J120">
        <v>10</v>
      </c>
      <c r="K120" t="s">
        <v>5743</v>
      </c>
      <c r="L120">
        <v>0</v>
      </c>
      <c r="M120" t="s">
        <v>5520</v>
      </c>
      <c r="N120">
        <v>485</v>
      </c>
      <c r="O120">
        <v>1500</v>
      </c>
      <c r="P120">
        <v>0</v>
      </c>
      <c r="Q120">
        <v>110</v>
      </c>
      <c r="R120">
        <v>0</v>
      </c>
      <c r="S120">
        <v>1875</v>
      </c>
    </row>
    <row r="121" spans="1:19" x14ac:dyDescent="0.35">
      <c r="A121">
        <v>2024</v>
      </c>
      <c r="B121" t="s">
        <v>5744</v>
      </c>
      <c r="C121">
        <v>60</v>
      </c>
      <c r="D121">
        <v>2</v>
      </c>
      <c r="E121">
        <v>5</v>
      </c>
      <c r="F121" t="s">
        <v>254</v>
      </c>
      <c r="G121" t="s">
        <v>5745</v>
      </c>
      <c r="H121">
        <v>7</v>
      </c>
      <c r="I121">
        <v>950478</v>
      </c>
      <c r="J121">
        <v>1</v>
      </c>
      <c r="K121" t="s">
        <v>5746</v>
      </c>
      <c r="L121">
        <v>0</v>
      </c>
      <c r="M121" t="s">
        <v>5520</v>
      </c>
      <c r="N121">
        <v>450</v>
      </c>
      <c r="O121">
        <v>0</v>
      </c>
      <c r="P121">
        <v>0</v>
      </c>
      <c r="Q121">
        <v>0</v>
      </c>
      <c r="R121">
        <v>0</v>
      </c>
      <c r="S121">
        <v>450</v>
      </c>
    </row>
    <row r="122" spans="1:19" x14ac:dyDescent="0.35">
      <c r="A122">
        <v>2024</v>
      </c>
      <c r="B122" t="s">
        <v>5594</v>
      </c>
      <c r="C122">
        <v>73</v>
      </c>
      <c r="D122">
        <v>2</v>
      </c>
      <c r="E122">
        <v>7</v>
      </c>
      <c r="F122" t="s">
        <v>314</v>
      </c>
      <c r="G122" t="s">
        <v>5747</v>
      </c>
      <c r="H122">
        <v>7</v>
      </c>
      <c r="I122">
        <v>900001</v>
      </c>
      <c r="J122">
        <v>71</v>
      </c>
      <c r="K122" t="s">
        <v>5748</v>
      </c>
      <c r="L122">
        <v>0</v>
      </c>
      <c r="M122" t="s">
        <v>5520</v>
      </c>
      <c r="N122">
        <v>50000</v>
      </c>
      <c r="O122">
        <v>0</v>
      </c>
      <c r="P122">
        <v>0</v>
      </c>
      <c r="Q122">
        <v>0</v>
      </c>
      <c r="R122">
        <v>0</v>
      </c>
      <c r="S122">
        <v>50000</v>
      </c>
    </row>
    <row r="123" spans="1:19" x14ac:dyDescent="0.35">
      <c r="A123">
        <v>2024</v>
      </c>
      <c r="B123" t="s">
        <v>5581</v>
      </c>
      <c r="C123">
        <v>78</v>
      </c>
      <c r="D123">
        <v>2</v>
      </c>
      <c r="E123">
        <v>2</v>
      </c>
      <c r="F123" t="s">
        <v>817</v>
      </c>
      <c r="G123" t="s">
        <v>5582</v>
      </c>
      <c r="H123">
        <v>7</v>
      </c>
      <c r="I123">
        <v>900002</v>
      </c>
      <c r="J123">
        <v>8</v>
      </c>
      <c r="K123" t="s">
        <v>5749</v>
      </c>
      <c r="L123">
        <v>0</v>
      </c>
      <c r="M123" t="s">
        <v>5520</v>
      </c>
      <c r="N123">
        <v>6932.71</v>
      </c>
      <c r="O123">
        <v>0</v>
      </c>
      <c r="P123">
        <v>0</v>
      </c>
      <c r="Q123">
        <v>0</v>
      </c>
      <c r="R123">
        <v>0</v>
      </c>
      <c r="S123">
        <v>6932.71</v>
      </c>
    </row>
    <row r="124" spans="1:19" x14ac:dyDescent="0.35">
      <c r="A124">
        <v>2024</v>
      </c>
      <c r="B124" t="s">
        <v>5578</v>
      </c>
      <c r="C124">
        <v>79</v>
      </c>
      <c r="D124">
        <v>2</v>
      </c>
      <c r="E124">
        <v>3</v>
      </c>
      <c r="F124" t="s">
        <v>818</v>
      </c>
      <c r="G124" t="s">
        <v>5750</v>
      </c>
      <c r="H124">
        <v>7</v>
      </c>
      <c r="I124">
        <v>900003</v>
      </c>
      <c r="J124">
        <v>5555</v>
      </c>
      <c r="K124" t="s">
        <v>5751</v>
      </c>
      <c r="L124">
        <v>0</v>
      </c>
      <c r="M124" t="s">
        <v>5520</v>
      </c>
      <c r="N124">
        <v>10466.11</v>
      </c>
      <c r="O124">
        <v>4300</v>
      </c>
      <c r="P124">
        <v>0</v>
      </c>
      <c r="Q124">
        <v>900</v>
      </c>
      <c r="R124">
        <v>0</v>
      </c>
      <c r="S124">
        <v>13866.11</v>
      </c>
    </row>
    <row r="125" spans="1:19" x14ac:dyDescent="0.35">
      <c r="A125">
        <v>2024</v>
      </c>
      <c r="B125" t="s">
        <v>5702</v>
      </c>
      <c r="C125">
        <v>3</v>
      </c>
      <c r="D125">
        <v>2</v>
      </c>
      <c r="E125">
        <v>4</v>
      </c>
      <c r="F125" t="s">
        <v>363</v>
      </c>
      <c r="G125" t="s">
        <v>5752</v>
      </c>
      <c r="H125">
        <v>7</v>
      </c>
      <c r="I125">
        <v>950029</v>
      </c>
      <c r="J125">
        <v>1</v>
      </c>
      <c r="K125" t="s">
        <v>5753</v>
      </c>
      <c r="L125">
        <v>0</v>
      </c>
      <c r="M125" t="s">
        <v>5520</v>
      </c>
      <c r="N125">
        <v>1222.1099999999999</v>
      </c>
      <c r="O125">
        <v>0</v>
      </c>
      <c r="P125">
        <v>0</v>
      </c>
      <c r="Q125">
        <v>0</v>
      </c>
      <c r="R125">
        <v>0</v>
      </c>
      <c r="S125">
        <v>1222.1099999999999</v>
      </c>
    </row>
    <row r="126" spans="1:19" x14ac:dyDescent="0.35">
      <c r="A126">
        <v>2024</v>
      </c>
      <c r="B126" t="s">
        <v>5702</v>
      </c>
      <c r="C126">
        <v>3</v>
      </c>
      <c r="D126">
        <v>2</v>
      </c>
      <c r="E126">
        <v>4</v>
      </c>
      <c r="F126" t="s">
        <v>363</v>
      </c>
      <c r="G126" t="s">
        <v>5752</v>
      </c>
      <c r="H126">
        <v>7</v>
      </c>
      <c r="I126">
        <v>950030</v>
      </c>
      <c r="J126">
        <v>2</v>
      </c>
      <c r="K126" t="s">
        <v>5754</v>
      </c>
      <c r="L126">
        <v>0</v>
      </c>
      <c r="M126" t="s">
        <v>5520</v>
      </c>
      <c r="N126">
        <v>1590.38</v>
      </c>
      <c r="O126">
        <v>0</v>
      </c>
      <c r="P126">
        <v>0</v>
      </c>
      <c r="Q126">
        <v>10</v>
      </c>
      <c r="R126">
        <v>0</v>
      </c>
      <c r="S126">
        <v>1580.38</v>
      </c>
    </row>
    <row r="127" spans="1:19" x14ac:dyDescent="0.35">
      <c r="A127">
        <v>2024</v>
      </c>
      <c r="B127" t="s">
        <v>5600</v>
      </c>
      <c r="C127">
        <v>29</v>
      </c>
      <c r="D127">
        <v>2</v>
      </c>
      <c r="E127">
        <v>2</v>
      </c>
      <c r="F127" t="s">
        <v>354</v>
      </c>
      <c r="G127" t="s">
        <v>5651</v>
      </c>
      <c r="H127">
        <v>7</v>
      </c>
      <c r="I127">
        <v>900014</v>
      </c>
      <c r="J127">
        <v>481</v>
      </c>
      <c r="K127" t="s">
        <v>5755</v>
      </c>
      <c r="L127">
        <v>0</v>
      </c>
      <c r="M127" t="s">
        <v>5520</v>
      </c>
      <c r="N127">
        <v>169479.6</v>
      </c>
      <c r="O127">
        <v>3886.56</v>
      </c>
      <c r="P127">
        <v>0</v>
      </c>
      <c r="Q127">
        <v>171917</v>
      </c>
      <c r="R127">
        <v>0</v>
      </c>
      <c r="S127">
        <v>1449.16</v>
      </c>
    </row>
    <row r="128" spans="1:19" x14ac:dyDescent="0.35">
      <c r="A128">
        <v>2024</v>
      </c>
      <c r="B128" t="s">
        <v>5569</v>
      </c>
      <c r="C128">
        <v>20</v>
      </c>
      <c r="D128">
        <v>2</v>
      </c>
      <c r="E128">
        <v>10</v>
      </c>
      <c r="F128" t="s">
        <v>576</v>
      </c>
      <c r="G128" t="s">
        <v>5756</v>
      </c>
      <c r="H128">
        <v>7</v>
      </c>
      <c r="I128">
        <v>900004</v>
      </c>
      <c r="J128">
        <v>621</v>
      </c>
      <c r="K128" t="s">
        <v>5757</v>
      </c>
      <c r="L128">
        <v>0</v>
      </c>
      <c r="M128" t="s">
        <v>5520</v>
      </c>
      <c r="N128">
        <v>33827.86</v>
      </c>
      <c r="O128">
        <v>3.33</v>
      </c>
      <c r="P128">
        <v>0</v>
      </c>
      <c r="Q128">
        <v>0</v>
      </c>
      <c r="R128">
        <v>0</v>
      </c>
      <c r="S128">
        <v>33831.19</v>
      </c>
    </row>
    <row r="129" spans="1:19" x14ac:dyDescent="0.35">
      <c r="A129">
        <v>2024</v>
      </c>
      <c r="B129" t="s">
        <v>5758</v>
      </c>
      <c r="C129">
        <v>76</v>
      </c>
      <c r="D129">
        <v>2</v>
      </c>
      <c r="E129">
        <v>7</v>
      </c>
      <c r="F129" t="s">
        <v>331</v>
      </c>
      <c r="G129" t="s">
        <v>5759</v>
      </c>
      <c r="H129">
        <v>7</v>
      </c>
      <c r="I129">
        <v>950566</v>
      </c>
      <c r="J129">
        <v>1</v>
      </c>
      <c r="K129" t="s">
        <v>5760</v>
      </c>
      <c r="L129">
        <v>0</v>
      </c>
      <c r="M129" t="s">
        <v>5520</v>
      </c>
      <c r="N129">
        <v>221414.29</v>
      </c>
      <c r="O129">
        <v>27280</v>
      </c>
      <c r="P129">
        <v>0</v>
      </c>
      <c r="Q129">
        <v>20721.14</v>
      </c>
      <c r="R129">
        <v>0</v>
      </c>
      <c r="S129">
        <v>227973.15</v>
      </c>
    </row>
    <row r="130" spans="1:19" x14ac:dyDescent="0.35">
      <c r="A130">
        <v>2024</v>
      </c>
      <c r="B130" t="s">
        <v>5717</v>
      </c>
      <c r="C130">
        <v>45</v>
      </c>
      <c r="D130">
        <v>2</v>
      </c>
      <c r="E130">
        <v>1</v>
      </c>
      <c r="F130" t="s">
        <v>700</v>
      </c>
      <c r="G130" t="s">
        <v>5761</v>
      </c>
      <c r="H130">
        <v>7</v>
      </c>
      <c r="I130">
        <v>101008</v>
      </c>
      <c r="J130">
        <v>101</v>
      </c>
      <c r="K130" t="s">
        <v>5762</v>
      </c>
      <c r="L130">
        <v>0</v>
      </c>
      <c r="M130" t="s">
        <v>5520</v>
      </c>
      <c r="N130">
        <v>1263279.49</v>
      </c>
      <c r="O130">
        <v>2014419.82</v>
      </c>
      <c r="P130">
        <v>0</v>
      </c>
      <c r="Q130">
        <v>2097427.5099999998</v>
      </c>
      <c r="R130">
        <v>0</v>
      </c>
      <c r="S130">
        <v>1180271.8</v>
      </c>
    </row>
    <row r="131" spans="1:19" x14ac:dyDescent="0.35">
      <c r="A131">
        <v>2024</v>
      </c>
      <c r="B131" t="s">
        <v>5763</v>
      </c>
      <c r="C131">
        <v>18</v>
      </c>
      <c r="D131">
        <v>2</v>
      </c>
      <c r="E131">
        <v>1</v>
      </c>
      <c r="F131" t="s">
        <v>391</v>
      </c>
      <c r="G131" t="s">
        <v>5764</v>
      </c>
      <c r="H131">
        <v>7</v>
      </c>
      <c r="I131">
        <v>900001</v>
      </c>
      <c r="J131">
        <v>150</v>
      </c>
      <c r="K131" t="s">
        <v>5765</v>
      </c>
      <c r="L131">
        <v>0</v>
      </c>
      <c r="M131" t="s">
        <v>5520</v>
      </c>
      <c r="N131">
        <v>2439.54</v>
      </c>
      <c r="O131">
        <v>0</v>
      </c>
      <c r="P131">
        <v>0</v>
      </c>
      <c r="Q131">
        <v>0</v>
      </c>
      <c r="R131">
        <v>0</v>
      </c>
      <c r="S131">
        <v>2439.54</v>
      </c>
    </row>
    <row r="132" spans="1:19" x14ac:dyDescent="0.35">
      <c r="A132">
        <v>2024</v>
      </c>
      <c r="B132" t="s">
        <v>5572</v>
      </c>
      <c r="C132">
        <v>46</v>
      </c>
      <c r="D132">
        <v>2</v>
      </c>
      <c r="E132">
        <v>11</v>
      </c>
      <c r="F132" t="s">
        <v>629</v>
      </c>
      <c r="G132" t="s">
        <v>5650</v>
      </c>
      <c r="H132">
        <v>7</v>
      </c>
      <c r="I132">
        <v>102056</v>
      </c>
      <c r="J132">
        <v>7777</v>
      </c>
      <c r="K132" t="s">
        <v>5766</v>
      </c>
      <c r="L132">
        <v>0</v>
      </c>
      <c r="M132" t="s">
        <v>5520</v>
      </c>
      <c r="N132">
        <v>1.83</v>
      </c>
      <c r="O132">
        <v>2710</v>
      </c>
      <c r="P132">
        <v>0</v>
      </c>
      <c r="Q132">
        <v>2435.62</v>
      </c>
      <c r="R132">
        <v>0</v>
      </c>
      <c r="S132">
        <v>276.20999999999998</v>
      </c>
    </row>
    <row r="133" spans="1:19" x14ac:dyDescent="0.35">
      <c r="A133">
        <v>2024</v>
      </c>
      <c r="B133" t="s">
        <v>5767</v>
      </c>
      <c r="C133">
        <v>56</v>
      </c>
      <c r="D133">
        <v>2</v>
      </c>
      <c r="E133">
        <v>10</v>
      </c>
      <c r="F133" t="s">
        <v>125</v>
      </c>
      <c r="G133" t="s">
        <v>5768</v>
      </c>
      <c r="H133">
        <v>7</v>
      </c>
      <c r="I133">
        <v>104025</v>
      </c>
      <c r="J133">
        <v>77</v>
      </c>
      <c r="K133" t="s">
        <v>5769</v>
      </c>
      <c r="L133">
        <v>0</v>
      </c>
      <c r="M133" t="s">
        <v>5520</v>
      </c>
      <c r="N133">
        <v>5397.53</v>
      </c>
      <c r="O133">
        <v>0</v>
      </c>
      <c r="P133">
        <v>0</v>
      </c>
      <c r="Q133">
        <v>0</v>
      </c>
      <c r="R133">
        <v>0</v>
      </c>
      <c r="S133">
        <v>5397.53</v>
      </c>
    </row>
    <row r="134" spans="1:19" x14ac:dyDescent="0.35">
      <c r="A134">
        <v>2024</v>
      </c>
      <c r="B134" t="s">
        <v>5770</v>
      </c>
      <c r="C134">
        <v>77</v>
      </c>
      <c r="D134">
        <v>2</v>
      </c>
      <c r="E134">
        <v>9</v>
      </c>
      <c r="F134" t="s">
        <v>815</v>
      </c>
      <c r="G134" t="s">
        <v>5771</v>
      </c>
      <c r="H134">
        <v>7</v>
      </c>
      <c r="I134">
        <v>900001</v>
      </c>
      <c r="J134">
        <v>7777</v>
      </c>
      <c r="K134" t="s">
        <v>5766</v>
      </c>
      <c r="L134">
        <v>0</v>
      </c>
      <c r="M134" t="s">
        <v>5520</v>
      </c>
      <c r="N134">
        <v>8175.96</v>
      </c>
      <c r="O134">
        <v>0</v>
      </c>
      <c r="P134">
        <v>0</v>
      </c>
      <c r="Q134">
        <v>8175.96</v>
      </c>
      <c r="R134">
        <v>0</v>
      </c>
      <c r="S134">
        <v>0</v>
      </c>
    </row>
    <row r="135" spans="1:19" x14ac:dyDescent="0.35">
      <c r="A135">
        <v>2024</v>
      </c>
      <c r="B135" t="s">
        <v>5686</v>
      </c>
      <c r="C135">
        <v>84</v>
      </c>
      <c r="D135">
        <v>2</v>
      </c>
      <c r="E135">
        <v>9</v>
      </c>
      <c r="F135" t="s">
        <v>835</v>
      </c>
      <c r="G135" t="s">
        <v>5772</v>
      </c>
      <c r="H135">
        <v>7</v>
      </c>
      <c r="I135">
        <v>900001</v>
      </c>
      <c r="J135">
        <v>3</v>
      </c>
      <c r="K135" t="s">
        <v>5769</v>
      </c>
      <c r="L135">
        <v>0</v>
      </c>
      <c r="M135" t="s">
        <v>5520</v>
      </c>
      <c r="N135">
        <v>6920.09</v>
      </c>
      <c r="O135">
        <v>0</v>
      </c>
      <c r="P135">
        <v>0</v>
      </c>
      <c r="Q135">
        <v>0</v>
      </c>
      <c r="R135">
        <v>0</v>
      </c>
      <c r="S135">
        <v>6920.09</v>
      </c>
    </row>
    <row r="136" spans="1:19" x14ac:dyDescent="0.35">
      <c r="A136">
        <v>2024</v>
      </c>
      <c r="B136" t="s">
        <v>5773</v>
      </c>
      <c r="C136">
        <v>91</v>
      </c>
      <c r="D136">
        <v>2</v>
      </c>
      <c r="E136">
        <v>9</v>
      </c>
      <c r="F136" t="s">
        <v>859</v>
      </c>
      <c r="G136" t="s">
        <v>5774</v>
      </c>
      <c r="H136">
        <v>7</v>
      </c>
      <c r="I136">
        <v>950635</v>
      </c>
      <c r="J136">
        <v>1</v>
      </c>
      <c r="K136" t="s">
        <v>5769</v>
      </c>
      <c r="L136">
        <v>0</v>
      </c>
      <c r="M136" t="s">
        <v>5520</v>
      </c>
      <c r="N136">
        <v>7294.74</v>
      </c>
      <c r="O136">
        <v>3850</v>
      </c>
      <c r="P136">
        <v>0</v>
      </c>
      <c r="Q136">
        <v>4025.48</v>
      </c>
      <c r="R136">
        <v>0</v>
      </c>
      <c r="S136">
        <v>7119.26</v>
      </c>
    </row>
    <row r="137" spans="1:19" x14ac:dyDescent="0.35">
      <c r="A137">
        <v>2024</v>
      </c>
      <c r="B137" t="s">
        <v>5775</v>
      </c>
      <c r="C137">
        <v>92</v>
      </c>
      <c r="D137">
        <v>2</v>
      </c>
      <c r="E137">
        <v>3</v>
      </c>
      <c r="F137" t="s">
        <v>862</v>
      </c>
      <c r="G137" t="s">
        <v>5776</v>
      </c>
      <c r="H137">
        <v>7</v>
      </c>
      <c r="I137">
        <v>900001</v>
      </c>
      <c r="J137">
        <v>70</v>
      </c>
      <c r="K137" t="s">
        <v>5766</v>
      </c>
      <c r="L137">
        <v>0</v>
      </c>
      <c r="M137" t="s">
        <v>5520</v>
      </c>
      <c r="N137">
        <v>21263.71</v>
      </c>
      <c r="O137">
        <v>16892.57</v>
      </c>
      <c r="P137">
        <v>0</v>
      </c>
      <c r="Q137">
        <v>26991.79</v>
      </c>
      <c r="R137">
        <v>0</v>
      </c>
      <c r="S137">
        <v>11164.49</v>
      </c>
    </row>
    <row r="138" spans="1:19" x14ac:dyDescent="0.35">
      <c r="A138">
        <v>2024</v>
      </c>
      <c r="B138" t="s">
        <v>5532</v>
      </c>
      <c r="C138">
        <v>64</v>
      </c>
      <c r="D138">
        <v>2</v>
      </c>
      <c r="E138">
        <v>8</v>
      </c>
      <c r="F138" t="s">
        <v>767</v>
      </c>
      <c r="G138" t="s">
        <v>5533</v>
      </c>
      <c r="H138">
        <v>7</v>
      </c>
      <c r="I138">
        <v>900008</v>
      </c>
      <c r="J138">
        <v>601</v>
      </c>
      <c r="K138" t="s">
        <v>5777</v>
      </c>
      <c r="L138">
        <v>0</v>
      </c>
      <c r="M138" t="s">
        <v>5520</v>
      </c>
      <c r="N138">
        <v>466258.81</v>
      </c>
      <c r="O138">
        <v>683943.18</v>
      </c>
      <c r="P138">
        <v>0</v>
      </c>
      <c r="Q138">
        <v>696126.6</v>
      </c>
      <c r="R138">
        <v>0</v>
      </c>
      <c r="S138">
        <v>454075.39</v>
      </c>
    </row>
    <row r="139" spans="1:19" x14ac:dyDescent="0.35">
      <c r="A139">
        <v>2024</v>
      </c>
      <c r="B139" t="s">
        <v>5778</v>
      </c>
      <c r="C139">
        <v>63</v>
      </c>
      <c r="D139">
        <v>2</v>
      </c>
      <c r="E139">
        <v>3</v>
      </c>
      <c r="F139" t="s">
        <v>766</v>
      </c>
      <c r="G139" t="s">
        <v>5779</v>
      </c>
      <c r="H139">
        <v>7</v>
      </c>
      <c r="I139">
        <v>950487</v>
      </c>
      <c r="J139">
        <v>1</v>
      </c>
      <c r="K139" t="s">
        <v>5780</v>
      </c>
      <c r="L139">
        <v>0</v>
      </c>
      <c r="M139" t="s">
        <v>5520</v>
      </c>
      <c r="N139">
        <v>9296.66</v>
      </c>
      <c r="O139">
        <v>20700.13</v>
      </c>
      <c r="P139">
        <v>0</v>
      </c>
      <c r="Q139">
        <v>16991.72</v>
      </c>
      <c r="R139">
        <v>0</v>
      </c>
      <c r="S139">
        <v>13005.07</v>
      </c>
    </row>
    <row r="140" spans="1:19" x14ac:dyDescent="0.35">
      <c r="A140">
        <v>2024</v>
      </c>
      <c r="B140" t="s">
        <v>5730</v>
      </c>
      <c r="C140">
        <v>25</v>
      </c>
      <c r="D140">
        <v>2</v>
      </c>
      <c r="E140">
        <v>4</v>
      </c>
      <c r="F140" t="s">
        <v>603</v>
      </c>
      <c r="G140" t="s">
        <v>5781</v>
      </c>
      <c r="H140">
        <v>7</v>
      </c>
      <c r="I140">
        <v>900001</v>
      </c>
      <c r="J140">
        <v>601</v>
      </c>
      <c r="K140" t="s">
        <v>5782</v>
      </c>
      <c r="L140">
        <v>0</v>
      </c>
      <c r="M140" t="s">
        <v>5520</v>
      </c>
      <c r="N140">
        <v>26163.64</v>
      </c>
      <c r="O140">
        <v>2450</v>
      </c>
      <c r="P140">
        <v>0</v>
      </c>
      <c r="Q140">
        <v>9338.1200000000008</v>
      </c>
      <c r="R140">
        <v>0</v>
      </c>
      <c r="S140">
        <v>19275.52</v>
      </c>
    </row>
    <row r="141" spans="1:19" x14ac:dyDescent="0.35">
      <c r="A141">
        <v>2024</v>
      </c>
      <c r="B141" t="s">
        <v>5728</v>
      </c>
      <c r="C141">
        <v>85</v>
      </c>
      <c r="D141">
        <v>2</v>
      </c>
      <c r="E141">
        <v>3</v>
      </c>
      <c r="F141" t="s">
        <v>480</v>
      </c>
      <c r="G141" t="s">
        <v>5783</v>
      </c>
      <c r="H141">
        <v>7</v>
      </c>
      <c r="I141">
        <v>900001</v>
      </c>
      <c r="J141">
        <v>1411</v>
      </c>
      <c r="K141" t="s">
        <v>5784</v>
      </c>
      <c r="L141">
        <v>0</v>
      </c>
      <c r="M141" t="s">
        <v>5520</v>
      </c>
      <c r="N141">
        <v>363</v>
      </c>
      <c r="O141">
        <v>0</v>
      </c>
      <c r="P141">
        <v>0</v>
      </c>
      <c r="Q141">
        <v>0</v>
      </c>
      <c r="R141">
        <v>0</v>
      </c>
      <c r="S141">
        <v>363</v>
      </c>
    </row>
    <row r="142" spans="1:19" x14ac:dyDescent="0.35">
      <c r="A142">
        <v>2024</v>
      </c>
      <c r="B142" t="s">
        <v>5594</v>
      </c>
      <c r="C142">
        <v>73</v>
      </c>
      <c r="D142">
        <v>2</v>
      </c>
      <c r="E142">
        <v>8</v>
      </c>
      <c r="F142" t="s">
        <v>796</v>
      </c>
      <c r="G142" t="s">
        <v>5595</v>
      </c>
      <c r="H142">
        <v>7</v>
      </c>
      <c r="I142">
        <v>950551</v>
      </c>
      <c r="J142">
        <v>2</v>
      </c>
      <c r="K142" t="s">
        <v>5785</v>
      </c>
      <c r="L142">
        <v>0</v>
      </c>
      <c r="M142" t="s">
        <v>5520</v>
      </c>
      <c r="N142">
        <v>7126.13</v>
      </c>
      <c r="O142">
        <v>3722.05</v>
      </c>
      <c r="P142">
        <v>0</v>
      </c>
      <c r="Q142">
        <v>5868.35</v>
      </c>
      <c r="R142">
        <v>0</v>
      </c>
      <c r="S142">
        <v>4979.83</v>
      </c>
    </row>
    <row r="143" spans="1:19" x14ac:dyDescent="0.35">
      <c r="A143">
        <v>2024</v>
      </c>
      <c r="B143" t="s">
        <v>5778</v>
      </c>
      <c r="C143">
        <v>63</v>
      </c>
      <c r="D143">
        <v>2</v>
      </c>
      <c r="E143">
        <v>3</v>
      </c>
      <c r="F143" t="s">
        <v>766</v>
      </c>
      <c r="G143" t="s">
        <v>5779</v>
      </c>
      <c r="H143">
        <v>7</v>
      </c>
      <c r="I143">
        <v>950488</v>
      </c>
      <c r="J143">
        <v>2</v>
      </c>
      <c r="K143" t="s">
        <v>5786</v>
      </c>
      <c r="L143">
        <v>0</v>
      </c>
      <c r="M143" t="s">
        <v>5520</v>
      </c>
      <c r="N143">
        <v>2684.47</v>
      </c>
      <c r="O143">
        <v>0</v>
      </c>
      <c r="P143">
        <v>0</v>
      </c>
      <c r="Q143">
        <v>0</v>
      </c>
      <c r="R143">
        <v>0</v>
      </c>
      <c r="S143">
        <v>2684.47</v>
      </c>
    </row>
    <row r="144" spans="1:19" x14ac:dyDescent="0.35">
      <c r="A144">
        <v>2024</v>
      </c>
      <c r="B144" t="s">
        <v>5778</v>
      </c>
      <c r="C144">
        <v>63</v>
      </c>
      <c r="D144">
        <v>2</v>
      </c>
      <c r="E144">
        <v>3</v>
      </c>
      <c r="F144" t="s">
        <v>766</v>
      </c>
      <c r="G144" t="s">
        <v>5779</v>
      </c>
      <c r="H144">
        <v>7</v>
      </c>
      <c r="I144">
        <v>950489</v>
      </c>
      <c r="J144">
        <v>3</v>
      </c>
      <c r="K144" t="s">
        <v>5787</v>
      </c>
      <c r="L144">
        <v>0</v>
      </c>
      <c r="M144" t="s">
        <v>5520</v>
      </c>
      <c r="N144">
        <v>40690.97</v>
      </c>
      <c r="O144">
        <v>0</v>
      </c>
      <c r="P144">
        <v>0</v>
      </c>
      <c r="Q144">
        <v>0</v>
      </c>
      <c r="R144">
        <v>0</v>
      </c>
      <c r="S144">
        <v>40690.97</v>
      </c>
    </row>
    <row r="145" spans="1:19" x14ac:dyDescent="0.35">
      <c r="A145">
        <v>2024</v>
      </c>
      <c r="B145" t="s">
        <v>5788</v>
      </c>
      <c r="C145">
        <v>33</v>
      </c>
      <c r="D145">
        <v>2</v>
      </c>
      <c r="E145">
        <v>7</v>
      </c>
      <c r="F145" t="s">
        <v>602</v>
      </c>
      <c r="G145" t="s">
        <v>5789</v>
      </c>
      <c r="H145">
        <v>7</v>
      </c>
      <c r="I145">
        <v>900001</v>
      </c>
      <c r="J145">
        <v>1201</v>
      </c>
      <c r="K145" t="s">
        <v>5790</v>
      </c>
      <c r="L145">
        <v>0</v>
      </c>
      <c r="M145" t="s">
        <v>5520</v>
      </c>
      <c r="N145">
        <v>3737.14</v>
      </c>
      <c r="O145">
        <v>300</v>
      </c>
      <c r="P145">
        <v>0</v>
      </c>
      <c r="Q145">
        <v>0</v>
      </c>
      <c r="R145">
        <v>0</v>
      </c>
      <c r="S145">
        <v>4037.14</v>
      </c>
    </row>
    <row r="146" spans="1:19" x14ac:dyDescent="0.35">
      <c r="A146">
        <v>2024</v>
      </c>
      <c r="B146" t="s">
        <v>5788</v>
      </c>
      <c r="C146">
        <v>33</v>
      </c>
      <c r="D146">
        <v>2</v>
      </c>
      <c r="E146">
        <v>12</v>
      </c>
      <c r="F146" t="s">
        <v>635</v>
      </c>
      <c r="G146" t="s">
        <v>5791</v>
      </c>
      <c r="H146">
        <v>7</v>
      </c>
      <c r="I146">
        <v>900001</v>
      </c>
      <c r="J146">
        <v>2016</v>
      </c>
      <c r="K146" t="s">
        <v>5792</v>
      </c>
      <c r="L146">
        <v>0</v>
      </c>
      <c r="M146" t="s">
        <v>5520</v>
      </c>
      <c r="N146">
        <v>911.72</v>
      </c>
      <c r="O146">
        <v>1040</v>
      </c>
      <c r="P146">
        <v>0</v>
      </c>
      <c r="Q146">
        <v>1449.72</v>
      </c>
      <c r="R146">
        <v>0</v>
      </c>
      <c r="S146">
        <v>502</v>
      </c>
    </row>
    <row r="147" spans="1:19" x14ac:dyDescent="0.35">
      <c r="A147">
        <v>2024</v>
      </c>
      <c r="B147" t="s">
        <v>5793</v>
      </c>
      <c r="C147">
        <v>83</v>
      </c>
      <c r="D147">
        <v>2</v>
      </c>
      <c r="E147">
        <v>2</v>
      </c>
      <c r="F147" t="s">
        <v>827</v>
      </c>
      <c r="G147" t="s">
        <v>5794</v>
      </c>
      <c r="H147">
        <v>7</v>
      </c>
      <c r="I147">
        <v>900001</v>
      </c>
      <c r="J147">
        <v>7777</v>
      </c>
      <c r="K147" t="s">
        <v>5790</v>
      </c>
      <c r="L147">
        <v>0</v>
      </c>
      <c r="M147" t="s">
        <v>5520</v>
      </c>
      <c r="N147">
        <v>0</v>
      </c>
      <c r="O147">
        <v>5338</v>
      </c>
      <c r="P147">
        <v>0</v>
      </c>
      <c r="Q147">
        <v>50</v>
      </c>
      <c r="R147">
        <v>0</v>
      </c>
      <c r="S147">
        <v>5288</v>
      </c>
    </row>
    <row r="148" spans="1:19" x14ac:dyDescent="0.35">
      <c r="A148">
        <v>2024</v>
      </c>
      <c r="B148" t="s">
        <v>5788</v>
      </c>
      <c r="C148">
        <v>33</v>
      </c>
      <c r="D148">
        <v>2</v>
      </c>
      <c r="E148">
        <v>11</v>
      </c>
      <c r="F148" t="s">
        <v>634</v>
      </c>
      <c r="G148" t="s">
        <v>5795</v>
      </c>
      <c r="H148">
        <v>7</v>
      </c>
      <c r="I148">
        <v>950245</v>
      </c>
      <c r="J148">
        <v>1</v>
      </c>
      <c r="K148" t="s">
        <v>5796</v>
      </c>
      <c r="L148">
        <v>0</v>
      </c>
      <c r="M148" t="s">
        <v>5520</v>
      </c>
      <c r="N148">
        <v>672.16</v>
      </c>
      <c r="O148">
        <v>0</v>
      </c>
      <c r="P148">
        <v>0</v>
      </c>
      <c r="Q148">
        <v>293.16000000000003</v>
      </c>
      <c r="R148">
        <v>0</v>
      </c>
      <c r="S148">
        <v>379</v>
      </c>
    </row>
    <row r="149" spans="1:19" x14ac:dyDescent="0.35">
      <c r="A149">
        <v>2024</v>
      </c>
      <c r="B149" t="s">
        <v>5611</v>
      </c>
      <c r="C149">
        <v>57</v>
      </c>
      <c r="D149">
        <v>2</v>
      </c>
      <c r="E149">
        <v>3</v>
      </c>
      <c r="F149" t="s">
        <v>575</v>
      </c>
      <c r="G149" t="s">
        <v>5612</v>
      </c>
      <c r="H149">
        <v>7</v>
      </c>
      <c r="I149">
        <v>900001</v>
      </c>
      <c r="J149">
        <v>7777</v>
      </c>
      <c r="K149" t="s">
        <v>5797</v>
      </c>
      <c r="L149">
        <v>0</v>
      </c>
      <c r="M149" t="s">
        <v>5520</v>
      </c>
      <c r="N149">
        <v>5865.11</v>
      </c>
      <c r="O149">
        <v>1150</v>
      </c>
      <c r="P149">
        <v>0</v>
      </c>
      <c r="Q149">
        <v>5600</v>
      </c>
      <c r="R149">
        <v>0</v>
      </c>
      <c r="S149">
        <v>1415.11</v>
      </c>
    </row>
    <row r="150" spans="1:19" x14ac:dyDescent="0.35">
      <c r="A150">
        <v>2024</v>
      </c>
      <c r="B150" t="s">
        <v>5798</v>
      </c>
      <c r="C150">
        <v>10</v>
      </c>
      <c r="D150">
        <v>2</v>
      </c>
      <c r="E150">
        <v>5</v>
      </c>
      <c r="F150" t="s">
        <v>262</v>
      </c>
      <c r="G150" t="s">
        <v>5799</v>
      </c>
      <c r="H150">
        <v>7</v>
      </c>
      <c r="I150">
        <v>900001</v>
      </c>
      <c r="J150">
        <v>30212</v>
      </c>
      <c r="K150" t="s">
        <v>5800</v>
      </c>
      <c r="L150">
        <v>0</v>
      </c>
      <c r="M150" t="s">
        <v>5520</v>
      </c>
      <c r="N150">
        <v>556.63</v>
      </c>
      <c r="O150">
        <v>0</v>
      </c>
      <c r="P150">
        <v>0</v>
      </c>
      <c r="Q150">
        <v>0</v>
      </c>
      <c r="R150">
        <v>0</v>
      </c>
      <c r="S150">
        <v>556.63</v>
      </c>
    </row>
    <row r="151" spans="1:19" x14ac:dyDescent="0.35">
      <c r="A151">
        <v>2024</v>
      </c>
      <c r="B151" t="s">
        <v>5775</v>
      </c>
      <c r="C151">
        <v>92</v>
      </c>
      <c r="D151">
        <v>2</v>
      </c>
      <c r="E151">
        <v>5</v>
      </c>
      <c r="F151" t="s">
        <v>412</v>
      </c>
      <c r="G151" t="s">
        <v>5801</v>
      </c>
      <c r="H151">
        <v>7</v>
      </c>
      <c r="I151">
        <v>900001</v>
      </c>
      <c r="J151">
        <v>601</v>
      </c>
      <c r="K151" t="s">
        <v>5800</v>
      </c>
      <c r="L151">
        <v>0</v>
      </c>
      <c r="M151" t="s">
        <v>5520</v>
      </c>
      <c r="N151">
        <v>39713.74</v>
      </c>
      <c r="O151">
        <v>9870.83</v>
      </c>
      <c r="P151">
        <v>0</v>
      </c>
      <c r="Q151">
        <v>9550.4599999999991</v>
      </c>
      <c r="R151">
        <v>0</v>
      </c>
      <c r="S151">
        <v>40034.11</v>
      </c>
    </row>
    <row r="152" spans="1:19" x14ac:dyDescent="0.35">
      <c r="A152">
        <v>2024</v>
      </c>
      <c r="B152" t="s">
        <v>5527</v>
      </c>
      <c r="C152">
        <v>30</v>
      </c>
      <c r="D152">
        <v>2</v>
      </c>
      <c r="E152">
        <v>9</v>
      </c>
      <c r="F152" t="s">
        <v>624</v>
      </c>
      <c r="G152" t="s">
        <v>5802</v>
      </c>
      <c r="H152">
        <v>7</v>
      </c>
      <c r="I152">
        <v>900006</v>
      </c>
      <c r="J152">
        <v>2233</v>
      </c>
      <c r="K152" t="s">
        <v>5803</v>
      </c>
      <c r="L152">
        <v>0</v>
      </c>
      <c r="M152" t="s">
        <v>5520</v>
      </c>
      <c r="N152">
        <v>282.22000000000003</v>
      </c>
      <c r="O152">
        <v>0</v>
      </c>
      <c r="P152">
        <v>0</v>
      </c>
      <c r="Q152">
        <v>282.22000000000003</v>
      </c>
      <c r="R152">
        <v>0</v>
      </c>
      <c r="S152">
        <v>0</v>
      </c>
    </row>
    <row r="153" spans="1:19" x14ac:dyDescent="0.35">
      <c r="A153">
        <v>2024</v>
      </c>
      <c r="B153" t="s">
        <v>5730</v>
      </c>
      <c r="C153">
        <v>25</v>
      </c>
      <c r="D153">
        <v>2</v>
      </c>
      <c r="E153">
        <v>4</v>
      </c>
      <c r="F153" t="s">
        <v>603</v>
      </c>
      <c r="G153" t="s">
        <v>5781</v>
      </c>
      <c r="H153">
        <v>7</v>
      </c>
      <c r="I153">
        <v>900004</v>
      </c>
      <c r="J153">
        <v>7778</v>
      </c>
      <c r="K153" t="s">
        <v>5804</v>
      </c>
      <c r="L153">
        <v>0</v>
      </c>
      <c r="M153" t="s">
        <v>5520</v>
      </c>
      <c r="N153">
        <v>13455.01</v>
      </c>
      <c r="O153">
        <v>0</v>
      </c>
      <c r="P153">
        <v>0</v>
      </c>
      <c r="Q153">
        <v>0</v>
      </c>
      <c r="R153">
        <v>0</v>
      </c>
      <c r="S153">
        <v>13455.01</v>
      </c>
    </row>
    <row r="154" spans="1:19" x14ac:dyDescent="0.35">
      <c r="A154">
        <v>2024</v>
      </c>
      <c r="B154" t="s">
        <v>5523</v>
      </c>
      <c r="C154">
        <v>2</v>
      </c>
      <c r="D154">
        <v>2</v>
      </c>
      <c r="E154">
        <v>2</v>
      </c>
      <c r="F154" t="s">
        <v>291</v>
      </c>
      <c r="G154" t="s">
        <v>5805</v>
      </c>
      <c r="H154">
        <v>7</v>
      </c>
      <c r="I154">
        <v>900001</v>
      </c>
      <c r="J154">
        <v>602</v>
      </c>
      <c r="K154" t="s">
        <v>5806</v>
      </c>
      <c r="L154">
        <v>0</v>
      </c>
      <c r="M154" t="s">
        <v>5520</v>
      </c>
      <c r="N154">
        <v>10009.02</v>
      </c>
      <c r="O154">
        <v>0</v>
      </c>
      <c r="P154">
        <v>0</v>
      </c>
      <c r="Q154">
        <v>0</v>
      </c>
      <c r="R154">
        <v>0</v>
      </c>
      <c r="S154">
        <v>10009.02</v>
      </c>
    </row>
    <row r="155" spans="1:19" x14ac:dyDescent="0.35">
      <c r="A155">
        <v>2024</v>
      </c>
      <c r="B155" t="s">
        <v>5578</v>
      </c>
      <c r="C155">
        <v>79</v>
      </c>
      <c r="D155">
        <v>2</v>
      </c>
      <c r="E155">
        <v>10</v>
      </c>
      <c r="F155" t="s">
        <v>282</v>
      </c>
      <c r="G155" t="s">
        <v>5807</v>
      </c>
      <c r="H155">
        <v>7</v>
      </c>
      <c r="I155">
        <v>900001</v>
      </c>
      <c r="J155">
        <v>602</v>
      </c>
      <c r="K155" t="s">
        <v>5808</v>
      </c>
      <c r="L155">
        <v>0</v>
      </c>
      <c r="M155" t="s">
        <v>5520</v>
      </c>
      <c r="N155">
        <v>647.04</v>
      </c>
      <c r="O155">
        <v>2197.6</v>
      </c>
      <c r="P155">
        <v>0</v>
      </c>
      <c r="Q155">
        <v>2081.1999999999998</v>
      </c>
      <c r="R155">
        <v>0</v>
      </c>
      <c r="S155">
        <v>763.44</v>
      </c>
    </row>
    <row r="156" spans="1:19" x14ac:dyDescent="0.35">
      <c r="A156">
        <v>2024</v>
      </c>
      <c r="B156" t="s">
        <v>5538</v>
      </c>
      <c r="C156">
        <v>71</v>
      </c>
      <c r="D156">
        <v>2</v>
      </c>
      <c r="E156">
        <v>12</v>
      </c>
      <c r="F156" t="s">
        <v>278</v>
      </c>
      <c r="G156" t="s">
        <v>5615</v>
      </c>
      <c r="H156">
        <v>7</v>
      </c>
      <c r="I156">
        <v>900300</v>
      </c>
      <c r="J156">
        <v>19</v>
      </c>
      <c r="K156" t="s">
        <v>5809</v>
      </c>
      <c r="L156">
        <v>0</v>
      </c>
      <c r="M156" t="s">
        <v>5520</v>
      </c>
      <c r="N156">
        <v>480.09</v>
      </c>
      <c r="O156">
        <v>0</v>
      </c>
      <c r="P156">
        <v>0</v>
      </c>
      <c r="Q156">
        <v>480.09</v>
      </c>
      <c r="R156">
        <v>0</v>
      </c>
      <c r="S156">
        <v>0</v>
      </c>
    </row>
    <row r="157" spans="1:19" x14ac:dyDescent="0.35">
      <c r="A157">
        <v>2024</v>
      </c>
      <c r="B157" t="s">
        <v>5627</v>
      </c>
      <c r="C157">
        <v>27</v>
      </c>
      <c r="D157">
        <v>2</v>
      </c>
      <c r="E157">
        <v>7</v>
      </c>
      <c r="F157" t="s">
        <v>610</v>
      </c>
      <c r="G157" t="s">
        <v>5810</v>
      </c>
      <c r="H157">
        <v>7</v>
      </c>
      <c r="I157">
        <v>900001</v>
      </c>
      <c r="J157">
        <v>7777</v>
      </c>
      <c r="K157" t="s">
        <v>5811</v>
      </c>
      <c r="L157">
        <v>0</v>
      </c>
      <c r="M157" t="s">
        <v>5520</v>
      </c>
      <c r="N157">
        <v>454728</v>
      </c>
      <c r="O157">
        <v>0</v>
      </c>
      <c r="P157">
        <v>0</v>
      </c>
      <c r="Q157">
        <v>454728</v>
      </c>
      <c r="R157">
        <v>0</v>
      </c>
      <c r="S157">
        <v>0</v>
      </c>
    </row>
    <row r="158" spans="1:19" x14ac:dyDescent="0.35">
      <c r="A158">
        <v>2024</v>
      </c>
      <c r="B158" t="s">
        <v>5538</v>
      </c>
      <c r="C158">
        <v>71</v>
      </c>
      <c r="D158">
        <v>2</v>
      </c>
      <c r="E158">
        <v>9</v>
      </c>
      <c r="F158" t="s">
        <v>578</v>
      </c>
      <c r="G158" t="s">
        <v>5724</v>
      </c>
      <c r="H158">
        <v>7</v>
      </c>
      <c r="I158">
        <v>900003</v>
      </c>
      <c r="J158">
        <v>203</v>
      </c>
      <c r="K158" t="s">
        <v>5812</v>
      </c>
      <c r="L158">
        <v>0</v>
      </c>
      <c r="M158" t="s">
        <v>5520</v>
      </c>
      <c r="N158">
        <v>2101.1999999999998</v>
      </c>
      <c r="O158">
        <v>0</v>
      </c>
      <c r="P158">
        <v>0</v>
      </c>
      <c r="Q158">
        <v>0</v>
      </c>
      <c r="R158">
        <v>0</v>
      </c>
      <c r="S158">
        <v>2101.1999999999998</v>
      </c>
    </row>
    <row r="159" spans="1:19" x14ac:dyDescent="0.35">
      <c r="A159">
        <v>2024</v>
      </c>
      <c r="B159" t="s">
        <v>5813</v>
      </c>
      <c r="C159">
        <v>35</v>
      </c>
      <c r="D159">
        <v>2</v>
      </c>
      <c r="E159">
        <v>4</v>
      </c>
      <c r="F159" t="s">
        <v>300</v>
      </c>
      <c r="G159" t="s">
        <v>5814</v>
      </c>
      <c r="H159">
        <v>7</v>
      </c>
      <c r="I159">
        <v>900001</v>
      </c>
      <c r="J159">
        <v>1302</v>
      </c>
      <c r="K159" t="s">
        <v>5815</v>
      </c>
      <c r="L159">
        <v>0</v>
      </c>
      <c r="M159" t="s">
        <v>5520</v>
      </c>
      <c r="N159">
        <v>2454.0300000000002</v>
      </c>
      <c r="O159">
        <v>0</v>
      </c>
      <c r="P159">
        <v>0</v>
      </c>
      <c r="Q159">
        <v>0</v>
      </c>
      <c r="R159">
        <v>0</v>
      </c>
      <c r="S159">
        <v>2454.0300000000002</v>
      </c>
    </row>
    <row r="160" spans="1:19" x14ac:dyDescent="0.35">
      <c r="A160">
        <v>2024</v>
      </c>
      <c r="B160" t="s">
        <v>5717</v>
      </c>
      <c r="C160">
        <v>45</v>
      </c>
      <c r="D160">
        <v>2</v>
      </c>
      <c r="E160">
        <v>7</v>
      </c>
      <c r="F160" t="s">
        <v>703</v>
      </c>
      <c r="G160" t="s">
        <v>5739</v>
      </c>
      <c r="H160">
        <v>7</v>
      </c>
      <c r="I160">
        <v>900003</v>
      </c>
      <c r="J160">
        <v>103</v>
      </c>
      <c r="K160" t="s">
        <v>5816</v>
      </c>
      <c r="L160">
        <v>0</v>
      </c>
      <c r="M160" t="s">
        <v>5520</v>
      </c>
      <c r="N160">
        <v>49636.47</v>
      </c>
      <c r="O160">
        <v>19385.04</v>
      </c>
      <c r="P160">
        <v>0</v>
      </c>
      <c r="Q160">
        <v>4450.74</v>
      </c>
      <c r="R160">
        <v>0</v>
      </c>
      <c r="S160">
        <v>64570.77</v>
      </c>
    </row>
    <row r="161" spans="1:19" x14ac:dyDescent="0.35">
      <c r="A161">
        <v>2024</v>
      </c>
      <c r="B161" t="s">
        <v>5538</v>
      </c>
      <c r="C161">
        <v>71</v>
      </c>
      <c r="D161">
        <v>2</v>
      </c>
      <c r="E161">
        <v>10</v>
      </c>
      <c r="F161" t="s">
        <v>664</v>
      </c>
      <c r="G161" t="s">
        <v>5817</v>
      </c>
      <c r="H161">
        <v>7</v>
      </c>
      <c r="I161">
        <v>900010</v>
      </c>
      <c r="J161">
        <v>1400</v>
      </c>
      <c r="K161" t="s">
        <v>5818</v>
      </c>
      <c r="L161">
        <v>0</v>
      </c>
      <c r="M161" t="s">
        <v>5520</v>
      </c>
      <c r="N161">
        <v>176609.43</v>
      </c>
      <c r="O161">
        <v>0</v>
      </c>
      <c r="P161">
        <v>0</v>
      </c>
      <c r="Q161">
        <v>19584.650000000001</v>
      </c>
      <c r="R161">
        <v>0</v>
      </c>
      <c r="S161">
        <v>157024.78</v>
      </c>
    </row>
    <row r="162" spans="1:19" x14ac:dyDescent="0.35">
      <c r="A162">
        <v>2024</v>
      </c>
      <c r="B162" t="s">
        <v>5627</v>
      </c>
      <c r="C162">
        <v>27</v>
      </c>
      <c r="D162">
        <v>2</v>
      </c>
      <c r="E162">
        <v>7</v>
      </c>
      <c r="F162" t="s">
        <v>610</v>
      </c>
      <c r="G162" t="s">
        <v>5810</v>
      </c>
      <c r="H162">
        <v>7</v>
      </c>
      <c r="I162">
        <v>900003</v>
      </c>
      <c r="J162">
        <v>1661</v>
      </c>
      <c r="K162" t="s">
        <v>5819</v>
      </c>
      <c r="L162">
        <v>0</v>
      </c>
      <c r="M162" t="s">
        <v>5520</v>
      </c>
      <c r="N162">
        <v>761.8</v>
      </c>
      <c r="O162">
        <v>0</v>
      </c>
      <c r="P162">
        <v>0</v>
      </c>
      <c r="Q162">
        <v>0</v>
      </c>
      <c r="R162">
        <v>0</v>
      </c>
      <c r="S162">
        <v>761.8</v>
      </c>
    </row>
    <row r="163" spans="1:19" x14ac:dyDescent="0.35">
      <c r="A163">
        <v>2024</v>
      </c>
      <c r="B163" t="s">
        <v>5820</v>
      </c>
      <c r="C163">
        <v>53</v>
      </c>
      <c r="D163">
        <v>2</v>
      </c>
      <c r="E163">
        <v>2</v>
      </c>
      <c r="F163" t="s">
        <v>573</v>
      </c>
      <c r="G163" t="s">
        <v>5821</v>
      </c>
      <c r="H163">
        <v>7</v>
      </c>
      <c r="I163">
        <v>900001</v>
      </c>
      <c r="J163">
        <v>5000</v>
      </c>
      <c r="K163" t="s">
        <v>5822</v>
      </c>
      <c r="L163">
        <v>0</v>
      </c>
      <c r="M163" t="s">
        <v>5520</v>
      </c>
      <c r="N163">
        <v>450.22</v>
      </c>
      <c r="O163">
        <v>0</v>
      </c>
      <c r="P163">
        <v>0</v>
      </c>
      <c r="Q163">
        <v>0</v>
      </c>
      <c r="R163">
        <v>0</v>
      </c>
      <c r="S163">
        <v>450.22</v>
      </c>
    </row>
    <row r="164" spans="1:19" x14ac:dyDescent="0.35">
      <c r="A164">
        <v>2024</v>
      </c>
      <c r="B164" t="s">
        <v>5523</v>
      </c>
      <c r="C164">
        <v>2</v>
      </c>
      <c r="D164">
        <v>2</v>
      </c>
      <c r="E164">
        <v>1</v>
      </c>
      <c r="F164" t="s">
        <v>288</v>
      </c>
      <c r="G164" t="s">
        <v>5524</v>
      </c>
      <c r="H164">
        <v>7</v>
      </c>
      <c r="I164">
        <v>900009</v>
      </c>
      <c r="J164">
        <v>1400</v>
      </c>
      <c r="K164" t="s">
        <v>5823</v>
      </c>
      <c r="L164">
        <v>0</v>
      </c>
      <c r="M164" t="s">
        <v>5520</v>
      </c>
      <c r="N164">
        <v>3566.03</v>
      </c>
      <c r="O164">
        <v>0</v>
      </c>
      <c r="P164">
        <v>0</v>
      </c>
      <c r="Q164">
        <v>0</v>
      </c>
      <c r="R164">
        <v>0</v>
      </c>
      <c r="S164">
        <v>3566.03</v>
      </c>
    </row>
    <row r="165" spans="1:19" x14ac:dyDescent="0.35">
      <c r="A165">
        <v>2024</v>
      </c>
      <c r="B165" t="s">
        <v>5564</v>
      </c>
      <c r="C165">
        <v>48</v>
      </c>
      <c r="D165">
        <v>2</v>
      </c>
      <c r="E165">
        <v>13</v>
      </c>
      <c r="F165" t="s">
        <v>278</v>
      </c>
      <c r="G165" t="s">
        <v>5824</v>
      </c>
      <c r="H165">
        <v>7</v>
      </c>
      <c r="I165">
        <v>900012</v>
      </c>
      <c r="J165">
        <v>151</v>
      </c>
      <c r="K165" t="s">
        <v>5825</v>
      </c>
      <c r="L165">
        <v>0</v>
      </c>
      <c r="M165" t="s">
        <v>5520</v>
      </c>
      <c r="N165">
        <v>2875.54</v>
      </c>
      <c r="O165">
        <v>0</v>
      </c>
      <c r="P165">
        <v>0</v>
      </c>
      <c r="Q165">
        <v>0</v>
      </c>
      <c r="R165">
        <v>0</v>
      </c>
      <c r="S165">
        <v>2875.54</v>
      </c>
    </row>
    <row r="166" spans="1:19" x14ac:dyDescent="0.35">
      <c r="A166">
        <v>2024</v>
      </c>
      <c r="B166" t="s">
        <v>5826</v>
      </c>
      <c r="C166">
        <v>41</v>
      </c>
      <c r="D166">
        <v>2</v>
      </c>
      <c r="E166">
        <v>10</v>
      </c>
      <c r="F166" t="s">
        <v>5827</v>
      </c>
      <c r="G166" t="s">
        <v>5828</v>
      </c>
      <c r="H166">
        <v>7</v>
      </c>
      <c r="I166">
        <v>900001</v>
      </c>
      <c r="J166">
        <v>7777</v>
      </c>
      <c r="K166" t="s">
        <v>5829</v>
      </c>
      <c r="L166">
        <v>0</v>
      </c>
      <c r="M166" t="s">
        <v>5520</v>
      </c>
      <c r="N166">
        <v>12.53</v>
      </c>
      <c r="O166">
        <v>1012.23</v>
      </c>
      <c r="P166">
        <v>0</v>
      </c>
      <c r="Q166">
        <v>1012.23</v>
      </c>
      <c r="R166">
        <v>0</v>
      </c>
      <c r="S166">
        <v>12.53</v>
      </c>
    </row>
    <row r="167" spans="1:19" x14ac:dyDescent="0.35">
      <c r="A167">
        <v>2024</v>
      </c>
      <c r="B167" t="s">
        <v>5691</v>
      </c>
      <c r="C167">
        <v>69</v>
      </c>
      <c r="D167">
        <v>2</v>
      </c>
      <c r="E167">
        <v>2</v>
      </c>
      <c r="F167" t="s">
        <v>622</v>
      </c>
      <c r="G167" t="s">
        <v>5830</v>
      </c>
      <c r="H167">
        <v>7</v>
      </c>
      <c r="I167">
        <v>900001</v>
      </c>
      <c r="J167">
        <v>999</v>
      </c>
      <c r="K167" t="s">
        <v>5831</v>
      </c>
      <c r="L167">
        <v>0</v>
      </c>
      <c r="M167" t="s">
        <v>5520</v>
      </c>
      <c r="N167">
        <v>157.78</v>
      </c>
      <c r="O167">
        <v>5033</v>
      </c>
      <c r="P167">
        <v>0</v>
      </c>
      <c r="Q167">
        <v>5033</v>
      </c>
      <c r="R167">
        <v>0</v>
      </c>
      <c r="S167">
        <v>157.78</v>
      </c>
    </row>
    <row r="168" spans="1:19" x14ac:dyDescent="0.35">
      <c r="A168">
        <v>2024</v>
      </c>
      <c r="B168" t="s">
        <v>5569</v>
      </c>
      <c r="C168">
        <v>20</v>
      </c>
      <c r="D168">
        <v>2</v>
      </c>
      <c r="E168">
        <v>16</v>
      </c>
      <c r="F168" t="s">
        <v>417</v>
      </c>
      <c r="G168" t="s">
        <v>5570</v>
      </c>
      <c r="H168">
        <v>7</v>
      </c>
      <c r="I168">
        <v>104026</v>
      </c>
      <c r="J168">
        <v>119</v>
      </c>
      <c r="K168" t="s">
        <v>5832</v>
      </c>
      <c r="L168">
        <v>0</v>
      </c>
      <c r="M168" t="s">
        <v>5520</v>
      </c>
      <c r="N168">
        <v>644657.74</v>
      </c>
      <c r="O168">
        <v>148292.73000000001</v>
      </c>
      <c r="P168">
        <v>0</v>
      </c>
      <c r="Q168">
        <v>11032</v>
      </c>
      <c r="R168">
        <v>0</v>
      </c>
      <c r="S168">
        <v>781918.47</v>
      </c>
    </row>
    <row r="169" spans="1:19" x14ac:dyDescent="0.35">
      <c r="A169">
        <v>2024</v>
      </c>
      <c r="B169" t="s">
        <v>5715</v>
      </c>
      <c r="C169">
        <v>37</v>
      </c>
      <c r="D169">
        <v>2</v>
      </c>
      <c r="E169">
        <v>11</v>
      </c>
      <c r="F169" t="s">
        <v>278</v>
      </c>
      <c r="G169" t="s">
        <v>5833</v>
      </c>
      <c r="H169">
        <v>7</v>
      </c>
      <c r="I169">
        <v>104026</v>
      </c>
      <c r="J169">
        <v>6000.5</v>
      </c>
      <c r="K169" t="s">
        <v>5834</v>
      </c>
      <c r="L169">
        <v>0</v>
      </c>
      <c r="M169" t="s">
        <v>5520</v>
      </c>
      <c r="N169">
        <v>226911.63</v>
      </c>
      <c r="O169">
        <v>69859.92</v>
      </c>
      <c r="P169">
        <v>0</v>
      </c>
      <c r="Q169">
        <v>20000</v>
      </c>
      <c r="R169">
        <v>0</v>
      </c>
      <c r="S169">
        <v>276771.55</v>
      </c>
    </row>
    <row r="170" spans="1:19" x14ac:dyDescent="0.35">
      <c r="A170">
        <v>2024</v>
      </c>
      <c r="B170" t="s">
        <v>5589</v>
      </c>
      <c r="C170">
        <v>40</v>
      </c>
      <c r="D170">
        <v>2</v>
      </c>
      <c r="E170">
        <v>10</v>
      </c>
      <c r="F170" t="s">
        <v>559</v>
      </c>
      <c r="G170" t="s">
        <v>5835</v>
      </c>
      <c r="H170">
        <v>7</v>
      </c>
      <c r="I170">
        <v>104026</v>
      </c>
      <c r="J170">
        <v>1190</v>
      </c>
      <c r="K170" t="s">
        <v>5832</v>
      </c>
      <c r="L170">
        <v>0</v>
      </c>
      <c r="M170" t="s">
        <v>5520</v>
      </c>
      <c r="N170">
        <v>197289.55</v>
      </c>
      <c r="O170">
        <v>43942.16</v>
      </c>
      <c r="P170">
        <v>0</v>
      </c>
      <c r="Q170">
        <v>0</v>
      </c>
      <c r="R170">
        <v>0</v>
      </c>
      <c r="S170">
        <v>241231.71</v>
      </c>
    </row>
    <row r="171" spans="1:19" x14ac:dyDescent="0.35">
      <c r="A171">
        <v>2024</v>
      </c>
      <c r="B171" t="s">
        <v>5561</v>
      </c>
      <c r="C171">
        <v>43</v>
      </c>
      <c r="D171">
        <v>2</v>
      </c>
      <c r="E171">
        <v>12</v>
      </c>
      <c r="F171" t="s">
        <v>691</v>
      </c>
      <c r="G171" t="s">
        <v>5836</v>
      </c>
      <c r="H171">
        <v>7</v>
      </c>
      <c r="I171">
        <v>104026</v>
      </c>
      <c r="J171">
        <v>1190</v>
      </c>
      <c r="K171" t="s">
        <v>5837</v>
      </c>
      <c r="L171">
        <v>0</v>
      </c>
      <c r="M171" t="s">
        <v>5520</v>
      </c>
      <c r="N171">
        <v>286851.21999999997</v>
      </c>
      <c r="O171">
        <v>77456.02</v>
      </c>
      <c r="P171">
        <v>0</v>
      </c>
      <c r="Q171">
        <v>0</v>
      </c>
      <c r="R171">
        <v>0</v>
      </c>
      <c r="S171">
        <v>364307.24</v>
      </c>
    </row>
    <row r="172" spans="1:19" x14ac:dyDescent="0.35">
      <c r="A172">
        <v>2024</v>
      </c>
      <c r="B172" t="s">
        <v>5717</v>
      </c>
      <c r="C172">
        <v>45</v>
      </c>
      <c r="D172">
        <v>2</v>
      </c>
      <c r="E172">
        <v>9</v>
      </c>
      <c r="F172" t="s">
        <v>704</v>
      </c>
      <c r="G172" t="s">
        <v>5838</v>
      </c>
      <c r="H172">
        <v>7</v>
      </c>
      <c r="I172">
        <v>104026</v>
      </c>
      <c r="J172">
        <v>1190</v>
      </c>
      <c r="K172" t="s">
        <v>5837</v>
      </c>
      <c r="L172">
        <v>0</v>
      </c>
      <c r="M172" t="s">
        <v>5520</v>
      </c>
      <c r="N172">
        <v>372596.71</v>
      </c>
      <c r="O172">
        <v>220817.6</v>
      </c>
      <c r="P172">
        <v>0</v>
      </c>
      <c r="Q172">
        <v>112766.08</v>
      </c>
      <c r="R172">
        <v>0</v>
      </c>
      <c r="S172">
        <v>480648.23</v>
      </c>
    </row>
    <row r="173" spans="1:19" x14ac:dyDescent="0.35">
      <c r="A173">
        <v>2024</v>
      </c>
      <c r="B173" t="s">
        <v>5813</v>
      </c>
      <c r="C173">
        <v>35</v>
      </c>
      <c r="D173">
        <v>2</v>
      </c>
      <c r="E173">
        <v>8</v>
      </c>
      <c r="F173" t="s">
        <v>487</v>
      </c>
      <c r="G173" t="s">
        <v>5839</v>
      </c>
      <c r="H173">
        <v>7</v>
      </c>
      <c r="I173">
        <v>104050</v>
      </c>
      <c r="J173">
        <v>104050</v>
      </c>
      <c r="K173" t="s">
        <v>5840</v>
      </c>
      <c r="L173">
        <v>0</v>
      </c>
      <c r="M173" t="s">
        <v>5520</v>
      </c>
      <c r="N173">
        <v>79972.570000000007</v>
      </c>
      <c r="O173">
        <v>28351.27</v>
      </c>
      <c r="P173">
        <v>0</v>
      </c>
      <c r="Q173">
        <v>76781.53</v>
      </c>
      <c r="R173">
        <v>0</v>
      </c>
      <c r="S173">
        <v>31542.31</v>
      </c>
    </row>
    <row r="174" spans="1:19" x14ac:dyDescent="0.35">
      <c r="A174">
        <v>2024</v>
      </c>
      <c r="B174" t="s">
        <v>5561</v>
      </c>
      <c r="C174">
        <v>43</v>
      </c>
      <c r="D174">
        <v>2</v>
      </c>
      <c r="E174">
        <v>13</v>
      </c>
      <c r="F174" t="s">
        <v>490</v>
      </c>
      <c r="G174" t="s">
        <v>5562</v>
      </c>
      <c r="H174">
        <v>7</v>
      </c>
      <c r="I174">
        <v>104050</v>
      </c>
      <c r="J174">
        <v>1093</v>
      </c>
      <c r="K174" t="s">
        <v>5841</v>
      </c>
      <c r="L174">
        <v>0</v>
      </c>
      <c r="M174" t="s">
        <v>5520</v>
      </c>
      <c r="N174">
        <v>1837</v>
      </c>
      <c r="O174">
        <v>0</v>
      </c>
      <c r="P174">
        <v>0</v>
      </c>
      <c r="Q174">
        <v>0</v>
      </c>
      <c r="R174">
        <v>0</v>
      </c>
      <c r="S174">
        <v>1837</v>
      </c>
    </row>
    <row r="175" spans="1:19" x14ac:dyDescent="0.35">
      <c r="A175">
        <v>2024</v>
      </c>
      <c r="B175" t="s">
        <v>5763</v>
      </c>
      <c r="C175">
        <v>18</v>
      </c>
      <c r="D175">
        <v>2</v>
      </c>
      <c r="E175">
        <v>10</v>
      </c>
      <c r="F175" t="s">
        <v>566</v>
      </c>
      <c r="G175" t="s">
        <v>5842</v>
      </c>
      <c r="H175">
        <v>7</v>
      </c>
      <c r="I175">
        <v>104026</v>
      </c>
      <c r="J175">
        <v>1190</v>
      </c>
      <c r="K175" t="s">
        <v>5843</v>
      </c>
      <c r="L175">
        <v>0</v>
      </c>
      <c r="M175" t="s">
        <v>5520</v>
      </c>
      <c r="N175">
        <v>67749.070000000007</v>
      </c>
      <c r="O175">
        <v>0</v>
      </c>
      <c r="P175">
        <v>0</v>
      </c>
      <c r="Q175">
        <v>0</v>
      </c>
      <c r="R175">
        <v>0</v>
      </c>
      <c r="S175">
        <v>67749.070000000007</v>
      </c>
    </row>
    <row r="176" spans="1:19" x14ac:dyDescent="0.35">
      <c r="A176">
        <v>2024</v>
      </c>
      <c r="B176" t="s">
        <v>5844</v>
      </c>
      <c r="C176">
        <v>19</v>
      </c>
      <c r="D176">
        <v>2</v>
      </c>
      <c r="E176">
        <v>11</v>
      </c>
      <c r="F176" t="s">
        <v>314</v>
      </c>
      <c r="G176" t="s">
        <v>5845</v>
      </c>
      <c r="H176">
        <v>7</v>
      </c>
      <c r="I176">
        <v>104026</v>
      </c>
      <c r="J176">
        <v>6</v>
      </c>
      <c r="K176" t="s">
        <v>5843</v>
      </c>
      <c r="L176">
        <v>0</v>
      </c>
      <c r="M176" t="s">
        <v>5520</v>
      </c>
      <c r="N176">
        <v>19190.61</v>
      </c>
      <c r="O176">
        <v>15288.08</v>
      </c>
      <c r="P176">
        <v>0</v>
      </c>
      <c r="Q176">
        <v>13000</v>
      </c>
      <c r="R176">
        <v>0</v>
      </c>
      <c r="S176">
        <v>21478.69</v>
      </c>
    </row>
    <row r="177" spans="1:19" x14ac:dyDescent="0.35">
      <c r="A177">
        <v>2024</v>
      </c>
      <c r="B177" t="s">
        <v>5569</v>
      </c>
      <c r="C177">
        <v>20</v>
      </c>
      <c r="D177">
        <v>2</v>
      </c>
      <c r="E177">
        <v>5</v>
      </c>
      <c r="F177" t="s">
        <v>553</v>
      </c>
      <c r="G177" t="s">
        <v>5846</v>
      </c>
      <c r="H177">
        <v>7</v>
      </c>
      <c r="I177">
        <v>104026</v>
      </c>
      <c r="J177">
        <v>119</v>
      </c>
      <c r="K177" t="s">
        <v>5843</v>
      </c>
      <c r="L177">
        <v>0</v>
      </c>
      <c r="M177" t="s">
        <v>5520</v>
      </c>
      <c r="N177">
        <v>615591.4</v>
      </c>
      <c r="O177">
        <v>270422.77</v>
      </c>
      <c r="P177">
        <v>0</v>
      </c>
      <c r="Q177">
        <v>346496.42</v>
      </c>
      <c r="R177">
        <v>0</v>
      </c>
      <c r="S177">
        <v>539517.75</v>
      </c>
    </row>
    <row r="178" spans="1:19" x14ac:dyDescent="0.35">
      <c r="A178">
        <v>2024</v>
      </c>
      <c r="B178" t="s">
        <v>5548</v>
      </c>
      <c r="C178">
        <v>44</v>
      </c>
      <c r="D178">
        <v>2</v>
      </c>
      <c r="E178">
        <v>3</v>
      </c>
      <c r="F178" t="s">
        <v>694</v>
      </c>
      <c r="G178" t="s">
        <v>5847</v>
      </c>
      <c r="H178">
        <v>7</v>
      </c>
      <c r="I178">
        <v>104026</v>
      </c>
      <c r="J178">
        <v>1115</v>
      </c>
      <c r="K178" t="s">
        <v>5843</v>
      </c>
      <c r="L178">
        <v>0</v>
      </c>
      <c r="M178" t="s">
        <v>5520</v>
      </c>
      <c r="N178">
        <v>285870.13</v>
      </c>
      <c r="O178">
        <v>110716.45</v>
      </c>
      <c r="P178">
        <v>0</v>
      </c>
      <c r="Q178">
        <v>0</v>
      </c>
      <c r="R178">
        <v>0</v>
      </c>
      <c r="S178">
        <v>396586.58</v>
      </c>
    </row>
    <row r="179" spans="1:19" x14ac:dyDescent="0.35">
      <c r="A179">
        <v>2024</v>
      </c>
      <c r="B179" t="s">
        <v>5619</v>
      </c>
      <c r="C179">
        <v>50</v>
      </c>
      <c r="D179">
        <v>2</v>
      </c>
      <c r="E179">
        <v>6</v>
      </c>
      <c r="F179" t="s">
        <v>643</v>
      </c>
      <c r="G179" t="s">
        <v>5848</v>
      </c>
      <c r="H179">
        <v>7</v>
      </c>
      <c r="I179">
        <v>104050</v>
      </c>
      <c r="J179">
        <v>3</v>
      </c>
      <c r="K179" t="s">
        <v>5849</v>
      </c>
      <c r="L179">
        <v>0</v>
      </c>
      <c r="M179" t="s">
        <v>5520</v>
      </c>
      <c r="N179">
        <v>163333.03</v>
      </c>
      <c r="O179">
        <v>0</v>
      </c>
      <c r="P179">
        <v>0</v>
      </c>
      <c r="Q179">
        <v>112980</v>
      </c>
      <c r="R179">
        <v>0</v>
      </c>
      <c r="S179">
        <v>50353.03</v>
      </c>
    </row>
    <row r="180" spans="1:19" x14ac:dyDescent="0.35">
      <c r="A180">
        <v>2024</v>
      </c>
      <c r="B180" t="s">
        <v>5680</v>
      </c>
      <c r="C180">
        <v>61</v>
      </c>
      <c r="D180">
        <v>2</v>
      </c>
      <c r="E180">
        <v>5</v>
      </c>
      <c r="F180" t="s">
        <v>300</v>
      </c>
      <c r="G180" t="s">
        <v>5850</v>
      </c>
      <c r="H180">
        <v>7</v>
      </c>
      <c r="I180">
        <v>104050</v>
      </c>
      <c r="J180">
        <v>6000</v>
      </c>
      <c r="K180" t="s">
        <v>5843</v>
      </c>
      <c r="L180">
        <v>0</v>
      </c>
      <c r="M180" t="s">
        <v>5520</v>
      </c>
      <c r="N180">
        <v>36236.449999999997</v>
      </c>
      <c r="O180">
        <v>28586.04</v>
      </c>
      <c r="P180">
        <v>0</v>
      </c>
      <c r="Q180">
        <v>20000</v>
      </c>
      <c r="R180">
        <v>0</v>
      </c>
      <c r="S180">
        <v>44822.49</v>
      </c>
    </row>
    <row r="181" spans="1:19" x14ac:dyDescent="0.35">
      <c r="A181">
        <v>2024</v>
      </c>
      <c r="B181" t="s">
        <v>5532</v>
      </c>
      <c r="C181">
        <v>64</v>
      </c>
      <c r="D181">
        <v>2</v>
      </c>
      <c r="E181">
        <v>10</v>
      </c>
      <c r="F181" t="s">
        <v>278</v>
      </c>
      <c r="G181" t="s">
        <v>5851</v>
      </c>
      <c r="H181">
        <v>7</v>
      </c>
      <c r="I181">
        <v>104026</v>
      </c>
      <c r="J181">
        <v>1190</v>
      </c>
      <c r="K181" t="s">
        <v>5843</v>
      </c>
      <c r="L181">
        <v>0</v>
      </c>
      <c r="M181" t="s">
        <v>5520</v>
      </c>
      <c r="N181">
        <v>356748.04</v>
      </c>
      <c r="O181">
        <v>119966.53</v>
      </c>
      <c r="P181">
        <v>0</v>
      </c>
      <c r="Q181">
        <v>95000</v>
      </c>
      <c r="R181">
        <v>0</v>
      </c>
      <c r="S181">
        <v>381714.57</v>
      </c>
    </row>
    <row r="182" spans="1:19" x14ac:dyDescent="0.35">
      <c r="A182">
        <v>2024</v>
      </c>
      <c r="B182" t="s">
        <v>5578</v>
      </c>
      <c r="C182">
        <v>79</v>
      </c>
      <c r="D182">
        <v>2</v>
      </c>
      <c r="E182">
        <v>13</v>
      </c>
      <c r="F182" t="s">
        <v>820</v>
      </c>
      <c r="G182" t="s">
        <v>5852</v>
      </c>
      <c r="H182">
        <v>7</v>
      </c>
      <c r="I182">
        <v>104026</v>
      </c>
      <c r="J182">
        <v>1190</v>
      </c>
      <c r="K182" t="s">
        <v>5843</v>
      </c>
      <c r="L182">
        <v>0</v>
      </c>
      <c r="M182" t="s">
        <v>5520</v>
      </c>
      <c r="N182">
        <v>429849.48</v>
      </c>
      <c r="O182">
        <v>256250.72</v>
      </c>
      <c r="P182">
        <v>0</v>
      </c>
      <c r="Q182">
        <v>0</v>
      </c>
      <c r="R182">
        <v>0</v>
      </c>
      <c r="S182">
        <v>686100.2</v>
      </c>
    </row>
    <row r="183" spans="1:19" x14ac:dyDescent="0.35">
      <c r="A183">
        <v>2024</v>
      </c>
      <c r="B183" t="s">
        <v>5564</v>
      </c>
      <c r="C183">
        <v>48</v>
      </c>
      <c r="D183">
        <v>2</v>
      </c>
      <c r="E183">
        <v>3</v>
      </c>
      <c r="F183" t="s">
        <v>500</v>
      </c>
      <c r="G183" t="s">
        <v>5853</v>
      </c>
      <c r="H183">
        <v>7</v>
      </c>
      <c r="I183">
        <v>104026</v>
      </c>
      <c r="J183">
        <v>1190</v>
      </c>
      <c r="K183" t="s">
        <v>5854</v>
      </c>
      <c r="L183">
        <v>0</v>
      </c>
      <c r="M183" t="s">
        <v>5520</v>
      </c>
      <c r="N183">
        <v>12753.56</v>
      </c>
      <c r="O183">
        <v>25336.080000000002</v>
      </c>
      <c r="P183">
        <v>0</v>
      </c>
      <c r="Q183">
        <v>0</v>
      </c>
      <c r="R183">
        <v>0</v>
      </c>
      <c r="S183">
        <v>38089.64</v>
      </c>
    </row>
    <row r="184" spans="1:19" x14ac:dyDescent="0.35">
      <c r="A184">
        <v>2024</v>
      </c>
      <c r="B184" t="s">
        <v>5564</v>
      </c>
      <c r="C184">
        <v>48</v>
      </c>
      <c r="D184">
        <v>2</v>
      </c>
      <c r="E184">
        <v>4</v>
      </c>
      <c r="F184" t="s">
        <v>723</v>
      </c>
      <c r="G184" t="s">
        <v>5855</v>
      </c>
      <c r="H184">
        <v>7</v>
      </c>
      <c r="I184">
        <v>104026</v>
      </c>
      <c r="J184">
        <v>1190</v>
      </c>
      <c r="K184" t="s">
        <v>5854</v>
      </c>
      <c r="L184">
        <v>0</v>
      </c>
      <c r="M184" t="s">
        <v>5520</v>
      </c>
      <c r="N184">
        <v>51161.89</v>
      </c>
      <c r="O184">
        <v>34297.14</v>
      </c>
      <c r="P184">
        <v>0</v>
      </c>
      <c r="Q184">
        <v>24095.85</v>
      </c>
      <c r="R184">
        <v>0</v>
      </c>
      <c r="S184">
        <v>61363.18</v>
      </c>
    </row>
    <row r="185" spans="1:19" x14ac:dyDescent="0.35">
      <c r="A185">
        <v>2024</v>
      </c>
      <c r="B185" t="s">
        <v>5564</v>
      </c>
      <c r="C185">
        <v>48</v>
      </c>
      <c r="D185">
        <v>2</v>
      </c>
      <c r="E185">
        <v>14</v>
      </c>
      <c r="F185" t="s">
        <v>455</v>
      </c>
      <c r="G185" t="s">
        <v>5856</v>
      </c>
      <c r="H185">
        <v>7</v>
      </c>
      <c r="I185">
        <v>104026</v>
      </c>
      <c r="J185">
        <v>1190</v>
      </c>
      <c r="K185" t="s">
        <v>5854</v>
      </c>
      <c r="L185">
        <v>0</v>
      </c>
      <c r="M185" t="s">
        <v>5520</v>
      </c>
      <c r="N185">
        <v>23321.47</v>
      </c>
      <c r="O185">
        <v>20106.72</v>
      </c>
      <c r="P185">
        <v>0</v>
      </c>
      <c r="Q185">
        <v>16833</v>
      </c>
      <c r="R185">
        <v>0</v>
      </c>
      <c r="S185">
        <v>26595.19</v>
      </c>
    </row>
    <row r="186" spans="1:19" x14ac:dyDescent="0.35">
      <c r="A186">
        <v>2024</v>
      </c>
      <c r="B186" t="s">
        <v>5545</v>
      </c>
      <c r="C186">
        <v>52</v>
      </c>
      <c r="D186">
        <v>2</v>
      </c>
      <c r="E186">
        <v>12</v>
      </c>
      <c r="F186" t="s">
        <v>412</v>
      </c>
      <c r="G186" t="s">
        <v>5857</v>
      </c>
      <c r="H186">
        <v>7</v>
      </c>
      <c r="I186">
        <v>104026</v>
      </c>
      <c r="J186">
        <v>1190</v>
      </c>
      <c r="K186" t="s">
        <v>5854</v>
      </c>
      <c r="L186">
        <v>0</v>
      </c>
      <c r="M186" t="s">
        <v>5520</v>
      </c>
      <c r="N186">
        <v>6522.88</v>
      </c>
      <c r="O186">
        <v>25589.42</v>
      </c>
      <c r="P186">
        <v>0</v>
      </c>
      <c r="Q186">
        <v>20000</v>
      </c>
      <c r="R186">
        <v>0</v>
      </c>
      <c r="S186">
        <v>12112.3</v>
      </c>
    </row>
    <row r="187" spans="1:19" x14ac:dyDescent="0.35">
      <c r="A187">
        <v>2024</v>
      </c>
      <c r="B187" t="s">
        <v>5715</v>
      </c>
      <c r="C187">
        <v>37</v>
      </c>
      <c r="D187">
        <v>2</v>
      </c>
      <c r="E187">
        <v>7</v>
      </c>
      <c r="F187" t="s">
        <v>656</v>
      </c>
      <c r="G187" t="s">
        <v>5858</v>
      </c>
      <c r="H187">
        <v>7</v>
      </c>
      <c r="I187">
        <v>104026</v>
      </c>
      <c r="J187">
        <v>1190</v>
      </c>
      <c r="K187" t="s">
        <v>5859</v>
      </c>
      <c r="L187">
        <v>0</v>
      </c>
      <c r="M187" t="s">
        <v>5520</v>
      </c>
      <c r="N187">
        <v>973863.86</v>
      </c>
      <c r="O187">
        <v>276205.74</v>
      </c>
      <c r="P187">
        <v>0</v>
      </c>
      <c r="Q187">
        <v>0</v>
      </c>
      <c r="R187">
        <v>0</v>
      </c>
      <c r="S187">
        <v>1250069.6000000001</v>
      </c>
    </row>
    <row r="188" spans="1:19" x14ac:dyDescent="0.35">
      <c r="A188">
        <v>2024</v>
      </c>
      <c r="B188" t="s">
        <v>5532</v>
      </c>
      <c r="C188">
        <v>64</v>
      </c>
      <c r="D188">
        <v>2</v>
      </c>
      <c r="E188">
        <v>1</v>
      </c>
      <c r="F188" t="s">
        <v>500</v>
      </c>
      <c r="G188" t="s">
        <v>5860</v>
      </c>
      <c r="H188">
        <v>7</v>
      </c>
      <c r="I188">
        <v>104026</v>
      </c>
      <c r="J188">
        <v>1190</v>
      </c>
      <c r="K188" t="s">
        <v>5861</v>
      </c>
      <c r="L188">
        <v>0</v>
      </c>
      <c r="M188" t="s">
        <v>5520</v>
      </c>
      <c r="N188">
        <v>126958.89</v>
      </c>
      <c r="O188">
        <v>68128.7</v>
      </c>
      <c r="P188">
        <v>0</v>
      </c>
      <c r="Q188">
        <v>65983.039999999994</v>
      </c>
      <c r="R188">
        <v>0</v>
      </c>
      <c r="S188">
        <v>129104.55</v>
      </c>
    </row>
    <row r="189" spans="1:19" x14ac:dyDescent="0.35">
      <c r="A189">
        <v>2024</v>
      </c>
      <c r="B189" t="s">
        <v>5730</v>
      </c>
      <c r="C189">
        <v>25</v>
      </c>
      <c r="D189">
        <v>2</v>
      </c>
      <c r="E189">
        <v>5</v>
      </c>
      <c r="F189" t="s">
        <v>412</v>
      </c>
      <c r="G189" t="s">
        <v>5862</v>
      </c>
      <c r="H189">
        <v>7</v>
      </c>
      <c r="I189">
        <v>950153</v>
      </c>
      <c r="J189">
        <v>1</v>
      </c>
      <c r="K189" t="s">
        <v>5863</v>
      </c>
      <c r="L189">
        <v>0</v>
      </c>
      <c r="M189" t="s">
        <v>5520</v>
      </c>
      <c r="N189">
        <v>63184.47</v>
      </c>
      <c r="O189">
        <v>975.87</v>
      </c>
      <c r="P189">
        <v>0</v>
      </c>
      <c r="Q189">
        <v>0</v>
      </c>
      <c r="R189">
        <v>0</v>
      </c>
      <c r="S189">
        <v>64160.34</v>
      </c>
    </row>
    <row r="190" spans="1:19" x14ac:dyDescent="0.35">
      <c r="A190">
        <v>2024</v>
      </c>
      <c r="B190" t="s">
        <v>5545</v>
      </c>
      <c r="C190">
        <v>52</v>
      </c>
      <c r="D190">
        <v>2</v>
      </c>
      <c r="E190">
        <v>2</v>
      </c>
      <c r="F190" t="s">
        <v>552</v>
      </c>
      <c r="G190" t="s">
        <v>5864</v>
      </c>
      <c r="H190">
        <v>7</v>
      </c>
      <c r="I190">
        <v>104050</v>
      </c>
      <c r="J190">
        <v>1190</v>
      </c>
      <c r="K190" t="s">
        <v>5865</v>
      </c>
      <c r="L190">
        <v>0</v>
      </c>
      <c r="M190" t="s">
        <v>5520</v>
      </c>
      <c r="N190">
        <v>19482.080000000002</v>
      </c>
      <c r="O190">
        <v>20530.740000000002</v>
      </c>
      <c r="P190">
        <v>0</v>
      </c>
      <c r="Q190">
        <v>0</v>
      </c>
      <c r="R190">
        <v>0</v>
      </c>
      <c r="S190">
        <v>40012.82</v>
      </c>
    </row>
    <row r="191" spans="1:19" x14ac:dyDescent="0.35">
      <c r="A191">
        <v>2024</v>
      </c>
      <c r="B191" t="s">
        <v>5702</v>
      </c>
      <c r="C191">
        <v>3</v>
      </c>
      <c r="D191">
        <v>2</v>
      </c>
      <c r="E191">
        <v>12</v>
      </c>
      <c r="F191" t="s">
        <v>351</v>
      </c>
      <c r="G191" t="s">
        <v>5866</v>
      </c>
      <c r="H191">
        <v>7</v>
      </c>
      <c r="I191">
        <v>104026</v>
      </c>
      <c r="J191">
        <v>1190</v>
      </c>
      <c r="K191" t="s">
        <v>5867</v>
      </c>
      <c r="L191">
        <v>0</v>
      </c>
      <c r="M191" t="s">
        <v>5520</v>
      </c>
      <c r="N191">
        <v>331343.38</v>
      </c>
      <c r="O191">
        <v>95702.37</v>
      </c>
      <c r="P191">
        <v>0</v>
      </c>
      <c r="Q191">
        <v>7492.51</v>
      </c>
      <c r="R191">
        <v>0</v>
      </c>
      <c r="S191">
        <v>419553.24</v>
      </c>
    </row>
    <row r="192" spans="1:19" x14ac:dyDescent="0.35">
      <c r="A192">
        <v>2024</v>
      </c>
      <c r="B192" t="s">
        <v>5868</v>
      </c>
      <c r="C192">
        <v>90</v>
      </c>
      <c r="D192">
        <v>2</v>
      </c>
      <c r="E192">
        <v>6</v>
      </c>
      <c r="F192" t="s">
        <v>480</v>
      </c>
      <c r="G192" t="s">
        <v>5869</v>
      </c>
      <c r="H192">
        <v>7</v>
      </c>
      <c r="I192">
        <v>104026</v>
      </c>
      <c r="J192">
        <v>16</v>
      </c>
      <c r="K192" t="s">
        <v>5870</v>
      </c>
      <c r="L192">
        <v>0</v>
      </c>
      <c r="M192" t="s">
        <v>5520</v>
      </c>
      <c r="N192">
        <v>79344.23</v>
      </c>
      <c r="O192">
        <v>13325.22</v>
      </c>
      <c r="P192">
        <v>0</v>
      </c>
      <c r="Q192">
        <v>26836.799999999999</v>
      </c>
      <c r="R192">
        <v>0</v>
      </c>
      <c r="S192">
        <v>65832.649999999994</v>
      </c>
    </row>
    <row r="193" spans="1:19" x14ac:dyDescent="0.35">
      <c r="A193">
        <v>2024</v>
      </c>
      <c r="B193" t="s">
        <v>5744</v>
      </c>
      <c r="C193">
        <v>60</v>
      </c>
      <c r="D193">
        <v>2</v>
      </c>
      <c r="E193">
        <v>10</v>
      </c>
      <c r="F193" t="s">
        <v>626</v>
      </c>
      <c r="G193" t="s">
        <v>5871</v>
      </c>
      <c r="H193">
        <v>7</v>
      </c>
      <c r="I193">
        <v>104026</v>
      </c>
      <c r="J193">
        <v>1</v>
      </c>
      <c r="K193" t="s">
        <v>5872</v>
      </c>
      <c r="L193">
        <v>0</v>
      </c>
      <c r="M193" t="s">
        <v>5520</v>
      </c>
      <c r="N193">
        <v>68163.3</v>
      </c>
      <c r="O193">
        <v>17090.099999999999</v>
      </c>
      <c r="P193">
        <v>0</v>
      </c>
      <c r="Q193">
        <v>8000</v>
      </c>
      <c r="R193">
        <v>0</v>
      </c>
      <c r="S193">
        <v>77253.399999999994</v>
      </c>
    </row>
    <row r="194" spans="1:19" x14ac:dyDescent="0.35">
      <c r="A194">
        <v>2024</v>
      </c>
      <c r="B194" t="s">
        <v>5873</v>
      </c>
      <c r="C194">
        <v>16</v>
      </c>
      <c r="D194">
        <v>2</v>
      </c>
      <c r="E194">
        <v>6</v>
      </c>
      <c r="F194" t="s">
        <v>314</v>
      </c>
      <c r="G194" t="s">
        <v>5874</v>
      </c>
      <c r="H194">
        <v>7</v>
      </c>
      <c r="I194">
        <v>104026</v>
      </c>
      <c r="J194">
        <v>105</v>
      </c>
      <c r="K194" t="s">
        <v>5875</v>
      </c>
      <c r="L194">
        <v>0</v>
      </c>
      <c r="M194" t="s">
        <v>5520</v>
      </c>
      <c r="N194">
        <v>42432.89</v>
      </c>
      <c r="O194">
        <v>21009.23</v>
      </c>
      <c r="P194">
        <v>0</v>
      </c>
      <c r="Q194">
        <v>0</v>
      </c>
      <c r="R194">
        <v>0</v>
      </c>
      <c r="S194">
        <v>63442.12</v>
      </c>
    </row>
    <row r="195" spans="1:19" x14ac:dyDescent="0.35">
      <c r="A195">
        <v>2024</v>
      </c>
      <c r="B195" t="s">
        <v>5876</v>
      </c>
      <c r="C195">
        <v>74</v>
      </c>
      <c r="D195">
        <v>2</v>
      </c>
      <c r="E195">
        <v>4</v>
      </c>
      <c r="F195" t="s">
        <v>799</v>
      </c>
      <c r="G195" t="s">
        <v>5877</v>
      </c>
      <c r="H195">
        <v>7</v>
      </c>
      <c r="I195">
        <v>104026</v>
      </c>
      <c r="J195" t="s">
        <v>5878</v>
      </c>
      <c r="K195" t="s">
        <v>5879</v>
      </c>
      <c r="L195">
        <v>0</v>
      </c>
      <c r="M195" t="s">
        <v>5520</v>
      </c>
      <c r="N195">
        <v>55026.5</v>
      </c>
      <c r="O195">
        <v>22114.48</v>
      </c>
      <c r="P195">
        <v>0</v>
      </c>
      <c r="Q195">
        <v>0</v>
      </c>
      <c r="R195">
        <v>0</v>
      </c>
      <c r="S195">
        <v>77140.98</v>
      </c>
    </row>
    <row r="196" spans="1:19" x14ac:dyDescent="0.35">
      <c r="A196">
        <v>2024</v>
      </c>
      <c r="B196" t="s">
        <v>5564</v>
      </c>
      <c r="C196">
        <v>48</v>
      </c>
      <c r="D196">
        <v>2</v>
      </c>
      <c r="E196">
        <v>7</v>
      </c>
      <c r="F196" t="s">
        <v>300</v>
      </c>
      <c r="G196" t="s">
        <v>5880</v>
      </c>
      <c r="H196">
        <v>7</v>
      </c>
      <c r="I196">
        <v>104050</v>
      </c>
      <c r="J196">
        <v>7</v>
      </c>
      <c r="K196" t="s">
        <v>5881</v>
      </c>
      <c r="L196">
        <v>0</v>
      </c>
      <c r="M196" t="s">
        <v>5520</v>
      </c>
      <c r="N196">
        <v>49300.44</v>
      </c>
      <c r="O196">
        <v>16628.740000000002</v>
      </c>
      <c r="P196">
        <v>0</v>
      </c>
      <c r="Q196">
        <v>43000</v>
      </c>
      <c r="R196">
        <v>0</v>
      </c>
      <c r="S196">
        <v>22929.18</v>
      </c>
    </row>
    <row r="197" spans="1:19" x14ac:dyDescent="0.35">
      <c r="A197">
        <v>2024</v>
      </c>
      <c r="B197" t="s">
        <v>5545</v>
      </c>
      <c r="C197">
        <v>52</v>
      </c>
      <c r="D197">
        <v>2</v>
      </c>
      <c r="E197">
        <v>7</v>
      </c>
      <c r="F197" t="s">
        <v>300</v>
      </c>
      <c r="G197" t="s">
        <v>5882</v>
      </c>
      <c r="H197">
        <v>7</v>
      </c>
      <c r="I197">
        <v>104026</v>
      </c>
      <c r="J197">
        <v>6</v>
      </c>
      <c r="K197" t="s">
        <v>5883</v>
      </c>
      <c r="L197">
        <v>0</v>
      </c>
      <c r="M197" t="s">
        <v>5520</v>
      </c>
      <c r="N197">
        <v>68384.63</v>
      </c>
      <c r="O197">
        <v>20119.59</v>
      </c>
      <c r="P197">
        <v>0</v>
      </c>
      <c r="Q197">
        <v>0</v>
      </c>
      <c r="R197">
        <v>0</v>
      </c>
      <c r="S197">
        <v>88504.22</v>
      </c>
    </row>
    <row r="198" spans="1:19" x14ac:dyDescent="0.35">
      <c r="A198">
        <v>2024</v>
      </c>
      <c r="B198" t="s">
        <v>5538</v>
      </c>
      <c r="C198">
        <v>71</v>
      </c>
      <c r="D198">
        <v>2</v>
      </c>
      <c r="E198">
        <v>4</v>
      </c>
      <c r="F198" t="s">
        <v>662</v>
      </c>
      <c r="G198" t="s">
        <v>5884</v>
      </c>
      <c r="H198">
        <v>7</v>
      </c>
      <c r="I198">
        <v>104050</v>
      </c>
      <c r="J198">
        <v>1023687</v>
      </c>
      <c r="K198" t="s">
        <v>5885</v>
      </c>
      <c r="L198">
        <v>0</v>
      </c>
      <c r="M198" t="s">
        <v>5520</v>
      </c>
      <c r="N198">
        <v>489272.54</v>
      </c>
      <c r="O198">
        <v>22416.75</v>
      </c>
      <c r="P198">
        <v>0</v>
      </c>
      <c r="Q198">
        <v>0</v>
      </c>
      <c r="R198">
        <v>0</v>
      </c>
      <c r="S198">
        <v>511689.29</v>
      </c>
    </row>
    <row r="199" spans="1:19" x14ac:dyDescent="0.35">
      <c r="A199">
        <v>2024</v>
      </c>
      <c r="B199" t="s">
        <v>5551</v>
      </c>
      <c r="C199">
        <v>89</v>
      </c>
      <c r="D199">
        <v>2</v>
      </c>
      <c r="E199">
        <v>14</v>
      </c>
      <c r="F199" t="s">
        <v>351</v>
      </c>
      <c r="G199" t="s">
        <v>5690</v>
      </c>
      <c r="H199">
        <v>7</v>
      </c>
      <c r="I199">
        <v>104025</v>
      </c>
      <c r="J199">
        <v>1092</v>
      </c>
      <c r="K199" t="s">
        <v>5886</v>
      </c>
      <c r="L199">
        <v>0</v>
      </c>
      <c r="M199" t="s">
        <v>5520</v>
      </c>
      <c r="N199">
        <v>178355.02</v>
      </c>
      <c r="O199">
        <v>23422.03</v>
      </c>
      <c r="P199">
        <v>0</v>
      </c>
      <c r="Q199">
        <v>170000</v>
      </c>
      <c r="R199">
        <v>0</v>
      </c>
      <c r="S199">
        <v>31777.05</v>
      </c>
    </row>
    <row r="200" spans="1:19" x14ac:dyDescent="0.35">
      <c r="A200">
        <v>2024</v>
      </c>
      <c r="B200" t="s">
        <v>5569</v>
      </c>
      <c r="C200">
        <v>20</v>
      </c>
      <c r="D200">
        <v>2</v>
      </c>
      <c r="E200">
        <v>1</v>
      </c>
      <c r="F200" t="s">
        <v>572</v>
      </c>
      <c r="G200" t="s">
        <v>5887</v>
      </c>
      <c r="H200">
        <v>7</v>
      </c>
      <c r="I200">
        <v>104026</v>
      </c>
      <c r="J200">
        <v>16</v>
      </c>
      <c r="K200" t="s">
        <v>5888</v>
      </c>
      <c r="L200">
        <v>0</v>
      </c>
      <c r="M200" t="s">
        <v>5520</v>
      </c>
      <c r="N200">
        <v>241785.53</v>
      </c>
      <c r="O200">
        <v>506040.58</v>
      </c>
      <c r="P200">
        <v>0</v>
      </c>
      <c r="Q200">
        <v>402695.24</v>
      </c>
      <c r="R200">
        <v>0</v>
      </c>
      <c r="S200">
        <v>345130.87</v>
      </c>
    </row>
    <row r="201" spans="1:19" x14ac:dyDescent="0.35">
      <c r="A201">
        <v>2024</v>
      </c>
      <c r="B201" t="s">
        <v>5634</v>
      </c>
      <c r="C201">
        <v>55</v>
      </c>
      <c r="D201">
        <v>2</v>
      </c>
      <c r="E201">
        <v>14</v>
      </c>
      <c r="F201" t="s">
        <v>125</v>
      </c>
      <c r="G201" t="s">
        <v>5640</v>
      </c>
      <c r="H201">
        <v>7</v>
      </c>
      <c r="I201">
        <v>104026</v>
      </c>
      <c r="J201">
        <v>16</v>
      </c>
      <c r="K201" t="s">
        <v>5888</v>
      </c>
      <c r="L201">
        <v>0</v>
      </c>
      <c r="M201" t="s">
        <v>5520</v>
      </c>
      <c r="N201">
        <v>150150.12</v>
      </c>
      <c r="O201">
        <v>88344.78</v>
      </c>
      <c r="P201">
        <v>0</v>
      </c>
      <c r="Q201">
        <v>96283.17</v>
      </c>
      <c r="R201">
        <v>0</v>
      </c>
      <c r="S201">
        <v>142211.73000000001</v>
      </c>
    </row>
    <row r="202" spans="1:19" x14ac:dyDescent="0.35">
      <c r="A202">
        <v>2024</v>
      </c>
      <c r="B202" t="s">
        <v>5532</v>
      </c>
      <c r="C202">
        <v>64</v>
      </c>
      <c r="D202">
        <v>2</v>
      </c>
      <c r="E202">
        <v>8</v>
      </c>
      <c r="F202" t="s">
        <v>767</v>
      </c>
      <c r="G202" t="s">
        <v>5533</v>
      </c>
      <c r="H202">
        <v>7</v>
      </c>
      <c r="I202">
        <v>104026</v>
      </c>
      <c r="J202">
        <v>1190</v>
      </c>
      <c r="K202" t="s">
        <v>5889</v>
      </c>
      <c r="L202">
        <v>0</v>
      </c>
      <c r="M202" t="s">
        <v>5520</v>
      </c>
      <c r="N202">
        <v>401460.89</v>
      </c>
      <c r="O202">
        <v>136304.21</v>
      </c>
      <c r="P202">
        <v>0</v>
      </c>
      <c r="Q202">
        <v>6013.85</v>
      </c>
      <c r="R202">
        <v>0</v>
      </c>
      <c r="S202">
        <v>531751.25</v>
      </c>
    </row>
    <row r="203" spans="1:19" x14ac:dyDescent="0.35">
      <c r="A203">
        <v>2024</v>
      </c>
      <c r="B203" t="s">
        <v>5890</v>
      </c>
      <c r="C203">
        <v>17</v>
      </c>
      <c r="D203">
        <v>2</v>
      </c>
      <c r="E203">
        <v>6</v>
      </c>
      <c r="F203" t="s">
        <v>300</v>
      </c>
      <c r="G203" t="s">
        <v>5891</v>
      </c>
      <c r="H203">
        <v>7</v>
      </c>
      <c r="I203">
        <v>104026</v>
      </c>
      <c r="J203">
        <v>16</v>
      </c>
      <c r="K203" t="s">
        <v>5892</v>
      </c>
      <c r="L203">
        <v>0</v>
      </c>
      <c r="M203" t="s">
        <v>5520</v>
      </c>
      <c r="N203">
        <v>358163.59</v>
      </c>
      <c r="O203">
        <v>41098.19</v>
      </c>
      <c r="P203">
        <v>0</v>
      </c>
      <c r="Q203">
        <v>10670.09</v>
      </c>
      <c r="R203">
        <v>0</v>
      </c>
      <c r="S203">
        <v>388591.69</v>
      </c>
    </row>
    <row r="204" spans="1:19" x14ac:dyDescent="0.35">
      <c r="A204">
        <v>2024</v>
      </c>
      <c r="B204" t="s">
        <v>5663</v>
      </c>
      <c r="C204">
        <v>1</v>
      </c>
      <c r="D204">
        <v>2</v>
      </c>
      <c r="E204">
        <v>5</v>
      </c>
      <c r="F204" t="s">
        <v>258</v>
      </c>
      <c r="G204" t="s">
        <v>5893</v>
      </c>
      <c r="H204">
        <v>7</v>
      </c>
      <c r="I204">
        <v>104026</v>
      </c>
      <c r="J204">
        <v>1190</v>
      </c>
      <c r="K204" t="s">
        <v>5894</v>
      </c>
      <c r="L204">
        <v>0</v>
      </c>
      <c r="M204" t="s">
        <v>5520</v>
      </c>
      <c r="N204">
        <v>108732.88</v>
      </c>
      <c r="O204">
        <v>0</v>
      </c>
      <c r="P204">
        <v>0</v>
      </c>
      <c r="Q204">
        <v>0</v>
      </c>
      <c r="R204">
        <v>0</v>
      </c>
      <c r="S204">
        <v>108732.88</v>
      </c>
    </row>
    <row r="205" spans="1:19" x14ac:dyDescent="0.35">
      <c r="A205">
        <v>2024</v>
      </c>
      <c r="B205" t="s">
        <v>5663</v>
      </c>
      <c r="C205">
        <v>1</v>
      </c>
      <c r="D205">
        <v>2</v>
      </c>
      <c r="E205">
        <v>10</v>
      </c>
      <c r="F205" t="s">
        <v>278</v>
      </c>
      <c r="G205" t="s">
        <v>5895</v>
      </c>
      <c r="H205">
        <v>7</v>
      </c>
      <c r="I205">
        <v>104026</v>
      </c>
      <c r="J205">
        <v>4026</v>
      </c>
      <c r="K205" t="s">
        <v>5896</v>
      </c>
      <c r="L205">
        <v>0</v>
      </c>
      <c r="M205" t="s">
        <v>5520</v>
      </c>
      <c r="N205">
        <v>38517.370000000003</v>
      </c>
      <c r="O205">
        <v>24183.5</v>
      </c>
      <c r="P205">
        <v>0</v>
      </c>
      <c r="Q205">
        <v>9400</v>
      </c>
      <c r="R205">
        <v>0</v>
      </c>
      <c r="S205">
        <v>53300.87</v>
      </c>
    </row>
    <row r="206" spans="1:19" x14ac:dyDescent="0.35">
      <c r="A206">
        <v>2024</v>
      </c>
      <c r="B206" t="s">
        <v>5523</v>
      </c>
      <c r="C206">
        <v>2</v>
      </c>
      <c r="D206">
        <v>2</v>
      </c>
      <c r="E206">
        <v>4</v>
      </c>
      <c r="F206" t="s">
        <v>297</v>
      </c>
      <c r="G206" t="s">
        <v>5897</v>
      </c>
      <c r="H206">
        <v>7</v>
      </c>
      <c r="I206">
        <v>104026</v>
      </c>
      <c r="J206">
        <v>1190</v>
      </c>
      <c r="K206" t="s">
        <v>5896</v>
      </c>
      <c r="L206">
        <v>0</v>
      </c>
      <c r="M206" t="s">
        <v>5520</v>
      </c>
      <c r="N206">
        <v>0</v>
      </c>
      <c r="O206">
        <v>11.84</v>
      </c>
      <c r="P206">
        <v>0</v>
      </c>
      <c r="Q206">
        <v>0</v>
      </c>
      <c r="R206">
        <v>0</v>
      </c>
      <c r="S206">
        <v>11.84</v>
      </c>
    </row>
    <row r="207" spans="1:19" x14ac:dyDescent="0.35">
      <c r="A207">
        <v>2024</v>
      </c>
      <c r="B207" t="s">
        <v>5523</v>
      </c>
      <c r="C207">
        <v>2</v>
      </c>
      <c r="D207">
        <v>2</v>
      </c>
      <c r="E207">
        <v>5</v>
      </c>
      <c r="F207" t="s">
        <v>300</v>
      </c>
      <c r="G207" t="s">
        <v>5898</v>
      </c>
      <c r="H207">
        <v>7</v>
      </c>
      <c r="I207">
        <v>104026</v>
      </c>
      <c r="J207">
        <v>1</v>
      </c>
      <c r="K207" t="s">
        <v>5894</v>
      </c>
      <c r="L207">
        <v>0</v>
      </c>
      <c r="M207" t="s">
        <v>5520</v>
      </c>
      <c r="N207">
        <v>33047.46</v>
      </c>
      <c r="O207">
        <v>7020.29</v>
      </c>
      <c r="P207">
        <v>0</v>
      </c>
      <c r="Q207">
        <v>0</v>
      </c>
      <c r="R207">
        <v>0</v>
      </c>
      <c r="S207">
        <v>40067.75</v>
      </c>
    </row>
    <row r="208" spans="1:19" x14ac:dyDescent="0.35">
      <c r="A208">
        <v>2024</v>
      </c>
      <c r="B208" t="s">
        <v>5523</v>
      </c>
      <c r="C208">
        <v>2</v>
      </c>
      <c r="D208">
        <v>2</v>
      </c>
      <c r="E208">
        <v>8</v>
      </c>
      <c r="F208" t="s">
        <v>308</v>
      </c>
      <c r="G208" t="s">
        <v>5899</v>
      </c>
      <c r="H208">
        <v>7</v>
      </c>
      <c r="I208">
        <v>104026</v>
      </c>
      <c r="J208">
        <v>5</v>
      </c>
      <c r="K208" t="s">
        <v>5894</v>
      </c>
      <c r="L208">
        <v>0</v>
      </c>
      <c r="M208" t="s">
        <v>5520</v>
      </c>
      <c r="N208">
        <v>90819.64</v>
      </c>
      <c r="O208">
        <v>0</v>
      </c>
      <c r="P208">
        <v>0</v>
      </c>
      <c r="Q208">
        <v>90819.64</v>
      </c>
      <c r="R208">
        <v>0</v>
      </c>
      <c r="S208">
        <v>0</v>
      </c>
    </row>
    <row r="209" spans="1:19" x14ac:dyDescent="0.35">
      <c r="A209">
        <v>2024</v>
      </c>
      <c r="B209" t="s">
        <v>5523</v>
      </c>
      <c r="C209">
        <v>2</v>
      </c>
      <c r="D209">
        <v>2</v>
      </c>
      <c r="E209">
        <v>9</v>
      </c>
      <c r="F209" t="s">
        <v>311</v>
      </c>
      <c r="G209" t="s">
        <v>5900</v>
      </c>
      <c r="H209">
        <v>7</v>
      </c>
      <c r="I209">
        <v>104026</v>
      </c>
      <c r="J209">
        <v>1190</v>
      </c>
      <c r="K209" t="s">
        <v>5896</v>
      </c>
      <c r="L209">
        <v>0</v>
      </c>
      <c r="M209" t="s">
        <v>5520</v>
      </c>
      <c r="N209">
        <v>28468.720000000001</v>
      </c>
      <c r="O209">
        <v>17937.54</v>
      </c>
      <c r="P209">
        <v>0</v>
      </c>
      <c r="Q209">
        <v>5691</v>
      </c>
      <c r="R209">
        <v>0</v>
      </c>
      <c r="S209">
        <v>40715.26</v>
      </c>
    </row>
    <row r="210" spans="1:19" x14ac:dyDescent="0.35">
      <c r="A210">
        <v>2024</v>
      </c>
      <c r="B210" t="s">
        <v>5523</v>
      </c>
      <c r="C210">
        <v>2</v>
      </c>
      <c r="D210">
        <v>2</v>
      </c>
      <c r="E210">
        <v>11</v>
      </c>
      <c r="F210" t="s">
        <v>317</v>
      </c>
      <c r="G210" t="s">
        <v>5901</v>
      </c>
      <c r="H210">
        <v>7</v>
      </c>
      <c r="I210">
        <v>104026</v>
      </c>
      <c r="J210">
        <v>1190</v>
      </c>
      <c r="K210" t="s">
        <v>5894</v>
      </c>
      <c r="L210">
        <v>0</v>
      </c>
      <c r="M210" t="s">
        <v>5520</v>
      </c>
      <c r="N210">
        <v>8.42</v>
      </c>
      <c r="O210">
        <v>0</v>
      </c>
      <c r="P210">
        <v>0</v>
      </c>
      <c r="Q210">
        <v>11.62</v>
      </c>
      <c r="R210">
        <v>0</v>
      </c>
      <c r="S210">
        <v>-3.2</v>
      </c>
    </row>
    <row r="211" spans="1:19" x14ac:dyDescent="0.35">
      <c r="A211">
        <v>2024</v>
      </c>
      <c r="B211" t="s">
        <v>5523</v>
      </c>
      <c r="C211">
        <v>2</v>
      </c>
      <c r="D211">
        <v>2</v>
      </c>
      <c r="E211">
        <v>13</v>
      </c>
      <c r="F211" t="s">
        <v>262</v>
      </c>
      <c r="G211" t="s">
        <v>5902</v>
      </c>
      <c r="H211">
        <v>7</v>
      </c>
      <c r="I211">
        <v>104026</v>
      </c>
      <c r="J211">
        <v>1190</v>
      </c>
      <c r="K211" t="s">
        <v>5896</v>
      </c>
      <c r="L211">
        <v>0</v>
      </c>
      <c r="M211" t="s">
        <v>5520</v>
      </c>
      <c r="N211">
        <v>96696.21</v>
      </c>
      <c r="O211">
        <v>8282.9699999999993</v>
      </c>
      <c r="P211">
        <v>0</v>
      </c>
      <c r="Q211">
        <v>0</v>
      </c>
      <c r="R211">
        <v>0</v>
      </c>
      <c r="S211">
        <v>104979.18</v>
      </c>
    </row>
    <row r="212" spans="1:19" x14ac:dyDescent="0.35">
      <c r="A212">
        <v>2024</v>
      </c>
      <c r="B212" t="s">
        <v>5523</v>
      </c>
      <c r="C212">
        <v>2</v>
      </c>
      <c r="D212">
        <v>2</v>
      </c>
      <c r="E212">
        <v>17</v>
      </c>
      <c r="F212" t="s">
        <v>340</v>
      </c>
      <c r="G212" t="s">
        <v>5608</v>
      </c>
      <c r="H212">
        <v>7</v>
      </c>
      <c r="I212">
        <v>104026</v>
      </c>
      <c r="J212">
        <v>1190</v>
      </c>
      <c r="K212" t="s">
        <v>5896</v>
      </c>
      <c r="L212">
        <v>0</v>
      </c>
      <c r="M212" t="s">
        <v>5520</v>
      </c>
      <c r="N212">
        <v>17.649999999999999</v>
      </c>
      <c r="O212">
        <v>30.72</v>
      </c>
      <c r="P212">
        <v>0</v>
      </c>
      <c r="Q212">
        <v>48.37</v>
      </c>
      <c r="R212">
        <v>0</v>
      </c>
      <c r="S212">
        <v>0</v>
      </c>
    </row>
    <row r="213" spans="1:19" x14ac:dyDescent="0.35">
      <c r="A213">
        <v>2024</v>
      </c>
      <c r="B213" t="s">
        <v>5702</v>
      </c>
      <c r="C213">
        <v>3</v>
      </c>
      <c r="D213">
        <v>2</v>
      </c>
      <c r="E213">
        <v>3</v>
      </c>
      <c r="F213" t="s">
        <v>360</v>
      </c>
      <c r="G213" t="s">
        <v>5703</v>
      </c>
      <c r="H213">
        <v>7</v>
      </c>
      <c r="I213">
        <v>104050</v>
      </c>
      <c r="J213">
        <v>1093</v>
      </c>
      <c r="K213" t="s">
        <v>5896</v>
      </c>
      <c r="L213">
        <v>0</v>
      </c>
      <c r="M213" t="s">
        <v>5520</v>
      </c>
      <c r="N213">
        <v>73713.41</v>
      </c>
      <c r="O213">
        <v>90214.04</v>
      </c>
      <c r="P213">
        <v>0</v>
      </c>
      <c r="Q213">
        <v>58251.77</v>
      </c>
      <c r="R213">
        <v>0</v>
      </c>
      <c r="S213">
        <v>105675.68</v>
      </c>
    </row>
    <row r="214" spans="1:19" x14ac:dyDescent="0.35">
      <c r="A214">
        <v>2024</v>
      </c>
      <c r="B214" t="s">
        <v>5702</v>
      </c>
      <c r="C214">
        <v>3</v>
      </c>
      <c r="D214">
        <v>2</v>
      </c>
      <c r="E214">
        <v>4</v>
      </c>
      <c r="F214" t="s">
        <v>363</v>
      </c>
      <c r="G214" t="s">
        <v>5752</v>
      </c>
      <c r="H214">
        <v>7</v>
      </c>
      <c r="I214">
        <v>104026</v>
      </c>
      <c r="J214">
        <v>3</v>
      </c>
      <c r="K214" t="s">
        <v>5894</v>
      </c>
      <c r="L214">
        <v>0</v>
      </c>
      <c r="M214" t="s">
        <v>5520</v>
      </c>
      <c r="N214">
        <v>254506.28</v>
      </c>
      <c r="O214">
        <v>38593.24</v>
      </c>
      <c r="P214">
        <v>0</v>
      </c>
      <c r="Q214">
        <v>0</v>
      </c>
      <c r="R214">
        <v>0</v>
      </c>
      <c r="S214">
        <v>293099.52000000002</v>
      </c>
    </row>
    <row r="215" spans="1:19" x14ac:dyDescent="0.35">
      <c r="A215">
        <v>2024</v>
      </c>
      <c r="B215" t="s">
        <v>5702</v>
      </c>
      <c r="C215">
        <v>3</v>
      </c>
      <c r="D215">
        <v>2</v>
      </c>
      <c r="E215">
        <v>5</v>
      </c>
      <c r="F215" t="s">
        <v>366</v>
      </c>
      <c r="G215" t="s">
        <v>5903</v>
      </c>
      <c r="H215">
        <v>7</v>
      </c>
      <c r="I215">
        <v>104026</v>
      </c>
      <c r="J215">
        <v>1</v>
      </c>
      <c r="K215" t="s">
        <v>5894</v>
      </c>
      <c r="L215">
        <v>0</v>
      </c>
      <c r="M215" t="s">
        <v>5520</v>
      </c>
      <c r="N215">
        <v>73552.14</v>
      </c>
      <c r="O215">
        <v>117144.06</v>
      </c>
      <c r="P215">
        <v>0</v>
      </c>
      <c r="Q215">
        <v>59811.92</v>
      </c>
      <c r="R215">
        <v>0</v>
      </c>
      <c r="S215">
        <v>130884.28</v>
      </c>
    </row>
    <row r="216" spans="1:19" x14ac:dyDescent="0.35">
      <c r="A216">
        <v>2024</v>
      </c>
      <c r="B216" t="s">
        <v>5702</v>
      </c>
      <c r="C216">
        <v>3</v>
      </c>
      <c r="D216">
        <v>2</v>
      </c>
      <c r="E216">
        <v>10</v>
      </c>
      <c r="F216" t="s">
        <v>380</v>
      </c>
      <c r="G216" t="s">
        <v>5904</v>
      </c>
      <c r="H216">
        <v>7</v>
      </c>
      <c r="I216">
        <v>104026</v>
      </c>
      <c r="J216">
        <v>4</v>
      </c>
      <c r="K216" t="s">
        <v>5894</v>
      </c>
      <c r="L216">
        <v>0</v>
      </c>
      <c r="M216" t="s">
        <v>5520</v>
      </c>
      <c r="N216">
        <v>108776.74</v>
      </c>
      <c r="O216">
        <v>26795.33</v>
      </c>
      <c r="P216">
        <v>0</v>
      </c>
      <c r="Q216">
        <v>55917</v>
      </c>
      <c r="R216">
        <v>0</v>
      </c>
      <c r="S216">
        <v>79655.070000000007</v>
      </c>
    </row>
    <row r="217" spans="1:19" x14ac:dyDescent="0.35">
      <c r="A217">
        <v>2024</v>
      </c>
      <c r="B217" t="s">
        <v>5905</v>
      </c>
      <c r="C217">
        <v>4</v>
      </c>
      <c r="D217">
        <v>2</v>
      </c>
      <c r="E217">
        <v>2</v>
      </c>
      <c r="F217" t="s">
        <v>391</v>
      </c>
      <c r="G217" t="s">
        <v>5906</v>
      </c>
      <c r="H217">
        <v>7</v>
      </c>
      <c r="I217">
        <v>104026</v>
      </c>
      <c r="J217">
        <v>1</v>
      </c>
      <c r="K217" t="s">
        <v>5894</v>
      </c>
      <c r="L217">
        <v>0</v>
      </c>
      <c r="M217" t="s">
        <v>5520</v>
      </c>
      <c r="N217">
        <v>166867.32999999999</v>
      </c>
      <c r="O217">
        <v>17984.89</v>
      </c>
      <c r="P217">
        <v>0</v>
      </c>
      <c r="Q217">
        <v>50000</v>
      </c>
      <c r="R217">
        <v>0</v>
      </c>
      <c r="S217">
        <v>134852.22</v>
      </c>
    </row>
    <row r="218" spans="1:19" x14ac:dyDescent="0.35">
      <c r="A218">
        <v>2024</v>
      </c>
      <c r="B218" t="s">
        <v>5905</v>
      </c>
      <c r="C218">
        <v>4</v>
      </c>
      <c r="D218">
        <v>2</v>
      </c>
      <c r="E218">
        <v>4</v>
      </c>
      <c r="F218" t="s">
        <v>397</v>
      </c>
      <c r="G218" t="s">
        <v>5907</v>
      </c>
      <c r="H218">
        <v>7</v>
      </c>
      <c r="I218">
        <v>104026</v>
      </c>
      <c r="J218">
        <v>7</v>
      </c>
      <c r="K218" t="s">
        <v>5894</v>
      </c>
      <c r="L218">
        <v>0</v>
      </c>
      <c r="M218" t="s">
        <v>5520</v>
      </c>
      <c r="N218">
        <v>102048.68</v>
      </c>
      <c r="O218">
        <v>33091.01</v>
      </c>
      <c r="P218">
        <v>0</v>
      </c>
      <c r="Q218">
        <v>30000</v>
      </c>
      <c r="R218">
        <v>0</v>
      </c>
      <c r="S218">
        <v>105139.69</v>
      </c>
    </row>
    <row r="219" spans="1:19" x14ac:dyDescent="0.35">
      <c r="A219">
        <v>2024</v>
      </c>
      <c r="B219" t="s">
        <v>5905</v>
      </c>
      <c r="C219">
        <v>4</v>
      </c>
      <c r="D219">
        <v>2</v>
      </c>
      <c r="E219">
        <v>5</v>
      </c>
      <c r="F219" t="s">
        <v>400</v>
      </c>
      <c r="G219" t="s">
        <v>5908</v>
      </c>
      <c r="H219">
        <v>7</v>
      </c>
      <c r="I219">
        <v>104026</v>
      </c>
      <c r="J219">
        <v>1</v>
      </c>
      <c r="K219" t="s">
        <v>5894</v>
      </c>
      <c r="L219">
        <v>0</v>
      </c>
      <c r="M219" t="s">
        <v>5520</v>
      </c>
      <c r="N219">
        <v>56772.79</v>
      </c>
      <c r="O219">
        <v>12934.26</v>
      </c>
      <c r="P219">
        <v>0</v>
      </c>
      <c r="Q219">
        <v>2575.27</v>
      </c>
      <c r="R219">
        <v>0</v>
      </c>
      <c r="S219">
        <v>67131.78</v>
      </c>
    </row>
    <row r="220" spans="1:19" x14ac:dyDescent="0.35">
      <c r="A220">
        <v>2024</v>
      </c>
      <c r="B220" t="s">
        <v>5905</v>
      </c>
      <c r="C220">
        <v>4</v>
      </c>
      <c r="D220">
        <v>2</v>
      </c>
      <c r="E220">
        <v>6</v>
      </c>
      <c r="F220" t="s">
        <v>403</v>
      </c>
      <c r="G220" t="s">
        <v>5909</v>
      </c>
      <c r="H220">
        <v>7</v>
      </c>
      <c r="I220">
        <v>104026</v>
      </c>
      <c r="J220">
        <v>1</v>
      </c>
      <c r="K220" t="s">
        <v>5894</v>
      </c>
      <c r="L220">
        <v>0</v>
      </c>
      <c r="M220" t="s">
        <v>5520</v>
      </c>
      <c r="N220">
        <v>98660.91</v>
      </c>
      <c r="O220">
        <v>29371.72</v>
      </c>
      <c r="P220">
        <v>0</v>
      </c>
      <c r="Q220">
        <v>1000</v>
      </c>
      <c r="R220">
        <v>0</v>
      </c>
      <c r="S220">
        <v>127032.63</v>
      </c>
    </row>
    <row r="221" spans="1:19" x14ac:dyDescent="0.35">
      <c r="A221">
        <v>2024</v>
      </c>
      <c r="B221" t="s">
        <v>5704</v>
      </c>
      <c r="C221">
        <v>5</v>
      </c>
      <c r="D221">
        <v>2</v>
      </c>
      <c r="E221">
        <v>3</v>
      </c>
      <c r="F221" t="s">
        <v>424</v>
      </c>
      <c r="G221" t="s">
        <v>5705</v>
      </c>
      <c r="H221">
        <v>7</v>
      </c>
      <c r="I221">
        <v>104026</v>
      </c>
      <c r="J221">
        <v>1190</v>
      </c>
      <c r="K221" t="s">
        <v>5894</v>
      </c>
      <c r="L221">
        <v>0</v>
      </c>
      <c r="M221" t="s">
        <v>5520</v>
      </c>
      <c r="N221">
        <v>12281.66</v>
      </c>
      <c r="O221">
        <v>675</v>
      </c>
      <c r="P221">
        <v>0</v>
      </c>
      <c r="Q221">
        <v>0</v>
      </c>
      <c r="R221">
        <v>0</v>
      </c>
      <c r="S221">
        <v>12956.66</v>
      </c>
    </row>
    <row r="222" spans="1:19" x14ac:dyDescent="0.35">
      <c r="A222">
        <v>2024</v>
      </c>
      <c r="B222" t="s">
        <v>5910</v>
      </c>
      <c r="C222">
        <v>7</v>
      </c>
      <c r="D222">
        <v>2</v>
      </c>
      <c r="E222">
        <v>1</v>
      </c>
      <c r="F222" t="s">
        <v>450</v>
      </c>
      <c r="G222" t="s">
        <v>5911</v>
      </c>
      <c r="H222">
        <v>7</v>
      </c>
      <c r="I222">
        <v>104026</v>
      </c>
      <c r="J222">
        <v>104026</v>
      </c>
      <c r="K222" t="s">
        <v>5894</v>
      </c>
      <c r="L222">
        <v>0</v>
      </c>
      <c r="M222" t="s">
        <v>5520</v>
      </c>
      <c r="N222">
        <v>119548.82</v>
      </c>
      <c r="O222">
        <v>143459.63</v>
      </c>
      <c r="P222">
        <v>0</v>
      </c>
      <c r="Q222">
        <v>100000</v>
      </c>
      <c r="R222">
        <v>0</v>
      </c>
      <c r="S222">
        <v>163008.45000000001</v>
      </c>
    </row>
    <row r="223" spans="1:19" x14ac:dyDescent="0.35">
      <c r="A223">
        <v>2024</v>
      </c>
      <c r="B223" t="s">
        <v>5910</v>
      </c>
      <c r="C223">
        <v>7</v>
      </c>
      <c r="D223">
        <v>2</v>
      </c>
      <c r="E223">
        <v>3</v>
      </c>
      <c r="F223" t="s">
        <v>455</v>
      </c>
      <c r="G223" t="s">
        <v>5912</v>
      </c>
      <c r="H223">
        <v>7</v>
      </c>
      <c r="I223">
        <v>104026</v>
      </c>
      <c r="J223">
        <v>1</v>
      </c>
      <c r="K223" t="s">
        <v>5894</v>
      </c>
      <c r="L223">
        <v>0</v>
      </c>
      <c r="M223" t="s">
        <v>5520</v>
      </c>
      <c r="N223">
        <v>110028.04</v>
      </c>
      <c r="O223">
        <v>0</v>
      </c>
      <c r="P223">
        <v>0</v>
      </c>
      <c r="Q223">
        <v>27048.09</v>
      </c>
      <c r="R223">
        <v>0</v>
      </c>
      <c r="S223">
        <v>82979.95</v>
      </c>
    </row>
    <row r="224" spans="1:19" x14ac:dyDescent="0.35">
      <c r="A224">
        <v>2024</v>
      </c>
      <c r="B224" t="s">
        <v>5910</v>
      </c>
      <c r="C224">
        <v>7</v>
      </c>
      <c r="D224">
        <v>2</v>
      </c>
      <c r="E224">
        <v>4</v>
      </c>
      <c r="F224" t="s">
        <v>125</v>
      </c>
      <c r="G224" t="s">
        <v>5913</v>
      </c>
      <c r="H224">
        <v>7</v>
      </c>
      <c r="I224">
        <v>104026</v>
      </c>
      <c r="J224">
        <v>1190</v>
      </c>
      <c r="K224" t="s">
        <v>5896</v>
      </c>
      <c r="L224">
        <v>0</v>
      </c>
      <c r="M224" t="s">
        <v>5520</v>
      </c>
      <c r="N224">
        <v>728060.29</v>
      </c>
      <c r="O224">
        <v>129392.23</v>
      </c>
      <c r="P224">
        <v>0</v>
      </c>
      <c r="Q224">
        <v>676451.92</v>
      </c>
      <c r="R224">
        <v>0</v>
      </c>
      <c r="S224">
        <v>181000.6</v>
      </c>
    </row>
    <row r="225" spans="1:19" x14ac:dyDescent="0.35">
      <c r="A225">
        <v>2024</v>
      </c>
      <c r="B225" t="s">
        <v>5624</v>
      </c>
      <c r="C225">
        <v>8</v>
      </c>
      <c r="D225">
        <v>2</v>
      </c>
      <c r="E225">
        <v>4</v>
      </c>
      <c r="F225" t="s">
        <v>354</v>
      </c>
      <c r="G225" t="s">
        <v>5914</v>
      </c>
      <c r="H225">
        <v>7</v>
      </c>
      <c r="I225">
        <v>104026</v>
      </c>
      <c r="J225">
        <v>1</v>
      </c>
      <c r="K225" t="s">
        <v>5894</v>
      </c>
      <c r="L225">
        <v>0</v>
      </c>
      <c r="M225" t="s">
        <v>5520</v>
      </c>
      <c r="N225">
        <v>89763.520000000004</v>
      </c>
      <c r="O225">
        <v>92.29</v>
      </c>
      <c r="P225">
        <v>0</v>
      </c>
      <c r="Q225">
        <v>11662.31</v>
      </c>
      <c r="R225">
        <v>0</v>
      </c>
      <c r="S225">
        <v>78193.5</v>
      </c>
    </row>
    <row r="226" spans="1:19" x14ac:dyDescent="0.35">
      <c r="A226">
        <v>2024</v>
      </c>
      <c r="B226" t="s">
        <v>5624</v>
      </c>
      <c r="C226">
        <v>8</v>
      </c>
      <c r="D226">
        <v>2</v>
      </c>
      <c r="E226">
        <v>6</v>
      </c>
      <c r="F226" t="s">
        <v>473</v>
      </c>
      <c r="G226" t="s">
        <v>5915</v>
      </c>
      <c r="H226">
        <v>7</v>
      </c>
      <c r="I226">
        <v>104026</v>
      </c>
      <c r="J226">
        <v>1</v>
      </c>
      <c r="K226" t="s">
        <v>5894</v>
      </c>
      <c r="L226">
        <v>0</v>
      </c>
      <c r="M226" t="s">
        <v>5520</v>
      </c>
      <c r="N226">
        <v>33608.639999999999</v>
      </c>
      <c r="O226">
        <v>30186.11</v>
      </c>
      <c r="P226">
        <v>0</v>
      </c>
      <c r="Q226">
        <v>0</v>
      </c>
      <c r="R226">
        <v>0</v>
      </c>
      <c r="S226">
        <v>63794.75</v>
      </c>
    </row>
    <row r="227" spans="1:19" x14ac:dyDescent="0.35">
      <c r="A227">
        <v>2024</v>
      </c>
      <c r="B227" t="s">
        <v>5624</v>
      </c>
      <c r="C227">
        <v>8</v>
      </c>
      <c r="D227">
        <v>2</v>
      </c>
      <c r="E227">
        <v>8</v>
      </c>
      <c r="F227" t="s">
        <v>254</v>
      </c>
      <c r="G227" t="s">
        <v>5916</v>
      </c>
      <c r="H227">
        <v>7</v>
      </c>
      <c r="I227">
        <v>104050</v>
      </c>
      <c r="J227">
        <v>1190</v>
      </c>
      <c r="K227" t="s">
        <v>5894</v>
      </c>
      <c r="L227">
        <v>0</v>
      </c>
      <c r="M227" t="s">
        <v>5520</v>
      </c>
      <c r="N227">
        <v>214552.26</v>
      </c>
      <c r="O227">
        <v>121733.05</v>
      </c>
      <c r="P227">
        <v>0</v>
      </c>
      <c r="Q227">
        <v>122500</v>
      </c>
      <c r="R227">
        <v>0</v>
      </c>
      <c r="S227">
        <v>213785.31</v>
      </c>
    </row>
    <row r="228" spans="1:19" x14ac:dyDescent="0.35">
      <c r="A228">
        <v>2024</v>
      </c>
      <c r="B228" t="s">
        <v>5624</v>
      </c>
      <c r="C228">
        <v>8</v>
      </c>
      <c r="D228">
        <v>2</v>
      </c>
      <c r="E228">
        <v>11</v>
      </c>
      <c r="F228" t="s">
        <v>262</v>
      </c>
      <c r="G228" t="s">
        <v>5917</v>
      </c>
      <c r="H228">
        <v>7</v>
      </c>
      <c r="I228">
        <v>104026</v>
      </c>
      <c r="J228">
        <v>1</v>
      </c>
      <c r="K228" t="s">
        <v>5894</v>
      </c>
      <c r="L228">
        <v>0</v>
      </c>
      <c r="M228" t="s">
        <v>5520</v>
      </c>
      <c r="N228">
        <v>96202.31</v>
      </c>
      <c r="O228">
        <v>10964.38</v>
      </c>
      <c r="P228">
        <v>0</v>
      </c>
      <c r="Q228">
        <v>0</v>
      </c>
      <c r="R228">
        <v>0</v>
      </c>
      <c r="S228">
        <v>107166.69</v>
      </c>
    </row>
    <row r="229" spans="1:19" x14ac:dyDescent="0.35">
      <c r="A229">
        <v>2024</v>
      </c>
      <c r="B229" t="s">
        <v>5624</v>
      </c>
      <c r="C229">
        <v>8</v>
      </c>
      <c r="D229">
        <v>2</v>
      </c>
      <c r="E229">
        <v>14</v>
      </c>
      <c r="F229" t="s">
        <v>125</v>
      </c>
      <c r="G229" t="s">
        <v>5918</v>
      </c>
      <c r="H229">
        <v>7</v>
      </c>
      <c r="I229">
        <v>104026</v>
      </c>
      <c r="J229">
        <v>1</v>
      </c>
      <c r="K229" t="s">
        <v>5894</v>
      </c>
      <c r="L229">
        <v>0</v>
      </c>
      <c r="M229" t="s">
        <v>5520</v>
      </c>
      <c r="N229">
        <v>70375.63</v>
      </c>
      <c r="O229">
        <v>17324.59</v>
      </c>
      <c r="P229">
        <v>0</v>
      </c>
      <c r="Q229">
        <v>13000</v>
      </c>
      <c r="R229">
        <v>0</v>
      </c>
      <c r="S229">
        <v>74700.22</v>
      </c>
    </row>
    <row r="230" spans="1:19" x14ac:dyDescent="0.35">
      <c r="A230">
        <v>2024</v>
      </c>
      <c r="B230" t="s">
        <v>5668</v>
      </c>
      <c r="C230">
        <v>9</v>
      </c>
      <c r="D230">
        <v>2</v>
      </c>
      <c r="E230">
        <v>1</v>
      </c>
      <c r="F230" t="s">
        <v>291</v>
      </c>
      <c r="G230" t="s">
        <v>5919</v>
      </c>
      <c r="H230">
        <v>7</v>
      </c>
      <c r="I230">
        <v>104050</v>
      </c>
      <c r="J230">
        <v>1190</v>
      </c>
      <c r="K230" t="s">
        <v>5920</v>
      </c>
      <c r="L230">
        <v>0</v>
      </c>
      <c r="M230" t="s">
        <v>5520</v>
      </c>
      <c r="N230">
        <v>4841.8999999999996</v>
      </c>
      <c r="O230">
        <v>0</v>
      </c>
      <c r="P230">
        <v>0</v>
      </c>
      <c r="Q230">
        <v>12500</v>
      </c>
      <c r="R230">
        <v>0</v>
      </c>
      <c r="S230">
        <v>-7658.1</v>
      </c>
    </row>
    <row r="231" spans="1:19" x14ac:dyDescent="0.35">
      <c r="A231">
        <v>2024</v>
      </c>
      <c r="B231" t="s">
        <v>5668</v>
      </c>
      <c r="C231">
        <v>9</v>
      </c>
      <c r="D231">
        <v>2</v>
      </c>
      <c r="E231">
        <v>2</v>
      </c>
      <c r="F231" t="s">
        <v>497</v>
      </c>
      <c r="G231" t="s">
        <v>5921</v>
      </c>
      <c r="H231">
        <v>7</v>
      </c>
      <c r="I231">
        <v>104026</v>
      </c>
      <c r="J231">
        <v>1</v>
      </c>
      <c r="K231" t="s">
        <v>5894</v>
      </c>
      <c r="L231">
        <v>0</v>
      </c>
      <c r="M231" t="s">
        <v>5520</v>
      </c>
      <c r="N231">
        <v>130351.52</v>
      </c>
      <c r="O231">
        <v>0</v>
      </c>
      <c r="P231">
        <v>0</v>
      </c>
      <c r="Q231">
        <v>0</v>
      </c>
      <c r="R231">
        <v>0</v>
      </c>
      <c r="S231">
        <v>130351.52</v>
      </c>
    </row>
    <row r="232" spans="1:19" x14ac:dyDescent="0.35">
      <c r="A232">
        <v>2024</v>
      </c>
      <c r="B232" t="s">
        <v>5668</v>
      </c>
      <c r="C232">
        <v>9</v>
      </c>
      <c r="D232">
        <v>2</v>
      </c>
      <c r="E232">
        <v>3</v>
      </c>
      <c r="F232" t="s">
        <v>500</v>
      </c>
      <c r="G232" t="s">
        <v>5922</v>
      </c>
      <c r="H232">
        <v>7</v>
      </c>
      <c r="I232">
        <v>104026</v>
      </c>
      <c r="J232">
        <v>1</v>
      </c>
      <c r="K232" t="s">
        <v>5894</v>
      </c>
      <c r="L232">
        <v>0</v>
      </c>
      <c r="M232" t="s">
        <v>5520</v>
      </c>
      <c r="N232">
        <v>51826.86</v>
      </c>
      <c r="O232">
        <v>25424.53</v>
      </c>
      <c r="P232">
        <v>0</v>
      </c>
      <c r="Q232">
        <v>25925.95</v>
      </c>
      <c r="R232">
        <v>0</v>
      </c>
      <c r="S232">
        <v>51325.440000000002</v>
      </c>
    </row>
    <row r="233" spans="1:19" x14ac:dyDescent="0.35">
      <c r="A233">
        <v>2024</v>
      </c>
      <c r="B233" t="s">
        <v>5668</v>
      </c>
      <c r="C233">
        <v>9</v>
      </c>
      <c r="D233">
        <v>2</v>
      </c>
      <c r="E233">
        <v>5</v>
      </c>
      <c r="F233" t="s">
        <v>431</v>
      </c>
      <c r="G233" t="s">
        <v>5923</v>
      </c>
      <c r="H233">
        <v>7</v>
      </c>
      <c r="I233">
        <v>104026</v>
      </c>
      <c r="J233">
        <v>1</v>
      </c>
      <c r="K233" t="s">
        <v>5894</v>
      </c>
      <c r="L233">
        <v>0</v>
      </c>
      <c r="M233" t="s">
        <v>5520</v>
      </c>
      <c r="N233">
        <v>75210.94</v>
      </c>
      <c r="O233">
        <v>23783.65</v>
      </c>
      <c r="P233">
        <v>0</v>
      </c>
      <c r="Q233">
        <v>446</v>
      </c>
      <c r="R233">
        <v>0</v>
      </c>
      <c r="S233">
        <v>98548.59</v>
      </c>
    </row>
    <row r="234" spans="1:19" x14ac:dyDescent="0.35">
      <c r="A234">
        <v>2024</v>
      </c>
      <c r="B234" t="s">
        <v>5668</v>
      </c>
      <c r="C234">
        <v>9</v>
      </c>
      <c r="D234">
        <v>2</v>
      </c>
      <c r="E234">
        <v>8</v>
      </c>
      <c r="F234" t="s">
        <v>369</v>
      </c>
      <c r="G234" t="s">
        <v>5924</v>
      </c>
      <c r="H234">
        <v>7</v>
      </c>
      <c r="I234">
        <v>104026</v>
      </c>
      <c r="J234">
        <v>1</v>
      </c>
      <c r="K234" t="s">
        <v>5894</v>
      </c>
      <c r="L234">
        <v>0</v>
      </c>
      <c r="M234" t="s">
        <v>5520</v>
      </c>
      <c r="N234">
        <v>78219.88</v>
      </c>
      <c r="O234">
        <v>25332.02</v>
      </c>
      <c r="P234">
        <v>0</v>
      </c>
      <c r="Q234">
        <v>10000</v>
      </c>
      <c r="R234">
        <v>0</v>
      </c>
      <c r="S234">
        <v>93551.9</v>
      </c>
    </row>
    <row r="235" spans="1:19" x14ac:dyDescent="0.35">
      <c r="A235">
        <v>2024</v>
      </c>
      <c r="B235" t="s">
        <v>5668</v>
      </c>
      <c r="C235">
        <v>9</v>
      </c>
      <c r="D235">
        <v>2</v>
      </c>
      <c r="E235">
        <v>10</v>
      </c>
      <c r="F235" t="s">
        <v>254</v>
      </c>
      <c r="G235" t="s">
        <v>5925</v>
      </c>
      <c r="H235">
        <v>7</v>
      </c>
      <c r="I235">
        <v>104026</v>
      </c>
      <c r="J235">
        <v>1</v>
      </c>
      <c r="K235" t="s">
        <v>5894</v>
      </c>
      <c r="L235">
        <v>0</v>
      </c>
      <c r="M235" t="s">
        <v>5520</v>
      </c>
      <c r="N235">
        <v>41069.67</v>
      </c>
      <c r="O235">
        <v>7328.56</v>
      </c>
      <c r="P235">
        <v>0</v>
      </c>
      <c r="Q235">
        <v>0</v>
      </c>
      <c r="R235">
        <v>0</v>
      </c>
      <c r="S235">
        <v>48398.23</v>
      </c>
    </row>
    <row r="236" spans="1:19" x14ac:dyDescent="0.35">
      <c r="A236">
        <v>2024</v>
      </c>
      <c r="B236" t="s">
        <v>5798</v>
      </c>
      <c r="C236">
        <v>10</v>
      </c>
      <c r="D236">
        <v>2</v>
      </c>
      <c r="E236">
        <v>12</v>
      </c>
      <c r="F236" t="s">
        <v>519</v>
      </c>
      <c r="G236" t="s">
        <v>5926</v>
      </c>
      <c r="H236">
        <v>7</v>
      </c>
      <c r="I236">
        <v>104026</v>
      </c>
      <c r="J236">
        <v>1190</v>
      </c>
      <c r="K236" t="s">
        <v>5896</v>
      </c>
      <c r="L236">
        <v>0</v>
      </c>
      <c r="M236" t="s">
        <v>5520</v>
      </c>
      <c r="N236">
        <v>252159</v>
      </c>
      <c r="O236">
        <v>50826.9</v>
      </c>
      <c r="P236">
        <v>0</v>
      </c>
      <c r="Q236">
        <v>1737.03</v>
      </c>
      <c r="R236">
        <v>0</v>
      </c>
      <c r="S236">
        <v>301248.87</v>
      </c>
    </row>
    <row r="237" spans="1:19" x14ac:dyDescent="0.35">
      <c r="A237">
        <v>2024</v>
      </c>
      <c r="B237" t="s">
        <v>5927</v>
      </c>
      <c r="C237">
        <v>11</v>
      </c>
      <c r="D237">
        <v>2</v>
      </c>
      <c r="E237">
        <v>4</v>
      </c>
      <c r="F237" t="s">
        <v>369</v>
      </c>
      <c r="G237" t="s">
        <v>5928</v>
      </c>
      <c r="H237">
        <v>7</v>
      </c>
      <c r="I237">
        <v>104026</v>
      </c>
      <c r="J237">
        <v>301</v>
      </c>
      <c r="K237" t="s">
        <v>5894</v>
      </c>
      <c r="L237">
        <v>0</v>
      </c>
      <c r="M237" t="s">
        <v>5520</v>
      </c>
      <c r="N237">
        <v>41226.6</v>
      </c>
      <c r="O237">
        <v>13091.08</v>
      </c>
      <c r="P237">
        <v>0</v>
      </c>
      <c r="Q237">
        <v>10378.82</v>
      </c>
      <c r="R237">
        <v>0</v>
      </c>
      <c r="S237">
        <v>43938.86</v>
      </c>
    </row>
    <row r="238" spans="1:19" x14ac:dyDescent="0.35">
      <c r="A238">
        <v>2024</v>
      </c>
      <c r="B238" t="s">
        <v>5671</v>
      </c>
      <c r="C238">
        <v>12</v>
      </c>
      <c r="D238">
        <v>2</v>
      </c>
      <c r="E238">
        <v>1</v>
      </c>
      <c r="F238" t="s">
        <v>391</v>
      </c>
      <c r="G238" t="s">
        <v>5929</v>
      </c>
      <c r="H238">
        <v>7</v>
      </c>
      <c r="I238">
        <v>104026</v>
      </c>
      <c r="J238">
        <v>1112</v>
      </c>
      <c r="K238" t="s">
        <v>5896</v>
      </c>
      <c r="L238">
        <v>0</v>
      </c>
      <c r="M238" t="s">
        <v>5520</v>
      </c>
      <c r="N238">
        <v>9952.4</v>
      </c>
      <c r="O238">
        <v>30590.89</v>
      </c>
      <c r="P238">
        <v>0</v>
      </c>
      <c r="Q238">
        <v>0</v>
      </c>
      <c r="R238">
        <v>0</v>
      </c>
      <c r="S238">
        <v>40543.29</v>
      </c>
    </row>
    <row r="239" spans="1:19" x14ac:dyDescent="0.35">
      <c r="A239">
        <v>2024</v>
      </c>
      <c r="B239" t="s">
        <v>5671</v>
      </c>
      <c r="C239">
        <v>12</v>
      </c>
      <c r="D239">
        <v>2</v>
      </c>
      <c r="E239">
        <v>3</v>
      </c>
      <c r="F239" t="s">
        <v>300</v>
      </c>
      <c r="G239" t="s">
        <v>5930</v>
      </c>
      <c r="H239">
        <v>7</v>
      </c>
      <c r="I239">
        <v>104026</v>
      </c>
      <c r="J239">
        <v>1190</v>
      </c>
      <c r="K239" t="s">
        <v>5896</v>
      </c>
      <c r="L239">
        <v>0</v>
      </c>
      <c r="M239" t="s">
        <v>5520</v>
      </c>
      <c r="N239">
        <v>67159.399999999994</v>
      </c>
      <c r="O239">
        <v>58649.77</v>
      </c>
      <c r="P239">
        <v>0</v>
      </c>
      <c r="Q239">
        <v>13500</v>
      </c>
      <c r="R239">
        <v>0</v>
      </c>
      <c r="S239">
        <v>112309.17</v>
      </c>
    </row>
    <row r="240" spans="1:19" x14ac:dyDescent="0.35">
      <c r="A240">
        <v>2024</v>
      </c>
      <c r="B240" t="s">
        <v>5671</v>
      </c>
      <c r="C240">
        <v>12</v>
      </c>
      <c r="D240">
        <v>2</v>
      </c>
      <c r="E240">
        <v>6</v>
      </c>
      <c r="F240" t="s">
        <v>311</v>
      </c>
      <c r="G240" t="s">
        <v>5931</v>
      </c>
      <c r="H240">
        <v>7</v>
      </c>
      <c r="I240">
        <v>104026</v>
      </c>
      <c r="J240">
        <v>1190</v>
      </c>
      <c r="K240" t="s">
        <v>5896</v>
      </c>
      <c r="L240">
        <v>0</v>
      </c>
      <c r="M240" t="s">
        <v>5520</v>
      </c>
      <c r="N240">
        <v>32464.71</v>
      </c>
      <c r="O240">
        <v>19871.62</v>
      </c>
      <c r="P240">
        <v>0</v>
      </c>
      <c r="Q240">
        <v>0</v>
      </c>
      <c r="R240">
        <v>0</v>
      </c>
      <c r="S240">
        <v>52336.33</v>
      </c>
    </row>
    <row r="241" spans="1:19" x14ac:dyDescent="0.35">
      <c r="A241">
        <v>2024</v>
      </c>
      <c r="B241" t="s">
        <v>5671</v>
      </c>
      <c r="C241">
        <v>12</v>
      </c>
      <c r="D241">
        <v>2</v>
      </c>
      <c r="E241">
        <v>8</v>
      </c>
      <c r="F241" t="s">
        <v>516</v>
      </c>
      <c r="G241" t="s">
        <v>5932</v>
      </c>
      <c r="H241">
        <v>7</v>
      </c>
      <c r="I241">
        <v>104026</v>
      </c>
      <c r="J241">
        <v>1190</v>
      </c>
      <c r="K241" t="s">
        <v>5896</v>
      </c>
      <c r="L241">
        <v>0</v>
      </c>
      <c r="M241" t="s">
        <v>5520</v>
      </c>
      <c r="N241">
        <v>107684.66</v>
      </c>
      <c r="O241">
        <v>31640.44</v>
      </c>
      <c r="P241">
        <v>0</v>
      </c>
      <c r="Q241">
        <v>4754.8</v>
      </c>
      <c r="R241">
        <v>0</v>
      </c>
      <c r="S241">
        <v>134570.29999999999</v>
      </c>
    </row>
    <row r="242" spans="1:19" x14ac:dyDescent="0.35">
      <c r="A242">
        <v>2024</v>
      </c>
      <c r="B242" t="s">
        <v>5671</v>
      </c>
      <c r="C242">
        <v>12</v>
      </c>
      <c r="D242">
        <v>2</v>
      </c>
      <c r="E242">
        <v>9</v>
      </c>
      <c r="F242" t="s">
        <v>327</v>
      </c>
      <c r="G242" t="s">
        <v>5933</v>
      </c>
      <c r="H242">
        <v>7</v>
      </c>
      <c r="I242">
        <v>104026</v>
      </c>
      <c r="J242">
        <v>1190</v>
      </c>
      <c r="K242" t="s">
        <v>5894</v>
      </c>
      <c r="L242">
        <v>0</v>
      </c>
      <c r="M242" t="s">
        <v>5520</v>
      </c>
      <c r="N242">
        <v>101768.68</v>
      </c>
      <c r="O242">
        <v>33070.79</v>
      </c>
      <c r="P242">
        <v>0</v>
      </c>
      <c r="Q242">
        <v>0</v>
      </c>
      <c r="R242">
        <v>0</v>
      </c>
      <c r="S242">
        <v>134839.47</v>
      </c>
    </row>
    <row r="243" spans="1:19" x14ac:dyDescent="0.35">
      <c r="A243">
        <v>2024</v>
      </c>
      <c r="B243" t="s">
        <v>5671</v>
      </c>
      <c r="C243">
        <v>12</v>
      </c>
      <c r="D243">
        <v>2</v>
      </c>
      <c r="E243">
        <v>10</v>
      </c>
      <c r="F243" t="s">
        <v>530</v>
      </c>
      <c r="G243" t="s">
        <v>5934</v>
      </c>
      <c r="H243">
        <v>7</v>
      </c>
      <c r="I243">
        <v>104026</v>
      </c>
      <c r="J243">
        <v>1</v>
      </c>
      <c r="K243" t="s">
        <v>5894</v>
      </c>
      <c r="L243">
        <v>0</v>
      </c>
      <c r="M243" t="s">
        <v>5520</v>
      </c>
      <c r="N243">
        <v>122874</v>
      </c>
      <c r="O243">
        <v>60761.22</v>
      </c>
      <c r="P243">
        <v>0</v>
      </c>
      <c r="Q243">
        <v>15934.78</v>
      </c>
      <c r="R243">
        <v>0</v>
      </c>
      <c r="S243">
        <v>167700.44</v>
      </c>
    </row>
    <row r="244" spans="1:19" x14ac:dyDescent="0.35">
      <c r="A244">
        <v>2024</v>
      </c>
      <c r="B244" t="s">
        <v>5671</v>
      </c>
      <c r="C244">
        <v>12</v>
      </c>
      <c r="D244">
        <v>2</v>
      </c>
      <c r="E244">
        <v>12</v>
      </c>
      <c r="F244" t="s">
        <v>278</v>
      </c>
      <c r="G244" t="s">
        <v>5935</v>
      </c>
      <c r="H244">
        <v>7</v>
      </c>
      <c r="I244">
        <v>104026</v>
      </c>
      <c r="J244">
        <v>1190</v>
      </c>
      <c r="K244" t="s">
        <v>5896</v>
      </c>
      <c r="L244">
        <v>0</v>
      </c>
      <c r="M244" t="s">
        <v>5520</v>
      </c>
      <c r="N244">
        <v>52762.99</v>
      </c>
      <c r="O244">
        <v>29861.97</v>
      </c>
      <c r="P244">
        <v>0</v>
      </c>
      <c r="Q244">
        <v>18000</v>
      </c>
      <c r="R244">
        <v>0</v>
      </c>
      <c r="S244">
        <v>64624.959999999999</v>
      </c>
    </row>
    <row r="245" spans="1:19" x14ac:dyDescent="0.35">
      <c r="A245">
        <v>2024</v>
      </c>
      <c r="B245" t="s">
        <v>5671</v>
      </c>
      <c r="C245">
        <v>12</v>
      </c>
      <c r="D245">
        <v>2</v>
      </c>
      <c r="E245">
        <v>14</v>
      </c>
      <c r="F245" t="s">
        <v>125</v>
      </c>
      <c r="G245" t="s">
        <v>5672</v>
      </c>
      <c r="H245">
        <v>7</v>
      </c>
      <c r="I245">
        <v>104026</v>
      </c>
      <c r="J245">
        <v>3</v>
      </c>
      <c r="K245" t="s">
        <v>5894</v>
      </c>
      <c r="L245">
        <v>0</v>
      </c>
      <c r="M245" t="s">
        <v>5520</v>
      </c>
      <c r="N245">
        <v>58952.19</v>
      </c>
      <c r="O245">
        <v>33288.959999999999</v>
      </c>
      <c r="P245">
        <v>0</v>
      </c>
      <c r="Q245">
        <v>10000</v>
      </c>
      <c r="R245">
        <v>0</v>
      </c>
      <c r="S245">
        <v>82241.149999999994</v>
      </c>
    </row>
    <row r="246" spans="1:19" x14ac:dyDescent="0.35">
      <c r="A246">
        <v>2024</v>
      </c>
      <c r="B246" t="s">
        <v>5673</v>
      </c>
      <c r="C246">
        <v>15</v>
      </c>
      <c r="D246">
        <v>2</v>
      </c>
      <c r="E246">
        <v>12</v>
      </c>
      <c r="F246" t="s">
        <v>549</v>
      </c>
      <c r="G246" t="s">
        <v>5936</v>
      </c>
      <c r="H246">
        <v>7</v>
      </c>
      <c r="I246">
        <v>104026</v>
      </c>
      <c r="J246">
        <v>1</v>
      </c>
      <c r="K246" t="s">
        <v>5894</v>
      </c>
      <c r="L246">
        <v>0</v>
      </c>
      <c r="M246" t="s">
        <v>5520</v>
      </c>
      <c r="N246">
        <v>116479.7</v>
      </c>
      <c r="O246">
        <v>26322.09</v>
      </c>
      <c r="P246">
        <v>0</v>
      </c>
      <c r="Q246">
        <v>0</v>
      </c>
      <c r="R246">
        <v>0</v>
      </c>
      <c r="S246">
        <v>142801.79</v>
      </c>
    </row>
    <row r="247" spans="1:19" x14ac:dyDescent="0.35">
      <c r="A247">
        <v>2024</v>
      </c>
      <c r="B247" t="s">
        <v>5873</v>
      </c>
      <c r="C247">
        <v>16</v>
      </c>
      <c r="D247">
        <v>2</v>
      </c>
      <c r="E247">
        <v>1</v>
      </c>
      <c r="F247" t="s">
        <v>291</v>
      </c>
      <c r="G247" t="s">
        <v>5937</v>
      </c>
      <c r="H247">
        <v>7</v>
      </c>
      <c r="I247">
        <v>104026</v>
      </c>
      <c r="J247">
        <v>1190</v>
      </c>
      <c r="K247" t="s">
        <v>5896</v>
      </c>
      <c r="L247">
        <v>0</v>
      </c>
      <c r="M247" t="s">
        <v>5520</v>
      </c>
      <c r="N247">
        <v>73063.98</v>
      </c>
      <c r="O247">
        <v>39409.51</v>
      </c>
      <c r="P247">
        <v>0</v>
      </c>
      <c r="Q247">
        <v>30000</v>
      </c>
      <c r="R247">
        <v>0</v>
      </c>
      <c r="S247">
        <v>82473.490000000005</v>
      </c>
    </row>
    <row r="248" spans="1:19" x14ac:dyDescent="0.35">
      <c r="A248">
        <v>2024</v>
      </c>
      <c r="B248" t="s">
        <v>5873</v>
      </c>
      <c r="C248">
        <v>16</v>
      </c>
      <c r="D248">
        <v>2</v>
      </c>
      <c r="E248">
        <v>4</v>
      </c>
      <c r="F248" t="s">
        <v>550</v>
      </c>
      <c r="G248" t="s">
        <v>5938</v>
      </c>
      <c r="H248">
        <v>7</v>
      </c>
      <c r="I248">
        <v>104026</v>
      </c>
      <c r="J248">
        <v>2</v>
      </c>
      <c r="K248" t="s">
        <v>5894</v>
      </c>
      <c r="L248">
        <v>0</v>
      </c>
      <c r="M248" t="s">
        <v>5520</v>
      </c>
      <c r="N248">
        <v>32624.69</v>
      </c>
      <c r="O248">
        <v>30809.74</v>
      </c>
      <c r="P248">
        <v>0</v>
      </c>
      <c r="Q248">
        <v>27553.119999999999</v>
      </c>
      <c r="R248">
        <v>0</v>
      </c>
      <c r="S248">
        <v>35881.31</v>
      </c>
    </row>
    <row r="249" spans="1:19" x14ac:dyDescent="0.35">
      <c r="A249">
        <v>2024</v>
      </c>
      <c r="B249" t="s">
        <v>5873</v>
      </c>
      <c r="C249">
        <v>16</v>
      </c>
      <c r="D249">
        <v>2</v>
      </c>
      <c r="E249">
        <v>8</v>
      </c>
      <c r="F249" t="s">
        <v>383</v>
      </c>
      <c r="G249" t="s">
        <v>5939</v>
      </c>
      <c r="H249">
        <v>7</v>
      </c>
      <c r="I249">
        <v>104026</v>
      </c>
      <c r="J249">
        <v>1190</v>
      </c>
      <c r="K249" t="s">
        <v>5896</v>
      </c>
      <c r="L249">
        <v>0</v>
      </c>
      <c r="M249" t="s">
        <v>5520</v>
      </c>
      <c r="N249">
        <v>54612.68</v>
      </c>
      <c r="O249">
        <v>32762.9</v>
      </c>
      <c r="P249">
        <v>0</v>
      </c>
      <c r="Q249">
        <v>20000</v>
      </c>
      <c r="R249">
        <v>0</v>
      </c>
      <c r="S249">
        <v>67375.58</v>
      </c>
    </row>
    <row r="250" spans="1:19" x14ac:dyDescent="0.35">
      <c r="A250">
        <v>2024</v>
      </c>
      <c r="B250" t="s">
        <v>5873</v>
      </c>
      <c r="C250">
        <v>16</v>
      </c>
      <c r="D250">
        <v>2</v>
      </c>
      <c r="E250">
        <v>9</v>
      </c>
      <c r="F250" t="s">
        <v>125</v>
      </c>
      <c r="G250" t="s">
        <v>5940</v>
      </c>
      <c r="H250">
        <v>7</v>
      </c>
      <c r="I250">
        <v>104026</v>
      </c>
      <c r="J250">
        <v>105</v>
      </c>
      <c r="K250" t="s">
        <v>5896</v>
      </c>
      <c r="L250">
        <v>0</v>
      </c>
      <c r="M250" t="s">
        <v>5520</v>
      </c>
      <c r="N250">
        <v>214379.81</v>
      </c>
      <c r="O250">
        <v>82520.59</v>
      </c>
      <c r="P250">
        <v>0</v>
      </c>
      <c r="Q250">
        <v>265777.51</v>
      </c>
      <c r="R250">
        <v>0</v>
      </c>
      <c r="S250">
        <v>31122.89</v>
      </c>
    </row>
    <row r="251" spans="1:19" x14ac:dyDescent="0.35">
      <c r="A251">
        <v>2024</v>
      </c>
      <c r="B251" t="s">
        <v>5890</v>
      </c>
      <c r="C251">
        <v>17</v>
      </c>
      <c r="D251">
        <v>2</v>
      </c>
      <c r="E251">
        <v>4</v>
      </c>
      <c r="F251" t="s">
        <v>555</v>
      </c>
      <c r="G251" t="s">
        <v>5941</v>
      </c>
      <c r="H251">
        <v>7</v>
      </c>
      <c r="I251">
        <v>104026</v>
      </c>
      <c r="J251">
        <v>1190</v>
      </c>
      <c r="K251" t="s">
        <v>5894</v>
      </c>
      <c r="L251">
        <v>0</v>
      </c>
      <c r="M251" t="s">
        <v>5520</v>
      </c>
      <c r="N251">
        <v>118235.28</v>
      </c>
      <c r="O251">
        <v>15768.06</v>
      </c>
      <c r="P251">
        <v>0</v>
      </c>
      <c r="Q251">
        <v>15000</v>
      </c>
      <c r="R251">
        <v>0</v>
      </c>
      <c r="S251">
        <v>119003.34</v>
      </c>
    </row>
    <row r="252" spans="1:19" x14ac:dyDescent="0.35">
      <c r="A252">
        <v>2024</v>
      </c>
      <c r="B252" t="s">
        <v>5890</v>
      </c>
      <c r="C252">
        <v>17</v>
      </c>
      <c r="D252">
        <v>2</v>
      </c>
      <c r="E252">
        <v>9</v>
      </c>
      <c r="F252" t="s">
        <v>412</v>
      </c>
      <c r="G252" t="s">
        <v>5942</v>
      </c>
      <c r="H252">
        <v>7</v>
      </c>
      <c r="I252">
        <v>102194</v>
      </c>
      <c r="J252">
        <v>3</v>
      </c>
      <c r="K252" t="s">
        <v>5894</v>
      </c>
      <c r="L252">
        <v>0</v>
      </c>
      <c r="M252" t="s">
        <v>5520</v>
      </c>
      <c r="N252">
        <v>166006.5</v>
      </c>
      <c r="O252">
        <v>29606.82</v>
      </c>
      <c r="P252">
        <v>0</v>
      </c>
      <c r="Q252">
        <v>0</v>
      </c>
      <c r="R252">
        <v>0</v>
      </c>
      <c r="S252">
        <v>195613.32</v>
      </c>
    </row>
    <row r="253" spans="1:19" x14ac:dyDescent="0.35">
      <c r="A253">
        <v>2024</v>
      </c>
      <c r="B253" t="s">
        <v>5890</v>
      </c>
      <c r="C253">
        <v>17</v>
      </c>
      <c r="D253">
        <v>2</v>
      </c>
      <c r="E253">
        <v>11</v>
      </c>
      <c r="F253" t="s">
        <v>559</v>
      </c>
      <c r="G253" t="s">
        <v>5943</v>
      </c>
      <c r="H253">
        <v>7</v>
      </c>
      <c r="I253">
        <v>104026</v>
      </c>
      <c r="J253">
        <v>101</v>
      </c>
      <c r="K253" t="s">
        <v>5894</v>
      </c>
      <c r="L253">
        <v>0</v>
      </c>
      <c r="M253" t="s">
        <v>5520</v>
      </c>
      <c r="N253">
        <v>383587.12</v>
      </c>
      <c r="O253">
        <v>42984.37</v>
      </c>
      <c r="P253">
        <v>0</v>
      </c>
      <c r="Q253">
        <v>0</v>
      </c>
      <c r="R253">
        <v>0</v>
      </c>
      <c r="S253">
        <v>426571.49</v>
      </c>
    </row>
    <row r="254" spans="1:19" x14ac:dyDescent="0.35">
      <c r="A254">
        <v>2024</v>
      </c>
      <c r="B254" t="s">
        <v>5890</v>
      </c>
      <c r="C254">
        <v>17</v>
      </c>
      <c r="D254">
        <v>2</v>
      </c>
      <c r="E254">
        <v>12</v>
      </c>
      <c r="F254" t="s">
        <v>560</v>
      </c>
      <c r="G254" t="s">
        <v>5944</v>
      </c>
      <c r="H254">
        <v>7</v>
      </c>
      <c r="I254">
        <v>104026</v>
      </c>
      <c r="J254">
        <v>1</v>
      </c>
      <c r="K254" t="s">
        <v>5894</v>
      </c>
      <c r="L254">
        <v>0</v>
      </c>
      <c r="M254" t="s">
        <v>5520</v>
      </c>
      <c r="N254">
        <v>57138.879999999997</v>
      </c>
      <c r="O254">
        <v>7456.89</v>
      </c>
      <c r="P254">
        <v>0</v>
      </c>
      <c r="Q254">
        <v>10308</v>
      </c>
      <c r="R254">
        <v>0</v>
      </c>
      <c r="S254">
        <v>54287.77</v>
      </c>
    </row>
    <row r="255" spans="1:19" x14ac:dyDescent="0.35">
      <c r="A255">
        <v>2024</v>
      </c>
      <c r="B255" t="s">
        <v>5763</v>
      </c>
      <c r="C255">
        <v>18</v>
      </c>
      <c r="D255">
        <v>2</v>
      </c>
      <c r="E255">
        <v>2</v>
      </c>
      <c r="F255" t="s">
        <v>563</v>
      </c>
      <c r="G255" t="s">
        <v>5945</v>
      </c>
      <c r="H255">
        <v>7</v>
      </c>
      <c r="I255">
        <v>104026</v>
      </c>
      <c r="J255">
        <v>3</v>
      </c>
      <c r="K255" t="s">
        <v>5894</v>
      </c>
      <c r="L255">
        <v>0</v>
      </c>
      <c r="M255" t="s">
        <v>5520</v>
      </c>
      <c r="N255">
        <v>119093.91</v>
      </c>
      <c r="O255">
        <v>19110.599999999999</v>
      </c>
      <c r="P255">
        <v>0</v>
      </c>
      <c r="Q255">
        <v>0</v>
      </c>
      <c r="R255">
        <v>0</v>
      </c>
      <c r="S255">
        <v>138204.51</v>
      </c>
    </row>
    <row r="256" spans="1:19" x14ac:dyDescent="0.35">
      <c r="A256">
        <v>2024</v>
      </c>
      <c r="B256" t="s">
        <v>5763</v>
      </c>
      <c r="C256">
        <v>18</v>
      </c>
      <c r="D256">
        <v>2</v>
      </c>
      <c r="E256">
        <v>3</v>
      </c>
      <c r="F256" t="s">
        <v>564</v>
      </c>
      <c r="G256" t="s">
        <v>5946</v>
      </c>
      <c r="H256">
        <v>7</v>
      </c>
      <c r="I256">
        <v>104026</v>
      </c>
      <c r="J256">
        <v>104026</v>
      </c>
      <c r="K256" t="s">
        <v>5894</v>
      </c>
      <c r="L256">
        <v>0</v>
      </c>
      <c r="M256" t="s">
        <v>5520</v>
      </c>
      <c r="N256">
        <v>33940.54</v>
      </c>
      <c r="O256">
        <v>114243.91</v>
      </c>
      <c r="P256">
        <v>0</v>
      </c>
      <c r="Q256">
        <v>104965.51</v>
      </c>
      <c r="R256">
        <v>0</v>
      </c>
      <c r="S256">
        <v>43218.94</v>
      </c>
    </row>
    <row r="257" spans="1:19" x14ac:dyDescent="0.35">
      <c r="A257">
        <v>2024</v>
      </c>
      <c r="B257" t="s">
        <v>5763</v>
      </c>
      <c r="C257">
        <v>18</v>
      </c>
      <c r="D257">
        <v>2</v>
      </c>
      <c r="E257">
        <v>4</v>
      </c>
      <c r="F257" t="s">
        <v>369</v>
      </c>
      <c r="G257" t="s">
        <v>5947</v>
      </c>
      <c r="H257">
        <v>7</v>
      </c>
      <c r="I257">
        <v>104026</v>
      </c>
      <c r="J257">
        <v>1</v>
      </c>
      <c r="K257" t="s">
        <v>5894</v>
      </c>
      <c r="L257">
        <v>0</v>
      </c>
      <c r="M257" t="s">
        <v>5520</v>
      </c>
      <c r="N257">
        <v>19839.75</v>
      </c>
      <c r="O257">
        <v>0</v>
      </c>
      <c r="P257">
        <v>0</v>
      </c>
      <c r="Q257">
        <v>0</v>
      </c>
      <c r="R257">
        <v>0</v>
      </c>
      <c r="S257">
        <v>19839.75</v>
      </c>
    </row>
    <row r="258" spans="1:19" x14ac:dyDescent="0.35">
      <c r="A258">
        <v>2024</v>
      </c>
      <c r="B258" t="s">
        <v>5763</v>
      </c>
      <c r="C258">
        <v>18</v>
      </c>
      <c r="D258">
        <v>2</v>
      </c>
      <c r="E258">
        <v>9</v>
      </c>
      <c r="F258" t="s">
        <v>327</v>
      </c>
      <c r="G258" t="s">
        <v>5948</v>
      </c>
      <c r="H258">
        <v>7</v>
      </c>
      <c r="I258">
        <v>104026</v>
      </c>
      <c r="J258">
        <v>1</v>
      </c>
      <c r="K258" t="s">
        <v>5894</v>
      </c>
      <c r="L258">
        <v>0</v>
      </c>
      <c r="M258" t="s">
        <v>5520</v>
      </c>
      <c r="N258">
        <v>39117.1</v>
      </c>
      <c r="O258">
        <v>0</v>
      </c>
      <c r="P258">
        <v>0</v>
      </c>
      <c r="Q258">
        <v>16000</v>
      </c>
      <c r="R258">
        <v>0</v>
      </c>
      <c r="S258">
        <v>23117.1</v>
      </c>
    </row>
    <row r="259" spans="1:19" x14ac:dyDescent="0.35">
      <c r="A259">
        <v>2024</v>
      </c>
      <c r="B259" t="s">
        <v>5763</v>
      </c>
      <c r="C259">
        <v>18</v>
      </c>
      <c r="D259">
        <v>2</v>
      </c>
      <c r="E259">
        <v>11</v>
      </c>
      <c r="F259" t="s">
        <v>278</v>
      </c>
      <c r="G259" t="s">
        <v>5949</v>
      </c>
      <c r="H259">
        <v>7</v>
      </c>
      <c r="I259">
        <v>104026</v>
      </c>
      <c r="J259">
        <v>1190</v>
      </c>
      <c r="K259" t="s">
        <v>5894</v>
      </c>
      <c r="L259">
        <v>0</v>
      </c>
      <c r="M259" t="s">
        <v>5520</v>
      </c>
      <c r="N259">
        <v>11328.91</v>
      </c>
      <c r="O259">
        <v>11716.53</v>
      </c>
      <c r="P259">
        <v>0</v>
      </c>
      <c r="Q259">
        <v>10000</v>
      </c>
      <c r="R259">
        <v>0</v>
      </c>
      <c r="S259">
        <v>13045.44</v>
      </c>
    </row>
    <row r="260" spans="1:19" x14ac:dyDescent="0.35">
      <c r="A260">
        <v>2024</v>
      </c>
      <c r="B260" t="s">
        <v>5844</v>
      </c>
      <c r="C260">
        <v>19</v>
      </c>
      <c r="D260">
        <v>2</v>
      </c>
      <c r="E260">
        <v>3</v>
      </c>
      <c r="F260" t="s">
        <v>521</v>
      </c>
      <c r="G260" t="s">
        <v>5950</v>
      </c>
      <c r="H260">
        <v>7</v>
      </c>
      <c r="I260">
        <v>104026</v>
      </c>
      <c r="J260">
        <v>1</v>
      </c>
      <c r="K260" t="s">
        <v>5894</v>
      </c>
      <c r="L260">
        <v>0</v>
      </c>
      <c r="M260" t="s">
        <v>5520</v>
      </c>
      <c r="N260">
        <v>62960.87</v>
      </c>
      <c r="O260">
        <v>49469.86</v>
      </c>
      <c r="P260">
        <v>0</v>
      </c>
      <c r="Q260">
        <v>27750.04</v>
      </c>
      <c r="R260">
        <v>0</v>
      </c>
      <c r="S260">
        <v>84680.69</v>
      </c>
    </row>
    <row r="261" spans="1:19" x14ac:dyDescent="0.35">
      <c r="A261">
        <v>2024</v>
      </c>
      <c r="B261" t="s">
        <v>5844</v>
      </c>
      <c r="C261">
        <v>19</v>
      </c>
      <c r="D261">
        <v>2</v>
      </c>
      <c r="E261">
        <v>6</v>
      </c>
      <c r="F261" t="s">
        <v>570</v>
      </c>
      <c r="G261" t="s">
        <v>5951</v>
      </c>
      <c r="H261">
        <v>7</v>
      </c>
      <c r="I261">
        <v>104026</v>
      </c>
      <c r="J261">
        <v>5</v>
      </c>
      <c r="K261" t="s">
        <v>5894</v>
      </c>
      <c r="L261">
        <v>0</v>
      </c>
      <c r="M261" t="s">
        <v>5520</v>
      </c>
      <c r="N261">
        <v>63411.37</v>
      </c>
      <c r="O261">
        <v>26459.03</v>
      </c>
      <c r="P261">
        <v>0</v>
      </c>
      <c r="Q261">
        <v>14000</v>
      </c>
      <c r="R261">
        <v>0</v>
      </c>
      <c r="S261">
        <v>75870.399999999994</v>
      </c>
    </row>
    <row r="262" spans="1:19" x14ac:dyDescent="0.35">
      <c r="A262">
        <v>2024</v>
      </c>
      <c r="B262" t="s">
        <v>5569</v>
      </c>
      <c r="C262">
        <v>20</v>
      </c>
      <c r="D262">
        <v>2</v>
      </c>
      <c r="E262">
        <v>6</v>
      </c>
      <c r="F262" t="s">
        <v>575</v>
      </c>
      <c r="G262" t="s">
        <v>5952</v>
      </c>
      <c r="H262">
        <v>7</v>
      </c>
      <c r="I262">
        <v>104026</v>
      </c>
      <c r="J262">
        <v>1</v>
      </c>
      <c r="K262" t="s">
        <v>5894</v>
      </c>
      <c r="L262">
        <v>0</v>
      </c>
      <c r="M262" t="s">
        <v>5520</v>
      </c>
      <c r="N262">
        <v>708421.84</v>
      </c>
      <c r="O262">
        <v>68494.44</v>
      </c>
      <c r="P262">
        <v>0</v>
      </c>
      <c r="Q262">
        <v>0</v>
      </c>
      <c r="R262">
        <v>0</v>
      </c>
      <c r="S262">
        <v>776916.28</v>
      </c>
    </row>
    <row r="263" spans="1:19" x14ac:dyDescent="0.35">
      <c r="A263">
        <v>2024</v>
      </c>
      <c r="B263" t="s">
        <v>5569</v>
      </c>
      <c r="C263">
        <v>20</v>
      </c>
      <c r="D263">
        <v>2</v>
      </c>
      <c r="E263">
        <v>9</v>
      </c>
      <c r="F263" t="s">
        <v>254</v>
      </c>
      <c r="G263" t="s">
        <v>5953</v>
      </c>
      <c r="H263">
        <v>7</v>
      </c>
      <c r="I263">
        <v>104026</v>
      </c>
      <c r="J263">
        <v>16</v>
      </c>
      <c r="K263" t="s">
        <v>5894</v>
      </c>
      <c r="L263">
        <v>0</v>
      </c>
      <c r="M263" t="s">
        <v>5520</v>
      </c>
      <c r="N263">
        <v>367098.34</v>
      </c>
      <c r="O263">
        <v>251895.31</v>
      </c>
      <c r="P263">
        <v>0</v>
      </c>
      <c r="Q263">
        <v>0</v>
      </c>
      <c r="R263">
        <v>0</v>
      </c>
      <c r="S263">
        <v>618993.65</v>
      </c>
    </row>
    <row r="264" spans="1:19" x14ac:dyDescent="0.35">
      <c r="A264">
        <v>2024</v>
      </c>
      <c r="B264" t="s">
        <v>5569</v>
      </c>
      <c r="C264">
        <v>20</v>
      </c>
      <c r="D264">
        <v>2</v>
      </c>
      <c r="E264">
        <v>11</v>
      </c>
      <c r="F264" t="s">
        <v>577</v>
      </c>
      <c r="G264" t="s">
        <v>5954</v>
      </c>
      <c r="H264">
        <v>7</v>
      </c>
      <c r="I264">
        <v>104026</v>
      </c>
      <c r="J264">
        <v>119</v>
      </c>
      <c r="K264" t="s">
        <v>5894</v>
      </c>
      <c r="L264">
        <v>0</v>
      </c>
      <c r="M264" t="s">
        <v>5520</v>
      </c>
      <c r="N264">
        <v>512875.19</v>
      </c>
      <c r="O264">
        <v>288290.53000000003</v>
      </c>
      <c r="P264">
        <v>0</v>
      </c>
      <c r="Q264">
        <v>143848.70000000001</v>
      </c>
      <c r="R264">
        <v>0</v>
      </c>
      <c r="S264">
        <v>657317.02</v>
      </c>
    </row>
    <row r="265" spans="1:19" x14ac:dyDescent="0.35">
      <c r="A265">
        <v>2024</v>
      </c>
      <c r="B265" t="s">
        <v>5569</v>
      </c>
      <c r="C265">
        <v>20</v>
      </c>
      <c r="D265">
        <v>2</v>
      </c>
      <c r="E265">
        <v>14</v>
      </c>
      <c r="F265" t="s">
        <v>278</v>
      </c>
      <c r="G265" t="s">
        <v>5955</v>
      </c>
      <c r="H265">
        <v>7</v>
      </c>
      <c r="I265">
        <v>104026</v>
      </c>
      <c r="J265">
        <v>1190</v>
      </c>
      <c r="K265" t="s">
        <v>5894</v>
      </c>
      <c r="L265">
        <v>0</v>
      </c>
      <c r="M265" t="s">
        <v>5520</v>
      </c>
      <c r="N265">
        <v>85613.3</v>
      </c>
      <c r="O265">
        <v>81183.78</v>
      </c>
      <c r="P265">
        <v>0</v>
      </c>
      <c r="Q265">
        <v>22827.52</v>
      </c>
      <c r="R265">
        <v>0</v>
      </c>
      <c r="S265">
        <v>143969.56</v>
      </c>
    </row>
    <row r="266" spans="1:19" x14ac:dyDescent="0.35">
      <c r="A266">
        <v>2024</v>
      </c>
      <c r="B266" t="s">
        <v>5554</v>
      </c>
      <c r="C266">
        <v>23</v>
      </c>
      <c r="D266">
        <v>2</v>
      </c>
      <c r="E266">
        <v>1</v>
      </c>
      <c r="F266" t="s">
        <v>587</v>
      </c>
      <c r="G266" t="s">
        <v>5956</v>
      </c>
      <c r="H266">
        <v>7</v>
      </c>
      <c r="I266">
        <v>104026</v>
      </c>
      <c r="J266">
        <v>2</v>
      </c>
      <c r="K266" t="s">
        <v>5894</v>
      </c>
      <c r="L266">
        <v>0</v>
      </c>
      <c r="M266" t="s">
        <v>5520</v>
      </c>
      <c r="N266">
        <v>56112.6</v>
      </c>
      <c r="O266">
        <v>19375.86</v>
      </c>
      <c r="P266">
        <v>0</v>
      </c>
      <c r="Q266">
        <v>60000</v>
      </c>
      <c r="R266">
        <v>0</v>
      </c>
      <c r="S266">
        <v>15488.46</v>
      </c>
    </row>
    <row r="267" spans="1:19" x14ac:dyDescent="0.35">
      <c r="A267">
        <v>2024</v>
      </c>
      <c r="B267" t="s">
        <v>5554</v>
      </c>
      <c r="C267">
        <v>23</v>
      </c>
      <c r="D267">
        <v>2</v>
      </c>
      <c r="E267">
        <v>9</v>
      </c>
      <c r="F267" t="s">
        <v>561</v>
      </c>
      <c r="G267" t="s">
        <v>5957</v>
      </c>
      <c r="H267">
        <v>7</v>
      </c>
      <c r="I267">
        <v>104026</v>
      </c>
      <c r="J267">
        <v>1</v>
      </c>
      <c r="K267" t="s">
        <v>5894</v>
      </c>
      <c r="L267">
        <v>0</v>
      </c>
      <c r="M267" t="s">
        <v>5520</v>
      </c>
      <c r="N267">
        <v>96753.31</v>
      </c>
      <c r="O267">
        <v>40654.129999999997</v>
      </c>
      <c r="P267">
        <v>0</v>
      </c>
      <c r="Q267">
        <v>9731.3799999999992</v>
      </c>
      <c r="R267">
        <v>0</v>
      </c>
      <c r="S267">
        <v>127676.06</v>
      </c>
    </row>
    <row r="268" spans="1:19" x14ac:dyDescent="0.35">
      <c r="A268">
        <v>2024</v>
      </c>
      <c r="B268" t="s">
        <v>5554</v>
      </c>
      <c r="C268">
        <v>23</v>
      </c>
      <c r="D268">
        <v>2</v>
      </c>
      <c r="E268">
        <v>10</v>
      </c>
      <c r="F268" t="s">
        <v>455</v>
      </c>
      <c r="G268" t="s">
        <v>5958</v>
      </c>
      <c r="H268">
        <v>7</v>
      </c>
      <c r="I268">
        <v>104026</v>
      </c>
      <c r="J268">
        <v>2</v>
      </c>
      <c r="K268" t="s">
        <v>5894</v>
      </c>
      <c r="L268">
        <v>0</v>
      </c>
      <c r="M268" t="s">
        <v>5520</v>
      </c>
      <c r="N268">
        <v>61806.3</v>
      </c>
      <c r="O268">
        <v>9488.52</v>
      </c>
      <c r="P268">
        <v>0</v>
      </c>
      <c r="Q268">
        <v>0</v>
      </c>
      <c r="R268">
        <v>0</v>
      </c>
      <c r="S268">
        <v>71294.820000000007</v>
      </c>
    </row>
    <row r="269" spans="1:19" x14ac:dyDescent="0.35">
      <c r="A269">
        <v>2024</v>
      </c>
      <c r="B269" t="s">
        <v>5656</v>
      </c>
      <c r="C269">
        <v>24</v>
      </c>
      <c r="D269">
        <v>2</v>
      </c>
      <c r="E269">
        <v>10</v>
      </c>
      <c r="F269" t="s">
        <v>598</v>
      </c>
      <c r="G269" t="s">
        <v>5959</v>
      </c>
      <c r="H269">
        <v>7</v>
      </c>
      <c r="I269">
        <v>104026</v>
      </c>
      <c r="J269">
        <v>1</v>
      </c>
      <c r="K269" t="s">
        <v>5894</v>
      </c>
      <c r="L269">
        <v>0</v>
      </c>
      <c r="M269" t="s">
        <v>5520</v>
      </c>
      <c r="N269">
        <v>38024.39</v>
      </c>
      <c r="O269">
        <v>8441.3700000000008</v>
      </c>
      <c r="P269">
        <v>0</v>
      </c>
      <c r="Q269">
        <v>17000</v>
      </c>
      <c r="R269">
        <v>0</v>
      </c>
      <c r="S269">
        <v>29465.759999999998</v>
      </c>
    </row>
    <row r="270" spans="1:19" x14ac:dyDescent="0.35">
      <c r="A270">
        <v>2024</v>
      </c>
      <c r="B270" t="s">
        <v>5656</v>
      </c>
      <c r="C270">
        <v>24</v>
      </c>
      <c r="D270">
        <v>2</v>
      </c>
      <c r="E270">
        <v>12</v>
      </c>
      <c r="F270" t="s">
        <v>340</v>
      </c>
      <c r="G270" t="s">
        <v>5960</v>
      </c>
      <c r="H270">
        <v>7</v>
      </c>
      <c r="I270">
        <v>104026</v>
      </c>
      <c r="J270">
        <v>1</v>
      </c>
      <c r="K270" t="s">
        <v>5894</v>
      </c>
      <c r="L270">
        <v>0</v>
      </c>
      <c r="M270" t="s">
        <v>5520</v>
      </c>
      <c r="N270">
        <v>1302.43</v>
      </c>
      <c r="O270">
        <v>92.05</v>
      </c>
      <c r="P270">
        <v>0</v>
      </c>
      <c r="Q270">
        <v>0</v>
      </c>
      <c r="R270">
        <v>0</v>
      </c>
      <c r="S270">
        <v>1394.48</v>
      </c>
    </row>
    <row r="271" spans="1:19" x14ac:dyDescent="0.35">
      <c r="A271">
        <v>2024</v>
      </c>
      <c r="B271" t="s">
        <v>5730</v>
      </c>
      <c r="C271">
        <v>25</v>
      </c>
      <c r="D271">
        <v>2</v>
      </c>
      <c r="E271">
        <v>3</v>
      </c>
      <c r="F271" t="s">
        <v>480</v>
      </c>
      <c r="G271" t="s">
        <v>5961</v>
      </c>
      <c r="H271">
        <v>7</v>
      </c>
      <c r="I271">
        <v>104026</v>
      </c>
      <c r="J271">
        <v>1</v>
      </c>
      <c r="K271" t="s">
        <v>5894</v>
      </c>
      <c r="L271">
        <v>0</v>
      </c>
      <c r="M271" t="s">
        <v>5520</v>
      </c>
      <c r="N271">
        <v>79003.75</v>
      </c>
      <c r="O271">
        <v>18056.66</v>
      </c>
      <c r="P271">
        <v>0</v>
      </c>
      <c r="Q271">
        <v>5407.79</v>
      </c>
      <c r="R271">
        <v>0</v>
      </c>
      <c r="S271">
        <v>91652.62</v>
      </c>
    </row>
    <row r="272" spans="1:19" x14ac:dyDescent="0.35">
      <c r="A272">
        <v>2024</v>
      </c>
      <c r="B272" t="s">
        <v>5730</v>
      </c>
      <c r="C272">
        <v>25</v>
      </c>
      <c r="D272">
        <v>2</v>
      </c>
      <c r="E272">
        <v>4</v>
      </c>
      <c r="F272" t="s">
        <v>603</v>
      </c>
      <c r="G272" t="s">
        <v>5781</v>
      </c>
      <c r="H272">
        <v>7</v>
      </c>
      <c r="I272">
        <v>104026</v>
      </c>
      <c r="J272">
        <v>1190</v>
      </c>
      <c r="K272" t="s">
        <v>5896</v>
      </c>
      <c r="L272">
        <v>0</v>
      </c>
      <c r="M272" t="s">
        <v>5520</v>
      </c>
      <c r="N272">
        <v>50278.79</v>
      </c>
      <c r="O272">
        <v>10687.82</v>
      </c>
      <c r="P272">
        <v>0</v>
      </c>
      <c r="Q272">
        <v>4951.95</v>
      </c>
      <c r="R272">
        <v>0</v>
      </c>
      <c r="S272">
        <v>56014.66</v>
      </c>
    </row>
    <row r="273" spans="1:19" x14ac:dyDescent="0.35">
      <c r="A273">
        <v>2024</v>
      </c>
      <c r="B273" t="s">
        <v>5730</v>
      </c>
      <c r="C273">
        <v>25</v>
      </c>
      <c r="D273">
        <v>2</v>
      </c>
      <c r="E273">
        <v>5</v>
      </c>
      <c r="F273" t="s">
        <v>412</v>
      </c>
      <c r="G273" t="s">
        <v>5862</v>
      </c>
      <c r="H273">
        <v>7</v>
      </c>
      <c r="I273">
        <v>104026</v>
      </c>
      <c r="J273">
        <v>2</v>
      </c>
      <c r="K273" t="s">
        <v>5894</v>
      </c>
      <c r="L273">
        <v>0</v>
      </c>
      <c r="M273" t="s">
        <v>5520</v>
      </c>
      <c r="N273">
        <v>33146.129999999997</v>
      </c>
      <c r="O273">
        <v>15463.8</v>
      </c>
      <c r="P273">
        <v>0</v>
      </c>
      <c r="Q273">
        <v>14786.08</v>
      </c>
      <c r="R273">
        <v>0</v>
      </c>
      <c r="S273">
        <v>33823.85</v>
      </c>
    </row>
    <row r="274" spans="1:19" x14ac:dyDescent="0.35">
      <c r="A274">
        <v>2024</v>
      </c>
      <c r="B274" t="s">
        <v>5730</v>
      </c>
      <c r="C274">
        <v>25</v>
      </c>
      <c r="D274">
        <v>2</v>
      </c>
      <c r="E274">
        <v>7</v>
      </c>
      <c r="F274" t="s">
        <v>278</v>
      </c>
      <c r="G274" t="s">
        <v>5962</v>
      </c>
      <c r="H274">
        <v>7</v>
      </c>
      <c r="I274">
        <v>104026</v>
      </c>
      <c r="J274">
        <v>104026</v>
      </c>
      <c r="K274" t="s">
        <v>5894</v>
      </c>
      <c r="L274">
        <v>0</v>
      </c>
      <c r="M274" t="s">
        <v>5520</v>
      </c>
      <c r="N274">
        <v>339637.61</v>
      </c>
      <c r="O274">
        <v>34582.720000000001</v>
      </c>
      <c r="P274">
        <v>0</v>
      </c>
      <c r="Q274">
        <v>150000</v>
      </c>
      <c r="R274">
        <v>0</v>
      </c>
      <c r="S274">
        <v>224220.33</v>
      </c>
    </row>
    <row r="275" spans="1:19" x14ac:dyDescent="0.35">
      <c r="A275">
        <v>2024</v>
      </c>
      <c r="B275" t="s">
        <v>5730</v>
      </c>
      <c r="C275">
        <v>25</v>
      </c>
      <c r="D275">
        <v>2</v>
      </c>
      <c r="E275">
        <v>8</v>
      </c>
      <c r="F275" t="s">
        <v>351</v>
      </c>
      <c r="G275" t="s">
        <v>5963</v>
      </c>
      <c r="H275">
        <v>7</v>
      </c>
      <c r="I275">
        <v>104026</v>
      </c>
      <c r="J275">
        <v>1</v>
      </c>
      <c r="K275" t="s">
        <v>5894</v>
      </c>
      <c r="L275">
        <v>0</v>
      </c>
      <c r="M275" t="s">
        <v>5520</v>
      </c>
      <c r="N275">
        <v>99872.04</v>
      </c>
      <c r="O275">
        <v>17032.080000000002</v>
      </c>
      <c r="P275">
        <v>0</v>
      </c>
      <c r="Q275">
        <v>84</v>
      </c>
      <c r="R275">
        <v>0</v>
      </c>
      <c r="S275">
        <v>116820.12</v>
      </c>
    </row>
    <row r="276" spans="1:19" x14ac:dyDescent="0.35">
      <c r="A276">
        <v>2024</v>
      </c>
      <c r="B276" t="s">
        <v>5964</v>
      </c>
      <c r="C276">
        <v>26</v>
      </c>
      <c r="D276">
        <v>2</v>
      </c>
      <c r="E276">
        <v>6</v>
      </c>
      <c r="F276" t="s">
        <v>533</v>
      </c>
      <c r="G276" t="s">
        <v>5965</v>
      </c>
      <c r="H276">
        <v>7</v>
      </c>
      <c r="I276">
        <v>104026</v>
      </c>
      <c r="J276">
        <v>1190</v>
      </c>
      <c r="K276" t="s">
        <v>5896</v>
      </c>
      <c r="L276">
        <v>0</v>
      </c>
      <c r="M276" t="s">
        <v>5520</v>
      </c>
      <c r="N276">
        <v>0</v>
      </c>
      <c r="O276">
        <v>736221.08</v>
      </c>
      <c r="P276">
        <v>0</v>
      </c>
      <c r="Q276">
        <v>119429.82</v>
      </c>
      <c r="R276">
        <v>0</v>
      </c>
      <c r="S276">
        <v>616791.26</v>
      </c>
    </row>
    <row r="277" spans="1:19" x14ac:dyDescent="0.35">
      <c r="A277">
        <v>2024</v>
      </c>
      <c r="B277" t="s">
        <v>5627</v>
      </c>
      <c r="C277">
        <v>27</v>
      </c>
      <c r="D277">
        <v>2</v>
      </c>
      <c r="E277">
        <v>4</v>
      </c>
      <c r="F277" t="s">
        <v>609</v>
      </c>
      <c r="G277" t="s">
        <v>5966</v>
      </c>
      <c r="H277">
        <v>7</v>
      </c>
      <c r="I277">
        <v>104026</v>
      </c>
      <c r="J277">
        <v>1</v>
      </c>
      <c r="K277" t="s">
        <v>5894</v>
      </c>
      <c r="L277">
        <v>0</v>
      </c>
      <c r="M277" t="s">
        <v>5520</v>
      </c>
      <c r="N277">
        <v>57228.86</v>
      </c>
      <c r="O277">
        <v>9170.7999999999993</v>
      </c>
      <c r="P277">
        <v>0</v>
      </c>
      <c r="Q277">
        <v>188.7</v>
      </c>
      <c r="R277">
        <v>0</v>
      </c>
      <c r="S277">
        <v>66210.960000000006</v>
      </c>
    </row>
    <row r="278" spans="1:19" x14ac:dyDescent="0.35">
      <c r="A278">
        <v>2024</v>
      </c>
      <c r="B278" t="s">
        <v>5627</v>
      </c>
      <c r="C278">
        <v>27</v>
      </c>
      <c r="D278">
        <v>2</v>
      </c>
      <c r="E278">
        <v>5</v>
      </c>
      <c r="F278" t="s">
        <v>254</v>
      </c>
      <c r="G278" t="s">
        <v>5967</v>
      </c>
      <c r="H278">
        <v>7</v>
      </c>
      <c r="I278">
        <v>104026</v>
      </c>
      <c r="J278">
        <v>1</v>
      </c>
      <c r="K278" t="s">
        <v>5894</v>
      </c>
      <c r="L278">
        <v>0</v>
      </c>
      <c r="M278" t="s">
        <v>5520</v>
      </c>
      <c r="N278">
        <v>61926.95</v>
      </c>
      <c r="O278">
        <v>35447.01</v>
      </c>
      <c r="P278">
        <v>0</v>
      </c>
      <c r="Q278">
        <v>0</v>
      </c>
      <c r="R278">
        <v>0</v>
      </c>
      <c r="S278">
        <v>97373.96</v>
      </c>
    </row>
    <row r="279" spans="1:19" x14ac:dyDescent="0.35">
      <c r="A279">
        <v>2024</v>
      </c>
      <c r="B279" t="s">
        <v>5627</v>
      </c>
      <c r="C279">
        <v>27</v>
      </c>
      <c r="D279">
        <v>2</v>
      </c>
      <c r="E279">
        <v>7</v>
      </c>
      <c r="F279" t="s">
        <v>610</v>
      </c>
      <c r="G279" t="s">
        <v>5810</v>
      </c>
      <c r="H279">
        <v>7</v>
      </c>
      <c r="I279">
        <v>104026</v>
      </c>
      <c r="J279">
        <v>1190</v>
      </c>
      <c r="K279" t="s">
        <v>5896</v>
      </c>
      <c r="L279">
        <v>0</v>
      </c>
      <c r="M279" t="s">
        <v>5520</v>
      </c>
      <c r="N279">
        <v>96014.44</v>
      </c>
      <c r="O279">
        <v>27009.64</v>
      </c>
      <c r="P279">
        <v>0</v>
      </c>
      <c r="Q279">
        <v>106075</v>
      </c>
      <c r="R279">
        <v>0</v>
      </c>
      <c r="S279">
        <v>16949.080000000002</v>
      </c>
    </row>
    <row r="280" spans="1:19" x14ac:dyDescent="0.35">
      <c r="A280">
        <v>2024</v>
      </c>
      <c r="B280" t="s">
        <v>5712</v>
      </c>
      <c r="C280">
        <v>28</v>
      </c>
      <c r="D280">
        <v>2</v>
      </c>
      <c r="E280">
        <v>6</v>
      </c>
      <c r="F280" t="s">
        <v>595</v>
      </c>
      <c r="G280" t="s">
        <v>5968</v>
      </c>
      <c r="H280">
        <v>7</v>
      </c>
      <c r="I280">
        <v>104026</v>
      </c>
      <c r="J280">
        <v>1190</v>
      </c>
      <c r="K280" t="s">
        <v>5896</v>
      </c>
      <c r="L280">
        <v>0</v>
      </c>
      <c r="M280" t="s">
        <v>5520</v>
      </c>
      <c r="N280">
        <v>51878.92</v>
      </c>
      <c r="O280">
        <v>12319.57</v>
      </c>
      <c r="P280">
        <v>0</v>
      </c>
      <c r="Q280">
        <v>0</v>
      </c>
      <c r="R280">
        <v>0</v>
      </c>
      <c r="S280">
        <v>64198.49</v>
      </c>
    </row>
    <row r="281" spans="1:19" x14ac:dyDescent="0.35">
      <c r="A281">
        <v>2024</v>
      </c>
      <c r="B281" t="s">
        <v>5712</v>
      </c>
      <c r="C281">
        <v>28</v>
      </c>
      <c r="D281">
        <v>2</v>
      </c>
      <c r="E281">
        <v>7</v>
      </c>
      <c r="F281" t="s">
        <v>300</v>
      </c>
      <c r="G281" t="s">
        <v>5969</v>
      </c>
      <c r="H281">
        <v>7</v>
      </c>
      <c r="I281">
        <v>104026</v>
      </c>
      <c r="J281">
        <v>1190</v>
      </c>
      <c r="K281" t="s">
        <v>5894</v>
      </c>
      <c r="L281">
        <v>0</v>
      </c>
      <c r="M281" t="s">
        <v>5520</v>
      </c>
      <c r="N281">
        <v>2.04</v>
      </c>
      <c r="O281">
        <v>0</v>
      </c>
      <c r="P281">
        <v>0</v>
      </c>
      <c r="Q281">
        <v>0</v>
      </c>
      <c r="R281">
        <v>0</v>
      </c>
      <c r="S281">
        <v>2.04</v>
      </c>
    </row>
    <row r="282" spans="1:19" x14ac:dyDescent="0.35">
      <c r="A282">
        <v>2024</v>
      </c>
      <c r="B282" t="s">
        <v>5712</v>
      </c>
      <c r="C282">
        <v>28</v>
      </c>
      <c r="D282">
        <v>2</v>
      </c>
      <c r="E282">
        <v>9</v>
      </c>
      <c r="F282" t="s">
        <v>412</v>
      </c>
      <c r="G282" t="s">
        <v>5970</v>
      </c>
      <c r="H282">
        <v>7</v>
      </c>
      <c r="I282">
        <v>104026</v>
      </c>
      <c r="J282">
        <v>1190</v>
      </c>
      <c r="K282" t="s">
        <v>5896</v>
      </c>
      <c r="L282">
        <v>0</v>
      </c>
      <c r="M282" t="s">
        <v>5520</v>
      </c>
      <c r="N282">
        <v>105930.2</v>
      </c>
      <c r="O282">
        <v>14594.39</v>
      </c>
      <c r="P282">
        <v>0</v>
      </c>
      <c r="Q282">
        <v>19240.5</v>
      </c>
      <c r="R282">
        <v>0</v>
      </c>
      <c r="S282">
        <v>101284.09</v>
      </c>
    </row>
    <row r="283" spans="1:19" x14ac:dyDescent="0.35">
      <c r="A283">
        <v>2024</v>
      </c>
      <c r="B283" t="s">
        <v>5712</v>
      </c>
      <c r="C283">
        <v>28</v>
      </c>
      <c r="D283">
        <v>2</v>
      </c>
      <c r="E283">
        <v>12</v>
      </c>
      <c r="F283" t="s">
        <v>615</v>
      </c>
      <c r="G283" t="s">
        <v>5971</v>
      </c>
      <c r="H283">
        <v>7</v>
      </c>
      <c r="I283">
        <v>104026</v>
      </c>
      <c r="J283">
        <v>1190</v>
      </c>
      <c r="K283" t="s">
        <v>5896</v>
      </c>
      <c r="L283">
        <v>0</v>
      </c>
      <c r="M283" t="s">
        <v>5520</v>
      </c>
      <c r="N283">
        <v>57766.35</v>
      </c>
      <c r="O283">
        <v>13461.43</v>
      </c>
      <c r="P283">
        <v>0</v>
      </c>
      <c r="Q283">
        <v>9485</v>
      </c>
      <c r="R283">
        <v>0</v>
      </c>
      <c r="S283">
        <v>61742.78</v>
      </c>
    </row>
    <row r="284" spans="1:19" x14ac:dyDescent="0.35">
      <c r="A284">
        <v>2024</v>
      </c>
      <c r="B284" t="s">
        <v>5712</v>
      </c>
      <c r="C284">
        <v>28</v>
      </c>
      <c r="D284">
        <v>2</v>
      </c>
      <c r="E284">
        <v>13</v>
      </c>
      <c r="F284" t="s">
        <v>616</v>
      </c>
      <c r="G284" t="s">
        <v>5972</v>
      </c>
      <c r="H284">
        <v>7</v>
      </c>
      <c r="I284">
        <v>104026</v>
      </c>
      <c r="J284">
        <v>1190</v>
      </c>
      <c r="K284" t="s">
        <v>5896</v>
      </c>
      <c r="L284">
        <v>0</v>
      </c>
      <c r="M284" t="s">
        <v>5520</v>
      </c>
      <c r="N284">
        <v>82818.009999999995</v>
      </c>
      <c r="O284">
        <v>18563.759999999998</v>
      </c>
      <c r="P284">
        <v>0</v>
      </c>
      <c r="Q284">
        <v>0</v>
      </c>
      <c r="R284">
        <v>0</v>
      </c>
      <c r="S284">
        <v>101381.77</v>
      </c>
    </row>
    <row r="285" spans="1:19" x14ac:dyDescent="0.35">
      <c r="A285">
        <v>2024</v>
      </c>
      <c r="B285" t="s">
        <v>5712</v>
      </c>
      <c r="C285">
        <v>28</v>
      </c>
      <c r="D285">
        <v>2</v>
      </c>
      <c r="E285">
        <v>14</v>
      </c>
      <c r="F285" t="s">
        <v>125</v>
      </c>
      <c r="G285" t="s">
        <v>5973</v>
      </c>
      <c r="H285">
        <v>7</v>
      </c>
      <c r="I285">
        <v>104026</v>
      </c>
      <c r="J285">
        <v>1190</v>
      </c>
      <c r="K285" t="s">
        <v>5896</v>
      </c>
      <c r="L285">
        <v>0</v>
      </c>
      <c r="M285" t="s">
        <v>5520</v>
      </c>
      <c r="N285">
        <v>77685.850000000006</v>
      </c>
      <c r="O285">
        <v>23236.080000000002</v>
      </c>
      <c r="P285">
        <v>0</v>
      </c>
      <c r="Q285">
        <v>18711.009999999998</v>
      </c>
      <c r="R285">
        <v>0</v>
      </c>
      <c r="S285">
        <v>82210.92</v>
      </c>
    </row>
    <row r="286" spans="1:19" x14ac:dyDescent="0.35">
      <c r="A286">
        <v>2024</v>
      </c>
      <c r="B286" t="s">
        <v>5712</v>
      </c>
      <c r="C286">
        <v>28</v>
      </c>
      <c r="D286">
        <v>2</v>
      </c>
      <c r="E286">
        <v>15</v>
      </c>
      <c r="F286" t="s">
        <v>617</v>
      </c>
      <c r="G286" t="s">
        <v>5974</v>
      </c>
      <c r="H286">
        <v>7</v>
      </c>
      <c r="I286">
        <v>104026</v>
      </c>
      <c r="J286">
        <v>1190</v>
      </c>
      <c r="K286" t="s">
        <v>5896</v>
      </c>
      <c r="L286">
        <v>0</v>
      </c>
      <c r="M286" t="s">
        <v>5520</v>
      </c>
      <c r="N286">
        <v>103437.17</v>
      </c>
      <c r="O286">
        <v>10837.03</v>
      </c>
      <c r="P286">
        <v>0</v>
      </c>
      <c r="Q286">
        <v>0</v>
      </c>
      <c r="R286">
        <v>0</v>
      </c>
      <c r="S286">
        <v>114274.2</v>
      </c>
    </row>
    <row r="287" spans="1:19" x14ac:dyDescent="0.35">
      <c r="A287">
        <v>2024</v>
      </c>
      <c r="B287" t="s">
        <v>5600</v>
      </c>
      <c r="C287">
        <v>29</v>
      </c>
      <c r="D287">
        <v>2</v>
      </c>
      <c r="E287">
        <v>5</v>
      </c>
      <c r="F287" t="s">
        <v>300</v>
      </c>
      <c r="G287" t="s">
        <v>5638</v>
      </c>
      <c r="H287">
        <v>7</v>
      </c>
      <c r="I287">
        <v>104026</v>
      </c>
      <c r="J287">
        <v>1190</v>
      </c>
      <c r="K287" t="s">
        <v>5896</v>
      </c>
      <c r="L287">
        <v>0</v>
      </c>
      <c r="M287" t="s">
        <v>5520</v>
      </c>
      <c r="N287">
        <v>260843.46</v>
      </c>
      <c r="O287">
        <v>158701.44</v>
      </c>
      <c r="P287">
        <v>0</v>
      </c>
      <c r="Q287">
        <v>43309.38</v>
      </c>
      <c r="R287">
        <v>0</v>
      </c>
      <c r="S287">
        <v>376235.52000000002</v>
      </c>
    </row>
    <row r="288" spans="1:19" x14ac:dyDescent="0.35">
      <c r="A288">
        <v>2024</v>
      </c>
      <c r="B288" t="s">
        <v>5600</v>
      </c>
      <c r="C288">
        <v>29</v>
      </c>
      <c r="D288">
        <v>2</v>
      </c>
      <c r="E288">
        <v>8</v>
      </c>
      <c r="F288" t="s">
        <v>351</v>
      </c>
      <c r="G288" t="s">
        <v>5975</v>
      </c>
      <c r="H288">
        <v>7</v>
      </c>
      <c r="I288">
        <v>104026</v>
      </c>
      <c r="J288">
        <v>1190</v>
      </c>
      <c r="K288" t="s">
        <v>5894</v>
      </c>
      <c r="L288">
        <v>0</v>
      </c>
      <c r="M288" t="s">
        <v>5520</v>
      </c>
      <c r="N288">
        <v>41028.26</v>
      </c>
      <c r="O288">
        <v>38948.94</v>
      </c>
      <c r="P288">
        <v>0</v>
      </c>
      <c r="Q288">
        <v>14930.26</v>
      </c>
      <c r="R288">
        <v>0</v>
      </c>
      <c r="S288">
        <v>65046.94</v>
      </c>
    </row>
    <row r="289" spans="1:19" x14ac:dyDescent="0.35">
      <c r="A289">
        <v>2024</v>
      </c>
      <c r="B289" t="s">
        <v>5600</v>
      </c>
      <c r="C289">
        <v>29</v>
      </c>
      <c r="D289">
        <v>2</v>
      </c>
      <c r="E289">
        <v>9</v>
      </c>
      <c r="F289" t="s">
        <v>607</v>
      </c>
      <c r="G289" t="s">
        <v>5976</v>
      </c>
      <c r="H289">
        <v>7</v>
      </c>
      <c r="I289">
        <v>104026</v>
      </c>
      <c r="J289">
        <v>1</v>
      </c>
      <c r="K289" t="s">
        <v>5894</v>
      </c>
      <c r="L289">
        <v>0</v>
      </c>
      <c r="M289" t="s">
        <v>5520</v>
      </c>
      <c r="N289">
        <v>276733.84999999998</v>
      </c>
      <c r="O289">
        <v>94053.96</v>
      </c>
      <c r="P289">
        <v>0</v>
      </c>
      <c r="Q289">
        <v>32057.94</v>
      </c>
      <c r="R289">
        <v>0</v>
      </c>
      <c r="S289">
        <v>338729.87</v>
      </c>
    </row>
    <row r="290" spans="1:19" x14ac:dyDescent="0.35">
      <c r="A290">
        <v>2024</v>
      </c>
      <c r="B290" t="s">
        <v>5527</v>
      </c>
      <c r="C290">
        <v>30</v>
      </c>
      <c r="D290">
        <v>2</v>
      </c>
      <c r="E290">
        <v>1</v>
      </c>
      <c r="F290" t="s">
        <v>620</v>
      </c>
      <c r="G290" t="s">
        <v>5977</v>
      </c>
      <c r="H290">
        <v>7</v>
      </c>
      <c r="I290">
        <v>104026</v>
      </c>
      <c r="J290">
        <v>16</v>
      </c>
      <c r="K290" t="s">
        <v>5894</v>
      </c>
      <c r="L290">
        <v>0</v>
      </c>
      <c r="M290" t="s">
        <v>5520</v>
      </c>
      <c r="N290">
        <v>150243.54999999999</v>
      </c>
      <c r="O290">
        <v>0</v>
      </c>
      <c r="P290">
        <v>0</v>
      </c>
      <c r="Q290">
        <v>0</v>
      </c>
      <c r="R290">
        <v>0</v>
      </c>
      <c r="S290">
        <v>150243.54999999999</v>
      </c>
    </row>
    <row r="291" spans="1:19" x14ac:dyDescent="0.35">
      <c r="A291">
        <v>2024</v>
      </c>
      <c r="B291" t="s">
        <v>5527</v>
      </c>
      <c r="C291">
        <v>30</v>
      </c>
      <c r="D291">
        <v>2</v>
      </c>
      <c r="E291">
        <v>4</v>
      </c>
      <c r="F291" t="s">
        <v>623</v>
      </c>
      <c r="G291" t="s">
        <v>5978</v>
      </c>
      <c r="H291">
        <v>7</v>
      </c>
      <c r="I291">
        <v>104026</v>
      </c>
      <c r="J291">
        <v>1190</v>
      </c>
      <c r="K291" t="s">
        <v>5896</v>
      </c>
      <c r="L291">
        <v>0</v>
      </c>
      <c r="M291" t="s">
        <v>5520</v>
      </c>
      <c r="N291">
        <v>121619.17</v>
      </c>
      <c r="O291">
        <v>267861.84999999998</v>
      </c>
      <c r="P291">
        <v>0</v>
      </c>
      <c r="Q291">
        <v>90390.76</v>
      </c>
      <c r="R291">
        <v>0</v>
      </c>
      <c r="S291">
        <v>299090.26</v>
      </c>
    </row>
    <row r="292" spans="1:19" x14ac:dyDescent="0.35">
      <c r="A292">
        <v>2024</v>
      </c>
      <c r="B292" t="s">
        <v>5527</v>
      </c>
      <c r="C292">
        <v>30</v>
      </c>
      <c r="D292">
        <v>2</v>
      </c>
      <c r="E292">
        <v>6</v>
      </c>
      <c r="F292" t="s">
        <v>609</v>
      </c>
      <c r="G292" t="s">
        <v>5979</v>
      </c>
      <c r="H292">
        <v>7</v>
      </c>
      <c r="I292">
        <v>104026</v>
      </c>
      <c r="J292">
        <v>1</v>
      </c>
      <c r="K292" t="s">
        <v>5894</v>
      </c>
      <c r="L292">
        <v>0</v>
      </c>
      <c r="M292" t="s">
        <v>5520</v>
      </c>
      <c r="N292">
        <v>11416.71</v>
      </c>
      <c r="O292">
        <v>25728.73</v>
      </c>
      <c r="P292">
        <v>0</v>
      </c>
      <c r="Q292">
        <v>16653.57</v>
      </c>
      <c r="R292">
        <v>0</v>
      </c>
      <c r="S292">
        <v>20491.87</v>
      </c>
    </row>
    <row r="293" spans="1:19" x14ac:dyDescent="0.35">
      <c r="A293">
        <v>2024</v>
      </c>
      <c r="B293" t="s">
        <v>5980</v>
      </c>
      <c r="C293">
        <v>31</v>
      </c>
      <c r="D293">
        <v>2</v>
      </c>
      <c r="E293">
        <v>3</v>
      </c>
      <c r="F293" t="s">
        <v>555</v>
      </c>
      <c r="G293" t="s">
        <v>5981</v>
      </c>
      <c r="H293">
        <v>7</v>
      </c>
      <c r="I293">
        <v>104026</v>
      </c>
      <c r="J293">
        <v>1175</v>
      </c>
      <c r="K293" t="s">
        <v>5894</v>
      </c>
      <c r="L293">
        <v>0</v>
      </c>
      <c r="M293" t="s">
        <v>5520</v>
      </c>
      <c r="N293">
        <v>571007.92000000004</v>
      </c>
      <c r="O293">
        <v>94267.22</v>
      </c>
      <c r="P293">
        <v>0</v>
      </c>
      <c r="Q293">
        <v>0</v>
      </c>
      <c r="R293">
        <v>0</v>
      </c>
      <c r="S293">
        <v>665275.14</v>
      </c>
    </row>
    <row r="294" spans="1:19" x14ac:dyDescent="0.35">
      <c r="A294">
        <v>2024</v>
      </c>
      <c r="B294" t="s">
        <v>5678</v>
      </c>
      <c r="C294">
        <v>32</v>
      </c>
      <c r="D294">
        <v>2</v>
      </c>
      <c r="E294">
        <v>5</v>
      </c>
      <c r="F294" t="s">
        <v>555</v>
      </c>
      <c r="G294" t="s">
        <v>5982</v>
      </c>
      <c r="H294">
        <v>7</v>
      </c>
      <c r="I294">
        <v>104026</v>
      </c>
      <c r="J294">
        <v>1</v>
      </c>
      <c r="K294" t="s">
        <v>5894</v>
      </c>
      <c r="L294">
        <v>0</v>
      </c>
      <c r="M294" t="s">
        <v>5520</v>
      </c>
      <c r="N294">
        <v>31905.55</v>
      </c>
      <c r="O294">
        <v>349.24</v>
      </c>
      <c r="P294">
        <v>0</v>
      </c>
      <c r="Q294">
        <v>0</v>
      </c>
      <c r="R294">
        <v>0</v>
      </c>
      <c r="S294">
        <v>32254.79</v>
      </c>
    </row>
    <row r="295" spans="1:19" x14ac:dyDescent="0.35">
      <c r="A295">
        <v>2024</v>
      </c>
      <c r="B295" t="s">
        <v>5678</v>
      </c>
      <c r="C295">
        <v>32</v>
      </c>
      <c r="D295">
        <v>2</v>
      </c>
      <c r="E295">
        <v>7</v>
      </c>
      <c r="F295" t="s">
        <v>480</v>
      </c>
      <c r="G295" t="s">
        <v>5983</v>
      </c>
      <c r="H295">
        <v>7</v>
      </c>
      <c r="I295">
        <v>104026</v>
      </c>
      <c r="J295">
        <v>1190</v>
      </c>
      <c r="K295" t="s">
        <v>5896</v>
      </c>
      <c r="L295">
        <v>0</v>
      </c>
      <c r="M295" t="s">
        <v>5520</v>
      </c>
      <c r="N295">
        <v>0</v>
      </c>
      <c r="O295">
        <v>168442.33</v>
      </c>
      <c r="P295">
        <v>0</v>
      </c>
      <c r="Q295">
        <v>149944.87</v>
      </c>
      <c r="R295">
        <v>0</v>
      </c>
      <c r="S295">
        <v>18497.46</v>
      </c>
    </row>
    <row r="296" spans="1:19" x14ac:dyDescent="0.35">
      <c r="A296">
        <v>2024</v>
      </c>
      <c r="B296" t="s">
        <v>5788</v>
      </c>
      <c r="C296">
        <v>33</v>
      </c>
      <c r="D296">
        <v>2</v>
      </c>
      <c r="E296">
        <v>1</v>
      </c>
      <c r="F296" t="s">
        <v>620</v>
      </c>
      <c r="G296" t="s">
        <v>5984</v>
      </c>
      <c r="H296">
        <v>7</v>
      </c>
      <c r="I296">
        <v>104026</v>
      </c>
      <c r="J296">
        <v>1</v>
      </c>
      <c r="K296" t="s">
        <v>5894</v>
      </c>
      <c r="L296">
        <v>0</v>
      </c>
      <c r="M296" t="s">
        <v>5520</v>
      </c>
      <c r="N296">
        <v>67181.08</v>
      </c>
      <c r="O296">
        <v>4924.1000000000004</v>
      </c>
      <c r="P296">
        <v>0</v>
      </c>
      <c r="Q296">
        <v>26856</v>
      </c>
      <c r="R296">
        <v>0</v>
      </c>
      <c r="S296">
        <v>45249.18</v>
      </c>
    </row>
    <row r="297" spans="1:19" x14ac:dyDescent="0.35">
      <c r="A297">
        <v>2024</v>
      </c>
      <c r="B297" t="s">
        <v>5788</v>
      </c>
      <c r="C297">
        <v>33</v>
      </c>
      <c r="D297">
        <v>2</v>
      </c>
      <c r="E297">
        <v>2</v>
      </c>
      <c r="F297" t="s">
        <v>631</v>
      </c>
      <c r="G297" t="s">
        <v>5985</v>
      </c>
      <c r="H297">
        <v>7</v>
      </c>
      <c r="I297">
        <v>104026</v>
      </c>
      <c r="J297">
        <v>2</v>
      </c>
      <c r="K297" t="s">
        <v>5894</v>
      </c>
      <c r="L297">
        <v>0</v>
      </c>
      <c r="M297" t="s">
        <v>5520</v>
      </c>
      <c r="N297">
        <v>26901.83</v>
      </c>
      <c r="O297">
        <v>20309.55</v>
      </c>
      <c r="P297">
        <v>0</v>
      </c>
      <c r="Q297">
        <v>11240.05</v>
      </c>
      <c r="R297">
        <v>0</v>
      </c>
      <c r="S297">
        <v>35971.33</v>
      </c>
    </row>
    <row r="298" spans="1:19" x14ac:dyDescent="0.35">
      <c r="A298">
        <v>2024</v>
      </c>
      <c r="B298" t="s">
        <v>5788</v>
      </c>
      <c r="C298">
        <v>33</v>
      </c>
      <c r="D298">
        <v>2</v>
      </c>
      <c r="E298">
        <v>3</v>
      </c>
      <c r="F298" t="s">
        <v>618</v>
      </c>
      <c r="G298" t="s">
        <v>5986</v>
      </c>
      <c r="H298">
        <v>7</v>
      </c>
      <c r="I298">
        <v>104026</v>
      </c>
      <c r="J298">
        <v>1190</v>
      </c>
      <c r="K298" t="s">
        <v>5896</v>
      </c>
      <c r="L298">
        <v>0</v>
      </c>
      <c r="M298" t="s">
        <v>5520</v>
      </c>
      <c r="N298">
        <v>191005.89</v>
      </c>
      <c r="O298">
        <v>61649.67</v>
      </c>
      <c r="P298">
        <v>0</v>
      </c>
      <c r="Q298">
        <v>0</v>
      </c>
      <c r="R298">
        <v>0</v>
      </c>
      <c r="S298">
        <v>252655.56</v>
      </c>
    </row>
    <row r="299" spans="1:19" x14ac:dyDescent="0.35">
      <c r="A299">
        <v>2024</v>
      </c>
      <c r="B299" t="s">
        <v>5788</v>
      </c>
      <c r="C299">
        <v>33</v>
      </c>
      <c r="D299">
        <v>2</v>
      </c>
      <c r="E299">
        <v>4</v>
      </c>
      <c r="F299" t="s">
        <v>555</v>
      </c>
      <c r="G299" t="s">
        <v>5987</v>
      </c>
      <c r="H299">
        <v>7</v>
      </c>
      <c r="I299">
        <v>104026</v>
      </c>
      <c r="J299">
        <v>1</v>
      </c>
      <c r="K299" t="s">
        <v>5894</v>
      </c>
      <c r="L299">
        <v>0</v>
      </c>
      <c r="M299" t="s">
        <v>5520</v>
      </c>
      <c r="N299">
        <v>33324.980000000003</v>
      </c>
      <c r="O299">
        <v>0</v>
      </c>
      <c r="P299">
        <v>0</v>
      </c>
      <c r="Q299">
        <v>33324.980000000003</v>
      </c>
      <c r="R299">
        <v>0</v>
      </c>
      <c r="S299">
        <v>0</v>
      </c>
    </row>
    <row r="300" spans="1:19" x14ac:dyDescent="0.35">
      <c r="A300">
        <v>2024</v>
      </c>
      <c r="B300" t="s">
        <v>5788</v>
      </c>
      <c r="C300">
        <v>33</v>
      </c>
      <c r="D300">
        <v>2</v>
      </c>
      <c r="E300">
        <v>8</v>
      </c>
      <c r="F300" t="s">
        <v>254</v>
      </c>
      <c r="G300" t="s">
        <v>5988</v>
      </c>
      <c r="H300">
        <v>7</v>
      </c>
      <c r="I300">
        <v>104026</v>
      </c>
      <c r="J300">
        <v>1</v>
      </c>
      <c r="K300" t="s">
        <v>5894</v>
      </c>
      <c r="L300">
        <v>0</v>
      </c>
      <c r="M300" t="s">
        <v>5520</v>
      </c>
      <c r="N300">
        <v>88925.87</v>
      </c>
      <c r="O300">
        <v>14166.23</v>
      </c>
      <c r="P300">
        <v>0</v>
      </c>
      <c r="Q300">
        <v>4125</v>
      </c>
      <c r="R300">
        <v>0</v>
      </c>
      <c r="S300">
        <v>98967.1</v>
      </c>
    </row>
    <row r="301" spans="1:19" x14ac:dyDescent="0.35">
      <c r="A301">
        <v>2024</v>
      </c>
      <c r="B301" t="s">
        <v>5788</v>
      </c>
      <c r="C301">
        <v>33</v>
      </c>
      <c r="D301">
        <v>2</v>
      </c>
      <c r="E301">
        <v>11</v>
      </c>
      <c r="F301" t="s">
        <v>634</v>
      </c>
      <c r="G301" t="s">
        <v>5795</v>
      </c>
      <c r="H301">
        <v>7</v>
      </c>
      <c r="I301">
        <v>104026</v>
      </c>
      <c r="J301">
        <v>2</v>
      </c>
      <c r="K301" t="s">
        <v>5894</v>
      </c>
      <c r="L301">
        <v>0</v>
      </c>
      <c r="M301" t="s">
        <v>5520</v>
      </c>
      <c r="N301">
        <v>56355.07</v>
      </c>
      <c r="O301">
        <v>10037.14</v>
      </c>
      <c r="P301">
        <v>0</v>
      </c>
      <c r="Q301">
        <v>20977.17</v>
      </c>
      <c r="R301">
        <v>0</v>
      </c>
      <c r="S301">
        <v>45415.040000000001</v>
      </c>
    </row>
    <row r="302" spans="1:19" x14ac:dyDescent="0.35">
      <c r="A302">
        <v>2024</v>
      </c>
      <c r="B302" t="s">
        <v>5788</v>
      </c>
      <c r="C302">
        <v>33</v>
      </c>
      <c r="D302">
        <v>2</v>
      </c>
      <c r="E302">
        <v>12</v>
      </c>
      <c r="F302" t="s">
        <v>635</v>
      </c>
      <c r="G302" t="s">
        <v>5791</v>
      </c>
      <c r="H302">
        <v>7</v>
      </c>
      <c r="I302">
        <v>104026</v>
      </c>
      <c r="J302">
        <v>1</v>
      </c>
      <c r="K302" t="s">
        <v>5894</v>
      </c>
      <c r="L302">
        <v>0</v>
      </c>
      <c r="M302" t="s">
        <v>5520</v>
      </c>
      <c r="N302">
        <v>24309.99</v>
      </c>
      <c r="O302">
        <v>9305.9699999999993</v>
      </c>
      <c r="P302">
        <v>0</v>
      </c>
      <c r="Q302">
        <v>10962.19</v>
      </c>
      <c r="R302">
        <v>0</v>
      </c>
      <c r="S302">
        <v>22653.77</v>
      </c>
    </row>
    <row r="303" spans="1:19" x14ac:dyDescent="0.35">
      <c r="A303">
        <v>2024</v>
      </c>
      <c r="B303" t="s">
        <v>5989</v>
      </c>
      <c r="C303">
        <v>34</v>
      </c>
      <c r="D303">
        <v>2</v>
      </c>
      <c r="E303">
        <v>4</v>
      </c>
      <c r="F303" t="s">
        <v>369</v>
      </c>
      <c r="G303" t="s">
        <v>5990</v>
      </c>
      <c r="H303">
        <v>7</v>
      </c>
      <c r="I303">
        <v>104026</v>
      </c>
      <c r="J303">
        <v>1190</v>
      </c>
      <c r="K303" t="s">
        <v>5896</v>
      </c>
      <c r="L303">
        <v>0</v>
      </c>
      <c r="M303" t="s">
        <v>5520</v>
      </c>
      <c r="N303">
        <v>196156.92</v>
      </c>
      <c r="O303">
        <v>79086.399999999994</v>
      </c>
      <c r="P303">
        <v>0</v>
      </c>
      <c r="Q303">
        <v>55153.79</v>
      </c>
      <c r="R303">
        <v>0</v>
      </c>
      <c r="S303">
        <v>220089.53</v>
      </c>
    </row>
    <row r="304" spans="1:19" x14ac:dyDescent="0.35">
      <c r="A304">
        <v>2024</v>
      </c>
      <c r="B304" t="s">
        <v>5989</v>
      </c>
      <c r="C304">
        <v>34</v>
      </c>
      <c r="D304">
        <v>2</v>
      </c>
      <c r="E304">
        <v>5</v>
      </c>
      <c r="F304" t="s">
        <v>637</v>
      </c>
      <c r="G304" t="s">
        <v>5991</v>
      </c>
      <c r="H304">
        <v>7</v>
      </c>
      <c r="I304">
        <v>104026</v>
      </c>
      <c r="J304">
        <v>1190</v>
      </c>
      <c r="K304" t="s">
        <v>5896</v>
      </c>
      <c r="L304">
        <v>0</v>
      </c>
      <c r="M304" t="s">
        <v>5520</v>
      </c>
      <c r="N304">
        <v>103639.42</v>
      </c>
      <c r="O304">
        <v>11115.59</v>
      </c>
      <c r="P304">
        <v>0</v>
      </c>
      <c r="Q304">
        <v>3233.9</v>
      </c>
      <c r="R304">
        <v>0</v>
      </c>
      <c r="S304">
        <v>111521.11</v>
      </c>
    </row>
    <row r="305" spans="1:19" x14ac:dyDescent="0.35">
      <c r="A305">
        <v>2024</v>
      </c>
      <c r="B305" t="s">
        <v>5989</v>
      </c>
      <c r="C305">
        <v>34</v>
      </c>
      <c r="D305">
        <v>2</v>
      </c>
      <c r="E305">
        <v>8</v>
      </c>
      <c r="F305" t="s">
        <v>480</v>
      </c>
      <c r="G305" t="s">
        <v>5992</v>
      </c>
      <c r="H305">
        <v>7</v>
      </c>
      <c r="I305">
        <v>104026</v>
      </c>
      <c r="J305">
        <v>1190</v>
      </c>
      <c r="K305" t="s">
        <v>5894</v>
      </c>
      <c r="L305">
        <v>0</v>
      </c>
      <c r="M305" t="s">
        <v>5520</v>
      </c>
      <c r="N305">
        <v>29331.97</v>
      </c>
      <c r="O305">
        <v>10772.5</v>
      </c>
      <c r="P305">
        <v>0</v>
      </c>
      <c r="Q305">
        <v>0</v>
      </c>
      <c r="R305">
        <v>0</v>
      </c>
      <c r="S305">
        <v>40104.47</v>
      </c>
    </row>
    <row r="306" spans="1:19" x14ac:dyDescent="0.35">
      <c r="A306">
        <v>2024</v>
      </c>
      <c r="B306" t="s">
        <v>5813</v>
      </c>
      <c r="C306">
        <v>35</v>
      </c>
      <c r="D306">
        <v>2</v>
      </c>
      <c r="E306">
        <v>1</v>
      </c>
      <c r="F306" t="s">
        <v>639</v>
      </c>
      <c r="G306" t="s">
        <v>5993</v>
      </c>
      <c r="H306">
        <v>7</v>
      </c>
      <c r="I306">
        <v>104026</v>
      </c>
      <c r="J306">
        <v>1190</v>
      </c>
      <c r="K306" t="s">
        <v>5894</v>
      </c>
      <c r="L306">
        <v>0</v>
      </c>
      <c r="M306" t="s">
        <v>5520</v>
      </c>
      <c r="N306">
        <v>209455.07</v>
      </c>
      <c r="O306">
        <v>53111.61</v>
      </c>
      <c r="P306">
        <v>0</v>
      </c>
      <c r="Q306">
        <v>94</v>
      </c>
      <c r="R306">
        <v>0</v>
      </c>
      <c r="S306">
        <v>262472.68</v>
      </c>
    </row>
    <row r="307" spans="1:19" x14ac:dyDescent="0.35">
      <c r="A307">
        <v>2024</v>
      </c>
      <c r="B307" t="s">
        <v>5813</v>
      </c>
      <c r="C307">
        <v>35</v>
      </c>
      <c r="D307">
        <v>2</v>
      </c>
      <c r="E307">
        <v>2</v>
      </c>
      <c r="F307" t="s">
        <v>640</v>
      </c>
      <c r="G307" t="s">
        <v>5994</v>
      </c>
      <c r="H307">
        <v>7</v>
      </c>
      <c r="I307">
        <v>104026</v>
      </c>
      <c r="J307">
        <v>1190</v>
      </c>
      <c r="K307" t="s">
        <v>5896</v>
      </c>
      <c r="L307">
        <v>0</v>
      </c>
      <c r="M307" t="s">
        <v>5520</v>
      </c>
      <c r="N307">
        <v>113729.65</v>
      </c>
      <c r="O307">
        <v>73900.72</v>
      </c>
      <c r="P307">
        <v>0</v>
      </c>
      <c r="Q307">
        <v>116989</v>
      </c>
      <c r="R307">
        <v>0</v>
      </c>
      <c r="S307">
        <v>70641.37</v>
      </c>
    </row>
    <row r="308" spans="1:19" x14ac:dyDescent="0.35">
      <c r="A308">
        <v>2024</v>
      </c>
      <c r="B308" t="s">
        <v>5813</v>
      </c>
      <c r="C308">
        <v>35</v>
      </c>
      <c r="D308">
        <v>2</v>
      </c>
      <c r="E308">
        <v>5</v>
      </c>
      <c r="F308" t="s">
        <v>254</v>
      </c>
      <c r="G308" t="s">
        <v>5995</v>
      </c>
      <c r="H308">
        <v>7</v>
      </c>
      <c r="I308">
        <v>104026</v>
      </c>
      <c r="J308">
        <v>1</v>
      </c>
      <c r="K308" t="s">
        <v>5894</v>
      </c>
      <c r="L308">
        <v>0</v>
      </c>
      <c r="M308" t="s">
        <v>5520</v>
      </c>
      <c r="N308">
        <v>51167.27</v>
      </c>
      <c r="O308">
        <v>25289.88</v>
      </c>
      <c r="P308">
        <v>0</v>
      </c>
      <c r="Q308">
        <v>0</v>
      </c>
      <c r="R308">
        <v>0</v>
      </c>
      <c r="S308">
        <v>76457.149999999994</v>
      </c>
    </row>
    <row r="309" spans="1:19" x14ac:dyDescent="0.35">
      <c r="A309">
        <v>2024</v>
      </c>
      <c r="B309" t="s">
        <v>5813</v>
      </c>
      <c r="C309">
        <v>35</v>
      </c>
      <c r="D309">
        <v>2</v>
      </c>
      <c r="E309">
        <v>6</v>
      </c>
      <c r="F309" t="s">
        <v>642</v>
      </c>
      <c r="G309" t="s">
        <v>5996</v>
      </c>
      <c r="H309">
        <v>7</v>
      </c>
      <c r="I309">
        <v>104026</v>
      </c>
      <c r="J309">
        <v>1</v>
      </c>
      <c r="K309" t="s">
        <v>5894</v>
      </c>
      <c r="L309">
        <v>0</v>
      </c>
      <c r="M309" t="s">
        <v>5520</v>
      </c>
      <c r="N309">
        <v>87679.28</v>
      </c>
      <c r="O309">
        <v>32167.82</v>
      </c>
      <c r="P309">
        <v>0</v>
      </c>
      <c r="Q309">
        <v>0</v>
      </c>
      <c r="R309">
        <v>0</v>
      </c>
      <c r="S309">
        <v>119847.1</v>
      </c>
    </row>
    <row r="310" spans="1:19" x14ac:dyDescent="0.35">
      <c r="A310">
        <v>2024</v>
      </c>
      <c r="B310" t="s">
        <v>5813</v>
      </c>
      <c r="C310">
        <v>35</v>
      </c>
      <c r="D310">
        <v>2</v>
      </c>
      <c r="E310">
        <v>7</v>
      </c>
      <c r="F310" t="s">
        <v>643</v>
      </c>
      <c r="G310" t="s">
        <v>5997</v>
      </c>
      <c r="H310">
        <v>7</v>
      </c>
      <c r="I310">
        <v>104026</v>
      </c>
      <c r="J310">
        <v>1</v>
      </c>
      <c r="K310" t="s">
        <v>5894</v>
      </c>
      <c r="L310">
        <v>0</v>
      </c>
      <c r="M310" t="s">
        <v>5520</v>
      </c>
      <c r="N310">
        <v>92411.65</v>
      </c>
      <c r="O310">
        <v>10096.31</v>
      </c>
      <c r="P310">
        <v>0</v>
      </c>
      <c r="Q310">
        <v>83</v>
      </c>
      <c r="R310">
        <v>0</v>
      </c>
      <c r="S310">
        <v>102424.96000000001</v>
      </c>
    </row>
    <row r="311" spans="1:19" x14ac:dyDescent="0.35">
      <c r="A311">
        <v>2024</v>
      </c>
      <c r="B311" t="s">
        <v>5813</v>
      </c>
      <c r="C311">
        <v>35</v>
      </c>
      <c r="D311">
        <v>2</v>
      </c>
      <c r="E311">
        <v>9</v>
      </c>
      <c r="F311" t="s">
        <v>644</v>
      </c>
      <c r="G311" t="s">
        <v>5998</v>
      </c>
      <c r="H311">
        <v>7</v>
      </c>
      <c r="I311">
        <v>104026</v>
      </c>
      <c r="J311">
        <v>104026</v>
      </c>
      <c r="K311" t="s">
        <v>5894</v>
      </c>
      <c r="L311">
        <v>0</v>
      </c>
      <c r="M311" t="s">
        <v>5520</v>
      </c>
      <c r="N311">
        <v>198174.23</v>
      </c>
      <c r="O311">
        <v>48101.04</v>
      </c>
      <c r="P311">
        <v>0</v>
      </c>
      <c r="Q311">
        <v>18131.59</v>
      </c>
      <c r="R311">
        <v>0</v>
      </c>
      <c r="S311">
        <v>228143.68</v>
      </c>
    </row>
    <row r="312" spans="1:19" x14ac:dyDescent="0.35">
      <c r="A312">
        <v>2024</v>
      </c>
      <c r="B312" t="s">
        <v>5813</v>
      </c>
      <c r="C312">
        <v>35</v>
      </c>
      <c r="D312">
        <v>2</v>
      </c>
      <c r="E312">
        <v>10</v>
      </c>
      <c r="F312" t="s">
        <v>278</v>
      </c>
      <c r="G312" t="s">
        <v>5999</v>
      </c>
      <c r="H312">
        <v>7</v>
      </c>
      <c r="I312">
        <v>104026</v>
      </c>
      <c r="J312">
        <v>104026</v>
      </c>
      <c r="K312" t="s">
        <v>5894</v>
      </c>
      <c r="L312">
        <v>0</v>
      </c>
      <c r="M312" t="s">
        <v>5520</v>
      </c>
      <c r="N312">
        <v>107037.34</v>
      </c>
      <c r="O312">
        <v>46597.51</v>
      </c>
      <c r="P312">
        <v>0</v>
      </c>
      <c r="Q312">
        <v>76781.53</v>
      </c>
      <c r="R312">
        <v>0</v>
      </c>
      <c r="S312">
        <v>76853.320000000007</v>
      </c>
    </row>
    <row r="313" spans="1:19" x14ac:dyDescent="0.35">
      <c r="A313">
        <v>2024</v>
      </c>
      <c r="B313" t="s">
        <v>5813</v>
      </c>
      <c r="C313">
        <v>35</v>
      </c>
      <c r="D313">
        <v>2</v>
      </c>
      <c r="E313">
        <v>11</v>
      </c>
      <c r="F313" t="s">
        <v>531</v>
      </c>
      <c r="G313" t="s">
        <v>6000</v>
      </c>
      <c r="H313">
        <v>7</v>
      </c>
      <c r="I313">
        <v>104026</v>
      </c>
      <c r="J313">
        <v>1</v>
      </c>
      <c r="K313" t="s">
        <v>5894</v>
      </c>
      <c r="L313">
        <v>0</v>
      </c>
      <c r="M313" t="s">
        <v>5520</v>
      </c>
      <c r="N313">
        <v>99251.54</v>
      </c>
      <c r="O313">
        <v>21223.46</v>
      </c>
      <c r="P313">
        <v>0</v>
      </c>
      <c r="Q313">
        <v>0</v>
      </c>
      <c r="R313">
        <v>0</v>
      </c>
      <c r="S313">
        <v>120475</v>
      </c>
    </row>
    <row r="314" spans="1:19" x14ac:dyDescent="0.35">
      <c r="A314">
        <v>2024</v>
      </c>
      <c r="B314" t="s">
        <v>5813</v>
      </c>
      <c r="C314">
        <v>35</v>
      </c>
      <c r="D314">
        <v>2</v>
      </c>
      <c r="E314">
        <v>12</v>
      </c>
      <c r="F314" t="s">
        <v>351</v>
      </c>
      <c r="G314" t="s">
        <v>6001</v>
      </c>
      <c r="H314">
        <v>7</v>
      </c>
      <c r="I314">
        <v>104026</v>
      </c>
      <c r="J314">
        <v>1</v>
      </c>
      <c r="K314" t="s">
        <v>5894</v>
      </c>
      <c r="L314">
        <v>0</v>
      </c>
      <c r="M314" t="s">
        <v>5520</v>
      </c>
      <c r="N314">
        <v>67358.12</v>
      </c>
      <c r="O314">
        <v>8618.56</v>
      </c>
      <c r="P314">
        <v>0</v>
      </c>
      <c r="Q314">
        <v>0</v>
      </c>
      <c r="R314">
        <v>0</v>
      </c>
      <c r="S314">
        <v>75976.679999999993</v>
      </c>
    </row>
    <row r="315" spans="1:19" x14ac:dyDescent="0.35">
      <c r="A315">
        <v>2024</v>
      </c>
      <c r="B315" t="s">
        <v>5715</v>
      </c>
      <c r="C315">
        <v>37</v>
      </c>
      <c r="D315">
        <v>2</v>
      </c>
      <c r="E315">
        <v>2</v>
      </c>
      <c r="F315" t="s">
        <v>651</v>
      </c>
      <c r="G315" t="s">
        <v>6002</v>
      </c>
      <c r="H315">
        <v>7</v>
      </c>
      <c r="I315">
        <v>104026</v>
      </c>
      <c r="J315">
        <v>4026</v>
      </c>
      <c r="K315" t="s">
        <v>5896</v>
      </c>
      <c r="L315">
        <v>0</v>
      </c>
      <c r="M315" t="s">
        <v>5520</v>
      </c>
      <c r="N315">
        <v>49363.11</v>
      </c>
      <c r="O315">
        <v>19627.490000000002</v>
      </c>
      <c r="P315">
        <v>0</v>
      </c>
      <c r="Q315">
        <v>31000</v>
      </c>
      <c r="R315">
        <v>0</v>
      </c>
      <c r="S315">
        <v>37990.6</v>
      </c>
    </row>
    <row r="316" spans="1:19" x14ac:dyDescent="0.35">
      <c r="A316">
        <v>2024</v>
      </c>
      <c r="B316" t="s">
        <v>5715</v>
      </c>
      <c r="C316">
        <v>37</v>
      </c>
      <c r="D316">
        <v>2</v>
      </c>
      <c r="E316">
        <v>6</v>
      </c>
      <c r="F316" t="s">
        <v>655</v>
      </c>
      <c r="G316" t="s">
        <v>6003</v>
      </c>
      <c r="H316">
        <v>7</v>
      </c>
      <c r="I316">
        <v>104026</v>
      </c>
      <c r="J316">
        <v>1190</v>
      </c>
      <c r="K316" t="s">
        <v>5896</v>
      </c>
      <c r="L316">
        <v>0</v>
      </c>
      <c r="M316" t="s">
        <v>5520</v>
      </c>
      <c r="N316">
        <v>370651.55</v>
      </c>
      <c r="O316">
        <v>115042.77</v>
      </c>
      <c r="P316">
        <v>0</v>
      </c>
      <c r="Q316">
        <v>20000</v>
      </c>
      <c r="R316">
        <v>0</v>
      </c>
      <c r="S316">
        <v>465694.32</v>
      </c>
    </row>
    <row r="317" spans="1:19" x14ac:dyDescent="0.35">
      <c r="A317">
        <v>2024</v>
      </c>
      <c r="B317" t="s">
        <v>5715</v>
      </c>
      <c r="C317">
        <v>37</v>
      </c>
      <c r="D317">
        <v>2</v>
      </c>
      <c r="E317">
        <v>12</v>
      </c>
      <c r="F317" t="s">
        <v>659</v>
      </c>
      <c r="G317" t="s">
        <v>6004</v>
      </c>
      <c r="H317">
        <v>7</v>
      </c>
      <c r="I317">
        <v>104026</v>
      </c>
      <c r="J317">
        <v>1190</v>
      </c>
      <c r="K317" t="s">
        <v>5896</v>
      </c>
      <c r="L317">
        <v>0</v>
      </c>
      <c r="M317" t="s">
        <v>5520</v>
      </c>
      <c r="N317">
        <v>226063.94</v>
      </c>
      <c r="O317">
        <v>0</v>
      </c>
      <c r="P317">
        <v>0</v>
      </c>
      <c r="Q317">
        <v>10000</v>
      </c>
      <c r="R317">
        <v>0</v>
      </c>
      <c r="S317">
        <v>216063.94</v>
      </c>
    </row>
    <row r="318" spans="1:19" x14ac:dyDescent="0.35">
      <c r="A318">
        <v>2024</v>
      </c>
      <c r="B318" t="s">
        <v>6005</v>
      </c>
      <c r="C318">
        <v>38</v>
      </c>
      <c r="D318">
        <v>2</v>
      </c>
      <c r="E318">
        <v>6</v>
      </c>
      <c r="F318" t="s">
        <v>311</v>
      </c>
      <c r="G318" t="s">
        <v>6006</v>
      </c>
      <c r="H318">
        <v>7</v>
      </c>
      <c r="I318">
        <v>104026</v>
      </c>
      <c r="J318">
        <v>1</v>
      </c>
      <c r="K318" t="s">
        <v>5894</v>
      </c>
      <c r="L318">
        <v>0</v>
      </c>
      <c r="M318" t="s">
        <v>5520</v>
      </c>
      <c r="N318">
        <v>66201.11</v>
      </c>
      <c r="O318">
        <v>13952.3</v>
      </c>
      <c r="P318">
        <v>0</v>
      </c>
      <c r="Q318">
        <v>9000</v>
      </c>
      <c r="R318">
        <v>0</v>
      </c>
      <c r="S318">
        <v>71153.41</v>
      </c>
    </row>
    <row r="319" spans="1:19" x14ac:dyDescent="0.35">
      <c r="A319">
        <v>2024</v>
      </c>
      <c r="B319" t="s">
        <v>6007</v>
      </c>
      <c r="C319">
        <v>39</v>
      </c>
      <c r="D319">
        <v>2</v>
      </c>
      <c r="E319">
        <v>7</v>
      </c>
      <c r="F319" t="s">
        <v>669</v>
      </c>
      <c r="G319" t="s">
        <v>6008</v>
      </c>
      <c r="H319">
        <v>7</v>
      </c>
      <c r="I319">
        <v>104026</v>
      </c>
      <c r="J319">
        <v>1190</v>
      </c>
      <c r="K319" t="s">
        <v>5896</v>
      </c>
      <c r="L319">
        <v>0</v>
      </c>
      <c r="M319" t="s">
        <v>5520</v>
      </c>
      <c r="N319">
        <v>13624.68</v>
      </c>
      <c r="O319">
        <v>18562.93</v>
      </c>
      <c r="P319">
        <v>0</v>
      </c>
      <c r="Q319">
        <v>17000</v>
      </c>
      <c r="R319">
        <v>0</v>
      </c>
      <c r="S319">
        <v>15187.61</v>
      </c>
    </row>
    <row r="320" spans="1:19" x14ac:dyDescent="0.35">
      <c r="A320">
        <v>2024</v>
      </c>
      <c r="B320" t="s">
        <v>6007</v>
      </c>
      <c r="C320">
        <v>39</v>
      </c>
      <c r="D320">
        <v>2</v>
      </c>
      <c r="E320">
        <v>10</v>
      </c>
      <c r="F320" t="s">
        <v>672</v>
      </c>
      <c r="G320" t="s">
        <v>6009</v>
      </c>
      <c r="H320">
        <v>7</v>
      </c>
      <c r="I320">
        <v>104026</v>
      </c>
      <c r="J320">
        <v>1</v>
      </c>
      <c r="K320" t="s">
        <v>5894</v>
      </c>
      <c r="L320">
        <v>0</v>
      </c>
      <c r="M320" t="s">
        <v>5520</v>
      </c>
      <c r="N320">
        <v>2033.22</v>
      </c>
      <c r="O320">
        <v>6059.82</v>
      </c>
      <c r="P320">
        <v>0</v>
      </c>
      <c r="Q320">
        <v>4500</v>
      </c>
      <c r="R320">
        <v>0</v>
      </c>
      <c r="S320">
        <v>3593.04</v>
      </c>
    </row>
    <row r="321" spans="1:19" x14ac:dyDescent="0.35">
      <c r="A321">
        <v>2024</v>
      </c>
      <c r="B321" t="s">
        <v>5589</v>
      </c>
      <c r="C321">
        <v>40</v>
      </c>
      <c r="D321">
        <v>2</v>
      </c>
      <c r="E321">
        <v>2</v>
      </c>
      <c r="F321" t="s">
        <v>674</v>
      </c>
      <c r="G321" t="s">
        <v>6010</v>
      </c>
      <c r="H321">
        <v>7</v>
      </c>
      <c r="I321">
        <v>104026</v>
      </c>
      <c r="J321">
        <v>104026</v>
      </c>
      <c r="K321" t="s">
        <v>5894</v>
      </c>
      <c r="L321">
        <v>0</v>
      </c>
      <c r="M321" t="s">
        <v>5520</v>
      </c>
      <c r="N321">
        <v>25262.47</v>
      </c>
      <c r="O321">
        <v>5012.41</v>
      </c>
      <c r="P321">
        <v>0</v>
      </c>
      <c r="Q321">
        <v>0</v>
      </c>
      <c r="R321">
        <v>0</v>
      </c>
      <c r="S321">
        <v>30274.880000000001</v>
      </c>
    </row>
    <row r="322" spans="1:19" x14ac:dyDescent="0.35">
      <c r="A322">
        <v>2024</v>
      </c>
      <c r="B322" t="s">
        <v>5589</v>
      </c>
      <c r="C322">
        <v>40</v>
      </c>
      <c r="D322">
        <v>2</v>
      </c>
      <c r="E322">
        <v>5</v>
      </c>
      <c r="F322" t="s">
        <v>675</v>
      </c>
      <c r="G322" t="s">
        <v>6011</v>
      </c>
      <c r="H322">
        <v>7</v>
      </c>
      <c r="I322">
        <v>104026</v>
      </c>
      <c r="J322">
        <v>1190</v>
      </c>
      <c r="K322" t="s">
        <v>5894</v>
      </c>
      <c r="L322">
        <v>0</v>
      </c>
      <c r="M322" t="s">
        <v>5520</v>
      </c>
      <c r="N322">
        <v>107343.37</v>
      </c>
      <c r="O322">
        <v>74710.679999999993</v>
      </c>
      <c r="P322">
        <v>0</v>
      </c>
      <c r="Q322">
        <v>92350.98</v>
      </c>
      <c r="R322">
        <v>0</v>
      </c>
      <c r="S322">
        <v>89703.07</v>
      </c>
    </row>
    <row r="323" spans="1:19" x14ac:dyDescent="0.35">
      <c r="A323">
        <v>2024</v>
      </c>
      <c r="B323" t="s">
        <v>5589</v>
      </c>
      <c r="C323">
        <v>40</v>
      </c>
      <c r="D323">
        <v>2</v>
      </c>
      <c r="E323">
        <v>9</v>
      </c>
      <c r="F323" t="s">
        <v>677</v>
      </c>
      <c r="G323" t="s">
        <v>6012</v>
      </c>
      <c r="H323">
        <v>7</v>
      </c>
      <c r="I323">
        <v>104026</v>
      </c>
      <c r="J323">
        <v>1190</v>
      </c>
      <c r="K323" t="s">
        <v>5894</v>
      </c>
      <c r="L323">
        <v>0</v>
      </c>
      <c r="M323" t="s">
        <v>5520</v>
      </c>
      <c r="N323">
        <v>2126.65</v>
      </c>
      <c r="O323">
        <v>14617.04</v>
      </c>
      <c r="P323">
        <v>0</v>
      </c>
      <c r="Q323">
        <v>12500</v>
      </c>
      <c r="R323">
        <v>0</v>
      </c>
      <c r="S323">
        <v>4243.6899999999996</v>
      </c>
    </row>
    <row r="324" spans="1:19" x14ac:dyDescent="0.35">
      <c r="A324">
        <v>2024</v>
      </c>
      <c r="B324" t="s">
        <v>5589</v>
      </c>
      <c r="C324">
        <v>40</v>
      </c>
      <c r="D324">
        <v>2</v>
      </c>
      <c r="E324">
        <v>11</v>
      </c>
      <c r="F324" t="s">
        <v>624</v>
      </c>
      <c r="G324" t="s">
        <v>6013</v>
      </c>
      <c r="H324">
        <v>7</v>
      </c>
      <c r="I324">
        <v>104026</v>
      </c>
      <c r="J324">
        <v>1190</v>
      </c>
      <c r="K324" t="s">
        <v>5894</v>
      </c>
      <c r="L324">
        <v>0</v>
      </c>
      <c r="M324" t="s">
        <v>5520</v>
      </c>
      <c r="N324">
        <v>611.91999999999996</v>
      </c>
      <c r="O324">
        <v>34520.07</v>
      </c>
      <c r="P324">
        <v>0</v>
      </c>
      <c r="Q324">
        <v>33876.44</v>
      </c>
      <c r="R324">
        <v>0</v>
      </c>
      <c r="S324">
        <v>1255.55</v>
      </c>
    </row>
    <row r="325" spans="1:19" x14ac:dyDescent="0.35">
      <c r="A325">
        <v>2024</v>
      </c>
      <c r="B325" t="s">
        <v>5558</v>
      </c>
      <c r="C325">
        <v>42</v>
      </c>
      <c r="D325">
        <v>2</v>
      </c>
      <c r="E325">
        <v>5</v>
      </c>
      <c r="F325" t="s">
        <v>683</v>
      </c>
      <c r="G325" t="s">
        <v>5559</v>
      </c>
      <c r="H325">
        <v>7</v>
      </c>
      <c r="I325">
        <v>104050</v>
      </c>
      <c r="J325">
        <v>1190</v>
      </c>
      <c r="K325" t="s">
        <v>5894</v>
      </c>
      <c r="L325">
        <v>0</v>
      </c>
      <c r="M325" t="s">
        <v>5520</v>
      </c>
      <c r="N325">
        <v>0</v>
      </c>
      <c r="O325">
        <v>200000</v>
      </c>
      <c r="P325">
        <v>0</v>
      </c>
      <c r="Q325">
        <v>21210.98</v>
      </c>
      <c r="R325">
        <v>0</v>
      </c>
      <c r="S325">
        <v>178789.02</v>
      </c>
    </row>
    <row r="326" spans="1:19" x14ac:dyDescent="0.35">
      <c r="A326">
        <v>2024</v>
      </c>
      <c r="B326" t="s">
        <v>5561</v>
      </c>
      <c r="C326">
        <v>43</v>
      </c>
      <c r="D326">
        <v>2</v>
      </c>
      <c r="E326">
        <v>4</v>
      </c>
      <c r="F326" t="s">
        <v>369</v>
      </c>
      <c r="G326" t="s">
        <v>6014</v>
      </c>
      <c r="H326">
        <v>7</v>
      </c>
      <c r="I326">
        <v>104026</v>
      </c>
      <c r="J326">
        <v>1</v>
      </c>
      <c r="K326" t="s">
        <v>5894</v>
      </c>
      <c r="L326">
        <v>0</v>
      </c>
      <c r="M326" t="s">
        <v>5520</v>
      </c>
      <c r="N326">
        <v>82754.399999999994</v>
      </c>
      <c r="O326">
        <v>34681.980000000003</v>
      </c>
      <c r="P326">
        <v>0</v>
      </c>
      <c r="Q326">
        <v>20000</v>
      </c>
      <c r="R326">
        <v>0</v>
      </c>
      <c r="S326">
        <v>97436.38</v>
      </c>
    </row>
    <row r="327" spans="1:19" x14ac:dyDescent="0.35">
      <c r="A327">
        <v>2024</v>
      </c>
      <c r="B327" t="s">
        <v>5561</v>
      </c>
      <c r="C327">
        <v>43</v>
      </c>
      <c r="D327">
        <v>2</v>
      </c>
      <c r="E327">
        <v>6</v>
      </c>
      <c r="F327" t="s">
        <v>254</v>
      </c>
      <c r="G327" t="s">
        <v>6015</v>
      </c>
      <c r="H327">
        <v>7</v>
      </c>
      <c r="I327">
        <v>104026</v>
      </c>
      <c r="J327">
        <v>1191</v>
      </c>
      <c r="K327" t="s">
        <v>5896</v>
      </c>
      <c r="L327">
        <v>0</v>
      </c>
      <c r="M327" t="s">
        <v>5520</v>
      </c>
      <c r="N327">
        <v>111320.13</v>
      </c>
      <c r="O327">
        <v>35299.550000000003</v>
      </c>
      <c r="P327">
        <v>0</v>
      </c>
      <c r="Q327">
        <v>17697.27</v>
      </c>
      <c r="R327">
        <v>0</v>
      </c>
      <c r="S327">
        <v>128922.41</v>
      </c>
    </row>
    <row r="328" spans="1:19" x14ac:dyDescent="0.35">
      <c r="A328">
        <v>2024</v>
      </c>
      <c r="B328" t="s">
        <v>5561</v>
      </c>
      <c r="C328">
        <v>43</v>
      </c>
      <c r="D328">
        <v>2</v>
      </c>
      <c r="E328">
        <v>7</v>
      </c>
      <c r="F328" t="s">
        <v>308</v>
      </c>
      <c r="G328" t="s">
        <v>6016</v>
      </c>
      <c r="H328">
        <v>7</v>
      </c>
      <c r="I328">
        <v>104026</v>
      </c>
      <c r="J328">
        <v>1190</v>
      </c>
      <c r="K328" t="s">
        <v>5896</v>
      </c>
      <c r="L328">
        <v>0</v>
      </c>
      <c r="M328" t="s">
        <v>5520</v>
      </c>
      <c r="N328">
        <v>62519.87</v>
      </c>
      <c r="O328">
        <v>33081.99</v>
      </c>
      <c r="P328">
        <v>0</v>
      </c>
      <c r="Q328">
        <v>51776.42</v>
      </c>
      <c r="R328">
        <v>0</v>
      </c>
      <c r="S328">
        <v>43825.440000000002</v>
      </c>
    </row>
    <row r="329" spans="1:19" x14ac:dyDescent="0.35">
      <c r="A329">
        <v>2024</v>
      </c>
      <c r="B329" t="s">
        <v>5561</v>
      </c>
      <c r="C329">
        <v>43</v>
      </c>
      <c r="D329">
        <v>2</v>
      </c>
      <c r="E329">
        <v>9</v>
      </c>
      <c r="F329" t="s">
        <v>689</v>
      </c>
      <c r="G329" t="s">
        <v>6017</v>
      </c>
      <c r="H329">
        <v>7</v>
      </c>
      <c r="I329">
        <v>104026</v>
      </c>
      <c r="J329">
        <v>1190</v>
      </c>
      <c r="K329" t="s">
        <v>5896</v>
      </c>
      <c r="L329">
        <v>0</v>
      </c>
      <c r="M329" t="s">
        <v>5520</v>
      </c>
      <c r="N329">
        <v>462610.12</v>
      </c>
      <c r="O329">
        <v>210338.85</v>
      </c>
      <c r="P329">
        <v>0</v>
      </c>
      <c r="Q329">
        <v>6105.19</v>
      </c>
      <c r="R329">
        <v>0</v>
      </c>
      <c r="S329">
        <v>666843.78</v>
      </c>
    </row>
    <row r="330" spans="1:19" x14ac:dyDescent="0.35">
      <c r="A330">
        <v>2024</v>
      </c>
      <c r="B330" t="s">
        <v>5548</v>
      </c>
      <c r="C330">
        <v>44</v>
      </c>
      <c r="D330">
        <v>2</v>
      </c>
      <c r="E330">
        <v>2</v>
      </c>
      <c r="F330" t="s">
        <v>354</v>
      </c>
      <c r="G330" t="s">
        <v>6018</v>
      </c>
      <c r="H330">
        <v>7</v>
      </c>
      <c r="I330">
        <v>104026</v>
      </c>
      <c r="J330">
        <v>1190</v>
      </c>
      <c r="K330" t="s">
        <v>5896</v>
      </c>
      <c r="L330">
        <v>0</v>
      </c>
      <c r="M330" t="s">
        <v>5520</v>
      </c>
      <c r="N330">
        <v>366095.42</v>
      </c>
      <c r="O330">
        <v>108595.2</v>
      </c>
      <c r="P330">
        <v>0</v>
      </c>
      <c r="Q330">
        <v>57500</v>
      </c>
      <c r="R330">
        <v>0</v>
      </c>
      <c r="S330">
        <v>417190.62</v>
      </c>
    </row>
    <row r="331" spans="1:19" x14ac:dyDescent="0.35">
      <c r="A331">
        <v>2024</v>
      </c>
      <c r="B331" t="s">
        <v>5548</v>
      </c>
      <c r="C331">
        <v>44</v>
      </c>
      <c r="D331">
        <v>2</v>
      </c>
      <c r="E331">
        <v>4</v>
      </c>
      <c r="F331" t="s">
        <v>695</v>
      </c>
      <c r="G331" t="s">
        <v>6019</v>
      </c>
      <c r="H331">
        <v>7</v>
      </c>
      <c r="I331">
        <v>104026</v>
      </c>
      <c r="J331">
        <v>1</v>
      </c>
      <c r="K331" t="s">
        <v>5894</v>
      </c>
      <c r="L331">
        <v>0</v>
      </c>
      <c r="M331" t="s">
        <v>5520</v>
      </c>
      <c r="N331">
        <v>625959.59</v>
      </c>
      <c r="O331">
        <v>124388.46</v>
      </c>
      <c r="P331">
        <v>0</v>
      </c>
      <c r="Q331">
        <v>0</v>
      </c>
      <c r="R331">
        <v>0</v>
      </c>
      <c r="S331">
        <v>750348.05</v>
      </c>
    </row>
    <row r="332" spans="1:19" x14ac:dyDescent="0.35">
      <c r="A332">
        <v>2024</v>
      </c>
      <c r="B332" t="s">
        <v>5548</v>
      </c>
      <c r="C332">
        <v>44</v>
      </c>
      <c r="D332">
        <v>2</v>
      </c>
      <c r="E332">
        <v>6</v>
      </c>
      <c r="F332" t="s">
        <v>527</v>
      </c>
      <c r="G332" t="s">
        <v>5549</v>
      </c>
      <c r="H332">
        <v>7</v>
      </c>
      <c r="I332">
        <v>104026</v>
      </c>
      <c r="J332">
        <v>1190</v>
      </c>
      <c r="K332" t="s">
        <v>5896</v>
      </c>
      <c r="L332">
        <v>0</v>
      </c>
      <c r="M332" t="s">
        <v>5520</v>
      </c>
      <c r="N332">
        <v>342415.31</v>
      </c>
      <c r="O332">
        <v>104550.9</v>
      </c>
      <c r="P332">
        <v>0</v>
      </c>
      <c r="Q332">
        <v>0</v>
      </c>
      <c r="R332">
        <v>0</v>
      </c>
      <c r="S332">
        <v>446966.21</v>
      </c>
    </row>
    <row r="333" spans="1:19" x14ac:dyDescent="0.35">
      <c r="A333">
        <v>2024</v>
      </c>
      <c r="B333" t="s">
        <v>5548</v>
      </c>
      <c r="C333">
        <v>44</v>
      </c>
      <c r="D333">
        <v>2</v>
      </c>
      <c r="E333">
        <v>7</v>
      </c>
      <c r="F333" t="s">
        <v>697</v>
      </c>
      <c r="G333" t="s">
        <v>6020</v>
      </c>
      <c r="H333">
        <v>7</v>
      </c>
      <c r="I333">
        <v>104026</v>
      </c>
      <c r="J333">
        <v>1</v>
      </c>
      <c r="K333" t="s">
        <v>5894</v>
      </c>
      <c r="L333">
        <v>0</v>
      </c>
      <c r="M333" t="s">
        <v>5520</v>
      </c>
      <c r="N333">
        <v>87126.21</v>
      </c>
      <c r="O333">
        <v>49406.99</v>
      </c>
      <c r="P333">
        <v>0</v>
      </c>
      <c r="Q333">
        <v>0</v>
      </c>
      <c r="R333">
        <v>0</v>
      </c>
      <c r="S333">
        <v>136533.20000000001</v>
      </c>
    </row>
    <row r="334" spans="1:19" x14ac:dyDescent="0.35">
      <c r="A334">
        <v>2024</v>
      </c>
      <c r="B334" t="s">
        <v>5548</v>
      </c>
      <c r="C334">
        <v>44</v>
      </c>
      <c r="D334">
        <v>2</v>
      </c>
      <c r="E334">
        <v>8</v>
      </c>
      <c r="F334" t="s">
        <v>698</v>
      </c>
      <c r="G334" t="s">
        <v>6021</v>
      </c>
      <c r="H334">
        <v>7</v>
      </c>
      <c r="I334">
        <v>104026</v>
      </c>
      <c r="J334">
        <v>6</v>
      </c>
      <c r="K334" t="s">
        <v>5894</v>
      </c>
      <c r="L334">
        <v>0</v>
      </c>
      <c r="M334" t="s">
        <v>5520</v>
      </c>
      <c r="N334">
        <v>143323.35</v>
      </c>
      <c r="O334">
        <v>56423.71</v>
      </c>
      <c r="P334">
        <v>0</v>
      </c>
      <c r="Q334">
        <v>32463.65</v>
      </c>
      <c r="R334">
        <v>0</v>
      </c>
      <c r="S334">
        <v>167283.41</v>
      </c>
    </row>
    <row r="335" spans="1:19" x14ac:dyDescent="0.35">
      <c r="A335">
        <v>2024</v>
      </c>
      <c r="B335" t="s">
        <v>5548</v>
      </c>
      <c r="C335">
        <v>44</v>
      </c>
      <c r="D335">
        <v>2</v>
      </c>
      <c r="E335">
        <v>9</v>
      </c>
      <c r="F335" t="s">
        <v>699</v>
      </c>
      <c r="G335" t="s">
        <v>6022</v>
      </c>
      <c r="H335">
        <v>7</v>
      </c>
      <c r="I335">
        <v>104026</v>
      </c>
      <c r="J335">
        <v>1</v>
      </c>
      <c r="K335" t="s">
        <v>5894</v>
      </c>
      <c r="L335">
        <v>0</v>
      </c>
      <c r="M335" t="s">
        <v>5520</v>
      </c>
      <c r="N335">
        <v>288891.21000000002</v>
      </c>
      <c r="O335">
        <v>110574.86</v>
      </c>
      <c r="P335">
        <v>0</v>
      </c>
      <c r="Q335">
        <v>200000</v>
      </c>
      <c r="R335">
        <v>0</v>
      </c>
      <c r="S335">
        <v>199466.07</v>
      </c>
    </row>
    <row r="336" spans="1:19" x14ac:dyDescent="0.35">
      <c r="A336">
        <v>2024</v>
      </c>
      <c r="B336" t="s">
        <v>5548</v>
      </c>
      <c r="C336">
        <v>44</v>
      </c>
      <c r="D336">
        <v>2</v>
      </c>
      <c r="E336">
        <v>10</v>
      </c>
      <c r="F336" t="s">
        <v>340</v>
      </c>
      <c r="G336" t="s">
        <v>6023</v>
      </c>
      <c r="H336">
        <v>7</v>
      </c>
      <c r="I336">
        <v>104026</v>
      </c>
      <c r="J336">
        <v>1001</v>
      </c>
      <c r="K336" t="s">
        <v>5894</v>
      </c>
      <c r="L336">
        <v>0</v>
      </c>
      <c r="M336" t="s">
        <v>5520</v>
      </c>
      <c r="N336">
        <v>23627.3</v>
      </c>
      <c r="O336">
        <v>24455.9</v>
      </c>
      <c r="P336">
        <v>0</v>
      </c>
      <c r="Q336">
        <v>0</v>
      </c>
      <c r="R336">
        <v>0</v>
      </c>
      <c r="S336">
        <v>48083.199999999997</v>
      </c>
    </row>
    <row r="337" spans="1:19" x14ac:dyDescent="0.35">
      <c r="A337">
        <v>2024</v>
      </c>
      <c r="B337" t="s">
        <v>5548</v>
      </c>
      <c r="C337">
        <v>44</v>
      </c>
      <c r="D337">
        <v>2</v>
      </c>
      <c r="E337">
        <v>11</v>
      </c>
      <c r="F337" t="s">
        <v>455</v>
      </c>
      <c r="G337" t="s">
        <v>6024</v>
      </c>
      <c r="H337">
        <v>7</v>
      </c>
      <c r="I337">
        <v>104026</v>
      </c>
      <c r="J337">
        <v>1</v>
      </c>
      <c r="K337" t="s">
        <v>5894</v>
      </c>
      <c r="L337">
        <v>0</v>
      </c>
      <c r="M337" t="s">
        <v>5520</v>
      </c>
      <c r="N337">
        <v>189483.56</v>
      </c>
      <c r="O337">
        <v>93948.72</v>
      </c>
      <c r="P337">
        <v>0</v>
      </c>
      <c r="Q337">
        <v>0</v>
      </c>
      <c r="R337">
        <v>0</v>
      </c>
      <c r="S337">
        <v>283432.28000000003</v>
      </c>
    </row>
    <row r="338" spans="1:19" x14ac:dyDescent="0.35">
      <c r="A338">
        <v>2024</v>
      </c>
      <c r="B338" t="s">
        <v>5717</v>
      </c>
      <c r="C338">
        <v>45</v>
      </c>
      <c r="D338">
        <v>2</v>
      </c>
      <c r="E338">
        <v>3</v>
      </c>
      <c r="F338" t="s">
        <v>391</v>
      </c>
      <c r="G338" t="s">
        <v>6025</v>
      </c>
      <c r="H338">
        <v>7</v>
      </c>
      <c r="I338">
        <v>104026</v>
      </c>
      <c r="J338">
        <v>1</v>
      </c>
      <c r="K338" t="s">
        <v>5894</v>
      </c>
      <c r="L338">
        <v>0</v>
      </c>
      <c r="M338" t="s">
        <v>5520</v>
      </c>
      <c r="N338">
        <v>233866.05</v>
      </c>
      <c r="O338">
        <v>175716.07</v>
      </c>
      <c r="P338">
        <v>0</v>
      </c>
      <c r="Q338">
        <v>118045</v>
      </c>
      <c r="R338">
        <v>0</v>
      </c>
      <c r="S338">
        <v>291537.12</v>
      </c>
    </row>
    <row r="339" spans="1:19" x14ac:dyDescent="0.35">
      <c r="A339">
        <v>2024</v>
      </c>
      <c r="B339" t="s">
        <v>5717</v>
      </c>
      <c r="C339">
        <v>45</v>
      </c>
      <c r="D339">
        <v>2</v>
      </c>
      <c r="E339">
        <v>4</v>
      </c>
      <c r="F339" t="s">
        <v>701</v>
      </c>
      <c r="G339" t="s">
        <v>6026</v>
      </c>
      <c r="H339">
        <v>7</v>
      </c>
      <c r="I339">
        <v>104026</v>
      </c>
      <c r="J339">
        <v>1190</v>
      </c>
      <c r="K339" t="s">
        <v>5896</v>
      </c>
      <c r="L339">
        <v>0</v>
      </c>
      <c r="M339" t="s">
        <v>5520</v>
      </c>
      <c r="N339">
        <v>66138.03</v>
      </c>
      <c r="O339">
        <v>74068.639999999999</v>
      </c>
      <c r="P339">
        <v>0</v>
      </c>
      <c r="Q339">
        <v>54937</v>
      </c>
      <c r="R339">
        <v>0</v>
      </c>
      <c r="S339">
        <v>85269.67</v>
      </c>
    </row>
    <row r="340" spans="1:19" x14ac:dyDescent="0.35">
      <c r="A340">
        <v>2024</v>
      </c>
      <c r="B340" t="s">
        <v>5717</v>
      </c>
      <c r="C340">
        <v>45</v>
      </c>
      <c r="D340">
        <v>2</v>
      </c>
      <c r="E340">
        <v>11</v>
      </c>
      <c r="F340" t="s">
        <v>706</v>
      </c>
      <c r="G340" t="s">
        <v>6027</v>
      </c>
      <c r="H340">
        <v>7</v>
      </c>
      <c r="I340">
        <v>104026</v>
      </c>
      <c r="J340">
        <v>1190</v>
      </c>
      <c r="K340" t="s">
        <v>5896</v>
      </c>
      <c r="L340">
        <v>0</v>
      </c>
      <c r="M340" t="s">
        <v>5520</v>
      </c>
      <c r="N340">
        <v>259949.99</v>
      </c>
      <c r="O340">
        <v>131408.37</v>
      </c>
      <c r="P340">
        <v>0</v>
      </c>
      <c r="Q340">
        <v>32705.84</v>
      </c>
      <c r="R340">
        <v>0</v>
      </c>
      <c r="S340">
        <v>358652.52</v>
      </c>
    </row>
    <row r="341" spans="1:19" x14ac:dyDescent="0.35">
      <c r="A341">
        <v>2024</v>
      </c>
      <c r="B341" t="s">
        <v>5572</v>
      </c>
      <c r="C341">
        <v>46</v>
      </c>
      <c r="D341">
        <v>2</v>
      </c>
      <c r="E341">
        <v>5</v>
      </c>
      <c r="F341" t="s">
        <v>708</v>
      </c>
      <c r="G341" t="s">
        <v>6028</v>
      </c>
      <c r="H341">
        <v>7</v>
      </c>
      <c r="I341">
        <v>104026</v>
      </c>
      <c r="J341">
        <v>3</v>
      </c>
      <c r="K341" t="s">
        <v>5894</v>
      </c>
      <c r="L341">
        <v>0</v>
      </c>
      <c r="M341" t="s">
        <v>5520</v>
      </c>
      <c r="N341">
        <v>3996.99</v>
      </c>
      <c r="O341">
        <v>8410.3799999999992</v>
      </c>
      <c r="P341">
        <v>0</v>
      </c>
      <c r="Q341">
        <v>10000</v>
      </c>
      <c r="R341">
        <v>0</v>
      </c>
      <c r="S341">
        <v>2407.37</v>
      </c>
    </row>
    <row r="342" spans="1:19" x14ac:dyDescent="0.35">
      <c r="A342">
        <v>2024</v>
      </c>
      <c r="B342" t="s">
        <v>5572</v>
      </c>
      <c r="C342">
        <v>46</v>
      </c>
      <c r="D342">
        <v>2</v>
      </c>
      <c r="E342">
        <v>8</v>
      </c>
      <c r="F342" t="s">
        <v>711</v>
      </c>
      <c r="G342" t="s">
        <v>6029</v>
      </c>
      <c r="H342">
        <v>7</v>
      </c>
      <c r="I342">
        <v>104026</v>
      </c>
      <c r="J342">
        <v>1190</v>
      </c>
      <c r="K342" t="s">
        <v>5894</v>
      </c>
      <c r="L342">
        <v>0</v>
      </c>
      <c r="M342" t="s">
        <v>5520</v>
      </c>
      <c r="N342">
        <v>14087.88</v>
      </c>
      <c r="O342">
        <v>0</v>
      </c>
      <c r="P342">
        <v>0</v>
      </c>
      <c r="Q342">
        <v>0</v>
      </c>
      <c r="R342">
        <v>0</v>
      </c>
      <c r="S342">
        <v>14087.88</v>
      </c>
    </row>
    <row r="343" spans="1:19" x14ac:dyDescent="0.35">
      <c r="A343">
        <v>2024</v>
      </c>
      <c r="B343" t="s">
        <v>5572</v>
      </c>
      <c r="C343">
        <v>46</v>
      </c>
      <c r="D343">
        <v>2</v>
      </c>
      <c r="E343">
        <v>10</v>
      </c>
      <c r="F343" t="s">
        <v>655</v>
      </c>
      <c r="G343" t="s">
        <v>6030</v>
      </c>
      <c r="H343">
        <v>7</v>
      </c>
      <c r="I343">
        <v>104026</v>
      </c>
      <c r="J343">
        <v>1</v>
      </c>
      <c r="K343" t="s">
        <v>5894</v>
      </c>
      <c r="L343">
        <v>0</v>
      </c>
      <c r="M343" t="s">
        <v>5520</v>
      </c>
      <c r="N343">
        <v>344128.27</v>
      </c>
      <c r="O343">
        <v>69922.22</v>
      </c>
      <c r="P343">
        <v>0</v>
      </c>
      <c r="Q343">
        <v>59650</v>
      </c>
      <c r="R343">
        <v>0</v>
      </c>
      <c r="S343">
        <v>354400.49</v>
      </c>
    </row>
    <row r="344" spans="1:19" x14ac:dyDescent="0.35">
      <c r="A344">
        <v>2024</v>
      </c>
      <c r="B344" t="s">
        <v>5572</v>
      </c>
      <c r="C344">
        <v>46</v>
      </c>
      <c r="D344">
        <v>2</v>
      </c>
      <c r="E344">
        <v>11</v>
      </c>
      <c r="F344" t="s">
        <v>629</v>
      </c>
      <c r="G344" t="s">
        <v>5650</v>
      </c>
      <c r="H344">
        <v>7</v>
      </c>
      <c r="I344">
        <v>104026</v>
      </c>
      <c r="J344">
        <v>1</v>
      </c>
      <c r="K344" t="s">
        <v>5894</v>
      </c>
      <c r="L344">
        <v>0</v>
      </c>
      <c r="M344" t="s">
        <v>5520</v>
      </c>
      <c r="N344">
        <v>49903.28</v>
      </c>
      <c r="O344">
        <v>36216.720000000001</v>
      </c>
      <c r="P344">
        <v>0</v>
      </c>
      <c r="Q344">
        <v>0</v>
      </c>
      <c r="R344">
        <v>0</v>
      </c>
      <c r="S344">
        <v>86120</v>
      </c>
    </row>
    <row r="345" spans="1:19" x14ac:dyDescent="0.35">
      <c r="A345">
        <v>2024</v>
      </c>
      <c r="B345" t="s">
        <v>5572</v>
      </c>
      <c r="C345">
        <v>46</v>
      </c>
      <c r="D345">
        <v>2</v>
      </c>
      <c r="E345">
        <v>15</v>
      </c>
      <c r="F345" t="s">
        <v>331</v>
      </c>
      <c r="G345" t="s">
        <v>6031</v>
      </c>
      <c r="H345">
        <v>7</v>
      </c>
      <c r="I345">
        <v>104026</v>
      </c>
      <c r="J345">
        <v>1190</v>
      </c>
      <c r="K345" t="s">
        <v>5896</v>
      </c>
      <c r="L345">
        <v>0</v>
      </c>
      <c r="M345" t="s">
        <v>5520</v>
      </c>
      <c r="N345">
        <v>50923.32</v>
      </c>
      <c r="O345">
        <v>34507</v>
      </c>
      <c r="P345">
        <v>0</v>
      </c>
      <c r="Q345">
        <v>0</v>
      </c>
      <c r="R345">
        <v>0</v>
      </c>
      <c r="S345">
        <v>85430.32</v>
      </c>
    </row>
    <row r="346" spans="1:19" x14ac:dyDescent="0.35">
      <c r="A346">
        <v>2024</v>
      </c>
      <c r="B346" t="s">
        <v>5572</v>
      </c>
      <c r="C346">
        <v>46</v>
      </c>
      <c r="D346">
        <v>2</v>
      </c>
      <c r="E346">
        <v>17</v>
      </c>
      <c r="F346" t="s">
        <v>336</v>
      </c>
      <c r="G346" t="s">
        <v>5573</v>
      </c>
      <c r="H346">
        <v>7</v>
      </c>
      <c r="I346">
        <v>104026</v>
      </c>
      <c r="J346">
        <v>1</v>
      </c>
      <c r="K346" t="s">
        <v>5894</v>
      </c>
      <c r="L346">
        <v>0</v>
      </c>
      <c r="M346" t="s">
        <v>5520</v>
      </c>
      <c r="N346">
        <v>161212.26999999999</v>
      </c>
      <c r="O346">
        <v>65653.740000000005</v>
      </c>
      <c r="P346">
        <v>0</v>
      </c>
      <c r="Q346">
        <v>67176.72</v>
      </c>
      <c r="R346">
        <v>0</v>
      </c>
      <c r="S346">
        <v>159689.29</v>
      </c>
    </row>
    <row r="347" spans="1:19" x14ac:dyDescent="0.35">
      <c r="A347">
        <v>2024</v>
      </c>
      <c r="B347" t="s">
        <v>5572</v>
      </c>
      <c r="C347">
        <v>46</v>
      </c>
      <c r="D347">
        <v>2</v>
      </c>
      <c r="E347">
        <v>18</v>
      </c>
      <c r="F347" t="s">
        <v>340</v>
      </c>
      <c r="G347" t="s">
        <v>6032</v>
      </c>
      <c r="H347">
        <v>7</v>
      </c>
      <c r="I347">
        <v>104026</v>
      </c>
      <c r="J347">
        <v>1</v>
      </c>
      <c r="K347" t="s">
        <v>5894</v>
      </c>
      <c r="L347">
        <v>0</v>
      </c>
      <c r="M347" t="s">
        <v>5520</v>
      </c>
      <c r="N347">
        <v>45987.12</v>
      </c>
      <c r="O347">
        <v>77118.740000000005</v>
      </c>
      <c r="P347">
        <v>0</v>
      </c>
      <c r="Q347">
        <v>75838.09</v>
      </c>
      <c r="R347">
        <v>0</v>
      </c>
      <c r="S347">
        <v>47267.77</v>
      </c>
    </row>
    <row r="348" spans="1:19" x14ac:dyDescent="0.35">
      <c r="A348">
        <v>2024</v>
      </c>
      <c r="B348" t="s">
        <v>5572</v>
      </c>
      <c r="C348">
        <v>46</v>
      </c>
      <c r="D348">
        <v>2</v>
      </c>
      <c r="E348">
        <v>19</v>
      </c>
      <c r="F348" t="s">
        <v>278</v>
      </c>
      <c r="G348" t="s">
        <v>6033</v>
      </c>
      <c r="H348">
        <v>7</v>
      </c>
      <c r="I348">
        <v>104026</v>
      </c>
      <c r="J348">
        <v>1</v>
      </c>
      <c r="K348" t="s">
        <v>5894</v>
      </c>
      <c r="L348">
        <v>0</v>
      </c>
      <c r="M348" t="s">
        <v>5520</v>
      </c>
      <c r="N348">
        <v>152280.56</v>
      </c>
      <c r="O348">
        <v>19213.689999999999</v>
      </c>
      <c r="P348">
        <v>0</v>
      </c>
      <c r="Q348">
        <v>97290</v>
      </c>
      <c r="R348">
        <v>0</v>
      </c>
      <c r="S348">
        <v>74204.25</v>
      </c>
    </row>
    <row r="349" spans="1:19" x14ac:dyDescent="0.35">
      <c r="A349">
        <v>2024</v>
      </c>
      <c r="B349" t="s">
        <v>5572</v>
      </c>
      <c r="C349">
        <v>46</v>
      </c>
      <c r="D349">
        <v>2</v>
      </c>
      <c r="E349">
        <v>20</v>
      </c>
      <c r="F349" t="s">
        <v>125</v>
      </c>
      <c r="G349" t="s">
        <v>6034</v>
      </c>
      <c r="H349">
        <v>7</v>
      </c>
      <c r="I349">
        <v>104026</v>
      </c>
      <c r="J349">
        <v>1</v>
      </c>
      <c r="K349" t="s">
        <v>5894</v>
      </c>
      <c r="L349">
        <v>0</v>
      </c>
      <c r="M349" t="s">
        <v>5520</v>
      </c>
      <c r="N349">
        <v>217103.03</v>
      </c>
      <c r="O349">
        <v>0</v>
      </c>
      <c r="P349">
        <v>0</v>
      </c>
      <c r="Q349">
        <v>0</v>
      </c>
      <c r="R349">
        <v>0</v>
      </c>
      <c r="S349">
        <v>217103.03</v>
      </c>
    </row>
    <row r="350" spans="1:19" x14ac:dyDescent="0.35">
      <c r="A350">
        <v>2024</v>
      </c>
      <c r="B350" t="s">
        <v>5586</v>
      </c>
      <c r="C350">
        <v>47</v>
      </c>
      <c r="D350">
        <v>2</v>
      </c>
      <c r="E350">
        <v>2</v>
      </c>
      <c r="F350" t="s">
        <v>716</v>
      </c>
      <c r="G350" t="s">
        <v>6035</v>
      </c>
      <c r="H350">
        <v>7</v>
      </c>
      <c r="I350">
        <v>104026</v>
      </c>
      <c r="J350">
        <v>403</v>
      </c>
      <c r="K350" t="s">
        <v>5894</v>
      </c>
      <c r="L350">
        <v>0</v>
      </c>
      <c r="M350" t="s">
        <v>5520</v>
      </c>
      <c r="N350">
        <v>21.74</v>
      </c>
      <c r="O350">
        <v>0</v>
      </c>
      <c r="P350">
        <v>0</v>
      </c>
      <c r="Q350">
        <v>0</v>
      </c>
      <c r="R350">
        <v>0</v>
      </c>
      <c r="S350">
        <v>21.74</v>
      </c>
    </row>
    <row r="351" spans="1:19" x14ac:dyDescent="0.35">
      <c r="A351">
        <v>2024</v>
      </c>
      <c r="B351" t="s">
        <v>5586</v>
      </c>
      <c r="C351">
        <v>47</v>
      </c>
      <c r="D351">
        <v>2</v>
      </c>
      <c r="E351">
        <v>6</v>
      </c>
      <c r="F351" t="s">
        <v>327</v>
      </c>
      <c r="G351" t="s">
        <v>6036</v>
      </c>
      <c r="H351">
        <v>7</v>
      </c>
      <c r="I351">
        <v>104026</v>
      </c>
      <c r="J351">
        <v>1190</v>
      </c>
      <c r="K351" t="s">
        <v>5896</v>
      </c>
      <c r="L351">
        <v>0</v>
      </c>
      <c r="M351" t="s">
        <v>5520</v>
      </c>
      <c r="N351">
        <v>65693.87</v>
      </c>
      <c r="O351">
        <v>16954.169999999998</v>
      </c>
      <c r="P351">
        <v>0</v>
      </c>
      <c r="Q351">
        <v>0</v>
      </c>
      <c r="R351">
        <v>0</v>
      </c>
      <c r="S351">
        <v>82648.039999999994</v>
      </c>
    </row>
    <row r="352" spans="1:19" x14ac:dyDescent="0.35">
      <c r="A352">
        <v>2024</v>
      </c>
      <c r="B352" t="s">
        <v>5586</v>
      </c>
      <c r="C352">
        <v>47</v>
      </c>
      <c r="D352">
        <v>2</v>
      </c>
      <c r="E352">
        <v>7</v>
      </c>
      <c r="F352" t="s">
        <v>719</v>
      </c>
      <c r="G352" t="s">
        <v>6037</v>
      </c>
      <c r="H352">
        <v>7</v>
      </c>
      <c r="I352">
        <v>104026</v>
      </c>
      <c r="J352">
        <v>104026</v>
      </c>
      <c r="K352" t="s">
        <v>5894</v>
      </c>
      <c r="L352">
        <v>0</v>
      </c>
      <c r="M352" t="s">
        <v>5520</v>
      </c>
      <c r="N352">
        <v>79749.81</v>
      </c>
      <c r="O352">
        <v>26140.14</v>
      </c>
      <c r="P352">
        <v>0</v>
      </c>
      <c r="Q352">
        <v>0</v>
      </c>
      <c r="R352">
        <v>0</v>
      </c>
      <c r="S352">
        <v>105889.95</v>
      </c>
    </row>
    <row r="353" spans="1:19" x14ac:dyDescent="0.35">
      <c r="A353">
        <v>2024</v>
      </c>
      <c r="B353" t="s">
        <v>5586</v>
      </c>
      <c r="C353">
        <v>47</v>
      </c>
      <c r="D353">
        <v>2</v>
      </c>
      <c r="E353">
        <v>9</v>
      </c>
      <c r="F353" t="s">
        <v>721</v>
      </c>
      <c r="G353" t="s">
        <v>6038</v>
      </c>
      <c r="H353">
        <v>7</v>
      </c>
      <c r="I353">
        <v>104026</v>
      </c>
      <c r="J353">
        <v>1190</v>
      </c>
      <c r="K353" t="s">
        <v>5896</v>
      </c>
      <c r="L353">
        <v>0</v>
      </c>
      <c r="M353" t="s">
        <v>5520</v>
      </c>
      <c r="N353">
        <v>91418.559999999998</v>
      </c>
      <c r="O353">
        <v>20277.27</v>
      </c>
      <c r="P353">
        <v>0</v>
      </c>
      <c r="Q353">
        <v>10681.02</v>
      </c>
      <c r="R353">
        <v>0</v>
      </c>
      <c r="S353">
        <v>101014.81</v>
      </c>
    </row>
    <row r="354" spans="1:19" x14ac:dyDescent="0.35">
      <c r="A354">
        <v>2024</v>
      </c>
      <c r="B354" t="s">
        <v>5564</v>
      </c>
      <c r="C354">
        <v>48</v>
      </c>
      <c r="D354">
        <v>2</v>
      </c>
      <c r="E354">
        <v>6</v>
      </c>
      <c r="F354" t="s">
        <v>609</v>
      </c>
      <c r="G354" t="s">
        <v>6039</v>
      </c>
      <c r="H354">
        <v>7</v>
      </c>
      <c r="I354">
        <v>104026</v>
      </c>
      <c r="J354">
        <v>1</v>
      </c>
      <c r="K354" t="s">
        <v>5894</v>
      </c>
      <c r="L354">
        <v>0</v>
      </c>
      <c r="M354" t="s">
        <v>5520</v>
      </c>
      <c r="N354">
        <v>32069.81</v>
      </c>
      <c r="O354">
        <v>0</v>
      </c>
      <c r="P354">
        <v>0</v>
      </c>
      <c r="Q354">
        <v>0</v>
      </c>
      <c r="R354">
        <v>0</v>
      </c>
      <c r="S354">
        <v>32069.81</v>
      </c>
    </row>
    <row r="355" spans="1:19" x14ac:dyDescent="0.35">
      <c r="A355">
        <v>2024</v>
      </c>
      <c r="B355" t="s">
        <v>5564</v>
      </c>
      <c r="C355">
        <v>48</v>
      </c>
      <c r="D355">
        <v>2</v>
      </c>
      <c r="E355">
        <v>9</v>
      </c>
      <c r="F355" t="s">
        <v>262</v>
      </c>
      <c r="G355" t="s">
        <v>5733</v>
      </c>
      <c r="H355">
        <v>7</v>
      </c>
      <c r="I355">
        <v>104026</v>
      </c>
      <c r="J355">
        <v>104026</v>
      </c>
      <c r="K355" t="s">
        <v>5894</v>
      </c>
      <c r="L355">
        <v>0</v>
      </c>
      <c r="M355" t="s">
        <v>5520</v>
      </c>
      <c r="N355">
        <v>293065.24</v>
      </c>
      <c r="O355">
        <v>69939.990000000005</v>
      </c>
      <c r="P355">
        <v>0</v>
      </c>
      <c r="Q355">
        <v>108459.76</v>
      </c>
      <c r="R355">
        <v>0</v>
      </c>
      <c r="S355">
        <v>254545.47</v>
      </c>
    </row>
    <row r="356" spans="1:19" x14ac:dyDescent="0.35">
      <c r="A356">
        <v>2024</v>
      </c>
      <c r="B356" t="s">
        <v>5564</v>
      </c>
      <c r="C356">
        <v>48</v>
      </c>
      <c r="D356">
        <v>2</v>
      </c>
      <c r="E356">
        <v>10</v>
      </c>
      <c r="F356" t="s">
        <v>724</v>
      </c>
      <c r="G356" t="s">
        <v>6040</v>
      </c>
      <c r="H356">
        <v>7</v>
      </c>
      <c r="I356">
        <v>104026</v>
      </c>
      <c r="J356">
        <v>1190</v>
      </c>
      <c r="K356" t="s">
        <v>5896</v>
      </c>
      <c r="L356">
        <v>0</v>
      </c>
      <c r="M356" t="s">
        <v>5520</v>
      </c>
      <c r="N356">
        <v>147010.26999999999</v>
      </c>
      <c r="O356">
        <v>48761.43</v>
      </c>
      <c r="P356">
        <v>0</v>
      </c>
      <c r="Q356">
        <v>50399.32</v>
      </c>
      <c r="R356">
        <v>0</v>
      </c>
      <c r="S356">
        <v>145372.38</v>
      </c>
    </row>
    <row r="357" spans="1:19" x14ac:dyDescent="0.35">
      <c r="A357">
        <v>2024</v>
      </c>
      <c r="B357" t="s">
        <v>5564</v>
      </c>
      <c r="C357">
        <v>48</v>
      </c>
      <c r="D357">
        <v>2</v>
      </c>
      <c r="E357">
        <v>13</v>
      </c>
      <c r="F357" t="s">
        <v>278</v>
      </c>
      <c r="G357" t="s">
        <v>5824</v>
      </c>
      <c r="H357">
        <v>7</v>
      </c>
      <c r="I357">
        <v>104026</v>
      </c>
      <c r="J357">
        <v>1190</v>
      </c>
      <c r="K357" t="s">
        <v>5896</v>
      </c>
      <c r="L357">
        <v>0</v>
      </c>
      <c r="M357" t="s">
        <v>5520</v>
      </c>
      <c r="N357">
        <v>87644.42</v>
      </c>
      <c r="O357">
        <v>0</v>
      </c>
      <c r="P357">
        <v>0</v>
      </c>
      <c r="Q357">
        <v>87644.42</v>
      </c>
      <c r="R357">
        <v>0</v>
      </c>
      <c r="S357">
        <v>0</v>
      </c>
    </row>
    <row r="358" spans="1:19" x14ac:dyDescent="0.35">
      <c r="A358">
        <v>2024</v>
      </c>
      <c r="B358" t="s">
        <v>5517</v>
      </c>
      <c r="C358">
        <v>49</v>
      </c>
      <c r="D358">
        <v>2</v>
      </c>
      <c r="E358">
        <v>6</v>
      </c>
      <c r="F358" t="s">
        <v>665</v>
      </c>
      <c r="G358" t="s">
        <v>5518</v>
      </c>
      <c r="H358">
        <v>7</v>
      </c>
      <c r="I358">
        <v>104026</v>
      </c>
      <c r="J358">
        <v>1190</v>
      </c>
      <c r="K358" t="s">
        <v>5896</v>
      </c>
      <c r="L358">
        <v>0</v>
      </c>
      <c r="M358" t="s">
        <v>5520</v>
      </c>
      <c r="N358">
        <v>6831902.75</v>
      </c>
      <c r="O358">
        <v>5126675.67</v>
      </c>
      <c r="P358">
        <v>0</v>
      </c>
      <c r="Q358">
        <v>891536.69</v>
      </c>
      <c r="R358">
        <v>0</v>
      </c>
      <c r="S358">
        <v>11067041.73</v>
      </c>
    </row>
    <row r="359" spans="1:19" x14ac:dyDescent="0.35">
      <c r="A359">
        <v>2024</v>
      </c>
      <c r="B359" t="s">
        <v>5619</v>
      </c>
      <c r="C359">
        <v>50</v>
      </c>
      <c r="D359">
        <v>2</v>
      </c>
      <c r="E359">
        <v>2</v>
      </c>
      <c r="F359" t="s">
        <v>391</v>
      </c>
      <c r="G359" t="s">
        <v>6041</v>
      </c>
      <c r="H359">
        <v>7</v>
      </c>
      <c r="I359">
        <v>104026</v>
      </c>
      <c r="J359">
        <v>1190</v>
      </c>
      <c r="K359" t="s">
        <v>5896</v>
      </c>
      <c r="L359">
        <v>0</v>
      </c>
      <c r="M359" t="s">
        <v>5520</v>
      </c>
      <c r="N359">
        <v>467320.24</v>
      </c>
      <c r="O359">
        <v>61469.79</v>
      </c>
      <c r="P359">
        <v>0</v>
      </c>
      <c r="Q359">
        <v>226197.92</v>
      </c>
      <c r="R359">
        <v>0</v>
      </c>
      <c r="S359">
        <v>302592.11</v>
      </c>
    </row>
    <row r="360" spans="1:19" x14ac:dyDescent="0.35">
      <c r="A360">
        <v>2024</v>
      </c>
      <c r="B360" t="s">
        <v>5619</v>
      </c>
      <c r="C360">
        <v>50</v>
      </c>
      <c r="D360">
        <v>2</v>
      </c>
      <c r="E360">
        <v>3</v>
      </c>
      <c r="F360" t="s">
        <v>366</v>
      </c>
      <c r="G360" t="s">
        <v>6042</v>
      </c>
      <c r="H360">
        <v>7</v>
      </c>
      <c r="I360">
        <v>104026</v>
      </c>
      <c r="J360">
        <v>1190</v>
      </c>
      <c r="K360" t="s">
        <v>5894</v>
      </c>
      <c r="L360">
        <v>0</v>
      </c>
      <c r="M360" t="s">
        <v>5520</v>
      </c>
      <c r="N360">
        <v>91460.13</v>
      </c>
      <c r="O360">
        <v>56579.74</v>
      </c>
      <c r="P360">
        <v>0</v>
      </c>
      <c r="Q360">
        <v>16760</v>
      </c>
      <c r="R360">
        <v>0</v>
      </c>
      <c r="S360">
        <v>131279.87</v>
      </c>
    </row>
    <row r="361" spans="1:19" x14ac:dyDescent="0.35">
      <c r="A361">
        <v>2024</v>
      </c>
      <c r="B361" t="s">
        <v>5619</v>
      </c>
      <c r="C361">
        <v>50</v>
      </c>
      <c r="D361">
        <v>2</v>
      </c>
      <c r="E361">
        <v>4</v>
      </c>
      <c r="F361" t="s">
        <v>609</v>
      </c>
      <c r="G361" t="s">
        <v>6043</v>
      </c>
      <c r="H361">
        <v>7</v>
      </c>
      <c r="I361">
        <v>104026</v>
      </c>
      <c r="J361">
        <v>1</v>
      </c>
      <c r="K361" t="s">
        <v>5894</v>
      </c>
      <c r="L361">
        <v>0</v>
      </c>
      <c r="M361" t="s">
        <v>5520</v>
      </c>
      <c r="N361">
        <v>45920.91</v>
      </c>
      <c r="O361">
        <v>194.94</v>
      </c>
      <c r="P361">
        <v>0</v>
      </c>
      <c r="Q361">
        <v>0</v>
      </c>
      <c r="R361">
        <v>0</v>
      </c>
      <c r="S361">
        <v>46115.85</v>
      </c>
    </row>
    <row r="362" spans="1:19" x14ac:dyDescent="0.35">
      <c r="A362">
        <v>2024</v>
      </c>
      <c r="B362" t="s">
        <v>5619</v>
      </c>
      <c r="C362">
        <v>50</v>
      </c>
      <c r="D362">
        <v>2</v>
      </c>
      <c r="E362">
        <v>5</v>
      </c>
      <c r="F362" t="s">
        <v>703</v>
      </c>
      <c r="G362" t="s">
        <v>6044</v>
      </c>
      <c r="H362">
        <v>7</v>
      </c>
      <c r="I362">
        <v>104026</v>
      </c>
      <c r="J362">
        <v>1</v>
      </c>
      <c r="K362" t="s">
        <v>5894</v>
      </c>
      <c r="L362">
        <v>0</v>
      </c>
      <c r="M362" t="s">
        <v>5520</v>
      </c>
      <c r="N362">
        <v>265217.89</v>
      </c>
      <c r="O362">
        <v>67643.520000000004</v>
      </c>
      <c r="P362">
        <v>0</v>
      </c>
      <c r="Q362">
        <v>78012</v>
      </c>
      <c r="R362">
        <v>0</v>
      </c>
      <c r="S362">
        <v>254849.41</v>
      </c>
    </row>
    <row r="363" spans="1:19" x14ac:dyDescent="0.35">
      <c r="A363">
        <v>2024</v>
      </c>
      <c r="B363" t="s">
        <v>5619</v>
      </c>
      <c r="C363">
        <v>50</v>
      </c>
      <c r="D363">
        <v>2</v>
      </c>
      <c r="E363">
        <v>8</v>
      </c>
      <c r="F363" t="s">
        <v>278</v>
      </c>
      <c r="G363" t="s">
        <v>6045</v>
      </c>
      <c r="H363">
        <v>7</v>
      </c>
      <c r="I363">
        <v>104026</v>
      </c>
      <c r="J363">
        <v>1</v>
      </c>
      <c r="K363" t="s">
        <v>5894</v>
      </c>
      <c r="L363">
        <v>0</v>
      </c>
      <c r="M363" t="s">
        <v>5520</v>
      </c>
      <c r="N363">
        <v>448497.64</v>
      </c>
      <c r="O363">
        <v>56095.45</v>
      </c>
      <c r="P363">
        <v>0</v>
      </c>
      <c r="Q363">
        <v>0</v>
      </c>
      <c r="R363">
        <v>0</v>
      </c>
      <c r="S363">
        <v>504593.09</v>
      </c>
    </row>
    <row r="364" spans="1:19" x14ac:dyDescent="0.35">
      <c r="A364">
        <v>2024</v>
      </c>
      <c r="B364" t="s">
        <v>5619</v>
      </c>
      <c r="C364">
        <v>50</v>
      </c>
      <c r="D364">
        <v>2</v>
      </c>
      <c r="E364">
        <v>10</v>
      </c>
      <c r="F364" t="s">
        <v>730</v>
      </c>
      <c r="G364" t="s">
        <v>6046</v>
      </c>
      <c r="H364">
        <v>7</v>
      </c>
      <c r="I364">
        <v>104026</v>
      </c>
      <c r="J364">
        <v>1190</v>
      </c>
      <c r="K364" t="s">
        <v>5894</v>
      </c>
      <c r="L364">
        <v>0</v>
      </c>
      <c r="M364" t="s">
        <v>5520</v>
      </c>
      <c r="N364">
        <v>321534.07</v>
      </c>
      <c r="O364">
        <v>83892.28</v>
      </c>
      <c r="P364">
        <v>0</v>
      </c>
      <c r="Q364">
        <v>167353.35</v>
      </c>
      <c r="R364">
        <v>0</v>
      </c>
      <c r="S364">
        <v>238073</v>
      </c>
    </row>
    <row r="365" spans="1:19" x14ac:dyDescent="0.35">
      <c r="A365">
        <v>2024</v>
      </c>
      <c r="B365" t="s">
        <v>6047</v>
      </c>
      <c r="C365">
        <v>51</v>
      </c>
      <c r="D365">
        <v>2</v>
      </c>
      <c r="E365">
        <v>3</v>
      </c>
      <c r="F365" t="s">
        <v>732</v>
      </c>
      <c r="G365" t="s">
        <v>6048</v>
      </c>
      <c r="H365">
        <v>7</v>
      </c>
      <c r="I365">
        <v>104026</v>
      </c>
      <c r="J365">
        <v>1</v>
      </c>
      <c r="K365" t="s">
        <v>5894</v>
      </c>
      <c r="L365">
        <v>0</v>
      </c>
      <c r="M365" t="s">
        <v>5520</v>
      </c>
      <c r="N365">
        <v>22729.4</v>
      </c>
      <c r="O365">
        <v>13088.95</v>
      </c>
      <c r="P365">
        <v>0</v>
      </c>
      <c r="Q365">
        <v>15943.16</v>
      </c>
      <c r="R365">
        <v>0</v>
      </c>
      <c r="S365">
        <v>19875.189999999999</v>
      </c>
    </row>
    <row r="366" spans="1:19" x14ac:dyDescent="0.35">
      <c r="A366">
        <v>2024</v>
      </c>
      <c r="B366" t="s">
        <v>5545</v>
      </c>
      <c r="C366">
        <v>52</v>
      </c>
      <c r="D366">
        <v>2</v>
      </c>
      <c r="E366">
        <v>3</v>
      </c>
      <c r="F366" t="s">
        <v>354</v>
      </c>
      <c r="G366" t="s">
        <v>6049</v>
      </c>
      <c r="H366">
        <v>7</v>
      </c>
      <c r="I366">
        <v>104026</v>
      </c>
      <c r="J366">
        <v>2222</v>
      </c>
      <c r="K366" t="s">
        <v>5894</v>
      </c>
      <c r="L366">
        <v>0</v>
      </c>
      <c r="M366" t="s">
        <v>5520</v>
      </c>
      <c r="N366">
        <v>19184.560000000001</v>
      </c>
      <c r="O366">
        <v>28419.72</v>
      </c>
      <c r="P366">
        <v>0</v>
      </c>
      <c r="Q366">
        <v>27461.9</v>
      </c>
      <c r="R366">
        <v>0</v>
      </c>
      <c r="S366">
        <v>20142.38</v>
      </c>
    </row>
    <row r="367" spans="1:19" x14ac:dyDescent="0.35">
      <c r="A367">
        <v>2024</v>
      </c>
      <c r="B367" t="s">
        <v>5545</v>
      </c>
      <c r="C367">
        <v>52</v>
      </c>
      <c r="D367">
        <v>2</v>
      </c>
      <c r="E367">
        <v>4</v>
      </c>
      <c r="F367" t="s">
        <v>470</v>
      </c>
      <c r="G367" t="s">
        <v>6050</v>
      </c>
      <c r="H367">
        <v>7</v>
      </c>
      <c r="I367">
        <v>104026</v>
      </c>
      <c r="J367">
        <v>104026</v>
      </c>
      <c r="K367" t="s">
        <v>5894</v>
      </c>
      <c r="L367">
        <v>0</v>
      </c>
      <c r="M367" t="s">
        <v>5520</v>
      </c>
      <c r="N367">
        <v>56473.17</v>
      </c>
      <c r="O367">
        <v>119740.61</v>
      </c>
      <c r="P367">
        <v>0</v>
      </c>
      <c r="Q367">
        <v>132000</v>
      </c>
      <c r="R367">
        <v>0</v>
      </c>
      <c r="S367">
        <v>44213.78</v>
      </c>
    </row>
    <row r="368" spans="1:19" x14ac:dyDescent="0.35">
      <c r="A368">
        <v>2024</v>
      </c>
      <c r="B368" t="s">
        <v>5820</v>
      </c>
      <c r="C368">
        <v>53</v>
      </c>
      <c r="D368">
        <v>2</v>
      </c>
      <c r="E368">
        <v>1</v>
      </c>
      <c r="F368" t="s">
        <v>738</v>
      </c>
      <c r="G368" t="s">
        <v>6051</v>
      </c>
      <c r="H368">
        <v>7</v>
      </c>
      <c r="I368">
        <v>104026</v>
      </c>
      <c r="J368">
        <v>1190</v>
      </c>
      <c r="K368" t="s">
        <v>5894</v>
      </c>
      <c r="L368">
        <v>0</v>
      </c>
      <c r="M368" t="s">
        <v>5520</v>
      </c>
      <c r="N368">
        <v>276280.74</v>
      </c>
      <c r="O368">
        <v>55354.94</v>
      </c>
      <c r="P368">
        <v>0</v>
      </c>
      <c r="Q368">
        <v>9971.5400000000009</v>
      </c>
      <c r="R368">
        <v>0</v>
      </c>
      <c r="S368">
        <v>321664.14</v>
      </c>
    </row>
    <row r="369" spans="1:19" x14ac:dyDescent="0.35">
      <c r="A369">
        <v>2024</v>
      </c>
      <c r="B369" t="s">
        <v>5603</v>
      </c>
      <c r="C369">
        <v>54</v>
      </c>
      <c r="D369">
        <v>2</v>
      </c>
      <c r="E369">
        <v>1</v>
      </c>
      <c r="F369" t="s">
        <v>622</v>
      </c>
      <c r="G369" t="s">
        <v>6052</v>
      </c>
      <c r="H369">
        <v>7</v>
      </c>
      <c r="I369">
        <v>104026</v>
      </c>
      <c r="J369">
        <v>1</v>
      </c>
      <c r="K369" t="s">
        <v>5894</v>
      </c>
      <c r="L369">
        <v>0</v>
      </c>
      <c r="M369" t="s">
        <v>5520</v>
      </c>
      <c r="N369">
        <v>181589.47</v>
      </c>
      <c r="O369">
        <v>36833.480000000003</v>
      </c>
      <c r="P369">
        <v>0</v>
      </c>
      <c r="Q369">
        <v>31074.42</v>
      </c>
      <c r="R369">
        <v>0</v>
      </c>
      <c r="S369">
        <v>187348.53</v>
      </c>
    </row>
    <row r="370" spans="1:19" x14ac:dyDescent="0.35">
      <c r="A370">
        <v>2024</v>
      </c>
      <c r="B370" t="s">
        <v>5603</v>
      </c>
      <c r="C370">
        <v>54</v>
      </c>
      <c r="D370">
        <v>2</v>
      </c>
      <c r="E370">
        <v>2</v>
      </c>
      <c r="F370" t="s">
        <v>678</v>
      </c>
      <c r="G370" t="s">
        <v>6053</v>
      </c>
      <c r="H370">
        <v>7</v>
      </c>
      <c r="I370">
        <v>104026</v>
      </c>
      <c r="J370">
        <v>1190</v>
      </c>
      <c r="K370" t="s">
        <v>5894</v>
      </c>
      <c r="L370">
        <v>0</v>
      </c>
      <c r="M370" t="s">
        <v>5520</v>
      </c>
      <c r="N370">
        <v>116994.94</v>
      </c>
      <c r="O370">
        <v>37052.89</v>
      </c>
      <c r="P370">
        <v>0</v>
      </c>
      <c r="Q370">
        <v>0</v>
      </c>
      <c r="R370">
        <v>0</v>
      </c>
      <c r="S370">
        <v>154047.82999999999</v>
      </c>
    </row>
    <row r="371" spans="1:19" x14ac:dyDescent="0.35">
      <c r="A371">
        <v>2024</v>
      </c>
      <c r="B371" t="s">
        <v>5603</v>
      </c>
      <c r="C371">
        <v>54</v>
      </c>
      <c r="D371">
        <v>2</v>
      </c>
      <c r="E371">
        <v>3</v>
      </c>
      <c r="F371" t="s">
        <v>740</v>
      </c>
      <c r="G371" t="s">
        <v>6054</v>
      </c>
      <c r="H371">
        <v>7</v>
      </c>
      <c r="I371">
        <v>104026</v>
      </c>
      <c r="J371">
        <v>1</v>
      </c>
      <c r="K371" t="s">
        <v>5894</v>
      </c>
      <c r="L371">
        <v>0</v>
      </c>
      <c r="M371" t="s">
        <v>5520</v>
      </c>
      <c r="N371">
        <v>189154.66</v>
      </c>
      <c r="O371">
        <v>52154.5</v>
      </c>
      <c r="P371">
        <v>0</v>
      </c>
      <c r="Q371">
        <v>101173.9</v>
      </c>
      <c r="R371">
        <v>0</v>
      </c>
      <c r="S371">
        <v>140135.26</v>
      </c>
    </row>
    <row r="372" spans="1:19" x14ac:dyDescent="0.35">
      <c r="A372">
        <v>2024</v>
      </c>
      <c r="B372" t="s">
        <v>5603</v>
      </c>
      <c r="C372">
        <v>54</v>
      </c>
      <c r="D372">
        <v>2</v>
      </c>
      <c r="E372">
        <v>6</v>
      </c>
      <c r="F372" t="s">
        <v>741</v>
      </c>
      <c r="G372" t="s">
        <v>6055</v>
      </c>
      <c r="H372">
        <v>7</v>
      </c>
      <c r="I372">
        <v>104026</v>
      </c>
      <c r="J372">
        <v>1190</v>
      </c>
      <c r="K372" t="s">
        <v>5894</v>
      </c>
      <c r="L372">
        <v>0</v>
      </c>
      <c r="M372" t="s">
        <v>5520</v>
      </c>
      <c r="N372">
        <v>85680.01</v>
      </c>
      <c r="O372">
        <v>27265.91</v>
      </c>
      <c r="P372">
        <v>0</v>
      </c>
      <c r="Q372">
        <v>0</v>
      </c>
      <c r="R372">
        <v>0</v>
      </c>
      <c r="S372">
        <v>112945.92</v>
      </c>
    </row>
    <row r="373" spans="1:19" x14ac:dyDescent="0.35">
      <c r="A373">
        <v>2024</v>
      </c>
      <c r="B373" t="s">
        <v>5603</v>
      </c>
      <c r="C373">
        <v>54</v>
      </c>
      <c r="D373">
        <v>2</v>
      </c>
      <c r="E373">
        <v>7</v>
      </c>
      <c r="F373" t="s">
        <v>690</v>
      </c>
      <c r="G373" t="s">
        <v>6056</v>
      </c>
      <c r="H373">
        <v>7</v>
      </c>
      <c r="I373">
        <v>104026</v>
      </c>
      <c r="J373">
        <v>1</v>
      </c>
      <c r="K373" t="s">
        <v>5894</v>
      </c>
      <c r="L373">
        <v>0</v>
      </c>
      <c r="M373" t="s">
        <v>5520</v>
      </c>
      <c r="N373">
        <v>131672.88</v>
      </c>
      <c r="O373">
        <v>13120.88</v>
      </c>
      <c r="P373">
        <v>0</v>
      </c>
      <c r="Q373">
        <v>11214.95</v>
      </c>
      <c r="R373">
        <v>0</v>
      </c>
      <c r="S373">
        <v>133578.81</v>
      </c>
    </row>
    <row r="374" spans="1:19" x14ac:dyDescent="0.35">
      <c r="A374">
        <v>2024</v>
      </c>
      <c r="B374" t="s">
        <v>5603</v>
      </c>
      <c r="C374">
        <v>54</v>
      </c>
      <c r="D374">
        <v>2</v>
      </c>
      <c r="E374">
        <v>10</v>
      </c>
      <c r="F374" t="s">
        <v>729</v>
      </c>
      <c r="G374" t="s">
        <v>6057</v>
      </c>
      <c r="H374">
        <v>7</v>
      </c>
      <c r="I374">
        <v>104026</v>
      </c>
      <c r="J374">
        <v>1</v>
      </c>
      <c r="K374" t="s">
        <v>5894</v>
      </c>
      <c r="L374">
        <v>0</v>
      </c>
      <c r="M374" t="s">
        <v>5520</v>
      </c>
      <c r="N374">
        <v>62703.09</v>
      </c>
      <c r="O374">
        <v>14520.93</v>
      </c>
      <c r="P374">
        <v>0</v>
      </c>
      <c r="Q374">
        <v>0</v>
      </c>
      <c r="R374">
        <v>0</v>
      </c>
      <c r="S374">
        <v>77224.02</v>
      </c>
    </row>
    <row r="375" spans="1:19" x14ac:dyDescent="0.35">
      <c r="A375">
        <v>2024</v>
      </c>
      <c r="B375" t="s">
        <v>5603</v>
      </c>
      <c r="C375">
        <v>54</v>
      </c>
      <c r="D375">
        <v>2</v>
      </c>
      <c r="E375">
        <v>11</v>
      </c>
      <c r="F375" t="s">
        <v>351</v>
      </c>
      <c r="G375" t="s">
        <v>6058</v>
      </c>
      <c r="H375">
        <v>7</v>
      </c>
      <c r="I375">
        <v>104026</v>
      </c>
      <c r="J375">
        <v>1194</v>
      </c>
      <c r="K375" t="s">
        <v>5894</v>
      </c>
      <c r="L375">
        <v>0</v>
      </c>
      <c r="M375" t="s">
        <v>5520</v>
      </c>
      <c r="N375">
        <v>189184.62</v>
      </c>
      <c r="O375">
        <v>42780.21</v>
      </c>
      <c r="P375">
        <v>0</v>
      </c>
      <c r="Q375">
        <v>125589.04</v>
      </c>
      <c r="R375">
        <v>0</v>
      </c>
      <c r="S375">
        <v>106375.79</v>
      </c>
    </row>
    <row r="376" spans="1:19" x14ac:dyDescent="0.35">
      <c r="A376">
        <v>2024</v>
      </c>
      <c r="B376" t="s">
        <v>5634</v>
      </c>
      <c r="C376">
        <v>55</v>
      </c>
      <c r="D376">
        <v>2</v>
      </c>
      <c r="E376">
        <v>3</v>
      </c>
      <c r="F376" t="s">
        <v>743</v>
      </c>
      <c r="G376" t="s">
        <v>6059</v>
      </c>
      <c r="H376">
        <v>7</v>
      </c>
      <c r="I376">
        <v>104026</v>
      </c>
      <c r="J376">
        <v>1190</v>
      </c>
      <c r="K376" t="s">
        <v>5894</v>
      </c>
      <c r="L376">
        <v>0</v>
      </c>
      <c r="M376" t="s">
        <v>5520</v>
      </c>
      <c r="N376">
        <v>5295.03</v>
      </c>
      <c r="O376">
        <v>7777.86</v>
      </c>
      <c r="P376">
        <v>0</v>
      </c>
      <c r="Q376">
        <v>5553.65</v>
      </c>
      <c r="R376">
        <v>0</v>
      </c>
      <c r="S376">
        <v>7519.24</v>
      </c>
    </row>
    <row r="377" spans="1:19" x14ac:dyDescent="0.35">
      <c r="A377">
        <v>2024</v>
      </c>
      <c r="B377" t="s">
        <v>5634</v>
      </c>
      <c r="C377">
        <v>55</v>
      </c>
      <c r="D377">
        <v>2</v>
      </c>
      <c r="E377">
        <v>5</v>
      </c>
      <c r="F377" t="s">
        <v>354</v>
      </c>
      <c r="G377" t="s">
        <v>6060</v>
      </c>
      <c r="H377">
        <v>7</v>
      </c>
      <c r="I377">
        <v>104026</v>
      </c>
      <c r="J377">
        <v>1</v>
      </c>
      <c r="K377" t="s">
        <v>5894</v>
      </c>
      <c r="L377">
        <v>0</v>
      </c>
      <c r="M377" t="s">
        <v>5520</v>
      </c>
      <c r="N377">
        <v>141469.82999999999</v>
      </c>
      <c r="O377">
        <v>32610.03</v>
      </c>
      <c r="P377">
        <v>0</v>
      </c>
      <c r="Q377">
        <v>14373.66</v>
      </c>
      <c r="R377">
        <v>0</v>
      </c>
      <c r="S377">
        <v>159706.20000000001</v>
      </c>
    </row>
    <row r="378" spans="1:19" x14ac:dyDescent="0.35">
      <c r="A378">
        <v>2024</v>
      </c>
      <c r="B378" t="s">
        <v>5634</v>
      </c>
      <c r="C378">
        <v>55</v>
      </c>
      <c r="D378">
        <v>2</v>
      </c>
      <c r="E378">
        <v>6</v>
      </c>
      <c r="F378" t="s">
        <v>609</v>
      </c>
      <c r="G378" t="s">
        <v>6061</v>
      </c>
      <c r="H378">
        <v>7</v>
      </c>
      <c r="I378">
        <v>104026</v>
      </c>
      <c r="J378">
        <v>1190</v>
      </c>
      <c r="K378" t="s">
        <v>5896</v>
      </c>
      <c r="L378">
        <v>0</v>
      </c>
      <c r="M378" t="s">
        <v>5520</v>
      </c>
      <c r="N378">
        <v>519473.91999999998</v>
      </c>
      <c r="O378">
        <v>98134.24</v>
      </c>
      <c r="P378">
        <v>0</v>
      </c>
      <c r="Q378">
        <v>400979.9</v>
      </c>
      <c r="R378">
        <v>0</v>
      </c>
      <c r="S378">
        <v>216628.26</v>
      </c>
    </row>
    <row r="379" spans="1:19" x14ac:dyDescent="0.35">
      <c r="A379">
        <v>2024</v>
      </c>
      <c r="B379" t="s">
        <v>5634</v>
      </c>
      <c r="C379">
        <v>55</v>
      </c>
      <c r="D379">
        <v>2</v>
      </c>
      <c r="E379">
        <v>7</v>
      </c>
      <c r="F379" t="s">
        <v>744</v>
      </c>
      <c r="G379" t="s">
        <v>5635</v>
      </c>
      <c r="H379">
        <v>7</v>
      </c>
      <c r="I379">
        <v>104026</v>
      </c>
      <c r="J379">
        <v>1190</v>
      </c>
      <c r="K379" t="s">
        <v>5896</v>
      </c>
      <c r="L379">
        <v>0</v>
      </c>
      <c r="M379" t="s">
        <v>5520</v>
      </c>
      <c r="N379">
        <v>44061.41</v>
      </c>
      <c r="O379">
        <v>16796.400000000001</v>
      </c>
      <c r="P379">
        <v>0</v>
      </c>
      <c r="Q379">
        <v>40000</v>
      </c>
      <c r="R379">
        <v>0</v>
      </c>
      <c r="S379">
        <v>20857.810000000001</v>
      </c>
    </row>
    <row r="380" spans="1:19" x14ac:dyDescent="0.35">
      <c r="A380">
        <v>2024</v>
      </c>
      <c r="B380" t="s">
        <v>5634</v>
      </c>
      <c r="C380">
        <v>55</v>
      </c>
      <c r="D380">
        <v>2</v>
      </c>
      <c r="E380">
        <v>9</v>
      </c>
      <c r="F380" t="s">
        <v>300</v>
      </c>
      <c r="G380" t="s">
        <v>6062</v>
      </c>
      <c r="H380">
        <v>7</v>
      </c>
      <c r="I380">
        <v>104026</v>
      </c>
      <c r="J380">
        <v>1</v>
      </c>
      <c r="K380" t="s">
        <v>5894</v>
      </c>
      <c r="L380">
        <v>0</v>
      </c>
      <c r="M380" t="s">
        <v>5520</v>
      </c>
      <c r="N380">
        <v>145446.59</v>
      </c>
      <c r="O380">
        <v>30106.82</v>
      </c>
      <c r="P380">
        <v>0</v>
      </c>
      <c r="Q380">
        <v>51772.54</v>
      </c>
      <c r="R380">
        <v>0</v>
      </c>
      <c r="S380">
        <v>123780.87</v>
      </c>
    </row>
    <row r="381" spans="1:19" x14ac:dyDescent="0.35">
      <c r="A381">
        <v>2024</v>
      </c>
      <c r="B381" t="s">
        <v>5634</v>
      </c>
      <c r="C381">
        <v>55</v>
      </c>
      <c r="D381">
        <v>2</v>
      </c>
      <c r="E381">
        <v>10</v>
      </c>
      <c r="F381" t="s">
        <v>254</v>
      </c>
      <c r="G381" t="s">
        <v>6063</v>
      </c>
      <c r="H381">
        <v>7</v>
      </c>
      <c r="I381">
        <v>104026</v>
      </c>
      <c r="J381">
        <v>1</v>
      </c>
      <c r="K381" t="s">
        <v>5894</v>
      </c>
      <c r="L381">
        <v>0</v>
      </c>
      <c r="M381" t="s">
        <v>5520</v>
      </c>
      <c r="N381">
        <v>187841.58</v>
      </c>
      <c r="O381">
        <v>80235.78</v>
      </c>
      <c r="P381">
        <v>0</v>
      </c>
      <c r="Q381">
        <v>60000</v>
      </c>
      <c r="R381">
        <v>0</v>
      </c>
      <c r="S381">
        <v>208077.36</v>
      </c>
    </row>
    <row r="382" spans="1:19" x14ac:dyDescent="0.35">
      <c r="A382">
        <v>2024</v>
      </c>
      <c r="B382" t="s">
        <v>5634</v>
      </c>
      <c r="C382">
        <v>55</v>
      </c>
      <c r="D382">
        <v>2</v>
      </c>
      <c r="E382">
        <v>13</v>
      </c>
      <c r="F382" t="s">
        <v>598</v>
      </c>
      <c r="G382" t="s">
        <v>6064</v>
      </c>
      <c r="H382">
        <v>7</v>
      </c>
      <c r="I382">
        <v>104026</v>
      </c>
      <c r="J382">
        <v>1</v>
      </c>
      <c r="K382" t="s">
        <v>5894</v>
      </c>
      <c r="L382">
        <v>0</v>
      </c>
      <c r="M382" t="s">
        <v>5520</v>
      </c>
      <c r="N382">
        <v>15071.7</v>
      </c>
      <c r="O382">
        <v>17420.84</v>
      </c>
      <c r="P382">
        <v>0</v>
      </c>
      <c r="Q382">
        <v>13856.05</v>
      </c>
      <c r="R382">
        <v>0</v>
      </c>
      <c r="S382">
        <v>18636.490000000002</v>
      </c>
    </row>
    <row r="383" spans="1:19" x14ac:dyDescent="0.35">
      <c r="A383">
        <v>2024</v>
      </c>
      <c r="B383" t="s">
        <v>5767</v>
      </c>
      <c r="C383">
        <v>56</v>
      </c>
      <c r="D383">
        <v>2</v>
      </c>
      <c r="E383">
        <v>1</v>
      </c>
      <c r="F383" t="s">
        <v>745</v>
      </c>
      <c r="G383" t="s">
        <v>6065</v>
      </c>
      <c r="H383">
        <v>7</v>
      </c>
      <c r="I383">
        <v>104026</v>
      </c>
      <c r="J383">
        <v>1</v>
      </c>
      <c r="K383" t="s">
        <v>5894</v>
      </c>
      <c r="L383">
        <v>0</v>
      </c>
      <c r="M383" t="s">
        <v>5520</v>
      </c>
      <c r="N383">
        <v>78210.850000000006</v>
      </c>
      <c r="O383">
        <v>7408.71</v>
      </c>
      <c r="P383">
        <v>0</v>
      </c>
      <c r="Q383">
        <v>0</v>
      </c>
      <c r="R383">
        <v>0</v>
      </c>
      <c r="S383">
        <v>85619.56</v>
      </c>
    </row>
    <row r="384" spans="1:19" x14ac:dyDescent="0.35">
      <c r="A384">
        <v>2024</v>
      </c>
      <c r="B384" t="s">
        <v>5767</v>
      </c>
      <c r="C384">
        <v>56</v>
      </c>
      <c r="D384">
        <v>2</v>
      </c>
      <c r="E384">
        <v>4</v>
      </c>
      <c r="F384" t="s">
        <v>747</v>
      </c>
      <c r="G384" t="s">
        <v>6066</v>
      </c>
      <c r="H384">
        <v>7</v>
      </c>
      <c r="I384">
        <v>104026</v>
      </c>
      <c r="J384">
        <v>16</v>
      </c>
      <c r="K384" t="s">
        <v>5894</v>
      </c>
      <c r="L384">
        <v>0</v>
      </c>
      <c r="M384" t="s">
        <v>5520</v>
      </c>
      <c r="N384">
        <v>113829.14</v>
      </c>
      <c r="O384">
        <v>11436.53</v>
      </c>
      <c r="P384">
        <v>0</v>
      </c>
      <c r="Q384">
        <v>0</v>
      </c>
      <c r="R384">
        <v>0</v>
      </c>
      <c r="S384">
        <v>125265.67</v>
      </c>
    </row>
    <row r="385" spans="1:19" x14ac:dyDescent="0.35">
      <c r="A385">
        <v>2024</v>
      </c>
      <c r="B385" t="s">
        <v>5767</v>
      </c>
      <c r="C385">
        <v>56</v>
      </c>
      <c r="D385">
        <v>2</v>
      </c>
      <c r="E385">
        <v>7</v>
      </c>
      <c r="F385" t="s">
        <v>308</v>
      </c>
      <c r="G385" t="s">
        <v>6067</v>
      </c>
      <c r="H385">
        <v>7</v>
      </c>
      <c r="I385">
        <v>104026</v>
      </c>
      <c r="J385">
        <v>1190</v>
      </c>
      <c r="K385" t="s">
        <v>5894</v>
      </c>
      <c r="L385">
        <v>0</v>
      </c>
      <c r="M385" t="s">
        <v>5520</v>
      </c>
      <c r="N385">
        <v>89490.57</v>
      </c>
      <c r="O385">
        <v>21442.09</v>
      </c>
      <c r="P385">
        <v>0</v>
      </c>
      <c r="Q385">
        <v>35000</v>
      </c>
      <c r="R385">
        <v>0</v>
      </c>
      <c r="S385">
        <v>75932.66</v>
      </c>
    </row>
    <row r="386" spans="1:19" x14ac:dyDescent="0.35">
      <c r="A386">
        <v>2024</v>
      </c>
      <c r="B386" t="s">
        <v>5611</v>
      </c>
      <c r="C386">
        <v>57</v>
      </c>
      <c r="D386">
        <v>2</v>
      </c>
      <c r="E386">
        <v>2</v>
      </c>
      <c r="F386" t="s">
        <v>735</v>
      </c>
      <c r="G386" t="s">
        <v>6068</v>
      </c>
      <c r="H386">
        <v>7</v>
      </c>
      <c r="I386">
        <v>104026</v>
      </c>
      <c r="J386">
        <v>1190</v>
      </c>
      <c r="K386" t="s">
        <v>5896</v>
      </c>
      <c r="L386">
        <v>0</v>
      </c>
      <c r="M386" t="s">
        <v>5520</v>
      </c>
      <c r="N386">
        <v>221987.34</v>
      </c>
      <c r="O386">
        <v>226564.62</v>
      </c>
      <c r="P386">
        <v>0</v>
      </c>
      <c r="Q386">
        <v>414459.72</v>
      </c>
      <c r="R386">
        <v>0</v>
      </c>
      <c r="S386">
        <v>34092.239999999998</v>
      </c>
    </row>
    <row r="387" spans="1:19" x14ac:dyDescent="0.35">
      <c r="A387">
        <v>2024</v>
      </c>
      <c r="B387" t="s">
        <v>5611</v>
      </c>
      <c r="C387">
        <v>57</v>
      </c>
      <c r="D387">
        <v>2</v>
      </c>
      <c r="E387">
        <v>9</v>
      </c>
      <c r="F387" t="s">
        <v>549</v>
      </c>
      <c r="G387" t="s">
        <v>6069</v>
      </c>
      <c r="H387">
        <v>7</v>
      </c>
      <c r="I387">
        <v>104026</v>
      </c>
      <c r="J387">
        <v>104026</v>
      </c>
      <c r="K387" t="s">
        <v>5894</v>
      </c>
      <c r="L387">
        <v>0</v>
      </c>
      <c r="M387" t="s">
        <v>5520</v>
      </c>
      <c r="N387">
        <v>191740.77</v>
      </c>
      <c r="O387">
        <v>83790.600000000006</v>
      </c>
      <c r="P387">
        <v>0</v>
      </c>
      <c r="Q387">
        <v>63802.39</v>
      </c>
      <c r="R387">
        <v>0</v>
      </c>
      <c r="S387">
        <v>211728.98</v>
      </c>
    </row>
    <row r="388" spans="1:19" x14ac:dyDescent="0.35">
      <c r="A388">
        <v>2024</v>
      </c>
      <c r="B388" t="s">
        <v>5611</v>
      </c>
      <c r="C388">
        <v>57</v>
      </c>
      <c r="D388">
        <v>2</v>
      </c>
      <c r="E388">
        <v>10</v>
      </c>
      <c r="F388" t="s">
        <v>750</v>
      </c>
      <c r="G388" t="s">
        <v>5734</v>
      </c>
      <c r="H388">
        <v>7</v>
      </c>
      <c r="I388">
        <v>104026</v>
      </c>
      <c r="J388">
        <v>104026</v>
      </c>
      <c r="K388" t="s">
        <v>5894</v>
      </c>
      <c r="L388">
        <v>0</v>
      </c>
      <c r="M388" t="s">
        <v>5520</v>
      </c>
      <c r="N388">
        <v>109187.77</v>
      </c>
      <c r="O388">
        <v>44848.84</v>
      </c>
      <c r="P388">
        <v>0</v>
      </c>
      <c r="Q388">
        <v>30000</v>
      </c>
      <c r="R388">
        <v>0</v>
      </c>
      <c r="S388">
        <v>124036.61</v>
      </c>
    </row>
    <row r="389" spans="1:19" x14ac:dyDescent="0.35">
      <c r="A389">
        <v>2024</v>
      </c>
      <c r="B389" t="s">
        <v>5744</v>
      </c>
      <c r="C389">
        <v>60</v>
      </c>
      <c r="D389">
        <v>2</v>
      </c>
      <c r="E389">
        <v>1</v>
      </c>
      <c r="F389" t="s">
        <v>354</v>
      </c>
      <c r="G389" t="s">
        <v>6070</v>
      </c>
      <c r="H389">
        <v>7</v>
      </c>
      <c r="I389">
        <v>104026</v>
      </c>
      <c r="J389">
        <v>1</v>
      </c>
      <c r="K389" t="s">
        <v>5894</v>
      </c>
      <c r="L389">
        <v>0</v>
      </c>
      <c r="M389" t="s">
        <v>5520</v>
      </c>
      <c r="N389">
        <v>163094.73000000001</v>
      </c>
      <c r="O389">
        <v>46281.71</v>
      </c>
      <c r="P389">
        <v>0</v>
      </c>
      <c r="Q389">
        <v>30704.57</v>
      </c>
      <c r="R389">
        <v>0</v>
      </c>
      <c r="S389">
        <v>178671.87</v>
      </c>
    </row>
    <row r="390" spans="1:19" x14ac:dyDescent="0.35">
      <c r="A390">
        <v>2024</v>
      </c>
      <c r="B390" t="s">
        <v>5680</v>
      </c>
      <c r="C390">
        <v>61</v>
      </c>
      <c r="D390">
        <v>2</v>
      </c>
      <c r="E390">
        <v>2</v>
      </c>
      <c r="F390" t="s">
        <v>760</v>
      </c>
      <c r="G390" t="s">
        <v>6071</v>
      </c>
      <c r="H390">
        <v>7</v>
      </c>
      <c r="I390">
        <v>104026</v>
      </c>
      <c r="J390">
        <v>1190</v>
      </c>
      <c r="K390" t="s">
        <v>5896</v>
      </c>
      <c r="L390">
        <v>0</v>
      </c>
      <c r="M390" t="s">
        <v>5520</v>
      </c>
      <c r="N390">
        <v>105371.59</v>
      </c>
      <c r="O390">
        <v>47911.13</v>
      </c>
      <c r="P390">
        <v>0</v>
      </c>
      <c r="Q390">
        <v>28000</v>
      </c>
      <c r="R390">
        <v>0</v>
      </c>
      <c r="S390">
        <v>125282.72</v>
      </c>
    </row>
    <row r="391" spans="1:19" x14ac:dyDescent="0.35">
      <c r="A391">
        <v>2024</v>
      </c>
      <c r="B391" t="s">
        <v>5680</v>
      </c>
      <c r="C391">
        <v>61</v>
      </c>
      <c r="D391">
        <v>2</v>
      </c>
      <c r="E391">
        <v>7</v>
      </c>
      <c r="F391" t="s">
        <v>664</v>
      </c>
      <c r="G391" t="s">
        <v>6072</v>
      </c>
      <c r="H391">
        <v>7</v>
      </c>
      <c r="I391">
        <v>104026</v>
      </c>
      <c r="J391">
        <v>1</v>
      </c>
      <c r="K391" t="s">
        <v>5894</v>
      </c>
      <c r="L391">
        <v>0</v>
      </c>
      <c r="M391" t="s">
        <v>5520</v>
      </c>
      <c r="N391">
        <v>0</v>
      </c>
      <c r="O391">
        <v>24</v>
      </c>
      <c r="P391">
        <v>0</v>
      </c>
      <c r="Q391">
        <v>24</v>
      </c>
      <c r="R391">
        <v>0</v>
      </c>
      <c r="S391">
        <v>0</v>
      </c>
    </row>
    <row r="392" spans="1:19" x14ac:dyDescent="0.35">
      <c r="A392">
        <v>2024</v>
      </c>
      <c r="B392" t="s">
        <v>5680</v>
      </c>
      <c r="C392">
        <v>61</v>
      </c>
      <c r="D392">
        <v>2</v>
      </c>
      <c r="E392">
        <v>13</v>
      </c>
      <c r="F392" t="s">
        <v>125</v>
      </c>
      <c r="G392" t="s">
        <v>6073</v>
      </c>
      <c r="H392">
        <v>7</v>
      </c>
      <c r="I392">
        <v>104026</v>
      </c>
      <c r="J392">
        <v>3</v>
      </c>
      <c r="K392" t="s">
        <v>5894</v>
      </c>
      <c r="L392">
        <v>0</v>
      </c>
      <c r="M392" t="s">
        <v>5520</v>
      </c>
      <c r="N392">
        <v>13220.73</v>
      </c>
      <c r="O392">
        <v>13903.14</v>
      </c>
      <c r="P392">
        <v>0</v>
      </c>
      <c r="Q392">
        <v>13635.93</v>
      </c>
      <c r="R392">
        <v>0</v>
      </c>
      <c r="S392">
        <v>13487.94</v>
      </c>
    </row>
    <row r="393" spans="1:19" x14ac:dyDescent="0.35">
      <c r="A393">
        <v>2024</v>
      </c>
      <c r="B393" t="s">
        <v>5532</v>
      </c>
      <c r="C393">
        <v>64</v>
      </c>
      <c r="D393">
        <v>2</v>
      </c>
      <c r="E393">
        <v>3</v>
      </c>
      <c r="F393" t="s">
        <v>300</v>
      </c>
      <c r="G393" t="s">
        <v>6074</v>
      </c>
      <c r="H393">
        <v>7</v>
      </c>
      <c r="I393">
        <v>104026</v>
      </c>
      <c r="J393">
        <v>1</v>
      </c>
      <c r="K393" t="s">
        <v>5894</v>
      </c>
      <c r="L393">
        <v>0</v>
      </c>
      <c r="M393" t="s">
        <v>5520</v>
      </c>
      <c r="N393">
        <v>1190997.6399999999</v>
      </c>
      <c r="O393">
        <v>106562.51</v>
      </c>
      <c r="P393">
        <v>0</v>
      </c>
      <c r="Q393">
        <v>11172</v>
      </c>
      <c r="R393">
        <v>0</v>
      </c>
      <c r="S393">
        <v>1286388.1499999999</v>
      </c>
    </row>
    <row r="394" spans="1:19" x14ac:dyDescent="0.35">
      <c r="A394">
        <v>2024</v>
      </c>
      <c r="B394" t="s">
        <v>5532</v>
      </c>
      <c r="C394">
        <v>64</v>
      </c>
      <c r="D394">
        <v>2</v>
      </c>
      <c r="E394">
        <v>4</v>
      </c>
      <c r="F394" t="s">
        <v>480</v>
      </c>
      <c r="G394" t="s">
        <v>6075</v>
      </c>
      <c r="H394">
        <v>7</v>
      </c>
      <c r="I394">
        <v>104026</v>
      </c>
      <c r="J394">
        <v>1190</v>
      </c>
      <c r="K394" t="s">
        <v>5896</v>
      </c>
      <c r="L394">
        <v>0</v>
      </c>
      <c r="M394" t="s">
        <v>5520</v>
      </c>
      <c r="N394">
        <v>1693774.94</v>
      </c>
      <c r="O394">
        <v>326779.84999999998</v>
      </c>
      <c r="P394">
        <v>0</v>
      </c>
      <c r="Q394">
        <v>19605.240000000002</v>
      </c>
      <c r="R394">
        <v>0</v>
      </c>
      <c r="S394">
        <v>2000949.55</v>
      </c>
    </row>
    <row r="395" spans="1:19" x14ac:dyDescent="0.35">
      <c r="A395">
        <v>2024</v>
      </c>
      <c r="B395" t="s">
        <v>5532</v>
      </c>
      <c r="C395">
        <v>64</v>
      </c>
      <c r="D395">
        <v>2</v>
      </c>
      <c r="E395">
        <v>5</v>
      </c>
      <c r="F395" t="s">
        <v>626</v>
      </c>
      <c r="G395" t="s">
        <v>6076</v>
      </c>
      <c r="H395">
        <v>7</v>
      </c>
      <c r="I395">
        <v>104026</v>
      </c>
      <c r="J395">
        <v>1</v>
      </c>
      <c r="K395" t="s">
        <v>5894</v>
      </c>
      <c r="L395">
        <v>0</v>
      </c>
      <c r="M395" t="s">
        <v>5520</v>
      </c>
      <c r="N395">
        <v>184443.32</v>
      </c>
      <c r="O395">
        <v>143861.54999999999</v>
      </c>
      <c r="P395">
        <v>0</v>
      </c>
      <c r="Q395">
        <v>74995.100000000006</v>
      </c>
      <c r="R395">
        <v>0</v>
      </c>
      <c r="S395">
        <v>253309.77</v>
      </c>
    </row>
    <row r="396" spans="1:19" x14ac:dyDescent="0.35">
      <c r="A396">
        <v>2024</v>
      </c>
      <c r="B396" t="s">
        <v>5532</v>
      </c>
      <c r="C396">
        <v>64</v>
      </c>
      <c r="D396">
        <v>2</v>
      </c>
      <c r="E396">
        <v>9</v>
      </c>
      <c r="F396" t="s">
        <v>768</v>
      </c>
      <c r="G396" t="s">
        <v>5622</v>
      </c>
      <c r="H396">
        <v>7</v>
      </c>
      <c r="I396">
        <v>104026</v>
      </c>
      <c r="J396">
        <v>2</v>
      </c>
      <c r="K396" t="s">
        <v>5894</v>
      </c>
      <c r="L396">
        <v>0</v>
      </c>
      <c r="M396" t="s">
        <v>5520</v>
      </c>
      <c r="N396">
        <v>284096.62</v>
      </c>
      <c r="O396">
        <v>159516.1</v>
      </c>
      <c r="P396">
        <v>0</v>
      </c>
      <c r="Q396">
        <v>50622.31</v>
      </c>
      <c r="R396">
        <v>0</v>
      </c>
      <c r="S396">
        <v>392990.41</v>
      </c>
    </row>
    <row r="397" spans="1:19" x14ac:dyDescent="0.35">
      <c r="A397">
        <v>2024</v>
      </c>
      <c r="B397" t="s">
        <v>5532</v>
      </c>
      <c r="C397">
        <v>64</v>
      </c>
      <c r="D397">
        <v>2</v>
      </c>
      <c r="E397">
        <v>11</v>
      </c>
      <c r="F397" t="s">
        <v>125</v>
      </c>
      <c r="G397" t="s">
        <v>6077</v>
      </c>
      <c r="H397">
        <v>7</v>
      </c>
      <c r="I397">
        <v>104026</v>
      </c>
      <c r="J397">
        <v>104026</v>
      </c>
      <c r="K397" t="s">
        <v>5894</v>
      </c>
      <c r="L397">
        <v>0</v>
      </c>
      <c r="M397" t="s">
        <v>5520</v>
      </c>
      <c r="N397">
        <v>56051.72</v>
      </c>
      <c r="O397">
        <v>39189.760000000002</v>
      </c>
      <c r="P397">
        <v>0</v>
      </c>
      <c r="Q397">
        <v>40000</v>
      </c>
      <c r="R397">
        <v>0</v>
      </c>
      <c r="S397">
        <v>55241.48</v>
      </c>
    </row>
    <row r="398" spans="1:19" x14ac:dyDescent="0.35">
      <c r="A398">
        <v>2024</v>
      </c>
      <c r="B398" t="s">
        <v>5532</v>
      </c>
      <c r="C398">
        <v>64</v>
      </c>
      <c r="D398">
        <v>2</v>
      </c>
      <c r="E398">
        <v>12</v>
      </c>
      <c r="F398" t="s">
        <v>769</v>
      </c>
      <c r="G398" t="s">
        <v>6078</v>
      </c>
      <c r="H398">
        <v>7</v>
      </c>
      <c r="I398">
        <v>104026</v>
      </c>
      <c r="J398">
        <v>1190</v>
      </c>
      <c r="K398" t="s">
        <v>5894</v>
      </c>
      <c r="L398">
        <v>0</v>
      </c>
      <c r="M398" t="s">
        <v>5520</v>
      </c>
      <c r="N398">
        <v>141813.87</v>
      </c>
      <c r="O398">
        <v>38473.47</v>
      </c>
      <c r="P398">
        <v>0</v>
      </c>
      <c r="Q398">
        <v>8927.5400000000009</v>
      </c>
      <c r="R398">
        <v>0</v>
      </c>
      <c r="S398">
        <v>171359.8</v>
      </c>
    </row>
    <row r="399" spans="1:19" x14ac:dyDescent="0.35">
      <c r="A399">
        <v>2024</v>
      </c>
      <c r="B399" t="s">
        <v>6079</v>
      </c>
      <c r="C399">
        <v>65</v>
      </c>
      <c r="D399">
        <v>2</v>
      </c>
      <c r="E399">
        <v>4</v>
      </c>
      <c r="F399" t="s">
        <v>772</v>
      </c>
      <c r="G399" t="s">
        <v>6080</v>
      </c>
      <c r="H399">
        <v>7</v>
      </c>
      <c r="I399">
        <v>104026</v>
      </c>
      <c r="J399">
        <v>1</v>
      </c>
      <c r="K399" t="s">
        <v>5894</v>
      </c>
      <c r="L399">
        <v>0</v>
      </c>
      <c r="M399" t="s">
        <v>5520</v>
      </c>
      <c r="N399">
        <v>95598.77</v>
      </c>
      <c r="O399">
        <v>22084.89</v>
      </c>
      <c r="P399">
        <v>0</v>
      </c>
      <c r="Q399">
        <v>0</v>
      </c>
      <c r="R399">
        <v>0</v>
      </c>
      <c r="S399">
        <v>117683.66</v>
      </c>
    </row>
    <row r="400" spans="1:19" x14ac:dyDescent="0.35">
      <c r="A400">
        <v>2024</v>
      </c>
      <c r="B400" t="s">
        <v>6079</v>
      </c>
      <c r="C400">
        <v>65</v>
      </c>
      <c r="D400">
        <v>2</v>
      </c>
      <c r="E400">
        <v>9</v>
      </c>
      <c r="F400" t="s">
        <v>777</v>
      </c>
      <c r="G400" t="s">
        <v>6081</v>
      </c>
      <c r="H400">
        <v>7</v>
      </c>
      <c r="I400">
        <v>104026</v>
      </c>
      <c r="J400">
        <v>1190</v>
      </c>
      <c r="K400" t="s">
        <v>5896</v>
      </c>
      <c r="L400">
        <v>0</v>
      </c>
      <c r="M400" t="s">
        <v>5520</v>
      </c>
      <c r="N400">
        <v>186634.67</v>
      </c>
      <c r="O400">
        <v>43136.86</v>
      </c>
      <c r="P400">
        <v>0</v>
      </c>
      <c r="Q400">
        <v>19400</v>
      </c>
      <c r="R400">
        <v>0</v>
      </c>
      <c r="S400">
        <v>210371.53</v>
      </c>
    </row>
    <row r="401" spans="1:19" x14ac:dyDescent="0.35">
      <c r="A401">
        <v>2024</v>
      </c>
      <c r="B401" t="s">
        <v>6079</v>
      </c>
      <c r="C401">
        <v>65</v>
      </c>
      <c r="D401">
        <v>2</v>
      </c>
      <c r="E401">
        <v>10</v>
      </c>
      <c r="F401" t="s">
        <v>614</v>
      </c>
      <c r="G401" t="s">
        <v>6082</v>
      </c>
      <c r="H401">
        <v>7</v>
      </c>
      <c r="I401">
        <v>104026</v>
      </c>
      <c r="J401">
        <v>1</v>
      </c>
      <c r="K401" t="s">
        <v>5894</v>
      </c>
      <c r="L401">
        <v>0</v>
      </c>
      <c r="M401" t="s">
        <v>5520</v>
      </c>
      <c r="N401">
        <v>96826.91</v>
      </c>
      <c r="O401">
        <v>12259.33</v>
      </c>
      <c r="P401">
        <v>0</v>
      </c>
      <c r="Q401">
        <v>0</v>
      </c>
      <c r="R401">
        <v>0</v>
      </c>
      <c r="S401">
        <v>109086.24</v>
      </c>
    </row>
    <row r="402" spans="1:19" x14ac:dyDescent="0.35">
      <c r="A402">
        <v>2024</v>
      </c>
      <c r="B402" t="s">
        <v>5721</v>
      </c>
      <c r="C402">
        <v>66</v>
      </c>
      <c r="D402">
        <v>2</v>
      </c>
      <c r="E402">
        <v>12</v>
      </c>
      <c r="F402" t="s">
        <v>779</v>
      </c>
      <c r="G402" t="s">
        <v>6083</v>
      </c>
      <c r="H402">
        <v>7</v>
      </c>
      <c r="I402">
        <v>104026</v>
      </c>
      <c r="J402">
        <v>1</v>
      </c>
      <c r="K402" t="s">
        <v>5894</v>
      </c>
      <c r="L402">
        <v>0</v>
      </c>
      <c r="M402" t="s">
        <v>5520</v>
      </c>
      <c r="N402">
        <v>239849.5</v>
      </c>
      <c r="O402">
        <v>11374.77</v>
      </c>
      <c r="P402">
        <v>0</v>
      </c>
      <c r="Q402">
        <v>30000</v>
      </c>
      <c r="R402">
        <v>0</v>
      </c>
      <c r="S402">
        <v>221224.27</v>
      </c>
    </row>
    <row r="403" spans="1:19" x14ac:dyDescent="0.35">
      <c r="A403">
        <v>2024</v>
      </c>
      <c r="B403" t="s">
        <v>6084</v>
      </c>
      <c r="C403">
        <v>67</v>
      </c>
      <c r="D403">
        <v>2</v>
      </c>
      <c r="E403">
        <v>2</v>
      </c>
      <c r="F403" t="s">
        <v>780</v>
      </c>
      <c r="G403" t="s">
        <v>6085</v>
      </c>
      <c r="H403">
        <v>7</v>
      </c>
      <c r="I403">
        <v>104026</v>
      </c>
      <c r="J403">
        <v>1</v>
      </c>
      <c r="K403" t="s">
        <v>5894</v>
      </c>
      <c r="L403">
        <v>0</v>
      </c>
      <c r="M403" t="s">
        <v>5520</v>
      </c>
      <c r="N403">
        <v>153240.57999999999</v>
      </c>
      <c r="O403">
        <v>74098.16</v>
      </c>
      <c r="P403">
        <v>0</v>
      </c>
      <c r="Q403">
        <v>53767.42</v>
      </c>
      <c r="R403">
        <v>0</v>
      </c>
      <c r="S403">
        <v>173571.32</v>
      </c>
    </row>
    <row r="404" spans="1:19" x14ac:dyDescent="0.35">
      <c r="A404">
        <v>2024</v>
      </c>
      <c r="B404" t="s">
        <v>6084</v>
      </c>
      <c r="C404">
        <v>67</v>
      </c>
      <c r="D404">
        <v>2</v>
      </c>
      <c r="E404">
        <v>5</v>
      </c>
      <c r="F404" t="s">
        <v>782</v>
      </c>
      <c r="G404" t="s">
        <v>6086</v>
      </c>
      <c r="H404">
        <v>7</v>
      </c>
      <c r="I404">
        <v>104026</v>
      </c>
      <c r="J404">
        <v>1</v>
      </c>
      <c r="K404" t="s">
        <v>5894</v>
      </c>
      <c r="L404">
        <v>0</v>
      </c>
      <c r="M404" t="s">
        <v>5520</v>
      </c>
      <c r="N404">
        <v>111983.77</v>
      </c>
      <c r="O404">
        <v>71564.39</v>
      </c>
      <c r="P404">
        <v>0</v>
      </c>
      <c r="Q404">
        <v>0</v>
      </c>
      <c r="R404">
        <v>0</v>
      </c>
      <c r="S404">
        <v>183548.16</v>
      </c>
    </row>
    <row r="405" spans="1:19" x14ac:dyDescent="0.35">
      <c r="A405">
        <v>2024</v>
      </c>
      <c r="B405" t="s">
        <v>6084</v>
      </c>
      <c r="C405">
        <v>67</v>
      </c>
      <c r="D405">
        <v>2</v>
      </c>
      <c r="E405">
        <v>7</v>
      </c>
      <c r="F405" t="s">
        <v>254</v>
      </c>
      <c r="G405" t="s">
        <v>6087</v>
      </c>
      <c r="H405">
        <v>7</v>
      </c>
      <c r="I405">
        <v>104026</v>
      </c>
      <c r="J405">
        <v>1</v>
      </c>
      <c r="K405" t="s">
        <v>5894</v>
      </c>
      <c r="L405">
        <v>0</v>
      </c>
      <c r="M405" t="s">
        <v>5520</v>
      </c>
      <c r="N405">
        <v>70044.34</v>
      </c>
      <c r="O405">
        <v>34216.69</v>
      </c>
      <c r="P405">
        <v>0</v>
      </c>
      <c r="Q405">
        <v>10647.6</v>
      </c>
      <c r="R405">
        <v>0</v>
      </c>
      <c r="S405">
        <v>93613.43</v>
      </c>
    </row>
    <row r="406" spans="1:19" x14ac:dyDescent="0.35">
      <c r="A406">
        <v>2024</v>
      </c>
      <c r="B406" t="s">
        <v>6084</v>
      </c>
      <c r="C406">
        <v>67</v>
      </c>
      <c r="D406">
        <v>2</v>
      </c>
      <c r="E406">
        <v>8</v>
      </c>
      <c r="F406" t="s">
        <v>311</v>
      </c>
      <c r="G406" t="s">
        <v>6088</v>
      </c>
      <c r="H406">
        <v>7</v>
      </c>
      <c r="I406">
        <v>104026</v>
      </c>
      <c r="J406">
        <v>1</v>
      </c>
      <c r="K406" t="s">
        <v>5894</v>
      </c>
      <c r="L406">
        <v>0</v>
      </c>
      <c r="M406" t="s">
        <v>5520</v>
      </c>
      <c r="N406">
        <v>43721.94</v>
      </c>
      <c r="O406">
        <v>7760.28</v>
      </c>
      <c r="P406">
        <v>0</v>
      </c>
      <c r="Q406">
        <v>3011.36</v>
      </c>
      <c r="R406">
        <v>0</v>
      </c>
      <c r="S406">
        <v>48470.86</v>
      </c>
    </row>
    <row r="407" spans="1:19" x14ac:dyDescent="0.35">
      <c r="A407">
        <v>2024</v>
      </c>
      <c r="B407" t="s">
        <v>6084</v>
      </c>
      <c r="C407">
        <v>67</v>
      </c>
      <c r="D407">
        <v>2</v>
      </c>
      <c r="E407">
        <v>11</v>
      </c>
      <c r="F407" t="s">
        <v>783</v>
      </c>
      <c r="G407" t="s">
        <v>6089</v>
      </c>
      <c r="H407">
        <v>7</v>
      </c>
      <c r="I407">
        <v>104026</v>
      </c>
      <c r="J407">
        <v>1</v>
      </c>
      <c r="K407" t="s">
        <v>5894</v>
      </c>
      <c r="L407">
        <v>0</v>
      </c>
      <c r="M407" t="s">
        <v>5520</v>
      </c>
      <c r="N407">
        <v>14790.29</v>
      </c>
      <c r="O407">
        <v>20610.47</v>
      </c>
      <c r="P407">
        <v>0</v>
      </c>
      <c r="Q407">
        <v>15000</v>
      </c>
      <c r="R407">
        <v>0</v>
      </c>
      <c r="S407">
        <v>20400.759999999998</v>
      </c>
    </row>
    <row r="408" spans="1:19" x14ac:dyDescent="0.35">
      <c r="A408">
        <v>2024</v>
      </c>
      <c r="B408" t="s">
        <v>6084</v>
      </c>
      <c r="C408">
        <v>67</v>
      </c>
      <c r="D408">
        <v>2</v>
      </c>
      <c r="E408">
        <v>13</v>
      </c>
      <c r="F408" t="s">
        <v>125</v>
      </c>
      <c r="G408" t="s">
        <v>6090</v>
      </c>
      <c r="H408">
        <v>7</v>
      </c>
      <c r="I408">
        <v>104026</v>
      </c>
      <c r="J408">
        <v>1</v>
      </c>
      <c r="K408" t="s">
        <v>5894</v>
      </c>
      <c r="L408">
        <v>0</v>
      </c>
      <c r="M408" t="s">
        <v>5520</v>
      </c>
      <c r="N408">
        <v>162794.25</v>
      </c>
      <c r="O408">
        <v>44017.85</v>
      </c>
      <c r="P408">
        <v>0</v>
      </c>
      <c r="Q408">
        <v>86047.8</v>
      </c>
      <c r="R408">
        <v>0</v>
      </c>
      <c r="S408">
        <v>120764.3</v>
      </c>
    </row>
    <row r="409" spans="1:19" x14ac:dyDescent="0.35">
      <c r="A409">
        <v>2024</v>
      </c>
      <c r="B409" t="s">
        <v>5684</v>
      </c>
      <c r="C409">
        <v>68</v>
      </c>
      <c r="D409">
        <v>2</v>
      </c>
      <c r="E409">
        <v>11</v>
      </c>
      <c r="F409" t="s">
        <v>607</v>
      </c>
      <c r="G409" t="s">
        <v>6091</v>
      </c>
      <c r="H409">
        <v>7</v>
      </c>
      <c r="I409">
        <v>104026</v>
      </c>
      <c r="J409">
        <v>104026</v>
      </c>
      <c r="K409" t="s">
        <v>5894</v>
      </c>
      <c r="L409">
        <v>0</v>
      </c>
      <c r="M409" t="s">
        <v>5520</v>
      </c>
      <c r="N409">
        <v>72793.960000000006</v>
      </c>
      <c r="O409">
        <v>93737.25</v>
      </c>
      <c r="P409">
        <v>0</v>
      </c>
      <c r="Q409">
        <v>44843.08</v>
      </c>
      <c r="R409">
        <v>0</v>
      </c>
      <c r="S409">
        <v>121688.13</v>
      </c>
    </row>
    <row r="410" spans="1:19" x14ac:dyDescent="0.35">
      <c r="A410">
        <v>2024</v>
      </c>
      <c r="B410" t="s">
        <v>6092</v>
      </c>
      <c r="C410">
        <v>70</v>
      </c>
      <c r="D410">
        <v>2</v>
      </c>
      <c r="E410">
        <v>6</v>
      </c>
      <c r="F410" t="s">
        <v>524</v>
      </c>
      <c r="G410" t="s">
        <v>6093</v>
      </c>
      <c r="H410">
        <v>7</v>
      </c>
      <c r="I410">
        <v>104026</v>
      </c>
      <c r="J410">
        <v>1</v>
      </c>
      <c r="K410" t="s">
        <v>5894</v>
      </c>
      <c r="L410">
        <v>0</v>
      </c>
      <c r="M410" t="s">
        <v>5520</v>
      </c>
      <c r="N410">
        <v>36398.199999999997</v>
      </c>
      <c r="O410">
        <v>14345.02</v>
      </c>
      <c r="P410">
        <v>0</v>
      </c>
      <c r="Q410">
        <v>0</v>
      </c>
      <c r="R410">
        <v>0</v>
      </c>
      <c r="S410">
        <v>50743.22</v>
      </c>
    </row>
    <row r="411" spans="1:19" x14ac:dyDescent="0.35">
      <c r="A411">
        <v>2024</v>
      </c>
      <c r="B411" t="s">
        <v>6092</v>
      </c>
      <c r="C411">
        <v>70</v>
      </c>
      <c r="D411">
        <v>2</v>
      </c>
      <c r="E411">
        <v>9</v>
      </c>
      <c r="F411" t="s">
        <v>788</v>
      </c>
      <c r="G411" t="s">
        <v>6094</v>
      </c>
      <c r="H411">
        <v>7</v>
      </c>
      <c r="I411">
        <v>104026</v>
      </c>
      <c r="J411">
        <v>1</v>
      </c>
      <c r="K411" t="s">
        <v>5894</v>
      </c>
      <c r="L411">
        <v>0</v>
      </c>
      <c r="M411" t="s">
        <v>5520</v>
      </c>
      <c r="N411">
        <v>161683.26999999999</v>
      </c>
      <c r="O411">
        <v>30359.11</v>
      </c>
      <c r="P411">
        <v>0</v>
      </c>
      <c r="Q411">
        <v>17062.54</v>
      </c>
      <c r="R411">
        <v>0</v>
      </c>
      <c r="S411">
        <v>174979.84</v>
      </c>
    </row>
    <row r="412" spans="1:19" x14ac:dyDescent="0.35">
      <c r="A412">
        <v>2024</v>
      </c>
      <c r="B412" t="s">
        <v>5538</v>
      </c>
      <c r="C412">
        <v>71</v>
      </c>
      <c r="D412">
        <v>2</v>
      </c>
      <c r="E412">
        <v>13</v>
      </c>
      <c r="F412" t="s">
        <v>531</v>
      </c>
      <c r="G412" t="s">
        <v>5630</v>
      </c>
      <c r="H412">
        <v>7</v>
      </c>
      <c r="I412">
        <v>104026</v>
      </c>
      <c r="J412">
        <v>1190</v>
      </c>
      <c r="K412" t="s">
        <v>5896</v>
      </c>
      <c r="L412">
        <v>0</v>
      </c>
      <c r="M412" t="s">
        <v>5520</v>
      </c>
      <c r="N412">
        <v>336720.64000000001</v>
      </c>
      <c r="O412">
        <v>156047.82</v>
      </c>
      <c r="P412">
        <v>0</v>
      </c>
      <c r="Q412">
        <v>165940.03</v>
      </c>
      <c r="R412">
        <v>0</v>
      </c>
      <c r="S412">
        <v>326828.43</v>
      </c>
    </row>
    <row r="413" spans="1:19" x14ac:dyDescent="0.35">
      <c r="A413">
        <v>2024</v>
      </c>
      <c r="B413" t="s">
        <v>5594</v>
      </c>
      <c r="C413">
        <v>73</v>
      </c>
      <c r="D413">
        <v>2</v>
      </c>
      <c r="E413">
        <v>2</v>
      </c>
      <c r="F413" t="s">
        <v>621</v>
      </c>
      <c r="G413" t="s">
        <v>5735</v>
      </c>
      <c r="H413">
        <v>7</v>
      </c>
      <c r="I413">
        <v>104026</v>
      </c>
      <c r="J413">
        <v>104026</v>
      </c>
      <c r="K413" t="s">
        <v>5894</v>
      </c>
      <c r="L413">
        <v>0</v>
      </c>
      <c r="M413" t="s">
        <v>5520</v>
      </c>
      <c r="N413">
        <v>197692.79</v>
      </c>
      <c r="O413">
        <v>35265.980000000003</v>
      </c>
      <c r="P413">
        <v>0</v>
      </c>
      <c r="Q413">
        <v>0</v>
      </c>
      <c r="R413">
        <v>0</v>
      </c>
      <c r="S413">
        <v>232958.77</v>
      </c>
    </row>
    <row r="414" spans="1:19" x14ac:dyDescent="0.35">
      <c r="A414">
        <v>2024</v>
      </c>
      <c r="B414" t="s">
        <v>5594</v>
      </c>
      <c r="C414">
        <v>73</v>
      </c>
      <c r="D414">
        <v>2</v>
      </c>
      <c r="E414">
        <v>3</v>
      </c>
      <c r="F414" t="s">
        <v>667</v>
      </c>
      <c r="G414" t="s">
        <v>5725</v>
      </c>
      <c r="H414">
        <v>7</v>
      </c>
      <c r="I414">
        <v>104026</v>
      </c>
      <c r="J414">
        <v>104</v>
      </c>
      <c r="K414" t="s">
        <v>5894</v>
      </c>
      <c r="L414">
        <v>0</v>
      </c>
      <c r="M414" t="s">
        <v>5520</v>
      </c>
      <c r="N414">
        <v>331185.73</v>
      </c>
      <c r="O414">
        <v>34400.400000000001</v>
      </c>
      <c r="P414">
        <v>0</v>
      </c>
      <c r="Q414">
        <v>0</v>
      </c>
      <c r="R414">
        <v>0</v>
      </c>
      <c r="S414">
        <v>365586.13</v>
      </c>
    </row>
    <row r="415" spans="1:19" x14ac:dyDescent="0.35">
      <c r="A415">
        <v>2024</v>
      </c>
      <c r="B415" t="s">
        <v>5594</v>
      </c>
      <c r="C415">
        <v>73</v>
      </c>
      <c r="D415">
        <v>2</v>
      </c>
      <c r="E415">
        <v>5</v>
      </c>
      <c r="F415" t="s">
        <v>300</v>
      </c>
      <c r="G415" t="s">
        <v>6095</v>
      </c>
      <c r="H415">
        <v>7</v>
      </c>
      <c r="I415">
        <v>104026</v>
      </c>
      <c r="J415">
        <v>104026</v>
      </c>
      <c r="K415" t="s">
        <v>5894</v>
      </c>
      <c r="L415">
        <v>0</v>
      </c>
      <c r="M415" t="s">
        <v>5520</v>
      </c>
      <c r="N415">
        <v>160322.23999999999</v>
      </c>
      <c r="O415">
        <v>57055.199999999997</v>
      </c>
      <c r="P415">
        <v>0</v>
      </c>
      <c r="Q415">
        <v>0</v>
      </c>
      <c r="R415">
        <v>0</v>
      </c>
      <c r="S415">
        <v>217377.44</v>
      </c>
    </row>
    <row r="416" spans="1:19" x14ac:dyDescent="0.35">
      <c r="A416">
        <v>2024</v>
      </c>
      <c r="B416" t="s">
        <v>5594</v>
      </c>
      <c r="C416">
        <v>73</v>
      </c>
      <c r="D416">
        <v>2</v>
      </c>
      <c r="E416">
        <v>8</v>
      </c>
      <c r="F416" t="s">
        <v>796</v>
      </c>
      <c r="G416" t="s">
        <v>5595</v>
      </c>
      <c r="H416">
        <v>7</v>
      </c>
      <c r="I416">
        <v>104026</v>
      </c>
      <c r="J416">
        <v>3</v>
      </c>
      <c r="K416" t="s">
        <v>5894</v>
      </c>
      <c r="L416">
        <v>0</v>
      </c>
      <c r="M416" t="s">
        <v>5520</v>
      </c>
      <c r="N416">
        <v>168651.45</v>
      </c>
      <c r="O416">
        <v>416458.6</v>
      </c>
      <c r="P416">
        <v>0</v>
      </c>
      <c r="Q416">
        <v>43776.78</v>
      </c>
      <c r="R416">
        <v>0</v>
      </c>
      <c r="S416">
        <v>541333.27</v>
      </c>
    </row>
    <row r="417" spans="1:19" x14ac:dyDescent="0.35">
      <c r="A417">
        <v>2024</v>
      </c>
      <c r="B417" t="s">
        <v>5594</v>
      </c>
      <c r="C417">
        <v>73</v>
      </c>
      <c r="D417">
        <v>2</v>
      </c>
      <c r="E417">
        <v>9</v>
      </c>
      <c r="F417" t="s">
        <v>510</v>
      </c>
      <c r="G417" t="s">
        <v>6096</v>
      </c>
      <c r="H417">
        <v>7</v>
      </c>
      <c r="I417">
        <v>104026</v>
      </c>
      <c r="J417">
        <v>1</v>
      </c>
      <c r="K417" t="s">
        <v>5894</v>
      </c>
      <c r="L417">
        <v>0</v>
      </c>
      <c r="M417" t="s">
        <v>5520</v>
      </c>
      <c r="N417">
        <v>55447.27</v>
      </c>
      <c r="O417">
        <v>21613.040000000001</v>
      </c>
      <c r="P417">
        <v>0</v>
      </c>
      <c r="Q417">
        <v>35000</v>
      </c>
      <c r="R417">
        <v>0</v>
      </c>
      <c r="S417">
        <v>42060.31</v>
      </c>
    </row>
    <row r="418" spans="1:19" x14ac:dyDescent="0.35">
      <c r="A418">
        <v>2024</v>
      </c>
      <c r="B418" t="s">
        <v>5594</v>
      </c>
      <c r="C418">
        <v>73</v>
      </c>
      <c r="D418">
        <v>2</v>
      </c>
      <c r="E418">
        <v>11</v>
      </c>
      <c r="F418" t="s">
        <v>442</v>
      </c>
      <c r="G418" t="s">
        <v>6097</v>
      </c>
      <c r="H418">
        <v>7</v>
      </c>
      <c r="I418">
        <v>104026</v>
      </c>
      <c r="J418">
        <v>1</v>
      </c>
      <c r="K418" t="s">
        <v>5894</v>
      </c>
      <c r="L418">
        <v>0</v>
      </c>
      <c r="M418" t="s">
        <v>5520</v>
      </c>
      <c r="N418">
        <v>26493.09</v>
      </c>
      <c r="O418">
        <v>9172.58</v>
      </c>
      <c r="P418">
        <v>0</v>
      </c>
      <c r="Q418">
        <v>10051.879999999999</v>
      </c>
      <c r="R418">
        <v>0</v>
      </c>
      <c r="S418">
        <v>25613.79</v>
      </c>
    </row>
    <row r="419" spans="1:19" x14ac:dyDescent="0.35">
      <c r="A419">
        <v>2024</v>
      </c>
      <c r="B419" t="s">
        <v>5876</v>
      </c>
      <c r="C419">
        <v>74</v>
      </c>
      <c r="D419">
        <v>2</v>
      </c>
      <c r="E419">
        <v>3</v>
      </c>
      <c r="F419" t="s">
        <v>798</v>
      </c>
      <c r="G419" t="s">
        <v>6098</v>
      </c>
      <c r="H419">
        <v>7</v>
      </c>
      <c r="I419">
        <v>104026</v>
      </c>
      <c r="J419">
        <v>1</v>
      </c>
      <c r="K419" t="s">
        <v>5894</v>
      </c>
      <c r="L419">
        <v>0</v>
      </c>
      <c r="M419" t="s">
        <v>5520</v>
      </c>
      <c r="N419">
        <v>403701.49</v>
      </c>
      <c r="O419">
        <v>103319.05</v>
      </c>
      <c r="P419">
        <v>0</v>
      </c>
      <c r="Q419">
        <v>51400</v>
      </c>
      <c r="R419">
        <v>0</v>
      </c>
      <c r="S419">
        <v>455620.54</v>
      </c>
    </row>
    <row r="420" spans="1:19" x14ac:dyDescent="0.35">
      <c r="A420">
        <v>2024</v>
      </c>
      <c r="B420" t="s">
        <v>6099</v>
      </c>
      <c r="C420">
        <v>75</v>
      </c>
      <c r="D420">
        <v>2</v>
      </c>
      <c r="E420">
        <v>2</v>
      </c>
      <c r="F420" t="s">
        <v>391</v>
      </c>
      <c r="G420" t="s">
        <v>6100</v>
      </c>
      <c r="H420">
        <v>7</v>
      </c>
      <c r="I420">
        <v>104026</v>
      </c>
      <c r="J420">
        <v>1190</v>
      </c>
      <c r="K420" t="s">
        <v>5894</v>
      </c>
      <c r="L420">
        <v>0</v>
      </c>
      <c r="M420" t="s">
        <v>5520</v>
      </c>
      <c r="N420">
        <v>13052.71</v>
      </c>
      <c r="O420">
        <v>51056.26</v>
      </c>
      <c r="P420">
        <v>0</v>
      </c>
      <c r="Q420">
        <v>3770.77</v>
      </c>
      <c r="R420">
        <v>0</v>
      </c>
      <c r="S420">
        <v>60338.2</v>
      </c>
    </row>
    <row r="421" spans="1:19" x14ac:dyDescent="0.35">
      <c r="A421">
        <v>2024</v>
      </c>
      <c r="B421" t="s">
        <v>6099</v>
      </c>
      <c r="C421">
        <v>75</v>
      </c>
      <c r="D421">
        <v>2</v>
      </c>
      <c r="E421">
        <v>6</v>
      </c>
      <c r="F421" t="s">
        <v>515</v>
      </c>
      <c r="G421" t="s">
        <v>6101</v>
      </c>
      <c r="H421">
        <v>7</v>
      </c>
      <c r="I421">
        <v>104026</v>
      </c>
      <c r="J421">
        <v>1190</v>
      </c>
      <c r="K421" t="s">
        <v>5896</v>
      </c>
      <c r="L421">
        <v>0</v>
      </c>
      <c r="M421" t="s">
        <v>5520</v>
      </c>
      <c r="N421">
        <v>113818.67</v>
      </c>
      <c r="O421">
        <v>76020.539999999994</v>
      </c>
      <c r="P421">
        <v>0</v>
      </c>
      <c r="Q421">
        <v>0</v>
      </c>
      <c r="R421">
        <v>0</v>
      </c>
      <c r="S421">
        <v>189839.21</v>
      </c>
    </row>
    <row r="422" spans="1:19" x14ac:dyDescent="0.35">
      <c r="A422">
        <v>2024</v>
      </c>
      <c r="B422" t="s">
        <v>6099</v>
      </c>
      <c r="C422">
        <v>75</v>
      </c>
      <c r="D422">
        <v>2</v>
      </c>
      <c r="E422">
        <v>7</v>
      </c>
      <c r="F422" t="s">
        <v>804</v>
      </c>
      <c r="G422" t="s">
        <v>6102</v>
      </c>
      <c r="H422">
        <v>7</v>
      </c>
      <c r="I422">
        <v>104026</v>
      </c>
      <c r="J422">
        <v>1</v>
      </c>
      <c r="K422" t="s">
        <v>5894</v>
      </c>
      <c r="L422">
        <v>0</v>
      </c>
      <c r="M422" t="s">
        <v>5520</v>
      </c>
      <c r="N422">
        <v>24376.91</v>
      </c>
      <c r="O422">
        <v>4281.7700000000004</v>
      </c>
      <c r="P422">
        <v>0</v>
      </c>
      <c r="Q422">
        <v>0</v>
      </c>
      <c r="R422">
        <v>0</v>
      </c>
      <c r="S422">
        <v>28658.68</v>
      </c>
    </row>
    <row r="423" spans="1:19" x14ac:dyDescent="0.35">
      <c r="A423">
        <v>2024</v>
      </c>
      <c r="B423" t="s">
        <v>6099</v>
      </c>
      <c r="C423">
        <v>75</v>
      </c>
      <c r="D423">
        <v>2</v>
      </c>
      <c r="E423">
        <v>8</v>
      </c>
      <c r="F423" t="s">
        <v>125</v>
      </c>
      <c r="G423" t="s">
        <v>6103</v>
      </c>
      <c r="H423">
        <v>7</v>
      </c>
      <c r="I423">
        <v>104026</v>
      </c>
      <c r="J423">
        <v>1190</v>
      </c>
      <c r="K423" t="s">
        <v>5894</v>
      </c>
      <c r="L423">
        <v>0</v>
      </c>
      <c r="M423" t="s">
        <v>5520</v>
      </c>
      <c r="N423">
        <v>103948.18</v>
      </c>
      <c r="O423">
        <v>51647.46</v>
      </c>
      <c r="P423">
        <v>0</v>
      </c>
      <c r="Q423">
        <v>42145.47</v>
      </c>
      <c r="R423">
        <v>0</v>
      </c>
      <c r="S423">
        <v>113450.17</v>
      </c>
    </row>
    <row r="424" spans="1:19" x14ac:dyDescent="0.35">
      <c r="A424">
        <v>2024</v>
      </c>
      <c r="B424" t="s">
        <v>6099</v>
      </c>
      <c r="C424">
        <v>75</v>
      </c>
      <c r="D424">
        <v>2</v>
      </c>
      <c r="E424">
        <v>9</v>
      </c>
      <c r="F424" t="s">
        <v>351</v>
      </c>
      <c r="G424" t="s">
        <v>6104</v>
      </c>
      <c r="H424">
        <v>7</v>
      </c>
      <c r="I424">
        <v>104026</v>
      </c>
      <c r="J424">
        <v>1</v>
      </c>
      <c r="K424" t="s">
        <v>5894</v>
      </c>
      <c r="L424">
        <v>0</v>
      </c>
      <c r="M424" t="s">
        <v>5520</v>
      </c>
      <c r="N424">
        <v>30721.200000000001</v>
      </c>
      <c r="O424">
        <v>4433.3100000000004</v>
      </c>
      <c r="P424">
        <v>0</v>
      </c>
      <c r="Q424">
        <v>18.670000000000002</v>
      </c>
      <c r="R424">
        <v>0</v>
      </c>
      <c r="S424">
        <v>35135.839999999997</v>
      </c>
    </row>
    <row r="425" spans="1:19" x14ac:dyDescent="0.35">
      <c r="A425">
        <v>2024</v>
      </c>
      <c r="B425" t="s">
        <v>5758</v>
      </c>
      <c r="C425">
        <v>76</v>
      </c>
      <c r="D425">
        <v>2</v>
      </c>
      <c r="E425">
        <v>6</v>
      </c>
      <c r="F425" t="s">
        <v>809</v>
      </c>
      <c r="G425" t="s">
        <v>6105</v>
      </c>
      <c r="H425">
        <v>7</v>
      </c>
      <c r="I425">
        <v>104026</v>
      </c>
      <c r="J425">
        <v>1</v>
      </c>
      <c r="K425" t="s">
        <v>5894</v>
      </c>
      <c r="L425">
        <v>0</v>
      </c>
      <c r="M425" t="s">
        <v>5520</v>
      </c>
      <c r="N425">
        <v>126859.42</v>
      </c>
      <c r="O425">
        <v>67515.66</v>
      </c>
      <c r="P425">
        <v>0</v>
      </c>
      <c r="Q425">
        <v>0</v>
      </c>
      <c r="R425">
        <v>0</v>
      </c>
      <c r="S425">
        <v>194375.08</v>
      </c>
    </row>
    <row r="426" spans="1:19" x14ac:dyDescent="0.35">
      <c r="A426">
        <v>2024</v>
      </c>
      <c r="B426" t="s">
        <v>5758</v>
      </c>
      <c r="C426">
        <v>76</v>
      </c>
      <c r="D426">
        <v>2</v>
      </c>
      <c r="E426">
        <v>8</v>
      </c>
      <c r="F426" t="s">
        <v>412</v>
      </c>
      <c r="G426" t="s">
        <v>6106</v>
      </c>
      <c r="H426">
        <v>7</v>
      </c>
      <c r="I426">
        <v>104026</v>
      </c>
      <c r="J426">
        <v>1</v>
      </c>
      <c r="K426" t="s">
        <v>5894</v>
      </c>
      <c r="L426">
        <v>0</v>
      </c>
      <c r="M426" t="s">
        <v>5520</v>
      </c>
      <c r="N426">
        <v>37198.82</v>
      </c>
      <c r="O426">
        <v>4007.1</v>
      </c>
      <c r="P426">
        <v>0</v>
      </c>
      <c r="Q426">
        <v>0</v>
      </c>
      <c r="R426">
        <v>0</v>
      </c>
      <c r="S426">
        <v>41205.919999999998</v>
      </c>
    </row>
    <row r="427" spans="1:19" x14ac:dyDescent="0.35">
      <c r="A427">
        <v>2024</v>
      </c>
      <c r="B427" t="s">
        <v>5758</v>
      </c>
      <c r="C427">
        <v>76</v>
      </c>
      <c r="D427">
        <v>2</v>
      </c>
      <c r="E427">
        <v>11</v>
      </c>
      <c r="F427" t="s">
        <v>810</v>
      </c>
      <c r="G427" t="s">
        <v>6107</v>
      </c>
      <c r="H427">
        <v>7</v>
      </c>
      <c r="I427">
        <v>104026</v>
      </c>
      <c r="J427">
        <v>1</v>
      </c>
      <c r="K427" t="s">
        <v>5894</v>
      </c>
      <c r="L427">
        <v>0</v>
      </c>
      <c r="M427" t="s">
        <v>5520</v>
      </c>
      <c r="N427">
        <v>85515.01</v>
      </c>
      <c r="O427">
        <v>30740.92</v>
      </c>
      <c r="P427">
        <v>0</v>
      </c>
      <c r="Q427">
        <v>12945.42</v>
      </c>
      <c r="R427">
        <v>0</v>
      </c>
      <c r="S427">
        <v>103310.51</v>
      </c>
    </row>
    <row r="428" spans="1:19" x14ac:dyDescent="0.35">
      <c r="A428">
        <v>2024</v>
      </c>
      <c r="B428" t="s">
        <v>5770</v>
      </c>
      <c r="C428">
        <v>77</v>
      </c>
      <c r="D428">
        <v>2</v>
      </c>
      <c r="E428">
        <v>4</v>
      </c>
      <c r="F428" t="s">
        <v>813</v>
      </c>
      <c r="G428" t="s">
        <v>6108</v>
      </c>
      <c r="H428">
        <v>7</v>
      </c>
      <c r="I428">
        <v>104026</v>
      </c>
      <c r="J428">
        <v>1</v>
      </c>
      <c r="K428" t="s">
        <v>5894</v>
      </c>
      <c r="L428">
        <v>0</v>
      </c>
      <c r="M428" t="s">
        <v>5520</v>
      </c>
      <c r="N428">
        <v>88703.45</v>
      </c>
      <c r="O428">
        <v>44540.2</v>
      </c>
      <c r="P428">
        <v>0</v>
      </c>
      <c r="Q428">
        <v>48932.34</v>
      </c>
      <c r="R428">
        <v>0</v>
      </c>
      <c r="S428">
        <v>84311.31</v>
      </c>
    </row>
    <row r="429" spans="1:19" x14ac:dyDescent="0.35">
      <c r="A429">
        <v>2024</v>
      </c>
      <c r="B429" t="s">
        <v>5770</v>
      </c>
      <c r="C429">
        <v>77</v>
      </c>
      <c r="D429">
        <v>2</v>
      </c>
      <c r="E429">
        <v>5</v>
      </c>
      <c r="F429" t="s">
        <v>814</v>
      </c>
      <c r="G429" t="s">
        <v>6109</v>
      </c>
      <c r="H429">
        <v>7</v>
      </c>
      <c r="I429">
        <v>104026</v>
      </c>
      <c r="J429">
        <v>1190</v>
      </c>
      <c r="K429" t="s">
        <v>5896</v>
      </c>
      <c r="L429">
        <v>0</v>
      </c>
      <c r="M429" t="s">
        <v>5520</v>
      </c>
      <c r="N429">
        <v>130639.56</v>
      </c>
      <c r="O429">
        <v>24832.77</v>
      </c>
      <c r="P429">
        <v>0</v>
      </c>
      <c r="Q429">
        <v>80412.89</v>
      </c>
      <c r="R429">
        <v>0</v>
      </c>
      <c r="S429">
        <v>75059.44</v>
      </c>
    </row>
    <row r="430" spans="1:19" x14ac:dyDescent="0.35">
      <c r="A430">
        <v>2024</v>
      </c>
      <c r="B430" t="s">
        <v>5770</v>
      </c>
      <c r="C430">
        <v>77</v>
      </c>
      <c r="D430">
        <v>2</v>
      </c>
      <c r="E430">
        <v>9</v>
      </c>
      <c r="F430" t="s">
        <v>815</v>
      </c>
      <c r="G430" t="s">
        <v>5771</v>
      </c>
      <c r="H430">
        <v>7</v>
      </c>
      <c r="I430">
        <v>104026</v>
      </c>
      <c r="J430">
        <v>1190</v>
      </c>
      <c r="K430" t="s">
        <v>5896</v>
      </c>
      <c r="L430">
        <v>0</v>
      </c>
      <c r="M430" t="s">
        <v>5520</v>
      </c>
      <c r="N430">
        <v>86716.13</v>
      </c>
      <c r="O430">
        <v>12037.99</v>
      </c>
      <c r="P430">
        <v>0</v>
      </c>
      <c r="Q430">
        <v>0</v>
      </c>
      <c r="R430">
        <v>0</v>
      </c>
      <c r="S430">
        <v>98754.12</v>
      </c>
    </row>
    <row r="431" spans="1:19" x14ac:dyDescent="0.35">
      <c r="A431">
        <v>2024</v>
      </c>
      <c r="B431" t="s">
        <v>5578</v>
      </c>
      <c r="C431">
        <v>79</v>
      </c>
      <c r="D431">
        <v>2</v>
      </c>
      <c r="E431">
        <v>3</v>
      </c>
      <c r="F431" t="s">
        <v>818</v>
      </c>
      <c r="G431" t="s">
        <v>5750</v>
      </c>
      <c r="H431">
        <v>7</v>
      </c>
      <c r="I431">
        <v>104026</v>
      </c>
      <c r="J431">
        <v>1190</v>
      </c>
      <c r="K431" t="s">
        <v>5896</v>
      </c>
      <c r="L431">
        <v>0</v>
      </c>
      <c r="M431" t="s">
        <v>5520</v>
      </c>
      <c r="N431">
        <v>87113.37</v>
      </c>
      <c r="O431">
        <v>23892.880000000001</v>
      </c>
      <c r="P431">
        <v>0</v>
      </c>
      <c r="Q431">
        <v>0</v>
      </c>
      <c r="R431">
        <v>0</v>
      </c>
      <c r="S431">
        <v>111006.25</v>
      </c>
    </row>
    <row r="432" spans="1:19" x14ac:dyDescent="0.35">
      <c r="A432">
        <v>2024</v>
      </c>
      <c r="B432" t="s">
        <v>5578</v>
      </c>
      <c r="C432">
        <v>79</v>
      </c>
      <c r="D432">
        <v>2</v>
      </c>
      <c r="E432">
        <v>5</v>
      </c>
      <c r="F432" t="s">
        <v>751</v>
      </c>
      <c r="G432" t="s">
        <v>6110</v>
      </c>
      <c r="H432">
        <v>7</v>
      </c>
      <c r="I432">
        <v>104026</v>
      </c>
      <c r="J432">
        <v>1</v>
      </c>
      <c r="K432" t="s">
        <v>5894</v>
      </c>
      <c r="L432">
        <v>0</v>
      </c>
      <c r="M432" t="s">
        <v>5520</v>
      </c>
      <c r="N432">
        <v>78127.89</v>
      </c>
      <c r="O432">
        <v>44160.11</v>
      </c>
      <c r="P432">
        <v>0</v>
      </c>
      <c r="Q432">
        <v>0</v>
      </c>
      <c r="R432">
        <v>0</v>
      </c>
      <c r="S432">
        <v>122288</v>
      </c>
    </row>
    <row r="433" spans="1:19" x14ac:dyDescent="0.35">
      <c r="A433">
        <v>2024</v>
      </c>
      <c r="B433" t="s">
        <v>5578</v>
      </c>
      <c r="C433">
        <v>79</v>
      </c>
      <c r="D433">
        <v>2</v>
      </c>
      <c r="E433">
        <v>10</v>
      </c>
      <c r="F433" t="s">
        <v>282</v>
      </c>
      <c r="G433" t="s">
        <v>5807</v>
      </c>
      <c r="H433">
        <v>7</v>
      </c>
      <c r="I433">
        <v>104026</v>
      </c>
      <c r="J433">
        <v>1190</v>
      </c>
      <c r="K433" t="s">
        <v>5896</v>
      </c>
      <c r="L433">
        <v>0</v>
      </c>
      <c r="M433" t="s">
        <v>5520</v>
      </c>
      <c r="N433">
        <v>956075.32</v>
      </c>
      <c r="O433">
        <v>467543.43</v>
      </c>
      <c r="P433">
        <v>0</v>
      </c>
      <c r="Q433">
        <v>591505.66</v>
      </c>
      <c r="R433">
        <v>0</v>
      </c>
      <c r="S433">
        <v>832113.09</v>
      </c>
    </row>
    <row r="434" spans="1:19" x14ac:dyDescent="0.35">
      <c r="A434">
        <v>2024</v>
      </c>
      <c r="B434" t="s">
        <v>5578</v>
      </c>
      <c r="C434">
        <v>79</v>
      </c>
      <c r="D434">
        <v>2</v>
      </c>
      <c r="E434">
        <v>12</v>
      </c>
      <c r="F434" t="s">
        <v>351</v>
      </c>
      <c r="G434" t="s">
        <v>6111</v>
      </c>
      <c r="H434">
        <v>7</v>
      </c>
      <c r="I434">
        <v>104026</v>
      </c>
      <c r="J434">
        <v>1</v>
      </c>
      <c r="K434" t="s">
        <v>5894</v>
      </c>
      <c r="L434">
        <v>0</v>
      </c>
      <c r="M434" t="s">
        <v>5520</v>
      </c>
      <c r="N434">
        <v>208684.44</v>
      </c>
      <c r="O434">
        <v>56967.51</v>
      </c>
      <c r="P434">
        <v>0</v>
      </c>
      <c r="Q434">
        <v>225000</v>
      </c>
      <c r="R434">
        <v>0</v>
      </c>
      <c r="S434">
        <v>40651.949999999997</v>
      </c>
    </row>
    <row r="435" spans="1:19" x14ac:dyDescent="0.35">
      <c r="A435">
        <v>2024</v>
      </c>
      <c r="B435" t="s">
        <v>5567</v>
      </c>
      <c r="C435">
        <v>80</v>
      </c>
      <c r="D435">
        <v>2</v>
      </c>
      <c r="E435">
        <v>1</v>
      </c>
      <c r="F435" t="s">
        <v>821</v>
      </c>
      <c r="G435" t="s">
        <v>6112</v>
      </c>
      <c r="H435">
        <v>7</v>
      </c>
      <c r="I435">
        <v>104026</v>
      </c>
      <c r="J435">
        <v>1190</v>
      </c>
      <c r="K435" t="s">
        <v>5896</v>
      </c>
      <c r="L435">
        <v>0</v>
      </c>
      <c r="M435" t="s">
        <v>5520</v>
      </c>
      <c r="N435">
        <v>9849.6200000000008</v>
      </c>
      <c r="O435">
        <v>67464.72</v>
      </c>
      <c r="P435">
        <v>0</v>
      </c>
      <c r="Q435">
        <v>0</v>
      </c>
      <c r="R435">
        <v>0</v>
      </c>
      <c r="S435">
        <v>77314.34</v>
      </c>
    </row>
    <row r="436" spans="1:19" x14ac:dyDescent="0.35">
      <c r="A436">
        <v>2024</v>
      </c>
      <c r="B436" t="s">
        <v>5567</v>
      </c>
      <c r="C436">
        <v>80</v>
      </c>
      <c r="D436">
        <v>2</v>
      </c>
      <c r="E436">
        <v>6</v>
      </c>
      <c r="F436" t="s">
        <v>822</v>
      </c>
      <c r="G436" t="s">
        <v>5568</v>
      </c>
      <c r="H436">
        <v>7</v>
      </c>
      <c r="I436">
        <v>104026</v>
      </c>
      <c r="J436">
        <v>1190</v>
      </c>
      <c r="K436" t="s">
        <v>5894</v>
      </c>
      <c r="L436">
        <v>0</v>
      </c>
      <c r="M436" t="s">
        <v>5520</v>
      </c>
      <c r="N436">
        <v>74755</v>
      </c>
      <c r="O436">
        <v>47599.13</v>
      </c>
      <c r="P436">
        <v>0</v>
      </c>
      <c r="Q436">
        <v>43940</v>
      </c>
      <c r="R436">
        <v>0</v>
      </c>
      <c r="S436">
        <v>78414.13</v>
      </c>
    </row>
    <row r="437" spans="1:19" x14ac:dyDescent="0.35">
      <c r="A437">
        <v>2024</v>
      </c>
      <c r="B437" t="s">
        <v>6113</v>
      </c>
      <c r="C437">
        <v>82</v>
      </c>
      <c r="D437">
        <v>2</v>
      </c>
      <c r="E437">
        <v>2</v>
      </c>
      <c r="F437" t="s">
        <v>391</v>
      </c>
      <c r="G437" t="s">
        <v>6114</v>
      </c>
      <c r="H437">
        <v>7</v>
      </c>
      <c r="I437">
        <v>104026</v>
      </c>
      <c r="J437">
        <v>104026</v>
      </c>
      <c r="K437" t="s">
        <v>5894</v>
      </c>
      <c r="L437">
        <v>0</v>
      </c>
      <c r="M437" t="s">
        <v>5520</v>
      </c>
      <c r="N437">
        <v>468287.68</v>
      </c>
      <c r="O437">
        <v>548266.80000000005</v>
      </c>
      <c r="P437">
        <v>0</v>
      </c>
      <c r="Q437">
        <v>368289.46</v>
      </c>
      <c r="R437">
        <v>0</v>
      </c>
      <c r="S437">
        <v>648265.02</v>
      </c>
    </row>
    <row r="438" spans="1:19" x14ac:dyDescent="0.35">
      <c r="A438">
        <v>2024</v>
      </c>
      <c r="B438" t="s">
        <v>6113</v>
      </c>
      <c r="C438">
        <v>82</v>
      </c>
      <c r="D438">
        <v>2</v>
      </c>
      <c r="E438">
        <v>3</v>
      </c>
      <c r="F438" t="s">
        <v>366</v>
      </c>
      <c r="G438" t="s">
        <v>6115</v>
      </c>
      <c r="H438">
        <v>7</v>
      </c>
      <c r="I438">
        <v>104026</v>
      </c>
      <c r="J438">
        <v>1190</v>
      </c>
      <c r="K438" t="s">
        <v>5894</v>
      </c>
      <c r="L438">
        <v>0</v>
      </c>
      <c r="M438" t="s">
        <v>5520</v>
      </c>
      <c r="N438">
        <v>13499.79</v>
      </c>
      <c r="O438">
        <v>132266.94</v>
      </c>
      <c r="P438">
        <v>0</v>
      </c>
      <c r="Q438">
        <v>100000</v>
      </c>
      <c r="R438">
        <v>0</v>
      </c>
      <c r="S438">
        <v>45766.73</v>
      </c>
    </row>
    <row r="439" spans="1:19" x14ac:dyDescent="0.35">
      <c r="A439">
        <v>2024</v>
      </c>
      <c r="B439" t="s">
        <v>6113</v>
      </c>
      <c r="C439">
        <v>82</v>
      </c>
      <c r="D439">
        <v>2</v>
      </c>
      <c r="E439">
        <v>5</v>
      </c>
      <c r="F439" t="s">
        <v>825</v>
      </c>
      <c r="G439" t="s">
        <v>6116</v>
      </c>
      <c r="H439">
        <v>7</v>
      </c>
      <c r="I439">
        <v>104026</v>
      </c>
      <c r="J439">
        <v>1190</v>
      </c>
      <c r="K439" t="s">
        <v>5896</v>
      </c>
      <c r="L439">
        <v>0</v>
      </c>
      <c r="M439" t="s">
        <v>5520</v>
      </c>
      <c r="N439">
        <v>28893.03</v>
      </c>
      <c r="O439">
        <v>38443.51</v>
      </c>
      <c r="P439">
        <v>0</v>
      </c>
      <c r="Q439">
        <v>22687</v>
      </c>
      <c r="R439">
        <v>0</v>
      </c>
      <c r="S439">
        <v>44649.54</v>
      </c>
    </row>
    <row r="440" spans="1:19" x14ac:dyDescent="0.35">
      <c r="A440">
        <v>2024</v>
      </c>
      <c r="B440" t="s">
        <v>6113</v>
      </c>
      <c r="C440">
        <v>82</v>
      </c>
      <c r="D440">
        <v>2</v>
      </c>
      <c r="E440">
        <v>8</v>
      </c>
      <c r="F440" t="s">
        <v>278</v>
      </c>
      <c r="G440" t="s">
        <v>6117</v>
      </c>
      <c r="H440">
        <v>7</v>
      </c>
      <c r="I440">
        <v>104026</v>
      </c>
      <c r="J440">
        <v>1</v>
      </c>
      <c r="K440" t="s">
        <v>5894</v>
      </c>
      <c r="L440">
        <v>0</v>
      </c>
      <c r="M440" t="s">
        <v>5520</v>
      </c>
      <c r="N440">
        <v>21606.799999999999</v>
      </c>
      <c r="O440">
        <v>2418.0300000000002</v>
      </c>
      <c r="P440">
        <v>0</v>
      </c>
      <c r="Q440">
        <v>0</v>
      </c>
      <c r="R440">
        <v>0</v>
      </c>
      <c r="S440">
        <v>24024.83</v>
      </c>
    </row>
    <row r="441" spans="1:19" x14ac:dyDescent="0.35">
      <c r="A441">
        <v>2024</v>
      </c>
      <c r="B441" t="s">
        <v>5793</v>
      </c>
      <c r="C441">
        <v>83</v>
      </c>
      <c r="D441">
        <v>2</v>
      </c>
      <c r="E441">
        <v>1</v>
      </c>
      <c r="F441" t="s">
        <v>431</v>
      </c>
      <c r="G441" t="s">
        <v>6118</v>
      </c>
      <c r="H441">
        <v>7</v>
      </c>
      <c r="I441">
        <v>104026</v>
      </c>
      <c r="J441">
        <v>1190</v>
      </c>
      <c r="K441" t="s">
        <v>5896</v>
      </c>
      <c r="L441">
        <v>0</v>
      </c>
      <c r="M441" t="s">
        <v>5520</v>
      </c>
      <c r="N441">
        <v>218091.21</v>
      </c>
      <c r="O441">
        <v>44312.91</v>
      </c>
      <c r="P441">
        <v>0</v>
      </c>
      <c r="Q441">
        <v>74845.8</v>
      </c>
      <c r="R441">
        <v>0</v>
      </c>
      <c r="S441">
        <v>187558.32</v>
      </c>
    </row>
    <row r="442" spans="1:19" x14ac:dyDescent="0.35">
      <c r="A442">
        <v>2024</v>
      </c>
      <c r="B442" t="s">
        <v>5793</v>
      </c>
      <c r="C442">
        <v>83</v>
      </c>
      <c r="D442">
        <v>2</v>
      </c>
      <c r="E442">
        <v>2</v>
      </c>
      <c r="F442" t="s">
        <v>827</v>
      </c>
      <c r="G442" t="s">
        <v>5794</v>
      </c>
      <c r="H442">
        <v>7</v>
      </c>
      <c r="I442">
        <v>104026</v>
      </c>
      <c r="J442">
        <v>1190</v>
      </c>
      <c r="K442" t="s">
        <v>5896</v>
      </c>
      <c r="L442">
        <v>0</v>
      </c>
      <c r="M442" t="s">
        <v>5520</v>
      </c>
      <c r="N442">
        <v>305590.51</v>
      </c>
      <c r="O442">
        <v>48016.11</v>
      </c>
      <c r="P442">
        <v>0</v>
      </c>
      <c r="Q442">
        <v>206765</v>
      </c>
      <c r="R442">
        <v>0</v>
      </c>
      <c r="S442">
        <v>146841.62</v>
      </c>
    </row>
    <row r="443" spans="1:19" x14ac:dyDescent="0.35">
      <c r="A443">
        <v>2024</v>
      </c>
      <c r="B443" t="s">
        <v>5793</v>
      </c>
      <c r="C443">
        <v>83</v>
      </c>
      <c r="D443">
        <v>2</v>
      </c>
      <c r="E443">
        <v>4</v>
      </c>
      <c r="F443" t="s">
        <v>595</v>
      </c>
      <c r="G443" t="s">
        <v>6119</v>
      </c>
      <c r="H443">
        <v>7</v>
      </c>
      <c r="I443">
        <v>104026</v>
      </c>
      <c r="J443">
        <v>1190</v>
      </c>
      <c r="K443" t="s">
        <v>5894</v>
      </c>
      <c r="L443">
        <v>0</v>
      </c>
      <c r="M443" t="s">
        <v>5520</v>
      </c>
      <c r="N443">
        <v>90182.87</v>
      </c>
      <c r="O443">
        <v>12331.3</v>
      </c>
      <c r="P443">
        <v>0</v>
      </c>
      <c r="Q443">
        <v>0</v>
      </c>
      <c r="R443">
        <v>0</v>
      </c>
      <c r="S443">
        <v>102514.17</v>
      </c>
    </row>
    <row r="444" spans="1:19" x14ac:dyDescent="0.35">
      <c r="A444">
        <v>2024</v>
      </c>
      <c r="B444" t="s">
        <v>5686</v>
      </c>
      <c r="C444">
        <v>84</v>
      </c>
      <c r="D444">
        <v>2</v>
      </c>
      <c r="E444">
        <v>1</v>
      </c>
      <c r="F444" t="s">
        <v>830</v>
      </c>
      <c r="G444" t="s">
        <v>6120</v>
      </c>
      <c r="H444">
        <v>7</v>
      </c>
      <c r="I444">
        <v>104026</v>
      </c>
      <c r="J444">
        <v>1</v>
      </c>
      <c r="K444" t="s">
        <v>5894</v>
      </c>
      <c r="L444">
        <v>0</v>
      </c>
      <c r="M444" t="s">
        <v>5520</v>
      </c>
      <c r="N444">
        <v>19822.48</v>
      </c>
      <c r="O444">
        <v>6143.33</v>
      </c>
      <c r="P444">
        <v>0</v>
      </c>
      <c r="Q444">
        <v>6250.9</v>
      </c>
      <c r="R444">
        <v>0</v>
      </c>
      <c r="S444">
        <v>19714.91</v>
      </c>
    </row>
    <row r="445" spans="1:19" x14ac:dyDescent="0.35">
      <c r="A445">
        <v>2024</v>
      </c>
      <c r="B445" t="s">
        <v>5686</v>
      </c>
      <c r="C445">
        <v>84</v>
      </c>
      <c r="D445">
        <v>2</v>
      </c>
      <c r="E445">
        <v>6</v>
      </c>
      <c r="F445" t="s">
        <v>833</v>
      </c>
      <c r="G445" t="s">
        <v>6121</v>
      </c>
      <c r="H445">
        <v>7</v>
      </c>
      <c r="I445">
        <v>104026</v>
      </c>
      <c r="J445">
        <v>1</v>
      </c>
      <c r="K445" t="s">
        <v>5894</v>
      </c>
      <c r="L445">
        <v>0</v>
      </c>
      <c r="M445" t="s">
        <v>5520</v>
      </c>
      <c r="N445">
        <v>40152.400000000001</v>
      </c>
      <c r="O445">
        <v>388</v>
      </c>
      <c r="P445">
        <v>0</v>
      </c>
      <c r="Q445">
        <v>2424.58</v>
      </c>
      <c r="R445">
        <v>0</v>
      </c>
      <c r="S445">
        <v>38115.82</v>
      </c>
    </row>
    <row r="446" spans="1:19" x14ac:dyDescent="0.35">
      <c r="A446">
        <v>2024</v>
      </c>
      <c r="B446" t="s">
        <v>5686</v>
      </c>
      <c r="C446">
        <v>84</v>
      </c>
      <c r="D446">
        <v>2</v>
      </c>
      <c r="E446">
        <v>7</v>
      </c>
      <c r="F446" t="s">
        <v>787</v>
      </c>
      <c r="G446" t="s">
        <v>6122</v>
      </c>
      <c r="H446">
        <v>7</v>
      </c>
      <c r="I446">
        <v>104026</v>
      </c>
      <c r="J446">
        <v>1190</v>
      </c>
      <c r="K446" t="s">
        <v>5896</v>
      </c>
      <c r="L446">
        <v>0</v>
      </c>
      <c r="M446" t="s">
        <v>5520</v>
      </c>
      <c r="N446">
        <v>459027.67</v>
      </c>
      <c r="O446">
        <v>242766.52</v>
      </c>
      <c r="P446">
        <v>0</v>
      </c>
      <c r="Q446">
        <v>493014.75</v>
      </c>
      <c r="R446">
        <v>0</v>
      </c>
      <c r="S446">
        <v>208779.44</v>
      </c>
    </row>
    <row r="447" spans="1:19" x14ac:dyDescent="0.35">
      <c r="A447">
        <v>2024</v>
      </c>
      <c r="B447" t="s">
        <v>5686</v>
      </c>
      <c r="C447">
        <v>84</v>
      </c>
      <c r="D447">
        <v>2</v>
      </c>
      <c r="E447">
        <v>8</v>
      </c>
      <c r="F447" t="s">
        <v>834</v>
      </c>
      <c r="G447" t="s">
        <v>6123</v>
      </c>
      <c r="H447">
        <v>7</v>
      </c>
      <c r="I447">
        <v>104026</v>
      </c>
      <c r="J447">
        <v>1190</v>
      </c>
      <c r="K447" t="s">
        <v>5896</v>
      </c>
      <c r="L447">
        <v>0</v>
      </c>
      <c r="M447" t="s">
        <v>5520</v>
      </c>
      <c r="N447">
        <v>39393.769999999997</v>
      </c>
      <c r="O447">
        <v>33997.25</v>
      </c>
      <c r="P447">
        <v>0</v>
      </c>
      <c r="Q447">
        <v>34482.699999999997</v>
      </c>
      <c r="R447">
        <v>0</v>
      </c>
      <c r="S447">
        <v>38908.32</v>
      </c>
    </row>
    <row r="448" spans="1:19" x14ac:dyDescent="0.35">
      <c r="A448">
        <v>2024</v>
      </c>
      <c r="B448" t="s">
        <v>5728</v>
      </c>
      <c r="C448">
        <v>85</v>
      </c>
      <c r="D448">
        <v>2</v>
      </c>
      <c r="E448">
        <v>2</v>
      </c>
      <c r="F448" t="s">
        <v>839</v>
      </c>
      <c r="G448" t="s">
        <v>6124</v>
      </c>
      <c r="H448">
        <v>7</v>
      </c>
      <c r="I448">
        <v>104026</v>
      </c>
      <c r="J448">
        <v>16</v>
      </c>
      <c r="K448" t="s">
        <v>5894</v>
      </c>
      <c r="L448">
        <v>0</v>
      </c>
      <c r="M448" t="s">
        <v>5520</v>
      </c>
      <c r="N448">
        <v>58304.39</v>
      </c>
      <c r="O448">
        <v>77062.02</v>
      </c>
      <c r="P448">
        <v>0</v>
      </c>
      <c r="Q448">
        <v>0</v>
      </c>
      <c r="R448">
        <v>0</v>
      </c>
      <c r="S448">
        <v>135366.41</v>
      </c>
    </row>
    <row r="449" spans="1:19" x14ac:dyDescent="0.35">
      <c r="A449">
        <v>2024</v>
      </c>
      <c r="B449" t="s">
        <v>5728</v>
      </c>
      <c r="C449">
        <v>85</v>
      </c>
      <c r="D449">
        <v>2</v>
      </c>
      <c r="E449">
        <v>6</v>
      </c>
      <c r="F449" t="s">
        <v>331</v>
      </c>
      <c r="G449" t="s">
        <v>6125</v>
      </c>
      <c r="H449">
        <v>7</v>
      </c>
      <c r="I449">
        <v>104026</v>
      </c>
      <c r="J449">
        <v>190</v>
      </c>
      <c r="K449" t="s">
        <v>5894</v>
      </c>
      <c r="L449">
        <v>0</v>
      </c>
      <c r="M449" t="s">
        <v>5520</v>
      </c>
      <c r="N449">
        <v>42754.71</v>
      </c>
      <c r="O449">
        <v>0</v>
      </c>
      <c r="P449">
        <v>0</v>
      </c>
      <c r="Q449">
        <v>17205.34</v>
      </c>
      <c r="R449">
        <v>0</v>
      </c>
      <c r="S449">
        <v>25549.37</v>
      </c>
    </row>
    <row r="450" spans="1:19" x14ac:dyDescent="0.35">
      <c r="A450">
        <v>2024</v>
      </c>
      <c r="B450" t="s">
        <v>5688</v>
      </c>
      <c r="C450">
        <v>87</v>
      </c>
      <c r="D450">
        <v>2</v>
      </c>
      <c r="E450">
        <v>9</v>
      </c>
      <c r="F450" t="s">
        <v>826</v>
      </c>
      <c r="G450" t="s">
        <v>6126</v>
      </c>
      <c r="H450">
        <v>7</v>
      </c>
      <c r="I450">
        <v>104026</v>
      </c>
      <c r="J450">
        <v>1</v>
      </c>
      <c r="K450" t="s">
        <v>5894</v>
      </c>
      <c r="L450">
        <v>0</v>
      </c>
      <c r="M450" t="s">
        <v>5520</v>
      </c>
      <c r="N450">
        <v>14997.23</v>
      </c>
      <c r="O450">
        <v>11056.16</v>
      </c>
      <c r="P450">
        <v>0</v>
      </c>
      <c r="Q450">
        <v>3998</v>
      </c>
      <c r="R450">
        <v>0</v>
      </c>
      <c r="S450">
        <v>22055.39</v>
      </c>
    </row>
    <row r="451" spans="1:19" x14ac:dyDescent="0.35">
      <c r="A451">
        <v>2024</v>
      </c>
      <c r="B451" t="s">
        <v>5696</v>
      </c>
      <c r="C451">
        <v>88</v>
      </c>
      <c r="D451">
        <v>2</v>
      </c>
      <c r="E451">
        <v>3</v>
      </c>
      <c r="F451" t="s">
        <v>850</v>
      </c>
      <c r="G451" t="s">
        <v>6127</v>
      </c>
      <c r="H451">
        <v>7</v>
      </c>
      <c r="I451">
        <v>104026</v>
      </c>
      <c r="J451">
        <v>1</v>
      </c>
      <c r="K451" t="s">
        <v>5894</v>
      </c>
      <c r="L451">
        <v>0</v>
      </c>
      <c r="M451" t="s">
        <v>5520</v>
      </c>
      <c r="N451">
        <v>96180.92</v>
      </c>
      <c r="O451">
        <v>24244.89</v>
      </c>
      <c r="P451">
        <v>0</v>
      </c>
      <c r="Q451">
        <v>19800</v>
      </c>
      <c r="R451">
        <v>0</v>
      </c>
      <c r="S451">
        <v>100625.81</v>
      </c>
    </row>
    <row r="452" spans="1:19" x14ac:dyDescent="0.35">
      <c r="A452">
        <v>2024</v>
      </c>
      <c r="B452" t="s">
        <v>5696</v>
      </c>
      <c r="C452">
        <v>88</v>
      </c>
      <c r="D452">
        <v>2</v>
      </c>
      <c r="E452">
        <v>5</v>
      </c>
      <c r="F452" t="s">
        <v>300</v>
      </c>
      <c r="G452" t="s">
        <v>6128</v>
      </c>
      <c r="H452">
        <v>7</v>
      </c>
      <c r="I452">
        <v>104026</v>
      </c>
      <c r="J452">
        <v>1</v>
      </c>
      <c r="K452" t="s">
        <v>5894</v>
      </c>
      <c r="L452">
        <v>0</v>
      </c>
      <c r="M452" t="s">
        <v>5520</v>
      </c>
      <c r="N452">
        <v>72966.850000000006</v>
      </c>
      <c r="O452">
        <v>31512.86</v>
      </c>
      <c r="P452">
        <v>0</v>
      </c>
      <c r="Q452">
        <v>37722.080000000002</v>
      </c>
      <c r="R452">
        <v>0</v>
      </c>
      <c r="S452">
        <v>66757.63</v>
      </c>
    </row>
    <row r="453" spans="1:19" x14ac:dyDescent="0.35">
      <c r="A453">
        <v>2024</v>
      </c>
      <c r="B453" t="s">
        <v>5696</v>
      </c>
      <c r="C453">
        <v>88</v>
      </c>
      <c r="D453">
        <v>2</v>
      </c>
      <c r="E453">
        <v>6</v>
      </c>
      <c r="F453" t="s">
        <v>254</v>
      </c>
      <c r="G453" t="s">
        <v>6129</v>
      </c>
      <c r="H453">
        <v>7</v>
      </c>
      <c r="I453">
        <v>104026</v>
      </c>
      <c r="J453">
        <v>7</v>
      </c>
      <c r="K453" t="s">
        <v>5894</v>
      </c>
      <c r="L453">
        <v>0</v>
      </c>
      <c r="M453" t="s">
        <v>5520</v>
      </c>
      <c r="N453">
        <v>60112.66</v>
      </c>
      <c r="O453">
        <v>16517.25</v>
      </c>
      <c r="P453">
        <v>0</v>
      </c>
      <c r="Q453">
        <v>16914.29</v>
      </c>
      <c r="R453">
        <v>0</v>
      </c>
      <c r="S453">
        <v>59715.62</v>
      </c>
    </row>
    <row r="454" spans="1:19" x14ac:dyDescent="0.35">
      <c r="A454">
        <v>2024</v>
      </c>
      <c r="B454" t="s">
        <v>5696</v>
      </c>
      <c r="C454">
        <v>88</v>
      </c>
      <c r="D454">
        <v>2</v>
      </c>
      <c r="E454">
        <v>7</v>
      </c>
      <c r="F454" t="s">
        <v>311</v>
      </c>
      <c r="G454" t="s">
        <v>6130</v>
      </c>
      <c r="H454">
        <v>7</v>
      </c>
      <c r="I454">
        <v>104026</v>
      </c>
      <c r="J454">
        <v>6</v>
      </c>
      <c r="K454" t="s">
        <v>5894</v>
      </c>
      <c r="L454">
        <v>0</v>
      </c>
      <c r="M454" t="s">
        <v>5520</v>
      </c>
      <c r="N454">
        <v>104911.15</v>
      </c>
      <c r="O454">
        <v>12827.31</v>
      </c>
      <c r="P454">
        <v>0</v>
      </c>
      <c r="Q454">
        <v>0</v>
      </c>
      <c r="R454">
        <v>0</v>
      </c>
      <c r="S454">
        <v>117738.46</v>
      </c>
    </row>
    <row r="455" spans="1:19" x14ac:dyDescent="0.35">
      <c r="A455">
        <v>2024</v>
      </c>
      <c r="B455" t="s">
        <v>5696</v>
      </c>
      <c r="C455">
        <v>88</v>
      </c>
      <c r="D455">
        <v>2</v>
      </c>
      <c r="E455">
        <v>8</v>
      </c>
      <c r="F455" t="s">
        <v>262</v>
      </c>
      <c r="G455" t="s">
        <v>5697</v>
      </c>
      <c r="H455">
        <v>7</v>
      </c>
      <c r="I455">
        <v>104026</v>
      </c>
      <c r="J455">
        <v>6</v>
      </c>
      <c r="K455" t="s">
        <v>5894</v>
      </c>
      <c r="L455">
        <v>0</v>
      </c>
      <c r="M455" t="s">
        <v>5520</v>
      </c>
      <c r="N455">
        <v>44150.12</v>
      </c>
      <c r="O455">
        <v>10408.06</v>
      </c>
      <c r="P455">
        <v>0</v>
      </c>
      <c r="Q455">
        <v>15213.56</v>
      </c>
      <c r="R455">
        <v>0</v>
      </c>
      <c r="S455">
        <v>39344.620000000003</v>
      </c>
    </row>
    <row r="456" spans="1:19" x14ac:dyDescent="0.35">
      <c r="A456">
        <v>2024</v>
      </c>
      <c r="B456" t="s">
        <v>5696</v>
      </c>
      <c r="C456">
        <v>88</v>
      </c>
      <c r="D456">
        <v>2</v>
      </c>
      <c r="E456">
        <v>9</v>
      </c>
      <c r="F456" t="s">
        <v>851</v>
      </c>
      <c r="G456" t="s">
        <v>6131</v>
      </c>
      <c r="H456">
        <v>7</v>
      </c>
      <c r="I456">
        <v>104026</v>
      </c>
      <c r="J456">
        <v>1</v>
      </c>
      <c r="K456" t="s">
        <v>5894</v>
      </c>
      <c r="L456">
        <v>0</v>
      </c>
      <c r="M456" t="s">
        <v>5520</v>
      </c>
      <c r="N456">
        <v>121309.21</v>
      </c>
      <c r="O456">
        <v>34075.660000000003</v>
      </c>
      <c r="P456">
        <v>0</v>
      </c>
      <c r="Q456">
        <v>0</v>
      </c>
      <c r="R456">
        <v>0</v>
      </c>
      <c r="S456">
        <v>155384.87</v>
      </c>
    </row>
    <row r="457" spans="1:19" x14ac:dyDescent="0.35">
      <c r="A457">
        <v>2024</v>
      </c>
      <c r="B457" t="s">
        <v>5696</v>
      </c>
      <c r="C457">
        <v>88</v>
      </c>
      <c r="D457">
        <v>2</v>
      </c>
      <c r="E457">
        <v>10</v>
      </c>
      <c r="F457" t="s">
        <v>643</v>
      </c>
      <c r="G457" t="s">
        <v>6132</v>
      </c>
      <c r="H457">
        <v>7</v>
      </c>
      <c r="I457">
        <v>104026</v>
      </c>
      <c r="J457">
        <v>1</v>
      </c>
      <c r="K457" t="s">
        <v>5894</v>
      </c>
      <c r="L457">
        <v>0</v>
      </c>
      <c r="M457" t="s">
        <v>5520</v>
      </c>
      <c r="N457">
        <v>261391.02</v>
      </c>
      <c r="O457">
        <v>36153.19</v>
      </c>
      <c r="P457">
        <v>0</v>
      </c>
      <c r="Q457">
        <v>0</v>
      </c>
      <c r="R457">
        <v>0</v>
      </c>
      <c r="S457">
        <v>297544.21000000002</v>
      </c>
    </row>
    <row r="458" spans="1:19" x14ac:dyDescent="0.35">
      <c r="A458">
        <v>2024</v>
      </c>
      <c r="B458" t="s">
        <v>5696</v>
      </c>
      <c r="C458">
        <v>88</v>
      </c>
      <c r="D458">
        <v>2</v>
      </c>
      <c r="E458">
        <v>11</v>
      </c>
      <c r="F458" t="s">
        <v>524</v>
      </c>
      <c r="G458" t="s">
        <v>6133</v>
      </c>
      <c r="H458">
        <v>7</v>
      </c>
      <c r="I458">
        <v>104026</v>
      </c>
      <c r="J458">
        <v>1190</v>
      </c>
      <c r="K458" t="s">
        <v>5896</v>
      </c>
      <c r="L458">
        <v>0</v>
      </c>
      <c r="M458" t="s">
        <v>5520</v>
      </c>
      <c r="N458">
        <v>33689.72</v>
      </c>
      <c r="O458">
        <v>22574.84</v>
      </c>
      <c r="P458">
        <v>0</v>
      </c>
      <c r="Q458">
        <v>15000</v>
      </c>
      <c r="R458">
        <v>0</v>
      </c>
      <c r="S458">
        <v>41264.559999999998</v>
      </c>
    </row>
    <row r="459" spans="1:19" x14ac:dyDescent="0.35">
      <c r="A459">
        <v>2024</v>
      </c>
      <c r="B459" t="s">
        <v>5551</v>
      </c>
      <c r="C459">
        <v>89</v>
      </c>
      <c r="D459">
        <v>2</v>
      </c>
      <c r="E459">
        <v>4</v>
      </c>
      <c r="F459" t="s">
        <v>354</v>
      </c>
      <c r="G459" t="s">
        <v>6134</v>
      </c>
      <c r="H459">
        <v>7</v>
      </c>
      <c r="I459">
        <v>104026</v>
      </c>
      <c r="J459">
        <v>104026</v>
      </c>
      <c r="K459" t="s">
        <v>5894</v>
      </c>
      <c r="L459">
        <v>0</v>
      </c>
      <c r="M459" t="s">
        <v>5520</v>
      </c>
      <c r="N459">
        <v>88706.77</v>
      </c>
      <c r="O459">
        <v>6721.44</v>
      </c>
      <c r="P459">
        <v>0</v>
      </c>
      <c r="Q459">
        <v>0</v>
      </c>
      <c r="R459">
        <v>0</v>
      </c>
      <c r="S459">
        <v>95428.21</v>
      </c>
    </row>
    <row r="460" spans="1:19" x14ac:dyDescent="0.35">
      <c r="A460">
        <v>2024</v>
      </c>
      <c r="B460" t="s">
        <v>5551</v>
      </c>
      <c r="C460">
        <v>89</v>
      </c>
      <c r="D460">
        <v>2</v>
      </c>
      <c r="E460">
        <v>7</v>
      </c>
      <c r="F460" t="s">
        <v>662</v>
      </c>
      <c r="G460" t="s">
        <v>6135</v>
      </c>
      <c r="H460">
        <v>7</v>
      </c>
      <c r="I460">
        <v>104026</v>
      </c>
      <c r="J460">
        <v>3</v>
      </c>
      <c r="K460" t="s">
        <v>5894</v>
      </c>
      <c r="L460">
        <v>0</v>
      </c>
      <c r="M460" t="s">
        <v>5520</v>
      </c>
      <c r="N460">
        <v>17630.39</v>
      </c>
      <c r="O460">
        <v>500</v>
      </c>
      <c r="P460">
        <v>0</v>
      </c>
      <c r="Q460">
        <v>0</v>
      </c>
      <c r="R460">
        <v>0</v>
      </c>
      <c r="S460">
        <v>18130.39</v>
      </c>
    </row>
    <row r="461" spans="1:19" x14ac:dyDescent="0.35">
      <c r="A461">
        <v>2024</v>
      </c>
      <c r="B461" t="s">
        <v>5551</v>
      </c>
      <c r="C461">
        <v>89</v>
      </c>
      <c r="D461">
        <v>2</v>
      </c>
      <c r="E461">
        <v>10</v>
      </c>
      <c r="F461" t="s">
        <v>254</v>
      </c>
      <c r="G461" t="s">
        <v>6136</v>
      </c>
      <c r="H461">
        <v>7</v>
      </c>
      <c r="I461">
        <v>104026</v>
      </c>
      <c r="J461">
        <v>104026</v>
      </c>
      <c r="K461" t="s">
        <v>5894</v>
      </c>
      <c r="L461">
        <v>0</v>
      </c>
      <c r="M461" t="s">
        <v>5520</v>
      </c>
      <c r="N461">
        <v>80904.19</v>
      </c>
      <c r="O461">
        <v>11008.98</v>
      </c>
      <c r="P461">
        <v>0</v>
      </c>
      <c r="Q461">
        <v>0</v>
      </c>
      <c r="R461">
        <v>0</v>
      </c>
      <c r="S461">
        <v>91913.17</v>
      </c>
    </row>
    <row r="462" spans="1:19" x14ac:dyDescent="0.35">
      <c r="A462">
        <v>2024</v>
      </c>
      <c r="B462" t="s">
        <v>5551</v>
      </c>
      <c r="C462">
        <v>89</v>
      </c>
      <c r="D462">
        <v>2</v>
      </c>
      <c r="E462">
        <v>12</v>
      </c>
      <c r="F462" t="s">
        <v>327</v>
      </c>
      <c r="G462" t="s">
        <v>6137</v>
      </c>
      <c r="H462">
        <v>7</v>
      </c>
      <c r="I462">
        <v>104026</v>
      </c>
      <c r="J462">
        <v>1190</v>
      </c>
      <c r="K462" t="s">
        <v>5894</v>
      </c>
      <c r="L462">
        <v>0</v>
      </c>
      <c r="M462" t="s">
        <v>5520</v>
      </c>
      <c r="N462">
        <v>64572.65</v>
      </c>
      <c r="O462">
        <v>5596.18</v>
      </c>
      <c r="P462">
        <v>0</v>
      </c>
      <c r="Q462">
        <v>0</v>
      </c>
      <c r="R462">
        <v>0</v>
      </c>
      <c r="S462">
        <v>70168.83</v>
      </c>
    </row>
    <row r="463" spans="1:19" x14ac:dyDescent="0.35">
      <c r="A463">
        <v>2024</v>
      </c>
      <c r="B463" t="s">
        <v>5551</v>
      </c>
      <c r="C463">
        <v>89</v>
      </c>
      <c r="D463">
        <v>2</v>
      </c>
      <c r="E463">
        <v>13</v>
      </c>
      <c r="F463" t="s">
        <v>125</v>
      </c>
      <c r="G463" t="s">
        <v>6138</v>
      </c>
      <c r="H463">
        <v>7</v>
      </c>
      <c r="I463">
        <v>104026</v>
      </c>
      <c r="J463">
        <v>1</v>
      </c>
      <c r="K463" t="s">
        <v>5894</v>
      </c>
      <c r="L463">
        <v>0</v>
      </c>
      <c r="M463" t="s">
        <v>5520</v>
      </c>
      <c r="N463">
        <v>126972.13</v>
      </c>
      <c r="O463">
        <v>9558.59</v>
      </c>
      <c r="P463">
        <v>0</v>
      </c>
      <c r="Q463">
        <v>17000</v>
      </c>
      <c r="R463">
        <v>0</v>
      </c>
      <c r="S463">
        <v>119530.72</v>
      </c>
    </row>
    <row r="464" spans="1:19" x14ac:dyDescent="0.35">
      <c r="A464">
        <v>2024</v>
      </c>
      <c r="B464" t="s">
        <v>5551</v>
      </c>
      <c r="C464">
        <v>89</v>
      </c>
      <c r="D464">
        <v>2</v>
      </c>
      <c r="E464">
        <v>15</v>
      </c>
      <c r="F464" t="s">
        <v>627</v>
      </c>
      <c r="G464" t="s">
        <v>6139</v>
      </c>
      <c r="H464">
        <v>7</v>
      </c>
      <c r="I464">
        <v>104026</v>
      </c>
      <c r="J464">
        <v>1190</v>
      </c>
      <c r="K464" t="s">
        <v>5894</v>
      </c>
      <c r="L464">
        <v>0</v>
      </c>
      <c r="M464" t="s">
        <v>5520</v>
      </c>
      <c r="N464">
        <v>27247.65</v>
      </c>
      <c r="O464">
        <v>15772.64</v>
      </c>
      <c r="P464">
        <v>0</v>
      </c>
      <c r="Q464">
        <v>0</v>
      </c>
      <c r="R464">
        <v>0</v>
      </c>
      <c r="S464">
        <v>43020.29</v>
      </c>
    </row>
    <row r="465" spans="1:19" x14ac:dyDescent="0.35">
      <c r="A465">
        <v>2024</v>
      </c>
      <c r="B465" t="s">
        <v>5868</v>
      </c>
      <c r="C465">
        <v>90</v>
      </c>
      <c r="D465">
        <v>2</v>
      </c>
      <c r="E465">
        <v>1</v>
      </c>
      <c r="F465" t="s">
        <v>838</v>
      </c>
      <c r="G465" t="s">
        <v>6140</v>
      </c>
      <c r="H465">
        <v>7</v>
      </c>
      <c r="I465">
        <v>104026</v>
      </c>
      <c r="J465" t="s">
        <v>6141</v>
      </c>
      <c r="K465" t="s">
        <v>5894</v>
      </c>
      <c r="L465">
        <v>0</v>
      </c>
      <c r="M465" t="s">
        <v>5520</v>
      </c>
      <c r="N465">
        <v>286433.89</v>
      </c>
      <c r="O465">
        <v>41379.49</v>
      </c>
      <c r="P465">
        <v>0</v>
      </c>
      <c r="Q465">
        <v>235087</v>
      </c>
      <c r="R465">
        <v>0</v>
      </c>
      <c r="S465">
        <v>92726.38</v>
      </c>
    </row>
    <row r="466" spans="1:19" x14ac:dyDescent="0.35">
      <c r="A466">
        <v>2024</v>
      </c>
      <c r="B466" t="s">
        <v>5868</v>
      </c>
      <c r="C466">
        <v>90</v>
      </c>
      <c r="D466">
        <v>2</v>
      </c>
      <c r="E466">
        <v>8</v>
      </c>
      <c r="F466" t="s">
        <v>380</v>
      </c>
      <c r="G466" t="s">
        <v>6142</v>
      </c>
      <c r="H466">
        <v>7</v>
      </c>
      <c r="I466">
        <v>104026</v>
      </c>
      <c r="J466">
        <v>1</v>
      </c>
      <c r="K466" t="s">
        <v>5894</v>
      </c>
      <c r="L466">
        <v>0</v>
      </c>
      <c r="M466" t="s">
        <v>5520</v>
      </c>
      <c r="N466">
        <v>45945.39</v>
      </c>
      <c r="O466">
        <v>15337.53</v>
      </c>
      <c r="P466">
        <v>0</v>
      </c>
      <c r="Q466">
        <v>50000</v>
      </c>
      <c r="R466">
        <v>0</v>
      </c>
      <c r="S466">
        <v>11282.92</v>
      </c>
    </row>
    <row r="467" spans="1:19" x14ac:dyDescent="0.35">
      <c r="A467">
        <v>2024</v>
      </c>
      <c r="B467" t="s">
        <v>5868</v>
      </c>
      <c r="C467">
        <v>90</v>
      </c>
      <c r="D467">
        <v>2</v>
      </c>
      <c r="E467">
        <v>9</v>
      </c>
      <c r="F467" t="s">
        <v>278</v>
      </c>
      <c r="G467" t="s">
        <v>6143</v>
      </c>
      <c r="H467">
        <v>7</v>
      </c>
      <c r="I467">
        <v>104026</v>
      </c>
      <c r="J467">
        <v>1</v>
      </c>
      <c r="K467" t="s">
        <v>5894</v>
      </c>
      <c r="L467">
        <v>0</v>
      </c>
      <c r="M467" t="s">
        <v>5520</v>
      </c>
      <c r="N467">
        <v>57250.33</v>
      </c>
      <c r="O467">
        <v>18794.04</v>
      </c>
      <c r="P467">
        <v>0</v>
      </c>
      <c r="Q467">
        <v>68553</v>
      </c>
      <c r="R467">
        <v>0</v>
      </c>
      <c r="S467">
        <v>7491.37</v>
      </c>
    </row>
    <row r="468" spans="1:19" x14ac:dyDescent="0.35">
      <c r="A468">
        <v>2024</v>
      </c>
      <c r="B468" t="s">
        <v>5773</v>
      </c>
      <c r="C468">
        <v>91</v>
      </c>
      <c r="D468">
        <v>2</v>
      </c>
      <c r="E468">
        <v>1</v>
      </c>
      <c r="F468" t="s">
        <v>857</v>
      </c>
      <c r="G468" t="s">
        <v>6144</v>
      </c>
      <c r="H468">
        <v>7</v>
      </c>
      <c r="I468">
        <v>104026</v>
      </c>
      <c r="J468">
        <v>1</v>
      </c>
      <c r="K468" t="s">
        <v>5894</v>
      </c>
      <c r="L468">
        <v>0</v>
      </c>
      <c r="M468" t="s">
        <v>5520</v>
      </c>
      <c r="N468">
        <v>226172.16</v>
      </c>
      <c r="O468">
        <v>40065.449999999997</v>
      </c>
      <c r="P468">
        <v>0</v>
      </c>
      <c r="Q468">
        <v>0</v>
      </c>
      <c r="R468">
        <v>0</v>
      </c>
      <c r="S468">
        <v>266237.61</v>
      </c>
    </row>
    <row r="469" spans="1:19" x14ac:dyDescent="0.35">
      <c r="A469">
        <v>2024</v>
      </c>
      <c r="B469" t="s">
        <v>5773</v>
      </c>
      <c r="C469">
        <v>91</v>
      </c>
      <c r="D469">
        <v>2</v>
      </c>
      <c r="E469">
        <v>3</v>
      </c>
      <c r="F469" t="s">
        <v>637</v>
      </c>
      <c r="G469" t="s">
        <v>6145</v>
      </c>
      <c r="H469">
        <v>7</v>
      </c>
      <c r="I469">
        <v>104026</v>
      </c>
      <c r="J469">
        <v>104026</v>
      </c>
      <c r="K469" t="s">
        <v>5894</v>
      </c>
      <c r="L469">
        <v>0</v>
      </c>
      <c r="M469" t="s">
        <v>5520</v>
      </c>
      <c r="N469">
        <v>43275.02</v>
      </c>
      <c r="O469">
        <v>41613.9</v>
      </c>
      <c r="P469">
        <v>0</v>
      </c>
      <c r="Q469">
        <v>94941.07</v>
      </c>
      <c r="R469">
        <v>0</v>
      </c>
      <c r="S469">
        <v>-10052.15</v>
      </c>
    </row>
    <row r="470" spans="1:19" x14ac:dyDescent="0.35">
      <c r="A470">
        <v>2024</v>
      </c>
      <c r="B470" t="s">
        <v>5773</v>
      </c>
      <c r="C470">
        <v>91</v>
      </c>
      <c r="D470">
        <v>2</v>
      </c>
      <c r="E470">
        <v>7</v>
      </c>
      <c r="F470" t="s">
        <v>858</v>
      </c>
      <c r="G470" t="s">
        <v>6146</v>
      </c>
      <c r="H470">
        <v>7</v>
      </c>
      <c r="I470">
        <v>104026</v>
      </c>
      <c r="J470">
        <v>1190</v>
      </c>
      <c r="K470" t="s">
        <v>5894</v>
      </c>
      <c r="L470">
        <v>0</v>
      </c>
      <c r="M470" t="s">
        <v>5520</v>
      </c>
      <c r="N470">
        <v>136331.45000000001</v>
      </c>
      <c r="O470">
        <v>0</v>
      </c>
      <c r="P470">
        <v>0</v>
      </c>
      <c r="Q470">
        <v>0</v>
      </c>
      <c r="R470">
        <v>0</v>
      </c>
      <c r="S470">
        <v>136331.45000000001</v>
      </c>
    </row>
    <row r="471" spans="1:19" x14ac:dyDescent="0.35">
      <c r="A471">
        <v>2024</v>
      </c>
      <c r="B471" t="s">
        <v>5773</v>
      </c>
      <c r="C471">
        <v>91</v>
      </c>
      <c r="D471">
        <v>2</v>
      </c>
      <c r="E471">
        <v>11</v>
      </c>
      <c r="F471" t="s">
        <v>278</v>
      </c>
      <c r="G471" t="s">
        <v>6147</v>
      </c>
      <c r="H471">
        <v>7</v>
      </c>
      <c r="I471">
        <v>104026</v>
      </c>
      <c r="J471">
        <v>1</v>
      </c>
      <c r="K471" t="s">
        <v>5894</v>
      </c>
      <c r="L471">
        <v>0</v>
      </c>
      <c r="M471" t="s">
        <v>5520</v>
      </c>
      <c r="N471">
        <v>890336.11</v>
      </c>
      <c r="O471">
        <v>222845.7</v>
      </c>
      <c r="P471">
        <v>0</v>
      </c>
      <c r="Q471">
        <v>0</v>
      </c>
      <c r="R471">
        <v>0</v>
      </c>
      <c r="S471">
        <v>1113181.81</v>
      </c>
    </row>
    <row r="472" spans="1:19" x14ac:dyDescent="0.35">
      <c r="A472">
        <v>2024</v>
      </c>
      <c r="B472" t="s">
        <v>5775</v>
      </c>
      <c r="C472">
        <v>92</v>
      </c>
      <c r="D472">
        <v>2</v>
      </c>
      <c r="E472">
        <v>8</v>
      </c>
      <c r="F472" t="s">
        <v>278</v>
      </c>
      <c r="G472" t="s">
        <v>6148</v>
      </c>
      <c r="H472">
        <v>7</v>
      </c>
      <c r="I472">
        <v>104026</v>
      </c>
      <c r="J472">
        <v>1190</v>
      </c>
      <c r="K472" t="s">
        <v>5896</v>
      </c>
      <c r="L472">
        <v>0</v>
      </c>
      <c r="M472" t="s">
        <v>5520</v>
      </c>
      <c r="N472">
        <v>1422968.29</v>
      </c>
      <c r="O472">
        <v>104840.37</v>
      </c>
      <c r="P472">
        <v>0</v>
      </c>
      <c r="Q472">
        <v>0</v>
      </c>
      <c r="R472">
        <v>0</v>
      </c>
      <c r="S472">
        <v>1527808.66</v>
      </c>
    </row>
    <row r="473" spans="1:19" x14ac:dyDescent="0.35">
      <c r="A473">
        <v>2024</v>
      </c>
      <c r="B473" t="s">
        <v>5569</v>
      </c>
      <c r="C473">
        <v>20</v>
      </c>
      <c r="D473">
        <v>2</v>
      </c>
      <c r="E473">
        <v>3</v>
      </c>
      <c r="F473" t="s">
        <v>574</v>
      </c>
      <c r="G473" t="s">
        <v>6149</v>
      </c>
      <c r="H473">
        <v>7</v>
      </c>
      <c r="I473">
        <v>104026</v>
      </c>
      <c r="J473">
        <v>16</v>
      </c>
      <c r="K473" t="s">
        <v>6150</v>
      </c>
      <c r="L473">
        <v>0</v>
      </c>
      <c r="M473" t="s">
        <v>5520</v>
      </c>
      <c r="N473">
        <v>116361.4</v>
      </c>
      <c r="O473">
        <v>197897.68</v>
      </c>
      <c r="P473">
        <v>0</v>
      </c>
      <c r="Q473">
        <v>77095</v>
      </c>
      <c r="R473">
        <v>0</v>
      </c>
      <c r="S473">
        <v>237164.08</v>
      </c>
    </row>
    <row r="474" spans="1:19" x14ac:dyDescent="0.35">
      <c r="A474">
        <v>2024</v>
      </c>
      <c r="B474" t="s">
        <v>5548</v>
      </c>
      <c r="C474">
        <v>44</v>
      </c>
      <c r="D474">
        <v>2</v>
      </c>
      <c r="E474">
        <v>1</v>
      </c>
      <c r="F474" t="s">
        <v>693</v>
      </c>
      <c r="G474" t="s">
        <v>6151</v>
      </c>
      <c r="H474">
        <v>7</v>
      </c>
      <c r="I474">
        <v>104026</v>
      </c>
      <c r="J474">
        <v>16</v>
      </c>
      <c r="K474" t="s">
        <v>6150</v>
      </c>
      <c r="L474">
        <v>0</v>
      </c>
      <c r="M474" t="s">
        <v>5520</v>
      </c>
      <c r="N474">
        <v>370567.37</v>
      </c>
      <c r="O474">
        <v>62426.27</v>
      </c>
      <c r="P474">
        <v>0</v>
      </c>
      <c r="Q474">
        <v>37750</v>
      </c>
      <c r="R474">
        <v>0</v>
      </c>
      <c r="S474">
        <v>395243.64</v>
      </c>
    </row>
    <row r="475" spans="1:19" x14ac:dyDescent="0.35">
      <c r="A475">
        <v>2024</v>
      </c>
      <c r="B475" t="s">
        <v>5717</v>
      </c>
      <c r="C475">
        <v>45</v>
      </c>
      <c r="D475">
        <v>2</v>
      </c>
      <c r="E475">
        <v>5</v>
      </c>
      <c r="F475" t="s">
        <v>667</v>
      </c>
      <c r="G475" t="s">
        <v>6152</v>
      </c>
      <c r="H475">
        <v>7</v>
      </c>
      <c r="I475">
        <v>104026</v>
      </c>
      <c r="J475">
        <v>104026</v>
      </c>
      <c r="K475" t="s">
        <v>6150</v>
      </c>
      <c r="L475">
        <v>0</v>
      </c>
      <c r="M475" t="s">
        <v>5520</v>
      </c>
      <c r="N475">
        <v>337817.85</v>
      </c>
      <c r="O475">
        <v>126886.67</v>
      </c>
      <c r="P475">
        <v>0</v>
      </c>
      <c r="Q475">
        <v>0</v>
      </c>
      <c r="R475">
        <v>0</v>
      </c>
      <c r="S475">
        <v>464704.52</v>
      </c>
    </row>
    <row r="476" spans="1:19" x14ac:dyDescent="0.35">
      <c r="A476">
        <v>2024</v>
      </c>
      <c r="B476" t="s">
        <v>5538</v>
      </c>
      <c r="C476">
        <v>71</v>
      </c>
      <c r="D476">
        <v>2</v>
      </c>
      <c r="E476">
        <v>6</v>
      </c>
      <c r="F476" t="s">
        <v>480</v>
      </c>
      <c r="G476" t="s">
        <v>5617</v>
      </c>
      <c r="H476">
        <v>7</v>
      </c>
      <c r="I476">
        <v>104026</v>
      </c>
      <c r="J476">
        <v>16</v>
      </c>
      <c r="K476" t="s">
        <v>6150</v>
      </c>
      <c r="L476">
        <v>0</v>
      </c>
      <c r="M476" t="s">
        <v>5520</v>
      </c>
      <c r="N476">
        <v>206.68</v>
      </c>
      <c r="O476">
        <v>0</v>
      </c>
      <c r="P476">
        <v>0</v>
      </c>
      <c r="Q476">
        <v>0</v>
      </c>
      <c r="R476">
        <v>0</v>
      </c>
      <c r="S476">
        <v>206.68</v>
      </c>
    </row>
    <row r="477" spans="1:19" x14ac:dyDescent="0.35">
      <c r="A477">
        <v>2024</v>
      </c>
      <c r="B477" t="s">
        <v>5770</v>
      </c>
      <c r="C477">
        <v>77</v>
      </c>
      <c r="D477">
        <v>2</v>
      </c>
      <c r="E477">
        <v>3</v>
      </c>
      <c r="F477" t="s">
        <v>812</v>
      </c>
      <c r="G477" t="s">
        <v>6153</v>
      </c>
      <c r="H477">
        <v>7</v>
      </c>
      <c r="I477">
        <v>104026</v>
      </c>
      <c r="J477">
        <v>16</v>
      </c>
      <c r="K477" t="s">
        <v>6150</v>
      </c>
      <c r="L477">
        <v>0</v>
      </c>
      <c r="M477" t="s">
        <v>5520</v>
      </c>
      <c r="N477">
        <v>60390.95</v>
      </c>
      <c r="O477">
        <v>66533.14</v>
      </c>
      <c r="P477">
        <v>0</v>
      </c>
      <c r="Q477">
        <v>55106.41</v>
      </c>
      <c r="R477">
        <v>0</v>
      </c>
      <c r="S477">
        <v>71817.679999999993</v>
      </c>
    </row>
    <row r="478" spans="1:19" x14ac:dyDescent="0.35">
      <c r="A478">
        <v>2024</v>
      </c>
      <c r="B478" t="s">
        <v>5728</v>
      </c>
      <c r="C478">
        <v>85</v>
      </c>
      <c r="D478">
        <v>2</v>
      </c>
      <c r="E478">
        <v>5</v>
      </c>
      <c r="F478" t="s">
        <v>840</v>
      </c>
      <c r="G478" t="s">
        <v>5729</v>
      </c>
      <c r="H478">
        <v>7</v>
      </c>
      <c r="I478">
        <v>104026</v>
      </c>
      <c r="J478">
        <v>16</v>
      </c>
      <c r="K478" t="s">
        <v>6150</v>
      </c>
      <c r="L478">
        <v>0</v>
      </c>
      <c r="M478" t="s">
        <v>5520</v>
      </c>
      <c r="N478">
        <v>78086.78</v>
      </c>
      <c r="O478">
        <v>44743.09</v>
      </c>
      <c r="P478">
        <v>0</v>
      </c>
      <c r="Q478">
        <v>50000</v>
      </c>
      <c r="R478">
        <v>0</v>
      </c>
      <c r="S478">
        <v>72829.87</v>
      </c>
    </row>
    <row r="479" spans="1:19" x14ac:dyDescent="0.35">
      <c r="A479">
        <v>2024</v>
      </c>
      <c r="B479" t="s">
        <v>5680</v>
      </c>
      <c r="C479">
        <v>61</v>
      </c>
      <c r="D479">
        <v>2</v>
      </c>
      <c r="E479">
        <v>9</v>
      </c>
      <c r="F479" t="s">
        <v>762</v>
      </c>
      <c r="G479" t="s">
        <v>6154</v>
      </c>
      <c r="H479">
        <v>7</v>
      </c>
      <c r="I479">
        <v>104026</v>
      </c>
      <c r="J479">
        <v>1190</v>
      </c>
      <c r="K479" t="s">
        <v>6155</v>
      </c>
      <c r="L479">
        <v>0</v>
      </c>
      <c r="M479" t="s">
        <v>5520</v>
      </c>
      <c r="N479">
        <v>37426.639999999999</v>
      </c>
      <c r="O479">
        <v>16805.740000000002</v>
      </c>
      <c r="P479">
        <v>0</v>
      </c>
      <c r="Q479">
        <v>100</v>
      </c>
      <c r="R479">
        <v>0</v>
      </c>
      <c r="S479">
        <v>54132.38</v>
      </c>
    </row>
    <row r="480" spans="1:19" x14ac:dyDescent="0.35">
      <c r="A480">
        <v>2024</v>
      </c>
      <c r="B480" t="s">
        <v>5793</v>
      </c>
      <c r="C480">
        <v>83</v>
      </c>
      <c r="D480">
        <v>2</v>
      </c>
      <c r="E480">
        <v>3</v>
      </c>
      <c r="F480" t="s">
        <v>828</v>
      </c>
      <c r="G480" t="s">
        <v>6156</v>
      </c>
      <c r="H480">
        <v>7</v>
      </c>
      <c r="I480">
        <v>104026</v>
      </c>
      <c r="J480">
        <v>1190</v>
      </c>
      <c r="K480" t="s">
        <v>6155</v>
      </c>
      <c r="L480">
        <v>0</v>
      </c>
      <c r="M480" t="s">
        <v>5520</v>
      </c>
      <c r="N480">
        <v>0</v>
      </c>
      <c r="O480">
        <v>91222.6</v>
      </c>
      <c r="P480">
        <v>0</v>
      </c>
      <c r="Q480">
        <v>0</v>
      </c>
      <c r="R480">
        <v>0</v>
      </c>
      <c r="S480">
        <v>91222.6</v>
      </c>
    </row>
    <row r="481" spans="1:19" x14ac:dyDescent="0.35">
      <c r="A481">
        <v>2024</v>
      </c>
      <c r="B481" t="s">
        <v>5868</v>
      </c>
      <c r="C481">
        <v>90</v>
      </c>
      <c r="D481">
        <v>2</v>
      </c>
      <c r="E481">
        <v>4</v>
      </c>
      <c r="F481" t="s">
        <v>254</v>
      </c>
      <c r="G481" t="s">
        <v>6157</v>
      </c>
      <c r="H481">
        <v>7</v>
      </c>
      <c r="I481">
        <v>104026</v>
      </c>
      <c r="J481">
        <v>104026</v>
      </c>
      <c r="K481" t="s">
        <v>6158</v>
      </c>
      <c r="L481">
        <v>0</v>
      </c>
      <c r="M481" t="s">
        <v>5520</v>
      </c>
      <c r="N481">
        <v>111920.3</v>
      </c>
      <c r="O481">
        <v>6796.73</v>
      </c>
      <c r="P481">
        <v>0</v>
      </c>
      <c r="Q481">
        <v>0</v>
      </c>
      <c r="R481">
        <v>0</v>
      </c>
      <c r="S481">
        <v>118717.03</v>
      </c>
    </row>
    <row r="482" spans="1:19" x14ac:dyDescent="0.35">
      <c r="A482">
        <v>2024</v>
      </c>
      <c r="B482" t="s">
        <v>5517</v>
      </c>
      <c r="C482">
        <v>49</v>
      </c>
      <c r="D482">
        <v>2</v>
      </c>
      <c r="E482">
        <v>2</v>
      </c>
      <c r="F482" t="s">
        <v>726</v>
      </c>
      <c r="G482" t="s">
        <v>6159</v>
      </c>
      <c r="H482">
        <v>7</v>
      </c>
      <c r="I482">
        <v>104026</v>
      </c>
      <c r="J482">
        <v>1190</v>
      </c>
      <c r="K482" t="s">
        <v>6160</v>
      </c>
      <c r="L482">
        <v>0</v>
      </c>
      <c r="M482" t="s">
        <v>5520</v>
      </c>
      <c r="N482">
        <v>318772.13</v>
      </c>
      <c r="O482">
        <v>710383.19</v>
      </c>
      <c r="P482">
        <v>0</v>
      </c>
      <c r="Q482">
        <v>532512.68999999994</v>
      </c>
      <c r="R482">
        <v>0</v>
      </c>
      <c r="S482">
        <v>496642.63</v>
      </c>
    </row>
    <row r="483" spans="1:19" x14ac:dyDescent="0.35">
      <c r="A483">
        <v>2024</v>
      </c>
      <c r="B483" t="s">
        <v>5813</v>
      </c>
      <c r="C483">
        <v>35</v>
      </c>
      <c r="D483">
        <v>2</v>
      </c>
      <c r="E483">
        <v>3</v>
      </c>
      <c r="F483" t="s">
        <v>641</v>
      </c>
      <c r="G483" t="s">
        <v>6161</v>
      </c>
      <c r="H483">
        <v>7</v>
      </c>
      <c r="I483">
        <v>104026</v>
      </c>
      <c r="J483">
        <v>1190</v>
      </c>
      <c r="K483" t="s">
        <v>6162</v>
      </c>
      <c r="L483">
        <v>0</v>
      </c>
      <c r="M483" t="s">
        <v>5520</v>
      </c>
      <c r="N483">
        <v>105128.64</v>
      </c>
      <c r="O483">
        <v>50949.75</v>
      </c>
      <c r="P483">
        <v>0</v>
      </c>
      <c r="Q483">
        <v>2000</v>
      </c>
      <c r="R483">
        <v>0</v>
      </c>
      <c r="S483">
        <v>154078.39000000001</v>
      </c>
    </row>
    <row r="484" spans="1:19" x14ac:dyDescent="0.35">
      <c r="A484">
        <v>2024</v>
      </c>
      <c r="B484" t="s">
        <v>6163</v>
      </c>
      <c r="C484">
        <v>22</v>
      </c>
      <c r="D484">
        <v>2</v>
      </c>
      <c r="E484">
        <v>1</v>
      </c>
      <c r="F484" t="s">
        <v>555</v>
      </c>
      <c r="G484" t="s">
        <v>6164</v>
      </c>
      <c r="H484">
        <v>7</v>
      </c>
      <c r="I484">
        <v>104026</v>
      </c>
      <c r="J484">
        <v>104026</v>
      </c>
      <c r="K484" t="s">
        <v>6165</v>
      </c>
      <c r="L484">
        <v>0</v>
      </c>
      <c r="M484" t="s">
        <v>5520</v>
      </c>
      <c r="N484">
        <v>131395.53</v>
      </c>
      <c r="O484">
        <v>0</v>
      </c>
      <c r="P484">
        <v>0</v>
      </c>
      <c r="Q484">
        <v>0</v>
      </c>
      <c r="R484">
        <v>0</v>
      </c>
      <c r="S484">
        <v>131395.53</v>
      </c>
    </row>
    <row r="485" spans="1:19" x14ac:dyDescent="0.35">
      <c r="A485">
        <v>2024</v>
      </c>
      <c r="B485" t="s">
        <v>5663</v>
      </c>
      <c r="C485">
        <v>1</v>
      </c>
      <c r="D485">
        <v>2</v>
      </c>
      <c r="E485">
        <v>6</v>
      </c>
      <c r="F485" t="s">
        <v>262</v>
      </c>
      <c r="G485" t="s">
        <v>5742</v>
      </c>
      <c r="H485">
        <v>7</v>
      </c>
      <c r="I485">
        <v>104026</v>
      </c>
      <c r="J485">
        <v>101</v>
      </c>
      <c r="K485" t="s">
        <v>6166</v>
      </c>
      <c r="L485">
        <v>0</v>
      </c>
      <c r="M485" t="s">
        <v>5520</v>
      </c>
      <c r="N485">
        <v>42685.95</v>
      </c>
      <c r="O485">
        <v>53640.55</v>
      </c>
      <c r="P485">
        <v>0</v>
      </c>
      <c r="Q485">
        <v>50000</v>
      </c>
      <c r="R485">
        <v>0</v>
      </c>
      <c r="S485">
        <v>46326.5</v>
      </c>
    </row>
    <row r="486" spans="1:19" x14ac:dyDescent="0.35">
      <c r="A486">
        <v>2024</v>
      </c>
      <c r="B486" t="s">
        <v>5523</v>
      </c>
      <c r="C486">
        <v>2</v>
      </c>
      <c r="D486">
        <v>2</v>
      </c>
      <c r="E486">
        <v>1</v>
      </c>
      <c r="F486" t="s">
        <v>288</v>
      </c>
      <c r="G486" t="s">
        <v>5524</v>
      </c>
      <c r="H486">
        <v>7</v>
      </c>
      <c r="I486">
        <v>104026</v>
      </c>
      <c r="J486">
        <v>1190</v>
      </c>
      <c r="K486" t="s">
        <v>6167</v>
      </c>
      <c r="L486">
        <v>0</v>
      </c>
      <c r="M486" t="s">
        <v>5520</v>
      </c>
      <c r="N486">
        <v>857658.66</v>
      </c>
      <c r="O486">
        <v>147941.94</v>
      </c>
      <c r="P486">
        <v>0</v>
      </c>
      <c r="Q486">
        <v>168048.09</v>
      </c>
      <c r="R486">
        <v>0</v>
      </c>
      <c r="S486">
        <v>837552.51</v>
      </c>
    </row>
    <row r="487" spans="1:19" x14ac:dyDescent="0.35">
      <c r="A487">
        <v>2024</v>
      </c>
      <c r="B487" t="s">
        <v>5523</v>
      </c>
      <c r="C487">
        <v>2</v>
      </c>
      <c r="D487">
        <v>2</v>
      </c>
      <c r="E487">
        <v>18</v>
      </c>
      <c r="F487" t="s">
        <v>344</v>
      </c>
      <c r="G487" t="s">
        <v>6168</v>
      </c>
      <c r="H487">
        <v>7</v>
      </c>
      <c r="I487">
        <v>104026</v>
      </c>
      <c r="J487">
        <v>1190</v>
      </c>
      <c r="K487" t="s">
        <v>6167</v>
      </c>
      <c r="L487">
        <v>0</v>
      </c>
      <c r="M487" t="s">
        <v>5520</v>
      </c>
      <c r="N487">
        <v>733194.26</v>
      </c>
      <c r="O487">
        <v>49052.46</v>
      </c>
      <c r="P487">
        <v>0</v>
      </c>
      <c r="Q487">
        <v>50000</v>
      </c>
      <c r="R487">
        <v>0</v>
      </c>
      <c r="S487">
        <v>732246.72</v>
      </c>
    </row>
    <row r="488" spans="1:19" x14ac:dyDescent="0.35">
      <c r="A488">
        <v>2024</v>
      </c>
      <c r="B488" t="s">
        <v>5523</v>
      </c>
      <c r="C488">
        <v>2</v>
      </c>
      <c r="D488">
        <v>2</v>
      </c>
      <c r="E488">
        <v>19</v>
      </c>
      <c r="F488" t="s">
        <v>125</v>
      </c>
      <c r="G488" t="s">
        <v>6169</v>
      </c>
      <c r="H488">
        <v>7</v>
      </c>
      <c r="I488">
        <v>104026</v>
      </c>
      <c r="J488">
        <v>1190</v>
      </c>
      <c r="K488" t="s">
        <v>6167</v>
      </c>
      <c r="L488">
        <v>0</v>
      </c>
      <c r="M488" t="s">
        <v>5520</v>
      </c>
      <c r="N488">
        <v>38239.07</v>
      </c>
      <c r="O488">
        <v>0</v>
      </c>
      <c r="P488">
        <v>0</v>
      </c>
      <c r="Q488">
        <v>951</v>
      </c>
      <c r="R488">
        <v>0</v>
      </c>
      <c r="S488">
        <v>37288.07</v>
      </c>
    </row>
    <row r="489" spans="1:19" x14ac:dyDescent="0.35">
      <c r="A489">
        <v>2024</v>
      </c>
      <c r="B489" t="s">
        <v>5702</v>
      </c>
      <c r="C489">
        <v>3</v>
      </c>
      <c r="D489">
        <v>2</v>
      </c>
      <c r="E489">
        <v>6</v>
      </c>
      <c r="F489" t="s">
        <v>369</v>
      </c>
      <c r="G489" t="s">
        <v>6170</v>
      </c>
      <c r="H489">
        <v>7</v>
      </c>
      <c r="I489">
        <v>104026</v>
      </c>
      <c r="J489">
        <v>1190</v>
      </c>
      <c r="K489" t="s">
        <v>6167</v>
      </c>
      <c r="L489">
        <v>0</v>
      </c>
      <c r="M489" t="s">
        <v>5520</v>
      </c>
      <c r="N489">
        <v>437720.34</v>
      </c>
      <c r="O489">
        <v>133102.51999999999</v>
      </c>
      <c r="P489">
        <v>0</v>
      </c>
      <c r="Q489">
        <v>53802.91</v>
      </c>
      <c r="R489">
        <v>0</v>
      </c>
      <c r="S489">
        <v>517019.95</v>
      </c>
    </row>
    <row r="490" spans="1:19" x14ac:dyDescent="0.35">
      <c r="A490">
        <v>2024</v>
      </c>
      <c r="B490" t="s">
        <v>5702</v>
      </c>
      <c r="C490">
        <v>3</v>
      </c>
      <c r="D490">
        <v>2</v>
      </c>
      <c r="E490">
        <v>8</v>
      </c>
      <c r="F490" t="s">
        <v>300</v>
      </c>
      <c r="G490" t="s">
        <v>6171</v>
      </c>
      <c r="H490">
        <v>7</v>
      </c>
      <c r="I490">
        <v>104026</v>
      </c>
      <c r="J490">
        <v>16</v>
      </c>
      <c r="K490" t="s">
        <v>6166</v>
      </c>
      <c r="L490">
        <v>0</v>
      </c>
      <c r="M490" t="s">
        <v>5520</v>
      </c>
      <c r="N490">
        <v>-0.01</v>
      </c>
      <c r="O490">
        <v>0.01</v>
      </c>
      <c r="P490">
        <v>0</v>
      </c>
      <c r="Q490">
        <v>0</v>
      </c>
      <c r="R490">
        <v>0</v>
      </c>
      <c r="S490">
        <v>0</v>
      </c>
    </row>
    <row r="491" spans="1:19" x14ac:dyDescent="0.35">
      <c r="A491">
        <v>2024</v>
      </c>
      <c r="B491" t="s">
        <v>5736</v>
      </c>
      <c r="C491">
        <v>6</v>
      </c>
      <c r="D491">
        <v>2</v>
      </c>
      <c r="E491">
        <v>9</v>
      </c>
      <c r="F491" t="s">
        <v>442</v>
      </c>
      <c r="G491" t="s">
        <v>6172</v>
      </c>
      <c r="H491">
        <v>7</v>
      </c>
      <c r="I491">
        <v>104026</v>
      </c>
      <c r="J491">
        <v>2301</v>
      </c>
      <c r="K491" t="s">
        <v>6167</v>
      </c>
      <c r="L491">
        <v>0</v>
      </c>
      <c r="M491" t="s">
        <v>5520</v>
      </c>
      <c r="N491">
        <v>113607.27</v>
      </c>
      <c r="O491">
        <v>26795.56</v>
      </c>
      <c r="P491">
        <v>0</v>
      </c>
      <c r="Q491">
        <v>0</v>
      </c>
      <c r="R491">
        <v>0</v>
      </c>
      <c r="S491">
        <v>140402.82999999999</v>
      </c>
    </row>
    <row r="492" spans="1:19" x14ac:dyDescent="0.35">
      <c r="A492">
        <v>2024</v>
      </c>
      <c r="B492" t="s">
        <v>5910</v>
      </c>
      <c r="C492">
        <v>7</v>
      </c>
      <c r="D492">
        <v>2</v>
      </c>
      <c r="E492">
        <v>2</v>
      </c>
      <c r="F492" t="s">
        <v>300</v>
      </c>
      <c r="G492" t="s">
        <v>6173</v>
      </c>
      <c r="H492">
        <v>7</v>
      </c>
      <c r="I492">
        <v>104026</v>
      </c>
      <c r="J492">
        <v>1311</v>
      </c>
      <c r="K492" t="s">
        <v>6166</v>
      </c>
      <c r="L492">
        <v>0</v>
      </c>
      <c r="M492" t="s">
        <v>5520</v>
      </c>
      <c r="N492">
        <v>263441.28000000003</v>
      </c>
      <c r="O492">
        <v>140889.72</v>
      </c>
      <c r="P492">
        <v>0</v>
      </c>
      <c r="Q492">
        <v>251599.38</v>
      </c>
      <c r="R492">
        <v>0</v>
      </c>
      <c r="S492">
        <v>152731.62</v>
      </c>
    </row>
    <row r="493" spans="1:19" x14ac:dyDescent="0.35">
      <c r="A493">
        <v>2024</v>
      </c>
      <c r="B493" t="s">
        <v>5624</v>
      </c>
      <c r="C493">
        <v>8</v>
      </c>
      <c r="D493">
        <v>2</v>
      </c>
      <c r="E493">
        <v>2</v>
      </c>
      <c r="F493" t="s">
        <v>462</v>
      </c>
      <c r="G493" t="s">
        <v>6174</v>
      </c>
      <c r="H493">
        <v>7</v>
      </c>
      <c r="I493">
        <v>104026</v>
      </c>
      <c r="J493">
        <v>1190</v>
      </c>
      <c r="K493" t="s">
        <v>6167</v>
      </c>
      <c r="L493">
        <v>0</v>
      </c>
      <c r="M493" t="s">
        <v>5520</v>
      </c>
      <c r="N493">
        <v>217230.15</v>
      </c>
      <c r="O493">
        <v>15648.03</v>
      </c>
      <c r="P493">
        <v>0</v>
      </c>
      <c r="Q493">
        <v>50000</v>
      </c>
      <c r="R493">
        <v>0</v>
      </c>
      <c r="S493">
        <v>182878.18</v>
      </c>
    </row>
    <row r="494" spans="1:19" x14ac:dyDescent="0.35">
      <c r="A494">
        <v>2024</v>
      </c>
      <c r="B494" t="s">
        <v>5624</v>
      </c>
      <c r="C494">
        <v>8</v>
      </c>
      <c r="D494">
        <v>2</v>
      </c>
      <c r="E494">
        <v>7</v>
      </c>
      <c r="F494" t="s">
        <v>300</v>
      </c>
      <c r="G494" t="s">
        <v>6175</v>
      </c>
      <c r="H494">
        <v>7</v>
      </c>
      <c r="I494">
        <v>104026</v>
      </c>
      <c r="J494">
        <v>1690</v>
      </c>
      <c r="K494" t="s">
        <v>6167</v>
      </c>
      <c r="L494">
        <v>0</v>
      </c>
      <c r="M494" t="s">
        <v>5520</v>
      </c>
      <c r="N494">
        <v>45205.32</v>
      </c>
      <c r="O494">
        <v>35253.300000000003</v>
      </c>
      <c r="P494">
        <v>0</v>
      </c>
      <c r="Q494">
        <v>32545.599999999999</v>
      </c>
      <c r="R494">
        <v>0</v>
      </c>
      <c r="S494">
        <v>47913.02</v>
      </c>
    </row>
    <row r="495" spans="1:19" x14ac:dyDescent="0.35">
      <c r="A495">
        <v>2024</v>
      </c>
      <c r="B495" t="s">
        <v>5668</v>
      </c>
      <c r="C495">
        <v>9</v>
      </c>
      <c r="D495">
        <v>2</v>
      </c>
      <c r="E495">
        <v>11</v>
      </c>
      <c r="F495" t="s">
        <v>509</v>
      </c>
      <c r="G495" t="s">
        <v>6176</v>
      </c>
      <c r="H495">
        <v>7</v>
      </c>
      <c r="I495">
        <v>104026</v>
      </c>
      <c r="J495">
        <v>1190</v>
      </c>
      <c r="K495" t="s">
        <v>6167</v>
      </c>
      <c r="L495">
        <v>0</v>
      </c>
      <c r="M495" t="s">
        <v>5520</v>
      </c>
      <c r="N495">
        <v>69786.789999999994</v>
      </c>
      <c r="O495">
        <v>25593.73</v>
      </c>
      <c r="P495">
        <v>0</v>
      </c>
      <c r="Q495">
        <v>4200</v>
      </c>
      <c r="R495">
        <v>0</v>
      </c>
      <c r="S495">
        <v>91180.52</v>
      </c>
    </row>
    <row r="496" spans="1:19" x14ac:dyDescent="0.35">
      <c r="A496">
        <v>2024</v>
      </c>
      <c r="B496" t="s">
        <v>6177</v>
      </c>
      <c r="C496">
        <v>14</v>
      </c>
      <c r="D496">
        <v>2</v>
      </c>
      <c r="E496">
        <v>3</v>
      </c>
      <c r="F496" t="s">
        <v>538</v>
      </c>
      <c r="G496" t="s">
        <v>6178</v>
      </c>
      <c r="H496">
        <v>7</v>
      </c>
      <c r="I496">
        <v>104026</v>
      </c>
      <c r="J496">
        <v>16</v>
      </c>
      <c r="K496" t="s">
        <v>6166</v>
      </c>
      <c r="L496">
        <v>0</v>
      </c>
      <c r="M496" t="s">
        <v>5520</v>
      </c>
      <c r="N496">
        <v>137389.72</v>
      </c>
      <c r="O496">
        <v>0</v>
      </c>
      <c r="P496">
        <v>0</v>
      </c>
      <c r="Q496">
        <v>0</v>
      </c>
      <c r="R496">
        <v>0</v>
      </c>
      <c r="S496">
        <v>137389.72</v>
      </c>
    </row>
    <row r="497" spans="1:19" x14ac:dyDescent="0.35">
      <c r="A497">
        <v>2024</v>
      </c>
      <c r="B497" t="s">
        <v>6177</v>
      </c>
      <c r="C497">
        <v>14</v>
      </c>
      <c r="D497">
        <v>2</v>
      </c>
      <c r="E497">
        <v>10</v>
      </c>
      <c r="F497" t="s">
        <v>125</v>
      </c>
      <c r="G497" t="s">
        <v>6179</v>
      </c>
      <c r="H497">
        <v>7</v>
      </c>
      <c r="I497">
        <v>104026</v>
      </c>
      <c r="J497">
        <v>1190</v>
      </c>
      <c r="K497" t="s">
        <v>6167</v>
      </c>
      <c r="L497">
        <v>0</v>
      </c>
      <c r="M497" t="s">
        <v>5520</v>
      </c>
      <c r="N497">
        <v>64129.3</v>
      </c>
      <c r="O497">
        <v>69611.27</v>
      </c>
      <c r="P497">
        <v>0</v>
      </c>
      <c r="Q497">
        <v>27489.63</v>
      </c>
      <c r="R497">
        <v>0</v>
      </c>
      <c r="S497">
        <v>106250.94</v>
      </c>
    </row>
    <row r="498" spans="1:19" x14ac:dyDescent="0.35">
      <c r="A498">
        <v>2024</v>
      </c>
      <c r="B498" t="s">
        <v>5673</v>
      </c>
      <c r="C498">
        <v>15</v>
      </c>
      <c r="D498">
        <v>2</v>
      </c>
      <c r="E498">
        <v>11</v>
      </c>
      <c r="F498" t="s">
        <v>548</v>
      </c>
      <c r="G498" t="s">
        <v>6180</v>
      </c>
      <c r="H498">
        <v>7</v>
      </c>
      <c r="I498">
        <v>104026</v>
      </c>
      <c r="J498">
        <v>2021</v>
      </c>
      <c r="K498" t="s">
        <v>6166</v>
      </c>
      <c r="L498">
        <v>0</v>
      </c>
      <c r="M498" t="s">
        <v>5520</v>
      </c>
      <c r="N498">
        <v>309611.43</v>
      </c>
      <c r="O498">
        <v>200382.51</v>
      </c>
      <c r="P498">
        <v>0</v>
      </c>
      <c r="Q498">
        <v>203049.93</v>
      </c>
      <c r="R498">
        <v>0</v>
      </c>
      <c r="S498">
        <v>306944.01</v>
      </c>
    </row>
    <row r="499" spans="1:19" x14ac:dyDescent="0.35">
      <c r="A499">
        <v>2024</v>
      </c>
      <c r="B499" t="s">
        <v>5890</v>
      </c>
      <c r="C499">
        <v>17</v>
      </c>
      <c r="D499">
        <v>2</v>
      </c>
      <c r="E499">
        <v>5</v>
      </c>
      <c r="F499" t="s">
        <v>397</v>
      </c>
      <c r="G499" t="s">
        <v>6181</v>
      </c>
      <c r="H499">
        <v>7</v>
      </c>
      <c r="I499">
        <v>104026</v>
      </c>
      <c r="J499">
        <v>1190</v>
      </c>
      <c r="K499" t="s">
        <v>6167</v>
      </c>
      <c r="L499">
        <v>0</v>
      </c>
      <c r="M499" t="s">
        <v>5520</v>
      </c>
      <c r="N499">
        <v>46592.85</v>
      </c>
      <c r="O499">
        <v>81608.5</v>
      </c>
      <c r="P499">
        <v>0</v>
      </c>
      <c r="Q499">
        <v>113</v>
      </c>
      <c r="R499">
        <v>0</v>
      </c>
      <c r="S499">
        <v>128088.35</v>
      </c>
    </row>
    <row r="500" spans="1:19" x14ac:dyDescent="0.35">
      <c r="A500">
        <v>2024</v>
      </c>
      <c r="B500" t="s">
        <v>5763</v>
      </c>
      <c r="C500">
        <v>18</v>
      </c>
      <c r="D500">
        <v>2</v>
      </c>
      <c r="E500">
        <v>1</v>
      </c>
      <c r="F500" t="s">
        <v>391</v>
      </c>
      <c r="G500" t="s">
        <v>5764</v>
      </c>
      <c r="H500">
        <v>7</v>
      </c>
      <c r="I500">
        <v>104026</v>
      </c>
      <c r="J500">
        <v>1190</v>
      </c>
      <c r="K500" t="s">
        <v>6167</v>
      </c>
      <c r="L500">
        <v>0</v>
      </c>
      <c r="M500" t="s">
        <v>5520</v>
      </c>
      <c r="N500">
        <v>1084.73</v>
      </c>
      <c r="O500">
        <v>0</v>
      </c>
      <c r="P500">
        <v>0</v>
      </c>
      <c r="Q500">
        <v>0</v>
      </c>
      <c r="R500">
        <v>0</v>
      </c>
      <c r="S500">
        <v>1084.73</v>
      </c>
    </row>
    <row r="501" spans="1:19" x14ac:dyDescent="0.35">
      <c r="A501">
        <v>2024</v>
      </c>
      <c r="B501" t="s">
        <v>5763</v>
      </c>
      <c r="C501">
        <v>18</v>
      </c>
      <c r="D501">
        <v>2</v>
      </c>
      <c r="E501">
        <v>5</v>
      </c>
      <c r="F501" t="s">
        <v>480</v>
      </c>
      <c r="G501" t="s">
        <v>6182</v>
      </c>
      <c r="H501">
        <v>7</v>
      </c>
      <c r="I501">
        <v>104026</v>
      </c>
      <c r="J501">
        <v>1190</v>
      </c>
      <c r="K501" t="s">
        <v>6167</v>
      </c>
      <c r="L501">
        <v>0</v>
      </c>
      <c r="M501" t="s">
        <v>5520</v>
      </c>
      <c r="N501">
        <v>245626.93</v>
      </c>
      <c r="O501">
        <v>52065.49</v>
      </c>
      <c r="P501">
        <v>0</v>
      </c>
      <c r="Q501">
        <v>7782.27</v>
      </c>
      <c r="R501">
        <v>0</v>
      </c>
      <c r="S501">
        <v>289910.15000000002</v>
      </c>
    </row>
    <row r="502" spans="1:19" x14ac:dyDescent="0.35">
      <c r="A502">
        <v>2024</v>
      </c>
      <c r="B502" t="s">
        <v>5763</v>
      </c>
      <c r="C502">
        <v>18</v>
      </c>
      <c r="D502">
        <v>2</v>
      </c>
      <c r="E502">
        <v>6</v>
      </c>
      <c r="F502" t="s">
        <v>262</v>
      </c>
      <c r="G502" t="s">
        <v>6183</v>
      </c>
      <c r="H502">
        <v>7</v>
      </c>
      <c r="I502">
        <v>104026</v>
      </c>
      <c r="J502">
        <v>1190</v>
      </c>
      <c r="K502" t="s">
        <v>6167</v>
      </c>
      <c r="L502">
        <v>0</v>
      </c>
      <c r="M502" t="s">
        <v>5520</v>
      </c>
      <c r="N502">
        <v>240829.74</v>
      </c>
      <c r="O502">
        <v>29627.759999999998</v>
      </c>
      <c r="P502">
        <v>0</v>
      </c>
      <c r="Q502">
        <v>13265.65</v>
      </c>
      <c r="R502">
        <v>0</v>
      </c>
      <c r="S502">
        <v>257191.85</v>
      </c>
    </row>
    <row r="503" spans="1:19" x14ac:dyDescent="0.35">
      <c r="A503">
        <v>2024</v>
      </c>
      <c r="B503" t="s">
        <v>5844</v>
      </c>
      <c r="C503">
        <v>19</v>
      </c>
      <c r="D503">
        <v>2</v>
      </c>
      <c r="E503">
        <v>8</v>
      </c>
      <c r="F503" t="s">
        <v>300</v>
      </c>
      <c r="G503" t="s">
        <v>6184</v>
      </c>
      <c r="H503">
        <v>7</v>
      </c>
      <c r="I503">
        <v>104050</v>
      </c>
      <c r="J503">
        <v>1963</v>
      </c>
      <c r="K503" t="s">
        <v>6166</v>
      </c>
      <c r="L503">
        <v>0</v>
      </c>
      <c r="M503" t="s">
        <v>5520</v>
      </c>
      <c r="N503">
        <v>57261.36</v>
      </c>
      <c r="O503">
        <v>62813.69</v>
      </c>
      <c r="P503">
        <v>0</v>
      </c>
      <c r="Q503">
        <v>0</v>
      </c>
      <c r="R503">
        <v>0</v>
      </c>
      <c r="S503">
        <v>120075.05</v>
      </c>
    </row>
    <row r="504" spans="1:19" x14ac:dyDescent="0.35">
      <c r="A504">
        <v>2024</v>
      </c>
      <c r="B504" t="s">
        <v>5844</v>
      </c>
      <c r="C504">
        <v>19</v>
      </c>
      <c r="D504">
        <v>2</v>
      </c>
      <c r="E504">
        <v>12</v>
      </c>
      <c r="F504" t="s">
        <v>533</v>
      </c>
      <c r="G504" t="s">
        <v>6185</v>
      </c>
      <c r="H504">
        <v>7</v>
      </c>
      <c r="I504">
        <v>104026</v>
      </c>
      <c r="J504">
        <v>2</v>
      </c>
      <c r="K504" t="s">
        <v>6166</v>
      </c>
      <c r="L504">
        <v>0</v>
      </c>
      <c r="M504" t="s">
        <v>5520</v>
      </c>
      <c r="N504">
        <v>66910.33</v>
      </c>
      <c r="O504">
        <v>47166.69</v>
      </c>
      <c r="P504">
        <v>0</v>
      </c>
      <c r="Q504">
        <v>32248.94</v>
      </c>
      <c r="R504">
        <v>0</v>
      </c>
      <c r="S504">
        <v>81828.08</v>
      </c>
    </row>
    <row r="505" spans="1:19" x14ac:dyDescent="0.35">
      <c r="A505">
        <v>2024</v>
      </c>
      <c r="B505" t="s">
        <v>5569</v>
      </c>
      <c r="C505">
        <v>20</v>
      </c>
      <c r="D505">
        <v>2</v>
      </c>
      <c r="E505">
        <v>2</v>
      </c>
      <c r="F505" t="s">
        <v>573</v>
      </c>
      <c r="G505" t="s">
        <v>6186</v>
      </c>
      <c r="H505">
        <v>7</v>
      </c>
      <c r="I505">
        <v>104026</v>
      </c>
      <c r="J505">
        <v>1190</v>
      </c>
      <c r="K505" t="s">
        <v>6167</v>
      </c>
      <c r="L505">
        <v>0</v>
      </c>
      <c r="M505" t="s">
        <v>5520</v>
      </c>
      <c r="N505">
        <v>734785.48</v>
      </c>
      <c r="O505">
        <v>75202.490000000005</v>
      </c>
      <c r="P505">
        <v>0</v>
      </c>
      <c r="Q505">
        <v>500000</v>
      </c>
      <c r="R505">
        <v>0</v>
      </c>
      <c r="S505">
        <v>309987.96999999997</v>
      </c>
    </row>
    <row r="506" spans="1:19" x14ac:dyDescent="0.35">
      <c r="A506">
        <v>2024</v>
      </c>
      <c r="B506" t="s">
        <v>5569</v>
      </c>
      <c r="C506">
        <v>20</v>
      </c>
      <c r="D506">
        <v>2</v>
      </c>
      <c r="E506">
        <v>8</v>
      </c>
      <c r="F506" t="s">
        <v>300</v>
      </c>
      <c r="G506" t="s">
        <v>6187</v>
      </c>
      <c r="H506">
        <v>7</v>
      </c>
      <c r="I506">
        <v>900001</v>
      </c>
      <c r="J506">
        <v>1690</v>
      </c>
      <c r="K506" t="s">
        <v>6167</v>
      </c>
      <c r="L506">
        <v>0</v>
      </c>
      <c r="M506" t="s">
        <v>5520</v>
      </c>
      <c r="N506">
        <v>32452.6</v>
      </c>
      <c r="O506">
        <v>81495.839999999997</v>
      </c>
      <c r="P506">
        <v>0</v>
      </c>
      <c r="Q506">
        <v>100000</v>
      </c>
      <c r="R506">
        <v>0</v>
      </c>
      <c r="S506">
        <v>13948.44</v>
      </c>
    </row>
    <row r="507" spans="1:19" x14ac:dyDescent="0.35">
      <c r="A507">
        <v>2024</v>
      </c>
      <c r="B507" t="s">
        <v>5569</v>
      </c>
      <c r="C507">
        <v>20</v>
      </c>
      <c r="D507">
        <v>2</v>
      </c>
      <c r="E507">
        <v>13</v>
      </c>
      <c r="F507" t="s">
        <v>579</v>
      </c>
      <c r="G507" t="s">
        <v>6188</v>
      </c>
      <c r="H507">
        <v>7</v>
      </c>
      <c r="I507">
        <v>104026</v>
      </c>
      <c r="J507">
        <v>1690</v>
      </c>
      <c r="K507" t="s">
        <v>6167</v>
      </c>
      <c r="L507">
        <v>0</v>
      </c>
      <c r="M507" t="s">
        <v>5520</v>
      </c>
      <c r="N507">
        <v>972666.83</v>
      </c>
      <c r="O507">
        <v>277884.57</v>
      </c>
      <c r="P507">
        <v>0</v>
      </c>
      <c r="Q507">
        <v>136255.06</v>
      </c>
      <c r="R507">
        <v>0</v>
      </c>
      <c r="S507">
        <v>1114296.3400000001</v>
      </c>
    </row>
    <row r="508" spans="1:19" x14ac:dyDescent="0.35">
      <c r="A508">
        <v>2024</v>
      </c>
      <c r="B508" t="s">
        <v>5964</v>
      </c>
      <c r="C508">
        <v>26</v>
      </c>
      <c r="D508">
        <v>2</v>
      </c>
      <c r="E508">
        <v>7</v>
      </c>
      <c r="F508" t="s">
        <v>278</v>
      </c>
      <c r="G508" t="s">
        <v>6189</v>
      </c>
      <c r="H508">
        <v>7</v>
      </c>
      <c r="I508">
        <v>104026</v>
      </c>
      <c r="J508">
        <v>1190</v>
      </c>
      <c r="K508" t="s">
        <v>6167</v>
      </c>
      <c r="L508">
        <v>0</v>
      </c>
      <c r="M508" t="s">
        <v>5520</v>
      </c>
      <c r="N508">
        <v>161939.94</v>
      </c>
      <c r="O508">
        <v>96001.22</v>
      </c>
      <c r="P508">
        <v>0</v>
      </c>
      <c r="Q508">
        <v>68276.179999999993</v>
      </c>
      <c r="R508">
        <v>0</v>
      </c>
      <c r="S508">
        <v>189664.98</v>
      </c>
    </row>
    <row r="509" spans="1:19" x14ac:dyDescent="0.35">
      <c r="A509">
        <v>2024</v>
      </c>
      <c r="B509" t="s">
        <v>5627</v>
      </c>
      <c r="C509">
        <v>27</v>
      </c>
      <c r="D509">
        <v>2</v>
      </c>
      <c r="E509">
        <v>1</v>
      </c>
      <c r="F509" t="s">
        <v>391</v>
      </c>
      <c r="G509" t="s">
        <v>6190</v>
      </c>
      <c r="H509">
        <v>7</v>
      </c>
      <c r="I509">
        <v>104026</v>
      </c>
      <c r="J509">
        <v>1190</v>
      </c>
      <c r="K509" t="s">
        <v>6167</v>
      </c>
      <c r="L509">
        <v>0</v>
      </c>
      <c r="M509" t="s">
        <v>5520</v>
      </c>
      <c r="N509">
        <v>80558.720000000001</v>
      </c>
      <c r="O509">
        <v>42277.440000000002</v>
      </c>
      <c r="P509">
        <v>0</v>
      </c>
      <c r="Q509">
        <v>86274.42</v>
      </c>
      <c r="R509">
        <v>0</v>
      </c>
      <c r="S509">
        <v>36561.74</v>
      </c>
    </row>
    <row r="510" spans="1:19" x14ac:dyDescent="0.35">
      <c r="A510">
        <v>2024</v>
      </c>
      <c r="B510" t="s">
        <v>5627</v>
      </c>
      <c r="C510">
        <v>27</v>
      </c>
      <c r="D510">
        <v>2</v>
      </c>
      <c r="E510">
        <v>2</v>
      </c>
      <c r="F510" t="s">
        <v>608</v>
      </c>
      <c r="G510" t="s">
        <v>6191</v>
      </c>
      <c r="H510">
        <v>7</v>
      </c>
      <c r="I510">
        <v>104026</v>
      </c>
      <c r="J510">
        <v>2012</v>
      </c>
      <c r="K510" t="s">
        <v>6166</v>
      </c>
      <c r="L510">
        <v>0</v>
      </c>
      <c r="M510" t="s">
        <v>5520</v>
      </c>
      <c r="N510">
        <v>229350.25</v>
      </c>
      <c r="O510">
        <v>81580.289999999994</v>
      </c>
      <c r="P510">
        <v>0</v>
      </c>
      <c r="Q510">
        <v>240955.06</v>
      </c>
      <c r="R510">
        <v>0</v>
      </c>
      <c r="S510">
        <v>69975.48</v>
      </c>
    </row>
    <row r="511" spans="1:19" x14ac:dyDescent="0.35">
      <c r="A511">
        <v>2024</v>
      </c>
      <c r="B511" t="s">
        <v>5627</v>
      </c>
      <c r="C511">
        <v>27</v>
      </c>
      <c r="D511">
        <v>2</v>
      </c>
      <c r="E511">
        <v>12</v>
      </c>
      <c r="F511" t="s">
        <v>455</v>
      </c>
      <c r="G511" t="s">
        <v>6192</v>
      </c>
      <c r="H511">
        <v>7</v>
      </c>
      <c r="I511">
        <v>104026</v>
      </c>
      <c r="J511">
        <v>1190</v>
      </c>
      <c r="K511" t="s">
        <v>6167</v>
      </c>
      <c r="L511">
        <v>0</v>
      </c>
      <c r="M511" t="s">
        <v>5520</v>
      </c>
      <c r="N511">
        <v>72971.070000000007</v>
      </c>
      <c r="O511">
        <v>11701.85</v>
      </c>
      <c r="P511">
        <v>0</v>
      </c>
      <c r="Q511">
        <v>0</v>
      </c>
      <c r="R511">
        <v>0</v>
      </c>
      <c r="S511">
        <v>84672.92</v>
      </c>
    </row>
    <row r="512" spans="1:19" x14ac:dyDescent="0.35">
      <c r="A512">
        <v>2024</v>
      </c>
      <c r="B512" t="s">
        <v>5712</v>
      </c>
      <c r="C512">
        <v>28</v>
      </c>
      <c r="D512">
        <v>2</v>
      </c>
      <c r="E512">
        <v>1</v>
      </c>
      <c r="F512" t="s">
        <v>612</v>
      </c>
      <c r="G512" t="s">
        <v>6193</v>
      </c>
      <c r="H512">
        <v>7</v>
      </c>
      <c r="I512">
        <v>104026</v>
      </c>
      <c r="J512">
        <v>1190</v>
      </c>
      <c r="K512" t="s">
        <v>6167</v>
      </c>
      <c r="L512">
        <v>0</v>
      </c>
      <c r="M512" t="s">
        <v>5520</v>
      </c>
      <c r="N512">
        <v>108240.6</v>
      </c>
      <c r="O512">
        <v>0</v>
      </c>
      <c r="P512">
        <v>0</v>
      </c>
      <c r="Q512">
        <v>108240.6</v>
      </c>
      <c r="R512">
        <v>0</v>
      </c>
      <c r="S512">
        <v>0</v>
      </c>
    </row>
    <row r="513" spans="1:19" x14ac:dyDescent="0.35">
      <c r="A513">
        <v>2024</v>
      </c>
      <c r="B513" t="s">
        <v>5600</v>
      </c>
      <c r="C513">
        <v>29</v>
      </c>
      <c r="D513">
        <v>2</v>
      </c>
      <c r="E513">
        <v>1</v>
      </c>
      <c r="F513" t="s">
        <v>291</v>
      </c>
      <c r="G513" t="s">
        <v>6194</v>
      </c>
      <c r="H513">
        <v>7</v>
      </c>
      <c r="I513">
        <v>104026</v>
      </c>
      <c r="J513">
        <v>1190</v>
      </c>
      <c r="K513" t="s">
        <v>6167</v>
      </c>
      <c r="L513">
        <v>0</v>
      </c>
      <c r="M513" t="s">
        <v>5520</v>
      </c>
      <c r="N513">
        <v>185015.95</v>
      </c>
      <c r="O513">
        <v>32457.47</v>
      </c>
      <c r="P513">
        <v>0</v>
      </c>
      <c r="Q513">
        <v>217473.42</v>
      </c>
      <c r="R513">
        <v>0</v>
      </c>
      <c r="S513">
        <v>0</v>
      </c>
    </row>
    <row r="514" spans="1:19" x14ac:dyDescent="0.35">
      <c r="A514">
        <v>2024</v>
      </c>
      <c r="B514" t="s">
        <v>5600</v>
      </c>
      <c r="C514">
        <v>29</v>
      </c>
      <c r="D514">
        <v>2</v>
      </c>
      <c r="E514">
        <v>7</v>
      </c>
      <c r="F514" t="s">
        <v>125</v>
      </c>
      <c r="G514" t="s">
        <v>5632</v>
      </c>
      <c r="H514">
        <v>7</v>
      </c>
      <c r="I514">
        <v>104026</v>
      </c>
      <c r="J514">
        <v>1190</v>
      </c>
      <c r="K514" t="s">
        <v>6167</v>
      </c>
      <c r="L514">
        <v>0</v>
      </c>
      <c r="M514" t="s">
        <v>5520</v>
      </c>
      <c r="N514">
        <v>542074.07999999996</v>
      </c>
      <c r="O514">
        <v>63814.1</v>
      </c>
      <c r="P514">
        <v>0</v>
      </c>
      <c r="Q514">
        <v>0</v>
      </c>
      <c r="R514">
        <v>0</v>
      </c>
      <c r="S514">
        <v>605888.18000000005</v>
      </c>
    </row>
    <row r="515" spans="1:19" x14ac:dyDescent="0.35">
      <c r="A515">
        <v>2024</v>
      </c>
      <c r="B515" t="s">
        <v>5527</v>
      </c>
      <c r="C515">
        <v>30</v>
      </c>
      <c r="D515">
        <v>2</v>
      </c>
      <c r="E515">
        <v>7</v>
      </c>
      <c r="F515" t="s">
        <v>300</v>
      </c>
      <c r="G515" t="s">
        <v>6195</v>
      </c>
      <c r="H515">
        <v>7</v>
      </c>
      <c r="I515">
        <v>104026</v>
      </c>
      <c r="J515">
        <v>16</v>
      </c>
      <c r="K515" t="s">
        <v>6166</v>
      </c>
      <c r="L515">
        <v>0</v>
      </c>
      <c r="M515" t="s">
        <v>5520</v>
      </c>
      <c r="N515">
        <v>32823.019999999997</v>
      </c>
      <c r="O515">
        <v>28498.13</v>
      </c>
      <c r="P515">
        <v>0</v>
      </c>
      <c r="Q515">
        <v>0</v>
      </c>
      <c r="R515">
        <v>0</v>
      </c>
      <c r="S515">
        <v>61321.15</v>
      </c>
    </row>
    <row r="516" spans="1:19" x14ac:dyDescent="0.35">
      <c r="A516">
        <v>2024</v>
      </c>
      <c r="B516" t="s">
        <v>5527</v>
      </c>
      <c r="C516">
        <v>30</v>
      </c>
      <c r="D516">
        <v>2</v>
      </c>
      <c r="E516">
        <v>8</v>
      </c>
      <c r="F516" t="s">
        <v>442</v>
      </c>
      <c r="G516" t="s">
        <v>5528</v>
      </c>
      <c r="H516">
        <v>7</v>
      </c>
      <c r="I516">
        <v>104026</v>
      </c>
      <c r="J516">
        <v>1190</v>
      </c>
      <c r="K516" t="s">
        <v>6167</v>
      </c>
      <c r="L516">
        <v>0</v>
      </c>
      <c r="M516" t="s">
        <v>5520</v>
      </c>
      <c r="N516">
        <v>1350439.24</v>
      </c>
      <c r="O516">
        <v>422683.77</v>
      </c>
      <c r="P516">
        <v>0</v>
      </c>
      <c r="Q516">
        <v>1402121.23</v>
      </c>
      <c r="R516">
        <v>0</v>
      </c>
      <c r="S516">
        <v>371001.78</v>
      </c>
    </row>
    <row r="517" spans="1:19" x14ac:dyDescent="0.35">
      <c r="A517">
        <v>2024</v>
      </c>
      <c r="B517" t="s">
        <v>5678</v>
      </c>
      <c r="C517">
        <v>32</v>
      </c>
      <c r="D517">
        <v>2</v>
      </c>
      <c r="E517">
        <v>2</v>
      </c>
      <c r="F517" t="s">
        <v>391</v>
      </c>
      <c r="G517" t="s">
        <v>6196</v>
      </c>
      <c r="H517">
        <v>7</v>
      </c>
      <c r="I517">
        <v>104026</v>
      </c>
      <c r="J517">
        <v>1190</v>
      </c>
      <c r="K517" t="s">
        <v>6167</v>
      </c>
      <c r="L517">
        <v>0</v>
      </c>
      <c r="M517" t="s">
        <v>5520</v>
      </c>
      <c r="N517">
        <v>94653.71</v>
      </c>
      <c r="O517">
        <v>110925.23</v>
      </c>
      <c r="P517">
        <v>0</v>
      </c>
      <c r="Q517">
        <v>40397</v>
      </c>
      <c r="R517">
        <v>0</v>
      </c>
      <c r="S517">
        <v>165181.94</v>
      </c>
    </row>
    <row r="518" spans="1:19" x14ac:dyDescent="0.35">
      <c r="A518">
        <v>2024</v>
      </c>
      <c r="B518" t="s">
        <v>5678</v>
      </c>
      <c r="C518">
        <v>32</v>
      </c>
      <c r="D518">
        <v>2</v>
      </c>
      <c r="E518">
        <v>4</v>
      </c>
      <c r="F518" t="s">
        <v>297</v>
      </c>
      <c r="G518" t="s">
        <v>6197</v>
      </c>
      <c r="H518">
        <v>7</v>
      </c>
      <c r="I518">
        <v>104026</v>
      </c>
      <c r="J518">
        <v>1690</v>
      </c>
      <c r="K518" t="s">
        <v>6167</v>
      </c>
      <c r="L518">
        <v>0</v>
      </c>
      <c r="M518" t="s">
        <v>5520</v>
      </c>
      <c r="N518">
        <v>271657.53999999998</v>
      </c>
      <c r="O518">
        <v>56028.45</v>
      </c>
      <c r="P518">
        <v>0</v>
      </c>
      <c r="Q518">
        <v>241000</v>
      </c>
      <c r="R518">
        <v>0</v>
      </c>
      <c r="S518">
        <v>86685.99</v>
      </c>
    </row>
    <row r="519" spans="1:19" x14ac:dyDescent="0.35">
      <c r="A519">
        <v>2024</v>
      </c>
      <c r="B519" t="s">
        <v>5678</v>
      </c>
      <c r="C519">
        <v>32</v>
      </c>
      <c r="D519">
        <v>2</v>
      </c>
      <c r="E519">
        <v>11</v>
      </c>
      <c r="F519" t="s">
        <v>278</v>
      </c>
      <c r="G519" t="s">
        <v>6198</v>
      </c>
      <c r="H519">
        <v>7</v>
      </c>
      <c r="I519">
        <v>104026</v>
      </c>
      <c r="J519">
        <v>16</v>
      </c>
      <c r="K519" t="s">
        <v>6166</v>
      </c>
      <c r="L519">
        <v>0</v>
      </c>
      <c r="M519" t="s">
        <v>5520</v>
      </c>
      <c r="N519">
        <v>68004.95</v>
      </c>
      <c r="O519">
        <v>18016.84</v>
      </c>
      <c r="P519">
        <v>0</v>
      </c>
      <c r="Q519">
        <v>665.13</v>
      </c>
      <c r="R519">
        <v>0</v>
      </c>
      <c r="S519">
        <v>85356.66</v>
      </c>
    </row>
    <row r="520" spans="1:19" x14ac:dyDescent="0.35">
      <c r="A520">
        <v>2024</v>
      </c>
      <c r="B520" t="s">
        <v>5678</v>
      </c>
      <c r="C520">
        <v>32</v>
      </c>
      <c r="D520">
        <v>2</v>
      </c>
      <c r="E520">
        <v>12</v>
      </c>
      <c r="F520" t="s">
        <v>125</v>
      </c>
      <c r="G520" t="s">
        <v>6199</v>
      </c>
      <c r="H520">
        <v>7</v>
      </c>
      <c r="I520">
        <v>104026</v>
      </c>
      <c r="J520">
        <v>16</v>
      </c>
      <c r="K520" t="s">
        <v>6167</v>
      </c>
      <c r="L520">
        <v>0</v>
      </c>
      <c r="M520" t="s">
        <v>5520</v>
      </c>
      <c r="N520">
        <v>1663055.94</v>
      </c>
      <c r="O520">
        <v>1210013.79</v>
      </c>
      <c r="P520">
        <v>0</v>
      </c>
      <c r="Q520">
        <v>312466.44</v>
      </c>
      <c r="R520">
        <v>0</v>
      </c>
      <c r="S520">
        <v>2560603.29</v>
      </c>
    </row>
    <row r="521" spans="1:19" x14ac:dyDescent="0.35">
      <c r="A521">
        <v>2024</v>
      </c>
      <c r="B521" t="s">
        <v>5788</v>
      </c>
      <c r="C521">
        <v>33</v>
      </c>
      <c r="D521">
        <v>2</v>
      </c>
      <c r="E521">
        <v>13</v>
      </c>
      <c r="F521" t="s">
        <v>351</v>
      </c>
      <c r="G521" t="s">
        <v>6200</v>
      </c>
      <c r="H521">
        <v>7</v>
      </c>
      <c r="I521">
        <v>900001</v>
      </c>
      <c r="J521">
        <v>1690</v>
      </c>
      <c r="K521" t="s">
        <v>6167</v>
      </c>
      <c r="L521">
        <v>0</v>
      </c>
      <c r="M521" t="s">
        <v>5520</v>
      </c>
      <c r="N521">
        <v>0</v>
      </c>
      <c r="O521">
        <v>63873.22</v>
      </c>
      <c r="P521">
        <v>0</v>
      </c>
      <c r="Q521">
        <v>0</v>
      </c>
      <c r="R521">
        <v>0</v>
      </c>
      <c r="S521">
        <v>63873.22</v>
      </c>
    </row>
    <row r="522" spans="1:19" x14ac:dyDescent="0.35">
      <c r="A522">
        <v>2024</v>
      </c>
      <c r="B522" t="s">
        <v>5989</v>
      </c>
      <c r="C522">
        <v>34</v>
      </c>
      <c r="D522">
        <v>2</v>
      </c>
      <c r="E522">
        <v>1</v>
      </c>
      <c r="F522" t="s">
        <v>391</v>
      </c>
      <c r="G522" t="s">
        <v>6201</v>
      </c>
      <c r="H522">
        <v>7</v>
      </c>
      <c r="I522">
        <v>104026</v>
      </c>
      <c r="J522">
        <v>1190</v>
      </c>
      <c r="K522" t="s">
        <v>6167</v>
      </c>
      <c r="L522">
        <v>0</v>
      </c>
      <c r="M522" t="s">
        <v>5520</v>
      </c>
      <c r="N522">
        <v>35452.980000000003</v>
      </c>
      <c r="O522">
        <v>19011.759999999998</v>
      </c>
      <c r="P522">
        <v>0</v>
      </c>
      <c r="Q522">
        <v>0</v>
      </c>
      <c r="R522">
        <v>0</v>
      </c>
      <c r="S522">
        <v>54464.74</v>
      </c>
    </row>
    <row r="523" spans="1:19" x14ac:dyDescent="0.35">
      <c r="A523">
        <v>2024</v>
      </c>
      <c r="B523" t="s">
        <v>5989</v>
      </c>
      <c r="C523">
        <v>34</v>
      </c>
      <c r="D523">
        <v>2</v>
      </c>
      <c r="E523">
        <v>10</v>
      </c>
      <c r="F523" t="s">
        <v>616</v>
      </c>
      <c r="G523" t="s">
        <v>6202</v>
      </c>
      <c r="H523">
        <v>7</v>
      </c>
      <c r="I523">
        <v>104026</v>
      </c>
      <c r="J523">
        <v>1190</v>
      </c>
      <c r="K523" t="s">
        <v>6167</v>
      </c>
      <c r="L523">
        <v>0</v>
      </c>
      <c r="M523" t="s">
        <v>5520</v>
      </c>
      <c r="N523">
        <v>86154.559999999998</v>
      </c>
      <c r="O523">
        <v>47031.58</v>
      </c>
      <c r="P523">
        <v>0</v>
      </c>
      <c r="Q523">
        <v>0</v>
      </c>
      <c r="R523">
        <v>0</v>
      </c>
      <c r="S523">
        <v>133186.14000000001</v>
      </c>
    </row>
    <row r="524" spans="1:19" x14ac:dyDescent="0.35">
      <c r="A524">
        <v>2024</v>
      </c>
      <c r="B524" t="s">
        <v>5813</v>
      </c>
      <c r="C524">
        <v>35</v>
      </c>
      <c r="D524">
        <v>2</v>
      </c>
      <c r="E524">
        <v>4</v>
      </c>
      <c r="F524" t="s">
        <v>300</v>
      </c>
      <c r="G524" t="s">
        <v>5814</v>
      </c>
      <c r="H524">
        <v>7</v>
      </c>
      <c r="I524">
        <v>104026</v>
      </c>
      <c r="J524">
        <v>1190</v>
      </c>
      <c r="K524" t="s">
        <v>6167</v>
      </c>
      <c r="L524">
        <v>0</v>
      </c>
      <c r="M524" t="s">
        <v>5520</v>
      </c>
      <c r="N524">
        <v>279851.2</v>
      </c>
      <c r="O524">
        <v>82219.48</v>
      </c>
      <c r="P524">
        <v>0</v>
      </c>
      <c r="Q524">
        <v>30000</v>
      </c>
      <c r="R524">
        <v>0</v>
      </c>
      <c r="S524">
        <v>332070.68</v>
      </c>
    </row>
    <row r="525" spans="1:19" x14ac:dyDescent="0.35">
      <c r="A525">
        <v>2024</v>
      </c>
      <c r="B525" t="s">
        <v>5715</v>
      </c>
      <c r="C525">
        <v>37</v>
      </c>
      <c r="D525">
        <v>2</v>
      </c>
      <c r="E525">
        <v>8</v>
      </c>
      <c r="F525" t="s">
        <v>314</v>
      </c>
      <c r="G525" t="s">
        <v>5716</v>
      </c>
      <c r="H525">
        <v>7</v>
      </c>
      <c r="I525">
        <v>104026</v>
      </c>
      <c r="J525">
        <v>1190</v>
      </c>
      <c r="K525" t="s">
        <v>6167</v>
      </c>
      <c r="L525">
        <v>0</v>
      </c>
      <c r="M525" t="s">
        <v>5520</v>
      </c>
      <c r="N525">
        <v>91079.86</v>
      </c>
      <c r="O525">
        <v>54659.56</v>
      </c>
      <c r="P525">
        <v>0</v>
      </c>
      <c r="Q525">
        <v>36372.410000000003</v>
      </c>
      <c r="R525">
        <v>0</v>
      </c>
      <c r="S525">
        <v>109367.01</v>
      </c>
    </row>
    <row r="526" spans="1:19" x14ac:dyDescent="0.35">
      <c r="A526">
        <v>2024</v>
      </c>
      <c r="B526" t="s">
        <v>5715</v>
      </c>
      <c r="C526">
        <v>37</v>
      </c>
      <c r="D526">
        <v>2</v>
      </c>
      <c r="E526">
        <v>13</v>
      </c>
      <c r="F526" t="s">
        <v>660</v>
      </c>
      <c r="G526" t="s">
        <v>6203</v>
      </c>
      <c r="H526">
        <v>7</v>
      </c>
      <c r="I526">
        <v>104026</v>
      </c>
      <c r="J526">
        <v>1190</v>
      </c>
      <c r="K526" t="s">
        <v>6167</v>
      </c>
      <c r="L526">
        <v>0</v>
      </c>
      <c r="M526" t="s">
        <v>5520</v>
      </c>
      <c r="N526">
        <v>682756.02</v>
      </c>
      <c r="O526">
        <v>94161.88</v>
      </c>
      <c r="P526">
        <v>0</v>
      </c>
      <c r="Q526">
        <v>10000</v>
      </c>
      <c r="R526">
        <v>0</v>
      </c>
      <c r="S526">
        <v>766917.9</v>
      </c>
    </row>
    <row r="527" spans="1:19" x14ac:dyDescent="0.35">
      <c r="A527">
        <v>2024</v>
      </c>
      <c r="B527" t="s">
        <v>5558</v>
      </c>
      <c r="C527">
        <v>42</v>
      </c>
      <c r="D527">
        <v>2</v>
      </c>
      <c r="E527">
        <v>1</v>
      </c>
      <c r="F527" t="s">
        <v>681</v>
      </c>
      <c r="G527" t="s">
        <v>6204</v>
      </c>
      <c r="H527">
        <v>7</v>
      </c>
      <c r="I527">
        <v>104026</v>
      </c>
      <c r="J527">
        <v>1190</v>
      </c>
      <c r="K527" t="s">
        <v>6167</v>
      </c>
      <c r="L527">
        <v>0</v>
      </c>
      <c r="M527" t="s">
        <v>5520</v>
      </c>
      <c r="N527">
        <v>188302.74</v>
      </c>
      <c r="O527">
        <v>94004.160000000003</v>
      </c>
      <c r="P527">
        <v>0</v>
      </c>
      <c r="Q527">
        <v>42576.25</v>
      </c>
      <c r="R527">
        <v>0</v>
      </c>
      <c r="S527">
        <v>239730.65</v>
      </c>
    </row>
    <row r="528" spans="1:19" x14ac:dyDescent="0.35">
      <c r="A528">
        <v>2024</v>
      </c>
      <c r="B528" t="s">
        <v>5558</v>
      </c>
      <c r="C528">
        <v>42</v>
      </c>
      <c r="D528">
        <v>2</v>
      </c>
      <c r="E528">
        <v>7</v>
      </c>
      <c r="F528" t="s">
        <v>685</v>
      </c>
      <c r="G528" t="s">
        <v>6205</v>
      </c>
      <c r="H528">
        <v>7</v>
      </c>
      <c r="I528">
        <v>104026</v>
      </c>
      <c r="J528">
        <v>1190</v>
      </c>
      <c r="K528" t="s">
        <v>6167</v>
      </c>
      <c r="L528">
        <v>0</v>
      </c>
      <c r="M528" t="s">
        <v>5520</v>
      </c>
      <c r="N528">
        <v>9550.92</v>
      </c>
      <c r="O528">
        <v>13635.95</v>
      </c>
      <c r="P528">
        <v>0</v>
      </c>
      <c r="Q528">
        <v>12078.31</v>
      </c>
      <c r="R528">
        <v>0</v>
      </c>
      <c r="S528">
        <v>11108.56</v>
      </c>
    </row>
    <row r="529" spans="1:19" x14ac:dyDescent="0.35">
      <c r="A529">
        <v>2024</v>
      </c>
      <c r="B529" t="s">
        <v>5558</v>
      </c>
      <c r="C529">
        <v>42</v>
      </c>
      <c r="D529">
        <v>2</v>
      </c>
      <c r="E529">
        <v>10</v>
      </c>
      <c r="F529" t="s">
        <v>687</v>
      </c>
      <c r="G529" t="s">
        <v>6206</v>
      </c>
      <c r="H529">
        <v>7</v>
      </c>
      <c r="I529">
        <v>104026</v>
      </c>
      <c r="J529">
        <v>1190</v>
      </c>
      <c r="K529" t="s">
        <v>6167</v>
      </c>
      <c r="L529">
        <v>0</v>
      </c>
      <c r="M529" t="s">
        <v>5520</v>
      </c>
      <c r="N529">
        <v>98798.54</v>
      </c>
      <c r="O529">
        <v>43618.47</v>
      </c>
      <c r="P529">
        <v>0</v>
      </c>
      <c r="Q529">
        <v>93909.37</v>
      </c>
      <c r="R529">
        <v>0</v>
      </c>
      <c r="S529">
        <v>48507.64</v>
      </c>
    </row>
    <row r="530" spans="1:19" x14ac:dyDescent="0.35">
      <c r="A530">
        <v>2024</v>
      </c>
      <c r="B530" t="s">
        <v>5561</v>
      </c>
      <c r="C530">
        <v>43</v>
      </c>
      <c r="D530">
        <v>2</v>
      </c>
      <c r="E530">
        <v>1</v>
      </c>
      <c r="F530" t="s">
        <v>354</v>
      </c>
      <c r="G530" t="s">
        <v>6207</v>
      </c>
      <c r="H530">
        <v>7</v>
      </c>
      <c r="I530">
        <v>104026</v>
      </c>
      <c r="J530">
        <v>1190</v>
      </c>
      <c r="K530" t="s">
        <v>6167</v>
      </c>
      <c r="L530">
        <v>0</v>
      </c>
      <c r="M530" t="s">
        <v>5520</v>
      </c>
      <c r="N530">
        <v>264525.34999999998</v>
      </c>
      <c r="O530">
        <v>49451</v>
      </c>
      <c r="P530">
        <v>0</v>
      </c>
      <c r="Q530">
        <v>49941.4</v>
      </c>
      <c r="R530">
        <v>0</v>
      </c>
      <c r="S530">
        <v>264034.95</v>
      </c>
    </row>
    <row r="531" spans="1:19" x14ac:dyDescent="0.35">
      <c r="A531">
        <v>2024</v>
      </c>
      <c r="B531" t="s">
        <v>5561</v>
      </c>
      <c r="C531">
        <v>43</v>
      </c>
      <c r="D531">
        <v>2</v>
      </c>
      <c r="E531">
        <v>2</v>
      </c>
      <c r="F531" t="s">
        <v>688</v>
      </c>
      <c r="G531" t="s">
        <v>6208</v>
      </c>
      <c r="H531">
        <v>7</v>
      </c>
      <c r="I531">
        <v>104026</v>
      </c>
      <c r="J531">
        <v>1190</v>
      </c>
      <c r="K531" t="s">
        <v>6167</v>
      </c>
      <c r="L531">
        <v>0</v>
      </c>
      <c r="M531" t="s">
        <v>5520</v>
      </c>
      <c r="N531">
        <v>108065.39</v>
      </c>
      <c r="O531">
        <v>30110.66</v>
      </c>
      <c r="P531">
        <v>0</v>
      </c>
      <c r="Q531">
        <v>50000</v>
      </c>
      <c r="R531">
        <v>0</v>
      </c>
      <c r="S531">
        <v>88176.05</v>
      </c>
    </row>
    <row r="532" spans="1:19" x14ac:dyDescent="0.35">
      <c r="A532">
        <v>2024</v>
      </c>
      <c r="B532" t="s">
        <v>5561</v>
      </c>
      <c r="C532">
        <v>43</v>
      </c>
      <c r="D532">
        <v>2</v>
      </c>
      <c r="E532">
        <v>5</v>
      </c>
      <c r="F532" t="s">
        <v>300</v>
      </c>
      <c r="G532" t="s">
        <v>6209</v>
      </c>
      <c r="H532">
        <v>7</v>
      </c>
      <c r="I532">
        <v>104026</v>
      </c>
      <c r="J532">
        <v>1190</v>
      </c>
      <c r="K532" t="s">
        <v>6167</v>
      </c>
      <c r="L532">
        <v>0</v>
      </c>
      <c r="M532" t="s">
        <v>5520</v>
      </c>
      <c r="N532">
        <v>29628.43</v>
      </c>
      <c r="O532">
        <v>24385.88</v>
      </c>
      <c r="P532">
        <v>0</v>
      </c>
      <c r="Q532">
        <v>0</v>
      </c>
      <c r="R532">
        <v>0</v>
      </c>
      <c r="S532">
        <v>54014.31</v>
      </c>
    </row>
    <row r="533" spans="1:19" x14ac:dyDescent="0.35">
      <c r="A533">
        <v>2024</v>
      </c>
      <c r="B533" t="s">
        <v>5561</v>
      </c>
      <c r="C533">
        <v>43</v>
      </c>
      <c r="D533">
        <v>2</v>
      </c>
      <c r="E533">
        <v>10</v>
      </c>
      <c r="F533" t="s">
        <v>633</v>
      </c>
      <c r="G533" t="s">
        <v>6210</v>
      </c>
      <c r="H533">
        <v>7</v>
      </c>
      <c r="I533">
        <v>104026</v>
      </c>
      <c r="J533">
        <v>1190</v>
      </c>
      <c r="K533" t="s">
        <v>6167</v>
      </c>
      <c r="L533">
        <v>0</v>
      </c>
      <c r="M533" t="s">
        <v>5520</v>
      </c>
      <c r="N533">
        <v>154883.43</v>
      </c>
      <c r="O533">
        <v>58150.29</v>
      </c>
      <c r="P533">
        <v>0</v>
      </c>
      <c r="Q533">
        <v>54816.75</v>
      </c>
      <c r="R533">
        <v>0</v>
      </c>
      <c r="S533">
        <v>158216.97</v>
      </c>
    </row>
    <row r="534" spans="1:19" x14ac:dyDescent="0.35">
      <c r="A534">
        <v>2024</v>
      </c>
      <c r="B534" t="s">
        <v>5561</v>
      </c>
      <c r="C534">
        <v>43</v>
      </c>
      <c r="D534">
        <v>2</v>
      </c>
      <c r="E534">
        <v>15</v>
      </c>
      <c r="F534" t="s">
        <v>455</v>
      </c>
      <c r="G534" t="s">
        <v>6211</v>
      </c>
      <c r="H534">
        <v>7</v>
      </c>
      <c r="I534">
        <v>104026</v>
      </c>
      <c r="J534">
        <v>1190</v>
      </c>
      <c r="K534" t="s">
        <v>6167</v>
      </c>
      <c r="L534">
        <v>0</v>
      </c>
      <c r="M534" t="s">
        <v>5520</v>
      </c>
      <c r="N534">
        <v>259666.65</v>
      </c>
      <c r="O534">
        <v>100375.43</v>
      </c>
      <c r="P534">
        <v>0</v>
      </c>
      <c r="Q534">
        <v>75000</v>
      </c>
      <c r="R534">
        <v>0</v>
      </c>
      <c r="S534">
        <v>285042.08</v>
      </c>
    </row>
    <row r="535" spans="1:19" x14ac:dyDescent="0.35">
      <c r="A535">
        <v>2024</v>
      </c>
      <c r="B535" t="s">
        <v>5561</v>
      </c>
      <c r="C535">
        <v>43</v>
      </c>
      <c r="D535">
        <v>2</v>
      </c>
      <c r="E535">
        <v>16</v>
      </c>
      <c r="F535" t="s">
        <v>125</v>
      </c>
      <c r="G535" t="s">
        <v>6212</v>
      </c>
      <c r="H535">
        <v>7</v>
      </c>
      <c r="I535">
        <v>104026</v>
      </c>
      <c r="J535">
        <v>1190</v>
      </c>
      <c r="K535" t="s">
        <v>6167</v>
      </c>
      <c r="L535">
        <v>0</v>
      </c>
      <c r="M535" t="s">
        <v>5520</v>
      </c>
      <c r="N535">
        <v>220645.49</v>
      </c>
      <c r="O535">
        <v>51071.1</v>
      </c>
      <c r="P535">
        <v>0</v>
      </c>
      <c r="Q535">
        <v>92424.35</v>
      </c>
      <c r="R535">
        <v>0</v>
      </c>
      <c r="S535">
        <v>179292.24</v>
      </c>
    </row>
    <row r="536" spans="1:19" x14ac:dyDescent="0.35">
      <c r="A536">
        <v>2024</v>
      </c>
      <c r="B536" t="s">
        <v>5717</v>
      </c>
      <c r="C536">
        <v>45</v>
      </c>
      <c r="D536">
        <v>2</v>
      </c>
      <c r="E536">
        <v>2</v>
      </c>
      <c r="F536" t="s">
        <v>294</v>
      </c>
      <c r="G536" t="s">
        <v>6213</v>
      </c>
      <c r="H536">
        <v>7</v>
      </c>
      <c r="I536">
        <v>104026</v>
      </c>
      <c r="J536">
        <v>1190</v>
      </c>
      <c r="K536" t="s">
        <v>6167</v>
      </c>
      <c r="L536">
        <v>0</v>
      </c>
      <c r="M536" t="s">
        <v>5520</v>
      </c>
      <c r="N536">
        <v>73313.399999999994</v>
      </c>
      <c r="O536">
        <v>172789.76000000001</v>
      </c>
      <c r="P536">
        <v>0</v>
      </c>
      <c r="Q536">
        <v>149683.23000000001</v>
      </c>
      <c r="R536">
        <v>0</v>
      </c>
      <c r="S536">
        <v>96419.93</v>
      </c>
    </row>
    <row r="537" spans="1:19" x14ac:dyDescent="0.35">
      <c r="A537">
        <v>2024</v>
      </c>
      <c r="B537" t="s">
        <v>5717</v>
      </c>
      <c r="C537">
        <v>45</v>
      </c>
      <c r="D537">
        <v>2</v>
      </c>
      <c r="E537">
        <v>10</v>
      </c>
      <c r="F537" t="s">
        <v>705</v>
      </c>
      <c r="G537" t="s">
        <v>5718</v>
      </c>
      <c r="H537">
        <v>7</v>
      </c>
      <c r="I537">
        <v>104026</v>
      </c>
      <c r="J537">
        <v>1190</v>
      </c>
      <c r="K537" t="s">
        <v>6167</v>
      </c>
      <c r="L537">
        <v>0</v>
      </c>
      <c r="M537" t="s">
        <v>5520</v>
      </c>
      <c r="N537">
        <v>170952.16</v>
      </c>
      <c r="O537">
        <v>145542.23000000001</v>
      </c>
      <c r="P537">
        <v>0</v>
      </c>
      <c r="Q537">
        <v>171226.78</v>
      </c>
      <c r="R537">
        <v>0</v>
      </c>
      <c r="S537">
        <v>145267.60999999999</v>
      </c>
    </row>
    <row r="538" spans="1:19" x14ac:dyDescent="0.35">
      <c r="A538">
        <v>2024</v>
      </c>
      <c r="B538" t="s">
        <v>5572</v>
      </c>
      <c r="C538">
        <v>46</v>
      </c>
      <c r="D538">
        <v>2</v>
      </c>
      <c r="E538">
        <v>2</v>
      </c>
      <c r="F538" t="s">
        <v>391</v>
      </c>
      <c r="G538" t="s">
        <v>6214</v>
      </c>
      <c r="H538">
        <v>7</v>
      </c>
      <c r="I538">
        <v>104026</v>
      </c>
      <c r="J538">
        <v>1190</v>
      </c>
      <c r="K538" t="s">
        <v>6167</v>
      </c>
      <c r="L538">
        <v>0</v>
      </c>
      <c r="M538" t="s">
        <v>5520</v>
      </c>
      <c r="N538">
        <v>437274.33</v>
      </c>
      <c r="O538">
        <v>177872.13</v>
      </c>
      <c r="P538">
        <v>0</v>
      </c>
      <c r="Q538">
        <v>75199.820000000007</v>
      </c>
      <c r="R538">
        <v>0</v>
      </c>
      <c r="S538">
        <v>539946.64</v>
      </c>
    </row>
    <row r="539" spans="1:19" x14ac:dyDescent="0.35">
      <c r="A539">
        <v>2024</v>
      </c>
      <c r="B539" t="s">
        <v>5572</v>
      </c>
      <c r="C539">
        <v>46</v>
      </c>
      <c r="D539">
        <v>2</v>
      </c>
      <c r="E539">
        <v>13</v>
      </c>
      <c r="F539" t="s">
        <v>712</v>
      </c>
      <c r="G539" t="s">
        <v>6215</v>
      </c>
      <c r="H539">
        <v>7</v>
      </c>
      <c r="I539">
        <v>104026</v>
      </c>
      <c r="J539">
        <v>16</v>
      </c>
      <c r="K539" t="s">
        <v>6167</v>
      </c>
      <c r="L539">
        <v>0</v>
      </c>
      <c r="M539" t="s">
        <v>5520</v>
      </c>
      <c r="N539">
        <v>33849.53</v>
      </c>
      <c r="O539">
        <v>56573.91</v>
      </c>
      <c r="P539">
        <v>0</v>
      </c>
      <c r="Q539">
        <v>38838.199999999997</v>
      </c>
      <c r="R539">
        <v>0</v>
      </c>
      <c r="S539">
        <v>51585.24</v>
      </c>
    </row>
    <row r="540" spans="1:19" x14ac:dyDescent="0.35">
      <c r="A540">
        <v>2024</v>
      </c>
      <c r="B540" t="s">
        <v>5572</v>
      </c>
      <c r="C540">
        <v>46</v>
      </c>
      <c r="D540">
        <v>2</v>
      </c>
      <c r="E540">
        <v>16</v>
      </c>
      <c r="F540" t="s">
        <v>633</v>
      </c>
      <c r="G540" t="s">
        <v>6216</v>
      </c>
      <c r="H540">
        <v>7</v>
      </c>
      <c r="I540">
        <v>104026</v>
      </c>
      <c r="J540">
        <v>1190</v>
      </c>
      <c r="K540" t="s">
        <v>6166</v>
      </c>
      <c r="L540">
        <v>0</v>
      </c>
      <c r="M540" t="s">
        <v>5520</v>
      </c>
      <c r="N540">
        <v>62113.09</v>
      </c>
      <c r="O540">
        <v>6591.46</v>
      </c>
      <c r="P540">
        <v>0</v>
      </c>
      <c r="Q540">
        <v>510</v>
      </c>
      <c r="R540">
        <v>0</v>
      </c>
      <c r="S540">
        <v>68194.55</v>
      </c>
    </row>
    <row r="541" spans="1:19" x14ac:dyDescent="0.35">
      <c r="A541">
        <v>2024</v>
      </c>
      <c r="B541" t="s">
        <v>5586</v>
      </c>
      <c r="C541">
        <v>47</v>
      </c>
      <c r="D541">
        <v>2</v>
      </c>
      <c r="E541">
        <v>3</v>
      </c>
      <c r="F541" t="s">
        <v>717</v>
      </c>
      <c r="G541" t="s">
        <v>5694</v>
      </c>
      <c r="H541">
        <v>7</v>
      </c>
      <c r="I541">
        <v>104050</v>
      </c>
      <c r="J541">
        <v>911</v>
      </c>
      <c r="K541" t="s">
        <v>6167</v>
      </c>
      <c r="L541">
        <v>0</v>
      </c>
      <c r="M541" t="s">
        <v>5520</v>
      </c>
      <c r="N541">
        <v>105420.91</v>
      </c>
      <c r="O541">
        <v>36862.5</v>
      </c>
      <c r="P541">
        <v>0</v>
      </c>
      <c r="Q541">
        <v>0</v>
      </c>
      <c r="R541">
        <v>0</v>
      </c>
      <c r="S541">
        <v>142283.41</v>
      </c>
    </row>
    <row r="542" spans="1:19" x14ac:dyDescent="0.35">
      <c r="A542">
        <v>2024</v>
      </c>
      <c r="B542" t="s">
        <v>5586</v>
      </c>
      <c r="C542">
        <v>47</v>
      </c>
      <c r="D542">
        <v>2</v>
      </c>
      <c r="E542">
        <v>4</v>
      </c>
      <c r="F542" t="s">
        <v>314</v>
      </c>
      <c r="G542" t="s">
        <v>6217</v>
      </c>
      <c r="H542">
        <v>7</v>
      </c>
      <c r="I542">
        <v>104026</v>
      </c>
      <c r="J542">
        <v>1190</v>
      </c>
      <c r="K542" t="s">
        <v>6167</v>
      </c>
      <c r="L542">
        <v>0</v>
      </c>
      <c r="M542" t="s">
        <v>5520</v>
      </c>
      <c r="N542">
        <v>595301.05000000005</v>
      </c>
      <c r="O542">
        <v>155661.13</v>
      </c>
      <c r="P542">
        <v>0</v>
      </c>
      <c r="Q542">
        <v>434597.88</v>
      </c>
      <c r="R542">
        <v>0</v>
      </c>
      <c r="S542">
        <v>316364.3</v>
      </c>
    </row>
    <row r="543" spans="1:19" x14ac:dyDescent="0.35">
      <c r="A543">
        <v>2024</v>
      </c>
      <c r="B543" t="s">
        <v>5586</v>
      </c>
      <c r="C543">
        <v>47</v>
      </c>
      <c r="D543">
        <v>2</v>
      </c>
      <c r="E543">
        <v>5</v>
      </c>
      <c r="F543" t="s">
        <v>718</v>
      </c>
      <c r="G543" t="s">
        <v>5587</v>
      </c>
      <c r="H543">
        <v>7</v>
      </c>
      <c r="I543">
        <v>104026</v>
      </c>
      <c r="J543">
        <v>1190</v>
      </c>
      <c r="K543" t="s">
        <v>6167</v>
      </c>
      <c r="L543">
        <v>0</v>
      </c>
      <c r="M543" t="s">
        <v>5520</v>
      </c>
      <c r="N543">
        <v>114899.71</v>
      </c>
      <c r="O543">
        <v>82165.05</v>
      </c>
      <c r="P543">
        <v>0</v>
      </c>
      <c r="Q543">
        <v>55148.84</v>
      </c>
      <c r="R543">
        <v>0</v>
      </c>
      <c r="S543">
        <v>141915.92000000001</v>
      </c>
    </row>
    <row r="544" spans="1:19" x14ac:dyDescent="0.35">
      <c r="A544">
        <v>2024</v>
      </c>
      <c r="B544" t="s">
        <v>5517</v>
      </c>
      <c r="C544">
        <v>49</v>
      </c>
      <c r="D544">
        <v>2</v>
      </c>
      <c r="E544">
        <v>9</v>
      </c>
      <c r="F544" t="s">
        <v>351</v>
      </c>
      <c r="G544" t="s">
        <v>6218</v>
      </c>
      <c r="H544">
        <v>7</v>
      </c>
      <c r="I544">
        <v>104026</v>
      </c>
      <c r="J544">
        <v>1190</v>
      </c>
      <c r="K544" t="s">
        <v>6167</v>
      </c>
      <c r="L544">
        <v>0</v>
      </c>
      <c r="M544" t="s">
        <v>5520</v>
      </c>
      <c r="N544">
        <v>1642613.61</v>
      </c>
      <c r="O544">
        <v>1057970.98</v>
      </c>
      <c r="P544">
        <v>0</v>
      </c>
      <c r="Q544">
        <v>240250.98</v>
      </c>
      <c r="R544">
        <v>0</v>
      </c>
      <c r="S544">
        <v>2460333.61</v>
      </c>
    </row>
    <row r="545" spans="1:19" x14ac:dyDescent="0.35">
      <c r="A545">
        <v>2024</v>
      </c>
      <c r="B545" t="s">
        <v>5619</v>
      </c>
      <c r="C545">
        <v>50</v>
      </c>
      <c r="D545">
        <v>2</v>
      </c>
      <c r="E545">
        <v>1</v>
      </c>
      <c r="F545" t="s">
        <v>728</v>
      </c>
      <c r="G545" t="s">
        <v>6219</v>
      </c>
      <c r="H545">
        <v>7</v>
      </c>
      <c r="I545">
        <v>104026</v>
      </c>
      <c r="J545">
        <v>16</v>
      </c>
      <c r="K545" t="s">
        <v>6166</v>
      </c>
      <c r="L545">
        <v>0</v>
      </c>
      <c r="M545" t="s">
        <v>5520</v>
      </c>
      <c r="N545">
        <v>228964.5</v>
      </c>
      <c r="O545">
        <v>48713.59</v>
      </c>
      <c r="P545">
        <v>0</v>
      </c>
      <c r="Q545">
        <v>13567.26</v>
      </c>
      <c r="R545">
        <v>0</v>
      </c>
      <c r="S545">
        <v>264110.83</v>
      </c>
    </row>
    <row r="546" spans="1:19" x14ac:dyDescent="0.35">
      <c r="A546">
        <v>2024</v>
      </c>
      <c r="B546" t="s">
        <v>5619</v>
      </c>
      <c r="C546">
        <v>50</v>
      </c>
      <c r="D546">
        <v>2</v>
      </c>
      <c r="E546">
        <v>7</v>
      </c>
      <c r="F546" t="s">
        <v>490</v>
      </c>
      <c r="G546" t="s">
        <v>5620</v>
      </c>
      <c r="H546">
        <v>7</v>
      </c>
      <c r="I546">
        <v>104026</v>
      </c>
      <c r="J546">
        <v>16</v>
      </c>
      <c r="K546" t="s">
        <v>6166</v>
      </c>
      <c r="L546">
        <v>0</v>
      </c>
      <c r="M546" t="s">
        <v>5520</v>
      </c>
      <c r="N546">
        <v>147478.18</v>
      </c>
      <c r="O546">
        <v>95414.87</v>
      </c>
      <c r="P546">
        <v>0</v>
      </c>
      <c r="Q546">
        <v>175141.43</v>
      </c>
      <c r="R546">
        <v>0</v>
      </c>
      <c r="S546">
        <v>67751.62</v>
      </c>
    </row>
    <row r="547" spans="1:19" x14ac:dyDescent="0.35">
      <c r="A547">
        <v>2024</v>
      </c>
      <c r="B547" t="s">
        <v>5545</v>
      </c>
      <c r="C547">
        <v>52</v>
      </c>
      <c r="D547">
        <v>2</v>
      </c>
      <c r="E547">
        <v>6</v>
      </c>
      <c r="F547" t="s">
        <v>369</v>
      </c>
      <c r="G547" t="s">
        <v>6220</v>
      </c>
      <c r="H547">
        <v>7</v>
      </c>
      <c r="I547">
        <v>104087</v>
      </c>
      <c r="J547">
        <v>5001</v>
      </c>
      <c r="K547" t="s">
        <v>6166</v>
      </c>
      <c r="L547">
        <v>0</v>
      </c>
      <c r="M547" t="s">
        <v>5520</v>
      </c>
      <c r="N547">
        <v>18178.52</v>
      </c>
      <c r="O547">
        <v>22050.68</v>
      </c>
      <c r="P547">
        <v>0</v>
      </c>
      <c r="Q547">
        <v>0</v>
      </c>
      <c r="R547">
        <v>0</v>
      </c>
      <c r="S547">
        <v>40229.199999999997</v>
      </c>
    </row>
    <row r="548" spans="1:19" x14ac:dyDescent="0.35">
      <c r="A548">
        <v>2024</v>
      </c>
      <c r="B548" t="s">
        <v>5545</v>
      </c>
      <c r="C548">
        <v>52</v>
      </c>
      <c r="D548">
        <v>2</v>
      </c>
      <c r="E548">
        <v>11</v>
      </c>
      <c r="F548" t="s">
        <v>724</v>
      </c>
      <c r="G548" t="s">
        <v>6221</v>
      </c>
      <c r="H548">
        <v>7</v>
      </c>
      <c r="I548">
        <v>104026</v>
      </c>
      <c r="J548">
        <v>31202</v>
      </c>
      <c r="K548" t="s">
        <v>6166</v>
      </c>
      <c r="L548">
        <v>0</v>
      </c>
      <c r="M548" t="s">
        <v>5520</v>
      </c>
      <c r="N548">
        <v>0</v>
      </c>
      <c r="O548">
        <v>63053.27</v>
      </c>
      <c r="P548">
        <v>0</v>
      </c>
      <c r="Q548">
        <v>50000</v>
      </c>
      <c r="R548">
        <v>0</v>
      </c>
      <c r="S548">
        <v>13053.27</v>
      </c>
    </row>
    <row r="549" spans="1:19" x14ac:dyDescent="0.35">
      <c r="A549">
        <v>2024</v>
      </c>
      <c r="B549" t="s">
        <v>5545</v>
      </c>
      <c r="C549">
        <v>52</v>
      </c>
      <c r="D549">
        <v>2</v>
      </c>
      <c r="E549">
        <v>14</v>
      </c>
      <c r="F549" t="s">
        <v>125</v>
      </c>
      <c r="G549" t="s">
        <v>6222</v>
      </c>
      <c r="H549">
        <v>7</v>
      </c>
      <c r="I549">
        <v>104050</v>
      </c>
      <c r="J549">
        <v>1190</v>
      </c>
      <c r="K549" t="s">
        <v>6166</v>
      </c>
      <c r="L549">
        <v>0</v>
      </c>
      <c r="M549" t="s">
        <v>5520</v>
      </c>
      <c r="N549">
        <v>71734.759999999995</v>
      </c>
      <c r="O549">
        <v>34672.720000000001</v>
      </c>
      <c r="P549">
        <v>0</v>
      </c>
      <c r="Q549">
        <v>64238.47</v>
      </c>
      <c r="R549">
        <v>0</v>
      </c>
      <c r="S549">
        <v>42169.01</v>
      </c>
    </row>
    <row r="550" spans="1:19" x14ac:dyDescent="0.35">
      <c r="A550">
        <v>2024</v>
      </c>
      <c r="B550" t="s">
        <v>5820</v>
      </c>
      <c r="C550">
        <v>53</v>
      </c>
      <c r="D550">
        <v>2</v>
      </c>
      <c r="E550">
        <v>8</v>
      </c>
      <c r="F550" t="s">
        <v>412</v>
      </c>
      <c r="G550" t="s">
        <v>6223</v>
      </c>
      <c r="H550">
        <v>7</v>
      </c>
      <c r="I550">
        <v>104026</v>
      </c>
      <c r="J550">
        <v>1190</v>
      </c>
      <c r="K550" t="s">
        <v>6167</v>
      </c>
      <c r="L550">
        <v>0</v>
      </c>
      <c r="M550" t="s">
        <v>5520</v>
      </c>
      <c r="N550">
        <v>391233.11</v>
      </c>
      <c r="O550">
        <v>226531.23</v>
      </c>
      <c r="P550">
        <v>0</v>
      </c>
      <c r="Q550">
        <v>179911</v>
      </c>
      <c r="R550">
        <v>0</v>
      </c>
      <c r="S550">
        <v>437853.34</v>
      </c>
    </row>
    <row r="551" spans="1:19" x14ac:dyDescent="0.35">
      <c r="A551">
        <v>2024</v>
      </c>
      <c r="B551" t="s">
        <v>5603</v>
      </c>
      <c r="C551">
        <v>54</v>
      </c>
      <c r="D551">
        <v>2</v>
      </c>
      <c r="E551">
        <v>9</v>
      </c>
      <c r="F551" t="s">
        <v>278</v>
      </c>
      <c r="G551" t="s">
        <v>5720</v>
      </c>
      <c r="H551">
        <v>7</v>
      </c>
      <c r="I551">
        <v>104026</v>
      </c>
      <c r="J551">
        <v>1190</v>
      </c>
      <c r="K551" t="s">
        <v>6167</v>
      </c>
      <c r="L551">
        <v>0</v>
      </c>
      <c r="M551" t="s">
        <v>5520</v>
      </c>
      <c r="N551">
        <v>3554911.83</v>
      </c>
      <c r="O551">
        <v>208527.5</v>
      </c>
      <c r="P551">
        <v>0</v>
      </c>
      <c r="Q551">
        <v>35234.49</v>
      </c>
      <c r="R551">
        <v>0</v>
      </c>
      <c r="S551">
        <v>3728204.84</v>
      </c>
    </row>
    <row r="552" spans="1:19" x14ac:dyDescent="0.35">
      <c r="A552">
        <v>2024</v>
      </c>
      <c r="B552" t="s">
        <v>5634</v>
      </c>
      <c r="C552">
        <v>55</v>
      </c>
      <c r="D552">
        <v>2</v>
      </c>
      <c r="E552">
        <v>4</v>
      </c>
      <c r="F552" t="s">
        <v>622</v>
      </c>
      <c r="G552" t="s">
        <v>6224</v>
      </c>
      <c r="H552">
        <v>7</v>
      </c>
      <c r="I552">
        <v>104026</v>
      </c>
      <c r="J552">
        <v>1190</v>
      </c>
      <c r="K552" t="s">
        <v>6167</v>
      </c>
      <c r="L552">
        <v>0</v>
      </c>
      <c r="M552" t="s">
        <v>5520</v>
      </c>
      <c r="N552">
        <v>328924.3</v>
      </c>
      <c r="O552">
        <v>91555.04</v>
      </c>
      <c r="P552">
        <v>0</v>
      </c>
      <c r="Q552">
        <v>238257.81</v>
      </c>
      <c r="R552">
        <v>0</v>
      </c>
      <c r="S552">
        <v>182221.53</v>
      </c>
    </row>
    <row r="553" spans="1:19" x14ac:dyDescent="0.35">
      <c r="A553">
        <v>2024</v>
      </c>
      <c r="B553" t="s">
        <v>5634</v>
      </c>
      <c r="C553">
        <v>55</v>
      </c>
      <c r="D553">
        <v>2</v>
      </c>
      <c r="E553">
        <v>11</v>
      </c>
      <c r="F553" t="s">
        <v>311</v>
      </c>
      <c r="G553" t="s">
        <v>6225</v>
      </c>
      <c r="H553">
        <v>7</v>
      </c>
      <c r="I553">
        <v>104026</v>
      </c>
      <c r="J553">
        <v>1190</v>
      </c>
      <c r="K553" t="s">
        <v>6167</v>
      </c>
      <c r="L553">
        <v>0</v>
      </c>
      <c r="M553" t="s">
        <v>5520</v>
      </c>
      <c r="N553">
        <v>304207.98</v>
      </c>
      <c r="O553">
        <v>280455.32</v>
      </c>
      <c r="P553">
        <v>0</v>
      </c>
      <c r="Q553">
        <v>145738.04</v>
      </c>
      <c r="R553">
        <v>0</v>
      </c>
      <c r="S553">
        <v>438925.26</v>
      </c>
    </row>
    <row r="554" spans="1:19" x14ac:dyDescent="0.35">
      <c r="A554">
        <v>2024</v>
      </c>
      <c r="B554" t="s">
        <v>5767</v>
      </c>
      <c r="C554">
        <v>56</v>
      </c>
      <c r="D554">
        <v>2</v>
      </c>
      <c r="E554">
        <v>6</v>
      </c>
      <c r="F554" t="s">
        <v>254</v>
      </c>
      <c r="G554" t="s">
        <v>6226</v>
      </c>
      <c r="H554">
        <v>7</v>
      </c>
      <c r="I554">
        <v>104026</v>
      </c>
      <c r="J554">
        <v>1190</v>
      </c>
      <c r="K554" t="s">
        <v>6167</v>
      </c>
      <c r="L554">
        <v>0</v>
      </c>
      <c r="M554" t="s">
        <v>5520</v>
      </c>
      <c r="N554">
        <v>37824.31</v>
      </c>
      <c r="O554">
        <v>28087.040000000001</v>
      </c>
      <c r="P554">
        <v>0</v>
      </c>
      <c r="Q554">
        <v>0</v>
      </c>
      <c r="R554">
        <v>0</v>
      </c>
      <c r="S554">
        <v>65911.350000000006</v>
      </c>
    </row>
    <row r="555" spans="1:19" x14ac:dyDescent="0.35">
      <c r="A555">
        <v>2024</v>
      </c>
      <c r="B555" t="s">
        <v>5767</v>
      </c>
      <c r="C555">
        <v>56</v>
      </c>
      <c r="D555">
        <v>2</v>
      </c>
      <c r="E555">
        <v>8</v>
      </c>
      <c r="F555" t="s">
        <v>629</v>
      </c>
      <c r="G555" t="s">
        <v>6227</v>
      </c>
      <c r="H555">
        <v>7</v>
      </c>
      <c r="I555">
        <v>104026</v>
      </c>
      <c r="J555">
        <v>1190</v>
      </c>
      <c r="K555" t="s">
        <v>6167</v>
      </c>
      <c r="L555">
        <v>0</v>
      </c>
      <c r="M555" t="s">
        <v>5520</v>
      </c>
      <c r="N555">
        <v>115271.14</v>
      </c>
      <c r="O555">
        <v>40421.64</v>
      </c>
      <c r="P555">
        <v>0</v>
      </c>
      <c r="Q555">
        <v>0</v>
      </c>
      <c r="R555">
        <v>0</v>
      </c>
      <c r="S555">
        <v>155692.78</v>
      </c>
    </row>
    <row r="556" spans="1:19" x14ac:dyDescent="0.35">
      <c r="A556">
        <v>2024</v>
      </c>
      <c r="B556" t="s">
        <v>5611</v>
      </c>
      <c r="C556">
        <v>57</v>
      </c>
      <c r="D556">
        <v>2</v>
      </c>
      <c r="E556">
        <v>6</v>
      </c>
      <c r="F556" t="s">
        <v>510</v>
      </c>
      <c r="G556" t="s">
        <v>6228</v>
      </c>
      <c r="H556">
        <v>7</v>
      </c>
      <c r="I556">
        <v>104026</v>
      </c>
      <c r="J556">
        <v>1200</v>
      </c>
      <c r="K556" t="s">
        <v>6167</v>
      </c>
      <c r="L556">
        <v>0</v>
      </c>
      <c r="M556" t="s">
        <v>5520</v>
      </c>
      <c r="N556">
        <v>89276.54</v>
      </c>
      <c r="O556">
        <v>29532.34</v>
      </c>
      <c r="P556">
        <v>0</v>
      </c>
      <c r="Q556">
        <v>0</v>
      </c>
      <c r="R556">
        <v>0</v>
      </c>
      <c r="S556">
        <v>118808.88</v>
      </c>
    </row>
    <row r="557" spans="1:19" x14ac:dyDescent="0.35">
      <c r="A557">
        <v>2024</v>
      </c>
      <c r="B557" t="s">
        <v>5611</v>
      </c>
      <c r="C557">
        <v>57</v>
      </c>
      <c r="D557">
        <v>2</v>
      </c>
      <c r="E557">
        <v>7</v>
      </c>
      <c r="F557" t="s">
        <v>582</v>
      </c>
      <c r="G557" t="s">
        <v>5614</v>
      </c>
      <c r="H557">
        <v>7</v>
      </c>
      <c r="I557">
        <v>104026</v>
      </c>
      <c r="J557">
        <v>1190</v>
      </c>
      <c r="K557" t="s">
        <v>6167</v>
      </c>
      <c r="L557">
        <v>0</v>
      </c>
      <c r="M557" t="s">
        <v>5520</v>
      </c>
      <c r="N557">
        <v>720513.63</v>
      </c>
      <c r="O557">
        <v>151142.20000000001</v>
      </c>
      <c r="P557">
        <v>0</v>
      </c>
      <c r="Q557">
        <v>34439</v>
      </c>
      <c r="R557">
        <v>0</v>
      </c>
      <c r="S557">
        <v>837216.83</v>
      </c>
    </row>
    <row r="558" spans="1:19" x14ac:dyDescent="0.35">
      <c r="A558">
        <v>2024</v>
      </c>
      <c r="B558" t="s">
        <v>5611</v>
      </c>
      <c r="C558">
        <v>57</v>
      </c>
      <c r="D558">
        <v>2</v>
      </c>
      <c r="E558">
        <v>8</v>
      </c>
      <c r="F558" t="s">
        <v>327</v>
      </c>
      <c r="G558" t="s">
        <v>6229</v>
      </c>
      <c r="H558">
        <v>7</v>
      </c>
      <c r="I558">
        <v>104026</v>
      </c>
      <c r="J558">
        <v>1190</v>
      </c>
      <c r="K558" t="s">
        <v>6167</v>
      </c>
      <c r="L558">
        <v>0</v>
      </c>
      <c r="M558" t="s">
        <v>5520</v>
      </c>
      <c r="N558">
        <v>299232.18</v>
      </c>
      <c r="O558">
        <v>44644.74</v>
      </c>
      <c r="P558">
        <v>0</v>
      </c>
      <c r="Q558">
        <v>0</v>
      </c>
      <c r="R558">
        <v>0</v>
      </c>
      <c r="S558">
        <v>343876.92</v>
      </c>
    </row>
    <row r="559" spans="1:19" x14ac:dyDescent="0.35">
      <c r="A559">
        <v>2024</v>
      </c>
      <c r="B559" t="s">
        <v>5680</v>
      </c>
      <c r="C559">
        <v>61</v>
      </c>
      <c r="D559">
        <v>2</v>
      </c>
      <c r="E559">
        <v>1</v>
      </c>
      <c r="F559" t="s">
        <v>291</v>
      </c>
      <c r="G559" t="s">
        <v>6230</v>
      </c>
      <c r="H559">
        <v>7</v>
      </c>
      <c r="I559">
        <v>104026</v>
      </c>
      <c r="J559">
        <v>1190</v>
      </c>
      <c r="K559" t="s">
        <v>6167</v>
      </c>
      <c r="L559">
        <v>0</v>
      </c>
      <c r="M559" t="s">
        <v>5520</v>
      </c>
      <c r="N559">
        <v>42867.95</v>
      </c>
      <c r="O559">
        <v>41994.07</v>
      </c>
      <c r="P559">
        <v>0</v>
      </c>
      <c r="Q559">
        <v>68549.36</v>
      </c>
      <c r="R559">
        <v>0</v>
      </c>
      <c r="S559">
        <v>16312.66</v>
      </c>
    </row>
    <row r="560" spans="1:19" x14ac:dyDescent="0.35">
      <c r="A560">
        <v>2024</v>
      </c>
      <c r="B560" t="s">
        <v>5532</v>
      </c>
      <c r="C560">
        <v>64</v>
      </c>
      <c r="D560">
        <v>2</v>
      </c>
      <c r="E560">
        <v>6</v>
      </c>
      <c r="F560" t="s">
        <v>409</v>
      </c>
      <c r="G560" t="s">
        <v>6231</v>
      </c>
      <c r="H560">
        <v>7</v>
      </c>
      <c r="I560">
        <v>104026</v>
      </c>
      <c r="J560">
        <v>1190</v>
      </c>
      <c r="K560" t="s">
        <v>6167</v>
      </c>
      <c r="L560">
        <v>0</v>
      </c>
      <c r="M560" t="s">
        <v>5520</v>
      </c>
      <c r="N560">
        <v>295860.19</v>
      </c>
      <c r="O560">
        <v>9765.2000000000007</v>
      </c>
      <c r="P560">
        <v>0</v>
      </c>
      <c r="Q560">
        <v>0</v>
      </c>
      <c r="R560">
        <v>0</v>
      </c>
      <c r="S560">
        <v>305625.39</v>
      </c>
    </row>
    <row r="561" spans="1:19" x14ac:dyDescent="0.35">
      <c r="A561">
        <v>2024</v>
      </c>
      <c r="B561" t="s">
        <v>5532</v>
      </c>
      <c r="C561">
        <v>64</v>
      </c>
      <c r="D561">
        <v>2</v>
      </c>
      <c r="E561">
        <v>7</v>
      </c>
      <c r="F561" t="s">
        <v>331</v>
      </c>
      <c r="G561" t="s">
        <v>5698</v>
      </c>
      <c r="H561">
        <v>7</v>
      </c>
      <c r="I561">
        <v>104026</v>
      </c>
      <c r="J561">
        <v>16</v>
      </c>
      <c r="K561" t="s">
        <v>6166</v>
      </c>
      <c r="L561">
        <v>0</v>
      </c>
      <c r="M561" t="s">
        <v>5520</v>
      </c>
      <c r="N561">
        <v>230701.45</v>
      </c>
      <c r="O561">
        <v>82390.789999999994</v>
      </c>
      <c r="P561">
        <v>0</v>
      </c>
      <c r="Q561">
        <v>61437.01</v>
      </c>
      <c r="R561">
        <v>0</v>
      </c>
      <c r="S561">
        <v>251655.23</v>
      </c>
    </row>
    <row r="562" spans="1:19" x14ac:dyDescent="0.35">
      <c r="A562">
        <v>2024</v>
      </c>
      <c r="B562" t="s">
        <v>6079</v>
      </c>
      <c r="C562">
        <v>65</v>
      </c>
      <c r="D562">
        <v>2</v>
      </c>
      <c r="E562">
        <v>2</v>
      </c>
      <c r="F562" t="s">
        <v>771</v>
      </c>
      <c r="G562" t="s">
        <v>6232</v>
      </c>
      <c r="H562">
        <v>7</v>
      </c>
      <c r="I562">
        <v>104026</v>
      </c>
      <c r="J562">
        <v>1190</v>
      </c>
      <c r="K562" t="s">
        <v>6167</v>
      </c>
      <c r="L562">
        <v>0</v>
      </c>
      <c r="M562" t="s">
        <v>5520</v>
      </c>
      <c r="N562">
        <v>1725901.83</v>
      </c>
      <c r="O562">
        <v>606630.49</v>
      </c>
      <c r="P562">
        <v>0</v>
      </c>
      <c r="Q562">
        <v>1934552.06</v>
      </c>
      <c r="R562">
        <v>0</v>
      </c>
      <c r="S562">
        <v>397980.26</v>
      </c>
    </row>
    <row r="563" spans="1:19" x14ac:dyDescent="0.35">
      <c r="A563">
        <v>2024</v>
      </c>
      <c r="B563" t="s">
        <v>5721</v>
      </c>
      <c r="C563">
        <v>66</v>
      </c>
      <c r="D563">
        <v>2</v>
      </c>
      <c r="E563">
        <v>9</v>
      </c>
      <c r="F563" t="s">
        <v>566</v>
      </c>
      <c r="G563" t="s">
        <v>6233</v>
      </c>
      <c r="H563">
        <v>7</v>
      </c>
      <c r="I563">
        <v>104026</v>
      </c>
      <c r="J563">
        <v>16</v>
      </c>
      <c r="K563" t="s">
        <v>6166</v>
      </c>
      <c r="L563">
        <v>0</v>
      </c>
      <c r="M563" t="s">
        <v>5520</v>
      </c>
      <c r="N563">
        <v>137297.63</v>
      </c>
      <c r="O563">
        <v>12167.66</v>
      </c>
      <c r="P563">
        <v>0</v>
      </c>
      <c r="Q563">
        <v>74000</v>
      </c>
      <c r="R563">
        <v>0</v>
      </c>
      <c r="S563">
        <v>75465.289999999994</v>
      </c>
    </row>
    <row r="564" spans="1:19" x14ac:dyDescent="0.35">
      <c r="A564">
        <v>2024</v>
      </c>
      <c r="B564" t="s">
        <v>5721</v>
      </c>
      <c r="C564">
        <v>66</v>
      </c>
      <c r="D564">
        <v>2</v>
      </c>
      <c r="E564">
        <v>11</v>
      </c>
      <c r="F564" t="s">
        <v>455</v>
      </c>
      <c r="G564" t="s">
        <v>6234</v>
      </c>
      <c r="H564">
        <v>7</v>
      </c>
      <c r="I564">
        <v>104026</v>
      </c>
      <c r="J564">
        <v>1190</v>
      </c>
      <c r="K564" t="s">
        <v>6167</v>
      </c>
      <c r="L564">
        <v>0</v>
      </c>
      <c r="M564" t="s">
        <v>5520</v>
      </c>
      <c r="N564">
        <v>120264.31</v>
      </c>
      <c r="O564">
        <v>34323.21</v>
      </c>
      <c r="P564">
        <v>0</v>
      </c>
      <c r="Q564">
        <v>33000</v>
      </c>
      <c r="R564">
        <v>0</v>
      </c>
      <c r="S564">
        <v>121587.52</v>
      </c>
    </row>
    <row r="565" spans="1:19" x14ac:dyDescent="0.35">
      <c r="A565">
        <v>2024</v>
      </c>
      <c r="B565" t="s">
        <v>6092</v>
      </c>
      <c r="C565">
        <v>70</v>
      </c>
      <c r="D565">
        <v>2</v>
      </c>
      <c r="E565">
        <v>1</v>
      </c>
      <c r="F565" t="s">
        <v>722</v>
      </c>
      <c r="G565" t="s">
        <v>6235</v>
      </c>
      <c r="H565">
        <v>7</v>
      </c>
      <c r="I565">
        <v>104026</v>
      </c>
      <c r="J565">
        <v>16</v>
      </c>
      <c r="K565" t="s">
        <v>6166</v>
      </c>
      <c r="L565">
        <v>0</v>
      </c>
      <c r="M565" t="s">
        <v>5520</v>
      </c>
      <c r="N565">
        <v>30438.240000000002</v>
      </c>
      <c r="O565">
        <v>6128.74</v>
      </c>
      <c r="P565">
        <v>0</v>
      </c>
      <c r="Q565">
        <v>18000</v>
      </c>
      <c r="R565">
        <v>0</v>
      </c>
      <c r="S565">
        <v>18566.98</v>
      </c>
    </row>
    <row r="566" spans="1:19" x14ac:dyDescent="0.35">
      <c r="A566">
        <v>2024</v>
      </c>
      <c r="B566" t="s">
        <v>5538</v>
      </c>
      <c r="C566">
        <v>71</v>
      </c>
      <c r="D566">
        <v>2</v>
      </c>
      <c r="E566">
        <v>7</v>
      </c>
      <c r="F566" t="s">
        <v>629</v>
      </c>
      <c r="G566" t="s">
        <v>6236</v>
      </c>
      <c r="H566">
        <v>7</v>
      </c>
      <c r="I566">
        <v>104026</v>
      </c>
      <c r="J566">
        <v>1190</v>
      </c>
      <c r="K566" t="s">
        <v>6167</v>
      </c>
      <c r="L566">
        <v>0</v>
      </c>
      <c r="M566" t="s">
        <v>5520</v>
      </c>
      <c r="N566">
        <v>0</v>
      </c>
      <c r="O566">
        <v>250</v>
      </c>
      <c r="P566">
        <v>0</v>
      </c>
      <c r="Q566">
        <v>0</v>
      </c>
      <c r="R566">
        <v>0</v>
      </c>
      <c r="S566">
        <v>250</v>
      </c>
    </row>
    <row r="567" spans="1:19" x14ac:dyDescent="0.35">
      <c r="A567">
        <v>2024</v>
      </c>
      <c r="B567" t="s">
        <v>5538</v>
      </c>
      <c r="C567">
        <v>71</v>
      </c>
      <c r="D567">
        <v>2</v>
      </c>
      <c r="E567">
        <v>8</v>
      </c>
      <c r="F567" t="s">
        <v>311</v>
      </c>
      <c r="G567" t="s">
        <v>6237</v>
      </c>
      <c r="H567">
        <v>7</v>
      </c>
      <c r="I567">
        <v>104026</v>
      </c>
      <c r="J567">
        <v>1190</v>
      </c>
      <c r="K567" t="s">
        <v>6167</v>
      </c>
      <c r="L567">
        <v>0</v>
      </c>
      <c r="M567" t="s">
        <v>5520</v>
      </c>
      <c r="N567">
        <v>169370.13</v>
      </c>
      <c r="O567">
        <v>104481.86</v>
      </c>
      <c r="P567">
        <v>0</v>
      </c>
      <c r="Q567">
        <v>99112.65</v>
      </c>
      <c r="R567">
        <v>0</v>
      </c>
      <c r="S567">
        <v>174739.34</v>
      </c>
    </row>
    <row r="568" spans="1:19" x14ac:dyDescent="0.35">
      <c r="A568">
        <v>2024</v>
      </c>
      <c r="B568" t="s">
        <v>5594</v>
      </c>
      <c r="C568">
        <v>73</v>
      </c>
      <c r="D568">
        <v>2</v>
      </c>
      <c r="E568">
        <v>6</v>
      </c>
      <c r="F568" t="s">
        <v>480</v>
      </c>
      <c r="G568" t="s">
        <v>6238</v>
      </c>
      <c r="H568">
        <v>7</v>
      </c>
      <c r="I568">
        <v>104026</v>
      </c>
      <c r="J568">
        <v>1190</v>
      </c>
      <c r="K568" t="s">
        <v>6166</v>
      </c>
      <c r="L568">
        <v>0</v>
      </c>
      <c r="M568" t="s">
        <v>5520</v>
      </c>
      <c r="N568">
        <v>34239.54</v>
      </c>
      <c r="O568">
        <v>34798.46</v>
      </c>
      <c r="P568">
        <v>0</v>
      </c>
      <c r="Q568">
        <v>0</v>
      </c>
      <c r="R568">
        <v>0</v>
      </c>
      <c r="S568">
        <v>69038</v>
      </c>
    </row>
    <row r="569" spans="1:19" x14ac:dyDescent="0.35">
      <c r="A569">
        <v>2024</v>
      </c>
      <c r="B569" t="s">
        <v>5594</v>
      </c>
      <c r="C569">
        <v>73</v>
      </c>
      <c r="D569">
        <v>2</v>
      </c>
      <c r="E569">
        <v>10</v>
      </c>
      <c r="F569" t="s">
        <v>671</v>
      </c>
      <c r="G569" t="s">
        <v>6239</v>
      </c>
      <c r="H569">
        <v>7</v>
      </c>
      <c r="I569">
        <v>104026</v>
      </c>
      <c r="J569">
        <v>16</v>
      </c>
      <c r="K569" t="s">
        <v>6166</v>
      </c>
      <c r="L569">
        <v>0</v>
      </c>
      <c r="M569" t="s">
        <v>5520</v>
      </c>
      <c r="N569">
        <v>114697.42</v>
      </c>
      <c r="O569">
        <v>21663.82</v>
      </c>
      <c r="P569">
        <v>0</v>
      </c>
      <c r="Q569">
        <v>0</v>
      </c>
      <c r="R569">
        <v>0</v>
      </c>
      <c r="S569">
        <v>136361.24</v>
      </c>
    </row>
    <row r="570" spans="1:19" x14ac:dyDescent="0.35">
      <c r="A570">
        <v>2024</v>
      </c>
      <c r="B570" t="s">
        <v>5876</v>
      </c>
      <c r="C570">
        <v>74</v>
      </c>
      <c r="D570">
        <v>2</v>
      </c>
      <c r="E570">
        <v>7</v>
      </c>
      <c r="F570" t="s">
        <v>300</v>
      </c>
      <c r="G570" t="s">
        <v>6240</v>
      </c>
      <c r="H570">
        <v>7</v>
      </c>
      <c r="I570">
        <v>104026</v>
      </c>
      <c r="J570">
        <v>6</v>
      </c>
      <c r="K570" t="s">
        <v>6167</v>
      </c>
      <c r="L570">
        <v>0</v>
      </c>
      <c r="M570" t="s">
        <v>5520</v>
      </c>
      <c r="N570">
        <v>17418.189999999999</v>
      </c>
      <c r="O570">
        <v>10431.44</v>
      </c>
      <c r="P570">
        <v>0</v>
      </c>
      <c r="Q570">
        <v>9000</v>
      </c>
      <c r="R570">
        <v>0</v>
      </c>
      <c r="S570">
        <v>18849.63</v>
      </c>
    </row>
    <row r="571" spans="1:19" x14ac:dyDescent="0.35">
      <c r="A571">
        <v>2024</v>
      </c>
      <c r="B571" t="s">
        <v>5770</v>
      </c>
      <c r="C571">
        <v>77</v>
      </c>
      <c r="D571">
        <v>2</v>
      </c>
      <c r="E571">
        <v>6</v>
      </c>
      <c r="F571" t="s">
        <v>564</v>
      </c>
      <c r="G571" t="s">
        <v>6241</v>
      </c>
      <c r="H571">
        <v>7</v>
      </c>
      <c r="I571">
        <v>900001</v>
      </c>
      <c r="J571">
        <v>1690</v>
      </c>
      <c r="K571" t="s">
        <v>6167</v>
      </c>
      <c r="L571">
        <v>0</v>
      </c>
      <c r="M571" t="s">
        <v>5520</v>
      </c>
      <c r="N571">
        <v>67253.03</v>
      </c>
      <c r="O571">
        <v>22498.07</v>
      </c>
      <c r="P571">
        <v>0</v>
      </c>
      <c r="Q571">
        <v>60924.63</v>
      </c>
      <c r="R571">
        <v>0</v>
      </c>
      <c r="S571">
        <v>28826.47</v>
      </c>
    </row>
    <row r="572" spans="1:19" x14ac:dyDescent="0.35">
      <c r="A572">
        <v>2024</v>
      </c>
      <c r="B572" t="s">
        <v>5578</v>
      </c>
      <c r="C572">
        <v>79</v>
      </c>
      <c r="D572">
        <v>2</v>
      </c>
      <c r="E572">
        <v>2</v>
      </c>
      <c r="F572" t="s">
        <v>300</v>
      </c>
      <c r="G572" t="s">
        <v>6242</v>
      </c>
      <c r="H572">
        <v>7</v>
      </c>
      <c r="I572">
        <v>104050</v>
      </c>
      <c r="J572">
        <v>1190</v>
      </c>
      <c r="K572" t="s">
        <v>6166</v>
      </c>
      <c r="L572">
        <v>0</v>
      </c>
      <c r="M572" t="s">
        <v>5520</v>
      </c>
      <c r="N572">
        <v>31058.76</v>
      </c>
      <c r="O572">
        <v>30916.51</v>
      </c>
      <c r="P572">
        <v>0</v>
      </c>
      <c r="Q572">
        <v>20000</v>
      </c>
      <c r="R572">
        <v>0</v>
      </c>
      <c r="S572">
        <v>41975.27</v>
      </c>
    </row>
    <row r="573" spans="1:19" x14ac:dyDescent="0.35">
      <c r="A573">
        <v>2024</v>
      </c>
      <c r="B573" t="s">
        <v>5578</v>
      </c>
      <c r="C573">
        <v>79</v>
      </c>
      <c r="D573">
        <v>2</v>
      </c>
      <c r="E573">
        <v>6</v>
      </c>
      <c r="F573" t="s">
        <v>819</v>
      </c>
      <c r="G573" t="s">
        <v>6243</v>
      </c>
      <c r="H573">
        <v>7</v>
      </c>
      <c r="I573">
        <v>104026</v>
      </c>
      <c r="J573">
        <v>1190</v>
      </c>
      <c r="K573" t="s">
        <v>6166</v>
      </c>
      <c r="L573">
        <v>0</v>
      </c>
      <c r="M573" t="s">
        <v>5520</v>
      </c>
      <c r="N573">
        <v>287837.98</v>
      </c>
      <c r="O573">
        <v>75272.03</v>
      </c>
      <c r="P573">
        <v>0</v>
      </c>
      <c r="Q573">
        <v>155450</v>
      </c>
      <c r="R573">
        <v>0</v>
      </c>
      <c r="S573">
        <v>207660.01</v>
      </c>
    </row>
    <row r="574" spans="1:19" x14ac:dyDescent="0.35">
      <c r="A574">
        <v>2024</v>
      </c>
      <c r="B574" t="s">
        <v>5578</v>
      </c>
      <c r="C574">
        <v>79</v>
      </c>
      <c r="D574">
        <v>2</v>
      </c>
      <c r="E574">
        <v>11</v>
      </c>
      <c r="F574" t="s">
        <v>125</v>
      </c>
      <c r="G574" t="s">
        <v>6244</v>
      </c>
      <c r="H574">
        <v>7</v>
      </c>
      <c r="I574">
        <v>104026</v>
      </c>
      <c r="J574">
        <v>16</v>
      </c>
      <c r="K574" t="s">
        <v>6166</v>
      </c>
      <c r="L574">
        <v>0</v>
      </c>
      <c r="M574" t="s">
        <v>5520</v>
      </c>
      <c r="N574">
        <v>232375.96</v>
      </c>
      <c r="O574">
        <v>65388.61</v>
      </c>
      <c r="P574">
        <v>0</v>
      </c>
      <c r="Q574">
        <v>134726</v>
      </c>
      <c r="R574">
        <v>0</v>
      </c>
      <c r="S574">
        <v>163038.57</v>
      </c>
    </row>
    <row r="575" spans="1:19" x14ac:dyDescent="0.35">
      <c r="A575">
        <v>2024</v>
      </c>
      <c r="B575" t="s">
        <v>5567</v>
      </c>
      <c r="C575">
        <v>80</v>
      </c>
      <c r="D575">
        <v>2</v>
      </c>
      <c r="E575">
        <v>2</v>
      </c>
      <c r="F575" t="s">
        <v>254</v>
      </c>
      <c r="G575" t="s">
        <v>6245</v>
      </c>
      <c r="H575">
        <v>7</v>
      </c>
      <c r="I575">
        <v>104026</v>
      </c>
      <c r="J575">
        <v>1190</v>
      </c>
      <c r="K575" t="s">
        <v>6167</v>
      </c>
      <c r="L575">
        <v>0</v>
      </c>
      <c r="M575" t="s">
        <v>5520</v>
      </c>
      <c r="N575">
        <v>23240.400000000001</v>
      </c>
      <c r="O575">
        <v>9478.41</v>
      </c>
      <c r="P575">
        <v>0</v>
      </c>
      <c r="Q575">
        <v>0</v>
      </c>
      <c r="R575">
        <v>0</v>
      </c>
      <c r="S575">
        <v>32718.81</v>
      </c>
    </row>
    <row r="576" spans="1:19" x14ac:dyDescent="0.35">
      <c r="A576">
        <v>2024</v>
      </c>
      <c r="B576" t="s">
        <v>5567</v>
      </c>
      <c r="C576">
        <v>80</v>
      </c>
      <c r="D576">
        <v>2</v>
      </c>
      <c r="E576">
        <v>3</v>
      </c>
      <c r="F576" t="s">
        <v>480</v>
      </c>
      <c r="G576" t="s">
        <v>6246</v>
      </c>
      <c r="H576">
        <v>7</v>
      </c>
      <c r="I576">
        <v>104026</v>
      </c>
      <c r="J576">
        <v>1190</v>
      </c>
      <c r="K576" t="s">
        <v>6167</v>
      </c>
      <c r="L576">
        <v>0</v>
      </c>
      <c r="M576" t="s">
        <v>5520</v>
      </c>
      <c r="N576">
        <v>109642.35</v>
      </c>
      <c r="O576">
        <v>50900.01</v>
      </c>
      <c r="P576">
        <v>0</v>
      </c>
      <c r="Q576">
        <v>0</v>
      </c>
      <c r="R576">
        <v>0</v>
      </c>
      <c r="S576">
        <v>160542.35999999999</v>
      </c>
    </row>
    <row r="577" spans="1:19" x14ac:dyDescent="0.35">
      <c r="A577">
        <v>2024</v>
      </c>
      <c r="B577" t="s">
        <v>5567</v>
      </c>
      <c r="C577">
        <v>80</v>
      </c>
      <c r="D577">
        <v>2</v>
      </c>
      <c r="E577">
        <v>5</v>
      </c>
      <c r="F577" t="s">
        <v>633</v>
      </c>
      <c r="G577" t="s">
        <v>6247</v>
      </c>
      <c r="H577">
        <v>7</v>
      </c>
      <c r="I577">
        <v>104026</v>
      </c>
      <c r="J577">
        <v>2</v>
      </c>
      <c r="K577" t="s">
        <v>6166</v>
      </c>
      <c r="L577">
        <v>0</v>
      </c>
      <c r="M577" t="s">
        <v>5520</v>
      </c>
      <c r="N577">
        <v>33765.32</v>
      </c>
      <c r="O577">
        <v>0</v>
      </c>
      <c r="P577">
        <v>0</v>
      </c>
      <c r="Q577">
        <v>0</v>
      </c>
      <c r="R577">
        <v>0</v>
      </c>
      <c r="S577">
        <v>33765.32</v>
      </c>
    </row>
    <row r="578" spans="1:19" x14ac:dyDescent="0.35">
      <c r="A578">
        <v>2024</v>
      </c>
      <c r="B578" t="s">
        <v>6113</v>
      </c>
      <c r="C578">
        <v>82</v>
      </c>
      <c r="D578">
        <v>2</v>
      </c>
      <c r="E578">
        <v>4</v>
      </c>
      <c r="F578" t="s">
        <v>327</v>
      </c>
      <c r="G578" t="s">
        <v>6248</v>
      </c>
      <c r="H578">
        <v>7</v>
      </c>
      <c r="I578">
        <v>104026</v>
      </c>
      <c r="J578">
        <v>1190</v>
      </c>
      <c r="K578" t="s">
        <v>6167</v>
      </c>
      <c r="L578">
        <v>0</v>
      </c>
      <c r="M578" t="s">
        <v>5520</v>
      </c>
      <c r="N578">
        <v>380233.44</v>
      </c>
      <c r="O578">
        <v>208677.77</v>
      </c>
      <c r="P578">
        <v>0</v>
      </c>
      <c r="Q578">
        <v>110000</v>
      </c>
      <c r="R578">
        <v>0</v>
      </c>
      <c r="S578">
        <v>478911.21</v>
      </c>
    </row>
    <row r="579" spans="1:19" x14ac:dyDescent="0.35">
      <c r="A579">
        <v>2024</v>
      </c>
      <c r="B579" t="s">
        <v>5728</v>
      </c>
      <c r="C579">
        <v>85</v>
      </c>
      <c r="D579">
        <v>2</v>
      </c>
      <c r="E579">
        <v>1</v>
      </c>
      <c r="F579" t="s">
        <v>838</v>
      </c>
      <c r="G579" t="s">
        <v>6249</v>
      </c>
      <c r="H579">
        <v>7</v>
      </c>
      <c r="I579">
        <v>104026</v>
      </c>
      <c r="J579">
        <v>1190</v>
      </c>
      <c r="K579" t="s">
        <v>6167</v>
      </c>
      <c r="L579">
        <v>0</v>
      </c>
      <c r="M579" t="s">
        <v>5520</v>
      </c>
      <c r="N579">
        <v>48746.25</v>
      </c>
      <c r="O579">
        <v>0</v>
      </c>
      <c r="P579">
        <v>0</v>
      </c>
      <c r="Q579">
        <v>0</v>
      </c>
      <c r="R579">
        <v>0</v>
      </c>
      <c r="S579">
        <v>48746.25</v>
      </c>
    </row>
    <row r="580" spans="1:19" x14ac:dyDescent="0.35">
      <c r="A580">
        <v>2024</v>
      </c>
      <c r="B580" t="s">
        <v>5728</v>
      </c>
      <c r="C580">
        <v>85</v>
      </c>
      <c r="D580">
        <v>2</v>
      </c>
      <c r="E580">
        <v>3</v>
      </c>
      <c r="F580" t="s">
        <v>480</v>
      </c>
      <c r="G580" t="s">
        <v>5783</v>
      </c>
      <c r="H580">
        <v>7</v>
      </c>
      <c r="I580">
        <v>104026</v>
      </c>
      <c r="J580">
        <v>1190</v>
      </c>
      <c r="K580" t="s">
        <v>6167</v>
      </c>
      <c r="L580">
        <v>0</v>
      </c>
      <c r="M580" t="s">
        <v>5520</v>
      </c>
      <c r="N580">
        <v>252191.16</v>
      </c>
      <c r="O580">
        <v>16398.259999999998</v>
      </c>
      <c r="P580">
        <v>0</v>
      </c>
      <c r="Q580">
        <v>0</v>
      </c>
      <c r="R580">
        <v>0</v>
      </c>
      <c r="S580">
        <v>268589.42</v>
      </c>
    </row>
    <row r="581" spans="1:19" x14ac:dyDescent="0.35">
      <c r="A581">
        <v>2024</v>
      </c>
      <c r="B581" t="s">
        <v>5728</v>
      </c>
      <c r="C581">
        <v>85</v>
      </c>
      <c r="D581">
        <v>2</v>
      </c>
      <c r="E581">
        <v>4</v>
      </c>
      <c r="F581" t="s">
        <v>510</v>
      </c>
      <c r="G581" t="s">
        <v>6250</v>
      </c>
      <c r="H581">
        <v>7</v>
      </c>
      <c r="I581">
        <v>104026</v>
      </c>
      <c r="J581">
        <v>1190</v>
      </c>
      <c r="K581" t="s">
        <v>6167</v>
      </c>
      <c r="L581">
        <v>0</v>
      </c>
      <c r="M581" t="s">
        <v>5520</v>
      </c>
      <c r="N581">
        <v>637773.99</v>
      </c>
      <c r="O581">
        <v>60093.2</v>
      </c>
      <c r="P581">
        <v>0</v>
      </c>
      <c r="Q581">
        <v>470479.03</v>
      </c>
      <c r="R581">
        <v>0</v>
      </c>
      <c r="S581">
        <v>227388.16</v>
      </c>
    </row>
    <row r="582" spans="1:19" x14ac:dyDescent="0.35">
      <c r="A582">
        <v>2024</v>
      </c>
      <c r="B582" t="s">
        <v>5696</v>
      </c>
      <c r="C582">
        <v>88</v>
      </c>
      <c r="D582">
        <v>2</v>
      </c>
      <c r="E582">
        <v>13</v>
      </c>
      <c r="F582" t="s">
        <v>125</v>
      </c>
      <c r="G582" t="s">
        <v>6251</v>
      </c>
      <c r="H582">
        <v>7</v>
      </c>
      <c r="I582">
        <v>104026</v>
      </c>
      <c r="J582">
        <v>1190</v>
      </c>
      <c r="K582" t="s">
        <v>6167</v>
      </c>
      <c r="L582">
        <v>0</v>
      </c>
      <c r="M582" t="s">
        <v>5520</v>
      </c>
      <c r="N582">
        <v>163145.95000000001</v>
      </c>
      <c r="O582">
        <v>76287.63</v>
      </c>
      <c r="P582">
        <v>0</v>
      </c>
      <c r="Q582">
        <v>48850</v>
      </c>
      <c r="R582">
        <v>0</v>
      </c>
      <c r="S582">
        <v>190583.58</v>
      </c>
    </row>
    <row r="583" spans="1:19" x14ac:dyDescent="0.35">
      <c r="A583">
        <v>2024</v>
      </c>
      <c r="B583" t="s">
        <v>5551</v>
      </c>
      <c r="C583">
        <v>89</v>
      </c>
      <c r="D583">
        <v>2</v>
      </c>
      <c r="E583">
        <v>1</v>
      </c>
      <c r="F583" t="s">
        <v>852</v>
      </c>
      <c r="G583" t="s">
        <v>5552</v>
      </c>
      <c r="H583">
        <v>7</v>
      </c>
      <c r="I583">
        <v>104026</v>
      </c>
      <c r="J583">
        <v>16</v>
      </c>
      <c r="K583" t="s">
        <v>6166</v>
      </c>
      <c r="L583">
        <v>0</v>
      </c>
      <c r="M583" t="s">
        <v>5520</v>
      </c>
      <c r="N583">
        <v>3199.95</v>
      </c>
      <c r="O583">
        <v>14013.27</v>
      </c>
      <c r="P583">
        <v>0</v>
      </c>
      <c r="Q583">
        <v>12219.36</v>
      </c>
      <c r="R583">
        <v>0</v>
      </c>
      <c r="S583">
        <v>4993.8599999999997</v>
      </c>
    </row>
    <row r="584" spans="1:19" x14ac:dyDescent="0.35">
      <c r="A584">
        <v>2024</v>
      </c>
      <c r="B584" t="s">
        <v>5551</v>
      </c>
      <c r="C584">
        <v>89</v>
      </c>
      <c r="D584">
        <v>2</v>
      </c>
      <c r="E584">
        <v>2</v>
      </c>
      <c r="F584" t="s">
        <v>853</v>
      </c>
      <c r="G584" t="s">
        <v>6252</v>
      </c>
      <c r="H584">
        <v>7</v>
      </c>
      <c r="I584">
        <v>104026</v>
      </c>
      <c r="J584">
        <v>1190</v>
      </c>
      <c r="K584" t="s">
        <v>6167</v>
      </c>
      <c r="L584">
        <v>0</v>
      </c>
      <c r="M584" t="s">
        <v>5520</v>
      </c>
      <c r="N584">
        <v>8984.77</v>
      </c>
      <c r="O584">
        <v>8252.27</v>
      </c>
      <c r="P584">
        <v>0</v>
      </c>
      <c r="Q584">
        <v>0</v>
      </c>
      <c r="R584">
        <v>0</v>
      </c>
      <c r="S584">
        <v>17237.04</v>
      </c>
    </row>
    <row r="585" spans="1:19" x14ac:dyDescent="0.35">
      <c r="A585">
        <v>2024</v>
      </c>
      <c r="B585" t="s">
        <v>5551</v>
      </c>
      <c r="C585">
        <v>89</v>
      </c>
      <c r="D585">
        <v>2</v>
      </c>
      <c r="E585">
        <v>3</v>
      </c>
      <c r="F585" t="s">
        <v>391</v>
      </c>
      <c r="G585" t="s">
        <v>6253</v>
      </c>
      <c r="H585">
        <v>7</v>
      </c>
      <c r="I585">
        <v>104026</v>
      </c>
      <c r="J585">
        <v>1190</v>
      </c>
      <c r="K585" t="s">
        <v>6167</v>
      </c>
      <c r="L585">
        <v>0</v>
      </c>
      <c r="M585" t="s">
        <v>5520</v>
      </c>
      <c r="N585">
        <v>119652.32</v>
      </c>
      <c r="O585">
        <v>38684.71</v>
      </c>
      <c r="P585">
        <v>0</v>
      </c>
      <c r="Q585">
        <v>30217</v>
      </c>
      <c r="R585">
        <v>0</v>
      </c>
      <c r="S585">
        <v>128120.03</v>
      </c>
    </row>
    <row r="586" spans="1:19" x14ac:dyDescent="0.35">
      <c r="A586">
        <v>2024</v>
      </c>
      <c r="B586" t="s">
        <v>5551</v>
      </c>
      <c r="C586">
        <v>89</v>
      </c>
      <c r="D586">
        <v>2</v>
      </c>
      <c r="E586">
        <v>9</v>
      </c>
      <c r="F586" t="s">
        <v>300</v>
      </c>
      <c r="G586" t="s">
        <v>6254</v>
      </c>
      <c r="H586">
        <v>7</v>
      </c>
      <c r="I586">
        <v>104026</v>
      </c>
      <c r="J586">
        <v>1190</v>
      </c>
      <c r="K586" t="s">
        <v>6167</v>
      </c>
      <c r="L586">
        <v>0</v>
      </c>
      <c r="M586" t="s">
        <v>5520</v>
      </c>
      <c r="N586">
        <v>0</v>
      </c>
      <c r="O586">
        <v>599.22</v>
      </c>
      <c r="P586">
        <v>0</v>
      </c>
      <c r="Q586">
        <v>0</v>
      </c>
      <c r="R586">
        <v>0</v>
      </c>
      <c r="S586">
        <v>599.22</v>
      </c>
    </row>
    <row r="587" spans="1:19" x14ac:dyDescent="0.35">
      <c r="A587">
        <v>2024</v>
      </c>
      <c r="B587" t="s">
        <v>5868</v>
      </c>
      <c r="C587">
        <v>90</v>
      </c>
      <c r="D587">
        <v>2</v>
      </c>
      <c r="E587">
        <v>7</v>
      </c>
      <c r="F587" t="s">
        <v>856</v>
      </c>
      <c r="G587" t="s">
        <v>6255</v>
      </c>
      <c r="H587">
        <v>7</v>
      </c>
      <c r="I587">
        <v>104026</v>
      </c>
      <c r="J587">
        <v>12345</v>
      </c>
      <c r="K587" t="s">
        <v>6166</v>
      </c>
      <c r="L587">
        <v>0</v>
      </c>
      <c r="M587" t="s">
        <v>5520</v>
      </c>
      <c r="N587">
        <v>94184.43</v>
      </c>
      <c r="O587">
        <v>13438.36</v>
      </c>
      <c r="P587">
        <v>0</v>
      </c>
      <c r="Q587">
        <v>13200</v>
      </c>
      <c r="R587">
        <v>0</v>
      </c>
      <c r="S587">
        <v>94422.79</v>
      </c>
    </row>
    <row r="588" spans="1:19" x14ac:dyDescent="0.35">
      <c r="A588">
        <v>2024</v>
      </c>
      <c r="B588" t="s">
        <v>5773</v>
      </c>
      <c r="C588">
        <v>91</v>
      </c>
      <c r="D588">
        <v>2</v>
      </c>
      <c r="E588">
        <v>5</v>
      </c>
      <c r="F588" t="s">
        <v>480</v>
      </c>
      <c r="G588" t="s">
        <v>6256</v>
      </c>
      <c r="H588">
        <v>7</v>
      </c>
      <c r="I588">
        <v>104026</v>
      </c>
      <c r="J588">
        <v>1190</v>
      </c>
      <c r="K588" t="s">
        <v>6167</v>
      </c>
      <c r="L588">
        <v>0</v>
      </c>
      <c r="M588" t="s">
        <v>5520</v>
      </c>
      <c r="N588">
        <v>151401.95000000001</v>
      </c>
      <c r="O588">
        <v>200000</v>
      </c>
      <c r="P588">
        <v>0</v>
      </c>
      <c r="Q588">
        <v>32589.25</v>
      </c>
      <c r="R588">
        <v>0</v>
      </c>
      <c r="S588">
        <v>318812.7</v>
      </c>
    </row>
    <row r="589" spans="1:19" x14ac:dyDescent="0.35">
      <c r="A589">
        <v>2024</v>
      </c>
      <c r="B589" t="s">
        <v>5773</v>
      </c>
      <c r="C589">
        <v>91</v>
      </c>
      <c r="D589">
        <v>2</v>
      </c>
      <c r="E589">
        <v>6</v>
      </c>
      <c r="F589" t="s">
        <v>629</v>
      </c>
      <c r="G589" t="s">
        <v>6257</v>
      </c>
      <c r="H589">
        <v>7</v>
      </c>
      <c r="I589">
        <v>104026</v>
      </c>
      <c r="J589">
        <v>1190</v>
      </c>
      <c r="K589" t="s">
        <v>6167</v>
      </c>
      <c r="L589">
        <v>0</v>
      </c>
      <c r="M589" t="s">
        <v>5520</v>
      </c>
      <c r="N589">
        <v>39213.64</v>
      </c>
      <c r="O589">
        <v>7935.84</v>
      </c>
      <c r="P589">
        <v>0</v>
      </c>
      <c r="Q589">
        <v>0</v>
      </c>
      <c r="R589">
        <v>0</v>
      </c>
      <c r="S589">
        <v>47149.48</v>
      </c>
    </row>
    <row r="590" spans="1:19" x14ac:dyDescent="0.35">
      <c r="A590">
        <v>2024</v>
      </c>
      <c r="B590" t="s">
        <v>5775</v>
      </c>
      <c r="C590">
        <v>92</v>
      </c>
      <c r="D590">
        <v>2</v>
      </c>
      <c r="E590">
        <v>1</v>
      </c>
      <c r="F590" t="s">
        <v>574</v>
      </c>
      <c r="G590" t="s">
        <v>6258</v>
      </c>
      <c r="H590">
        <v>7</v>
      </c>
      <c r="I590">
        <v>104026</v>
      </c>
      <c r="J590">
        <v>1190</v>
      </c>
      <c r="K590" t="s">
        <v>6167</v>
      </c>
      <c r="L590">
        <v>0</v>
      </c>
      <c r="M590" t="s">
        <v>5520</v>
      </c>
      <c r="N590">
        <v>323776.32</v>
      </c>
      <c r="O590">
        <v>69118.789999999994</v>
      </c>
      <c r="P590">
        <v>0</v>
      </c>
      <c r="Q590">
        <v>94443</v>
      </c>
      <c r="R590">
        <v>0</v>
      </c>
      <c r="S590">
        <v>298452.11</v>
      </c>
    </row>
    <row r="591" spans="1:19" x14ac:dyDescent="0.35">
      <c r="A591">
        <v>2024</v>
      </c>
      <c r="B591" t="s">
        <v>5775</v>
      </c>
      <c r="C591">
        <v>92</v>
      </c>
      <c r="D591">
        <v>2</v>
      </c>
      <c r="E591">
        <v>4</v>
      </c>
      <c r="F591" t="s">
        <v>254</v>
      </c>
      <c r="G591" t="s">
        <v>6259</v>
      </c>
      <c r="H591">
        <v>7</v>
      </c>
      <c r="I591">
        <v>104026</v>
      </c>
      <c r="J591">
        <v>1190</v>
      </c>
      <c r="K591" t="s">
        <v>6167</v>
      </c>
      <c r="L591">
        <v>0</v>
      </c>
      <c r="M591" t="s">
        <v>5520</v>
      </c>
      <c r="N591">
        <v>488650.96</v>
      </c>
      <c r="O591">
        <v>80785.53</v>
      </c>
      <c r="P591">
        <v>0</v>
      </c>
      <c r="Q591">
        <v>82943.11</v>
      </c>
      <c r="R591">
        <v>0</v>
      </c>
      <c r="S591">
        <v>486493.38</v>
      </c>
    </row>
    <row r="592" spans="1:19" x14ac:dyDescent="0.35">
      <c r="A592">
        <v>2024</v>
      </c>
      <c r="B592" t="s">
        <v>5775</v>
      </c>
      <c r="C592">
        <v>92</v>
      </c>
      <c r="D592">
        <v>2</v>
      </c>
      <c r="E592">
        <v>5</v>
      </c>
      <c r="F592" t="s">
        <v>412</v>
      </c>
      <c r="G592" t="s">
        <v>5801</v>
      </c>
      <c r="H592">
        <v>7</v>
      </c>
      <c r="I592">
        <v>104026</v>
      </c>
      <c r="J592">
        <v>1190</v>
      </c>
      <c r="K592" t="s">
        <v>6167</v>
      </c>
      <c r="L592">
        <v>0</v>
      </c>
      <c r="M592" t="s">
        <v>5520</v>
      </c>
      <c r="N592">
        <v>254630.88</v>
      </c>
      <c r="O592">
        <v>22165.759999999998</v>
      </c>
      <c r="P592">
        <v>0</v>
      </c>
      <c r="Q592">
        <v>65589.91</v>
      </c>
      <c r="R592">
        <v>0</v>
      </c>
      <c r="S592">
        <v>211206.73</v>
      </c>
    </row>
    <row r="593" spans="1:19" x14ac:dyDescent="0.35">
      <c r="A593">
        <v>2024</v>
      </c>
      <c r="B593" t="s">
        <v>5775</v>
      </c>
      <c r="C593">
        <v>92</v>
      </c>
      <c r="D593">
        <v>2</v>
      </c>
      <c r="E593">
        <v>6</v>
      </c>
      <c r="F593" t="s">
        <v>614</v>
      </c>
      <c r="G593" t="s">
        <v>6260</v>
      </c>
      <c r="H593">
        <v>7</v>
      </c>
      <c r="I593">
        <v>104026</v>
      </c>
      <c r="J593">
        <v>1190</v>
      </c>
      <c r="K593" t="s">
        <v>6167</v>
      </c>
      <c r="L593">
        <v>0</v>
      </c>
      <c r="M593" t="s">
        <v>5520</v>
      </c>
      <c r="N593">
        <v>979497.48</v>
      </c>
      <c r="O593">
        <v>111775.47</v>
      </c>
      <c r="P593">
        <v>0</v>
      </c>
      <c r="Q593">
        <v>0</v>
      </c>
      <c r="R593">
        <v>0</v>
      </c>
      <c r="S593">
        <v>1091272.95</v>
      </c>
    </row>
    <row r="594" spans="1:19" x14ac:dyDescent="0.35">
      <c r="A594">
        <v>2024</v>
      </c>
      <c r="B594" t="s">
        <v>5775</v>
      </c>
      <c r="C594">
        <v>92</v>
      </c>
      <c r="D594">
        <v>2</v>
      </c>
      <c r="E594">
        <v>7</v>
      </c>
      <c r="F594" t="s">
        <v>863</v>
      </c>
      <c r="G594" t="s">
        <v>6261</v>
      </c>
      <c r="H594">
        <v>7</v>
      </c>
      <c r="I594">
        <v>104026</v>
      </c>
      <c r="J594">
        <v>1190</v>
      </c>
      <c r="K594" t="s">
        <v>6167</v>
      </c>
      <c r="L594">
        <v>0</v>
      </c>
      <c r="M594" t="s">
        <v>5520</v>
      </c>
      <c r="N594">
        <v>460623.72</v>
      </c>
      <c r="O594">
        <v>130247.51</v>
      </c>
      <c r="P594">
        <v>0</v>
      </c>
      <c r="Q594">
        <v>98215</v>
      </c>
      <c r="R594">
        <v>0</v>
      </c>
      <c r="S594">
        <v>492656.23</v>
      </c>
    </row>
    <row r="595" spans="1:19" x14ac:dyDescent="0.35">
      <c r="A595">
        <v>2024</v>
      </c>
      <c r="B595" t="s">
        <v>5775</v>
      </c>
      <c r="C595">
        <v>92</v>
      </c>
      <c r="D595">
        <v>2</v>
      </c>
      <c r="E595">
        <v>9</v>
      </c>
      <c r="F595" t="s">
        <v>125</v>
      </c>
      <c r="G595" t="s">
        <v>6262</v>
      </c>
      <c r="H595">
        <v>7</v>
      </c>
      <c r="I595">
        <v>104026</v>
      </c>
      <c r="J595">
        <v>1190</v>
      </c>
      <c r="K595" t="s">
        <v>6167</v>
      </c>
      <c r="L595">
        <v>0</v>
      </c>
      <c r="M595" t="s">
        <v>5520</v>
      </c>
      <c r="N595">
        <v>473071.53</v>
      </c>
      <c r="O595">
        <v>128774.88</v>
      </c>
      <c r="P595">
        <v>0</v>
      </c>
      <c r="Q595">
        <v>92240.15</v>
      </c>
      <c r="R595">
        <v>0</v>
      </c>
      <c r="S595">
        <v>509606.26</v>
      </c>
    </row>
    <row r="596" spans="1:19" x14ac:dyDescent="0.35">
      <c r="A596">
        <v>2024</v>
      </c>
      <c r="B596" t="s">
        <v>5589</v>
      </c>
      <c r="C596">
        <v>40</v>
      </c>
      <c r="D596">
        <v>2</v>
      </c>
      <c r="E596">
        <v>3</v>
      </c>
      <c r="F596" t="s">
        <v>391</v>
      </c>
      <c r="G596" t="s">
        <v>6263</v>
      </c>
      <c r="H596">
        <v>7</v>
      </c>
      <c r="I596">
        <v>104026</v>
      </c>
      <c r="J596">
        <v>1191</v>
      </c>
      <c r="K596" t="s">
        <v>6264</v>
      </c>
      <c r="L596">
        <v>0</v>
      </c>
      <c r="M596" t="s">
        <v>5520</v>
      </c>
      <c r="N596">
        <v>121082.33</v>
      </c>
      <c r="O596">
        <v>22127.41</v>
      </c>
      <c r="P596">
        <v>0</v>
      </c>
      <c r="Q596">
        <v>0</v>
      </c>
      <c r="R596">
        <v>0</v>
      </c>
      <c r="S596">
        <v>143209.74</v>
      </c>
    </row>
    <row r="597" spans="1:19" x14ac:dyDescent="0.35">
      <c r="A597">
        <v>2024</v>
      </c>
      <c r="B597" t="s">
        <v>5545</v>
      </c>
      <c r="C597">
        <v>52</v>
      </c>
      <c r="D597">
        <v>2</v>
      </c>
      <c r="E597">
        <v>1</v>
      </c>
      <c r="F597" t="s">
        <v>735</v>
      </c>
      <c r="G597" t="s">
        <v>6265</v>
      </c>
      <c r="H597">
        <v>7</v>
      </c>
      <c r="I597">
        <v>102351</v>
      </c>
      <c r="J597">
        <v>1190</v>
      </c>
      <c r="K597" t="s">
        <v>6266</v>
      </c>
      <c r="L597">
        <v>0</v>
      </c>
      <c r="M597" t="s">
        <v>5520</v>
      </c>
      <c r="N597">
        <v>49578.33</v>
      </c>
      <c r="O597">
        <v>13041.13</v>
      </c>
      <c r="P597">
        <v>0</v>
      </c>
      <c r="Q597">
        <v>38037.440000000002</v>
      </c>
      <c r="R597">
        <v>0</v>
      </c>
      <c r="S597">
        <v>24582.02</v>
      </c>
    </row>
    <row r="598" spans="1:19" x14ac:dyDescent="0.35">
      <c r="A598">
        <v>2024</v>
      </c>
      <c r="B598" t="s">
        <v>6047</v>
      </c>
      <c r="C598">
        <v>51</v>
      </c>
      <c r="D598">
        <v>2</v>
      </c>
      <c r="E598">
        <v>2</v>
      </c>
      <c r="F598" t="s">
        <v>731</v>
      </c>
      <c r="G598" t="s">
        <v>6267</v>
      </c>
      <c r="H598">
        <v>7</v>
      </c>
      <c r="I598">
        <v>104026</v>
      </c>
      <c r="J598">
        <v>777</v>
      </c>
      <c r="K598" t="s">
        <v>6268</v>
      </c>
      <c r="L598">
        <v>0</v>
      </c>
      <c r="M598" t="s">
        <v>5520</v>
      </c>
      <c r="N598">
        <v>34637.760000000002</v>
      </c>
      <c r="O598">
        <v>35371.72</v>
      </c>
      <c r="P598">
        <v>0</v>
      </c>
      <c r="Q598">
        <v>13900</v>
      </c>
      <c r="R598">
        <v>0</v>
      </c>
      <c r="S598">
        <v>56109.48</v>
      </c>
    </row>
    <row r="599" spans="1:19" x14ac:dyDescent="0.35">
      <c r="A599">
        <v>2024</v>
      </c>
      <c r="B599" t="s">
        <v>5572</v>
      </c>
      <c r="C599">
        <v>46</v>
      </c>
      <c r="D599">
        <v>2</v>
      </c>
      <c r="E599">
        <v>14</v>
      </c>
      <c r="F599" t="s">
        <v>510</v>
      </c>
      <c r="G599" t="s">
        <v>6269</v>
      </c>
      <c r="H599">
        <v>7</v>
      </c>
      <c r="I599">
        <v>104026</v>
      </c>
      <c r="J599">
        <v>1190</v>
      </c>
      <c r="K599" t="s">
        <v>6270</v>
      </c>
      <c r="L599">
        <v>0</v>
      </c>
      <c r="M599" t="s">
        <v>5520</v>
      </c>
      <c r="N599">
        <v>294326.78000000003</v>
      </c>
      <c r="O599">
        <v>46441.919999999998</v>
      </c>
      <c r="P599">
        <v>0</v>
      </c>
      <c r="Q599">
        <v>74.5</v>
      </c>
      <c r="R599">
        <v>0</v>
      </c>
      <c r="S599">
        <v>340694.2</v>
      </c>
    </row>
    <row r="600" spans="1:19" x14ac:dyDescent="0.35">
      <c r="A600">
        <v>2024</v>
      </c>
      <c r="B600" t="s">
        <v>5688</v>
      </c>
      <c r="C600">
        <v>87</v>
      </c>
      <c r="D600">
        <v>2</v>
      </c>
      <c r="E600">
        <v>1</v>
      </c>
      <c r="F600" t="s">
        <v>722</v>
      </c>
      <c r="G600" t="s">
        <v>6271</v>
      </c>
      <c r="H600">
        <v>7</v>
      </c>
      <c r="I600">
        <v>104026</v>
      </c>
      <c r="J600">
        <v>1190</v>
      </c>
      <c r="K600" t="s">
        <v>6270</v>
      </c>
      <c r="L600">
        <v>0</v>
      </c>
      <c r="M600" t="s">
        <v>5520</v>
      </c>
      <c r="N600">
        <v>496942.55</v>
      </c>
      <c r="O600">
        <v>164099.74</v>
      </c>
      <c r="P600">
        <v>0</v>
      </c>
      <c r="Q600">
        <v>266545.53000000003</v>
      </c>
      <c r="R600">
        <v>0</v>
      </c>
      <c r="S600">
        <v>394496.76</v>
      </c>
    </row>
    <row r="601" spans="1:19" x14ac:dyDescent="0.35">
      <c r="A601">
        <v>2024</v>
      </c>
      <c r="B601" t="s">
        <v>5688</v>
      </c>
      <c r="C601">
        <v>87</v>
      </c>
      <c r="D601">
        <v>2</v>
      </c>
      <c r="E601">
        <v>7</v>
      </c>
      <c r="F601" t="s">
        <v>377</v>
      </c>
      <c r="G601" t="s">
        <v>6272</v>
      </c>
      <c r="H601">
        <v>7</v>
      </c>
      <c r="I601">
        <v>104026</v>
      </c>
      <c r="J601">
        <v>16</v>
      </c>
      <c r="K601" t="s">
        <v>6273</v>
      </c>
      <c r="L601">
        <v>0</v>
      </c>
      <c r="M601" t="s">
        <v>5520</v>
      </c>
      <c r="N601">
        <v>152793.65</v>
      </c>
      <c r="O601">
        <v>807467.42</v>
      </c>
      <c r="P601">
        <v>0</v>
      </c>
      <c r="Q601">
        <v>687729.6</v>
      </c>
      <c r="R601">
        <v>0</v>
      </c>
      <c r="S601">
        <v>272531.46999999997</v>
      </c>
    </row>
    <row r="602" spans="1:19" x14ac:dyDescent="0.35">
      <c r="A602">
        <v>2024</v>
      </c>
      <c r="B602" t="s">
        <v>5717</v>
      </c>
      <c r="C602">
        <v>45</v>
      </c>
      <c r="D602">
        <v>2</v>
      </c>
      <c r="E602">
        <v>7</v>
      </c>
      <c r="F602" t="s">
        <v>703</v>
      </c>
      <c r="G602" t="s">
        <v>5739</v>
      </c>
      <c r="H602">
        <v>7</v>
      </c>
      <c r="I602">
        <v>900005</v>
      </c>
      <c r="J602">
        <v>1390</v>
      </c>
      <c r="K602" t="s">
        <v>6274</v>
      </c>
      <c r="L602">
        <v>0</v>
      </c>
      <c r="M602" t="s">
        <v>5520</v>
      </c>
      <c r="N602">
        <v>411652.75</v>
      </c>
      <c r="O602">
        <v>482428.83</v>
      </c>
      <c r="P602">
        <v>0</v>
      </c>
      <c r="Q602">
        <v>205783.15</v>
      </c>
      <c r="R602">
        <v>0</v>
      </c>
      <c r="S602">
        <v>688298.43</v>
      </c>
    </row>
    <row r="603" spans="1:19" x14ac:dyDescent="0.35">
      <c r="A603">
        <v>2024</v>
      </c>
      <c r="B603" t="s">
        <v>5600</v>
      </c>
      <c r="C603">
        <v>29</v>
      </c>
      <c r="D603">
        <v>2</v>
      </c>
      <c r="E603">
        <v>7</v>
      </c>
      <c r="F603" t="s">
        <v>125</v>
      </c>
      <c r="G603" t="s">
        <v>5632</v>
      </c>
      <c r="H603">
        <v>7</v>
      </c>
      <c r="I603">
        <v>104025</v>
      </c>
      <c r="J603">
        <v>1390</v>
      </c>
      <c r="K603" t="s">
        <v>6275</v>
      </c>
      <c r="L603">
        <v>0</v>
      </c>
      <c r="M603" t="s">
        <v>5520</v>
      </c>
      <c r="N603">
        <v>175751.83</v>
      </c>
      <c r="O603">
        <v>56298.92</v>
      </c>
      <c r="P603">
        <v>0</v>
      </c>
      <c r="Q603">
        <v>53385.279999999999</v>
      </c>
      <c r="R603">
        <v>0</v>
      </c>
      <c r="S603">
        <v>178665.47</v>
      </c>
    </row>
    <row r="604" spans="1:19" x14ac:dyDescent="0.35">
      <c r="A604">
        <v>2024</v>
      </c>
      <c r="B604" t="s">
        <v>5589</v>
      </c>
      <c r="C604">
        <v>40</v>
      </c>
      <c r="D604">
        <v>2</v>
      </c>
      <c r="E604">
        <v>8</v>
      </c>
      <c r="F604" t="s">
        <v>606</v>
      </c>
      <c r="G604" t="s">
        <v>6276</v>
      </c>
      <c r="H604">
        <v>7</v>
      </c>
      <c r="I604">
        <v>950152</v>
      </c>
      <c r="J604">
        <v>950152</v>
      </c>
      <c r="K604" t="s">
        <v>6277</v>
      </c>
      <c r="L604">
        <v>0</v>
      </c>
      <c r="M604" t="s">
        <v>5520</v>
      </c>
      <c r="N604">
        <v>12354.01</v>
      </c>
      <c r="O604">
        <v>7147.17</v>
      </c>
      <c r="P604">
        <v>0</v>
      </c>
      <c r="Q604">
        <v>7747.93</v>
      </c>
      <c r="R604">
        <v>0</v>
      </c>
      <c r="S604">
        <v>11753.25</v>
      </c>
    </row>
    <row r="605" spans="1:19" x14ac:dyDescent="0.35">
      <c r="A605">
        <v>2024</v>
      </c>
      <c r="B605" t="s">
        <v>5989</v>
      </c>
      <c r="C605">
        <v>34</v>
      </c>
      <c r="D605">
        <v>2</v>
      </c>
      <c r="E605">
        <v>1</v>
      </c>
      <c r="F605" t="s">
        <v>391</v>
      </c>
      <c r="G605" t="s">
        <v>6201</v>
      </c>
      <c r="H605">
        <v>7</v>
      </c>
      <c r="I605">
        <v>104003</v>
      </c>
      <c r="J605">
        <v>1390</v>
      </c>
      <c r="K605" t="s">
        <v>6278</v>
      </c>
      <c r="L605">
        <v>0</v>
      </c>
      <c r="M605" t="s">
        <v>5520</v>
      </c>
      <c r="N605">
        <v>0</v>
      </c>
      <c r="O605">
        <v>11786.32</v>
      </c>
      <c r="P605">
        <v>0</v>
      </c>
      <c r="Q605">
        <v>0</v>
      </c>
      <c r="R605">
        <v>0</v>
      </c>
      <c r="S605">
        <v>11786.32</v>
      </c>
    </row>
    <row r="606" spans="1:19" x14ac:dyDescent="0.35">
      <c r="A606">
        <v>2024</v>
      </c>
      <c r="B606" t="s">
        <v>5890</v>
      </c>
      <c r="C606">
        <v>17</v>
      </c>
      <c r="D606">
        <v>2</v>
      </c>
      <c r="E606">
        <v>13</v>
      </c>
      <c r="F606" t="s">
        <v>561</v>
      </c>
      <c r="G606" t="s">
        <v>6279</v>
      </c>
      <c r="H606">
        <v>7</v>
      </c>
      <c r="I606">
        <v>104026</v>
      </c>
      <c r="J606">
        <v>104026</v>
      </c>
      <c r="K606" t="s">
        <v>6280</v>
      </c>
      <c r="L606">
        <v>0</v>
      </c>
      <c r="M606" t="s">
        <v>5520</v>
      </c>
      <c r="N606">
        <v>42087.86</v>
      </c>
      <c r="O606">
        <v>6024.7</v>
      </c>
      <c r="P606">
        <v>0</v>
      </c>
      <c r="Q606">
        <v>5000</v>
      </c>
      <c r="R606">
        <v>0</v>
      </c>
      <c r="S606">
        <v>43112.56</v>
      </c>
    </row>
    <row r="607" spans="1:19" x14ac:dyDescent="0.35">
      <c r="A607">
        <v>2024</v>
      </c>
      <c r="B607" t="s">
        <v>5680</v>
      </c>
      <c r="C607">
        <v>61</v>
      </c>
      <c r="D607">
        <v>2</v>
      </c>
      <c r="E607">
        <v>11</v>
      </c>
      <c r="F607" t="s">
        <v>278</v>
      </c>
      <c r="G607" t="s">
        <v>6281</v>
      </c>
      <c r="H607">
        <v>7</v>
      </c>
      <c r="I607">
        <v>104026</v>
      </c>
      <c r="J607">
        <v>219</v>
      </c>
      <c r="K607" t="s">
        <v>6280</v>
      </c>
      <c r="L607">
        <v>0</v>
      </c>
      <c r="M607" t="s">
        <v>5520</v>
      </c>
      <c r="N607">
        <v>92423.06</v>
      </c>
      <c r="O607">
        <v>68171.05</v>
      </c>
      <c r="P607">
        <v>0</v>
      </c>
      <c r="Q607">
        <v>63845.55</v>
      </c>
      <c r="R607">
        <v>0</v>
      </c>
      <c r="S607">
        <v>96748.56</v>
      </c>
    </row>
    <row r="608" spans="1:19" x14ac:dyDescent="0.35">
      <c r="A608">
        <v>2024</v>
      </c>
      <c r="B608" t="s">
        <v>5569</v>
      </c>
      <c r="C608">
        <v>20</v>
      </c>
      <c r="D608">
        <v>2</v>
      </c>
      <c r="E608">
        <v>15</v>
      </c>
      <c r="F608" t="s">
        <v>125</v>
      </c>
      <c r="G608" t="s">
        <v>6282</v>
      </c>
      <c r="H608">
        <v>7</v>
      </c>
      <c r="I608">
        <v>900001</v>
      </c>
      <c r="J608">
        <v>1690</v>
      </c>
      <c r="K608" t="s">
        <v>6283</v>
      </c>
      <c r="L608">
        <v>0</v>
      </c>
      <c r="M608" t="s">
        <v>5520</v>
      </c>
      <c r="N608">
        <v>619139.35</v>
      </c>
      <c r="O608">
        <v>141523.56</v>
      </c>
      <c r="P608">
        <v>0</v>
      </c>
      <c r="Q608">
        <v>275257</v>
      </c>
      <c r="R608">
        <v>0</v>
      </c>
      <c r="S608">
        <v>485405.91</v>
      </c>
    </row>
    <row r="609" spans="1:19" x14ac:dyDescent="0.35">
      <c r="A609">
        <v>2024</v>
      </c>
      <c r="B609" t="s">
        <v>5678</v>
      </c>
      <c r="C609">
        <v>32</v>
      </c>
      <c r="D609">
        <v>2</v>
      </c>
      <c r="E609">
        <v>2</v>
      </c>
      <c r="F609" t="s">
        <v>391</v>
      </c>
      <c r="G609" t="s">
        <v>6196</v>
      </c>
      <c r="H609">
        <v>7</v>
      </c>
      <c r="I609">
        <v>900001</v>
      </c>
      <c r="J609">
        <v>107</v>
      </c>
      <c r="K609" t="s">
        <v>6284</v>
      </c>
      <c r="L609">
        <v>0</v>
      </c>
      <c r="M609" t="s">
        <v>5520</v>
      </c>
      <c r="N609">
        <v>4847.4399999999996</v>
      </c>
      <c r="O609">
        <v>42870</v>
      </c>
      <c r="P609">
        <v>0</v>
      </c>
      <c r="Q609">
        <v>9470</v>
      </c>
      <c r="R609">
        <v>0</v>
      </c>
      <c r="S609">
        <v>38247.440000000002</v>
      </c>
    </row>
    <row r="610" spans="1:19" x14ac:dyDescent="0.35">
      <c r="A610">
        <v>2024</v>
      </c>
      <c r="B610" t="s">
        <v>5589</v>
      </c>
      <c r="C610">
        <v>40</v>
      </c>
      <c r="D610">
        <v>2</v>
      </c>
      <c r="E610">
        <v>5</v>
      </c>
      <c r="F610" t="s">
        <v>675</v>
      </c>
      <c r="G610" t="s">
        <v>6011</v>
      </c>
      <c r="H610">
        <v>7</v>
      </c>
      <c r="I610">
        <v>900001</v>
      </c>
      <c r="J610">
        <v>180</v>
      </c>
      <c r="K610" t="s">
        <v>6285</v>
      </c>
      <c r="L610">
        <v>0</v>
      </c>
      <c r="M610" t="s">
        <v>5520</v>
      </c>
      <c r="N610">
        <v>1194.52</v>
      </c>
      <c r="O610">
        <v>0</v>
      </c>
      <c r="P610">
        <v>0</v>
      </c>
      <c r="Q610">
        <v>0</v>
      </c>
      <c r="R610">
        <v>0</v>
      </c>
      <c r="S610">
        <v>1194.52</v>
      </c>
    </row>
    <row r="611" spans="1:19" x14ac:dyDescent="0.35">
      <c r="A611">
        <v>2024</v>
      </c>
      <c r="B611" t="s">
        <v>5788</v>
      </c>
      <c r="C611">
        <v>33</v>
      </c>
      <c r="D611">
        <v>2</v>
      </c>
      <c r="E611">
        <v>3</v>
      </c>
      <c r="F611" t="s">
        <v>618</v>
      </c>
      <c r="G611" t="s">
        <v>5986</v>
      </c>
      <c r="H611">
        <v>7</v>
      </c>
      <c r="I611">
        <v>900001</v>
      </c>
      <c r="J611">
        <v>1182</v>
      </c>
      <c r="K611" t="s">
        <v>6286</v>
      </c>
      <c r="L611">
        <v>0</v>
      </c>
      <c r="M611" t="s">
        <v>5520</v>
      </c>
      <c r="N611">
        <v>152.80000000000001</v>
      </c>
      <c r="O611">
        <v>90587.199999999997</v>
      </c>
      <c r="P611">
        <v>0</v>
      </c>
      <c r="Q611">
        <v>61753.05</v>
      </c>
      <c r="R611">
        <v>0</v>
      </c>
      <c r="S611">
        <v>28986.95</v>
      </c>
    </row>
    <row r="612" spans="1:19" x14ac:dyDescent="0.35">
      <c r="A612">
        <v>2024</v>
      </c>
      <c r="B612" t="s">
        <v>5627</v>
      </c>
      <c r="C612">
        <v>27</v>
      </c>
      <c r="D612">
        <v>2</v>
      </c>
      <c r="E612">
        <v>2</v>
      </c>
      <c r="F612" t="s">
        <v>608</v>
      </c>
      <c r="G612" t="s">
        <v>6191</v>
      </c>
      <c r="H612">
        <v>7</v>
      </c>
      <c r="I612">
        <v>900004</v>
      </c>
      <c r="J612">
        <v>46925</v>
      </c>
      <c r="K612" t="s">
        <v>6287</v>
      </c>
      <c r="L612">
        <v>0</v>
      </c>
      <c r="M612" t="s">
        <v>5520</v>
      </c>
      <c r="N612">
        <v>0</v>
      </c>
      <c r="O612">
        <v>137000</v>
      </c>
      <c r="P612">
        <v>0</v>
      </c>
      <c r="Q612">
        <v>137000</v>
      </c>
      <c r="R612">
        <v>0</v>
      </c>
      <c r="S612">
        <v>0</v>
      </c>
    </row>
    <row r="613" spans="1:19" x14ac:dyDescent="0.35">
      <c r="A613">
        <v>2024</v>
      </c>
      <c r="B613" t="s">
        <v>5545</v>
      </c>
      <c r="C613">
        <v>52</v>
      </c>
      <c r="D613">
        <v>2</v>
      </c>
      <c r="E613">
        <v>8</v>
      </c>
      <c r="F613" t="s">
        <v>254</v>
      </c>
      <c r="G613" t="s">
        <v>6288</v>
      </c>
      <c r="H613">
        <v>7</v>
      </c>
      <c r="I613">
        <v>900001</v>
      </c>
      <c r="J613">
        <v>5555</v>
      </c>
      <c r="K613" t="s">
        <v>6289</v>
      </c>
      <c r="L613">
        <v>0</v>
      </c>
      <c r="M613" t="s">
        <v>5520</v>
      </c>
      <c r="N613">
        <v>1263.46</v>
      </c>
      <c r="O613">
        <v>8749.68</v>
      </c>
      <c r="P613">
        <v>0</v>
      </c>
      <c r="Q613">
        <v>8793.7199999999993</v>
      </c>
      <c r="R613">
        <v>0</v>
      </c>
      <c r="S613">
        <v>1219.42</v>
      </c>
    </row>
    <row r="614" spans="1:19" x14ac:dyDescent="0.35">
      <c r="A614">
        <v>2024</v>
      </c>
      <c r="B614" t="s">
        <v>5523</v>
      </c>
      <c r="C614">
        <v>2</v>
      </c>
      <c r="D614">
        <v>2</v>
      </c>
      <c r="E614">
        <v>1</v>
      </c>
      <c r="F614" t="s">
        <v>288</v>
      </c>
      <c r="G614" t="s">
        <v>5524</v>
      </c>
      <c r="H614">
        <v>7</v>
      </c>
      <c r="I614">
        <v>900001</v>
      </c>
      <c r="J614">
        <v>180</v>
      </c>
      <c r="K614" t="s">
        <v>6290</v>
      </c>
      <c r="L614">
        <v>0</v>
      </c>
      <c r="M614" t="s">
        <v>5520</v>
      </c>
      <c r="N614">
        <v>56015.34</v>
      </c>
      <c r="O614">
        <v>0</v>
      </c>
      <c r="P614">
        <v>0</v>
      </c>
      <c r="Q614">
        <v>52110.59</v>
      </c>
      <c r="R614">
        <v>0</v>
      </c>
      <c r="S614">
        <v>3904.75</v>
      </c>
    </row>
    <row r="615" spans="1:19" x14ac:dyDescent="0.35">
      <c r="A615">
        <v>2024</v>
      </c>
      <c r="B615" t="s">
        <v>5702</v>
      </c>
      <c r="C615">
        <v>3</v>
      </c>
      <c r="D615">
        <v>2</v>
      </c>
      <c r="E615">
        <v>5</v>
      </c>
      <c r="F615" t="s">
        <v>366</v>
      </c>
      <c r="G615" t="s">
        <v>5903</v>
      </c>
      <c r="H615">
        <v>7</v>
      </c>
      <c r="I615">
        <v>900001</v>
      </c>
      <c r="J615">
        <v>180</v>
      </c>
      <c r="K615" t="s">
        <v>6291</v>
      </c>
      <c r="L615">
        <v>0</v>
      </c>
      <c r="M615" t="s">
        <v>5520</v>
      </c>
      <c r="N615">
        <v>3121.57</v>
      </c>
      <c r="O615">
        <v>0</v>
      </c>
      <c r="P615">
        <v>0</v>
      </c>
      <c r="Q615">
        <v>0</v>
      </c>
      <c r="R615">
        <v>0</v>
      </c>
      <c r="S615">
        <v>3121.57</v>
      </c>
    </row>
    <row r="616" spans="1:19" x14ac:dyDescent="0.35">
      <c r="A616">
        <v>2024</v>
      </c>
      <c r="B616" t="s">
        <v>5736</v>
      </c>
      <c r="C616">
        <v>6</v>
      </c>
      <c r="D616">
        <v>2</v>
      </c>
      <c r="E616">
        <v>1</v>
      </c>
      <c r="F616" t="s">
        <v>391</v>
      </c>
      <c r="G616" t="s">
        <v>6292</v>
      </c>
      <c r="H616">
        <v>7</v>
      </c>
      <c r="I616">
        <v>900001</v>
      </c>
      <c r="J616">
        <v>10</v>
      </c>
      <c r="K616" t="s">
        <v>6290</v>
      </c>
      <c r="L616">
        <v>0</v>
      </c>
      <c r="M616" t="s">
        <v>5520</v>
      </c>
      <c r="N616">
        <v>11697.28</v>
      </c>
      <c r="O616">
        <v>0</v>
      </c>
      <c r="P616">
        <v>0</v>
      </c>
      <c r="Q616">
        <v>0</v>
      </c>
      <c r="R616">
        <v>0</v>
      </c>
      <c r="S616">
        <v>11697.28</v>
      </c>
    </row>
    <row r="617" spans="1:19" x14ac:dyDescent="0.35">
      <c r="A617">
        <v>2024</v>
      </c>
      <c r="B617" t="s">
        <v>5600</v>
      </c>
      <c r="C617">
        <v>29</v>
      </c>
      <c r="D617">
        <v>2</v>
      </c>
      <c r="E617">
        <v>7</v>
      </c>
      <c r="F617" t="s">
        <v>125</v>
      </c>
      <c r="G617" t="s">
        <v>5632</v>
      </c>
      <c r="H617">
        <v>7</v>
      </c>
      <c r="I617">
        <v>900001</v>
      </c>
      <c r="J617">
        <v>180</v>
      </c>
      <c r="K617" t="s">
        <v>6290</v>
      </c>
      <c r="L617">
        <v>0</v>
      </c>
      <c r="M617" t="s">
        <v>5520</v>
      </c>
      <c r="N617">
        <v>0</v>
      </c>
      <c r="O617">
        <v>677467.17</v>
      </c>
      <c r="P617">
        <v>0</v>
      </c>
      <c r="Q617">
        <v>441040</v>
      </c>
      <c r="R617">
        <v>0</v>
      </c>
      <c r="S617">
        <v>236427.17</v>
      </c>
    </row>
    <row r="618" spans="1:19" x14ac:dyDescent="0.35">
      <c r="A618">
        <v>2024</v>
      </c>
      <c r="B618" t="s">
        <v>5600</v>
      </c>
      <c r="C618">
        <v>29</v>
      </c>
      <c r="D618">
        <v>2</v>
      </c>
      <c r="E618">
        <v>8</v>
      </c>
      <c r="F618" t="s">
        <v>351</v>
      </c>
      <c r="G618" t="s">
        <v>5975</v>
      </c>
      <c r="H618">
        <v>7</v>
      </c>
      <c r="I618">
        <v>900001</v>
      </c>
      <c r="J618">
        <v>180</v>
      </c>
      <c r="K618" t="s">
        <v>6290</v>
      </c>
      <c r="L618">
        <v>0</v>
      </c>
      <c r="M618" t="s">
        <v>5520</v>
      </c>
      <c r="N618">
        <v>19510.23</v>
      </c>
      <c r="O618">
        <v>148422.93</v>
      </c>
      <c r="P618">
        <v>0</v>
      </c>
      <c r="Q618">
        <v>145424</v>
      </c>
      <c r="R618">
        <v>0</v>
      </c>
      <c r="S618">
        <v>22509.16</v>
      </c>
    </row>
    <row r="619" spans="1:19" x14ac:dyDescent="0.35">
      <c r="A619">
        <v>2024</v>
      </c>
      <c r="B619" t="s">
        <v>5678</v>
      </c>
      <c r="C619">
        <v>32</v>
      </c>
      <c r="D619">
        <v>2</v>
      </c>
      <c r="E619">
        <v>3</v>
      </c>
      <c r="F619" t="s">
        <v>354</v>
      </c>
      <c r="G619" t="s">
        <v>6293</v>
      </c>
      <c r="H619">
        <v>7</v>
      </c>
      <c r="I619">
        <v>900001</v>
      </c>
      <c r="J619">
        <v>666</v>
      </c>
      <c r="K619" t="s">
        <v>6291</v>
      </c>
      <c r="L619">
        <v>0</v>
      </c>
      <c r="M619" t="s">
        <v>5520</v>
      </c>
      <c r="N619">
        <v>664.97</v>
      </c>
      <c r="O619">
        <v>0</v>
      </c>
      <c r="P619">
        <v>0</v>
      </c>
      <c r="Q619">
        <v>0</v>
      </c>
      <c r="R619">
        <v>0</v>
      </c>
      <c r="S619">
        <v>664.97</v>
      </c>
    </row>
    <row r="620" spans="1:19" x14ac:dyDescent="0.35">
      <c r="A620">
        <v>2024</v>
      </c>
      <c r="B620" t="s">
        <v>5572</v>
      </c>
      <c r="C620">
        <v>46</v>
      </c>
      <c r="D620">
        <v>2</v>
      </c>
      <c r="E620">
        <v>3</v>
      </c>
      <c r="F620" t="s">
        <v>431</v>
      </c>
      <c r="G620" t="s">
        <v>6294</v>
      </c>
      <c r="H620">
        <v>7</v>
      </c>
      <c r="I620">
        <v>950327</v>
      </c>
      <c r="J620">
        <v>1</v>
      </c>
      <c r="K620" t="s">
        <v>6291</v>
      </c>
      <c r="L620">
        <v>0</v>
      </c>
      <c r="M620" t="s">
        <v>5520</v>
      </c>
      <c r="N620">
        <v>895</v>
      </c>
      <c r="O620">
        <v>0</v>
      </c>
      <c r="P620">
        <v>0</v>
      </c>
      <c r="Q620">
        <v>0</v>
      </c>
      <c r="R620">
        <v>0</v>
      </c>
      <c r="S620">
        <v>895</v>
      </c>
    </row>
    <row r="621" spans="1:19" x14ac:dyDescent="0.35">
      <c r="A621">
        <v>2024</v>
      </c>
      <c r="B621" t="s">
        <v>5868</v>
      </c>
      <c r="C621">
        <v>90</v>
      </c>
      <c r="D621">
        <v>2</v>
      </c>
      <c r="E621">
        <v>6</v>
      </c>
      <c r="F621" t="s">
        <v>480</v>
      </c>
      <c r="G621" t="s">
        <v>5869</v>
      </c>
      <c r="H621">
        <v>7</v>
      </c>
      <c r="I621">
        <v>900009</v>
      </c>
      <c r="J621">
        <v>14</v>
      </c>
      <c r="K621" t="s">
        <v>6291</v>
      </c>
      <c r="L621">
        <v>0</v>
      </c>
      <c r="M621" t="s">
        <v>5520</v>
      </c>
      <c r="N621">
        <v>15625.37</v>
      </c>
      <c r="O621">
        <v>16712.98</v>
      </c>
      <c r="P621">
        <v>0</v>
      </c>
      <c r="Q621">
        <v>30496.720000000001</v>
      </c>
      <c r="R621">
        <v>0</v>
      </c>
      <c r="S621">
        <v>1841.63</v>
      </c>
    </row>
    <row r="622" spans="1:19" x14ac:dyDescent="0.35">
      <c r="A622">
        <v>2024</v>
      </c>
      <c r="B622" t="s">
        <v>5820</v>
      </c>
      <c r="C622">
        <v>53</v>
      </c>
      <c r="D622">
        <v>2</v>
      </c>
      <c r="E622">
        <v>6</v>
      </c>
      <c r="F622" t="s">
        <v>327</v>
      </c>
      <c r="G622" t="s">
        <v>6295</v>
      </c>
      <c r="H622">
        <v>7</v>
      </c>
      <c r="I622">
        <v>900004</v>
      </c>
      <c r="J622">
        <v>102</v>
      </c>
      <c r="K622" t="s">
        <v>6296</v>
      </c>
      <c r="L622">
        <v>0</v>
      </c>
      <c r="M622" t="s">
        <v>5520</v>
      </c>
      <c r="N622">
        <v>1371.61</v>
      </c>
      <c r="O622">
        <v>0</v>
      </c>
      <c r="P622">
        <v>0</v>
      </c>
      <c r="Q622">
        <v>1371.61</v>
      </c>
      <c r="R622">
        <v>0</v>
      </c>
      <c r="S622">
        <v>0</v>
      </c>
    </row>
    <row r="623" spans="1:19" x14ac:dyDescent="0.35">
      <c r="A623">
        <v>2024</v>
      </c>
      <c r="B623" t="s">
        <v>5820</v>
      </c>
      <c r="C623">
        <v>53</v>
      </c>
      <c r="D623">
        <v>2</v>
      </c>
      <c r="E623">
        <v>8</v>
      </c>
      <c r="F623" t="s">
        <v>412</v>
      </c>
      <c r="G623" t="s">
        <v>6223</v>
      </c>
      <c r="H623">
        <v>7</v>
      </c>
      <c r="I623">
        <v>900001</v>
      </c>
      <c r="J623">
        <v>180</v>
      </c>
      <c r="K623" t="s">
        <v>6296</v>
      </c>
      <c r="L623">
        <v>0</v>
      </c>
      <c r="M623" t="s">
        <v>5520</v>
      </c>
      <c r="N623">
        <v>4007.77</v>
      </c>
      <c r="O623">
        <v>33588.14</v>
      </c>
      <c r="P623">
        <v>0</v>
      </c>
      <c r="Q623">
        <v>38475.019999999997</v>
      </c>
      <c r="R623">
        <v>0</v>
      </c>
      <c r="S623">
        <v>-879.11</v>
      </c>
    </row>
    <row r="624" spans="1:19" x14ac:dyDescent="0.35">
      <c r="A624">
        <v>2024</v>
      </c>
      <c r="B624" t="s">
        <v>5523</v>
      </c>
      <c r="C624">
        <v>2</v>
      </c>
      <c r="D624">
        <v>2</v>
      </c>
      <c r="E624">
        <v>19</v>
      </c>
      <c r="F624" t="s">
        <v>125</v>
      </c>
      <c r="G624" t="s">
        <v>6169</v>
      </c>
      <c r="H624">
        <v>7</v>
      </c>
      <c r="I624">
        <v>900004</v>
      </c>
      <c r="J624">
        <v>180</v>
      </c>
      <c r="K624" t="s">
        <v>6297</v>
      </c>
      <c r="L624">
        <v>0</v>
      </c>
      <c r="M624" t="s">
        <v>5520</v>
      </c>
      <c r="N624">
        <v>10155.09</v>
      </c>
      <c r="O624">
        <v>83176.710000000006</v>
      </c>
      <c r="P624">
        <v>0</v>
      </c>
      <c r="Q624">
        <v>82332.63</v>
      </c>
      <c r="R624">
        <v>0</v>
      </c>
      <c r="S624">
        <v>10999.17</v>
      </c>
    </row>
    <row r="625" spans="1:19" x14ac:dyDescent="0.35">
      <c r="A625">
        <v>2024</v>
      </c>
      <c r="B625" t="s">
        <v>5572</v>
      </c>
      <c r="C625">
        <v>46</v>
      </c>
      <c r="D625">
        <v>2</v>
      </c>
      <c r="E625">
        <v>2</v>
      </c>
      <c r="F625" t="s">
        <v>391</v>
      </c>
      <c r="G625" t="s">
        <v>6214</v>
      </c>
      <c r="H625">
        <v>7</v>
      </c>
      <c r="I625">
        <v>900005</v>
      </c>
      <c r="J625">
        <v>180</v>
      </c>
      <c r="K625" t="s">
        <v>6298</v>
      </c>
      <c r="L625">
        <v>0</v>
      </c>
      <c r="M625" t="s">
        <v>5520</v>
      </c>
      <c r="N625">
        <v>54854.89</v>
      </c>
      <c r="O625">
        <v>261340.39</v>
      </c>
      <c r="P625">
        <v>0</v>
      </c>
      <c r="Q625">
        <v>269350</v>
      </c>
      <c r="R625">
        <v>0</v>
      </c>
      <c r="S625">
        <v>46845.279999999999</v>
      </c>
    </row>
    <row r="626" spans="1:19" x14ac:dyDescent="0.35">
      <c r="A626">
        <v>2024</v>
      </c>
      <c r="B626" t="s">
        <v>5686</v>
      </c>
      <c r="C626">
        <v>84</v>
      </c>
      <c r="D626">
        <v>2</v>
      </c>
      <c r="E626">
        <v>8</v>
      </c>
      <c r="F626" t="s">
        <v>834</v>
      </c>
      <c r="G626" t="s">
        <v>6123</v>
      </c>
      <c r="H626">
        <v>7</v>
      </c>
      <c r="I626">
        <v>900003</v>
      </c>
      <c r="J626">
        <v>180</v>
      </c>
      <c r="K626" t="s">
        <v>6298</v>
      </c>
      <c r="L626">
        <v>0</v>
      </c>
      <c r="M626" t="s">
        <v>5520</v>
      </c>
      <c r="N626">
        <v>14608.32</v>
      </c>
      <c r="O626">
        <v>76979.19</v>
      </c>
      <c r="P626">
        <v>0</v>
      </c>
      <c r="Q626">
        <v>78064.42</v>
      </c>
      <c r="R626">
        <v>0</v>
      </c>
      <c r="S626">
        <v>13523.09</v>
      </c>
    </row>
    <row r="627" spans="1:19" x14ac:dyDescent="0.35">
      <c r="A627">
        <v>2024</v>
      </c>
      <c r="B627" t="s">
        <v>5600</v>
      </c>
      <c r="C627">
        <v>29</v>
      </c>
      <c r="D627">
        <v>2</v>
      </c>
      <c r="E627">
        <v>2</v>
      </c>
      <c r="F627" t="s">
        <v>354</v>
      </c>
      <c r="G627" t="s">
        <v>5651</v>
      </c>
      <c r="H627">
        <v>7</v>
      </c>
      <c r="I627">
        <v>900001</v>
      </c>
      <c r="J627">
        <v>180</v>
      </c>
      <c r="K627" t="s">
        <v>6299</v>
      </c>
      <c r="L627">
        <v>0</v>
      </c>
      <c r="M627" t="s">
        <v>5520</v>
      </c>
      <c r="N627">
        <v>1077932.48</v>
      </c>
      <c r="O627">
        <v>4808756.3600000003</v>
      </c>
      <c r="P627">
        <v>0</v>
      </c>
      <c r="Q627">
        <v>5249318.76</v>
      </c>
      <c r="R627">
        <v>0</v>
      </c>
      <c r="S627">
        <v>637370.07999999996</v>
      </c>
    </row>
    <row r="628" spans="1:19" x14ac:dyDescent="0.35">
      <c r="A628">
        <v>2024</v>
      </c>
      <c r="B628" t="s">
        <v>5517</v>
      </c>
      <c r="C628">
        <v>49</v>
      </c>
      <c r="D628">
        <v>2</v>
      </c>
      <c r="E628">
        <v>4</v>
      </c>
      <c r="F628" t="s">
        <v>727</v>
      </c>
      <c r="G628" t="s">
        <v>5530</v>
      </c>
      <c r="H628">
        <v>7</v>
      </c>
      <c r="I628">
        <v>900001</v>
      </c>
      <c r="J628">
        <v>30</v>
      </c>
      <c r="K628" t="s">
        <v>6300</v>
      </c>
      <c r="L628">
        <v>0</v>
      </c>
      <c r="M628" t="s">
        <v>5520</v>
      </c>
      <c r="N628">
        <v>4701.1400000000003</v>
      </c>
      <c r="O628">
        <v>0</v>
      </c>
      <c r="P628">
        <v>0</v>
      </c>
      <c r="Q628">
        <v>0</v>
      </c>
      <c r="R628">
        <v>0</v>
      </c>
      <c r="S628">
        <v>4701.1400000000003</v>
      </c>
    </row>
    <row r="629" spans="1:19" x14ac:dyDescent="0.35">
      <c r="A629">
        <v>2024</v>
      </c>
      <c r="B629" t="s">
        <v>6084</v>
      </c>
      <c r="C629">
        <v>67</v>
      </c>
      <c r="D629">
        <v>2</v>
      </c>
      <c r="E629">
        <v>8</v>
      </c>
      <c r="F629" t="s">
        <v>311</v>
      </c>
      <c r="G629" t="s">
        <v>6088</v>
      </c>
      <c r="H629">
        <v>7</v>
      </c>
      <c r="I629">
        <v>900004</v>
      </c>
      <c r="J629">
        <v>102999</v>
      </c>
      <c r="K629" t="s">
        <v>6301</v>
      </c>
      <c r="L629">
        <v>0</v>
      </c>
      <c r="M629" t="s">
        <v>5520</v>
      </c>
      <c r="N629">
        <v>1423.65</v>
      </c>
      <c r="O629">
        <v>3160.65</v>
      </c>
      <c r="P629">
        <v>0</v>
      </c>
      <c r="Q629">
        <v>3160.65</v>
      </c>
      <c r="R629">
        <v>0</v>
      </c>
      <c r="S629">
        <v>1423.65</v>
      </c>
    </row>
    <row r="630" spans="1:19" x14ac:dyDescent="0.35">
      <c r="A630">
        <v>2024</v>
      </c>
      <c r="B630" t="s">
        <v>5603</v>
      </c>
      <c r="C630">
        <v>54</v>
      </c>
      <c r="D630">
        <v>2</v>
      </c>
      <c r="E630">
        <v>3</v>
      </c>
      <c r="F630" t="s">
        <v>740</v>
      </c>
      <c r="G630" t="s">
        <v>6054</v>
      </c>
      <c r="H630">
        <v>7</v>
      </c>
      <c r="I630">
        <v>900001</v>
      </c>
      <c r="J630">
        <v>9999</v>
      </c>
      <c r="K630" t="s">
        <v>6302</v>
      </c>
      <c r="L630">
        <v>0</v>
      </c>
      <c r="M630" t="s">
        <v>5520</v>
      </c>
      <c r="N630">
        <v>1935.33</v>
      </c>
      <c r="O630">
        <v>4782.8999999999996</v>
      </c>
      <c r="P630">
        <v>0</v>
      </c>
      <c r="Q630">
        <v>4302.4399999999996</v>
      </c>
      <c r="R630">
        <v>0</v>
      </c>
      <c r="S630">
        <v>2415.79</v>
      </c>
    </row>
    <row r="631" spans="1:19" x14ac:dyDescent="0.35">
      <c r="A631">
        <v>2024</v>
      </c>
      <c r="B631" t="s">
        <v>5717</v>
      </c>
      <c r="C631">
        <v>45</v>
      </c>
      <c r="D631">
        <v>2</v>
      </c>
      <c r="E631">
        <v>5</v>
      </c>
      <c r="F631" t="s">
        <v>667</v>
      </c>
      <c r="G631" t="s">
        <v>6152</v>
      </c>
      <c r="H631">
        <v>7</v>
      </c>
      <c r="I631">
        <v>910172</v>
      </c>
      <c r="J631">
        <v>910172</v>
      </c>
      <c r="K631" t="s">
        <v>6303</v>
      </c>
      <c r="L631">
        <v>0</v>
      </c>
      <c r="M631" t="s">
        <v>5520</v>
      </c>
      <c r="N631">
        <v>0</v>
      </c>
      <c r="O631">
        <v>4365</v>
      </c>
      <c r="P631">
        <v>0</v>
      </c>
      <c r="Q631">
        <v>4365</v>
      </c>
      <c r="R631">
        <v>0</v>
      </c>
      <c r="S631">
        <v>0</v>
      </c>
    </row>
    <row r="632" spans="1:19" x14ac:dyDescent="0.35">
      <c r="A632">
        <v>2024</v>
      </c>
      <c r="B632" t="s">
        <v>6304</v>
      </c>
      <c r="C632">
        <v>13</v>
      </c>
      <c r="D632">
        <v>2</v>
      </c>
      <c r="E632">
        <v>4</v>
      </c>
      <c r="F632" t="s">
        <v>480</v>
      </c>
      <c r="G632" t="s">
        <v>6305</v>
      </c>
      <c r="H632">
        <v>7</v>
      </c>
      <c r="I632">
        <v>950084</v>
      </c>
      <c r="J632">
        <v>1</v>
      </c>
      <c r="K632" t="s">
        <v>6306</v>
      </c>
      <c r="L632">
        <v>0</v>
      </c>
      <c r="M632" t="s">
        <v>5520</v>
      </c>
      <c r="N632">
        <v>339</v>
      </c>
      <c r="O632">
        <v>0</v>
      </c>
      <c r="P632">
        <v>0</v>
      </c>
      <c r="Q632">
        <v>0</v>
      </c>
      <c r="R632">
        <v>0</v>
      </c>
      <c r="S632">
        <v>339</v>
      </c>
    </row>
    <row r="633" spans="1:19" x14ac:dyDescent="0.35">
      <c r="A633">
        <v>2024</v>
      </c>
      <c r="B633" t="s">
        <v>6084</v>
      </c>
      <c r="C633">
        <v>67</v>
      </c>
      <c r="D633">
        <v>2</v>
      </c>
      <c r="E633">
        <v>12</v>
      </c>
      <c r="F633" t="s">
        <v>531</v>
      </c>
      <c r="G633" t="s">
        <v>6307</v>
      </c>
      <c r="H633">
        <v>7</v>
      </c>
      <c r="I633">
        <v>950508</v>
      </c>
      <c r="J633">
        <v>1</v>
      </c>
      <c r="K633" t="s">
        <v>6306</v>
      </c>
      <c r="L633">
        <v>0</v>
      </c>
      <c r="M633" t="s">
        <v>5520</v>
      </c>
      <c r="N633">
        <v>642</v>
      </c>
      <c r="O633">
        <v>0</v>
      </c>
      <c r="P633">
        <v>0</v>
      </c>
      <c r="Q633">
        <v>0</v>
      </c>
      <c r="R633">
        <v>0</v>
      </c>
      <c r="S633">
        <v>642</v>
      </c>
    </row>
    <row r="634" spans="1:19" x14ac:dyDescent="0.35">
      <c r="A634">
        <v>2024</v>
      </c>
      <c r="B634" t="s">
        <v>11</v>
      </c>
      <c r="C634">
        <v>59</v>
      </c>
      <c r="D634">
        <v>2</v>
      </c>
      <c r="E634">
        <v>7</v>
      </c>
      <c r="F634" t="s">
        <v>756</v>
      </c>
      <c r="G634" t="s">
        <v>6308</v>
      </c>
      <c r="H634">
        <v>7</v>
      </c>
      <c r="I634">
        <v>900003</v>
      </c>
      <c r="J634">
        <v>202</v>
      </c>
      <c r="K634" t="s">
        <v>6309</v>
      </c>
      <c r="L634">
        <v>0</v>
      </c>
      <c r="M634" t="s">
        <v>5520</v>
      </c>
      <c r="N634">
        <v>123.14</v>
      </c>
      <c r="O634">
        <v>0</v>
      </c>
      <c r="P634">
        <v>0</v>
      </c>
      <c r="Q634">
        <v>0</v>
      </c>
      <c r="R634">
        <v>0</v>
      </c>
      <c r="S634">
        <v>123.14</v>
      </c>
    </row>
    <row r="635" spans="1:19" x14ac:dyDescent="0.35">
      <c r="A635">
        <v>2024</v>
      </c>
      <c r="B635" t="s">
        <v>5873</v>
      </c>
      <c r="C635">
        <v>16</v>
      </c>
      <c r="D635">
        <v>2</v>
      </c>
      <c r="E635">
        <v>4</v>
      </c>
      <c r="F635" t="s">
        <v>550</v>
      </c>
      <c r="G635" t="s">
        <v>5938</v>
      </c>
      <c r="H635">
        <v>7</v>
      </c>
      <c r="I635">
        <v>900001</v>
      </c>
      <c r="J635">
        <v>7</v>
      </c>
      <c r="K635" t="s">
        <v>6310</v>
      </c>
      <c r="L635">
        <v>0</v>
      </c>
      <c r="M635" t="s">
        <v>5520</v>
      </c>
      <c r="N635">
        <v>1087.0999999999999</v>
      </c>
      <c r="O635">
        <v>0</v>
      </c>
      <c r="P635">
        <v>0</v>
      </c>
      <c r="Q635">
        <v>500</v>
      </c>
      <c r="R635">
        <v>0</v>
      </c>
      <c r="S635">
        <v>587.1</v>
      </c>
    </row>
    <row r="636" spans="1:19" x14ac:dyDescent="0.35">
      <c r="A636">
        <v>2024</v>
      </c>
      <c r="B636" t="s">
        <v>5600</v>
      </c>
      <c r="C636">
        <v>29</v>
      </c>
      <c r="D636">
        <v>2</v>
      </c>
      <c r="E636">
        <v>9</v>
      </c>
      <c r="F636" t="s">
        <v>607</v>
      </c>
      <c r="G636" t="s">
        <v>5976</v>
      </c>
      <c r="H636">
        <v>7</v>
      </c>
      <c r="I636">
        <v>900002</v>
      </c>
      <c r="J636">
        <v>9</v>
      </c>
      <c r="K636" t="s">
        <v>6310</v>
      </c>
      <c r="L636">
        <v>0</v>
      </c>
      <c r="M636" t="s">
        <v>5520</v>
      </c>
      <c r="N636">
        <v>13291.3</v>
      </c>
      <c r="O636">
        <v>1300</v>
      </c>
      <c r="P636">
        <v>0</v>
      </c>
      <c r="Q636">
        <v>0</v>
      </c>
      <c r="R636">
        <v>0</v>
      </c>
      <c r="S636">
        <v>14591.3</v>
      </c>
    </row>
    <row r="637" spans="1:19" x14ac:dyDescent="0.35">
      <c r="A637">
        <v>2024</v>
      </c>
      <c r="B637" t="s">
        <v>5567</v>
      </c>
      <c r="C637">
        <v>80</v>
      </c>
      <c r="D637">
        <v>2</v>
      </c>
      <c r="E637">
        <v>1</v>
      </c>
      <c r="F637" t="s">
        <v>821</v>
      </c>
      <c r="G637" t="s">
        <v>6112</v>
      </c>
      <c r="H637">
        <v>7</v>
      </c>
      <c r="I637">
        <v>900001</v>
      </c>
      <c r="J637">
        <v>1170</v>
      </c>
      <c r="K637" t="s">
        <v>6311</v>
      </c>
      <c r="L637">
        <v>0</v>
      </c>
      <c r="M637" t="s">
        <v>5520</v>
      </c>
      <c r="N637">
        <v>2192.63</v>
      </c>
      <c r="O637">
        <v>0</v>
      </c>
      <c r="P637">
        <v>0</v>
      </c>
      <c r="Q637">
        <v>0</v>
      </c>
      <c r="R637">
        <v>0</v>
      </c>
      <c r="S637">
        <v>2192.63</v>
      </c>
    </row>
    <row r="638" spans="1:19" x14ac:dyDescent="0.35">
      <c r="A638">
        <v>2024</v>
      </c>
      <c r="B638" t="s">
        <v>5767</v>
      </c>
      <c r="C638">
        <v>56</v>
      </c>
      <c r="D638">
        <v>2</v>
      </c>
      <c r="E638">
        <v>7</v>
      </c>
      <c r="F638" t="s">
        <v>308</v>
      </c>
      <c r="G638" t="s">
        <v>6067</v>
      </c>
      <c r="H638">
        <v>7</v>
      </c>
      <c r="I638">
        <v>950457</v>
      </c>
      <c r="J638">
        <v>401</v>
      </c>
      <c r="K638" t="s">
        <v>6312</v>
      </c>
      <c r="L638">
        <v>0</v>
      </c>
      <c r="M638" t="s">
        <v>5520</v>
      </c>
      <c r="N638">
        <v>170546.73</v>
      </c>
      <c r="O638">
        <v>101186.7</v>
      </c>
      <c r="P638">
        <v>0</v>
      </c>
      <c r="Q638">
        <v>106450.26</v>
      </c>
      <c r="R638">
        <v>0</v>
      </c>
      <c r="S638">
        <v>165283.17000000001</v>
      </c>
    </row>
    <row r="639" spans="1:19" x14ac:dyDescent="0.35">
      <c r="A639">
        <v>2024</v>
      </c>
      <c r="B639" t="s">
        <v>5736</v>
      </c>
      <c r="C639">
        <v>6</v>
      </c>
      <c r="D639">
        <v>2</v>
      </c>
      <c r="E639">
        <v>1</v>
      </c>
      <c r="F639" t="s">
        <v>391</v>
      </c>
      <c r="G639" t="s">
        <v>6292</v>
      </c>
      <c r="H639">
        <v>7</v>
      </c>
      <c r="I639">
        <v>900003</v>
      </c>
      <c r="J639">
        <v>21</v>
      </c>
      <c r="K639" t="s">
        <v>6313</v>
      </c>
      <c r="L639">
        <v>0</v>
      </c>
      <c r="M639" t="s">
        <v>5520</v>
      </c>
      <c r="N639">
        <v>46557.71</v>
      </c>
      <c r="O639">
        <v>0</v>
      </c>
      <c r="P639">
        <v>0</v>
      </c>
      <c r="Q639">
        <v>10920.46</v>
      </c>
      <c r="R639">
        <v>0</v>
      </c>
      <c r="S639">
        <v>35637.25</v>
      </c>
    </row>
    <row r="640" spans="1:19" x14ac:dyDescent="0.35">
      <c r="A640">
        <v>2024</v>
      </c>
      <c r="B640" t="s">
        <v>5678</v>
      </c>
      <c r="C640">
        <v>32</v>
      </c>
      <c r="D640">
        <v>2</v>
      </c>
      <c r="E640">
        <v>4</v>
      </c>
      <c r="F640" t="s">
        <v>297</v>
      </c>
      <c r="G640" t="s">
        <v>6197</v>
      </c>
      <c r="H640">
        <v>7</v>
      </c>
      <c r="I640">
        <v>900001</v>
      </c>
      <c r="J640">
        <v>1710</v>
      </c>
      <c r="K640" t="s">
        <v>6314</v>
      </c>
      <c r="L640">
        <v>0</v>
      </c>
      <c r="M640" t="s">
        <v>5520</v>
      </c>
      <c r="N640">
        <v>0.02</v>
      </c>
      <c r="O640">
        <v>0</v>
      </c>
      <c r="P640">
        <v>0</v>
      </c>
      <c r="Q640">
        <v>0</v>
      </c>
      <c r="R640">
        <v>0</v>
      </c>
      <c r="S640">
        <v>0.02</v>
      </c>
    </row>
    <row r="641" spans="1:19" x14ac:dyDescent="0.35">
      <c r="A641">
        <v>2024</v>
      </c>
      <c r="B641" t="s">
        <v>5678</v>
      </c>
      <c r="C641">
        <v>32</v>
      </c>
      <c r="D641">
        <v>2</v>
      </c>
      <c r="E641">
        <v>8</v>
      </c>
      <c r="F641" t="s">
        <v>629</v>
      </c>
      <c r="G641" t="s">
        <v>6315</v>
      </c>
      <c r="H641">
        <v>7</v>
      </c>
      <c r="I641">
        <v>900001</v>
      </c>
      <c r="J641">
        <v>1014</v>
      </c>
      <c r="K641" t="s">
        <v>6314</v>
      </c>
      <c r="L641">
        <v>0</v>
      </c>
      <c r="M641" t="s">
        <v>5520</v>
      </c>
      <c r="N641">
        <v>197.02</v>
      </c>
      <c r="O641">
        <v>0</v>
      </c>
      <c r="P641">
        <v>0</v>
      </c>
      <c r="Q641">
        <v>0</v>
      </c>
      <c r="R641">
        <v>0</v>
      </c>
      <c r="S641">
        <v>197.02</v>
      </c>
    </row>
    <row r="642" spans="1:19" x14ac:dyDescent="0.35">
      <c r="A642">
        <v>2024</v>
      </c>
      <c r="B642" t="s">
        <v>5678</v>
      </c>
      <c r="C642">
        <v>32</v>
      </c>
      <c r="D642">
        <v>2</v>
      </c>
      <c r="E642">
        <v>10</v>
      </c>
      <c r="F642" t="s">
        <v>630</v>
      </c>
      <c r="G642" t="s">
        <v>6316</v>
      </c>
      <c r="H642">
        <v>7</v>
      </c>
      <c r="I642">
        <v>102087</v>
      </c>
      <c r="J642">
        <v>50</v>
      </c>
      <c r="K642" t="s">
        <v>6317</v>
      </c>
      <c r="L642">
        <v>0</v>
      </c>
      <c r="M642" t="s">
        <v>5520</v>
      </c>
      <c r="N642">
        <v>2924.57</v>
      </c>
      <c r="O642">
        <v>1500</v>
      </c>
      <c r="P642">
        <v>0</v>
      </c>
      <c r="Q642">
        <v>0</v>
      </c>
      <c r="R642">
        <v>0</v>
      </c>
      <c r="S642">
        <v>4424.57</v>
      </c>
    </row>
    <row r="643" spans="1:19" x14ac:dyDescent="0.35">
      <c r="A643">
        <v>2024</v>
      </c>
      <c r="B643" t="s">
        <v>5989</v>
      </c>
      <c r="C643">
        <v>34</v>
      </c>
      <c r="D643">
        <v>2</v>
      </c>
      <c r="E643">
        <v>1</v>
      </c>
      <c r="F643" t="s">
        <v>391</v>
      </c>
      <c r="G643" t="s">
        <v>6201</v>
      </c>
      <c r="H643">
        <v>7</v>
      </c>
      <c r="I643">
        <v>900001</v>
      </c>
      <c r="J643">
        <v>1302</v>
      </c>
      <c r="K643" t="s">
        <v>6314</v>
      </c>
      <c r="L643">
        <v>0</v>
      </c>
      <c r="M643" t="s">
        <v>5520</v>
      </c>
      <c r="N643">
        <v>0</v>
      </c>
      <c r="O643">
        <v>810.3</v>
      </c>
      <c r="P643">
        <v>0</v>
      </c>
      <c r="Q643">
        <v>810.3</v>
      </c>
      <c r="R643">
        <v>0</v>
      </c>
      <c r="S643">
        <v>0</v>
      </c>
    </row>
    <row r="644" spans="1:19" x14ac:dyDescent="0.35">
      <c r="A644">
        <v>2024</v>
      </c>
      <c r="B644" t="s">
        <v>5572</v>
      </c>
      <c r="C644">
        <v>46</v>
      </c>
      <c r="D644">
        <v>2</v>
      </c>
      <c r="E644">
        <v>21</v>
      </c>
      <c r="F644" t="s">
        <v>714</v>
      </c>
      <c r="G644" t="s">
        <v>6318</v>
      </c>
      <c r="H644">
        <v>7</v>
      </c>
      <c r="I644">
        <v>900001</v>
      </c>
      <c r="J644">
        <v>2222</v>
      </c>
      <c r="K644" t="s">
        <v>6314</v>
      </c>
      <c r="L644">
        <v>0</v>
      </c>
      <c r="M644" t="s">
        <v>5520</v>
      </c>
      <c r="N644">
        <v>175</v>
      </c>
      <c r="O644">
        <v>0</v>
      </c>
      <c r="P644">
        <v>0</v>
      </c>
      <c r="Q644">
        <v>0</v>
      </c>
      <c r="R644">
        <v>0</v>
      </c>
      <c r="S644">
        <v>175</v>
      </c>
    </row>
    <row r="645" spans="1:19" x14ac:dyDescent="0.35">
      <c r="A645">
        <v>2024</v>
      </c>
      <c r="B645" t="s">
        <v>5564</v>
      </c>
      <c r="C645">
        <v>48</v>
      </c>
      <c r="D645">
        <v>2</v>
      </c>
      <c r="E645">
        <v>1</v>
      </c>
      <c r="F645" t="s">
        <v>291</v>
      </c>
      <c r="G645" t="s">
        <v>6319</v>
      </c>
      <c r="H645">
        <v>7</v>
      </c>
      <c r="I645">
        <v>902020</v>
      </c>
      <c r="J645">
        <v>7</v>
      </c>
      <c r="K645" t="s">
        <v>6317</v>
      </c>
      <c r="L645">
        <v>0</v>
      </c>
      <c r="M645" t="s">
        <v>5520</v>
      </c>
      <c r="N645">
        <v>24308.87</v>
      </c>
      <c r="O645">
        <v>1550</v>
      </c>
      <c r="P645">
        <v>0</v>
      </c>
      <c r="Q645">
        <v>3600</v>
      </c>
      <c r="R645">
        <v>0</v>
      </c>
      <c r="S645">
        <v>22258.87</v>
      </c>
    </row>
    <row r="646" spans="1:19" x14ac:dyDescent="0.35">
      <c r="A646">
        <v>2024</v>
      </c>
      <c r="B646" t="s">
        <v>5517</v>
      </c>
      <c r="C646">
        <v>49</v>
      </c>
      <c r="D646">
        <v>2</v>
      </c>
      <c r="E646">
        <v>3</v>
      </c>
      <c r="F646" t="s">
        <v>555</v>
      </c>
      <c r="G646" t="s">
        <v>6320</v>
      </c>
      <c r="H646">
        <v>7</v>
      </c>
      <c r="I646">
        <v>900001</v>
      </c>
      <c r="J646">
        <v>1099</v>
      </c>
      <c r="K646" t="s">
        <v>6314</v>
      </c>
      <c r="L646">
        <v>0</v>
      </c>
      <c r="M646" t="s">
        <v>5520</v>
      </c>
      <c r="N646">
        <v>6355.5</v>
      </c>
      <c r="O646">
        <v>0</v>
      </c>
      <c r="P646">
        <v>0</v>
      </c>
      <c r="Q646">
        <v>0</v>
      </c>
      <c r="R646">
        <v>0</v>
      </c>
      <c r="S646">
        <v>6355.5</v>
      </c>
    </row>
    <row r="647" spans="1:19" x14ac:dyDescent="0.35">
      <c r="A647">
        <v>2024</v>
      </c>
      <c r="B647" t="s">
        <v>5767</v>
      </c>
      <c r="C647">
        <v>56</v>
      </c>
      <c r="D647">
        <v>2</v>
      </c>
      <c r="E647">
        <v>1</v>
      </c>
      <c r="F647" t="s">
        <v>745</v>
      </c>
      <c r="G647" t="s">
        <v>6065</v>
      </c>
      <c r="H647">
        <v>7</v>
      </c>
      <c r="I647">
        <v>950447</v>
      </c>
      <c r="J647">
        <v>2</v>
      </c>
      <c r="K647" t="s">
        <v>6317</v>
      </c>
      <c r="L647">
        <v>0</v>
      </c>
      <c r="M647" t="s">
        <v>5520</v>
      </c>
      <c r="N647">
        <v>108267.52</v>
      </c>
      <c r="O647">
        <v>71473.100000000006</v>
      </c>
      <c r="P647">
        <v>0</v>
      </c>
      <c r="Q647">
        <v>93544.58</v>
      </c>
      <c r="R647">
        <v>0</v>
      </c>
      <c r="S647">
        <v>86196.04</v>
      </c>
    </row>
    <row r="648" spans="1:19" x14ac:dyDescent="0.35">
      <c r="A648">
        <v>2024</v>
      </c>
      <c r="B648" t="s">
        <v>5767</v>
      </c>
      <c r="C648">
        <v>56</v>
      </c>
      <c r="D648">
        <v>2</v>
      </c>
      <c r="E648">
        <v>6</v>
      </c>
      <c r="F648" t="s">
        <v>254</v>
      </c>
      <c r="G648" t="s">
        <v>6226</v>
      </c>
      <c r="H648">
        <v>7</v>
      </c>
      <c r="I648">
        <v>900001</v>
      </c>
      <c r="J648">
        <v>41</v>
      </c>
      <c r="K648" t="s">
        <v>6314</v>
      </c>
      <c r="L648">
        <v>0</v>
      </c>
      <c r="M648" t="s">
        <v>5520</v>
      </c>
      <c r="N648">
        <v>53166.73</v>
      </c>
      <c r="O648">
        <v>47648.74</v>
      </c>
      <c r="P648">
        <v>0</v>
      </c>
      <c r="Q648">
        <v>36985.03</v>
      </c>
      <c r="R648">
        <v>0</v>
      </c>
      <c r="S648">
        <v>63830.44</v>
      </c>
    </row>
    <row r="649" spans="1:19" x14ac:dyDescent="0.35">
      <c r="A649">
        <v>2024</v>
      </c>
      <c r="B649" t="s">
        <v>5793</v>
      </c>
      <c r="C649">
        <v>83</v>
      </c>
      <c r="D649">
        <v>2</v>
      </c>
      <c r="E649">
        <v>1</v>
      </c>
      <c r="F649" t="s">
        <v>431</v>
      </c>
      <c r="G649" t="s">
        <v>6118</v>
      </c>
      <c r="H649">
        <v>7</v>
      </c>
      <c r="I649">
        <v>900001</v>
      </c>
      <c r="J649">
        <v>105</v>
      </c>
      <c r="K649" t="s">
        <v>6314</v>
      </c>
      <c r="L649">
        <v>0</v>
      </c>
      <c r="M649" t="s">
        <v>5520</v>
      </c>
      <c r="N649">
        <v>129.74</v>
      </c>
      <c r="O649">
        <v>0</v>
      </c>
      <c r="P649">
        <v>0</v>
      </c>
      <c r="Q649">
        <v>0</v>
      </c>
      <c r="R649">
        <v>0</v>
      </c>
      <c r="S649">
        <v>129.74</v>
      </c>
    </row>
    <row r="650" spans="1:19" x14ac:dyDescent="0.35">
      <c r="A650">
        <v>2024</v>
      </c>
      <c r="B650" t="s">
        <v>5551</v>
      </c>
      <c r="C650">
        <v>89</v>
      </c>
      <c r="D650">
        <v>2</v>
      </c>
      <c r="E650">
        <v>2</v>
      </c>
      <c r="F650" t="s">
        <v>853</v>
      </c>
      <c r="G650" t="s">
        <v>6252</v>
      </c>
      <c r="H650">
        <v>7</v>
      </c>
      <c r="I650">
        <v>900001</v>
      </c>
      <c r="J650">
        <v>401</v>
      </c>
      <c r="K650" t="s">
        <v>6314</v>
      </c>
      <c r="L650">
        <v>0</v>
      </c>
      <c r="M650" t="s">
        <v>5520</v>
      </c>
      <c r="N650">
        <v>107.93</v>
      </c>
      <c r="O650">
        <v>0</v>
      </c>
      <c r="P650">
        <v>0</v>
      </c>
      <c r="Q650">
        <v>0</v>
      </c>
      <c r="R650">
        <v>0</v>
      </c>
      <c r="S650">
        <v>107.93</v>
      </c>
    </row>
    <row r="651" spans="1:19" x14ac:dyDescent="0.35">
      <c r="A651">
        <v>2024</v>
      </c>
      <c r="B651" t="s">
        <v>5551</v>
      </c>
      <c r="C651">
        <v>89</v>
      </c>
      <c r="D651">
        <v>2</v>
      </c>
      <c r="E651">
        <v>15</v>
      </c>
      <c r="F651" t="s">
        <v>627</v>
      </c>
      <c r="G651" t="s">
        <v>6139</v>
      </c>
      <c r="H651">
        <v>7</v>
      </c>
      <c r="I651">
        <v>900001</v>
      </c>
      <c r="J651">
        <v>401</v>
      </c>
      <c r="K651" t="s">
        <v>6314</v>
      </c>
      <c r="L651">
        <v>0</v>
      </c>
      <c r="M651" t="s">
        <v>5520</v>
      </c>
      <c r="N651">
        <v>1500</v>
      </c>
      <c r="O651">
        <v>0</v>
      </c>
      <c r="P651">
        <v>0</v>
      </c>
      <c r="Q651">
        <v>0</v>
      </c>
      <c r="R651">
        <v>0</v>
      </c>
      <c r="S651">
        <v>1500</v>
      </c>
    </row>
    <row r="652" spans="1:19" x14ac:dyDescent="0.35">
      <c r="A652">
        <v>2024</v>
      </c>
      <c r="B652" t="s">
        <v>5564</v>
      </c>
      <c r="C652">
        <v>48</v>
      </c>
      <c r="D652">
        <v>2</v>
      </c>
      <c r="E652">
        <v>1</v>
      </c>
      <c r="F652" t="s">
        <v>291</v>
      </c>
      <c r="G652" t="s">
        <v>6319</v>
      </c>
      <c r="H652">
        <v>7</v>
      </c>
      <c r="I652">
        <v>902018</v>
      </c>
      <c r="J652">
        <v>9</v>
      </c>
      <c r="K652" t="s">
        <v>6321</v>
      </c>
      <c r="L652">
        <v>0</v>
      </c>
      <c r="M652" t="s">
        <v>5520</v>
      </c>
      <c r="N652">
        <v>1345.23</v>
      </c>
      <c r="O652">
        <v>0</v>
      </c>
      <c r="P652">
        <v>0</v>
      </c>
      <c r="Q652">
        <v>308.64999999999998</v>
      </c>
      <c r="R652">
        <v>0</v>
      </c>
      <c r="S652">
        <v>1036.58</v>
      </c>
    </row>
    <row r="653" spans="1:19" x14ac:dyDescent="0.35">
      <c r="A653">
        <v>2024</v>
      </c>
      <c r="B653" t="s">
        <v>5564</v>
      </c>
      <c r="C653">
        <v>48</v>
      </c>
      <c r="D653">
        <v>2</v>
      </c>
      <c r="E653">
        <v>1</v>
      </c>
      <c r="F653" t="s">
        <v>291</v>
      </c>
      <c r="G653" t="s">
        <v>6319</v>
      </c>
      <c r="H653">
        <v>7</v>
      </c>
      <c r="I653">
        <v>902017</v>
      </c>
      <c r="J653">
        <v>10</v>
      </c>
      <c r="K653" t="s">
        <v>6322</v>
      </c>
      <c r="L653">
        <v>0</v>
      </c>
      <c r="M653" t="s">
        <v>5520</v>
      </c>
      <c r="N653">
        <v>0.5</v>
      </c>
      <c r="O653">
        <v>0</v>
      </c>
      <c r="P653">
        <v>0</v>
      </c>
      <c r="Q653">
        <v>0</v>
      </c>
      <c r="R653">
        <v>0</v>
      </c>
      <c r="S653">
        <v>0.5</v>
      </c>
    </row>
    <row r="654" spans="1:19" x14ac:dyDescent="0.35">
      <c r="A654">
        <v>2024</v>
      </c>
      <c r="B654" t="s">
        <v>5538</v>
      </c>
      <c r="C654">
        <v>71</v>
      </c>
      <c r="D654">
        <v>2</v>
      </c>
      <c r="E654">
        <v>2</v>
      </c>
      <c r="F654" t="s">
        <v>354</v>
      </c>
      <c r="G654" t="s">
        <v>5642</v>
      </c>
      <c r="H654">
        <v>7</v>
      </c>
      <c r="I654">
        <v>900005</v>
      </c>
      <c r="J654">
        <v>401</v>
      </c>
      <c r="K654" t="s">
        <v>6323</v>
      </c>
      <c r="L654">
        <v>0</v>
      </c>
      <c r="M654" t="s">
        <v>5520</v>
      </c>
      <c r="N654">
        <v>2628229.2200000002</v>
      </c>
      <c r="O654">
        <v>21436.5</v>
      </c>
      <c r="P654">
        <v>0</v>
      </c>
      <c r="Q654">
        <v>358043.24</v>
      </c>
      <c r="R654">
        <v>0</v>
      </c>
      <c r="S654">
        <v>2291622.48</v>
      </c>
    </row>
    <row r="655" spans="1:19" x14ac:dyDescent="0.35">
      <c r="A655">
        <v>2024</v>
      </c>
      <c r="B655" t="s">
        <v>5788</v>
      </c>
      <c r="C655">
        <v>33</v>
      </c>
      <c r="D655">
        <v>2</v>
      </c>
      <c r="E655">
        <v>7</v>
      </c>
      <c r="F655" t="s">
        <v>602</v>
      </c>
      <c r="G655" t="s">
        <v>5789</v>
      </c>
      <c r="H655">
        <v>7</v>
      </c>
      <c r="I655">
        <v>900004</v>
      </c>
      <c r="J655">
        <v>2024</v>
      </c>
      <c r="K655" t="s">
        <v>6324</v>
      </c>
      <c r="L655">
        <v>0</v>
      </c>
      <c r="M655" t="s">
        <v>5520</v>
      </c>
      <c r="N655">
        <v>0</v>
      </c>
      <c r="O655">
        <v>500</v>
      </c>
      <c r="P655">
        <v>0</v>
      </c>
      <c r="Q655">
        <v>230.98</v>
      </c>
      <c r="R655">
        <v>0</v>
      </c>
      <c r="S655">
        <v>269.02</v>
      </c>
    </row>
    <row r="656" spans="1:19" x14ac:dyDescent="0.35">
      <c r="A656">
        <v>2024</v>
      </c>
      <c r="B656" t="s">
        <v>5770</v>
      </c>
      <c r="C656">
        <v>77</v>
      </c>
      <c r="D656">
        <v>2</v>
      </c>
      <c r="E656">
        <v>2</v>
      </c>
      <c r="F656" t="s">
        <v>811</v>
      </c>
      <c r="G656" t="s">
        <v>6325</v>
      </c>
      <c r="H656">
        <v>7</v>
      </c>
      <c r="I656">
        <v>102351</v>
      </c>
      <c r="J656">
        <v>108</v>
      </c>
      <c r="K656" t="s">
        <v>6326</v>
      </c>
      <c r="L656">
        <v>0</v>
      </c>
      <c r="M656" t="s">
        <v>5520</v>
      </c>
      <c r="N656">
        <v>2583.79</v>
      </c>
      <c r="O656">
        <v>560</v>
      </c>
      <c r="P656">
        <v>0</v>
      </c>
      <c r="Q656">
        <v>150</v>
      </c>
      <c r="R656">
        <v>0</v>
      </c>
      <c r="S656">
        <v>2993.79</v>
      </c>
    </row>
    <row r="657" spans="1:19" x14ac:dyDescent="0.35">
      <c r="A657">
        <v>2024</v>
      </c>
      <c r="B657" t="s">
        <v>5905</v>
      </c>
      <c r="C657">
        <v>4</v>
      </c>
      <c r="D657">
        <v>2</v>
      </c>
      <c r="E657">
        <v>6</v>
      </c>
      <c r="F657" t="s">
        <v>403</v>
      </c>
      <c r="G657" t="s">
        <v>5909</v>
      </c>
      <c r="H657">
        <v>7</v>
      </c>
      <c r="I657">
        <v>900001</v>
      </c>
      <c r="J657">
        <v>8</v>
      </c>
      <c r="K657" t="s">
        <v>6327</v>
      </c>
      <c r="L657">
        <v>0</v>
      </c>
      <c r="M657" t="s">
        <v>5520</v>
      </c>
      <c r="N657">
        <v>22293.45</v>
      </c>
      <c r="O657">
        <v>8228.85</v>
      </c>
      <c r="P657">
        <v>0</v>
      </c>
      <c r="Q657">
        <v>0</v>
      </c>
      <c r="R657">
        <v>0</v>
      </c>
      <c r="S657">
        <v>30522.3</v>
      </c>
    </row>
    <row r="658" spans="1:19" x14ac:dyDescent="0.35">
      <c r="A658">
        <v>2024</v>
      </c>
      <c r="B658" t="s">
        <v>5704</v>
      </c>
      <c r="C658">
        <v>5</v>
      </c>
      <c r="D658">
        <v>2</v>
      </c>
      <c r="E658">
        <v>3</v>
      </c>
      <c r="F658" t="s">
        <v>424</v>
      </c>
      <c r="G658" t="s">
        <v>5705</v>
      </c>
      <c r="H658">
        <v>7</v>
      </c>
      <c r="I658">
        <v>900004</v>
      </c>
      <c r="J658">
        <v>401</v>
      </c>
      <c r="K658" t="s">
        <v>6328</v>
      </c>
      <c r="L658">
        <v>0</v>
      </c>
      <c r="M658" t="s">
        <v>5520</v>
      </c>
      <c r="N658">
        <v>2145.63</v>
      </c>
      <c r="O658">
        <v>475</v>
      </c>
      <c r="P658">
        <v>0</v>
      </c>
      <c r="Q658">
        <v>0</v>
      </c>
      <c r="R658">
        <v>0</v>
      </c>
      <c r="S658">
        <v>2620.63</v>
      </c>
    </row>
    <row r="659" spans="1:19" x14ac:dyDescent="0.35">
      <c r="A659">
        <v>2024</v>
      </c>
      <c r="B659" t="s">
        <v>5798</v>
      </c>
      <c r="C659">
        <v>10</v>
      </c>
      <c r="D659">
        <v>2</v>
      </c>
      <c r="E659">
        <v>3</v>
      </c>
      <c r="F659" t="s">
        <v>513</v>
      </c>
      <c r="G659" t="s">
        <v>6329</v>
      </c>
      <c r="H659">
        <v>7</v>
      </c>
      <c r="I659">
        <v>900003</v>
      </c>
      <c r="J659">
        <v>401</v>
      </c>
      <c r="K659" t="s">
        <v>6330</v>
      </c>
      <c r="L659">
        <v>0</v>
      </c>
      <c r="M659" t="s">
        <v>5520</v>
      </c>
      <c r="N659">
        <v>1621.93</v>
      </c>
      <c r="O659">
        <v>100</v>
      </c>
      <c r="P659">
        <v>0</v>
      </c>
      <c r="Q659">
        <v>0</v>
      </c>
      <c r="R659">
        <v>0</v>
      </c>
      <c r="S659">
        <v>1721.93</v>
      </c>
    </row>
    <row r="660" spans="1:19" x14ac:dyDescent="0.35">
      <c r="A660">
        <v>2024</v>
      </c>
      <c r="B660" t="s">
        <v>5798</v>
      </c>
      <c r="C660">
        <v>10</v>
      </c>
      <c r="D660">
        <v>2</v>
      </c>
      <c r="E660">
        <v>8</v>
      </c>
      <c r="F660" t="s">
        <v>517</v>
      </c>
      <c r="G660" t="s">
        <v>6331</v>
      </c>
      <c r="H660">
        <v>7</v>
      </c>
      <c r="I660">
        <v>950072</v>
      </c>
      <c r="J660">
        <v>9001</v>
      </c>
      <c r="K660" t="s">
        <v>6328</v>
      </c>
      <c r="L660">
        <v>0</v>
      </c>
      <c r="M660" t="s">
        <v>5520</v>
      </c>
      <c r="N660">
        <v>9958.68</v>
      </c>
      <c r="O660">
        <v>0</v>
      </c>
      <c r="P660">
        <v>0</v>
      </c>
      <c r="Q660">
        <v>0</v>
      </c>
      <c r="R660">
        <v>0</v>
      </c>
      <c r="S660">
        <v>9958.68</v>
      </c>
    </row>
    <row r="661" spans="1:19" x14ac:dyDescent="0.35">
      <c r="A661">
        <v>2024</v>
      </c>
      <c r="B661" t="s">
        <v>5873</v>
      </c>
      <c r="C661">
        <v>16</v>
      </c>
      <c r="D661">
        <v>2</v>
      </c>
      <c r="E661">
        <v>1</v>
      </c>
      <c r="F661" t="s">
        <v>291</v>
      </c>
      <c r="G661" t="s">
        <v>5937</v>
      </c>
      <c r="H661">
        <v>7</v>
      </c>
      <c r="I661">
        <v>900001</v>
      </c>
      <c r="J661">
        <v>401</v>
      </c>
      <c r="K661" t="s">
        <v>6330</v>
      </c>
      <c r="L661">
        <v>0</v>
      </c>
      <c r="M661" t="s">
        <v>5520</v>
      </c>
      <c r="N661">
        <v>4707.0200000000004</v>
      </c>
      <c r="O661">
        <v>0</v>
      </c>
      <c r="P661">
        <v>0</v>
      </c>
      <c r="Q661">
        <v>0</v>
      </c>
      <c r="R661">
        <v>0</v>
      </c>
      <c r="S661">
        <v>4707.0200000000004</v>
      </c>
    </row>
    <row r="662" spans="1:19" x14ac:dyDescent="0.35">
      <c r="A662">
        <v>2024</v>
      </c>
      <c r="B662" t="s">
        <v>5873</v>
      </c>
      <c r="C662">
        <v>16</v>
      </c>
      <c r="D662">
        <v>2</v>
      </c>
      <c r="E662">
        <v>3</v>
      </c>
      <c r="F662" t="s">
        <v>431</v>
      </c>
      <c r="G662" t="s">
        <v>6332</v>
      </c>
      <c r="H662">
        <v>7</v>
      </c>
      <c r="I662">
        <v>900001</v>
      </c>
      <c r="J662">
        <v>6160</v>
      </c>
      <c r="K662" t="s">
        <v>6328</v>
      </c>
      <c r="L662">
        <v>0</v>
      </c>
      <c r="M662" t="s">
        <v>5520</v>
      </c>
      <c r="N662">
        <v>1547.32</v>
      </c>
      <c r="O662">
        <v>0</v>
      </c>
      <c r="P662">
        <v>0</v>
      </c>
      <c r="Q662">
        <v>0</v>
      </c>
      <c r="R662">
        <v>0</v>
      </c>
      <c r="S662">
        <v>1547.32</v>
      </c>
    </row>
    <row r="663" spans="1:19" x14ac:dyDescent="0.35">
      <c r="A663">
        <v>2024</v>
      </c>
      <c r="B663" t="s">
        <v>5873</v>
      </c>
      <c r="C663">
        <v>16</v>
      </c>
      <c r="D663">
        <v>2</v>
      </c>
      <c r="E663">
        <v>6</v>
      </c>
      <c r="F663" t="s">
        <v>314</v>
      </c>
      <c r="G663" t="s">
        <v>5874</v>
      </c>
      <c r="H663">
        <v>7</v>
      </c>
      <c r="I663">
        <v>900001</v>
      </c>
      <c r="J663">
        <v>401</v>
      </c>
      <c r="K663" t="s">
        <v>6328</v>
      </c>
      <c r="L663">
        <v>0</v>
      </c>
      <c r="M663" t="s">
        <v>5520</v>
      </c>
      <c r="N663">
        <v>0</v>
      </c>
      <c r="O663">
        <v>500</v>
      </c>
      <c r="P663">
        <v>0</v>
      </c>
      <c r="Q663">
        <v>500</v>
      </c>
      <c r="R663">
        <v>0</v>
      </c>
      <c r="S663">
        <v>0</v>
      </c>
    </row>
    <row r="664" spans="1:19" x14ac:dyDescent="0.35">
      <c r="A664">
        <v>2024</v>
      </c>
      <c r="B664" t="s">
        <v>5964</v>
      </c>
      <c r="C664">
        <v>26</v>
      </c>
      <c r="D664">
        <v>2</v>
      </c>
      <c r="E664">
        <v>3</v>
      </c>
      <c r="F664" t="s">
        <v>568</v>
      </c>
      <c r="G664" t="s">
        <v>6333</v>
      </c>
      <c r="H664">
        <v>7</v>
      </c>
      <c r="I664">
        <v>104026</v>
      </c>
      <c r="J664">
        <v>401</v>
      </c>
      <c r="K664" t="s">
        <v>6330</v>
      </c>
      <c r="L664">
        <v>0</v>
      </c>
      <c r="M664" t="s">
        <v>5520</v>
      </c>
      <c r="N664">
        <v>4721.93</v>
      </c>
      <c r="O664">
        <v>0</v>
      </c>
      <c r="P664">
        <v>0</v>
      </c>
      <c r="Q664">
        <v>1988.75</v>
      </c>
      <c r="R664">
        <v>0</v>
      </c>
      <c r="S664">
        <v>2733.18</v>
      </c>
    </row>
    <row r="665" spans="1:19" x14ac:dyDescent="0.35">
      <c r="A665">
        <v>2024</v>
      </c>
      <c r="B665" t="s">
        <v>5712</v>
      </c>
      <c r="C665">
        <v>28</v>
      </c>
      <c r="D665">
        <v>2</v>
      </c>
      <c r="E665">
        <v>2</v>
      </c>
      <c r="F665" t="s">
        <v>521</v>
      </c>
      <c r="G665" t="s">
        <v>6334</v>
      </c>
      <c r="H665">
        <v>7</v>
      </c>
      <c r="I665">
        <v>900001</v>
      </c>
      <c r="J665">
        <v>401</v>
      </c>
      <c r="K665" t="s">
        <v>6328</v>
      </c>
      <c r="L665">
        <v>0</v>
      </c>
      <c r="M665" t="s">
        <v>5520</v>
      </c>
      <c r="N665">
        <v>82</v>
      </c>
      <c r="O665">
        <v>0</v>
      </c>
      <c r="P665">
        <v>0</v>
      </c>
      <c r="Q665">
        <v>0</v>
      </c>
      <c r="R665">
        <v>0</v>
      </c>
      <c r="S665">
        <v>82</v>
      </c>
    </row>
    <row r="666" spans="1:19" x14ac:dyDescent="0.35">
      <c r="A666">
        <v>2024</v>
      </c>
      <c r="B666" t="s">
        <v>5712</v>
      </c>
      <c r="C666">
        <v>28</v>
      </c>
      <c r="D666">
        <v>2</v>
      </c>
      <c r="E666">
        <v>6</v>
      </c>
      <c r="F666" t="s">
        <v>595</v>
      </c>
      <c r="G666" t="s">
        <v>5968</v>
      </c>
      <c r="H666">
        <v>7</v>
      </c>
      <c r="I666">
        <v>900001</v>
      </c>
      <c r="J666">
        <v>401</v>
      </c>
      <c r="K666" t="s">
        <v>6328</v>
      </c>
      <c r="L666">
        <v>0</v>
      </c>
      <c r="M666" t="s">
        <v>5520</v>
      </c>
      <c r="N666">
        <v>1628.85</v>
      </c>
      <c r="O666">
        <v>0</v>
      </c>
      <c r="P666">
        <v>0</v>
      </c>
      <c r="Q666">
        <v>0</v>
      </c>
      <c r="R666">
        <v>0</v>
      </c>
      <c r="S666">
        <v>1628.85</v>
      </c>
    </row>
    <row r="667" spans="1:19" x14ac:dyDescent="0.35">
      <c r="A667">
        <v>2024</v>
      </c>
      <c r="B667" t="s">
        <v>5712</v>
      </c>
      <c r="C667">
        <v>28</v>
      </c>
      <c r="D667">
        <v>2</v>
      </c>
      <c r="E667">
        <v>13</v>
      </c>
      <c r="F667" t="s">
        <v>616</v>
      </c>
      <c r="G667" t="s">
        <v>5972</v>
      </c>
      <c r="H667">
        <v>7</v>
      </c>
      <c r="I667">
        <v>900004</v>
      </c>
      <c r="J667">
        <v>401</v>
      </c>
      <c r="K667" t="s">
        <v>6328</v>
      </c>
      <c r="L667">
        <v>0</v>
      </c>
      <c r="M667" t="s">
        <v>5520</v>
      </c>
      <c r="N667">
        <v>769.12</v>
      </c>
      <c r="O667">
        <v>0</v>
      </c>
      <c r="P667">
        <v>0</v>
      </c>
      <c r="Q667">
        <v>0</v>
      </c>
      <c r="R667">
        <v>0</v>
      </c>
      <c r="S667">
        <v>769.12</v>
      </c>
    </row>
    <row r="668" spans="1:19" x14ac:dyDescent="0.35">
      <c r="A668">
        <v>2024</v>
      </c>
      <c r="B668" t="s">
        <v>5600</v>
      </c>
      <c r="C668">
        <v>29</v>
      </c>
      <c r="D668">
        <v>2</v>
      </c>
      <c r="E668">
        <v>4</v>
      </c>
      <c r="F668" t="s">
        <v>618</v>
      </c>
      <c r="G668" t="s">
        <v>5653</v>
      </c>
      <c r="H668">
        <v>7</v>
      </c>
      <c r="I668">
        <v>900004</v>
      </c>
      <c r="J668">
        <v>7779</v>
      </c>
      <c r="K668" t="s">
        <v>6330</v>
      </c>
      <c r="L668">
        <v>0</v>
      </c>
      <c r="M668" t="s">
        <v>5520</v>
      </c>
      <c r="N668">
        <v>0</v>
      </c>
      <c r="O668">
        <v>2780</v>
      </c>
      <c r="P668">
        <v>0</v>
      </c>
      <c r="Q668">
        <v>0</v>
      </c>
      <c r="R668">
        <v>0</v>
      </c>
      <c r="S668">
        <v>2780</v>
      </c>
    </row>
    <row r="669" spans="1:19" x14ac:dyDescent="0.35">
      <c r="A669">
        <v>2024</v>
      </c>
      <c r="B669" t="s">
        <v>5600</v>
      </c>
      <c r="C669">
        <v>29</v>
      </c>
      <c r="D669">
        <v>2</v>
      </c>
      <c r="E669">
        <v>5</v>
      </c>
      <c r="F669" t="s">
        <v>300</v>
      </c>
      <c r="G669" t="s">
        <v>5638</v>
      </c>
      <c r="H669">
        <v>7</v>
      </c>
      <c r="I669">
        <v>900005</v>
      </c>
      <c r="J669">
        <v>401</v>
      </c>
      <c r="K669" t="s">
        <v>6330</v>
      </c>
      <c r="L669">
        <v>0</v>
      </c>
      <c r="M669" t="s">
        <v>5520</v>
      </c>
      <c r="N669">
        <v>3646.44</v>
      </c>
      <c r="O669">
        <v>1500</v>
      </c>
      <c r="P669">
        <v>0</v>
      </c>
      <c r="Q669">
        <v>1502.8</v>
      </c>
      <c r="R669">
        <v>0</v>
      </c>
      <c r="S669">
        <v>3643.64</v>
      </c>
    </row>
    <row r="670" spans="1:19" x14ac:dyDescent="0.35">
      <c r="A670">
        <v>2024</v>
      </c>
      <c r="B670" t="s">
        <v>5600</v>
      </c>
      <c r="C670">
        <v>29</v>
      </c>
      <c r="D670">
        <v>2</v>
      </c>
      <c r="E670">
        <v>6</v>
      </c>
      <c r="F670" t="s">
        <v>619</v>
      </c>
      <c r="G670" t="s">
        <v>5655</v>
      </c>
      <c r="H670">
        <v>7</v>
      </c>
      <c r="I670">
        <v>900005</v>
      </c>
      <c r="J670">
        <v>336</v>
      </c>
      <c r="K670" t="s">
        <v>6330</v>
      </c>
      <c r="L670">
        <v>0</v>
      </c>
      <c r="M670" t="s">
        <v>5520</v>
      </c>
      <c r="N670">
        <v>3531.61</v>
      </c>
      <c r="O670">
        <v>6660</v>
      </c>
      <c r="P670">
        <v>0</v>
      </c>
      <c r="Q670">
        <v>3642.59</v>
      </c>
      <c r="R670">
        <v>0</v>
      </c>
      <c r="S670">
        <v>6549.02</v>
      </c>
    </row>
    <row r="671" spans="1:19" x14ac:dyDescent="0.35">
      <c r="A671">
        <v>2024</v>
      </c>
      <c r="B671" t="s">
        <v>5600</v>
      </c>
      <c r="C671">
        <v>29</v>
      </c>
      <c r="D671">
        <v>2</v>
      </c>
      <c r="E671">
        <v>8</v>
      </c>
      <c r="F671" t="s">
        <v>351</v>
      </c>
      <c r="G671" t="s">
        <v>5975</v>
      </c>
      <c r="H671">
        <v>7</v>
      </c>
      <c r="I671">
        <v>900004</v>
      </c>
      <c r="J671">
        <v>401</v>
      </c>
      <c r="K671" t="s">
        <v>6328</v>
      </c>
      <c r="L671">
        <v>0</v>
      </c>
      <c r="M671" t="s">
        <v>5520</v>
      </c>
      <c r="N671">
        <v>101.27</v>
      </c>
      <c r="O671">
        <v>1</v>
      </c>
      <c r="P671">
        <v>0</v>
      </c>
      <c r="Q671">
        <v>0</v>
      </c>
      <c r="R671">
        <v>0</v>
      </c>
      <c r="S671">
        <v>102.27</v>
      </c>
    </row>
    <row r="672" spans="1:19" x14ac:dyDescent="0.35">
      <c r="A672">
        <v>2024</v>
      </c>
      <c r="B672" t="s">
        <v>5527</v>
      </c>
      <c r="C672">
        <v>30</v>
      </c>
      <c r="D672">
        <v>2</v>
      </c>
      <c r="E672">
        <v>9</v>
      </c>
      <c r="F672" t="s">
        <v>624</v>
      </c>
      <c r="G672" t="s">
        <v>5802</v>
      </c>
      <c r="H672">
        <v>7</v>
      </c>
      <c r="I672">
        <v>900001</v>
      </c>
      <c r="J672">
        <v>401</v>
      </c>
      <c r="K672" t="s">
        <v>6330</v>
      </c>
      <c r="L672">
        <v>0</v>
      </c>
      <c r="M672" t="s">
        <v>5520</v>
      </c>
      <c r="N672">
        <v>7057.02</v>
      </c>
      <c r="O672">
        <v>4500</v>
      </c>
      <c r="P672">
        <v>0</v>
      </c>
      <c r="Q672">
        <v>4884.33</v>
      </c>
      <c r="R672">
        <v>0</v>
      </c>
      <c r="S672">
        <v>6672.69</v>
      </c>
    </row>
    <row r="673" spans="1:19" x14ac:dyDescent="0.35">
      <c r="A673">
        <v>2024</v>
      </c>
      <c r="B673" t="s">
        <v>5717</v>
      </c>
      <c r="C673">
        <v>45</v>
      </c>
      <c r="D673">
        <v>2</v>
      </c>
      <c r="E673">
        <v>11</v>
      </c>
      <c r="F673" t="s">
        <v>706</v>
      </c>
      <c r="G673" t="s">
        <v>6027</v>
      </c>
      <c r="H673">
        <v>7</v>
      </c>
      <c r="I673">
        <v>900003</v>
      </c>
      <c r="J673">
        <v>401</v>
      </c>
      <c r="K673" t="s">
        <v>6330</v>
      </c>
      <c r="L673">
        <v>0</v>
      </c>
      <c r="M673" t="s">
        <v>5520</v>
      </c>
      <c r="N673">
        <v>49819.91</v>
      </c>
      <c r="O673">
        <v>6690</v>
      </c>
      <c r="P673">
        <v>0</v>
      </c>
      <c r="Q673">
        <v>11802.46</v>
      </c>
      <c r="R673">
        <v>0</v>
      </c>
      <c r="S673">
        <v>44707.45</v>
      </c>
    </row>
    <row r="674" spans="1:19" x14ac:dyDescent="0.35">
      <c r="A674">
        <v>2024</v>
      </c>
      <c r="B674" t="s">
        <v>5572</v>
      </c>
      <c r="C674">
        <v>46</v>
      </c>
      <c r="D674">
        <v>2</v>
      </c>
      <c r="E674">
        <v>2</v>
      </c>
      <c r="F674" t="s">
        <v>391</v>
      </c>
      <c r="G674" t="s">
        <v>6214</v>
      </c>
      <c r="H674">
        <v>7</v>
      </c>
      <c r="I674">
        <v>900004</v>
      </c>
      <c r="J674">
        <v>2222</v>
      </c>
      <c r="K674" t="s">
        <v>6330</v>
      </c>
      <c r="L674">
        <v>0</v>
      </c>
      <c r="M674" t="s">
        <v>5520</v>
      </c>
      <c r="N674">
        <v>15604.23</v>
      </c>
      <c r="O674">
        <v>15695.05</v>
      </c>
      <c r="P674">
        <v>0</v>
      </c>
      <c r="Q674">
        <v>18094.439999999999</v>
      </c>
      <c r="R674">
        <v>0</v>
      </c>
      <c r="S674">
        <v>13204.84</v>
      </c>
    </row>
    <row r="675" spans="1:19" x14ac:dyDescent="0.35">
      <c r="A675">
        <v>2024</v>
      </c>
      <c r="B675" t="s">
        <v>5572</v>
      </c>
      <c r="C675">
        <v>46</v>
      </c>
      <c r="D675">
        <v>2</v>
      </c>
      <c r="E675">
        <v>8</v>
      </c>
      <c r="F675" t="s">
        <v>711</v>
      </c>
      <c r="G675" t="s">
        <v>6029</v>
      </c>
      <c r="H675">
        <v>7</v>
      </c>
      <c r="I675">
        <v>900004</v>
      </c>
      <c r="J675">
        <v>2222</v>
      </c>
      <c r="K675" t="s">
        <v>6330</v>
      </c>
      <c r="L675">
        <v>0</v>
      </c>
      <c r="M675" t="s">
        <v>5520</v>
      </c>
      <c r="N675">
        <v>630</v>
      </c>
      <c r="O675">
        <v>0</v>
      </c>
      <c r="P675">
        <v>0</v>
      </c>
      <c r="Q675">
        <v>0</v>
      </c>
      <c r="R675">
        <v>0</v>
      </c>
      <c r="S675">
        <v>630</v>
      </c>
    </row>
    <row r="676" spans="1:19" x14ac:dyDescent="0.35">
      <c r="A676">
        <v>2024</v>
      </c>
      <c r="B676" t="s">
        <v>5517</v>
      </c>
      <c r="C676">
        <v>49</v>
      </c>
      <c r="D676">
        <v>2</v>
      </c>
      <c r="E676">
        <v>6</v>
      </c>
      <c r="F676" t="s">
        <v>665</v>
      </c>
      <c r="G676" t="s">
        <v>5518</v>
      </c>
      <c r="H676">
        <v>7</v>
      </c>
      <c r="I676">
        <v>900009</v>
      </c>
      <c r="J676">
        <v>505</v>
      </c>
      <c r="K676" t="s">
        <v>6330</v>
      </c>
      <c r="L676">
        <v>0</v>
      </c>
      <c r="M676" t="s">
        <v>5520</v>
      </c>
      <c r="N676">
        <v>7759.44</v>
      </c>
      <c r="O676">
        <v>4729.6000000000004</v>
      </c>
      <c r="P676">
        <v>0</v>
      </c>
      <c r="Q676">
        <v>10789.66</v>
      </c>
      <c r="R676">
        <v>0</v>
      </c>
      <c r="S676">
        <v>1699.38</v>
      </c>
    </row>
    <row r="677" spans="1:19" x14ac:dyDescent="0.35">
      <c r="A677">
        <v>2024</v>
      </c>
      <c r="B677" t="s">
        <v>5517</v>
      </c>
      <c r="C677">
        <v>49</v>
      </c>
      <c r="D677">
        <v>2</v>
      </c>
      <c r="E677">
        <v>9</v>
      </c>
      <c r="F677" t="s">
        <v>351</v>
      </c>
      <c r="G677" t="s">
        <v>6218</v>
      </c>
      <c r="H677">
        <v>7</v>
      </c>
      <c r="I677">
        <v>900007</v>
      </c>
      <c r="J677">
        <v>401</v>
      </c>
      <c r="K677" t="s">
        <v>6330</v>
      </c>
      <c r="L677">
        <v>0</v>
      </c>
      <c r="M677" t="s">
        <v>5520</v>
      </c>
      <c r="N677">
        <v>15342.65</v>
      </c>
      <c r="O677">
        <v>2520.91</v>
      </c>
      <c r="P677">
        <v>0</v>
      </c>
      <c r="Q677">
        <v>248.94</v>
      </c>
      <c r="R677">
        <v>0</v>
      </c>
      <c r="S677">
        <v>17614.62</v>
      </c>
    </row>
    <row r="678" spans="1:19" x14ac:dyDescent="0.35">
      <c r="A678">
        <v>2024</v>
      </c>
      <c r="B678" t="s">
        <v>5820</v>
      </c>
      <c r="C678">
        <v>53</v>
      </c>
      <c r="D678">
        <v>2</v>
      </c>
      <c r="E678">
        <v>6</v>
      </c>
      <c r="F678" t="s">
        <v>327</v>
      </c>
      <c r="G678" t="s">
        <v>6295</v>
      </c>
      <c r="H678">
        <v>7</v>
      </c>
      <c r="I678">
        <v>900003</v>
      </c>
      <c r="J678">
        <v>401</v>
      </c>
      <c r="K678" t="s">
        <v>6330</v>
      </c>
      <c r="L678">
        <v>0</v>
      </c>
      <c r="M678" t="s">
        <v>5520</v>
      </c>
      <c r="N678">
        <v>3972.64</v>
      </c>
      <c r="O678">
        <v>1450</v>
      </c>
      <c r="P678">
        <v>0</v>
      </c>
      <c r="Q678">
        <v>1288.6500000000001</v>
      </c>
      <c r="R678">
        <v>0</v>
      </c>
      <c r="S678">
        <v>4133.99</v>
      </c>
    </row>
    <row r="679" spans="1:19" x14ac:dyDescent="0.35">
      <c r="A679">
        <v>2024</v>
      </c>
      <c r="B679" t="s">
        <v>5820</v>
      </c>
      <c r="C679">
        <v>53</v>
      </c>
      <c r="D679">
        <v>2</v>
      </c>
      <c r="E679">
        <v>8</v>
      </c>
      <c r="F679" t="s">
        <v>412</v>
      </c>
      <c r="G679" t="s">
        <v>6223</v>
      </c>
      <c r="H679">
        <v>7</v>
      </c>
      <c r="I679">
        <v>900003</v>
      </c>
      <c r="J679">
        <v>401</v>
      </c>
      <c r="K679" t="s">
        <v>6330</v>
      </c>
      <c r="L679">
        <v>0</v>
      </c>
      <c r="M679" t="s">
        <v>5520</v>
      </c>
      <c r="N679">
        <v>2258.2600000000002</v>
      </c>
      <c r="O679">
        <v>100</v>
      </c>
      <c r="P679">
        <v>0</v>
      </c>
      <c r="Q679">
        <v>1910.81</v>
      </c>
      <c r="R679">
        <v>0</v>
      </c>
      <c r="S679">
        <v>447.45</v>
      </c>
    </row>
    <row r="680" spans="1:19" x14ac:dyDescent="0.35">
      <c r="A680">
        <v>2024</v>
      </c>
      <c r="B680" t="s">
        <v>5767</v>
      </c>
      <c r="C680">
        <v>56</v>
      </c>
      <c r="D680">
        <v>2</v>
      </c>
      <c r="E680">
        <v>8</v>
      </c>
      <c r="F680" t="s">
        <v>629</v>
      </c>
      <c r="G680" t="s">
        <v>6227</v>
      </c>
      <c r="H680">
        <v>7</v>
      </c>
      <c r="I680">
        <v>900001</v>
      </c>
      <c r="J680">
        <v>401</v>
      </c>
      <c r="K680" t="s">
        <v>6330</v>
      </c>
      <c r="L680">
        <v>0</v>
      </c>
      <c r="M680" t="s">
        <v>5520</v>
      </c>
      <c r="N680">
        <v>260211.20000000001</v>
      </c>
      <c r="O680">
        <v>105530.48</v>
      </c>
      <c r="P680">
        <v>0</v>
      </c>
      <c r="Q680">
        <v>71964.350000000006</v>
      </c>
      <c r="R680">
        <v>0</v>
      </c>
      <c r="S680">
        <v>293777.33</v>
      </c>
    </row>
    <row r="681" spans="1:19" x14ac:dyDescent="0.35">
      <c r="A681">
        <v>2024</v>
      </c>
      <c r="B681" t="s">
        <v>5538</v>
      </c>
      <c r="C681">
        <v>71</v>
      </c>
      <c r="D681">
        <v>2</v>
      </c>
      <c r="E681">
        <v>3</v>
      </c>
      <c r="F681" t="s">
        <v>366</v>
      </c>
      <c r="G681" t="s">
        <v>6335</v>
      </c>
      <c r="H681">
        <v>7</v>
      </c>
      <c r="I681">
        <v>900003</v>
      </c>
      <c r="J681">
        <v>401</v>
      </c>
      <c r="K681" t="s">
        <v>6330</v>
      </c>
      <c r="L681">
        <v>0</v>
      </c>
      <c r="M681" t="s">
        <v>5520</v>
      </c>
      <c r="N681">
        <v>9235.25</v>
      </c>
      <c r="O681">
        <v>0</v>
      </c>
      <c r="P681">
        <v>0</v>
      </c>
      <c r="Q681">
        <v>0</v>
      </c>
      <c r="R681">
        <v>0</v>
      </c>
      <c r="S681">
        <v>9235.25</v>
      </c>
    </row>
    <row r="682" spans="1:19" x14ac:dyDescent="0.35">
      <c r="A682">
        <v>2024</v>
      </c>
      <c r="B682" t="s">
        <v>5567</v>
      </c>
      <c r="C682">
        <v>80</v>
      </c>
      <c r="D682">
        <v>2</v>
      </c>
      <c r="E682">
        <v>6</v>
      </c>
      <c r="F682" t="s">
        <v>822</v>
      </c>
      <c r="G682" t="s">
        <v>5568</v>
      </c>
      <c r="H682">
        <v>7</v>
      </c>
      <c r="I682">
        <v>900003</v>
      </c>
      <c r="J682">
        <v>401</v>
      </c>
      <c r="K682" t="s">
        <v>6328</v>
      </c>
      <c r="L682">
        <v>0</v>
      </c>
      <c r="M682" t="s">
        <v>5520</v>
      </c>
      <c r="N682">
        <v>1.85</v>
      </c>
      <c r="O682">
        <v>0</v>
      </c>
      <c r="P682">
        <v>0</v>
      </c>
      <c r="Q682">
        <v>0</v>
      </c>
      <c r="R682">
        <v>0</v>
      </c>
      <c r="S682">
        <v>1.85</v>
      </c>
    </row>
    <row r="683" spans="1:19" x14ac:dyDescent="0.35">
      <c r="A683">
        <v>2024</v>
      </c>
      <c r="B683" t="s">
        <v>6113</v>
      </c>
      <c r="C683">
        <v>82</v>
      </c>
      <c r="D683">
        <v>2</v>
      </c>
      <c r="E683">
        <v>7</v>
      </c>
      <c r="F683" t="s">
        <v>690</v>
      </c>
      <c r="G683" t="s">
        <v>6336</v>
      </c>
      <c r="H683">
        <v>7</v>
      </c>
      <c r="I683">
        <v>900011</v>
      </c>
      <c r="J683">
        <v>1550</v>
      </c>
      <c r="K683" t="s">
        <v>6330</v>
      </c>
      <c r="L683">
        <v>0</v>
      </c>
      <c r="M683" t="s">
        <v>5520</v>
      </c>
      <c r="N683">
        <v>1023.42</v>
      </c>
      <c r="O683">
        <v>538.39</v>
      </c>
      <c r="P683">
        <v>0</v>
      </c>
      <c r="Q683">
        <v>0</v>
      </c>
      <c r="R683">
        <v>0</v>
      </c>
      <c r="S683">
        <v>1561.81</v>
      </c>
    </row>
    <row r="684" spans="1:19" x14ac:dyDescent="0.35">
      <c r="A684">
        <v>2024</v>
      </c>
      <c r="B684" t="s">
        <v>5551</v>
      </c>
      <c r="C684">
        <v>89</v>
      </c>
      <c r="D684">
        <v>2</v>
      </c>
      <c r="E684">
        <v>5</v>
      </c>
      <c r="F684" t="s">
        <v>854</v>
      </c>
      <c r="G684" t="s">
        <v>6337</v>
      </c>
      <c r="H684">
        <v>7</v>
      </c>
      <c r="I684">
        <v>900001</v>
      </c>
      <c r="J684">
        <v>401</v>
      </c>
      <c r="K684" t="s">
        <v>6328</v>
      </c>
      <c r="L684">
        <v>0</v>
      </c>
      <c r="M684" t="s">
        <v>5520</v>
      </c>
      <c r="N684">
        <v>1000</v>
      </c>
      <c r="O684">
        <v>400</v>
      </c>
      <c r="P684">
        <v>0</v>
      </c>
      <c r="Q684">
        <v>1000</v>
      </c>
      <c r="R684">
        <v>0</v>
      </c>
      <c r="S684">
        <v>400</v>
      </c>
    </row>
    <row r="685" spans="1:19" x14ac:dyDescent="0.35">
      <c r="A685">
        <v>2024</v>
      </c>
      <c r="B685" t="s">
        <v>5551</v>
      </c>
      <c r="C685">
        <v>89</v>
      </c>
      <c r="D685">
        <v>2</v>
      </c>
      <c r="E685">
        <v>10</v>
      </c>
      <c r="F685" t="s">
        <v>254</v>
      </c>
      <c r="G685" t="s">
        <v>6136</v>
      </c>
      <c r="H685">
        <v>7</v>
      </c>
      <c r="I685">
        <v>903055</v>
      </c>
      <c r="J685">
        <v>903055</v>
      </c>
      <c r="K685" t="s">
        <v>6328</v>
      </c>
      <c r="L685">
        <v>0</v>
      </c>
      <c r="M685" t="s">
        <v>5520</v>
      </c>
      <c r="N685">
        <v>57872.49</v>
      </c>
      <c r="O685">
        <v>15276.26</v>
      </c>
      <c r="P685">
        <v>0</v>
      </c>
      <c r="Q685">
        <v>16435.3</v>
      </c>
      <c r="R685">
        <v>0</v>
      </c>
      <c r="S685">
        <v>56713.45</v>
      </c>
    </row>
    <row r="686" spans="1:19" x14ac:dyDescent="0.35">
      <c r="A686">
        <v>2024</v>
      </c>
      <c r="B686" t="s">
        <v>5551</v>
      </c>
      <c r="C686">
        <v>89</v>
      </c>
      <c r="D686">
        <v>2</v>
      </c>
      <c r="E686">
        <v>14</v>
      </c>
      <c r="F686" t="s">
        <v>351</v>
      </c>
      <c r="G686" t="s">
        <v>5690</v>
      </c>
      <c r="H686">
        <v>7</v>
      </c>
      <c r="I686">
        <v>900003</v>
      </c>
      <c r="J686">
        <v>401</v>
      </c>
      <c r="K686" t="s">
        <v>6330</v>
      </c>
      <c r="L686">
        <v>0</v>
      </c>
      <c r="M686" t="s">
        <v>5520</v>
      </c>
      <c r="N686">
        <v>13580.56</v>
      </c>
      <c r="O686">
        <v>50209.67</v>
      </c>
      <c r="P686">
        <v>0</v>
      </c>
      <c r="Q686">
        <v>43209.71</v>
      </c>
      <c r="R686">
        <v>0</v>
      </c>
      <c r="S686">
        <v>20580.52</v>
      </c>
    </row>
    <row r="687" spans="1:19" x14ac:dyDescent="0.35">
      <c r="A687">
        <v>2024</v>
      </c>
      <c r="B687" t="s">
        <v>5773</v>
      </c>
      <c r="C687">
        <v>91</v>
      </c>
      <c r="D687">
        <v>2</v>
      </c>
      <c r="E687">
        <v>3</v>
      </c>
      <c r="F687" t="s">
        <v>637</v>
      </c>
      <c r="G687" t="s">
        <v>6145</v>
      </c>
      <c r="H687">
        <v>7</v>
      </c>
      <c r="I687">
        <v>909502</v>
      </c>
      <c r="J687">
        <v>909502</v>
      </c>
      <c r="K687" t="s">
        <v>6328</v>
      </c>
      <c r="L687">
        <v>0</v>
      </c>
      <c r="M687" t="s">
        <v>5520</v>
      </c>
      <c r="N687">
        <v>7555.26</v>
      </c>
      <c r="O687">
        <v>6089</v>
      </c>
      <c r="P687">
        <v>0</v>
      </c>
      <c r="Q687">
        <v>607.91</v>
      </c>
      <c r="R687">
        <v>0</v>
      </c>
      <c r="S687">
        <v>13036.35</v>
      </c>
    </row>
    <row r="688" spans="1:19" x14ac:dyDescent="0.35">
      <c r="A688">
        <v>2024</v>
      </c>
      <c r="B688" t="s">
        <v>5775</v>
      </c>
      <c r="C688">
        <v>92</v>
      </c>
      <c r="D688">
        <v>2</v>
      </c>
      <c r="E688">
        <v>2</v>
      </c>
      <c r="F688" t="s">
        <v>568</v>
      </c>
      <c r="G688" t="s">
        <v>6338</v>
      </c>
      <c r="H688">
        <v>7</v>
      </c>
      <c r="I688">
        <v>900001</v>
      </c>
      <c r="J688">
        <v>401</v>
      </c>
      <c r="K688" t="s">
        <v>6330</v>
      </c>
      <c r="L688">
        <v>0</v>
      </c>
      <c r="M688" t="s">
        <v>5520</v>
      </c>
      <c r="N688">
        <v>394.43</v>
      </c>
      <c r="O688">
        <v>0</v>
      </c>
      <c r="P688">
        <v>0</v>
      </c>
      <c r="Q688">
        <v>0</v>
      </c>
      <c r="R688">
        <v>0</v>
      </c>
      <c r="S688">
        <v>394.43</v>
      </c>
    </row>
    <row r="689" spans="1:19" x14ac:dyDescent="0.35">
      <c r="A689">
        <v>2024</v>
      </c>
      <c r="B689" t="s">
        <v>5527</v>
      </c>
      <c r="C689">
        <v>30</v>
      </c>
      <c r="D689">
        <v>2</v>
      </c>
      <c r="E689">
        <v>9</v>
      </c>
      <c r="F689" t="s">
        <v>624</v>
      </c>
      <c r="G689" t="s">
        <v>5802</v>
      </c>
      <c r="H689">
        <v>7</v>
      </c>
      <c r="I689">
        <v>900007</v>
      </c>
      <c r="J689">
        <v>8044</v>
      </c>
      <c r="K689" t="s">
        <v>6339</v>
      </c>
      <c r="L689">
        <v>0</v>
      </c>
      <c r="M689" t="s">
        <v>5520</v>
      </c>
      <c r="N689">
        <v>440</v>
      </c>
      <c r="O689">
        <v>1400</v>
      </c>
      <c r="P689">
        <v>0</v>
      </c>
      <c r="Q689">
        <v>1056.5899999999999</v>
      </c>
      <c r="R689">
        <v>0</v>
      </c>
      <c r="S689">
        <v>783.41</v>
      </c>
    </row>
    <row r="690" spans="1:19" x14ac:dyDescent="0.35">
      <c r="A690">
        <v>2024</v>
      </c>
      <c r="B690" t="s">
        <v>6113</v>
      </c>
      <c r="C690">
        <v>82</v>
      </c>
      <c r="D690">
        <v>2</v>
      </c>
      <c r="E690">
        <v>7</v>
      </c>
      <c r="F690" t="s">
        <v>690</v>
      </c>
      <c r="G690" t="s">
        <v>6336</v>
      </c>
      <c r="H690">
        <v>7</v>
      </c>
      <c r="I690">
        <v>900013</v>
      </c>
      <c r="J690">
        <v>9500</v>
      </c>
      <c r="K690" t="s">
        <v>6340</v>
      </c>
      <c r="L690">
        <v>0</v>
      </c>
      <c r="M690" t="s">
        <v>5520</v>
      </c>
      <c r="N690">
        <v>20140</v>
      </c>
      <c r="O690">
        <v>0</v>
      </c>
      <c r="P690">
        <v>0</v>
      </c>
      <c r="Q690">
        <v>0</v>
      </c>
      <c r="R690">
        <v>0</v>
      </c>
      <c r="S690">
        <v>20140</v>
      </c>
    </row>
    <row r="691" spans="1:19" x14ac:dyDescent="0.35">
      <c r="A691">
        <v>2024</v>
      </c>
      <c r="B691" t="s">
        <v>5820</v>
      </c>
      <c r="C691">
        <v>53</v>
      </c>
      <c r="D691">
        <v>2</v>
      </c>
      <c r="E691">
        <v>10</v>
      </c>
      <c r="F691" t="s">
        <v>455</v>
      </c>
      <c r="G691" t="s">
        <v>6341</v>
      </c>
      <c r="H691">
        <v>7</v>
      </c>
      <c r="I691">
        <v>900003</v>
      </c>
      <c r="J691">
        <v>5000</v>
      </c>
      <c r="K691" t="s">
        <v>6342</v>
      </c>
      <c r="L691">
        <v>0</v>
      </c>
      <c r="M691" t="s">
        <v>5520</v>
      </c>
      <c r="N691">
        <v>3017.7</v>
      </c>
      <c r="O691">
        <v>0</v>
      </c>
      <c r="P691">
        <v>0</v>
      </c>
      <c r="Q691">
        <v>0</v>
      </c>
      <c r="R691">
        <v>0</v>
      </c>
      <c r="S691">
        <v>3017.7</v>
      </c>
    </row>
    <row r="692" spans="1:19" x14ac:dyDescent="0.35">
      <c r="A692">
        <v>2024</v>
      </c>
      <c r="B692" t="s">
        <v>5684</v>
      </c>
      <c r="C692">
        <v>68</v>
      </c>
      <c r="D692">
        <v>2</v>
      </c>
      <c r="E692">
        <v>11</v>
      </c>
      <c r="F692" t="s">
        <v>607</v>
      </c>
      <c r="G692" t="s">
        <v>6091</v>
      </c>
      <c r="H692">
        <v>7</v>
      </c>
      <c r="I692">
        <v>903055</v>
      </c>
      <c r="J692">
        <v>903055</v>
      </c>
      <c r="K692" t="s">
        <v>6343</v>
      </c>
      <c r="L692">
        <v>0</v>
      </c>
      <c r="M692" t="s">
        <v>5520</v>
      </c>
      <c r="N692">
        <v>34335.86</v>
      </c>
      <c r="O692">
        <v>5</v>
      </c>
      <c r="P692">
        <v>0</v>
      </c>
      <c r="Q692">
        <v>137.55000000000001</v>
      </c>
      <c r="R692">
        <v>0</v>
      </c>
      <c r="S692">
        <v>34203.31</v>
      </c>
    </row>
    <row r="693" spans="1:19" x14ac:dyDescent="0.35">
      <c r="A693">
        <v>2024</v>
      </c>
      <c r="B693" t="s">
        <v>5715</v>
      </c>
      <c r="C693">
        <v>37</v>
      </c>
      <c r="D693">
        <v>2</v>
      </c>
      <c r="E693">
        <v>8</v>
      </c>
      <c r="F693" t="s">
        <v>314</v>
      </c>
      <c r="G693" t="s">
        <v>5716</v>
      </c>
      <c r="H693">
        <v>7</v>
      </c>
      <c r="I693">
        <v>900004</v>
      </c>
      <c r="J693">
        <v>401</v>
      </c>
      <c r="K693" t="s">
        <v>6344</v>
      </c>
      <c r="L693">
        <v>0</v>
      </c>
      <c r="M693" t="s">
        <v>5520</v>
      </c>
      <c r="N693">
        <v>57151.72</v>
      </c>
      <c r="O693">
        <v>4036.9</v>
      </c>
      <c r="P693">
        <v>0</v>
      </c>
      <c r="Q693">
        <v>4177.88</v>
      </c>
      <c r="R693">
        <v>0</v>
      </c>
      <c r="S693">
        <v>57010.74</v>
      </c>
    </row>
    <row r="694" spans="1:19" x14ac:dyDescent="0.35">
      <c r="A694">
        <v>2024</v>
      </c>
      <c r="B694" t="s">
        <v>5717</v>
      </c>
      <c r="C694">
        <v>45</v>
      </c>
      <c r="D694">
        <v>2</v>
      </c>
      <c r="E694">
        <v>8</v>
      </c>
      <c r="F694" t="s">
        <v>530</v>
      </c>
      <c r="G694" t="s">
        <v>6345</v>
      </c>
      <c r="H694">
        <v>7</v>
      </c>
      <c r="I694">
        <v>900007</v>
      </c>
      <c r="J694">
        <v>401</v>
      </c>
      <c r="K694" t="s">
        <v>6346</v>
      </c>
      <c r="L694">
        <v>0</v>
      </c>
      <c r="M694" t="s">
        <v>5520</v>
      </c>
      <c r="N694">
        <v>51021.41</v>
      </c>
      <c r="O694">
        <v>47115.46</v>
      </c>
      <c r="P694">
        <v>0</v>
      </c>
      <c r="Q694">
        <v>27779.27</v>
      </c>
      <c r="R694">
        <v>0</v>
      </c>
      <c r="S694">
        <v>70357.600000000006</v>
      </c>
    </row>
    <row r="695" spans="1:19" x14ac:dyDescent="0.35">
      <c r="A695">
        <v>2024</v>
      </c>
      <c r="B695" t="s">
        <v>5717</v>
      </c>
      <c r="C695">
        <v>45</v>
      </c>
      <c r="D695">
        <v>2</v>
      </c>
      <c r="E695">
        <v>9</v>
      </c>
      <c r="F695" t="s">
        <v>704</v>
      </c>
      <c r="G695" t="s">
        <v>5838</v>
      </c>
      <c r="H695">
        <v>7</v>
      </c>
      <c r="I695">
        <v>900004</v>
      </c>
      <c r="J695">
        <v>9501</v>
      </c>
      <c r="K695" t="s">
        <v>6346</v>
      </c>
      <c r="L695">
        <v>0</v>
      </c>
      <c r="M695" t="s">
        <v>5520</v>
      </c>
      <c r="N695">
        <v>21931.06</v>
      </c>
      <c r="O695">
        <v>15332.76</v>
      </c>
      <c r="P695">
        <v>0</v>
      </c>
      <c r="Q695">
        <v>14208.33</v>
      </c>
      <c r="R695">
        <v>0</v>
      </c>
      <c r="S695">
        <v>23055.49</v>
      </c>
    </row>
    <row r="696" spans="1:19" x14ac:dyDescent="0.35">
      <c r="A696">
        <v>2024</v>
      </c>
      <c r="B696" t="s">
        <v>5532</v>
      </c>
      <c r="C696">
        <v>64</v>
      </c>
      <c r="D696">
        <v>2</v>
      </c>
      <c r="E696">
        <v>7</v>
      </c>
      <c r="F696" t="s">
        <v>331</v>
      </c>
      <c r="G696" t="s">
        <v>5698</v>
      </c>
      <c r="H696">
        <v>7</v>
      </c>
      <c r="I696">
        <v>902017</v>
      </c>
      <c r="J696">
        <v>85</v>
      </c>
      <c r="K696" t="s">
        <v>6347</v>
      </c>
      <c r="L696">
        <v>0</v>
      </c>
      <c r="M696" t="s">
        <v>5520</v>
      </c>
      <c r="N696">
        <v>1614.37</v>
      </c>
      <c r="O696">
        <v>0</v>
      </c>
      <c r="P696">
        <v>0</v>
      </c>
      <c r="Q696">
        <v>0</v>
      </c>
      <c r="R696">
        <v>0</v>
      </c>
      <c r="S696">
        <v>1614.37</v>
      </c>
    </row>
    <row r="697" spans="1:19" x14ac:dyDescent="0.35">
      <c r="A697">
        <v>2024</v>
      </c>
      <c r="B697" t="s">
        <v>5538</v>
      </c>
      <c r="C697">
        <v>71</v>
      </c>
      <c r="D697">
        <v>2</v>
      </c>
      <c r="E697">
        <v>1</v>
      </c>
      <c r="F697" t="s">
        <v>789</v>
      </c>
      <c r="G697" t="s">
        <v>6348</v>
      </c>
      <c r="H697">
        <v>7</v>
      </c>
      <c r="I697">
        <v>902017</v>
      </c>
      <c r="J697">
        <v>35</v>
      </c>
      <c r="K697" t="s">
        <v>6347</v>
      </c>
      <c r="L697">
        <v>0</v>
      </c>
      <c r="M697" t="s">
        <v>5520</v>
      </c>
      <c r="N697">
        <v>336.35</v>
      </c>
      <c r="O697">
        <v>0</v>
      </c>
      <c r="P697">
        <v>0</v>
      </c>
      <c r="Q697">
        <v>336.35</v>
      </c>
      <c r="R697">
        <v>0</v>
      </c>
      <c r="S697">
        <v>0</v>
      </c>
    </row>
    <row r="698" spans="1:19" x14ac:dyDescent="0.35">
      <c r="A698">
        <v>2024</v>
      </c>
      <c r="B698" t="s">
        <v>5564</v>
      </c>
      <c r="C698">
        <v>48</v>
      </c>
      <c r="D698">
        <v>2</v>
      </c>
      <c r="E698">
        <v>11</v>
      </c>
      <c r="F698" t="s">
        <v>412</v>
      </c>
      <c r="G698" t="s">
        <v>6349</v>
      </c>
      <c r="H698">
        <v>7</v>
      </c>
      <c r="I698">
        <v>900003</v>
      </c>
      <c r="J698">
        <v>401</v>
      </c>
      <c r="K698" t="s">
        <v>6350</v>
      </c>
      <c r="L698">
        <v>0</v>
      </c>
      <c r="M698" t="s">
        <v>5520</v>
      </c>
      <c r="N698">
        <v>16595.59</v>
      </c>
      <c r="O698">
        <v>2829</v>
      </c>
      <c r="P698">
        <v>0</v>
      </c>
      <c r="Q698">
        <v>1314.62</v>
      </c>
      <c r="R698">
        <v>0</v>
      </c>
      <c r="S698">
        <v>18109.97</v>
      </c>
    </row>
    <row r="699" spans="1:19" x14ac:dyDescent="0.35">
      <c r="A699">
        <v>2024</v>
      </c>
      <c r="B699" t="s">
        <v>6084</v>
      </c>
      <c r="C699">
        <v>67</v>
      </c>
      <c r="D699">
        <v>2</v>
      </c>
      <c r="E699">
        <v>10</v>
      </c>
      <c r="F699" t="s">
        <v>262</v>
      </c>
      <c r="G699" t="s">
        <v>6351</v>
      </c>
      <c r="H699">
        <v>7</v>
      </c>
      <c r="I699">
        <v>900001</v>
      </c>
      <c r="J699">
        <v>124578</v>
      </c>
      <c r="K699" t="s">
        <v>6352</v>
      </c>
      <c r="L699">
        <v>0</v>
      </c>
      <c r="M699" t="s">
        <v>5520</v>
      </c>
      <c r="N699">
        <v>292.01</v>
      </c>
      <c r="O699">
        <v>4.8899999999999997</v>
      </c>
      <c r="P699">
        <v>0</v>
      </c>
      <c r="Q699">
        <v>0</v>
      </c>
      <c r="R699">
        <v>0</v>
      </c>
      <c r="S699">
        <v>296.89999999999998</v>
      </c>
    </row>
    <row r="700" spans="1:19" x14ac:dyDescent="0.35">
      <c r="A700">
        <v>2024</v>
      </c>
      <c r="B700" t="s">
        <v>5517</v>
      </c>
      <c r="C700">
        <v>49</v>
      </c>
      <c r="D700">
        <v>2</v>
      </c>
      <c r="E700">
        <v>4</v>
      </c>
      <c r="F700" t="s">
        <v>727</v>
      </c>
      <c r="G700" t="s">
        <v>5530</v>
      </c>
      <c r="H700">
        <v>7</v>
      </c>
      <c r="I700">
        <v>900006</v>
      </c>
      <c r="J700">
        <v>9595</v>
      </c>
      <c r="K700" t="s">
        <v>6353</v>
      </c>
      <c r="L700">
        <v>0</v>
      </c>
      <c r="M700" t="s">
        <v>5520</v>
      </c>
      <c r="N700">
        <v>211305.04</v>
      </c>
      <c r="O700">
        <v>164000</v>
      </c>
      <c r="P700">
        <v>0</v>
      </c>
      <c r="Q700">
        <v>228834.97</v>
      </c>
      <c r="R700">
        <v>0</v>
      </c>
      <c r="S700">
        <v>146470.07</v>
      </c>
    </row>
    <row r="701" spans="1:19" x14ac:dyDescent="0.35">
      <c r="A701">
        <v>2024</v>
      </c>
      <c r="B701" t="s">
        <v>5558</v>
      </c>
      <c r="C701">
        <v>42</v>
      </c>
      <c r="D701">
        <v>2</v>
      </c>
      <c r="E701">
        <v>7</v>
      </c>
      <c r="F701" t="s">
        <v>685</v>
      </c>
      <c r="G701" t="s">
        <v>6205</v>
      </c>
      <c r="H701">
        <v>7</v>
      </c>
      <c r="I701">
        <v>900003</v>
      </c>
      <c r="J701">
        <v>3667</v>
      </c>
      <c r="K701" t="s">
        <v>6354</v>
      </c>
      <c r="L701">
        <v>0</v>
      </c>
      <c r="M701" t="s">
        <v>5520</v>
      </c>
      <c r="N701">
        <v>36465.620000000003</v>
      </c>
      <c r="O701">
        <v>1175</v>
      </c>
      <c r="P701">
        <v>0</v>
      </c>
      <c r="Q701">
        <v>7500</v>
      </c>
      <c r="R701">
        <v>0</v>
      </c>
      <c r="S701">
        <v>30140.62</v>
      </c>
    </row>
    <row r="702" spans="1:19" x14ac:dyDescent="0.35">
      <c r="A702">
        <v>2024</v>
      </c>
      <c r="B702" t="s">
        <v>5558</v>
      </c>
      <c r="C702">
        <v>42</v>
      </c>
      <c r="D702">
        <v>2</v>
      </c>
      <c r="E702">
        <v>7</v>
      </c>
      <c r="F702" t="s">
        <v>685</v>
      </c>
      <c r="G702" t="s">
        <v>6205</v>
      </c>
      <c r="H702">
        <v>7</v>
      </c>
      <c r="I702">
        <v>900004</v>
      </c>
      <c r="J702">
        <v>3668</v>
      </c>
      <c r="K702" t="s">
        <v>6355</v>
      </c>
      <c r="L702">
        <v>0</v>
      </c>
      <c r="M702" t="s">
        <v>5520</v>
      </c>
      <c r="N702">
        <v>16110.5</v>
      </c>
      <c r="O702">
        <v>2650</v>
      </c>
      <c r="P702">
        <v>0</v>
      </c>
      <c r="Q702">
        <v>600</v>
      </c>
      <c r="R702">
        <v>0</v>
      </c>
      <c r="S702">
        <v>18160.5</v>
      </c>
    </row>
    <row r="703" spans="1:19" x14ac:dyDescent="0.35">
      <c r="A703">
        <v>2024</v>
      </c>
      <c r="B703" t="s">
        <v>5551</v>
      </c>
      <c r="C703">
        <v>89</v>
      </c>
      <c r="D703">
        <v>2</v>
      </c>
      <c r="E703">
        <v>14</v>
      </c>
      <c r="F703" t="s">
        <v>351</v>
      </c>
      <c r="G703" t="s">
        <v>5690</v>
      </c>
      <c r="H703">
        <v>7</v>
      </c>
      <c r="I703">
        <v>900004</v>
      </c>
      <c r="J703">
        <v>4502</v>
      </c>
      <c r="K703" t="s">
        <v>6356</v>
      </c>
      <c r="L703">
        <v>0</v>
      </c>
      <c r="M703" t="s">
        <v>5520</v>
      </c>
      <c r="N703">
        <v>12.57</v>
      </c>
      <c r="O703">
        <v>11393</v>
      </c>
      <c r="P703">
        <v>0</v>
      </c>
      <c r="Q703">
        <v>10811.12</v>
      </c>
      <c r="R703">
        <v>0</v>
      </c>
      <c r="S703">
        <v>594.45000000000005</v>
      </c>
    </row>
    <row r="704" spans="1:19" x14ac:dyDescent="0.35">
      <c r="A704">
        <v>2024</v>
      </c>
      <c r="B704" t="s">
        <v>5545</v>
      </c>
      <c r="C704">
        <v>52</v>
      </c>
      <c r="D704">
        <v>2</v>
      </c>
      <c r="E704">
        <v>12</v>
      </c>
      <c r="F704" t="s">
        <v>412</v>
      </c>
      <c r="G704" t="s">
        <v>5857</v>
      </c>
      <c r="H704">
        <v>7</v>
      </c>
      <c r="I704">
        <v>901187</v>
      </c>
      <c r="J704">
        <v>1187</v>
      </c>
      <c r="K704" t="s">
        <v>6357</v>
      </c>
      <c r="L704">
        <v>0</v>
      </c>
      <c r="M704" t="s">
        <v>5520</v>
      </c>
      <c r="N704">
        <v>265.42</v>
      </c>
      <c r="O704">
        <v>0</v>
      </c>
      <c r="P704">
        <v>0</v>
      </c>
      <c r="Q704">
        <v>265.42</v>
      </c>
      <c r="R704">
        <v>0</v>
      </c>
      <c r="S704">
        <v>0</v>
      </c>
    </row>
    <row r="705" spans="1:19" x14ac:dyDescent="0.35">
      <c r="A705">
        <v>2024</v>
      </c>
      <c r="B705" t="s">
        <v>5603</v>
      </c>
      <c r="C705">
        <v>54</v>
      </c>
      <c r="D705">
        <v>2</v>
      </c>
      <c r="E705">
        <v>2</v>
      </c>
      <c r="F705" t="s">
        <v>678</v>
      </c>
      <c r="G705" t="s">
        <v>6053</v>
      </c>
      <c r="H705">
        <v>7</v>
      </c>
      <c r="I705">
        <v>102016</v>
      </c>
      <c r="J705">
        <v>2</v>
      </c>
      <c r="K705" t="s">
        <v>6358</v>
      </c>
      <c r="L705">
        <v>0</v>
      </c>
      <c r="M705" t="s">
        <v>5520</v>
      </c>
      <c r="N705">
        <v>5992.91</v>
      </c>
      <c r="O705">
        <v>0</v>
      </c>
      <c r="P705">
        <v>0</v>
      </c>
      <c r="Q705">
        <v>5992.91</v>
      </c>
      <c r="R705">
        <v>0</v>
      </c>
      <c r="S705">
        <v>0</v>
      </c>
    </row>
    <row r="706" spans="1:19" x14ac:dyDescent="0.35">
      <c r="A706">
        <v>2024</v>
      </c>
      <c r="B706" t="s">
        <v>5717</v>
      </c>
      <c r="C706">
        <v>45</v>
      </c>
      <c r="D706">
        <v>2</v>
      </c>
      <c r="E706">
        <v>5</v>
      </c>
      <c r="F706" t="s">
        <v>667</v>
      </c>
      <c r="G706" t="s">
        <v>6152</v>
      </c>
      <c r="H706">
        <v>7</v>
      </c>
      <c r="I706">
        <v>102016</v>
      </c>
      <c r="J706">
        <v>102016</v>
      </c>
      <c r="K706" t="s">
        <v>6359</v>
      </c>
      <c r="L706">
        <v>0</v>
      </c>
      <c r="M706" t="s">
        <v>5520</v>
      </c>
      <c r="N706">
        <v>3214.79</v>
      </c>
      <c r="O706">
        <v>0</v>
      </c>
      <c r="P706">
        <v>0</v>
      </c>
      <c r="Q706">
        <v>0</v>
      </c>
      <c r="R706">
        <v>0</v>
      </c>
      <c r="S706">
        <v>3214.79</v>
      </c>
    </row>
    <row r="707" spans="1:19" x14ac:dyDescent="0.35">
      <c r="A707">
        <v>2024</v>
      </c>
      <c r="B707" t="s">
        <v>5717</v>
      </c>
      <c r="C707">
        <v>45</v>
      </c>
      <c r="D707">
        <v>2</v>
      </c>
      <c r="E707">
        <v>2</v>
      </c>
      <c r="F707" t="s">
        <v>294</v>
      </c>
      <c r="G707" t="s">
        <v>6213</v>
      </c>
      <c r="H707">
        <v>7</v>
      </c>
      <c r="I707">
        <v>900003</v>
      </c>
      <c r="J707">
        <v>1401</v>
      </c>
      <c r="K707" t="s">
        <v>6360</v>
      </c>
      <c r="L707">
        <v>0</v>
      </c>
      <c r="M707" t="s">
        <v>5520</v>
      </c>
      <c r="N707">
        <v>27601.49</v>
      </c>
      <c r="O707">
        <v>0</v>
      </c>
      <c r="P707">
        <v>0</v>
      </c>
      <c r="Q707">
        <v>27601.49</v>
      </c>
      <c r="R707">
        <v>0</v>
      </c>
      <c r="S707">
        <v>0</v>
      </c>
    </row>
    <row r="708" spans="1:19" x14ac:dyDescent="0.35">
      <c r="A708">
        <v>2024</v>
      </c>
      <c r="B708" t="s">
        <v>5523</v>
      </c>
      <c r="C708">
        <v>2</v>
      </c>
      <c r="D708">
        <v>2</v>
      </c>
      <c r="E708">
        <v>19</v>
      </c>
      <c r="F708" t="s">
        <v>125</v>
      </c>
      <c r="G708" t="s">
        <v>6169</v>
      </c>
      <c r="H708">
        <v>7</v>
      </c>
      <c r="I708">
        <v>900005</v>
      </c>
      <c r="J708">
        <v>1187</v>
      </c>
      <c r="K708" t="s">
        <v>6361</v>
      </c>
      <c r="L708">
        <v>0</v>
      </c>
      <c r="M708" t="s">
        <v>5520</v>
      </c>
      <c r="N708">
        <v>0</v>
      </c>
      <c r="O708">
        <v>109281.41</v>
      </c>
      <c r="P708">
        <v>0</v>
      </c>
      <c r="Q708">
        <v>114022.38</v>
      </c>
      <c r="R708">
        <v>0</v>
      </c>
      <c r="S708">
        <v>-4740.97</v>
      </c>
    </row>
    <row r="709" spans="1:19" x14ac:dyDescent="0.35">
      <c r="A709">
        <v>2024</v>
      </c>
      <c r="B709" t="s">
        <v>5569</v>
      </c>
      <c r="C709">
        <v>20</v>
      </c>
      <c r="D709">
        <v>2</v>
      </c>
      <c r="E709">
        <v>1</v>
      </c>
      <c r="F709" t="s">
        <v>572</v>
      </c>
      <c r="G709" t="s">
        <v>5887</v>
      </c>
      <c r="H709">
        <v>7</v>
      </c>
      <c r="I709">
        <v>900011</v>
      </c>
      <c r="J709">
        <v>14</v>
      </c>
      <c r="K709" t="s">
        <v>6362</v>
      </c>
      <c r="L709">
        <v>0</v>
      </c>
      <c r="M709" t="s">
        <v>5520</v>
      </c>
      <c r="N709">
        <v>0</v>
      </c>
      <c r="O709">
        <v>357362.72</v>
      </c>
      <c r="P709">
        <v>0</v>
      </c>
      <c r="Q709">
        <v>346711.81</v>
      </c>
      <c r="R709">
        <v>0</v>
      </c>
      <c r="S709">
        <v>10650.91</v>
      </c>
    </row>
    <row r="710" spans="1:19" x14ac:dyDescent="0.35">
      <c r="A710">
        <v>2024</v>
      </c>
      <c r="B710" t="s">
        <v>5678</v>
      </c>
      <c r="C710">
        <v>32</v>
      </c>
      <c r="D710">
        <v>2</v>
      </c>
      <c r="E710">
        <v>11</v>
      </c>
      <c r="F710" t="s">
        <v>278</v>
      </c>
      <c r="G710" t="s">
        <v>6198</v>
      </c>
      <c r="H710">
        <v>7</v>
      </c>
      <c r="I710">
        <v>900011</v>
      </c>
      <c r="J710">
        <v>12</v>
      </c>
      <c r="K710" t="s">
        <v>6362</v>
      </c>
      <c r="L710">
        <v>0</v>
      </c>
      <c r="M710" t="s">
        <v>5520</v>
      </c>
      <c r="N710">
        <v>711.51</v>
      </c>
      <c r="O710">
        <v>0</v>
      </c>
      <c r="P710">
        <v>0</v>
      </c>
      <c r="Q710">
        <v>0</v>
      </c>
      <c r="R710">
        <v>0</v>
      </c>
      <c r="S710">
        <v>711.51</v>
      </c>
    </row>
    <row r="711" spans="1:19" x14ac:dyDescent="0.35">
      <c r="A711">
        <v>2024</v>
      </c>
      <c r="B711" t="s">
        <v>5572</v>
      </c>
      <c r="C711">
        <v>46</v>
      </c>
      <c r="D711">
        <v>2</v>
      </c>
      <c r="E711">
        <v>8</v>
      </c>
      <c r="F711" t="s">
        <v>711</v>
      </c>
      <c r="G711" t="s">
        <v>6029</v>
      </c>
      <c r="H711">
        <v>7</v>
      </c>
      <c r="I711">
        <v>900001</v>
      </c>
      <c r="J711">
        <v>3053</v>
      </c>
      <c r="K711" t="s">
        <v>6361</v>
      </c>
      <c r="L711">
        <v>0</v>
      </c>
      <c r="M711" t="s">
        <v>5520</v>
      </c>
      <c r="N711">
        <v>0</v>
      </c>
      <c r="O711">
        <v>1343.52</v>
      </c>
      <c r="P711">
        <v>0</v>
      </c>
      <c r="Q711">
        <v>0</v>
      </c>
      <c r="R711">
        <v>0</v>
      </c>
      <c r="S711">
        <v>1343.52</v>
      </c>
    </row>
    <row r="712" spans="1:19" x14ac:dyDescent="0.35">
      <c r="A712">
        <v>2024</v>
      </c>
      <c r="B712" t="s">
        <v>5517</v>
      </c>
      <c r="C712">
        <v>49</v>
      </c>
      <c r="D712">
        <v>2</v>
      </c>
      <c r="E712">
        <v>6</v>
      </c>
      <c r="F712" t="s">
        <v>665</v>
      </c>
      <c r="G712" t="s">
        <v>5518</v>
      </c>
      <c r="H712">
        <v>7</v>
      </c>
      <c r="I712">
        <v>900005</v>
      </c>
      <c r="J712">
        <v>1187</v>
      </c>
      <c r="K712" t="s">
        <v>6361</v>
      </c>
      <c r="L712">
        <v>0</v>
      </c>
      <c r="M712" t="s">
        <v>5520</v>
      </c>
      <c r="N712">
        <v>47662.52</v>
      </c>
      <c r="O712">
        <v>0</v>
      </c>
      <c r="P712">
        <v>0</v>
      </c>
      <c r="Q712">
        <v>0</v>
      </c>
      <c r="R712">
        <v>0</v>
      </c>
      <c r="S712">
        <v>47662.52</v>
      </c>
    </row>
    <row r="713" spans="1:19" x14ac:dyDescent="0.35">
      <c r="A713">
        <v>2024</v>
      </c>
      <c r="B713" t="s">
        <v>5603</v>
      </c>
      <c r="C713">
        <v>54</v>
      </c>
      <c r="D713">
        <v>2</v>
      </c>
      <c r="E713">
        <v>11</v>
      </c>
      <c r="F713" t="s">
        <v>351</v>
      </c>
      <c r="G713" t="s">
        <v>6058</v>
      </c>
      <c r="H713">
        <v>7</v>
      </c>
      <c r="I713">
        <v>900001</v>
      </c>
      <c r="J713">
        <v>111111</v>
      </c>
      <c r="K713" t="s">
        <v>6362</v>
      </c>
      <c r="L713">
        <v>0</v>
      </c>
      <c r="M713" t="s">
        <v>5520</v>
      </c>
      <c r="N713">
        <v>186.91</v>
      </c>
      <c r="O713">
        <v>0</v>
      </c>
      <c r="P713">
        <v>0</v>
      </c>
      <c r="Q713">
        <v>0</v>
      </c>
      <c r="R713">
        <v>0</v>
      </c>
      <c r="S713">
        <v>186.91</v>
      </c>
    </row>
    <row r="714" spans="1:19" x14ac:dyDescent="0.35">
      <c r="A714">
        <v>2024</v>
      </c>
      <c r="B714" t="s">
        <v>5678</v>
      </c>
      <c r="C714">
        <v>32</v>
      </c>
      <c r="D714">
        <v>2</v>
      </c>
      <c r="E714">
        <v>2</v>
      </c>
      <c r="F714" t="s">
        <v>391</v>
      </c>
      <c r="G714" t="s">
        <v>6196</v>
      </c>
      <c r="H714">
        <v>7</v>
      </c>
      <c r="I714">
        <v>900004</v>
      </c>
      <c r="J714">
        <v>1187</v>
      </c>
      <c r="K714" t="s">
        <v>6363</v>
      </c>
      <c r="L714">
        <v>0</v>
      </c>
      <c r="M714" t="s">
        <v>5520</v>
      </c>
      <c r="N714">
        <v>3002.08</v>
      </c>
      <c r="O714">
        <v>0</v>
      </c>
      <c r="P714">
        <v>0</v>
      </c>
      <c r="Q714">
        <v>0</v>
      </c>
      <c r="R714">
        <v>0</v>
      </c>
      <c r="S714">
        <v>3002.08</v>
      </c>
    </row>
    <row r="715" spans="1:19" x14ac:dyDescent="0.35">
      <c r="A715">
        <v>2024</v>
      </c>
      <c r="B715" t="s">
        <v>5523</v>
      </c>
      <c r="C715">
        <v>2</v>
      </c>
      <c r="D715">
        <v>2</v>
      </c>
      <c r="E715">
        <v>14</v>
      </c>
      <c r="F715" t="s">
        <v>327</v>
      </c>
      <c r="G715" t="s">
        <v>6364</v>
      </c>
      <c r="H715">
        <v>7</v>
      </c>
      <c r="I715">
        <v>102016</v>
      </c>
      <c r="J715">
        <v>1101</v>
      </c>
      <c r="K715" t="s">
        <v>6365</v>
      </c>
      <c r="L715">
        <v>0</v>
      </c>
      <c r="M715" t="s">
        <v>5520</v>
      </c>
      <c r="N715">
        <v>464.72</v>
      </c>
      <c r="O715">
        <v>0</v>
      </c>
      <c r="P715">
        <v>0</v>
      </c>
      <c r="Q715">
        <v>0</v>
      </c>
      <c r="R715">
        <v>0</v>
      </c>
      <c r="S715">
        <v>464.72</v>
      </c>
    </row>
    <row r="716" spans="1:19" x14ac:dyDescent="0.35">
      <c r="A716">
        <v>2024</v>
      </c>
      <c r="B716" t="s">
        <v>5989</v>
      </c>
      <c r="C716">
        <v>34</v>
      </c>
      <c r="D716">
        <v>2</v>
      </c>
      <c r="E716">
        <v>10</v>
      </c>
      <c r="F716" t="s">
        <v>616</v>
      </c>
      <c r="G716" t="s">
        <v>6202</v>
      </c>
      <c r="H716">
        <v>7</v>
      </c>
      <c r="I716">
        <v>102016</v>
      </c>
      <c r="J716">
        <v>1101</v>
      </c>
      <c r="K716" t="s">
        <v>6365</v>
      </c>
      <c r="L716">
        <v>0</v>
      </c>
      <c r="M716" t="s">
        <v>5520</v>
      </c>
      <c r="N716">
        <v>41207.42</v>
      </c>
      <c r="O716">
        <v>1568.51</v>
      </c>
      <c r="P716">
        <v>0</v>
      </c>
      <c r="Q716">
        <v>0</v>
      </c>
      <c r="R716">
        <v>0</v>
      </c>
      <c r="S716">
        <v>42775.93</v>
      </c>
    </row>
    <row r="717" spans="1:19" x14ac:dyDescent="0.35">
      <c r="A717">
        <v>2024</v>
      </c>
      <c r="B717" t="s">
        <v>5715</v>
      </c>
      <c r="C717">
        <v>37</v>
      </c>
      <c r="D717">
        <v>2</v>
      </c>
      <c r="E717">
        <v>7</v>
      </c>
      <c r="F717" t="s">
        <v>656</v>
      </c>
      <c r="G717" t="s">
        <v>5858</v>
      </c>
      <c r="H717">
        <v>7</v>
      </c>
      <c r="I717">
        <v>102016</v>
      </c>
      <c r="J717">
        <v>1101</v>
      </c>
      <c r="K717" t="s">
        <v>6365</v>
      </c>
      <c r="L717">
        <v>0</v>
      </c>
      <c r="M717" t="s">
        <v>5520</v>
      </c>
      <c r="N717">
        <v>695964.49</v>
      </c>
      <c r="O717">
        <v>0</v>
      </c>
      <c r="P717">
        <v>0</v>
      </c>
      <c r="Q717">
        <v>695964.49</v>
      </c>
      <c r="R717">
        <v>0</v>
      </c>
      <c r="S717">
        <v>0</v>
      </c>
    </row>
    <row r="718" spans="1:19" x14ac:dyDescent="0.35">
      <c r="A718">
        <v>2024</v>
      </c>
      <c r="B718" t="s">
        <v>5561</v>
      </c>
      <c r="C718">
        <v>43</v>
      </c>
      <c r="D718">
        <v>2</v>
      </c>
      <c r="E718">
        <v>12</v>
      </c>
      <c r="F718" t="s">
        <v>691</v>
      </c>
      <c r="G718" t="s">
        <v>5836</v>
      </c>
      <c r="H718">
        <v>7</v>
      </c>
      <c r="I718">
        <v>102016</v>
      </c>
      <c r="J718">
        <v>1401</v>
      </c>
      <c r="K718" t="s">
        <v>6365</v>
      </c>
      <c r="L718">
        <v>0</v>
      </c>
      <c r="M718" t="s">
        <v>5520</v>
      </c>
      <c r="N718">
        <v>36468.519999999997</v>
      </c>
      <c r="O718">
        <v>1177.82</v>
      </c>
      <c r="P718">
        <v>0</v>
      </c>
      <c r="Q718">
        <v>37646.339999999997</v>
      </c>
      <c r="R718">
        <v>0</v>
      </c>
      <c r="S718">
        <v>0</v>
      </c>
    </row>
    <row r="719" spans="1:19" x14ac:dyDescent="0.35">
      <c r="A719">
        <v>2024</v>
      </c>
      <c r="B719" t="s">
        <v>5538</v>
      </c>
      <c r="C719">
        <v>71</v>
      </c>
      <c r="D719">
        <v>2</v>
      </c>
      <c r="E719">
        <v>1</v>
      </c>
      <c r="F719" t="s">
        <v>789</v>
      </c>
      <c r="G719" t="s">
        <v>6348</v>
      </c>
      <c r="H719">
        <v>7</v>
      </c>
      <c r="I719">
        <v>102016</v>
      </c>
      <c r="J719">
        <v>30</v>
      </c>
      <c r="K719" t="s">
        <v>6366</v>
      </c>
      <c r="L719">
        <v>0</v>
      </c>
      <c r="M719" t="s">
        <v>5520</v>
      </c>
      <c r="N719">
        <v>18687.72</v>
      </c>
      <c r="O719">
        <v>2889.98</v>
      </c>
      <c r="P719">
        <v>0</v>
      </c>
      <c r="Q719">
        <v>9529.01</v>
      </c>
      <c r="R719">
        <v>0</v>
      </c>
      <c r="S719">
        <v>12048.69</v>
      </c>
    </row>
    <row r="720" spans="1:19" x14ac:dyDescent="0.35">
      <c r="A720">
        <v>2024</v>
      </c>
      <c r="B720" t="s">
        <v>5569</v>
      </c>
      <c r="C720">
        <v>20</v>
      </c>
      <c r="D720">
        <v>2</v>
      </c>
      <c r="E720">
        <v>15</v>
      </c>
      <c r="F720" t="s">
        <v>125</v>
      </c>
      <c r="G720" t="s">
        <v>6282</v>
      </c>
      <c r="H720">
        <v>7</v>
      </c>
      <c r="I720">
        <v>102016</v>
      </c>
      <c r="J720">
        <v>1101</v>
      </c>
      <c r="K720" t="s">
        <v>6367</v>
      </c>
      <c r="L720">
        <v>0</v>
      </c>
      <c r="M720" t="s">
        <v>5520</v>
      </c>
      <c r="N720">
        <v>44572.42</v>
      </c>
      <c r="O720">
        <v>0</v>
      </c>
      <c r="P720">
        <v>0</v>
      </c>
      <c r="Q720">
        <v>44572.42</v>
      </c>
      <c r="R720">
        <v>0</v>
      </c>
      <c r="S720">
        <v>0</v>
      </c>
    </row>
    <row r="721" spans="1:19" x14ac:dyDescent="0.35">
      <c r="A721">
        <v>2024</v>
      </c>
      <c r="B721" t="s">
        <v>5569</v>
      </c>
      <c r="C721">
        <v>20</v>
      </c>
      <c r="D721">
        <v>2</v>
      </c>
      <c r="E721">
        <v>12</v>
      </c>
      <c r="F721" t="s">
        <v>578</v>
      </c>
      <c r="G721" t="s">
        <v>5710</v>
      </c>
      <c r="H721">
        <v>7</v>
      </c>
      <c r="I721">
        <v>102016</v>
      </c>
      <c r="J721">
        <v>1101</v>
      </c>
      <c r="K721" t="s">
        <v>6368</v>
      </c>
      <c r="L721">
        <v>0</v>
      </c>
      <c r="M721" t="s">
        <v>5520</v>
      </c>
      <c r="N721">
        <v>101322.47</v>
      </c>
      <c r="O721">
        <v>57878.57</v>
      </c>
      <c r="P721">
        <v>0</v>
      </c>
      <c r="Q721">
        <v>54000</v>
      </c>
      <c r="R721">
        <v>0</v>
      </c>
      <c r="S721">
        <v>105201.04</v>
      </c>
    </row>
    <row r="722" spans="1:19" x14ac:dyDescent="0.35">
      <c r="A722">
        <v>2024</v>
      </c>
      <c r="B722" t="s">
        <v>5715</v>
      </c>
      <c r="C722">
        <v>37</v>
      </c>
      <c r="D722">
        <v>2</v>
      </c>
      <c r="E722">
        <v>2</v>
      </c>
      <c r="F722" t="s">
        <v>651</v>
      </c>
      <c r="G722" t="s">
        <v>6002</v>
      </c>
      <c r="H722">
        <v>7</v>
      </c>
      <c r="I722">
        <v>102016</v>
      </c>
      <c r="J722">
        <v>2016</v>
      </c>
      <c r="K722" t="s">
        <v>6368</v>
      </c>
      <c r="L722">
        <v>0</v>
      </c>
      <c r="M722" t="s">
        <v>5520</v>
      </c>
      <c r="N722">
        <v>83100.56</v>
      </c>
      <c r="O722">
        <v>0</v>
      </c>
      <c r="P722">
        <v>0</v>
      </c>
      <c r="Q722">
        <v>83100.56</v>
      </c>
      <c r="R722">
        <v>0</v>
      </c>
      <c r="S722">
        <v>0</v>
      </c>
    </row>
    <row r="723" spans="1:19" x14ac:dyDescent="0.35">
      <c r="A723">
        <v>2024</v>
      </c>
      <c r="B723" t="s">
        <v>5561</v>
      </c>
      <c r="C723">
        <v>43</v>
      </c>
      <c r="D723">
        <v>2</v>
      </c>
      <c r="E723">
        <v>13</v>
      </c>
      <c r="F723" t="s">
        <v>490</v>
      </c>
      <c r="G723" t="s">
        <v>5562</v>
      </c>
      <c r="H723">
        <v>7</v>
      </c>
      <c r="I723">
        <v>102016</v>
      </c>
      <c r="J723">
        <v>1101</v>
      </c>
      <c r="K723" t="s">
        <v>6368</v>
      </c>
      <c r="L723">
        <v>0</v>
      </c>
      <c r="M723" t="s">
        <v>5520</v>
      </c>
      <c r="N723">
        <v>452.16</v>
      </c>
      <c r="O723">
        <v>0</v>
      </c>
      <c r="P723">
        <v>0</v>
      </c>
      <c r="Q723">
        <v>0</v>
      </c>
      <c r="R723">
        <v>0</v>
      </c>
      <c r="S723">
        <v>452.16</v>
      </c>
    </row>
    <row r="724" spans="1:19" x14ac:dyDescent="0.35">
      <c r="A724">
        <v>2024</v>
      </c>
      <c r="B724" t="s">
        <v>5564</v>
      </c>
      <c r="C724">
        <v>48</v>
      </c>
      <c r="D724">
        <v>2</v>
      </c>
      <c r="E724">
        <v>10</v>
      </c>
      <c r="F724" t="s">
        <v>724</v>
      </c>
      <c r="G724" t="s">
        <v>6040</v>
      </c>
      <c r="H724">
        <v>7</v>
      </c>
      <c r="I724">
        <v>102016</v>
      </c>
      <c r="J724">
        <v>1101</v>
      </c>
      <c r="K724" t="s">
        <v>6368</v>
      </c>
      <c r="L724">
        <v>0</v>
      </c>
      <c r="M724" t="s">
        <v>5520</v>
      </c>
      <c r="N724">
        <v>28176.92</v>
      </c>
      <c r="O724">
        <v>2401.16</v>
      </c>
      <c r="P724">
        <v>0</v>
      </c>
      <c r="Q724">
        <v>0</v>
      </c>
      <c r="R724">
        <v>0</v>
      </c>
      <c r="S724">
        <v>30578.080000000002</v>
      </c>
    </row>
    <row r="725" spans="1:19" x14ac:dyDescent="0.35">
      <c r="A725">
        <v>2024</v>
      </c>
      <c r="B725" t="s">
        <v>5619</v>
      </c>
      <c r="C725">
        <v>50</v>
      </c>
      <c r="D725">
        <v>2</v>
      </c>
      <c r="E725">
        <v>3</v>
      </c>
      <c r="F725" t="s">
        <v>366</v>
      </c>
      <c r="G725" t="s">
        <v>6042</v>
      </c>
      <c r="H725">
        <v>7</v>
      </c>
      <c r="I725">
        <v>102016</v>
      </c>
      <c r="J725">
        <v>1101</v>
      </c>
      <c r="K725" t="s">
        <v>6369</v>
      </c>
      <c r="L725">
        <v>0</v>
      </c>
      <c r="M725" t="s">
        <v>5520</v>
      </c>
      <c r="N725">
        <v>193095.87</v>
      </c>
      <c r="O725">
        <v>0</v>
      </c>
      <c r="P725">
        <v>0</v>
      </c>
      <c r="Q725">
        <v>180000</v>
      </c>
      <c r="R725">
        <v>0</v>
      </c>
      <c r="S725">
        <v>13095.87</v>
      </c>
    </row>
    <row r="726" spans="1:19" x14ac:dyDescent="0.35">
      <c r="A726">
        <v>2024</v>
      </c>
      <c r="B726" t="s">
        <v>5567</v>
      </c>
      <c r="C726">
        <v>80</v>
      </c>
      <c r="D726">
        <v>2</v>
      </c>
      <c r="E726">
        <v>3</v>
      </c>
      <c r="F726" t="s">
        <v>480</v>
      </c>
      <c r="G726" t="s">
        <v>6246</v>
      </c>
      <c r="H726">
        <v>7</v>
      </c>
      <c r="I726">
        <v>900001</v>
      </c>
      <c r="J726">
        <v>2016</v>
      </c>
      <c r="K726" t="s">
        <v>6370</v>
      </c>
      <c r="L726">
        <v>0</v>
      </c>
      <c r="M726" t="s">
        <v>5520</v>
      </c>
      <c r="N726">
        <v>33260.07</v>
      </c>
      <c r="O726">
        <v>28500</v>
      </c>
      <c r="P726">
        <v>0</v>
      </c>
      <c r="Q726">
        <v>35163.71</v>
      </c>
      <c r="R726">
        <v>0</v>
      </c>
      <c r="S726">
        <v>26596.36</v>
      </c>
    </row>
    <row r="727" spans="1:19" x14ac:dyDescent="0.35">
      <c r="A727">
        <v>2024</v>
      </c>
      <c r="B727" t="s">
        <v>5712</v>
      </c>
      <c r="C727">
        <v>28</v>
      </c>
      <c r="D727">
        <v>2</v>
      </c>
      <c r="E727">
        <v>13</v>
      </c>
      <c r="F727" t="s">
        <v>616</v>
      </c>
      <c r="G727" t="s">
        <v>5972</v>
      </c>
      <c r="H727">
        <v>7</v>
      </c>
      <c r="I727">
        <v>102016</v>
      </c>
      <c r="J727">
        <v>1101</v>
      </c>
      <c r="K727" t="s">
        <v>6371</v>
      </c>
      <c r="L727">
        <v>0</v>
      </c>
      <c r="M727" t="s">
        <v>5520</v>
      </c>
      <c r="N727">
        <v>253.64</v>
      </c>
      <c r="O727">
        <v>0</v>
      </c>
      <c r="P727">
        <v>0</v>
      </c>
      <c r="Q727">
        <v>0</v>
      </c>
      <c r="R727">
        <v>0</v>
      </c>
      <c r="S727">
        <v>253.64</v>
      </c>
    </row>
    <row r="728" spans="1:19" x14ac:dyDescent="0.35">
      <c r="A728">
        <v>2024</v>
      </c>
      <c r="B728" t="s">
        <v>5600</v>
      </c>
      <c r="C728">
        <v>29</v>
      </c>
      <c r="D728">
        <v>2</v>
      </c>
      <c r="E728">
        <v>5</v>
      </c>
      <c r="F728" t="s">
        <v>300</v>
      </c>
      <c r="G728" t="s">
        <v>5638</v>
      </c>
      <c r="H728">
        <v>7</v>
      </c>
      <c r="I728">
        <v>102016</v>
      </c>
      <c r="J728">
        <v>1101</v>
      </c>
      <c r="K728" t="s">
        <v>6371</v>
      </c>
      <c r="L728">
        <v>0</v>
      </c>
      <c r="M728" t="s">
        <v>5520</v>
      </c>
      <c r="N728">
        <v>475419.9</v>
      </c>
      <c r="O728">
        <v>158252.07999999999</v>
      </c>
      <c r="P728">
        <v>0</v>
      </c>
      <c r="Q728">
        <v>216531.7</v>
      </c>
      <c r="R728">
        <v>0</v>
      </c>
      <c r="S728">
        <v>417140.28</v>
      </c>
    </row>
    <row r="729" spans="1:19" x14ac:dyDescent="0.35">
      <c r="A729">
        <v>2024</v>
      </c>
      <c r="B729" t="s">
        <v>6372</v>
      </c>
      <c r="C729">
        <v>36</v>
      </c>
      <c r="D729">
        <v>2</v>
      </c>
      <c r="E729">
        <v>7</v>
      </c>
      <c r="F729" t="s">
        <v>516</v>
      </c>
      <c r="G729" t="s">
        <v>6373</v>
      </c>
      <c r="H729">
        <v>7</v>
      </c>
      <c r="I729">
        <v>900001</v>
      </c>
      <c r="J729">
        <v>1</v>
      </c>
      <c r="K729" t="s">
        <v>6374</v>
      </c>
      <c r="L729">
        <v>0</v>
      </c>
      <c r="M729" t="s">
        <v>5520</v>
      </c>
      <c r="N729">
        <v>51651.91</v>
      </c>
      <c r="O729">
        <v>37390.400000000001</v>
      </c>
      <c r="P729">
        <v>0</v>
      </c>
      <c r="Q729">
        <v>3597.21</v>
      </c>
      <c r="R729">
        <v>0</v>
      </c>
      <c r="S729">
        <v>85445.1</v>
      </c>
    </row>
    <row r="730" spans="1:19" x14ac:dyDescent="0.35">
      <c r="A730">
        <v>2024</v>
      </c>
      <c r="B730" t="s">
        <v>6304</v>
      </c>
      <c r="C730">
        <v>13</v>
      </c>
      <c r="D730">
        <v>2</v>
      </c>
      <c r="E730">
        <v>3</v>
      </c>
      <c r="F730" t="s">
        <v>527</v>
      </c>
      <c r="G730" t="s">
        <v>6375</v>
      </c>
      <c r="H730">
        <v>7</v>
      </c>
      <c r="I730">
        <v>900002</v>
      </c>
      <c r="J730">
        <v>9200</v>
      </c>
      <c r="K730" t="s">
        <v>6376</v>
      </c>
      <c r="L730">
        <v>0</v>
      </c>
      <c r="M730" t="s">
        <v>5520</v>
      </c>
      <c r="N730">
        <v>0</v>
      </c>
      <c r="O730">
        <v>408.15</v>
      </c>
      <c r="P730">
        <v>0</v>
      </c>
      <c r="Q730">
        <v>199.75</v>
      </c>
      <c r="R730">
        <v>0</v>
      </c>
      <c r="S730">
        <v>208.4</v>
      </c>
    </row>
    <row r="731" spans="1:19" x14ac:dyDescent="0.35">
      <c r="A731">
        <v>2024</v>
      </c>
      <c r="B731" t="s">
        <v>6304</v>
      </c>
      <c r="C731">
        <v>13</v>
      </c>
      <c r="D731">
        <v>2</v>
      </c>
      <c r="E731">
        <v>4</v>
      </c>
      <c r="F731" t="s">
        <v>480</v>
      </c>
      <c r="G731" t="s">
        <v>6305</v>
      </c>
      <c r="H731">
        <v>7</v>
      </c>
      <c r="I731">
        <v>900001</v>
      </c>
      <c r="J731">
        <v>9200</v>
      </c>
      <c r="K731" t="s">
        <v>6377</v>
      </c>
      <c r="L731">
        <v>0</v>
      </c>
      <c r="M731" t="s">
        <v>5520</v>
      </c>
      <c r="N731">
        <v>529.5</v>
      </c>
      <c r="O731">
        <v>1059.75</v>
      </c>
      <c r="P731">
        <v>0</v>
      </c>
      <c r="Q731">
        <v>1026.75</v>
      </c>
      <c r="R731">
        <v>0</v>
      </c>
      <c r="S731">
        <v>562.5</v>
      </c>
    </row>
    <row r="732" spans="1:19" x14ac:dyDescent="0.35">
      <c r="A732">
        <v>2024</v>
      </c>
      <c r="B732" t="s">
        <v>6304</v>
      </c>
      <c r="C732">
        <v>13</v>
      </c>
      <c r="D732">
        <v>2</v>
      </c>
      <c r="E732">
        <v>5</v>
      </c>
      <c r="F732" t="s">
        <v>377</v>
      </c>
      <c r="G732" t="s">
        <v>6378</v>
      </c>
      <c r="H732">
        <v>7</v>
      </c>
      <c r="I732">
        <v>900002</v>
      </c>
      <c r="J732">
        <v>9200</v>
      </c>
      <c r="K732" t="s">
        <v>6376</v>
      </c>
      <c r="L732">
        <v>0</v>
      </c>
      <c r="M732" t="s">
        <v>5520</v>
      </c>
      <c r="N732">
        <v>493.65</v>
      </c>
      <c r="O732">
        <v>538.15</v>
      </c>
      <c r="P732">
        <v>0</v>
      </c>
      <c r="Q732">
        <v>493.65</v>
      </c>
      <c r="R732">
        <v>0</v>
      </c>
      <c r="S732">
        <v>538.15</v>
      </c>
    </row>
    <row r="733" spans="1:19" x14ac:dyDescent="0.35">
      <c r="A733">
        <v>2024</v>
      </c>
      <c r="B733" t="s">
        <v>6304</v>
      </c>
      <c r="C733">
        <v>13</v>
      </c>
      <c r="D733">
        <v>2</v>
      </c>
      <c r="E733">
        <v>6</v>
      </c>
      <c r="F733" t="s">
        <v>533</v>
      </c>
      <c r="G733" t="s">
        <v>6379</v>
      </c>
      <c r="H733">
        <v>7</v>
      </c>
      <c r="I733">
        <v>900001</v>
      </c>
      <c r="J733">
        <v>9200</v>
      </c>
      <c r="K733" t="s">
        <v>6377</v>
      </c>
      <c r="L733">
        <v>0</v>
      </c>
      <c r="M733" t="s">
        <v>5520</v>
      </c>
      <c r="N733">
        <v>638.85</v>
      </c>
      <c r="O733">
        <v>1304.75</v>
      </c>
      <c r="P733">
        <v>0</v>
      </c>
      <c r="Q733">
        <v>1279.6500000000001</v>
      </c>
      <c r="R733">
        <v>0</v>
      </c>
      <c r="S733">
        <v>663.95</v>
      </c>
    </row>
    <row r="734" spans="1:19" x14ac:dyDescent="0.35">
      <c r="A734">
        <v>2024</v>
      </c>
      <c r="B734" t="s">
        <v>6304</v>
      </c>
      <c r="C734">
        <v>13</v>
      </c>
      <c r="D734">
        <v>2</v>
      </c>
      <c r="E734">
        <v>7</v>
      </c>
      <c r="F734" t="s">
        <v>534</v>
      </c>
      <c r="G734" t="s">
        <v>6380</v>
      </c>
      <c r="H734">
        <v>7</v>
      </c>
      <c r="I734">
        <v>900001</v>
      </c>
      <c r="J734">
        <v>9200</v>
      </c>
      <c r="K734" t="s">
        <v>6377</v>
      </c>
      <c r="L734">
        <v>0</v>
      </c>
      <c r="M734" t="s">
        <v>5520</v>
      </c>
      <c r="N734">
        <v>322.24</v>
      </c>
      <c r="O734">
        <v>898.79</v>
      </c>
      <c r="P734">
        <v>0</v>
      </c>
      <c r="Q734">
        <v>910.27</v>
      </c>
      <c r="R734">
        <v>0</v>
      </c>
      <c r="S734">
        <v>310.76</v>
      </c>
    </row>
    <row r="735" spans="1:19" x14ac:dyDescent="0.35">
      <c r="A735">
        <v>2024</v>
      </c>
      <c r="B735" t="s">
        <v>6304</v>
      </c>
      <c r="C735">
        <v>13</v>
      </c>
      <c r="D735">
        <v>2</v>
      </c>
      <c r="E735">
        <v>8</v>
      </c>
      <c r="F735" t="s">
        <v>278</v>
      </c>
      <c r="G735" t="s">
        <v>6381</v>
      </c>
      <c r="H735">
        <v>7</v>
      </c>
      <c r="I735">
        <v>900001</v>
      </c>
      <c r="J735">
        <v>9200</v>
      </c>
      <c r="K735" t="s">
        <v>6376</v>
      </c>
      <c r="L735">
        <v>0</v>
      </c>
      <c r="M735" t="s">
        <v>5520</v>
      </c>
      <c r="N735">
        <v>569.82000000000005</v>
      </c>
      <c r="O735">
        <v>605.73</v>
      </c>
      <c r="P735">
        <v>0</v>
      </c>
      <c r="Q735">
        <v>569.82000000000005</v>
      </c>
      <c r="R735">
        <v>0</v>
      </c>
      <c r="S735">
        <v>605.73</v>
      </c>
    </row>
    <row r="736" spans="1:19" x14ac:dyDescent="0.35">
      <c r="A736">
        <v>2024</v>
      </c>
      <c r="B736" t="s">
        <v>6304</v>
      </c>
      <c r="C736">
        <v>13</v>
      </c>
      <c r="D736">
        <v>2</v>
      </c>
      <c r="E736">
        <v>9</v>
      </c>
      <c r="F736" t="s">
        <v>535</v>
      </c>
      <c r="G736" t="s">
        <v>6382</v>
      </c>
      <c r="H736">
        <v>7</v>
      </c>
      <c r="I736">
        <v>900001</v>
      </c>
      <c r="J736">
        <v>9200</v>
      </c>
      <c r="K736" t="s">
        <v>6376</v>
      </c>
      <c r="L736">
        <v>0</v>
      </c>
      <c r="M736" t="s">
        <v>5520</v>
      </c>
      <c r="N736">
        <v>1697.84</v>
      </c>
      <c r="O736">
        <v>3280.34</v>
      </c>
      <c r="P736">
        <v>0</v>
      </c>
      <c r="Q736">
        <v>2974.22</v>
      </c>
      <c r="R736">
        <v>0</v>
      </c>
      <c r="S736">
        <v>2003.96</v>
      </c>
    </row>
    <row r="737" spans="1:19" x14ac:dyDescent="0.35">
      <c r="A737">
        <v>2024</v>
      </c>
      <c r="B737" t="s">
        <v>5523</v>
      </c>
      <c r="C737">
        <v>2</v>
      </c>
      <c r="D737">
        <v>2</v>
      </c>
      <c r="E737">
        <v>1</v>
      </c>
      <c r="F737" t="s">
        <v>288</v>
      </c>
      <c r="G737" t="s">
        <v>5524</v>
      </c>
      <c r="H737">
        <v>7</v>
      </c>
      <c r="I737">
        <v>102016</v>
      </c>
      <c r="J737">
        <v>1101</v>
      </c>
      <c r="K737" t="s">
        <v>6383</v>
      </c>
      <c r="L737">
        <v>0</v>
      </c>
      <c r="M737" t="s">
        <v>5520</v>
      </c>
      <c r="N737">
        <v>157672.42000000001</v>
      </c>
      <c r="O737">
        <v>57022.28</v>
      </c>
      <c r="P737">
        <v>0</v>
      </c>
      <c r="Q737">
        <v>32741.82</v>
      </c>
      <c r="R737">
        <v>0</v>
      </c>
      <c r="S737">
        <v>181952.88</v>
      </c>
    </row>
    <row r="738" spans="1:19" x14ac:dyDescent="0.35">
      <c r="A738">
        <v>2024</v>
      </c>
      <c r="B738" t="s">
        <v>5523</v>
      </c>
      <c r="C738">
        <v>2</v>
      </c>
      <c r="D738">
        <v>2</v>
      </c>
      <c r="E738">
        <v>19</v>
      </c>
      <c r="F738" t="s">
        <v>125</v>
      </c>
      <c r="G738" t="s">
        <v>6169</v>
      </c>
      <c r="H738">
        <v>7</v>
      </c>
      <c r="I738">
        <v>102016</v>
      </c>
      <c r="J738">
        <v>1101</v>
      </c>
      <c r="K738" t="s">
        <v>6383</v>
      </c>
      <c r="L738">
        <v>0</v>
      </c>
      <c r="M738" t="s">
        <v>5520</v>
      </c>
      <c r="N738">
        <v>32705.67</v>
      </c>
      <c r="O738">
        <v>9275.66</v>
      </c>
      <c r="P738">
        <v>0</v>
      </c>
      <c r="Q738">
        <v>0</v>
      </c>
      <c r="R738">
        <v>0</v>
      </c>
      <c r="S738">
        <v>41981.33</v>
      </c>
    </row>
    <row r="739" spans="1:19" x14ac:dyDescent="0.35">
      <c r="A739">
        <v>2024</v>
      </c>
      <c r="B739" t="s">
        <v>5569</v>
      </c>
      <c r="C739">
        <v>20</v>
      </c>
      <c r="D739">
        <v>2</v>
      </c>
      <c r="E739">
        <v>11</v>
      </c>
      <c r="F739" t="s">
        <v>577</v>
      </c>
      <c r="G739" t="s">
        <v>5954</v>
      </c>
      <c r="H739">
        <v>7</v>
      </c>
      <c r="I739">
        <v>102016</v>
      </c>
      <c r="J739">
        <v>110</v>
      </c>
      <c r="K739" t="s">
        <v>6383</v>
      </c>
      <c r="L739">
        <v>0</v>
      </c>
      <c r="M739" t="s">
        <v>5520</v>
      </c>
      <c r="N739">
        <v>1081200.22</v>
      </c>
      <c r="O739">
        <v>25086.9</v>
      </c>
      <c r="P739">
        <v>0</v>
      </c>
      <c r="Q739">
        <v>0</v>
      </c>
      <c r="R739">
        <v>0</v>
      </c>
      <c r="S739">
        <v>1106287.1200000001</v>
      </c>
    </row>
    <row r="740" spans="1:19" x14ac:dyDescent="0.35">
      <c r="A740">
        <v>2024</v>
      </c>
      <c r="B740" t="s">
        <v>5569</v>
      </c>
      <c r="C740">
        <v>20</v>
      </c>
      <c r="D740">
        <v>2</v>
      </c>
      <c r="E740">
        <v>14</v>
      </c>
      <c r="F740" t="s">
        <v>278</v>
      </c>
      <c r="G740" t="s">
        <v>5955</v>
      </c>
      <c r="H740">
        <v>7</v>
      </c>
      <c r="I740">
        <v>102016</v>
      </c>
      <c r="J740">
        <v>1110</v>
      </c>
      <c r="K740" t="s">
        <v>6383</v>
      </c>
      <c r="L740">
        <v>0</v>
      </c>
      <c r="M740" t="s">
        <v>5520</v>
      </c>
      <c r="N740">
        <v>9146.15</v>
      </c>
      <c r="O740">
        <v>0</v>
      </c>
      <c r="P740">
        <v>0</v>
      </c>
      <c r="Q740">
        <v>0</v>
      </c>
      <c r="R740">
        <v>0</v>
      </c>
      <c r="S740">
        <v>9146.15</v>
      </c>
    </row>
    <row r="741" spans="1:19" x14ac:dyDescent="0.35">
      <c r="A741">
        <v>2024</v>
      </c>
      <c r="B741" t="s">
        <v>5561</v>
      </c>
      <c r="C741">
        <v>43</v>
      </c>
      <c r="D741">
        <v>2</v>
      </c>
      <c r="E741">
        <v>4</v>
      </c>
      <c r="F741" t="s">
        <v>369</v>
      </c>
      <c r="G741" t="s">
        <v>6014</v>
      </c>
      <c r="H741">
        <v>7</v>
      </c>
      <c r="I741">
        <v>102016</v>
      </c>
      <c r="J741">
        <v>2</v>
      </c>
      <c r="K741" t="s">
        <v>6384</v>
      </c>
      <c r="L741">
        <v>0</v>
      </c>
      <c r="M741" t="s">
        <v>5520</v>
      </c>
      <c r="N741">
        <v>68564.03</v>
      </c>
      <c r="O741">
        <v>0</v>
      </c>
      <c r="P741">
        <v>0</v>
      </c>
      <c r="Q741">
        <v>10000</v>
      </c>
      <c r="R741">
        <v>0</v>
      </c>
      <c r="S741">
        <v>58564.03</v>
      </c>
    </row>
    <row r="742" spans="1:19" x14ac:dyDescent="0.35">
      <c r="A742">
        <v>2024</v>
      </c>
      <c r="B742" t="s">
        <v>5619</v>
      </c>
      <c r="C742">
        <v>50</v>
      </c>
      <c r="D742">
        <v>2</v>
      </c>
      <c r="E742">
        <v>5</v>
      </c>
      <c r="F742" t="s">
        <v>703</v>
      </c>
      <c r="G742" t="s">
        <v>6044</v>
      </c>
      <c r="H742">
        <v>7</v>
      </c>
      <c r="I742">
        <v>102016</v>
      </c>
      <c r="J742">
        <v>2</v>
      </c>
      <c r="K742" t="s">
        <v>6384</v>
      </c>
      <c r="L742">
        <v>0</v>
      </c>
      <c r="M742" t="s">
        <v>5520</v>
      </c>
      <c r="N742">
        <v>121406.93</v>
      </c>
      <c r="O742">
        <v>38087.68</v>
      </c>
      <c r="P742">
        <v>0</v>
      </c>
      <c r="Q742">
        <v>78659.86</v>
      </c>
      <c r="R742">
        <v>0</v>
      </c>
      <c r="S742">
        <v>80834.75</v>
      </c>
    </row>
    <row r="743" spans="1:19" x14ac:dyDescent="0.35">
      <c r="A743">
        <v>2024</v>
      </c>
      <c r="B743" t="s">
        <v>5619</v>
      </c>
      <c r="C743">
        <v>50</v>
      </c>
      <c r="D743">
        <v>2</v>
      </c>
      <c r="E743">
        <v>8</v>
      </c>
      <c r="F743" t="s">
        <v>278</v>
      </c>
      <c r="G743" t="s">
        <v>6045</v>
      </c>
      <c r="H743">
        <v>7</v>
      </c>
      <c r="I743">
        <v>102016</v>
      </c>
      <c r="J743">
        <v>1101</v>
      </c>
      <c r="K743" t="s">
        <v>6383</v>
      </c>
      <c r="L743">
        <v>0</v>
      </c>
      <c r="M743" t="s">
        <v>5520</v>
      </c>
      <c r="N743">
        <v>91157.86</v>
      </c>
      <c r="O743">
        <v>0</v>
      </c>
      <c r="P743">
        <v>0</v>
      </c>
      <c r="Q743">
        <v>83508</v>
      </c>
      <c r="R743">
        <v>0</v>
      </c>
      <c r="S743">
        <v>7649.86</v>
      </c>
    </row>
    <row r="744" spans="1:19" x14ac:dyDescent="0.35">
      <c r="A744">
        <v>2024</v>
      </c>
      <c r="B744" t="s">
        <v>5868</v>
      </c>
      <c r="C744">
        <v>90</v>
      </c>
      <c r="D744">
        <v>2</v>
      </c>
      <c r="E744">
        <v>8</v>
      </c>
      <c r="F744" t="s">
        <v>380</v>
      </c>
      <c r="G744" t="s">
        <v>6142</v>
      </c>
      <c r="H744">
        <v>7</v>
      </c>
      <c r="I744">
        <v>102016</v>
      </c>
      <c r="J744">
        <v>2</v>
      </c>
      <c r="K744" t="s">
        <v>6384</v>
      </c>
      <c r="L744">
        <v>0</v>
      </c>
      <c r="M744" t="s">
        <v>5520</v>
      </c>
      <c r="N744">
        <v>23367.94</v>
      </c>
      <c r="O744">
        <v>0</v>
      </c>
      <c r="P744">
        <v>0</v>
      </c>
      <c r="Q744">
        <v>20000</v>
      </c>
      <c r="R744">
        <v>0</v>
      </c>
      <c r="S744">
        <v>3367.94</v>
      </c>
    </row>
    <row r="745" spans="1:19" x14ac:dyDescent="0.35">
      <c r="A745">
        <v>2024</v>
      </c>
      <c r="B745" t="s">
        <v>5527</v>
      </c>
      <c r="C745">
        <v>30</v>
      </c>
      <c r="D745">
        <v>2</v>
      </c>
      <c r="E745">
        <v>6</v>
      </c>
      <c r="F745" t="s">
        <v>609</v>
      </c>
      <c r="G745" t="s">
        <v>5979</v>
      </c>
      <c r="H745">
        <v>7</v>
      </c>
      <c r="I745">
        <v>102016</v>
      </c>
      <c r="J745">
        <v>102016</v>
      </c>
      <c r="K745" t="s">
        <v>6385</v>
      </c>
      <c r="L745">
        <v>0</v>
      </c>
      <c r="M745" t="s">
        <v>5520</v>
      </c>
      <c r="N745">
        <v>9567.68</v>
      </c>
      <c r="O745">
        <v>0</v>
      </c>
      <c r="P745">
        <v>0</v>
      </c>
      <c r="Q745">
        <v>9567.68</v>
      </c>
      <c r="R745">
        <v>0</v>
      </c>
      <c r="S745">
        <v>0</v>
      </c>
    </row>
    <row r="746" spans="1:19" x14ac:dyDescent="0.35">
      <c r="A746">
        <v>2024</v>
      </c>
      <c r="B746" t="s">
        <v>5538</v>
      </c>
      <c r="C746">
        <v>71</v>
      </c>
      <c r="D746">
        <v>2</v>
      </c>
      <c r="E746">
        <v>9</v>
      </c>
      <c r="F746" t="s">
        <v>578</v>
      </c>
      <c r="G746" t="s">
        <v>5724</v>
      </c>
      <c r="H746">
        <v>7</v>
      </c>
      <c r="I746">
        <v>900008</v>
      </c>
      <c r="J746">
        <v>1101</v>
      </c>
      <c r="K746" t="s">
        <v>6386</v>
      </c>
      <c r="L746">
        <v>0</v>
      </c>
      <c r="M746" t="s">
        <v>5520</v>
      </c>
      <c r="N746">
        <v>102124.35</v>
      </c>
      <c r="O746">
        <v>991826.4</v>
      </c>
      <c r="P746">
        <v>0</v>
      </c>
      <c r="Q746">
        <v>553170.63</v>
      </c>
      <c r="R746">
        <v>0</v>
      </c>
      <c r="S746">
        <v>540780.12</v>
      </c>
    </row>
    <row r="747" spans="1:19" x14ac:dyDescent="0.35">
      <c r="A747">
        <v>2024</v>
      </c>
      <c r="B747" t="s">
        <v>5523</v>
      </c>
      <c r="C747">
        <v>2</v>
      </c>
      <c r="D747">
        <v>2</v>
      </c>
      <c r="E747">
        <v>19</v>
      </c>
      <c r="F747" t="s">
        <v>125</v>
      </c>
      <c r="G747" t="s">
        <v>6169</v>
      </c>
      <c r="H747">
        <v>7</v>
      </c>
      <c r="I747">
        <v>900001</v>
      </c>
      <c r="J747">
        <v>1102</v>
      </c>
      <c r="K747" t="s">
        <v>6387</v>
      </c>
      <c r="L747">
        <v>0</v>
      </c>
      <c r="M747" t="s">
        <v>5520</v>
      </c>
      <c r="N747">
        <v>5134.3</v>
      </c>
      <c r="O747">
        <v>0</v>
      </c>
      <c r="P747">
        <v>0</v>
      </c>
      <c r="Q747">
        <v>0</v>
      </c>
      <c r="R747">
        <v>0</v>
      </c>
      <c r="S747">
        <v>5134.3</v>
      </c>
    </row>
    <row r="748" spans="1:19" x14ac:dyDescent="0.35">
      <c r="A748">
        <v>2024</v>
      </c>
      <c r="B748" t="s">
        <v>5569</v>
      </c>
      <c r="C748">
        <v>20</v>
      </c>
      <c r="D748">
        <v>2</v>
      </c>
      <c r="E748">
        <v>3</v>
      </c>
      <c r="F748" t="s">
        <v>574</v>
      </c>
      <c r="G748" t="s">
        <v>6149</v>
      </c>
      <c r="H748">
        <v>7</v>
      </c>
      <c r="I748">
        <v>102016</v>
      </c>
      <c r="J748">
        <v>12</v>
      </c>
      <c r="K748" t="s">
        <v>6388</v>
      </c>
      <c r="L748">
        <v>0</v>
      </c>
      <c r="M748" t="s">
        <v>5520</v>
      </c>
      <c r="N748">
        <v>302182.71999999997</v>
      </c>
      <c r="O748">
        <v>247508.76</v>
      </c>
      <c r="P748">
        <v>0</v>
      </c>
      <c r="Q748">
        <v>112995.61</v>
      </c>
      <c r="R748">
        <v>0</v>
      </c>
      <c r="S748">
        <v>436695.87</v>
      </c>
    </row>
    <row r="749" spans="1:19" x14ac:dyDescent="0.35">
      <c r="A749">
        <v>2024</v>
      </c>
      <c r="B749" t="s">
        <v>5569</v>
      </c>
      <c r="C749">
        <v>20</v>
      </c>
      <c r="D749">
        <v>2</v>
      </c>
      <c r="E749">
        <v>5</v>
      </c>
      <c r="F749" t="s">
        <v>553</v>
      </c>
      <c r="G749" t="s">
        <v>5846</v>
      </c>
      <c r="H749">
        <v>7</v>
      </c>
      <c r="I749">
        <v>102016</v>
      </c>
      <c r="J749">
        <v>110</v>
      </c>
      <c r="K749" t="s">
        <v>6389</v>
      </c>
      <c r="L749">
        <v>0</v>
      </c>
      <c r="M749" t="s">
        <v>5520</v>
      </c>
      <c r="N749">
        <v>657226.84</v>
      </c>
      <c r="O749">
        <v>6437.5</v>
      </c>
      <c r="P749">
        <v>0</v>
      </c>
      <c r="Q749">
        <v>0</v>
      </c>
      <c r="R749">
        <v>0</v>
      </c>
      <c r="S749">
        <v>663664.34</v>
      </c>
    </row>
    <row r="750" spans="1:19" x14ac:dyDescent="0.35">
      <c r="A750">
        <v>2024</v>
      </c>
      <c r="B750" t="s">
        <v>5564</v>
      </c>
      <c r="C750">
        <v>48</v>
      </c>
      <c r="D750">
        <v>2</v>
      </c>
      <c r="E750">
        <v>11</v>
      </c>
      <c r="F750" t="s">
        <v>412</v>
      </c>
      <c r="G750" t="s">
        <v>6349</v>
      </c>
      <c r="H750">
        <v>7</v>
      </c>
      <c r="I750">
        <v>102016</v>
      </c>
      <c r="J750">
        <v>1101</v>
      </c>
      <c r="K750" t="s">
        <v>6390</v>
      </c>
      <c r="L750">
        <v>0</v>
      </c>
      <c r="M750" t="s">
        <v>5520</v>
      </c>
      <c r="N750">
        <v>8751.6</v>
      </c>
      <c r="O750">
        <v>11430.07</v>
      </c>
      <c r="P750">
        <v>0</v>
      </c>
      <c r="Q750">
        <v>16565.21</v>
      </c>
      <c r="R750">
        <v>0</v>
      </c>
      <c r="S750">
        <v>3616.46</v>
      </c>
    </row>
    <row r="751" spans="1:19" x14ac:dyDescent="0.35">
      <c r="A751">
        <v>2024</v>
      </c>
      <c r="B751" t="s">
        <v>5527</v>
      </c>
      <c r="C751">
        <v>30</v>
      </c>
      <c r="D751">
        <v>2</v>
      </c>
      <c r="E751">
        <v>8</v>
      </c>
      <c r="F751" t="s">
        <v>442</v>
      </c>
      <c r="G751" t="s">
        <v>5528</v>
      </c>
      <c r="H751">
        <v>7</v>
      </c>
      <c r="I751">
        <v>102016</v>
      </c>
      <c r="J751">
        <v>1101</v>
      </c>
      <c r="K751" t="s">
        <v>6391</v>
      </c>
      <c r="L751">
        <v>0</v>
      </c>
      <c r="M751" t="s">
        <v>5520</v>
      </c>
      <c r="N751">
        <v>237692.52</v>
      </c>
      <c r="O751">
        <v>23942.21</v>
      </c>
      <c r="P751">
        <v>0</v>
      </c>
      <c r="Q751">
        <v>233405.86</v>
      </c>
      <c r="R751">
        <v>0</v>
      </c>
      <c r="S751">
        <v>28228.87</v>
      </c>
    </row>
    <row r="752" spans="1:19" x14ac:dyDescent="0.35">
      <c r="A752">
        <v>2024</v>
      </c>
      <c r="B752" t="s">
        <v>5538</v>
      </c>
      <c r="C752">
        <v>71</v>
      </c>
      <c r="D752">
        <v>2</v>
      </c>
      <c r="E752">
        <v>2</v>
      </c>
      <c r="F752" t="s">
        <v>354</v>
      </c>
      <c r="G752" t="s">
        <v>5642</v>
      </c>
      <c r="H752">
        <v>7</v>
      </c>
      <c r="I752">
        <v>102016</v>
      </c>
      <c r="J752">
        <v>4142</v>
      </c>
      <c r="K752" t="s">
        <v>6392</v>
      </c>
      <c r="L752">
        <v>0</v>
      </c>
      <c r="M752" t="s">
        <v>5520</v>
      </c>
      <c r="N752">
        <v>2069114.71</v>
      </c>
      <c r="O752">
        <v>1262152.3799999999</v>
      </c>
      <c r="P752">
        <v>0</v>
      </c>
      <c r="Q752">
        <v>702126.07999999996</v>
      </c>
      <c r="R752">
        <v>0</v>
      </c>
      <c r="S752">
        <v>2629141.0099999998</v>
      </c>
    </row>
    <row r="753" spans="1:19" x14ac:dyDescent="0.35">
      <c r="A753">
        <v>2024</v>
      </c>
      <c r="B753" t="s">
        <v>5561</v>
      </c>
      <c r="C753">
        <v>43</v>
      </c>
      <c r="D753">
        <v>2</v>
      </c>
      <c r="E753">
        <v>1</v>
      </c>
      <c r="F753" t="s">
        <v>354</v>
      </c>
      <c r="G753" t="s">
        <v>6207</v>
      </c>
      <c r="H753">
        <v>7</v>
      </c>
      <c r="I753">
        <v>102087</v>
      </c>
      <c r="J753">
        <v>1111</v>
      </c>
      <c r="K753" t="s">
        <v>6393</v>
      </c>
      <c r="L753">
        <v>0</v>
      </c>
      <c r="M753" t="s">
        <v>5520</v>
      </c>
      <c r="N753">
        <v>145697.62</v>
      </c>
      <c r="O753">
        <v>59641.18</v>
      </c>
      <c r="P753">
        <v>0</v>
      </c>
      <c r="Q753">
        <v>60499.63</v>
      </c>
      <c r="R753">
        <v>0</v>
      </c>
      <c r="S753">
        <v>144839.17000000001</v>
      </c>
    </row>
    <row r="754" spans="1:19" x14ac:dyDescent="0.35">
      <c r="A754">
        <v>2024</v>
      </c>
      <c r="B754" t="s">
        <v>6394</v>
      </c>
      <c r="C754">
        <v>62</v>
      </c>
      <c r="D754">
        <v>2</v>
      </c>
      <c r="E754">
        <v>2</v>
      </c>
      <c r="F754" t="s">
        <v>678</v>
      </c>
      <c r="G754" t="s">
        <v>6395</v>
      </c>
      <c r="H754">
        <v>7</v>
      </c>
      <c r="I754">
        <v>900002</v>
      </c>
      <c r="J754">
        <v>4</v>
      </c>
      <c r="K754" t="s">
        <v>6396</v>
      </c>
      <c r="L754">
        <v>0</v>
      </c>
      <c r="M754" t="s">
        <v>5520</v>
      </c>
      <c r="N754">
        <v>250</v>
      </c>
      <c r="O754">
        <v>0</v>
      </c>
      <c r="P754">
        <v>0</v>
      </c>
      <c r="Q754">
        <v>0</v>
      </c>
      <c r="R754">
        <v>0</v>
      </c>
      <c r="S754">
        <v>250</v>
      </c>
    </row>
    <row r="755" spans="1:19" x14ac:dyDescent="0.35">
      <c r="A755">
        <v>2024</v>
      </c>
      <c r="B755" t="s">
        <v>5600</v>
      </c>
      <c r="C755">
        <v>29</v>
      </c>
      <c r="D755">
        <v>2</v>
      </c>
      <c r="E755">
        <v>3</v>
      </c>
      <c r="F755" t="s">
        <v>563</v>
      </c>
      <c r="G755" t="s">
        <v>5601</v>
      </c>
      <c r="H755">
        <v>7</v>
      </c>
      <c r="I755">
        <v>900001</v>
      </c>
      <c r="J755">
        <v>1180</v>
      </c>
      <c r="K755" t="s">
        <v>6397</v>
      </c>
      <c r="L755">
        <v>0</v>
      </c>
      <c r="M755" t="s">
        <v>5520</v>
      </c>
      <c r="N755">
        <v>95667.91</v>
      </c>
      <c r="O755">
        <v>841107.17</v>
      </c>
      <c r="P755">
        <v>0</v>
      </c>
      <c r="Q755">
        <v>789160.42</v>
      </c>
      <c r="R755">
        <v>0</v>
      </c>
      <c r="S755">
        <v>147614.66</v>
      </c>
    </row>
    <row r="756" spans="1:19" x14ac:dyDescent="0.35">
      <c r="A756">
        <v>2024</v>
      </c>
      <c r="B756" t="s">
        <v>5564</v>
      </c>
      <c r="C756">
        <v>48</v>
      </c>
      <c r="D756">
        <v>2</v>
      </c>
      <c r="E756">
        <v>12</v>
      </c>
      <c r="F756" t="s">
        <v>725</v>
      </c>
      <c r="G756" t="s">
        <v>6398</v>
      </c>
      <c r="H756">
        <v>7</v>
      </c>
      <c r="I756">
        <v>900001</v>
      </c>
      <c r="J756">
        <v>20</v>
      </c>
      <c r="K756" t="s">
        <v>6399</v>
      </c>
      <c r="L756">
        <v>0</v>
      </c>
      <c r="M756" t="s">
        <v>5520</v>
      </c>
      <c r="N756">
        <v>11891.26</v>
      </c>
      <c r="O756">
        <v>4351.2299999999996</v>
      </c>
      <c r="P756">
        <v>0</v>
      </c>
      <c r="Q756">
        <v>1467.72</v>
      </c>
      <c r="R756">
        <v>0</v>
      </c>
      <c r="S756">
        <v>14774.77</v>
      </c>
    </row>
    <row r="757" spans="1:19" x14ac:dyDescent="0.35">
      <c r="A757">
        <v>2024</v>
      </c>
      <c r="B757" t="s">
        <v>5523</v>
      </c>
      <c r="C757">
        <v>2</v>
      </c>
      <c r="D757">
        <v>2</v>
      </c>
      <c r="E757">
        <v>14</v>
      </c>
      <c r="F757" t="s">
        <v>327</v>
      </c>
      <c r="G757" t="s">
        <v>6364</v>
      </c>
      <c r="H757">
        <v>7</v>
      </c>
      <c r="I757">
        <v>104087</v>
      </c>
      <c r="J757">
        <v>8691</v>
      </c>
      <c r="K757" t="s">
        <v>6400</v>
      </c>
      <c r="L757">
        <v>0</v>
      </c>
      <c r="M757" t="s">
        <v>5520</v>
      </c>
      <c r="N757">
        <v>1962770.54</v>
      </c>
      <c r="O757">
        <v>0</v>
      </c>
      <c r="P757">
        <v>0</v>
      </c>
      <c r="Q757">
        <v>1962770.54</v>
      </c>
      <c r="R757">
        <v>0</v>
      </c>
      <c r="S757">
        <v>0</v>
      </c>
    </row>
    <row r="758" spans="1:19" x14ac:dyDescent="0.35">
      <c r="A758">
        <v>2024</v>
      </c>
      <c r="B758" t="s">
        <v>5678</v>
      </c>
      <c r="C758">
        <v>32</v>
      </c>
      <c r="D758">
        <v>2</v>
      </c>
      <c r="E758">
        <v>10</v>
      </c>
      <c r="F758" t="s">
        <v>630</v>
      </c>
      <c r="G758" t="s">
        <v>6316</v>
      </c>
      <c r="H758">
        <v>7</v>
      </c>
      <c r="I758">
        <v>104087</v>
      </c>
      <c r="J758">
        <v>18</v>
      </c>
      <c r="K758" t="s">
        <v>6401</v>
      </c>
      <c r="L758">
        <v>0</v>
      </c>
      <c r="M758" t="s">
        <v>5520</v>
      </c>
      <c r="N758">
        <v>68123.850000000006</v>
      </c>
      <c r="O758">
        <v>208185.12</v>
      </c>
      <c r="P758">
        <v>0</v>
      </c>
      <c r="Q758">
        <v>190819.75</v>
      </c>
      <c r="R758">
        <v>0</v>
      </c>
      <c r="S758">
        <v>85489.22</v>
      </c>
    </row>
    <row r="759" spans="1:19" x14ac:dyDescent="0.35">
      <c r="A759">
        <v>2024</v>
      </c>
      <c r="B759" t="s">
        <v>5538</v>
      </c>
      <c r="C759">
        <v>71</v>
      </c>
      <c r="D759">
        <v>2</v>
      </c>
      <c r="E759">
        <v>2</v>
      </c>
      <c r="F759" t="s">
        <v>354</v>
      </c>
      <c r="G759" t="s">
        <v>5642</v>
      </c>
      <c r="H759">
        <v>7</v>
      </c>
      <c r="I759">
        <v>104087</v>
      </c>
      <c r="J759">
        <v>8691</v>
      </c>
      <c r="K759" t="s">
        <v>6402</v>
      </c>
      <c r="L759">
        <v>0</v>
      </c>
      <c r="M759" t="s">
        <v>5520</v>
      </c>
      <c r="N759">
        <v>3840613.17</v>
      </c>
      <c r="O759">
        <v>1466078.53</v>
      </c>
      <c r="P759">
        <v>0</v>
      </c>
      <c r="Q759">
        <v>295038.74</v>
      </c>
      <c r="R759">
        <v>0</v>
      </c>
      <c r="S759">
        <v>5011652.96</v>
      </c>
    </row>
    <row r="760" spans="1:19" x14ac:dyDescent="0.35">
      <c r="A760">
        <v>2024</v>
      </c>
      <c r="B760" t="s">
        <v>5600</v>
      </c>
      <c r="C760">
        <v>29</v>
      </c>
      <c r="D760">
        <v>2</v>
      </c>
      <c r="E760">
        <v>7</v>
      </c>
      <c r="F760" t="s">
        <v>125</v>
      </c>
      <c r="G760" t="s">
        <v>5632</v>
      </c>
      <c r="H760">
        <v>7</v>
      </c>
      <c r="I760">
        <v>900004</v>
      </c>
      <c r="J760">
        <v>7776</v>
      </c>
      <c r="K760" t="s">
        <v>6403</v>
      </c>
      <c r="L760">
        <v>0</v>
      </c>
      <c r="M760" t="s">
        <v>5520</v>
      </c>
      <c r="N760">
        <v>0</v>
      </c>
      <c r="O760">
        <v>7.22</v>
      </c>
      <c r="P760">
        <v>0</v>
      </c>
      <c r="Q760">
        <v>7.22</v>
      </c>
      <c r="R760">
        <v>0</v>
      </c>
      <c r="S760">
        <v>0</v>
      </c>
    </row>
    <row r="761" spans="1:19" x14ac:dyDescent="0.35">
      <c r="A761">
        <v>2024</v>
      </c>
      <c r="B761" t="s">
        <v>5600</v>
      </c>
      <c r="C761">
        <v>29</v>
      </c>
      <c r="D761">
        <v>2</v>
      </c>
      <c r="E761">
        <v>7</v>
      </c>
      <c r="F761" t="s">
        <v>125</v>
      </c>
      <c r="G761" t="s">
        <v>5632</v>
      </c>
      <c r="H761">
        <v>7</v>
      </c>
      <c r="I761">
        <v>900005</v>
      </c>
      <c r="J761">
        <v>7778</v>
      </c>
      <c r="K761" t="s">
        <v>6404</v>
      </c>
      <c r="L761">
        <v>0</v>
      </c>
      <c r="M761" t="s">
        <v>5520</v>
      </c>
      <c r="N761">
        <v>-585707.37</v>
      </c>
      <c r="O761">
        <v>1134287.06</v>
      </c>
      <c r="P761">
        <v>0</v>
      </c>
      <c r="Q761">
        <v>658524.73</v>
      </c>
      <c r="R761">
        <v>0</v>
      </c>
      <c r="S761">
        <v>-109945.04</v>
      </c>
    </row>
    <row r="762" spans="1:19" x14ac:dyDescent="0.35">
      <c r="A762">
        <v>2024</v>
      </c>
      <c r="B762" t="s">
        <v>5600</v>
      </c>
      <c r="C762">
        <v>29</v>
      </c>
      <c r="D762">
        <v>2</v>
      </c>
      <c r="E762">
        <v>5</v>
      </c>
      <c r="F762" t="s">
        <v>300</v>
      </c>
      <c r="G762" t="s">
        <v>5638</v>
      </c>
      <c r="H762">
        <v>7</v>
      </c>
      <c r="I762">
        <v>900006</v>
      </c>
      <c r="J762">
        <v>1313</v>
      </c>
      <c r="K762" t="s">
        <v>6405</v>
      </c>
      <c r="L762">
        <v>0</v>
      </c>
      <c r="M762" t="s">
        <v>5520</v>
      </c>
      <c r="N762">
        <v>4921.95</v>
      </c>
      <c r="O762">
        <v>0</v>
      </c>
      <c r="P762">
        <v>0</v>
      </c>
      <c r="Q762">
        <v>0</v>
      </c>
      <c r="R762">
        <v>0</v>
      </c>
      <c r="S762">
        <v>4921.95</v>
      </c>
    </row>
    <row r="763" spans="1:19" x14ac:dyDescent="0.35">
      <c r="A763">
        <v>2024</v>
      </c>
      <c r="B763" t="s">
        <v>5600</v>
      </c>
      <c r="C763">
        <v>29</v>
      </c>
      <c r="D763">
        <v>2</v>
      </c>
      <c r="E763">
        <v>6</v>
      </c>
      <c r="F763" t="s">
        <v>619</v>
      </c>
      <c r="G763" t="s">
        <v>5655</v>
      </c>
      <c r="H763">
        <v>7</v>
      </c>
      <c r="I763">
        <v>900004</v>
      </c>
      <c r="J763">
        <v>9778</v>
      </c>
      <c r="K763" t="s">
        <v>6406</v>
      </c>
      <c r="L763">
        <v>0</v>
      </c>
      <c r="M763" t="s">
        <v>5520</v>
      </c>
      <c r="N763">
        <v>146.28</v>
      </c>
      <c r="O763">
        <v>0</v>
      </c>
      <c r="P763">
        <v>0</v>
      </c>
      <c r="Q763">
        <v>0</v>
      </c>
      <c r="R763">
        <v>0</v>
      </c>
      <c r="S763">
        <v>146.28</v>
      </c>
    </row>
    <row r="764" spans="1:19" x14ac:dyDescent="0.35">
      <c r="A764">
        <v>2024</v>
      </c>
      <c r="B764" t="s">
        <v>5523</v>
      </c>
      <c r="C764">
        <v>2</v>
      </c>
      <c r="D764">
        <v>2</v>
      </c>
      <c r="E764">
        <v>20</v>
      </c>
      <c r="F764" t="s">
        <v>351</v>
      </c>
      <c r="G764" t="s">
        <v>5536</v>
      </c>
      <c r="H764">
        <v>7</v>
      </c>
      <c r="I764">
        <v>900004</v>
      </c>
      <c r="J764">
        <v>110</v>
      </c>
      <c r="K764" t="s">
        <v>6407</v>
      </c>
      <c r="L764">
        <v>0</v>
      </c>
      <c r="M764" t="s">
        <v>5520</v>
      </c>
      <c r="N764">
        <v>100</v>
      </c>
      <c r="O764">
        <v>0</v>
      </c>
      <c r="P764">
        <v>0</v>
      </c>
      <c r="Q764">
        <v>0</v>
      </c>
      <c r="R764">
        <v>0</v>
      </c>
      <c r="S764">
        <v>100</v>
      </c>
    </row>
    <row r="765" spans="1:19" x14ac:dyDescent="0.35">
      <c r="A765">
        <v>2024</v>
      </c>
      <c r="B765" t="s">
        <v>5788</v>
      </c>
      <c r="C765">
        <v>33</v>
      </c>
      <c r="D765">
        <v>2</v>
      </c>
      <c r="E765">
        <v>4</v>
      </c>
      <c r="F765" t="s">
        <v>555</v>
      </c>
      <c r="G765" t="s">
        <v>5987</v>
      </c>
      <c r="H765">
        <v>7</v>
      </c>
      <c r="I765">
        <v>900002</v>
      </c>
      <c r="J765">
        <v>7</v>
      </c>
      <c r="K765" t="s">
        <v>6408</v>
      </c>
      <c r="L765">
        <v>0</v>
      </c>
      <c r="M765" t="s">
        <v>5520</v>
      </c>
      <c r="N765">
        <v>12.85</v>
      </c>
      <c r="O765">
        <v>0</v>
      </c>
      <c r="P765">
        <v>0</v>
      </c>
      <c r="Q765">
        <v>0</v>
      </c>
      <c r="R765">
        <v>0</v>
      </c>
      <c r="S765">
        <v>12.85</v>
      </c>
    </row>
    <row r="766" spans="1:19" x14ac:dyDescent="0.35">
      <c r="A766">
        <v>2024</v>
      </c>
      <c r="B766" t="s">
        <v>5538</v>
      </c>
      <c r="C766">
        <v>71</v>
      </c>
      <c r="D766">
        <v>2</v>
      </c>
      <c r="E766">
        <v>7</v>
      </c>
      <c r="F766" t="s">
        <v>629</v>
      </c>
      <c r="G766" t="s">
        <v>6236</v>
      </c>
      <c r="H766">
        <v>7</v>
      </c>
      <c r="I766">
        <v>102351</v>
      </c>
      <c r="J766">
        <v>108</v>
      </c>
      <c r="K766" t="s">
        <v>6409</v>
      </c>
      <c r="L766">
        <v>0</v>
      </c>
      <c r="M766" t="s">
        <v>5520</v>
      </c>
      <c r="N766">
        <v>476.71</v>
      </c>
      <c r="O766">
        <v>0</v>
      </c>
      <c r="P766">
        <v>0</v>
      </c>
      <c r="Q766">
        <v>0</v>
      </c>
      <c r="R766">
        <v>0</v>
      </c>
      <c r="S766">
        <v>476.71</v>
      </c>
    </row>
    <row r="767" spans="1:19" x14ac:dyDescent="0.35">
      <c r="A767">
        <v>2024</v>
      </c>
      <c r="B767" t="s">
        <v>5702</v>
      </c>
      <c r="C767">
        <v>3</v>
      </c>
      <c r="D767">
        <v>2</v>
      </c>
      <c r="E767">
        <v>2</v>
      </c>
      <c r="F767" t="s">
        <v>357</v>
      </c>
      <c r="G767" t="s">
        <v>6410</v>
      </c>
      <c r="H767">
        <v>7</v>
      </c>
      <c r="I767">
        <v>102351</v>
      </c>
      <c r="J767">
        <v>105</v>
      </c>
      <c r="K767" t="s">
        <v>6411</v>
      </c>
      <c r="L767">
        <v>0</v>
      </c>
      <c r="M767" t="s">
        <v>5520</v>
      </c>
      <c r="N767">
        <v>443</v>
      </c>
      <c r="O767">
        <v>0</v>
      </c>
      <c r="P767">
        <v>0</v>
      </c>
      <c r="Q767">
        <v>0</v>
      </c>
      <c r="R767">
        <v>0</v>
      </c>
      <c r="S767">
        <v>443</v>
      </c>
    </row>
    <row r="768" spans="1:19" x14ac:dyDescent="0.35">
      <c r="A768">
        <v>2024</v>
      </c>
      <c r="B768" t="s">
        <v>5702</v>
      </c>
      <c r="C768">
        <v>3</v>
      </c>
      <c r="D768">
        <v>2</v>
      </c>
      <c r="E768">
        <v>12</v>
      </c>
      <c r="F768" t="s">
        <v>351</v>
      </c>
      <c r="G768" t="s">
        <v>5866</v>
      </c>
      <c r="H768">
        <v>7</v>
      </c>
      <c r="I768">
        <v>102351</v>
      </c>
      <c r="J768">
        <v>105</v>
      </c>
      <c r="K768" t="s">
        <v>6411</v>
      </c>
      <c r="L768">
        <v>0</v>
      </c>
      <c r="M768" t="s">
        <v>5520</v>
      </c>
      <c r="N768">
        <v>1236</v>
      </c>
      <c r="O768">
        <v>0</v>
      </c>
      <c r="P768">
        <v>0</v>
      </c>
      <c r="Q768">
        <v>0</v>
      </c>
      <c r="R768">
        <v>0</v>
      </c>
      <c r="S768">
        <v>1236</v>
      </c>
    </row>
    <row r="769" spans="1:19" x14ac:dyDescent="0.35">
      <c r="A769">
        <v>2024</v>
      </c>
      <c r="B769" t="s">
        <v>5704</v>
      </c>
      <c r="C769">
        <v>5</v>
      </c>
      <c r="D769">
        <v>2</v>
      </c>
      <c r="E769">
        <v>3</v>
      </c>
      <c r="F769" t="s">
        <v>424</v>
      </c>
      <c r="G769" t="s">
        <v>5705</v>
      </c>
      <c r="H769">
        <v>7</v>
      </c>
      <c r="I769">
        <v>102351</v>
      </c>
      <c r="J769">
        <v>105</v>
      </c>
      <c r="K769" t="s">
        <v>6411</v>
      </c>
      <c r="L769">
        <v>0</v>
      </c>
      <c r="M769" t="s">
        <v>5520</v>
      </c>
      <c r="N769">
        <v>43.91</v>
      </c>
      <c r="O769">
        <v>0</v>
      </c>
      <c r="P769">
        <v>0</v>
      </c>
      <c r="Q769">
        <v>0</v>
      </c>
      <c r="R769">
        <v>0</v>
      </c>
      <c r="S769">
        <v>43.91</v>
      </c>
    </row>
    <row r="770" spans="1:19" x14ac:dyDescent="0.35">
      <c r="A770">
        <v>2024</v>
      </c>
      <c r="B770" t="s">
        <v>5704</v>
      </c>
      <c r="C770">
        <v>5</v>
      </c>
      <c r="D770">
        <v>2</v>
      </c>
      <c r="E770">
        <v>4</v>
      </c>
      <c r="F770" t="s">
        <v>125</v>
      </c>
      <c r="G770" t="s">
        <v>6412</v>
      </c>
      <c r="H770">
        <v>7</v>
      </c>
      <c r="I770">
        <v>102351</v>
      </c>
      <c r="J770">
        <v>105</v>
      </c>
      <c r="K770" t="s">
        <v>6411</v>
      </c>
      <c r="L770">
        <v>0</v>
      </c>
      <c r="M770" t="s">
        <v>5520</v>
      </c>
      <c r="N770">
        <v>344</v>
      </c>
      <c r="O770">
        <v>0</v>
      </c>
      <c r="P770">
        <v>0</v>
      </c>
      <c r="Q770">
        <v>0</v>
      </c>
      <c r="R770">
        <v>0</v>
      </c>
      <c r="S770">
        <v>344</v>
      </c>
    </row>
    <row r="771" spans="1:19" x14ac:dyDescent="0.35">
      <c r="A771">
        <v>2024</v>
      </c>
      <c r="B771" t="s">
        <v>5736</v>
      </c>
      <c r="C771">
        <v>6</v>
      </c>
      <c r="D771">
        <v>2</v>
      </c>
      <c r="E771">
        <v>1</v>
      </c>
      <c r="F771" t="s">
        <v>391</v>
      </c>
      <c r="G771" t="s">
        <v>6292</v>
      </c>
      <c r="H771">
        <v>7</v>
      </c>
      <c r="I771">
        <v>102351</v>
      </c>
      <c r="J771">
        <v>105</v>
      </c>
      <c r="K771" t="s">
        <v>6411</v>
      </c>
      <c r="L771">
        <v>0</v>
      </c>
      <c r="M771" t="s">
        <v>5520</v>
      </c>
      <c r="N771">
        <v>5481.2</v>
      </c>
      <c r="O771">
        <v>0</v>
      </c>
      <c r="P771">
        <v>0</v>
      </c>
      <c r="Q771">
        <v>2822.81</v>
      </c>
      <c r="R771">
        <v>0</v>
      </c>
      <c r="S771">
        <v>2658.39</v>
      </c>
    </row>
    <row r="772" spans="1:19" x14ac:dyDescent="0.35">
      <c r="A772">
        <v>2024</v>
      </c>
      <c r="B772" t="s">
        <v>5736</v>
      </c>
      <c r="C772">
        <v>6</v>
      </c>
      <c r="D772">
        <v>2</v>
      </c>
      <c r="E772">
        <v>9</v>
      </c>
      <c r="F772" t="s">
        <v>442</v>
      </c>
      <c r="G772" t="s">
        <v>6172</v>
      </c>
      <c r="H772">
        <v>7</v>
      </c>
      <c r="I772">
        <v>102351</v>
      </c>
      <c r="J772">
        <v>105</v>
      </c>
      <c r="K772" t="s">
        <v>6411</v>
      </c>
      <c r="L772">
        <v>0</v>
      </c>
      <c r="M772" t="s">
        <v>5520</v>
      </c>
      <c r="N772">
        <v>1284.69</v>
      </c>
      <c r="O772">
        <v>0</v>
      </c>
      <c r="P772">
        <v>0</v>
      </c>
      <c r="Q772">
        <v>0</v>
      </c>
      <c r="R772">
        <v>0</v>
      </c>
      <c r="S772">
        <v>1284.69</v>
      </c>
    </row>
    <row r="773" spans="1:19" x14ac:dyDescent="0.35">
      <c r="A773">
        <v>2024</v>
      </c>
      <c r="B773" t="s">
        <v>5668</v>
      </c>
      <c r="C773">
        <v>9</v>
      </c>
      <c r="D773">
        <v>2</v>
      </c>
      <c r="E773">
        <v>5</v>
      </c>
      <c r="F773" t="s">
        <v>431</v>
      </c>
      <c r="G773" t="s">
        <v>5923</v>
      </c>
      <c r="H773">
        <v>7</v>
      </c>
      <c r="I773">
        <v>102351</v>
      </c>
      <c r="J773">
        <v>8</v>
      </c>
      <c r="K773" t="s">
        <v>6413</v>
      </c>
      <c r="L773">
        <v>0</v>
      </c>
      <c r="M773" t="s">
        <v>5520</v>
      </c>
      <c r="N773">
        <v>0</v>
      </c>
      <c r="O773">
        <v>1071</v>
      </c>
      <c r="P773">
        <v>0</v>
      </c>
      <c r="Q773">
        <v>0</v>
      </c>
      <c r="R773">
        <v>0</v>
      </c>
      <c r="S773">
        <v>1071</v>
      </c>
    </row>
    <row r="774" spans="1:19" x14ac:dyDescent="0.35">
      <c r="A774">
        <v>2024</v>
      </c>
      <c r="B774" t="s">
        <v>5798</v>
      </c>
      <c r="C774">
        <v>10</v>
      </c>
      <c r="D774">
        <v>2</v>
      </c>
      <c r="E774">
        <v>3</v>
      </c>
      <c r="F774" t="s">
        <v>513</v>
      </c>
      <c r="G774" t="s">
        <v>6329</v>
      </c>
      <c r="H774">
        <v>7</v>
      </c>
      <c r="I774">
        <v>102351</v>
      </c>
      <c r="J774">
        <v>105</v>
      </c>
      <c r="K774" t="s">
        <v>6411</v>
      </c>
      <c r="L774">
        <v>0</v>
      </c>
      <c r="M774" t="s">
        <v>5520</v>
      </c>
      <c r="N774">
        <v>4004.97</v>
      </c>
      <c r="O774">
        <v>0</v>
      </c>
      <c r="P774">
        <v>0</v>
      </c>
      <c r="Q774">
        <v>4004.97</v>
      </c>
      <c r="R774">
        <v>0</v>
      </c>
      <c r="S774">
        <v>0</v>
      </c>
    </row>
    <row r="775" spans="1:19" x14ac:dyDescent="0.35">
      <c r="A775">
        <v>2024</v>
      </c>
      <c r="B775" t="s">
        <v>5798</v>
      </c>
      <c r="C775">
        <v>10</v>
      </c>
      <c r="D775">
        <v>2</v>
      </c>
      <c r="E775">
        <v>4</v>
      </c>
      <c r="F775" t="s">
        <v>514</v>
      </c>
      <c r="G775" t="s">
        <v>6414</v>
      </c>
      <c r="H775">
        <v>7</v>
      </c>
      <c r="I775">
        <v>102351</v>
      </c>
      <c r="J775">
        <v>5401</v>
      </c>
      <c r="K775" t="s">
        <v>6411</v>
      </c>
      <c r="L775">
        <v>0</v>
      </c>
      <c r="M775" t="s">
        <v>5520</v>
      </c>
      <c r="N775">
        <v>2828.02</v>
      </c>
      <c r="O775">
        <v>0</v>
      </c>
      <c r="P775">
        <v>0</v>
      </c>
      <c r="Q775">
        <v>0</v>
      </c>
      <c r="R775">
        <v>0</v>
      </c>
      <c r="S775">
        <v>2828.02</v>
      </c>
    </row>
    <row r="776" spans="1:19" x14ac:dyDescent="0.35">
      <c r="A776">
        <v>2024</v>
      </c>
      <c r="B776" t="s">
        <v>5798</v>
      </c>
      <c r="C776">
        <v>10</v>
      </c>
      <c r="D776">
        <v>2</v>
      </c>
      <c r="E776">
        <v>11</v>
      </c>
      <c r="F776" t="s">
        <v>125</v>
      </c>
      <c r="G776" t="s">
        <v>6415</v>
      </c>
      <c r="H776">
        <v>7</v>
      </c>
      <c r="I776">
        <v>102351</v>
      </c>
      <c r="J776">
        <v>4</v>
      </c>
      <c r="K776" t="s">
        <v>6413</v>
      </c>
      <c r="L776">
        <v>0</v>
      </c>
      <c r="M776" t="s">
        <v>5520</v>
      </c>
      <c r="N776">
        <v>6.32</v>
      </c>
      <c r="O776">
        <v>0</v>
      </c>
      <c r="P776">
        <v>0</v>
      </c>
      <c r="Q776">
        <v>6.32</v>
      </c>
      <c r="R776">
        <v>0</v>
      </c>
      <c r="S776">
        <v>0</v>
      </c>
    </row>
    <row r="777" spans="1:19" x14ac:dyDescent="0.35">
      <c r="A777">
        <v>2024</v>
      </c>
      <c r="B777" t="s">
        <v>5671</v>
      </c>
      <c r="C777">
        <v>12</v>
      </c>
      <c r="D777">
        <v>2</v>
      </c>
      <c r="E777">
        <v>7</v>
      </c>
      <c r="F777" t="s">
        <v>529</v>
      </c>
      <c r="G777" t="s">
        <v>6416</v>
      </c>
      <c r="H777">
        <v>7</v>
      </c>
      <c r="I777">
        <v>102351</v>
      </c>
      <c r="J777">
        <v>108</v>
      </c>
      <c r="K777" t="s">
        <v>6411</v>
      </c>
      <c r="L777">
        <v>0</v>
      </c>
      <c r="M777" t="s">
        <v>5520</v>
      </c>
      <c r="N777">
        <v>189.46</v>
      </c>
      <c r="O777">
        <v>0</v>
      </c>
      <c r="P777">
        <v>0</v>
      </c>
      <c r="Q777">
        <v>0</v>
      </c>
      <c r="R777">
        <v>0</v>
      </c>
      <c r="S777">
        <v>189.46</v>
      </c>
    </row>
    <row r="778" spans="1:19" x14ac:dyDescent="0.35">
      <c r="A778">
        <v>2024</v>
      </c>
      <c r="B778" t="s">
        <v>5671</v>
      </c>
      <c r="C778">
        <v>12</v>
      </c>
      <c r="D778">
        <v>2</v>
      </c>
      <c r="E778">
        <v>8</v>
      </c>
      <c r="F778" t="s">
        <v>516</v>
      </c>
      <c r="G778" t="s">
        <v>5932</v>
      </c>
      <c r="H778">
        <v>7</v>
      </c>
      <c r="I778">
        <v>102351</v>
      </c>
      <c r="J778">
        <v>105</v>
      </c>
      <c r="K778" t="s">
        <v>6411</v>
      </c>
      <c r="L778">
        <v>0</v>
      </c>
      <c r="M778" t="s">
        <v>5520</v>
      </c>
      <c r="N778">
        <v>282</v>
      </c>
      <c r="O778">
        <v>0</v>
      </c>
      <c r="P778">
        <v>0</v>
      </c>
      <c r="Q778">
        <v>0</v>
      </c>
      <c r="R778">
        <v>0</v>
      </c>
      <c r="S778">
        <v>282</v>
      </c>
    </row>
    <row r="779" spans="1:19" x14ac:dyDescent="0.35">
      <c r="A779">
        <v>2024</v>
      </c>
      <c r="B779" t="s">
        <v>5873</v>
      </c>
      <c r="C779">
        <v>16</v>
      </c>
      <c r="D779">
        <v>2</v>
      </c>
      <c r="E779">
        <v>1</v>
      </c>
      <c r="F779" t="s">
        <v>291</v>
      </c>
      <c r="G779" t="s">
        <v>5937</v>
      </c>
      <c r="H779">
        <v>7</v>
      </c>
      <c r="I779">
        <v>102351</v>
      </c>
      <c r="J779">
        <v>108</v>
      </c>
      <c r="K779" t="s">
        <v>6411</v>
      </c>
      <c r="L779">
        <v>0</v>
      </c>
      <c r="M779" t="s">
        <v>5520</v>
      </c>
      <c r="N779">
        <v>1784.13</v>
      </c>
      <c r="O779">
        <v>0</v>
      </c>
      <c r="P779">
        <v>0</v>
      </c>
      <c r="Q779">
        <v>0</v>
      </c>
      <c r="R779">
        <v>0</v>
      </c>
      <c r="S779">
        <v>1784.13</v>
      </c>
    </row>
    <row r="780" spans="1:19" x14ac:dyDescent="0.35">
      <c r="A780">
        <v>2024</v>
      </c>
      <c r="B780" t="s">
        <v>5873</v>
      </c>
      <c r="C780">
        <v>16</v>
      </c>
      <c r="D780">
        <v>2</v>
      </c>
      <c r="E780">
        <v>5</v>
      </c>
      <c r="F780" t="s">
        <v>300</v>
      </c>
      <c r="G780" t="s">
        <v>6417</v>
      </c>
      <c r="H780">
        <v>7</v>
      </c>
      <c r="I780">
        <v>102351</v>
      </c>
      <c r="J780">
        <v>105</v>
      </c>
      <c r="K780" t="s">
        <v>6411</v>
      </c>
      <c r="L780">
        <v>0</v>
      </c>
      <c r="M780" t="s">
        <v>5520</v>
      </c>
      <c r="N780">
        <v>297.89999999999998</v>
      </c>
      <c r="O780">
        <v>0</v>
      </c>
      <c r="P780">
        <v>0</v>
      </c>
      <c r="Q780">
        <v>0</v>
      </c>
      <c r="R780">
        <v>0</v>
      </c>
      <c r="S780">
        <v>297.89999999999998</v>
      </c>
    </row>
    <row r="781" spans="1:19" x14ac:dyDescent="0.35">
      <c r="A781">
        <v>2024</v>
      </c>
      <c r="B781" t="s">
        <v>5873</v>
      </c>
      <c r="C781">
        <v>16</v>
      </c>
      <c r="D781">
        <v>2</v>
      </c>
      <c r="E781">
        <v>8</v>
      </c>
      <c r="F781" t="s">
        <v>383</v>
      </c>
      <c r="G781" t="s">
        <v>5939</v>
      </c>
      <c r="H781">
        <v>7</v>
      </c>
      <c r="I781">
        <v>102351</v>
      </c>
      <c r="J781">
        <v>105</v>
      </c>
      <c r="K781" t="s">
        <v>6411</v>
      </c>
      <c r="L781">
        <v>0</v>
      </c>
      <c r="M781" t="s">
        <v>5520</v>
      </c>
      <c r="N781">
        <v>3919.7</v>
      </c>
      <c r="O781">
        <v>0</v>
      </c>
      <c r="P781">
        <v>0</v>
      </c>
      <c r="Q781">
        <v>0</v>
      </c>
      <c r="R781">
        <v>0</v>
      </c>
      <c r="S781">
        <v>3919.7</v>
      </c>
    </row>
    <row r="782" spans="1:19" x14ac:dyDescent="0.35">
      <c r="A782">
        <v>2024</v>
      </c>
      <c r="B782" t="s">
        <v>5890</v>
      </c>
      <c r="C782">
        <v>17</v>
      </c>
      <c r="D782">
        <v>2</v>
      </c>
      <c r="E782">
        <v>5</v>
      </c>
      <c r="F782" t="s">
        <v>397</v>
      </c>
      <c r="G782" t="s">
        <v>6181</v>
      </c>
      <c r="H782">
        <v>7</v>
      </c>
      <c r="I782">
        <v>102351</v>
      </c>
      <c r="J782">
        <v>105</v>
      </c>
      <c r="K782" t="s">
        <v>6411</v>
      </c>
      <c r="L782">
        <v>0</v>
      </c>
      <c r="M782" t="s">
        <v>5520</v>
      </c>
      <c r="N782">
        <v>348</v>
      </c>
      <c r="O782">
        <v>1575</v>
      </c>
      <c r="P782">
        <v>0</v>
      </c>
      <c r="Q782">
        <v>348</v>
      </c>
      <c r="R782">
        <v>0</v>
      </c>
      <c r="S782">
        <v>1575</v>
      </c>
    </row>
    <row r="783" spans="1:19" x14ac:dyDescent="0.35">
      <c r="A783">
        <v>2024</v>
      </c>
      <c r="B783" t="s">
        <v>5890</v>
      </c>
      <c r="C783">
        <v>17</v>
      </c>
      <c r="D783">
        <v>2</v>
      </c>
      <c r="E783">
        <v>12</v>
      </c>
      <c r="F783" t="s">
        <v>560</v>
      </c>
      <c r="G783" t="s">
        <v>5944</v>
      </c>
      <c r="H783">
        <v>7</v>
      </c>
      <c r="I783">
        <v>102351</v>
      </c>
      <c r="J783">
        <v>7</v>
      </c>
      <c r="K783" t="s">
        <v>6413</v>
      </c>
      <c r="L783">
        <v>0</v>
      </c>
      <c r="M783" t="s">
        <v>5520</v>
      </c>
      <c r="N783">
        <v>0</v>
      </c>
      <c r="O783">
        <v>127</v>
      </c>
      <c r="P783">
        <v>0</v>
      </c>
      <c r="Q783">
        <v>0</v>
      </c>
      <c r="R783">
        <v>0</v>
      </c>
      <c r="S783">
        <v>127</v>
      </c>
    </row>
    <row r="784" spans="1:19" x14ac:dyDescent="0.35">
      <c r="A784">
        <v>2024</v>
      </c>
      <c r="B784" t="s">
        <v>5890</v>
      </c>
      <c r="C784">
        <v>17</v>
      </c>
      <c r="D784">
        <v>2</v>
      </c>
      <c r="E784">
        <v>15</v>
      </c>
      <c r="F784" t="s">
        <v>562</v>
      </c>
      <c r="G784" t="s">
        <v>6418</v>
      </c>
      <c r="H784">
        <v>7</v>
      </c>
      <c r="I784">
        <v>102351</v>
      </c>
      <c r="J784">
        <v>105</v>
      </c>
      <c r="K784" t="s">
        <v>6411</v>
      </c>
      <c r="L784">
        <v>0</v>
      </c>
      <c r="M784" t="s">
        <v>5520</v>
      </c>
      <c r="N784">
        <v>1087</v>
      </c>
      <c r="O784">
        <v>475</v>
      </c>
      <c r="P784">
        <v>0</v>
      </c>
      <c r="Q784">
        <v>1087</v>
      </c>
      <c r="R784">
        <v>0</v>
      </c>
      <c r="S784">
        <v>475</v>
      </c>
    </row>
    <row r="785" spans="1:19" x14ac:dyDescent="0.35">
      <c r="A785">
        <v>2024</v>
      </c>
      <c r="B785" t="s">
        <v>5763</v>
      </c>
      <c r="C785">
        <v>18</v>
      </c>
      <c r="D785">
        <v>2</v>
      </c>
      <c r="E785">
        <v>5</v>
      </c>
      <c r="F785" t="s">
        <v>480</v>
      </c>
      <c r="G785" t="s">
        <v>6182</v>
      </c>
      <c r="H785">
        <v>7</v>
      </c>
      <c r="I785">
        <v>102351</v>
      </c>
      <c r="J785">
        <v>105</v>
      </c>
      <c r="K785" t="s">
        <v>6411</v>
      </c>
      <c r="L785">
        <v>0</v>
      </c>
      <c r="M785" t="s">
        <v>5520</v>
      </c>
      <c r="N785">
        <v>1</v>
      </c>
      <c r="O785">
        <v>0</v>
      </c>
      <c r="P785">
        <v>0</v>
      </c>
      <c r="Q785">
        <v>0</v>
      </c>
      <c r="R785">
        <v>0</v>
      </c>
      <c r="S785">
        <v>1</v>
      </c>
    </row>
    <row r="786" spans="1:19" x14ac:dyDescent="0.35">
      <c r="A786">
        <v>2024</v>
      </c>
      <c r="B786" t="s">
        <v>5763</v>
      </c>
      <c r="C786">
        <v>18</v>
      </c>
      <c r="D786">
        <v>2</v>
      </c>
      <c r="E786">
        <v>10</v>
      </c>
      <c r="F786" t="s">
        <v>566</v>
      </c>
      <c r="G786" t="s">
        <v>5842</v>
      </c>
      <c r="H786">
        <v>7</v>
      </c>
      <c r="I786">
        <v>102351</v>
      </c>
      <c r="J786">
        <v>108</v>
      </c>
      <c r="K786" t="s">
        <v>6411</v>
      </c>
      <c r="L786">
        <v>0</v>
      </c>
      <c r="M786" t="s">
        <v>5520</v>
      </c>
      <c r="N786">
        <v>0.98</v>
      </c>
      <c r="O786">
        <v>0</v>
      </c>
      <c r="P786">
        <v>0</v>
      </c>
      <c r="Q786">
        <v>0</v>
      </c>
      <c r="R786">
        <v>0</v>
      </c>
      <c r="S786">
        <v>0.98</v>
      </c>
    </row>
    <row r="787" spans="1:19" x14ac:dyDescent="0.35">
      <c r="A787">
        <v>2024</v>
      </c>
      <c r="B787" t="s">
        <v>5569</v>
      </c>
      <c r="C787">
        <v>20</v>
      </c>
      <c r="D787">
        <v>2</v>
      </c>
      <c r="E787">
        <v>15</v>
      </c>
      <c r="F787" t="s">
        <v>125</v>
      </c>
      <c r="G787" t="s">
        <v>6282</v>
      </c>
      <c r="H787">
        <v>7</v>
      </c>
      <c r="I787">
        <v>102351</v>
      </c>
      <c r="J787">
        <v>105</v>
      </c>
      <c r="K787" t="s">
        <v>6411</v>
      </c>
      <c r="L787">
        <v>0</v>
      </c>
      <c r="M787" t="s">
        <v>5520</v>
      </c>
      <c r="N787">
        <v>21716</v>
      </c>
      <c r="O787">
        <v>8447</v>
      </c>
      <c r="P787">
        <v>0</v>
      </c>
      <c r="Q787">
        <v>21716</v>
      </c>
      <c r="R787">
        <v>0</v>
      </c>
      <c r="S787">
        <v>8447</v>
      </c>
    </row>
    <row r="788" spans="1:19" x14ac:dyDescent="0.35">
      <c r="A788">
        <v>2024</v>
      </c>
      <c r="B788" t="s">
        <v>6419</v>
      </c>
      <c r="C788">
        <v>21</v>
      </c>
      <c r="D788">
        <v>2</v>
      </c>
      <c r="E788">
        <v>8</v>
      </c>
      <c r="F788" t="s">
        <v>524</v>
      </c>
      <c r="G788" t="s">
        <v>6420</v>
      </c>
      <c r="H788">
        <v>7</v>
      </c>
      <c r="I788">
        <v>102351</v>
      </c>
      <c r="J788">
        <v>5</v>
      </c>
      <c r="K788" t="s">
        <v>6413</v>
      </c>
      <c r="L788">
        <v>0</v>
      </c>
      <c r="M788" t="s">
        <v>5520</v>
      </c>
      <c r="N788">
        <v>136.46</v>
      </c>
      <c r="O788">
        <v>0</v>
      </c>
      <c r="P788">
        <v>0</v>
      </c>
      <c r="Q788">
        <v>136.46</v>
      </c>
      <c r="R788">
        <v>0</v>
      </c>
      <c r="S788">
        <v>0</v>
      </c>
    </row>
    <row r="789" spans="1:19" x14ac:dyDescent="0.35">
      <c r="A789">
        <v>2024</v>
      </c>
      <c r="B789" t="s">
        <v>6163</v>
      </c>
      <c r="C789">
        <v>22</v>
      </c>
      <c r="D789">
        <v>2</v>
      </c>
      <c r="E789">
        <v>2</v>
      </c>
      <c r="F789" t="s">
        <v>584</v>
      </c>
      <c r="G789" t="s">
        <v>6421</v>
      </c>
      <c r="H789">
        <v>7</v>
      </c>
      <c r="I789">
        <v>102351</v>
      </c>
      <c r="J789">
        <v>105</v>
      </c>
      <c r="K789" t="s">
        <v>6411</v>
      </c>
      <c r="L789">
        <v>0</v>
      </c>
      <c r="M789" t="s">
        <v>5520</v>
      </c>
      <c r="N789">
        <v>440</v>
      </c>
      <c r="O789">
        <v>0</v>
      </c>
      <c r="P789">
        <v>0</v>
      </c>
      <c r="Q789">
        <v>0</v>
      </c>
      <c r="R789">
        <v>0</v>
      </c>
      <c r="S789">
        <v>440</v>
      </c>
    </row>
    <row r="790" spans="1:19" x14ac:dyDescent="0.35">
      <c r="A790">
        <v>2024</v>
      </c>
      <c r="B790" t="s">
        <v>5730</v>
      </c>
      <c r="C790">
        <v>25</v>
      </c>
      <c r="D790">
        <v>2</v>
      </c>
      <c r="E790">
        <v>2</v>
      </c>
      <c r="F790" t="s">
        <v>602</v>
      </c>
      <c r="G790" t="s">
        <v>6422</v>
      </c>
      <c r="H790">
        <v>7</v>
      </c>
      <c r="I790">
        <v>102351</v>
      </c>
      <c r="J790">
        <v>105</v>
      </c>
      <c r="K790" t="s">
        <v>6411</v>
      </c>
      <c r="L790">
        <v>0</v>
      </c>
      <c r="M790" t="s">
        <v>5520</v>
      </c>
      <c r="N790">
        <v>205</v>
      </c>
      <c r="O790">
        <v>0</v>
      </c>
      <c r="P790">
        <v>0</v>
      </c>
      <c r="Q790">
        <v>0</v>
      </c>
      <c r="R790">
        <v>0</v>
      </c>
      <c r="S790">
        <v>205</v>
      </c>
    </row>
    <row r="791" spans="1:19" x14ac:dyDescent="0.35">
      <c r="A791">
        <v>2024</v>
      </c>
      <c r="B791" t="s">
        <v>5627</v>
      </c>
      <c r="C791">
        <v>27</v>
      </c>
      <c r="D791">
        <v>2</v>
      </c>
      <c r="E791">
        <v>2</v>
      </c>
      <c r="F791" t="s">
        <v>608</v>
      </c>
      <c r="G791" t="s">
        <v>6191</v>
      </c>
      <c r="H791">
        <v>7</v>
      </c>
      <c r="I791">
        <v>900002</v>
      </c>
      <c r="J791">
        <v>46927</v>
      </c>
      <c r="K791" t="s">
        <v>6413</v>
      </c>
      <c r="L791">
        <v>0</v>
      </c>
      <c r="M791" t="s">
        <v>5520</v>
      </c>
      <c r="N791">
        <v>0</v>
      </c>
      <c r="O791">
        <v>543</v>
      </c>
      <c r="P791">
        <v>0</v>
      </c>
      <c r="Q791">
        <v>0</v>
      </c>
      <c r="R791">
        <v>0</v>
      </c>
      <c r="S791">
        <v>543</v>
      </c>
    </row>
    <row r="792" spans="1:19" x14ac:dyDescent="0.35">
      <c r="A792">
        <v>2024</v>
      </c>
      <c r="B792" t="s">
        <v>5600</v>
      </c>
      <c r="C792">
        <v>29</v>
      </c>
      <c r="D792">
        <v>2</v>
      </c>
      <c r="E792">
        <v>6</v>
      </c>
      <c r="F792" t="s">
        <v>619</v>
      </c>
      <c r="G792" t="s">
        <v>5655</v>
      </c>
      <c r="H792">
        <v>7</v>
      </c>
      <c r="I792">
        <v>102351</v>
      </c>
      <c r="J792">
        <v>105</v>
      </c>
      <c r="K792" t="s">
        <v>6411</v>
      </c>
      <c r="L792">
        <v>0</v>
      </c>
      <c r="M792" t="s">
        <v>5520</v>
      </c>
      <c r="N792">
        <v>818</v>
      </c>
      <c r="O792">
        <v>0</v>
      </c>
      <c r="P792">
        <v>0</v>
      </c>
      <c r="Q792">
        <v>0</v>
      </c>
      <c r="R792">
        <v>0</v>
      </c>
      <c r="S792">
        <v>818</v>
      </c>
    </row>
    <row r="793" spans="1:19" x14ac:dyDescent="0.35">
      <c r="A793">
        <v>2024</v>
      </c>
      <c r="B793" t="s">
        <v>5788</v>
      </c>
      <c r="C793">
        <v>33</v>
      </c>
      <c r="D793">
        <v>2</v>
      </c>
      <c r="E793">
        <v>3</v>
      </c>
      <c r="F793" t="s">
        <v>618</v>
      </c>
      <c r="G793" t="s">
        <v>5986</v>
      </c>
      <c r="H793">
        <v>7</v>
      </c>
      <c r="I793">
        <v>102351</v>
      </c>
      <c r="J793">
        <v>105</v>
      </c>
      <c r="K793" t="s">
        <v>6411</v>
      </c>
      <c r="L793">
        <v>0</v>
      </c>
      <c r="M793" t="s">
        <v>5520</v>
      </c>
      <c r="N793">
        <v>187.75</v>
      </c>
      <c r="O793">
        <v>4.6500000000000004</v>
      </c>
      <c r="P793">
        <v>0</v>
      </c>
      <c r="Q793">
        <v>0</v>
      </c>
      <c r="R793">
        <v>0</v>
      </c>
      <c r="S793">
        <v>192.4</v>
      </c>
    </row>
    <row r="794" spans="1:19" x14ac:dyDescent="0.35">
      <c r="A794">
        <v>2024</v>
      </c>
      <c r="B794" t="s">
        <v>5788</v>
      </c>
      <c r="C794">
        <v>33</v>
      </c>
      <c r="D794">
        <v>2</v>
      </c>
      <c r="E794">
        <v>10</v>
      </c>
      <c r="F794" t="s">
        <v>633</v>
      </c>
      <c r="G794" t="s">
        <v>6423</v>
      </c>
      <c r="H794">
        <v>7</v>
      </c>
      <c r="I794">
        <v>102351</v>
      </c>
      <c r="J794">
        <v>105</v>
      </c>
      <c r="K794" t="s">
        <v>6411</v>
      </c>
      <c r="L794">
        <v>0</v>
      </c>
      <c r="M794" t="s">
        <v>5520</v>
      </c>
      <c r="N794">
        <v>455.74</v>
      </c>
      <c r="O794">
        <v>0</v>
      </c>
      <c r="P794">
        <v>0</v>
      </c>
      <c r="Q794">
        <v>0</v>
      </c>
      <c r="R794">
        <v>0</v>
      </c>
      <c r="S794">
        <v>455.74</v>
      </c>
    </row>
    <row r="795" spans="1:19" x14ac:dyDescent="0.35">
      <c r="A795">
        <v>2024</v>
      </c>
      <c r="B795" t="s">
        <v>5989</v>
      </c>
      <c r="C795">
        <v>34</v>
      </c>
      <c r="D795">
        <v>2</v>
      </c>
      <c r="E795">
        <v>2</v>
      </c>
      <c r="F795" t="s">
        <v>354</v>
      </c>
      <c r="G795" t="s">
        <v>6424</v>
      </c>
      <c r="H795">
        <v>7</v>
      </c>
      <c r="I795">
        <v>102351</v>
      </c>
      <c r="J795">
        <v>105</v>
      </c>
      <c r="K795" t="s">
        <v>6411</v>
      </c>
      <c r="L795">
        <v>0</v>
      </c>
      <c r="M795" t="s">
        <v>5520</v>
      </c>
      <c r="N795">
        <v>0.27</v>
      </c>
      <c r="O795">
        <v>0</v>
      </c>
      <c r="P795">
        <v>0</v>
      </c>
      <c r="Q795">
        <v>0</v>
      </c>
      <c r="R795">
        <v>0</v>
      </c>
      <c r="S795">
        <v>0.27</v>
      </c>
    </row>
    <row r="796" spans="1:19" x14ac:dyDescent="0.35">
      <c r="A796">
        <v>2024</v>
      </c>
      <c r="B796" t="s">
        <v>5989</v>
      </c>
      <c r="C796">
        <v>34</v>
      </c>
      <c r="D796">
        <v>2</v>
      </c>
      <c r="E796">
        <v>10</v>
      </c>
      <c r="F796" t="s">
        <v>616</v>
      </c>
      <c r="G796" t="s">
        <v>6202</v>
      </c>
      <c r="H796">
        <v>7</v>
      </c>
      <c r="I796">
        <v>102351</v>
      </c>
      <c r="J796">
        <v>105</v>
      </c>
      <c r="K796" t="s">
        <v>6411</v>
      </c>
      <c r="L796">
        <v>0</v>
      </c>
      <c r="M796" t="s">
        <v>5520</v>
      </c>
      <c r="N796">
        <v>1.08</v>
      </c>
      <c r="O796">
        <v>0</v>
      </c>
      <c r="P796">
        <v>0</v>
      </c>
      <c r="Q796">
        <v>0</v>
      </c>
      <c r="R796">
        <v>0</v>
      </c>
      <c r="S796">
        <v>1.08</v>
      </c>
    </row>
    <row r="797" spans="1:19" x14ac:dyDescent="0.35">
      <c r="A797">
        <v>2024</v>
      </c>
      <c r="B797" t="s">
        <v>5813</v>
      </c>
      <c r="C797">
        <v>35</v>
      </c>
      <c r="D797">
        <v>2</v>
      </c>
      <c r="E797">
        <v>2</v>
      </c>
      <c r="F797" t="s">
        <v>640</v>
      </c>
      <c r="G797" t="s">
        <v>5994</v>
      </c>
      <c r="H797">
        <v>7</v>
      </c>
      <c r="I797">
        <v>102351</v>
      </c>
      <c r="J797">
        <v>108</v>
      </c>
      <c r="K797" t="s">
        <v>6413</v>
      </c>
      <c r="L797">
        <v>0</v>
      </c>
      <c r="M797" t="s">
        <v>5520</v>
      </c>
      <c r="N797">
        <v>576</v>
      </c>
      <c r="O797">
        <v>0</v>
      </c>
      <c r="P797">
        <v>0</v>
      </c>
      <c r="Q797">
        <v>0</v>
      </c>
      <c r="R797">
        <v>0</v>
      </c>
      <c r="S797">
        <v>576</v>
      </c>
    </row>
    <row r="798" spans="1:19" x14ac:dyDescent="0.35">
      <c r="A798">
        <v>2024</v>
      </c>
      <c r="B798" t="s">
        <v>5813</v>
      </c>
      <c r="C798">
        <v>35</v>
      </c>
      <c r="D798">
        <v>2</v>
      </c>
      <c r="E798">
        <v>4</v>
      </c>
      <c r="F798" t="s">
        <v>300</v>
      </c>
      <c r="G798" t="s">
        <v>5814</v>
      </c>
      <c r="H798">
        <v>7</v>
      </c>
      <c r="I798">
        <v>102351</v>
      </c>
      <c r="J798">
        <v>105</v>
      </c>
      <c r="K798" t="s">
        <v>6411</v>
      </c>
      <c r="L798">
        <v>0</v>
      </c>
      <c r="M798" t="s">
        <v>5520</v>
      </c>
      <c r="N798">
        <v>143</v>
      </c>
      <c r="O798">
        <v>0</v>
      </c>
      <c r="P798">
        <v>0</v>
      </c>
      <c r="Q798">
        <v>0</v>
      </c>
      <c r="R798">
        <v>0</v>
      </c>
      <c r="S798">
        <v>143</v>
      </c>
    </row>
    <row r="799" spans="1:19" x14ac:dyDescent="0.35">
      <c r="A799">
        <v>2024</v>
      </c>
      <c r="B799" t="s">
        <v>5715</v>
      </c>
      <c r="C799">
        <v>37</v>
      </c>
      <c r="D799">
        <v>2</v>
      </c>
      <c r="E799">
        <v>2</v>
      </c>
      <c r="F799" t="s">
        <v>651</v>
      </c>
      <c r="G799" t="s">
        <v>6002</v>
      </c>
      <c r="H799">
        <v>7</v>
      </c>
      <c r="I799">
        <v>102351</v>
      </c>
      <c r="J799">
        <v>105</v>
      </c>
      <c r="K799" t="s">
        <v>6411</v>
      </c>
      <c r="L799">
        <v>0</v>
      </c>
      <c r="M799" t="s">
        <v>5520</v>
      </c>
      <c r="N799">
        <v>1053</v>
      </c>
      <c r="O799">
        <v>0</v>
      </c>
      <c r="P799">
        <v>0</v>
      </c>
      <c r="Q799">
        <v>1053</v>
      </c>
      <c r="R799">
        <v>0</v>
      </c>
      <c r="S799">
        <v>0</v>
      </c>
    </row>
    <row r="800" spans="1:19" x14ac:dyDescent="0.35">
      <c r="A800">
        <v>2024</v>
      </c>
      <c r="B800" t="s">
        <v>5715</v>
      </c>
      <c r="C800">
        <v>37</v>
      </c>
      <c r="D800">
        <v>2</v>
      </c>
      <c r="E800">
        <v>5</v>
      </c>
      <c r="F800" t="s">
        <v>654</v>
      </c>
      <c r="G800" t="s">
        <v>6425</v>
      </c>
      <c r="H800">
        <v>7</v>
      </c>
      <c r="I800">
        <v>102351</v>
      </c>
      <c r="J800">
        <v>6</v>
      </c>
      <c r="K800" t="s">
        <v>6426</v>
      </c>
      <c r="L800">
        <v>0</v>
      </c>
      <c r="M800" t="s">
        <v>5520</v>
      </c>
      <c r="N800">
        <v>254</v>
      </c>
      <c r="O800">
        <v>0</v>
      </c>
      <c r="P800">
        <v>0</v>
      </c>
      <c r="Q800">
        <v>254</v>
      </c>
      <c r="R800">
        <v>0</v>
      </c>
      <c r="S800">
        <v>0</v>
      </c>
    </row>
    <row r="801" spans="1:19" x14ac:dyDescent="0.35">
      <c r="A801">
        <v>2024</v>
      </c>
      <c r="B801" t="s">
        <v>5715</v>
      </c>
      <c r="C801">
        <v>37</v>
      </c>
      <c r="D801">
        <v>2</v>
      </c>
      <c r="E801">
        <v>8</v>
      </c>
      <c r="F801" t="s">
        <v>314</v>
      </c>
      <c r="G801" t="s">
        <v>5716</v>
      </c>
      <c r="H801">
        <v>7</v>
      </c>
      <c r="I801">
        <v>102351</v>
      </c>
      <c r="J801">
        <v>105</v>
      </c>
      <c r="K801" t="s">
        <v>6411</v>
      </c>
      <c r="L801">
        <v>0</v>
      </c>
      <c r="M801" t="s">
        <v>5520</v>
      </c>
      <c r="N801">
        <v>672</v>
      </c>
      <c r="O801">
        <v>0</v>
      </c>
      <c r="P801">
        <v>0</v>
      </c>
      <c r="Q801">
        <v>0</v>
      </c>
      <c r="R801">
        <v>0</v>
      </c>
      <c r="S801">
        <v>672</v>
      </c>
    </row>
    <row r="802" spans="1:19" x14ac:dyDescent="0.35">
      <c r="A802">
        <v>2024</v>
      </c>
      <c r="B802" t="s">
        <v>6005</v>
      </c>
      <c r="C802">
        <v>38</v>
      </c>
      <c r="D802">
        <v>2</v>
      </c>
      <c r="E802">
        <v>3</v>
      </c>
      <c r="F802" t="s">
        <v>300</v>
      </c>
      <c r="G802" t="s">
        <v>6427</v>
      </c>
      <c r="H802">
        <v>7</v>
      </c>
      <c r="I802">
        <v>102351</v>
      </c>
      <c r="J802">
        <v>105</v>
      </c>
      <c r="K802" t="s">
        <v>6411</v>
      </c>
      <c r="L802">
        <v>0</v>
      </c>
      <c r="M802" t="s">
        <v>5520</v>
      </c>
      <c r="N802">
        <v>597.64</v>
      </c>
      <c r="O802">
        <v>0</v>
      </c>
      <c r="P802">
        <v>0</v>
      </c>
      <c r="Q802">
        <v>0</v>
      </c>
      <c r="R802">
        <v>0</v>
      </c>
      <c r="S802">
        <v>597.64</v>
      </c>
    </row>
    <row r="803" spans="1:19" x14ac:dyDescent="0.35">
      <c r="A803">
        <v>2024</v>
      </c>
      <c r="B803" t="s">
        <v>6005</v>
      </c>
      <c r="C803">
        <v>38</v>
      </c>
      <c r="D803">
        <v>2</v>
      </c>
      <c r="E803">
        <v>4</v>
      </c>
      <c r="F803" t="s">
        <v>254</v>
      </c>
      <c r="G803" t="s">
        <v>6428</v>
      </c>
      <c r="H803">
        <v>7</v>
      </c>
      <c r="I803">
        <v>102351</v>
      </c>
      <c r="J803">
        <v>105</v>
      </c>
      <c r="K803" t="s">
        <v>6411</v>
      </c>
      <c r="L803">
        <v>0</v>
      </c>
      <c r="M803" t="s">
        <v>5520</v>
      </c>
      <c r="N803">
        <v>87.13</v>
      </c>
      <c r="O803">
        <v>0</v>
      </c>
      <c r="P803">
        <v>0</v>
      </c>
      <c r="Q803">
        <v>0</v>
      </c>
      <c r="R803">
        <v>0</v>
      </c>
      <c r="S803">
        <v>87.13</v>
      </c>
    </row>
    <row r="804" spans="1:19" x14ac:dyDescent="0.35">
      <c r="A804">
        <v>2024</v>
      </c>
      <c r="B804" t="s">
        <v>6007</v>
      </c>
      <c r="C804">
        <v>39</v>
      </c>
      <c r="D804">
        <v>2</v>
      </c>
      <c r="E804">
        <v>8</v>
      </c>
      <c r="F804" t="s">
        <v>670</v>
      </c>
      <c r="G804" t="s">
        <v>6429</v>
      </c>
      <c r="H804">
        <v>7</v>
      </c>
      <c r="I804">
        <v>102351</v>
      </c>
      <c r="J804">
        <v>105</v>
      </c>
      <c r="K804" t="s">
        <v>6411</v>
      </c>
      <c r="L804">
        <v>0</v>
      </c>
      <c r="M804" t="s">
        <v>5520</v>
      </c>
      <c r="N804">
        <v>104.69</v>
      </c>
      <c r="O804">
        <v>0</v>
      </c>
      <c r="P804">
        <v>0</v>
      </c>
      <c r="Q804">
        <v>0</v>
      </c>
      <c r="R804">
        <v>0</v>
      </c>
      <c r="S804">
        <v>104.69</v>
      </c>
    </row>
    <row r="805" spans="1:19" x14ac:dyDescent="0.35">
      <c r="A805">
        <v>2024</v>
      </c>
      <c r="B805" t="s">
        <v>5558</v>
      </c>
      <c r="C805">
        <v>42</v>
      </c>
      <c r="D805">
        <v>2</v>
      </c>
      <c r="E805">
        <v>5</v>
      </c>
      <c r="F805" t="s">
        <v>683</v>
      </c>
      <c r="G805" t="s">
        <v>5559</v>
      </c>
      <c r="H805">
        <v>7</v>
      </c>
      <c r="I805">
        <v>102351</v>
      </c>
      <c r="J805">
        <v>105</v>
      </c>
      <c r="K805" t="s">
        <v>6411</v>
      </c>
      <c r="L805">
        <v>0</v>
      </c>
      <c r="M805" t="s">
        <v>5520</v>
      </c>
      <c r="N805">
        <v>160</v>
      </c>
      <c r="O805">
        <v>0</v>
      </c>
      <c r="P805">
        <v>0</v>
      </c>
      <c r="Q805">
        <v>0</v>
      </c>
      <c r="R805">
        <v>0</v>
      </c>
      <c r="S805">
        <v>160</v>
      </c>
    </row>
    <row r="806" spans="1:19" x14ac:dyDescent="0.35">
      <c r="A806">
        <v>2024</v>
      </c>
      <c r="B806" t="s">
        <v>5561</v>
      </c>
      <c r="C806">
        <v>43</v>
      </c>
      <c r="D806">
        <v>2</v>
      </c>
      <c r="E806">
        <v>2</v>
      </c>
      <c r="F806" t="s">
        <v>688</v>
      </c>
      <c r="G806" t="s">
        <v>6208</v>
      </c>
      <c r="H806">
        <v>7</v>
      </c>
      <c r="I806">
        <v>102351</v>
      </c>
      <c r="J806">
        <v>105</v>
      </c>
      <c r="K806" t="s">
        <v>6411</v>
      </c>
      <c r="L806">
        <v>0</v>
      </c>
      <c r="M806" t="s">
        <v>5520</v>
      </c>
      <c r="N806">
        <v>0</v>
      </c>
      <c r="O806">
        <v>513</v>
      </c>
      <c r="P806">
        <v>0</v>
      </c>
      <c r="Q806">
        <v>513</v>
      </c>
      <c r="R806">
        <v>0</v>
      </c>
      <c r="S806">
        <v>0</v>
      </c>
    </row>
    <row r="807" spans="1:19" x14ac:dyDescent="0.35">
      <c r="A807">
        <v>2024</v>
      </c>
      <c r="B807" t="s">
        <v>5561</v>
      </c>
      <c r="C807">
        <v>43</v>
      </c>
      <c r="D807">
        <v>2</v>
      </c>
      <c r="E807">
        <v>3</v>
      </c>
      <c r="F807" t="s">
        <v>555</v>
      </c>
      <c r="G807" t="s">
        <v>6430</v>
      </c>
      <c r="H807">
        <v>7</v>
      </c>
      <c r="I807">
        <v>102351</v>
      </c>
      <c r="J807">
        <v>105</v>
      </c>
      <c r="K807" t="s">
        <v>6411</v>
      </c>
      <c r="L807">
        <v>0</v>
      </c>
      <c r="M807" t="s">
        <v>5520</v>
      </c>
      <c r="N807">
        <v>0</v>
      </c>
      <c r="O807">
        <v>626</v>
      </c>
      <c r="P807">
        <v>0</v>
      </c>
      <c r="Q807">
        <v>0</v>
      </c>
      <c r="R807">
        <v>0</v>
      </c>
      <c r="S807">
        <v>626</v>
      </c>
    </row>
    <row r="808" spans="1:19" x14ac:dyDescent="0.35">
      <c r="A808">
        <v>2024</v>
      </c>
      <c r="B808" t="s">
        <v>5561</v>
      </c>
      <c r="C808">
        <v>43</v>
      </c>
      <c r="D808">
        <v>2</v>
      </c>
      <c r="E808">
        <v>7</v>
      </c>
      <c r="F808" t="s">
        <v>308</v>
      </c>
      <c r="G808" t="s">
        <v>6016</v>
      </c>
      <c r="H808">
        <v>7</v>
      </c>
      <c r="I808">
        <v>102351</v>
      </c>
      <c r="J808">
        <v>105</v>
      </c>
      <c r="K808" t="s">
        <v>6411</v>
      </c>
      <c r="L808">
        <v>0</v>
      </c>
      <c r="M808" t="s">
        <v>5520</v>
      </c>
      <c r="N808">
        <v>154</v>
      </c>
      <c r="O808">
        <v>0</v>
      </c>
      <c r="P808">
        <v>0</v>
      </c>
      <c r="Q808">
        <v>154</v>
      </c>
      <c r="R808">
        <v>0</v>
      </c>
      <c r="S808">
        <v>0</v>
      </c>
    </row>
    <row r="809" spans="1:19" x14ac:dyDescent="0.35">
      <c r="A809">
        <v>2024</v>
      </c>
      <c r="B809" t="s">
        <v>5561</v>
      </c>
      <c r="C809">
        <v>43</v>
      </c>
      <c r="D809">
        <v>2</v>
      </c>
      <c r="E809">
        <v>16</v>
      </c>
      <c r="F809" t="s">
        <v>125</v>
      </c>
      <c r="G809" t="s">
        <v>6212</v>
      </c>
      <c r="H809">
        <v>7</v>
      </c>
      <c r="I809">
        <v>102351</v>
      </c>
      <c r="J809">
        <v>105</v>
      </c>
      <c r="K809" t="s">
        <v>6411</v>
      </c>
      <c r="L809">
        <v>0</v>
      </c>
      <c r="M809" t="s">
        <v>5520</v>
      </c>
      <c r="N809">
        <v>121.28</v>
      </c>
      <c r="O809">
        <v>0</v>
      </c>
      <c r="P809">
        <v>0</v>
      </c>
      <c r="Q809">
        <v>121.28</v>
      </c>
      <c r="R809">
        <v>0</v>
      </c>
      <c r="S809">
        <v>0</v>
      </c>
    </row>
    <row r="810" spans="1:19" x14ac:dyDescent="0.35">
      <c r="A810">
        <v>2024</v>
      </c>
      <c r="B810" t="s">
        <v>5548</v>
      </c>
      <c r="C810">
        <v>44</v>
      </c>
      <c r="D810">
        <v>2</v>
      </c>
      <c r="E810">
        <v>2</v>
      </c>
      <c r="F810" t="s">
        <v>354</v>
      </c>
      <c r="G810" t="s">
        <v>6018</v>
      </c>
      <c r="H810">
        <v>7</v>
      </c>
      <c r="I810">
        <v>102351</v>
      </c>
      <c r="J810">
        <v>105</v>
      </c>
      <c r="K810" t="s">
        <v>6411</v>
      </c>
      <c r="L810">
        <v>0</v>
      </c>
      <c r="M810" t="s">
        <v>5520</v>
      </c>
      <c r="N810">
        <v>1.07</v>
      </c>
      <c r="O810">
        <v>0</v>
      </c>
      <c r="P810">
        <v>0</v>
      </c>
      <c r="Q810">
        <v>0</v>
      </c>
      <c r="R810">
        <v>0</v>
      </c>
      <c r="S810">
        <v>1.07</v>
      </c>
    </row>
    <row r="811" spans="1:19" x14ac:dyDescent="0.35">
      <c r="A811">
        <v>2024</v>
      </c>
      <c r="B811" t="s">
        <v>5717</v>
      </c>
      <c r="C811">
        <v>45</v>
      </c>
      <c r="D811">
        <v>2</v>
      </c>
      <c r="E811">
        <v>2</v>
      </c>
      <c r="F811" t="s">
        <v>294</v>
      </c>
      <c r="G811" t="s">
        <v>6213</v>
      </c>
      <c r="H811">
        <v>7</v>
      </c>
      <c r="I811">
        <v>102351</v>
      </c>
      <c r="J811">
        <v>105</v>
      </c>
      <c r="K811" t="s">
        <v>6411</v>
      </c>
      <c r="L811">
        <v>0</v>
      </c>
      <c r="M811" t="s">
        <v>5520</v>
      </c>
      <c r="N811">
        <v>77.45</v>
      </c>
      <c r="O811">
        <v>0</v>
      </c>
      <c r="P811">
        <v>0</v>
      </c>
      <c r="Q811">
        <v>0</v>
      </c>
      <c r="R811">
        <v>0</v>
      </c>
      <c r="S811">
        <v>77.45</v>
      </c>
    </row>
    <row r="812" spans="1:19" x14ac:dyDescent="0.35">
      <c r="A812">
        <v>2024</v>
      </c>
      <c r="B812" t="s">
        <v>5717</v>
      </c>
      <c r="C812">
        <v>45</v>
      </c>
      <c r="D812">
        <v>2</v>
      </c>
      <c r="E812">
        <v>4</v>
      </c>
      <c r="F812" t="s">
        <v>701</v>
      </c>
      <c r="G812" t="s">
        <v>6026</v>
      </c>
      <c r="H812">
        <v>7</v>
      </c>
      <c r="I812">
        <v>102351</v>
      </c>
      <c r="J812">
        <v>105</v>
      </c>
      <c r="K812" t="s">
        <v>6411</v>
      </c>
      <c r="L812">
        <v>0</v>
      </c>
      <c r="M812" t="s">
        <v>5520</v>
      </c>
      <c r="N812">
        <v>0</v>
      </c>
      <c r="O812">
        <v>3514</v>
      </c>
      <c r="P812">
        <v>0</v>
      </c>
      <c r="Q812">
        <v>0</v>
      </c>
      <c r="R812">
        <v>0</v>
      </c>
      <c r="S812">
        <v>3514</v>
      </c>
    </row>
    <row r="813" spans="1:19" x14ac:dyDescent="0.35">
      <c r="A813">
        <v>2024</v>
      </c>
      <c r="B813" t="s">
        <v>5572</v>
      </c>
      <c r="C813">
        <v>46</v>
      </c>
      <c r="D813">
        <v>2</v>
      </c>
      <c r="E813">
        <v>4</v>
      </c>
      <c r="F813" t="s">
        <v>707</v>
      </c>
      <c r="G813" t="s">
        <v>6431</v>
      </c>
      <c r="H813">
        <v>7</v>
      </c>
      <c r="I813">
        <v>102351</v>
      </c>
      <c r="J813">
        <v>108</v>
      </c>
      <c r="K813" t="s">
        <v>6411</v>
      </c>
      <c r="L813">
        <v>0</v>
      </c>
      <c r="M813" t="s">
        <v>5520</v>
      </c>
      <c r="N813">
        <v>3599.4</v>
      </c>
      <c r="O813">
        <v>0</v>
      </c>
      <c r="P813">
        <v>0</v>
      </c>
      <c r="Q813">
        <v>0</v>
      </c>
      <c r="R813">
        <v>0</v>
      </c>
      <c r="S813">
        <v>3599.4</v>
      </c>
    </row>
    <row r="814" spans="1:19" x14ac:dyDescent="0.35">
      <c r="A814">
        <v>2024</v>
      </c>
      <c r="B814" t="s">
        <v>5572</v>
      </c>
      <c r="C814">
        <v>46</v>
      </c>
      <c r="D814">
        <v>2</v>
      </c>
      <c r="E814">
        <v>10</v>
      </c>
      <c r="F814" t="s">
        <v>655</v>
      </c>
      <c r="G814" t="s">
        <v>6030</v>
      </c>
      <c r="H814">
        <v>7</v>
      </c>
      <c r="I814">
        <v>102351</v>
      </c>
      <c r="J814">
        <v>7</v>
      </c>
      <c r="K814" t="s">
        <v>6411</v>
      </c>
      <c r="L814">
        <v>0</v>
      </c>
      <c r="M814" t="s">
        <v>5520</v>
      </c>
      <c r="N814">
        <v>5131.05</v>
      </c>
      <c r="O814">
        <v>0</v>
      </c>
      <c r="P814">
        <v>0</v>
      </c>
      <c r="Q814">
        <v>0</v>
      </c>
      <c r="R814">
        <v>0</v>
      </c>
      <c r="S814">
        <v>5131.05</v>
      </c>
    </row>
    <row r="815" spans="1:19" x14ac:dyDescent="0.35">
      <c r="A815">
        <v>2024</v>
      </c>
      <c r="B815" t="s">
        <v>5572</v>
      </c>
      <c r="C815">
        <v>46</v>
      </c>
      <c r="D815">
        <v>2</v>
      </c>
      <c r="E815">
        <v>13</v>
      </c>
      <c r="F815" t="s">
        <v>712</v>
      </c>
      <c r="G815" t="s">
        <v>6215</v>
      </c>
      <c r="H815">
        <v>7</v>
      </c>
      <c r="I815">
        <v>102351</v>
      </c>
      <c r="J815">
        <v>105</v>
      </c>
      <c r="K815" t="s">
        <v>6411</v>
      </c>
      <c r="L815">
        <v>0</v>
      </c>
      <c r="M815" t="s">
        <v>5520</v>
      </c>
      <c r="N815">
        <v>5437.58</v>
      </c>
      <c r="O815">
        <v>0</v>
      </c>
      <c r="P815">
        <v>0</v>
      </c>
      <c r="Q815">
        <v>0</v>
      </c>
      <c r="R815">
        <v>0</v>
      </c>
      <c r="S815">
        <v>5437.58</v>
      </c>
    </row>
    <row r="816" spans="1:19" x14ac:dyDescent="0.35">
      <c r="A816">
        <v>2024</v>
      </c>
      <c r="B816" t="s">
        <v>5572</v>
      </c>
      <c r="C816">
        <v>46</v>
      </c>
      <c r="D816">
        <v>2</v>
      </c>
      <c r="E816">
        <v>14</v>
      </c>
      <c r="F816" t="s">
        <v>510</v>
      </c>
      <c r="G816" t="s">
        <v>6269</v>
      </c>
      <c r="H816">
        <v>7</v>
      </c>
      <c r="I816">
        <v>102351</v>
      </c>
      <c r="J816">
        <v>105</v>
      </c>
      <c r="K816" t="s">
        <v>6411</v>
      </c>
      <c r="L816">
        <v>0</v>
      </c>
      <c r="M816" t="s">
        <v>5520</v>
      </c>
      <c r="N816">
        <v>1269</v>
      </c>
      <c r="O816">
        <v>0</v>
      </c>
      <c r="P816">
        <v>0</v>
      </c>
      <c r="Q816">
        <v>0</v>
      </c>
      <c r="R816">
        <v>0</v>
      </c>
      <c r="S816">
        <v>1269</v>
      </c>
    </row>
    <row r="817" spans="1:19" x14ac:dyDescent="0.35">
      <c r="A817">
        <v>2024</v>
      </c>
      <c r="B817" t="s">
        <v>5572</v>
      </c>
      <c r="C817">
        <v>46</v>
      </c>
      <c r="D817">
        <v>2</v>
      </c>
      <c r="E817">
        <v>15</v>
      </c>
      <c r="F817" t="s">
        <v>331</v>
      </c>
      <c r="G817" t="s">
        <v>6031</v>
      </c>
      <c r="H817">
        <v>7</v>
      </c>
      <c r="I817">
        <v>102351</v>
      </c>
      <c r="J817">
        <v>105</v>
      </c>
      <c r="K817" t="s">
        <v>6411</v>
      </c>
      <c r="L817">
        <v>0</v>
      </c>
      <c r="M817" t="s">
        <v>5520</v>
      </c>
      <c r="N817">
        <v>2806.41</v>
      </c>
      <c r="O817">
        <v>0</v>
      </c>
      <c r="P817">
        <v>0</v>
      </c>
      <c r="Q817">
        <v>0</v>
      </c>
      <c r="R817">
        <v>0</v>
      </c>
      <c r="S817">
        <v>2806.41</v>
      </c>
    </row>
    <row r="818" spans="1:19" x14ac:dyDescent="0.35">
      <c r="A818">
        <v>2024</v>
      </c>
      <c r="B818" t="s">
        <v>5603</v>
      </c>
      <c r="C818">
        <v>54</v>
      </c>
      <c r="D818">
        <v>2</v>
      </c>
      <c r="E818">
        <v>2</v>
      </c>
      <c r="F818" t="s">
        <v>678</v>
      </c>
      <c r="G818" t="s">
        <v>6053</v>
      </c>
      <c r="H818">
        <v>7</v>
      </c>
      <c r="I818">
        <v>102351</v>
      </c>
      <c r="J818">
        <v>1</v>
      </c>
      <c r="K818" t="s">
        <v>6413</v>
      </c>
      <c r="L818">
        <v>0</v>
      </c>
      <c r="M818" t="s">
        <v>5520</v>
      </c>
      <c r="N818">
        <v>287</v>
      </c>
      <c r="O818">
        <v>0</v>
      </c>
      <c r="P818">
        <v>0</v>
      </c>
      <c r="Q818">
        <v>0</v>
      </c>
      <c r="R818">
        <v>0</v>
      </c>
      <c r="S818">
        <v>287</v>
      </c>
    </row>
    <row r="819" spans="1:19" x14ac:dyDescent="0.35">
      <c r="A819">
        <v>2024</v>
      </c>
      <c r="B819" t="s">
        <v>5603</v>
      </c>
      <c r="C819">
        <v>54</v>
      </c>
      <c r="D819">
        <v>2</v>
      </c>
      <c r="E819">
        <v>9</v>
      </c>
      <c r="F819" t="s">
        <v>278</v>
      </c>
      <c r="G819" t="s">
        <v>5720</v>
      </c>
      <c r="H819">
        <v>7</v>
      </c>
      <c r="I819">
        <v>102351</v>
      </c>
      <c r="J819">
        <v>108</v>
      </c>
      <c r="K819" t="s">
        <v>6413</v>
      </c>
      <c r="L819">
        <v>0</v>
      </c>
      <c r="M819" t="s">
        <v>5520</v>
      </c>
      <c r="N819">
        <v>1347</v>
      </c>
      <c r="O819">
        <v>2201</v>
      </c>
      <c r="P819">
        <v>0</v>
      </c>
      <c r="Q819">
        <v>0</v>
      </c>
      <c r="R819">
        <v>0</v>
      </c>
      <c r="S819">
        <v>3548</v>
      </c>
    </row>
    <row r="820" spans="1:19" x14ac:dyDescent="0.35">
      <c r="A820">
        <v>2024</v>
      </c>
      <c r="B820" t="s">
        <v>5767</v>
      </c>
      <c r="C820">
        <v>56</v>
      </c>
      <c r="D820">
        <v>2</v>
      </c>
      <c r="E820">
        <v>2</v>
      </c>
      <c r="F820" t="s">
        <v>746</v>
      </c>
      <c r="G820" t="s">
        <v>6432</v>
      </c>
      <c r="H820">
        <v>7</v>
      </c>
      <c r="I820">
        <v>102351</v>
      </c>
      <c r="J820">
        <v>105</v>
      </c>
      <c r="K820" t="s">
        <v>6411</v>
      </c>
      <c r="L820">
        <v>0</v>
      </c>
      <c r="M820" t="s">
        <v>5520</v>
      </c>
      <c r="N820">
        <v>719</v>
      </c>
      <c r="O820">
        <v>431</v>
      </c>
      <c r="P820">
        <v>0</v>
      </c>
      <c r="Q820">
        <v>1150</v>
      </c>
      <c r="R820">
        <v>0</v>
      </c>
      <c r="S820">
        <v>0</v>
      </c>
    </row>
    <row r="821" spans="1:19" x14ac:dyDescent="0.35">
      <c r="A821">
        <v>2024</v>
      </c>
      <c r="B821" t="s">
        <v>5767</v>
      </c>
      <c r="C821">
        <v>56</v>
      </c>
      <c r="D821">
        <v>2</v>
      </c>
      <c r="E821">
        <v>8</v>
      </c>
      <c r="F821" t="s">
        <v>629</v>
      </c>
      <c r="G821" t="s">
        <v>6227</v>
      </c>
      <c r="H821">
        <v>7</v>
      </c>
      <c r="I821">
        <v>102351</v>
      </c>
      <c r="J821">
        <v>105</v>
      </c>
      <c r="K821" t="s">
        <v>6411</v>
      </c>
      <c r="L821">
        <v>0</v>
      </c>
      <c r="M821" t="s">
        <v>5520</v>
      </c>
      <c r="N821">
        <v>463.82</v>
      </c>
      <c r="O821">
        <v>0</v>
      </c>
      <c r="P821">
        <v>0</v>
      </c>
      <c r="Q821">
        <v>0</v>
      </c>
      <c r="R821">
        <v>0</v>
      </c>
      <c r="S821">
        <v>463.82</v>
      </c>
    </row>
    <row r="822" spans="1:19" x14ac:dyDescent="0.35">
      <c r="A822">
        <v>2024</v>
      </c>
      <c r="B822" t="s">
        <v>5611</v>
      </c>
      <c r="C822">
        <v>57</v>
      </c>
      <c r="D822">
        <v>2</v>
      </c>
      <c r="E822">
        <v>8</v>
      </c>
      <c r="F822" t="s">
        <v>327</v>
      </c>
      <c r="G822" t="s">
        <v>6229</v>
      </c>
      <c r="H822">
        <v>7</v>
      </c>
      <c r="I822">
        <v>102351</v>
      </c>
      <c r="J822">
        <v>105</v>
      </c>
      <c r="K822" t="s">
        <v>6411</v>
      </c>
      <c r="L822">
        <v>0</v>
      </c>
      <c r="M822" t="s">
        <v>5520</v>
      </c>
      <c r="N822">
        <v>458</v>
      </c>
      <c r="O822">
        <v>0</v>
      </c>
      <c r="P822">
        <v>0</v>
      </c>
      <c r="Q822">
        <v>458</v>
      </c>
      <c r="R822">
        <v>0</v>
      </c>
      <c r="S822">
        <v>0</v>
      </c>
    </row>
    <row r="823" spans="1:19" x14ac:dyDescent="0.35">
      <c r="A823">
        <v>2024</v>
      </c>
      <c r="B823" t="s">
        <v>5744</v>
      </c>
      <c r="C823">
        <v>60</v>
      </c>
      <c r="D823">
        <v>2</v>
      </c>
      <c r="E823">
        <v>6</v>
      </c>
      <c r="F823" t="s">
        <v>532</v>
      </c>
      <c r="G823" t="s">
        <v>6433</v>
      </c>
      <c r="H823">
        <v>7</v>
      </c>
      <c r="I823">
        <v>102351</v>
      </c>
      <c r="J823">
        <v>101005</v>
      </c>
      <c r="K823" t="s">
        <v>6426</v>
      </c>
      <c r="L823">
        <v>0</v>
      </c>
      <c r="M823" t="s">
        <v>5520</v>
      </c>
      <c r="N823">
        <v>32.4</v>
      </c>
      <c r="O823">
        <v>0</v>
      </c>
      <c r="P823">
        <v>0</v>
      </c>
      <c r="Q823">
        <v>0</v>
      </c>
      <c r="R823">
        <v>0</v>
      </c>
      <c r="S823">
        <v>32.4</v>
      </c>
    </row>
    <row r="824" spans="1:19" x14ac:dyDescent="0.35">
      <c r="A824">
        <v>2024</v>
      </c>
      <c r="B824" t="s">
        <v>5680</v>
      </c>
      <c r="C824">
        <v>61</v>
      </c>
      <c r="D824">
        <v>2</v>
      </c>
      <c r="E824">
        <v>9</v>
      </c>
      <c r="F824" t="s">
        <v>762</v>
      </c>
      <c r="G824" t="s">
        <v>6154</v>
      </c>
      <c r="H824">
        <v>7</v>
      </c>
      <c r="I824">
        <v>102351</v>
      </c>
      <c r="J824">
        <v>105</v>
      </c>
      <c r="K824" t="s">
        <v>6411</v>
      </c>
      <c r="L824">
        <v>0</v>
      </c>
      <c r="M824" t="s">
        <v>5520</v>
      </c>
      <c r="N824">
        <v>0.14000000000000001</v>
      </c>
      <c r="O824">
        <v>206</v>
      </c>
      <c r="P824">
        <v>0</v>
      </c>
      <c r="Q824">
        <v>0</v>
      </c>
      <c r="R824">
        <v>0</v>
      </c>
      <c r="S824">
        <v>206.14</v>
      </c>
    </row>
    <row r="825" spans="1:19" x14ac:dyDescent="0.35">
      <c r="A825">
        <v>2024</v>
      </c>
      <c r="B825" t="s">
        <v>5532</v>
      </c>
      <c r="C825">
        <v>64</v>
      </c>
      <c r="D825">
        <v>2</v>
      </c>
      <c r="E825">
        <v>4</v>
      </c>
      <c r="F825" t="s">
        <v>480</v>
      </c>
      <c r="G825" t="s">
        <v>6075</v>
      </c>
      <c r="H825">
        <v>7</v>
      </c>
      <c r="I825">
        <v>102351</v>
      </c>
      <c r="J825">
        <v>105</v>
      </c>
      <c r="K825" t="s">
        <v>6411</v>
      </c>
      <c r="L825">
        <v>0</v>
      </c>
      <c r="M825" t="s">
        <v>5520</v>
      </c>
      <c r="N825">
        <v>3231.66</v>
      </c>
      <c r="O825">
        <v>45790.63</v>
      </c>
      <c r="P825">
        <v>0</v>
      </c>
      <c r="Q825">
        <v>3231.66</v>
      </c>
      <c r="R825">
        <v>0</v>
      </c>
      <c r="S825">
        <v>45790.63</v>
      </c>
    </row>
    <row r="826" spans="1:19" x14ac:dyDescent="0.35">
      <c r="A826">
        <v>2024</v>
      </c>
      <c r="B826" t="s">
        <v>5532</v>
      </c>
      <c r="C826">
        <v>64</v>
      </c>
      <c r="D826">
        <v>2</v>
      </c>
      <c r="E826">
        <v>6</v>
      </c>
      <c r="F826" t="s">
        <v>409</v>
      </c>
      <c r="G826" t="s">
        <v>6231</v>
      </c>
      <c r="H826">
        <v>7</v>
      </c>
      <c r="I826">
        <v>102351</v>
      </c>
      <c r="J826">
        <v>105</v>
      </c>
      <c r="K826" t="s">
        <v>6411</v>
      </c>
      <c r="L826">
        <v>0</v>
      </c>
      <c r="M826" t="s">
        <v>5520</v>
      </c>
      <c r="N826">
        <v>0</v>
      </c>
      <c r="O826">
        <v>29989.93</v>
      </c>
      <c r="P826">
        <v>0</v>
      </c>
      <c r="Q826">
        <v>0</v>
      </c>
      <c r="R826">
        <v>0</v>
      </c>
      <c r="S826">
        <v>29989.93</v>
      </c>
    </row>
    <row r="827" spans="1:19" x14ac:dyDescent="0.35">
      <c r="A827">
        <v>2024</v>
      </c>
      <c r="B827" t="s">
        <v>5532</v>
      </c>
      <c r="C827">
        <v>64</v>
      </c>
      <c r="D827">
        <v>2</v>
      </c>
      <c r="E827">
        <v>10</v>
      </c>
      <c r="F827" t="s">
        <v>278</v>
      </c>
      <c r="G827" t="s">
        <v>5851</v>
      </c>
      <c r="H827">
        <v>7</v>
      </c>
      <c r="I827">
        <v>102351</v>
      </c>
      <c r="J827">
        <v>105</v>
      </c>
      <c r="K827" t="s">
        <v>6411</v>
      </c>
      <c r="L827">
        <v>0</v>
      </c>
      <c r="M827" t="s">
        <v>5520</v>
      </c>
      <c r="N827">
        <v>98.64</v>
      </c>
      <c r="O827">
        <v>0</v>
      </c>
      <c r="P827">
        <v>0</v>
      </c>
      <c r="Q827">
        <v>0</v>
      </c>
      <c r="R827">
        <v>0</v>
      </c>
      <c r="S827">
        <v>98.64</v>
      </c>
    </row>
    <row r="828" spans="1:19" x14ac:dyDescent="0.35">
      <c r="A828">
        <v>2024</v>
      </c>
      <c r="B828" t="s">
        <v>6079</v>
      </c>
      <c r="C828">
        <v>65</v>
      </c>
      <c r="D828">
        <v>2</v>
      </c>
      <c r="E828">
        <v>2</v>
      </c>
      <c r="F828" t="s">
        <v>771</v>
      </c>
      <c r="G828" t="s">
        <v>6232</v>
      </c>
      <c r="H828">
        <v>7</v>
      </c>
      <c r="I828">
        <v>102351</v>
      </c>
      <c r="J828">
        <v>105</v>
      </c>
      <c r="K828" t="s">
        <v>6411</v>
      </c>
      <c r="L828">
        <v>0</v>
      </c>
      <c r="M828" t="s">
        <v>5520</v>
      </c>
      <c r="N828">
        <v>5709</v>
      </c>
      <c r="O828">
        <v>67348</v>
      </c>
      <c r="P828">
        <v>0</v>
      </c>
      <c r="Q828">
        <v>5709</v>
      </c>
      <c r="R828">
        <v>0</v>
      </c>
      <c r="S828">
        <v>67348</v>
      </c>
    </row>
    <row r="829" spans="1:19" x14ac:dyDescent="0.35">
      <c r="A829">
        <v>2024</v>
      </c>
      <c r="B829" t="s">
        <v>6079</v>
      </c>
      <c r="C829">
        <v>65</v>
      </c>
      <c r="D829">
        <v>2</v>
      </c>
      <c r="E829">
        <v>7</v>
      </c>
      <c r="F829" t="s">
        <v>775</v>
      </c>
      <c r="G829" t="s">
        <v>6434</v>
      </c>
      <c r="H829">
        <v>7</v>
      </c>
      <c r="I829">
        <v>102351</v>
      </c>
      <c r="J829">
        <v>105</v>
      </c>
      <c r="K829" t="s">
        <v>6411</v>
      </c>
      <c r="L829">
        <v>0</v>
      </c>
      <c r="M829" t="s">
        <v>5520</v>
      </c>
      <c r="N829">
        <v>584</v>
      </c>
      <c r="O829">
        <v>0</v>
      </c>
      <c r="P829">
        <v>0</v>
      </c>
      <c r="Q829">
        <v>0</v>
      </c>
      <c r="R829">
        <v>0</v>
      </c>
      <c r="S829">
        <v>584</v>
      </c>
    </row>
    <row r="830" spans="1:19" x14ac:dyDescent="0.35">
      <c r="A830">
        <v>2024</v>
      </c>
      <c r="B830" t="s">
        <v>5721</v>
      </c>
      <c r="C830">
        <v>66</v>
      </c>
      <c r="D830">
        <v>2</v>
      </c>
      <c r="E830">
        <v>7</v>
      </c>
      <c r="F830" t="s">
        <v>262</v>
      </c>
      <c r="G830" t="s">
        <v>6435</v>
      </c>
      <c r="H830">
        <v>7</v>
      </c>
      <c r="I830">
        <v>102351</v>
      </c>
      <c r="J830">
        <v>105</v>
      </c>
      <c r="K830" t="s">
        <v>6411</v>
      </c>
      <c r="L830">
        <v>0</v>
      </c>
      <c r="M830" t="s">
        <v>5520</v>
      </c>
      <c r="N830">
        <v>0</v>
      </c>
      <c r="O830">
        <v>11009.31</v>
      </c>
      <c r="P830">
        <v>0</v>
      </c>
      <c r="Q830">
        <v>0</v>
      </c>
      <c r="R830">
        <v>0</v>
      </c>
      <c r="S830">
        <v>11009.31</v>
      </c>
    </row>
    <row r="831" spans="1:19" x14ac:dyDescent="0.35">
      <c r="A831">
        <v>2024</v>
      </c>
      <c r="B831" t="s">
        <v>6084</v>
      </c>
      <c r="C831">
        <v>67</v>
      </c>
      <c r="D831">
        <v>2</v>
      </c>
      <c r="E831">
        <v>11</v>
      </c>
      <c r="F831" t="s">
        <v>783</v>
      </c>
      <c r="G831" t="s">
        <v>6089</v>
      </c>
      <c r="H831">
        <v>7</v>
      </c>
      <c r="I831">
        <v>102351</v>
      </c>
      <c r="J831">
        <v>9999</v>
      </c>
      <c r="K831" t="s">
        <v>6413</v>
      </c>
      <c r="L831">
        <v>0</v>
      </c>
      <c r="M831" t="s">
        <v>5520</v>
      </c>
      <c r="N831">
        <v>246</v>
      </c>
      <c r="O831">
        <v>0</v>
      </c>
      <c r="P831">
        <v>0</v>
      </c>
      <c r="Q831">
        <v>246</v>
      </c>
      <c r="R831">
        <v>0</v>
      </c>
      <c r="S831">
        <v>0</v>
      </c>
    </row>
    <row r="832" spans="1:19" x14ac:dyDescent="0.35">
      <c r="A832">
        <v>2024</v>
      </c>
      <c r="B832" t="s">
        <v>5691</v>
      </c>
      <c r="C832">
        <v>69</v>
      </c>
      <c r="D832">
        <v>2</v>
      </c>
      <c r="E832">
        <v>8</v>
      </c>
      <c r="F832" t="s">
        <v>786</v>
      </c>
      <c r="G832" t="s">
        <v>6436</v>
      </c>
      <c r="H832">
        <v>7</v>
      </c>
      <c r="I832">
        <v>102351</v>
      </c>
      <c r="J832">
        <v>108</v>
      </c>
      <c r="K832" t="s">
        <v>6413</v>
      </c>
      <c r="L832">
        <v>0</v>
      </c>
      <c r="M832" t="s">
        <v>5520</v>
      </c>
      <c r="N832">
        <v>0</v>
      </c>
      <c r="O832">
        <v>2875</v>
      </c>
      <c r="P832">
        <v>0</v>
      </c>
      <c r="Q832">
        <v>0</v>
      </c>
      <c r="R832">
        <v>0</v>
      </c>
      <c r="S832">
        <v>2875</v>
      </c>
    </row>
    <row r="833" spans="1:19" x14ac:dyDescent="0.35">
      <c r="A833">
        <v>2024</v>
      </c>
      <c r="B833" t="s">
        <v>5876</v>
      </c>
      <c r="C833">
        <v>74</v>
      </c>
      <c r="D833">
        <v>2</v>
      </c>
      <c r="E833">
        <v>3</v>
      </c>
      <c r="F833" t="s">
        <v>798</v>
      </c>
      <c r="G833" t="s">
        <v>6098</v>
      </c>
      <c r="H833">
        <v>7</v>
      </c>
      <c r="I833">
        <v>102351</v>
      </c>
      <c r="J833">
        <v>3</v>
      </c>
      <c r="K833" t="s">
        <v>6413</v>
      </c>
      <c r="L833">
        <v>0</v>
      </c>
      <c r="M833" t="s">
        <v>5520</v>
      </c>
      <c r="N833">
        <v>24032</v>
      </c>
      <c r="O833">
        <v>0</v>
      </c>
      <c r="P833">
        <v>0</v>
      </c>
      <c r="Q833">
        <v>20592</v>
      </c>
      <c r="R833">
        <v>0</v>
      </c>
      <c r="S833">
        <v>3440</v>
      </c>
    </row>
    <row r="834" spans="1:19" x14ac:dyDescent="0.35">
      <c r="A834">
        <v>2024</v>
      </c>
      <c r="B834" t="s">
        <v>5770</v>
      </c>
      <c r="C834">
        <v>77</v>
      </c>
      <c r="D834">
        <v>2</v>
      </c>
      <c r="E834">
        <v>6</v>
      </c>
      <c r="F834" t="s">
        <v>564</v>
      </c>
      <c r="G834" t="s">
        <v>6241</v>
      </c>
      <c r="H834">
        <v>7</v>
      </c>
      <c r="I834">
        <v>102351</v>
      </c>
      <c r="J834">
        <v>105</v>
      </c>
      <c r="K834" t="s">
        <v>6411</v>
      </c>
      <c r="L834">
        <v>0</v>
      </c>
      <c r="M834" t="s">
        <v>5520</v>
      </c>
      <c r="N834">
        <v>145</v>
      </c>
      <c r="O834">
        <v>0</v>
      </c>
      <c r="P834">
        <v>0</v>
      </c>
      <c r="Q834">
        <v>145</v>
      </c>
      <c r="R834">
        <v>0</v>
      </c>
      <c r="S834">
        <v>0</v>
      </c>
    </row>
    <row r="835" spans="1:19" x14ac:dyDescent="0.35">
      <c r="A835">
        <v>2024</v>
      </c>
      <c r="B835" t="s">
        <v>5578</v>
      </c>
      <c r="C835">
        <v>79</v>
      </c>
      <c r="D835">
        <v>2</v>
      </c>
      <c r="E835">
        <v>1</v>
      </c>
      <c r="F835" t="s">
        <v>554</v>
      </c>
      <c r="G835" t="s">
        <v>5727</v>
      </c>
      <c r="H835">
        <v>7</v>
      </c>
      <c r="I835">
        <v>102351</v>
      </c>
      <c r="J835">
        <v>105</v>
      </c>
      <c r="K835" t="s">
        <v>6411</v>
      </c>
      <c r="L835">
        <v>0</v>
      </c>
      <c r="M835" t="s">
        <v>5520</v>
      </c>
      <c r="N835">
        <v>143.97</v>
      </c>
      <c r="O835">
        <v>0</v>
      </c>
      <c r="P835">
        <v>0</v>
      </c>
      <c r="Q835">
        <v>0</v>
      </c>
      <c r="R835">
        <v>0</v>
      </c>
      <c r="S835">
        <v>143.97</v>
      </c>
    </row>
    <row r="836" spans="1:19" x14ac:dyDescent="0.35">
      <c r="A836">
        <v>2024</v>
      </c>
      <c r="B836" t="s">
        <v>5578</v>
      </c>
      <c r="C836">
        <v>79</v>
      </c>
      <c r="D836">
        <v>2</v>
      </c>
      <c r="E836">
        <v>10</v>
      </c>
      <c r="F836" t="s">
        <v>282</v>
      </c>
      <c r="G836" t="s">
        <v>5807</v>
      </c>
      <c r="H836">
        <v>7</v>
      </c>
      <c r="I836">
        <v>102351</v>
      </c>
      <c r="J836">
        <v>108</v>
      </c>
      <c r="K836" t="s">
        <v>6411</v>
      </c>
      <c r="L836">
        <v>0</v>
      </c>
      <c r="M836" t="s">
        <v>5520</v>
      </c>
      <c r="N836">
        <v>3936.85</v>
      </c>
      <c r="O836">
        <v>0</v>
      </c>
      <c r="P836">
        <v>0</v>
      </c>
      <c r="Q836">
        <v>0</v>
      </c>
      <c r="R836">
        <v>0</v>
      </c>
      <c r="S836">
        <v>3936.85</v>
      </c>
    </row>
    <row r="837" spans="1:19" x14ac:dyDescent="0.35">
      <c r="A837">
        <v>2024</v>
      </c>
      <c r="B837" t="s">
        <v>5578</v>
      </c>
      <c r="C837">
        <v>79</v>
      </c>
      <c r="D837">
        <v>2</v>
      </c>
      <c r="E837">
        <v>13</v>
      </c>
      <c r="F837" t="s">
        <v>820</v>
      </c>
      <c r="G837" t="s">
        <v>5852</v>
      </c>
      <c r="H837">
        <v>7</v>
      </c>
      <c r="I837">
        <v>102351</v>
      </c>
      <c r="J837">
        <v>105</v>
      </c>
      <c r="K837" t="s">
        <v>6411</v>
      </c>
      <c r="L837">
        <v>0</v>
      </c>
      <c r="M837" t="s">
        <v>5520</v>
      </c>
      <c r="N837">
        <v>1942.69</v>
      </c>
      <c r="O837">
        <v>0</v>
      </c>
      <c r="P837">
        <v>0</v>
      </c>
      <c r="Q837">
        <v>0</v>
      </c>
      <c r="R837">
        <v>0</v>
      </c>
      <c r="S837">
        <v>1942.69</v>
      </c>
    </row>
    <row r="838" spans="1:19" x14ac:dyDescent="0.35">
      <c r="A838">
        <v>2024</v>
      </c>
      <c r="B838" t="s">
        <v>6113</v>
      </c>
      <c r="C838">
        <v>82</v>
      </c>
      <c r="D838">
        <v>2</v>
      </c>
      <c r="E838">
        <v>6</v>
      </c>
      <c r="F838" t="s">
        <v>826</v>
      </c>
      <c r="G838" t="s">
        <v>6437</v>
      </c>
      <c r="H838">
        <v>7</v>
      </c>
      <c r="I838">
        <v>102351</v>
      </c>
      <c r="J838">
        <v>105</v>
      </c>
      <c r="K838" t="s">
        <v>6411</v>
      </c>
      <c r="L838">
        <v>0</v>
      </c>
      <c r="M838" t="s">
        <v>5520</v>
      </c>
      <c r="N838">
        <v>1428.19</v>
      </c>
      <c r="O838">
        <v>0</v>
      </c>
      <c r="P838">
        <v>0</v>
      </c>
      <c r="Q838">
        <v>0</v>
      </c>
      <c r="R838">
        <v>0</v>
      </c>
      <c r="S838">
        <v>1428.19</v>
      </c>
    </row>
    <row r="839" spans="1:19" x14ac:dyDescent="0.35">
      <c r="A839">
        <v>2024</v>
      </c>
      <c r="B839" t="s">
        <v>5793</v>
      </c>
      <c r="C839">
        <v>83</v>
      </c>
      <c r="D839">
        <v>2</v>
      </c>
      <c r="E839">
        <v>2</v>
      </c>
      <c r="F839" t="s">
        <v>827</v>
      </c>
      <c r="G839" t="s">
        <v>5794</v>
      </c>
      <c r="H839">
        <v>7</v>
      </c>
      <c r="I839">
        <v>102351</v>
      </c>
      <c r="J839">
        <v>105</v>
      </c>
      <c r="K839" t="s">
        <v>6411</v>
      </c>
      <c r="L839">
        <v>0</v>
      </c>
      <c r="M839" t="s">
        <v>5520</v>
      </c>
      <c r="N839">
        <v>0</v>
      </c>
      <c r="O839">
        <v>1058</v>
      </c>
      <c r="P839">
        <v>0</v>
      </c>
      <c r="Q839">
        <v>1058</v>
      </c>
      <c r="R839">
        <v>0</v>
      </c>
      <c r="S839">
        <v>0</v>
      </c>
    </row>
    <row r="840" spans="1:19" x14ac:dyDescent="0.35">
      <c r="A840">
        <v>2024</v>
      </c>
      <c r="B840" t="s">
        <v>5793</v>
      </c>
      <c r="C840">
        <v>83</v>
      </c>
      <c r="D840">
        <v>2</v>
      </c>
      <c r="E840">
        <v>5</v>
      </c>
      <c r="F840" t="s">
        <v>829</v>
      </c>
      <c r="G840" t="s">
        <v>6438</v>
      </c>
      <c r="H840">
        <v>7</v>
      </c>
      <c r="I840">
        <v>102351</v>
      </c>
      <c r="J840">
        <v>105</v>
      </c>
      <c r="K840" t="s">
        <v>6411</v>
      </c>
      <c r="L840">
        <v>0</v>
      </c>
      <c r="M840" t="s">
        <v>5520</v>
      </c>
      <c r="N840">
        <v>172.35</v>
      </c>
      <c r="O840">
        <v>0</v>
      </c>
      <c r="P840">
        <v>0</v>
      </c>
      <c r="Q840">
        <v>0</v>
      </c>
      <c r="R840">
        <v>0</v>
      </c>
      <c r="S840">
        <v>172.35</v>
      </c>
    </row>
    <row r="841" spans="1:19" x14ac:dyDescent="0.35">
      <c r="A841">
        <v>2024</v>
      </c>
      <c r="B841" t="s">
        <v>5686</v>
      </c>
      <c r="C841">
        <v>84</v>
      </c>
      <c r="D841">
        <v>2</v>
      </c>
      <c r="E841">
        <v>4</v>
      </c>
      <c r="F841" t="s">
        <v>831</v>
      </c>
      <c r="G841" t="s">
        <v>5687</v>
      </c>
      <c r="H841">
        <v>7</v>
      </c>
      <c r="I841">
        <v>900002</v>
      </c>
      <c r="J841">
        <v>1111</v>
      </c>
      <c r="K841" t="s">
        <v>6413</v>
      </c>
      <c r="L841">
        <v>0</v>
      </c>
      <c r="M841" t="s">
        <v>5520</v>
      </c>
      <c r="N841">
        <v>345</v>
      </c>
      <c r="O841">
        <v>0</v>
      </c>
      <c r="P841">
        <v>0</v>
      </c>
      <c r="Q841">
        <v>0</v>
      </c>
      <c r="R841">
        <v>0</v>
      </c>
      <c r="S841">
        <v>345</v>
      </c>
    </row>
    <row r="842" spans="1:19" x14ac:dyDescent="0.35">
      <c r="A842">
        <v>2024</v>
      </c>
      <c r="B842" t="s">
        <v>5728</v>
      </c>
      <c r="C842">
        <v>85</v>
      </c>
      <c r="D842">
        <v>2</v>
      </c>
      <c r="E842">
        <v>3</v>
      </c>
      <c r="F842" t="s">
        <v>480</v>
      </c>
      <c r="G842" t="s">
        <v>5783</v>
      </c>
      <c r="H842">
        <v>7</v>
      </c>
      <c r="I842">
        <v>102351</v>
      </c>
      <c r="J842">
        <v>105</v>
      </c>
      <c r="K842" t="s">
        <v>6411</v>
      </c>
      <c r="L842">
        <v>0</v>
      </c>
      <c r="M842" t="s">
        <v>5520</v>
      </c>
      <c r="N842">
        <v>2</v>
      </c>
      <c r="O842">
        <v>0</v>
      </c>
      <c r="P842">
        <v>0</v>
      </c>
      <c r="Q842">
        <v>0</v>
      </c>
      <c r="R842">
        <v>0</v>
      </c>
      <c r="S842">
        <v>2</v>
      </c>
    </row>
    <row r="843" spans="1:19" x14ac:dyDescent="0.35">
      <c r="A843">
        <v>2024</v>
      </c>
      <c r="B843" t="s">
        <v>5728</v>
      </c>
      <c r="C843">
        <v>85</v>
      </c>
      <c r="D843">
        <v>2</v>
      </c>
      <c r="E843">
        <v>7</v>
      </c>
      <c r="F843" t="s">
        <v>841</v>
      </c>
      <c r="G843" t="s">
        <v>6439</v>
      </c>
      <c r="H843">
        <v>7</v>
      </c>
      <c r="I843">
        <v>102351</v>
      </c>
      <c r="J843">
        <v>105</v>
      </c>
      <c r="K843" t="s">
        <v>6411</v>
      </c>
      <c r="L843">
        <v>0</v>
      </c>
      <c r="M843" t="s">
        <v>5520</v>
      </c>
      <c r="N843">
        <v>805.09</v>
      </c>
      <c r="O843">
        <v>0</v>
      </c>
      <c r="P843">
        <v>0</v>
      </c>
      <c r="Q843">
        <v>0</v>
      </c>
      <c r="R843">
        <v>0</v>
      </c>
      <c r="S843">
        <v>805.09</v>
      </c>
    </row>
    <row r="844" spans="1:19" x14ac:dyDescent="0.35">
      <c r="A844">
        <v>2024</v>
      </c>
      <c r="B844" t="s">
        <v>5551</v>
      </c>
      <c r="C844">
        <v>89</v>
      </c>
      <c r="D844">
        <v>2</v>
      </c>
      <c r="E844">
        <v>2</v>
      </c>
      <c r="F844" t="s">
        <v>853</v>
      </c>
      <c r="G844" t="s">
        <v>6252</v>
      </c>
      <c r="H844">
        <v>7</v>
      </c>
      <c r="I844">
        <v>102351</v>
      </c>
      <c r="J844">
        <v>105</v>
      </c>
      <c r="K844" t="s">
        <v>6411</v>
      </c>
      <c r="L844">
        <v>0</v>
      </c>
      <c r="M844" t="s">
        <v>5520</v>
      </c>
      <c r="N844">
        <v>1642.34</v>
      </c>
      <c r="O844">
        <v>0</v>
      </c>
      <c r="P844">
        <v>0</v>
      </c>
      <c r="Q844">
        <v>0</v>
      </c>
      <c r="R844">
        <v>0</v>
      </c>
      <c r="S844">
        <v>1642.34</v>
      </c>
    </row>
    <row r="845" spans="1:19" x14ac:dyDescent="0.35">
      <c r="A845">
        <v>2024</v>
      </c>
      <c r="B845" t="s">
        <v>5551</v>
      </c>
      <c r="C845">
        <v>89</v>
      </c>
      <c r="D845">
        <v>2</v>
      </c>
      <c r="E845">
        <v>3</v>
      </c>
      <c r="F845" t="s">
        <v>391</v>
      </c>
      <c r="G845" t="s">
        <v>6253</v>
      </c>
      <c r="H845">
        <v>7</v>
      </c>
      <c r="I845">
        <v>102351</v>
      </c>
      <c r="J845">
        <v>105</v>
      </c>
      <c r="K845" t="s">
        <v>6411</v>
      </c>
      <c r="L845">
        <v>0</v>
      </c>
      <c r="M845" t="s">
        <v>5520</v>
      </c>
      <c r="N845">
        <v>632.54999999999995</v>
      </c>
      <c r="O845">
        <v>0</v>
      </c>
      <c r="P845">
        <v>0</v>
      </c>
      <c r="Q845">
        <v>0</v>
      </c>
      <c r="R845">
        <v>0</v>
      </c>
      <c r="S845">
        <v>632.54999999999995</v>
      </c>
    </row>
    <row r="846" spans="1:19" x14ac:dyDescent="0.35">
      <c r="A846">
        <v>2024</v>
      </c>
      <c r="B846" t="s">
        <v>5868</v>
      </c>
      <c r="C846">
        <v>90</v>
      </c>
      <c r="D846">
        <v>2</v>
      </c>
      <c r="E846">
        <v>2</v>
      </c>
      <c r="F846" t="s">
        <v>369</v>
      </c>
      <c r="G846" t="s">
        <v>6440</v>
      </c>
      <c r="H846">
        <v>7</v>
      </c>
      <c r="I846">
        <v>102351</v>
      </c>
      <c r="J846">
        <v>105</v>
      </c>
      <c r="K846" t="s">
        <v>6411</v>
      </c>
      <c r="L846">
        <v>0</v>
      </c>
      <c r="M846" t="s">
        <v>5520</v>
      </c>
      <c r="N846">
        <v>700</v>
      </c>
      <c r="O846">
        <v>0</v>
      </c>
      <c r="P846">
        <v>0</v>
      </c>
      <c r="Q846">
        <v>0</v>
      </c>
      <c r="R846">
        <v>0</v>
      </c>
      <c r="S846">
        <v>700</v>
      </c>
    </row>
    <row r="847" spans="1:19" x14ac:dyDescent="0.35">
      <c r="A847">
        <v>2024</v>
      </c>
      <c r="B847" t="s">
        <v>5775</v>
      </c>
      <c r="C847">
        <v>92</v>
      </c>
      <c r="D847">
        <v>2</v>
      </c>
      <c r="E847">
        <v>9</v>
      </c>
      <c r="F847" t="s">
        <v>125</v>
      </c>
      <c r="G847" t="s">
        <v>6262</v>
      </c>
      <c r="H847">
        <v>7</v>
      </c>
      <c r="I847">
        <v>102351</v>
      </c>
      <c r="J847">
        <v>105</v>
      </c>
      <c r="K847" t="s">
        <v>6411</v>
      </c>
      <c r="L847">
        <v>0</v>
      </c>
      <c r="M847" t="s">
        <v>5520</v>
      </c>
      <c r="N847">
        <v>625.09</v>
      </c>
      <c r="O847">
        <v>0</v>
      </c>
      <c r="P847">
        <v>0</v>
      </c>
      <c r="Q847">
        <v>0</v>
      </c>
      <c r="R847">
        <v>0</v>
      </c>
      <c r="S847">
        <v>625.09</v>
      </c>
    </row>
    <row r="848" spans="1:19" x14ac:dyDescent="0.35">
      <c r="A848">
        <v>2024</v>
      </c>
      <c r="B848" t="s">
        <v>5702</v>
      </c>
      <c r="C848">
        <v>3</v>
      </c>
      <c r="D848">
        <v>2</v>
      </c>
      <c r="E848">
        <v>4</v>
      </c>
      <c r="F848" t="s">
        <v>363</v>
      </c>
      <c r="G848" t="s">
        <v>5752</v>
      </c>
      <c r="H848">
        <v>7</v>
      </c>
      <c r="I848">
        <v>102351</v>
      </c>
      <c r="J848">
        <v>101</v>
      </c>
      <c r="K848" t="s">
        <v>6441</v>
      </c>
      <c r="L848">
        <v>0</v>
      </c>
      <c r="M848" t="s">
        <v>5520</v>
      </c>
      <c r="N848">
        <v>418</v>
      </c>
      <c r="O848">
        <v>0</v>
      </c>
      <c r="P848">
        <v>0</v>
      </c>
      <c r="Q848">
        <v>0</v>
      </c>
      <c r="R848">
        <v>0</v>
      </c>
      <c r="S848">
        <v>418</v>
      </c>
    </row>
    <row r="849" spans="1:19" x14ac:dyDescent="0.35">
      <c r="A849">
        <v>2024</v>
      </c>
      <c r="B849" t="s">
        <v>5873</v>
      </c>
      <c r="C849">
        <v>16</v>
      </c>
      <c r="D849">
        <v>2</v>
      </c>
      <c r="E849">
        <v>9</v>
      </c>
      <c r="F849" t="s">
        <v>125</v>
      </c>
      <c r="G849" t="s">
        <v>5940</v>
      </c>
      <c r="H849">
        <v>7</v>
      </c>
      <c r="I849">
        <v>102351</v>
      </c>
      <c r="J849">
        <v>2208</v>
      </c>
      <c r="K849" t="s">
        <v>6442</v>
      </c>
      <c r="L849">
        <v>0</v>
      </c>
      <c r="M849" t="s">
        <v>5520</v>
      </c>
      <c r="N849">
        <v>0</v>
      </c>
      <c r="O849">
        <v>938</v>
      </c>
      <c r="P849">
        <v>0</v>
      </c>
      <c r="Q849">
        <v>0</v>
      </c>
      <c r="R849">
        <v>0</v>
      </c>
      <c r="S849">
        <v>938</v>
      </c>
    </row>
    <row r="850" spans="1:19" x14ac:dyDescent="0.35">
      <c r="A850">
        <v>2024</v>
      </c>
      <c r="B850" t="s">
        <v>5600</v>
      </c>
      <c r="C850">
        <v>29</v>
      </c>
      <c r="D850">
        <v>2</v>
      </c>
      <c r="E850">
        <v>3</v>
      </c>
      <c r="F850" t="s">
        <v>563</v>
      </c>
      <c r="G850" t="s">
        <v>5601</v>
      </c>
      <c r="H850">
        <v>7</v>
      </c>
      <c r="I850">
        <v>102351</v>
      </c>
      <c r="J850">
        <v>1000</v>
      </c>
      <c r="K850" t="s">
        <v>6442</v>
      </c>
      <c r="L850">
        <v>0</v>
      </c>
      <c r="M850" t="s">
        <v>5520</v>
      </c>
      <c r="N850">
        <v>10312.83</v>
      </c>
      <c r="O850">
        <v>0</v>
      </c>
      <c r="P850">
        <v>0</v>
      </c>
      <c r="Q850">
        <v>0</v>
      </c>
      <c r="R850">
        <v>0</v>
      </c>
      <c r="S850">
        <v>10312.83</v>
      </c>
    </row>
    <row r="851" spans="1:19" x14ac:dyDescent="0.35">
      <c r="A851">
        <v>2024</v>
      </c>
      <c r="B851" t="s">
        <v>5572</v>
      </c>
      <c r="C851">
        <v>46</v>
      </c>
      <c r="D851">
        <v>2</v>
      </c>
      <c r="E851">
        <v>16</v>
      </c>
      <c r="F851" t="s">
        <v>633</v>
      </c>
      <c r="G851" t="s">
        <v>6216</v>
      </c>
      <c r="H851">
        <v>7</v>
      </c>
      <c r="I851">
        <v>102351</v>
      </c>
      <c r="J851">
        <v>8</v>
      </c>
      <c r="K851" t="s">
        <v>6441</v>
      </c>
      <c r="L851">
        <v>0</v>
      </c>
      <c r="M851" t="s">
        <v>5520</v>
      </c>
      <c r="N851">
        <v>514.89</v>
      </c>
      <c r="O851">
        <v>0</v>
      </c>
      <c r="P851">
        <v>0</v>
      </c>
      <c r="Q851">
        <v>0</v>
      </c>
      <c r="R851">
        <v>0</v>
      </c>
      <c r="S851">
        <v>514.89</v>
      </c>
    </row>
    <row r="852" spans="1:19" x14ac:dyDescent="0.35">
      <c r="A852">
        <v>2024</v>
      </c>
      <c r="B852" t="s">
        <v>5686</v>
      </c>
      <c r="C852">
        <v>84</v>
      </c>
      <c r="D852">
        <v>2</v>
      </c>
      <c r="E852">
        <v>7</v>
      </c>
      <c r="F852" t="s">
        <v>787</v>
      </c>
      <c r="G852" t="s">
        <v>6122</v>
      </c>
      <c r="H852">
        <v>7</v>
      </c>
      <c r="I852">
        <v>102351</v>
      </c>
      <c r="J852">
        <v>108</v>
      </c>
      <c r="K852" t="s">
        <v>6442</v>
      </c>
      <c r="L852">
        <v>0</v>
      </c>
      <c r="M852" t="s">
        <v>5520</v>
      </c>
      <c r="N852">
        <v>695.45</v>
      </c>
      <c r="O852">
        <v>0</v>
      </c>
      <c r="P852">
        <v>0</v>
      </c>
      <c r="Q852">
        <v>0</v>
      </c>
      <c r="R852">
        <v>0</v>
      </c>
      <c r="S852">
        <v>695.45</v>
      </c>
    </row>
    <row r="853" spans="1:19" x14ac:dyDescent="0.35">
      <c r="A853">
        <v>2024</v>
      </c>
      <c r="B853" t="s">
        <v>5868</v>
      </c>
      <c r="C853">
        <v>90</v>
      </c>
      <c r="D853">
        <v>2</v>
      </c>
      <c r="E853">
        <v>8</v>
      </c>
      <c r="F853" t="s">
        <v>380</v>
      </c>
      <c r="G853" t="s">
        <v>6142</v>
      </c>
      <c r="H853">
        <v>7</v>
      </c>
      <c r="I853">
        <v>102351</v>
      </c>
      <c r="J853">
        <v>102351</v>
      </c>
      <c r="K853" t="s">
        <v>6441</v>
      </c>
      <c r="L853">
        <v>0</v>
      </c>
      <c r="M853" t="s">
        <v>5520</v>
      </c>
      <c r="N853">
        <v>205</v>
      </c>
      <c r="O853">
        <v>0</v>
      </c>
      <c r="P853">
        <v>0</v>
      </c>
      <c r="Q853">
        <v>0</v>
      </c>
      <c r="R853">
        <v>0</v>
      </c>
      <c r="S853">
        <v>205</v>
      </c>
    </row>
    <row r="854" spans="1:19" x14ac:dyDescent="0.35">
      <c r="A854">
        <v>2024</v>
      </c>
      <c r="B854" t="s">
        <v>5820</v>
      </c>
      <c r="C854">
        <v>53</v>
      </c>
      <c r="D854">
        <v>2</v>
      </c>
      <c r="E854">
        <v>10</v>
      </c>
      <c r="F854" t="s">
        <v>455</v>
      </c>
      <c r="G854" t="s">
        <v>6341</v>
      </c>
      <c r="H854">
        <v>7</v>
      </c>
      <c r="I854">
        <v>102351</v>
      </c>
      <c r="J854">
        <v>505</v>
      </c>
      <c r="K854" t="s">
        <v>6443</v>
      </c>
      <c r="L854">
        <v>0</v>
      </c>
      <c r="M854" t="s">
        <v>5520</v>
      </c>
      <c r="N854">
        <v>2054</v>
      </c>
      <c r="O854">
        <v>0</v>
      </c>
      <c r="P854">
        <v>0</v>
      </c>
      <c r="Q854">
        <v>2054</v>
      </c>
      <c r="R854">
        <v>0</v>
      </c>
      <c r="S854">
        <v>0</v>
      </c>
    </row>
    <row r="855" spans="1:19" x14ac:dyDescent="0.35">
      <c r="A855">
        <v>2024</v>
      </c>
      <c r="B855" t="s">
        <v>5876</v>
      </c>
      <c r="C855">
        <v>74</v>
      </c>
      <c r="D855">
        <v>2</v>
      </c>
      <c r="E855">
        <v>3</v>
      </c>
      <c r="F855" t="s">
        <v>798</v>
      </c>
      <c r="G855" t="s">
        <v>6098</v>
      </c>
      <c r="H855">
        <v>7</v>
      </c>
      <c r="I855">
        <v>102194</v>
      </c>
      <c r="J855">
        <v>2</v>
      </c>
      <c r="K855" t="s">
        <v>6444</v>
      </c>
      <c r="L855">
        <v>0</v>
      </c>
      <c r="M855" t="s">
        <v>5520</v>
      </c>
      <c r="N855">
        <v>1984.8</v>
      </c>
      <c r="O855">
        <v>0</v>
      </c>
      <c r="P855">
        <v>0</v>
      </c>
      <c r="Q855">
        <v>0</v>
      </c>
      <c r="R855">
        <v>0</v>
      </c>
      <c r="S855">
        <v>1984.8</v>
      </c>
    </row>
    <row r="856" spans="1:19" x14ac:dyDescent="0.35">
      <c r="A856">
        <v>2024</v>
      </c>
      <c r="B856" t="s">
        <v>5517</v>
      </c>
      <c r="C856">
        <v>49</v>
      </c>
      <c r="D856">
        <v>2</v>
      </c>
      <c r="E856">
        <v>2</v>
      </c>
      <c r="F856" t="s">
        <v>726</v>
      </c>
      <c r="G856" t="s">
        <v>6159</v>
      </c>
      <c r="H856">
        <v>7</v>
      </c>
      <c r="I856">
        <v>900004</v>
      </c>
      <c r="J856">
        <v>4502</v>
      </c>
      <c r="K856" t="s">
        <v>6445</v>
      </c>
      <c r="L856">
        <v>0</v>
      </c>
      <c r="M856" t="s">
        <v>5520</v>
      </c>
      <c r="N856">
        <v>-35070.800000000003</v>
      </c>
      <c r="O856">
        <v>369452.06</v>
      </c>
      <c r="P856">
        <v>0</v>
      </c>
      <c r="Q856">
        <v>366471.44</v>
      </c>
      <c r="R856">
        <v>0</v>
      </c>
      <c r="S856">
        <v>-32090.18</v>
      </c>
    </row>
    <row r="857" spans="1:19" x14ac:dyDescent="0.35">
      <c r="A857">
        <v>2024</v>
      </c>
      <c r="B857" t="s">
        <v>5517</v>
      </c>
      <c r="C857">
        <v>49</v>
      </c>
      <c r="D857">
        <v>2</v>
      </c>
      <c r="E857">
        <v>9</v>
      </c>
      <c r="F857" t="s">
        <v>351</v>
      </c>
      <c r="G857" t="s">
        <v>6218</v>
      </c>
      <c r="H857">
        <v>7</v>
      </c>
      <c r="I857">
        <v>900008</v>
      </c>
      <c r="J857">
        <v>3000</v>
      </c>
      <c r="K857" t="s">
        <v>6445</v>
      </c>
      <c r="L857">
        <v>0</v>
      </c>
      <c r="M857" t="s">
        <v>5520</v>
      </c>
      <c r="N857">
        <v>554591.71</v>
      </c>
      <c r="O857">
        <v>182325.46</v>
      </c>
      <c r="P857">
        <v>0</v>
      </c>
      <c r="Q857">
        <v>363767</v>
      </c>
      <c r="R857">
        <v>0</v>
      </c>
      <c r="S857">
        <v>373150.17</v>
      </c>
    </row>
    <row r="858" spans="1:19" x14ac:dyDescent="0.35">
      <c r="A858">
        <v>2024</v>
      </c>
      <c r="B858" t="s">
        <v>6005</v>
      </c>
      <c r="C858">
        <v>38</v>
      </c>
      <c r="D858">
        <v>2</v>
      </c>
      <c r="E858">
        <v>10</v>
      </c>
      <c r="F858" t="s">
        <v>412</v>
      </c>
      <c r="G858" t="s">
        <v>6446</v>
      </c>
      <c r="H858">
        <v>7</v>
      </c>
      <c r="I858">
        <v>950258</v>
      </c>
      <c r="J858">
        <v>1</v>
      </c>
      <c r="K858" t="s">
        <v>6447</v>
      </c>
      <c r="L858">
        <v>0</v>
      </c>
      <c r="M858" t="s">
        <v>5520</v>
      </c>
      <c r="N858">
        <v>4963.66</v>
      </c>
      <c r="O858">
        <v>0</v>
      </c>
      <c r="P858">
        <v>0</v>
      </c>
      <c r="Q858">
        <v>600</v>
      </c>
      <c r="R858">
        <v>0</v>
      </c>
      <c r="S858">
        <v>4363.66</v>
      </c>
    </row>
    <row r="859" spans="1:19" x14ac:dyDescent="0.35">
      <c r="A859">
        <v>2024</v>
      </c>
      <c r="B859" t="s">
        <v>5569</v>
      </c>
      <c r="C859">
        <v>20</v>
      </c>
      <c r="D859">
        <v>2</v>
      </c>
      <c r="E859">
        <v>5</v>
      </c>
      <c r="F859" t="s">
        <v>553</v>
      </c>
      <c r="G859" t="s">
        <v>5846</v>
      </c>
      <c r="H859">
        <v>7</v>
      </c>
      <c r="I859">
        <v>950000</v>
      </c>
      <c r="J859">
        <v>500</v>
      </c>
      <c r="K859" t="s">
        <v>6448</v>
      </c>
      <c r="L859">
        <v>0</v>
      </c>
      <c r="M859" t="s">
        <v>5520</v>
      </c>
      <c r="N859">
        <v>7557.95</v>
      </c>
      <c r="O859">
        <v>0</v>
      </c>
      <c r="P859">
        <v>0</v>
      </c>
      <c r="Q859">
        <v>0</v>
      </c>
      <c r="R859">
        <v>0</v>
      </c>
      <c r="S859">
        <v>7557.95</v>
      </c>
    </row>
    <row r="860" spans="1:19" x14ac:dyDescent="0.35">
      <c r="A860">
        <v>2024</v>
      </c>
      <c r="B860" t="s">
        <v>5671</v>
      </c>
      <c r="C860">
        <v>12</v>
      </c>
      <c r="D860">
        <v>2</v>
      </c>
      <c r="E860">
        <v>11</v>
      </c>
      <c r="F860" t="s">
        <v>442</v>
      </c>
      <c r="G860" t="s">
        <v>6449</v>
      </c>
      <c r="H860">
        <v>7</v>
      </c>
      <c r="I860">
        <v>900001</v>
      </c>
      <c r="J860">
        <v>1843</v>
      </c>
      <c r="K860" t="s">
        <v>6450</v>
      </c>
      <c r="L860">
        <v>0</v>
      </c>
      <c r="M860" t="s">
        <v>5520</v>
      </c>
      <c r="N860">
        <v>19552.34</v>
      </c>
      <c r="O860">
        <v>10037.09</v>
      </c>
      <c r="P860">
        <v>0</v>
      </c>
      <c r="Q860">
        <v>4183</v>
      </c>
      <c r="R860">
        <v>0</v>
      </c>
      <c r="S860">
        <v>25406.43</v>
      </c>
    </row>
    <row r="861" spans="1:19" x14ac:dyDescent="0.35">
      <c r="A861">
        <v>2024</v>
      </c>
      <c r="B861" t="s">
        <v>5744</v>
      </c>
      <c r="C861">
        <v>60</v>
      </c>
      <c r="D861">
        <v>2</v>
      </c>
      <c r="E861">
        <v>6</v>
      </c>
      <c r="F861" t="s">
        <v>532</v>
      </c>
      <c r="G861" t="s">
        <v>6433</v>
      </c>
      <c r="H861">
        <v>7</v>
      </c>
      <c r="I861">
        <v>102087</v>
      </c>
      <c r="J861">
        <v>101009</v>
      </c>
      <c r="K861" t="s">
        <v>6451</v>
      </c>
      <c r="L861">
        <v>0</v>
      </c>
      <c r="M861" t="s">
        <v>5520</v>
      </c>
      <c r="N861">
        <v>-1738.6</v>
      </c>
      <c r="O861">
        <v>17204.89</v>
      </c>
      <c r="P861">
        <v>0</v>
      </c>
      <c r="Q861">
        <v>12000</v>
      </c>
      <c r="R861">
        <v>0</v>
      </c>
      <c r="S861">
        <v>3466.29</v>
      </c>
    </row>
    <row r="862" spans="1:19" x14ac:dyDescent="0.35">
      <c r="A862">
        <v>2024</v>
      </c>
      <c r="B862" t="s">
        <v>5569</v>
      </c>
      <c r="C862">
        <v>20</v>
      </c>
      <c r="D862">
        <v>2</v>
      </c>
      <c r="E862">
        <v>11</v>
      </c>
      <c r="F862" t="s">
        <v>577</v>
      </c>
      <c r="G862" t="s">
        <v>5954</v>
      </c>
      <c r="H862">
        <v>7</v>
      </c>
      <c r="I862">
        <v>102087</v>
      </c>
      <c r="J862">
        <v>111</v>
      </c>
      <c r="K862" t="s">
        <v>6452</v>
      </c>
      <c r="L862">
        <v>0</v>
      </c>
      <c r="M862" t="s">
        <v>5520</v>
      </c>
      <c r="N862">
        <v>1050901.6100000001</v>
      </c>
      <c r="O862">
        <v>327296.43</v>
      </c>
      <c r="P862">
        <v>0</v>
      </c>
      <c r="Q862">
        <v>657564</v>
      </c>
      <c r="R862">
        <v>0</v>
      </c>
      <c r="S862">
        <v>720634.04</v>
      </c>
    </row>
    <row r="863" spans="1:19" x14ac:dyDescent="0.35">
      <c r="A863">
        <v>2024</v>
      </c>
      <c r="B863" t="s">
        <v>5778</v>
      </c>
      <c r="C863">
        <v>63</v>
      </c>
      <c r="D863">
        <v>2</v>
      </c>
      <c r="E863">
        <v>4</v>
      </c>
      <c r="F863" t="s">
        <v>546</v>
      </c>
      <c r="G863" t="s">
        <v>6453</v>
      </c>
      <c r="H863">
        <v>7</v>
      </c>
      <c r="I863">
        <v>102087</v>
      </c>
      <c r="J863">
        <v>1949</v>
      </c>
      <c r="K863" t="s">
        <v>6452</v>
      </c>
      <c r="L863">
        <v>0</v>
      </c>
      <c r="M863" t="s">
        <v>5520</v>
      </c>
      <c r="N863">
        <v>14368.12</v>
      </c>
      <c r="O863">
        <v>4540.87</v>
      </c>
      <c r="P863">
        <v>0</v>
      </c>
      <c r="Q863">
        <v>6700</v>
      </c>
      <c r="R863">
        <v>0</v>
      </c>
      <c r="S863">
        <v>12208.99</v>
      </c>
    </row>
    <row r="864" spans="1:19" x14ac:dyDescent="0.35">
      <c r="A864">
        <v>2024</v>
      </c>
      <c r="B864" t="s">
        <v>5684</v>
      </c>
      <c r="C864">
        <v>68</v>
      </c>
      <c r="D864">
        <v>2</v>
      </c>
      <c r="E864">
        <v>10</v>
      </c>
      <c r="F864" t="s">
        <v>351</v>
      </c>
      <c r="G864" t="s">
        <v>5685</v>
      </c>
      <c r="H864">
        <v>7</v>
      </c>
      <c r="I864">
        <v>102087</v>
      </c>
      <c r="J864">
        <v>102087</v>
      </c>
      <c r="K864" t="s">
        <v>6452</v>
      </c>
      <c r="L864">
        <v>0</v>
      </c>
      <c r="M864" t="s">
        <v>5520</v>
      </c>
      <c r="N864">
        <v>7620.3</v>
      </c>
      <c r="O864">
        <v>5975.92</v>
      </c>
      <c r="P864">
        <v>0</v>
      </c>
      <c r="Q864">
        <v>9214.5</v>
      </c>
      <c r="R864">
        <v>0</v>
      </c>
      <c r="S864">
        <v>4381.72</v>
      </c>
    </row>
    <row r="865" spans="1:19" x14ac:dyDescent="0.35">
      <c r="A865">
        <v>2024</v>
      </c>
      <c r="B865" t="s">
        <v>5691</v>
      </c>
      <c r="C865">
        <v>69</v>
      </c>
      <c r="D865">
        <v>2</v>
      </c>
      <c r="E865">
        <v>10</v>
      </c>
      <c r="F865" t="s">
        <v>671</v>
      </c>
      <c r="G865" t="s">
        <v>6454</v>
      </c>
      <c r="H865">
        <v>7</v>
      </c>
      <c r="I865">
        <v>102087</v>
      </c>
      <c r="J865">
        <v>1111</v>
      </c>
      <c r="K865" t="s">
        <v>6452</v>
      </c>
      <c r="L865">
        <v>0</v>
      </c>
      <c r="M865" t="s">
        <v>5520</v>
      </c>
      <c r="N865">
        <v>5342.6</v>
      </c>
      <c r="O865">
        <v>15707.04</v>
      </c>
      <c r="P865">
        <v>0</v>
      </c>
      <c r="Q865">
        <v>15000</v>
      </c>
      <c r="R865">
        <v>0</v>
      </c>
      <c r="S865">
        <v>6049.64</v>
      </c>
    </row>
    <row r="866" spans="1:19" x14ac:dyDescent="0.35">
      <c r="A866">
        <v>2024</v>
      </c>
      <c r="B866" t="s">
        <v>6455</v>
      </c>
      <c r="C866">
        <v>72</v>
      </c>
      <c r="D866">
        <v>2</v>
      </c>
      <c r="E866">
        <v>5</v>
      </c>
      <c r="F866" t="s">
        <v>793</v>
      </c>
      <c r="G866" t="s">
        <v>6456</v>
      </c>
      <c r="H866">
        <v>7</v>
      </c>
      <c r="I866">
        <v>102087</v>
      </c>
      <c r="J866">
        <v>1111</v>
      </c>
      <c r="K866" t="s">
        <v>6452</v>
      </c>
      <c r="L866">
        <v>0</v>
      </c>
      <c r="M866" t="s">
        <v>5520</v>
      </c>
      <c r="N866">
        <v>-45075.61</v>
      </c>
      <c r="O866">
        <v>170578.06</v>
      </c>
      <c r="P866">
        <v>0</v>
      </c>
      <c r="Q866">
        <v>123883.88</v>
      </c>
      <c r="R866">
        <v>0</v>
      </c>
      <c r="S866">
        <v>1618.57</v>
      </c>
    </row>
    <row r="867" spans="1:19" x14ac:dyDescent="0.35">
      <c r="A867">
        <v>2024</v>
      </c>
      <c r="B867" t="s">
        <v>5696</v>
      </c>
      <c r="C867">
        <v>88</v>
      </c>
      <c r="D867">
        <v>2</v>
      </c>
      <c r="E867">
        <v>8</v>
      </c>
      <c r="F867" t="s">
        <v>262</v>
      </c>
      <c r="G867" t="s">
        <v>5697</v>
      </c>
      <c r="H867">
        <v>7</v>
      </c>
      <c r="I867">
        <v>102087</v>
      </c>
      <c r="J867">
        <v>2</v>
      </c>
      <c r="K867" t="s">
        <v>6452</v>
      </c>
      <c r="L867">
        <v>0</v>
      </c>
      <c r="M867" t="s">
        <v>5520</v>
      </c>
      <c r="N867">
        <v>108307.56</v>
      </c>
      <c r="O867">
        <v>29129.73</v>
      </c>
      <c r="P867">
        <v>0</v>
      </c>
      <c r="Q867">
        <v>45461.79</v>
      </c>
      <c r="R867">
        <v>0</v>
      </c>
      <c r="S867">
        <v>91975.5</v>
      </c>
    </row>
    <row r="868" spans="1:19" x14ac:dyDescent="0.35">
      <c r="A868">
        <v>2024</v>
      </c>
      <c r="B868" t="s">
        <v>5773</v>
      </c>
      <c r="C868">
        <v>91</v>
      </c>
      <c r="D868">
        <v>2</v>
      </c>
      <c r="E868">
        <v>12</v>
      </c>
      <c r="F868" t="s">
        <v>861</v>
      </c>
      <c r="G868" t="s">
        <v>6457</v>
      </c>
      <c r="H868">
        <v>7</v>
      </c>
      <c r="I868">
        <v>102087</v>
      </c>
      <c r="J868">
        <v>2</v>
      </c>
      <c r="K868" t="s">
        <v>6458</v>
      </c>
      <c r="L868">
        <v>0</v>
      </c>
      <c r="M868" t="s">
        <v>5520</v>
      </c>
      <c r="N868">
        <v>141639.9</v>
      </c>
      <c r="O868">
        <v>19680.36</v>
      </c>
      <c r="P868">
        <v>0</v>
      </c>
      <c r="Q868">
        <v>8812.9599999999991</v>
      </c>
      <c r="R868">
        <v>0</v>
      </c>
      <c r="S868">
        <v>152507.29999999999</v>
      </c>
    </row>
    <row r="869" spans="1:19" x14ac:dyDescent="0.35">
      <c r="A869">
        <v>2024</v>
      </c>
      <c r="B869" t="s">
        <v>5517</v>
      </c>
      <c r="C869">
        <v>49</v>
      </c>
      <c r="D869">
        <v>2</v>
      </c>
      <c r="E869">
        <v>6</v>
      </c>
      <c r="F869" t="s">
        <v>665</v>
      </c>
      <c r="G869" t="s">
        <v>5518</v>
      </c>
      <c r="H869">
        <v>7</v>
      </c>
      <c r="I869">
        <v>900011</v>
      </c>
      <c r="J869">
        <v>506</v>
      </c>
      <c r="K869" t="s">
        <v>6459</v>
      </c>
      <c r="L869">
        <v>0</v>
      </c>
      <c r="M869" t="s">
        <v>5520</v>
      </c>
      <c r="N869">
        <v>9798.7099999999991</v>
      </c>
      <c r="O869">
        <v>20000</v>
      </c>
      <c r="P869">
        <v>0</v>
      </c>
      <c r="Q869">
        <v>18227.740000000002</v>
      </c>
      <c r="R869">
        <v>0</v>
      </c>
      <c r="S869">
        <v>11570.97</v>
      </c>
    </row>
    <row r="870" spans="1:19" x14ac:dyDescent="0.35">
      <c r="A870">
        <v>2024</v>
      </c>
      <c r="B870" t="s">
        <v>5578</v>
      </c>
      <c r="C870">
        <v>79</v>
      </c>
      <c r="D870">
        <v>2</v>
      </c>
      <c r="E870">
        <v>10</v>
      </c>
      <c r="F870" t="s">
        <v>282</v>
      </c>
      <c r="G870" t="s">
        <v>5807</v>
      </c>
      <c r="H870">
        <v>7</v>
      </c>
      <c r="I870">
        <v>102087</v>
      </c>
      <c r="J870">
        <v>1111</v>
      </c>
      <c r="K870" t="s">
        <v>6460</v>
      </c>
      <c r="L870">
        <v>0</v>
      </c>
      <c r="M870" t="s">
        <v>5520</v>
      </c>
      <c r="N870">
        <v>384333.55</v>
      </c>
      <c r="O870">
        <v>1625229.46</v>
      </c>
      <c r="P870">
        <v>0</v>
      </c>
      <c r="Q870">
        <v>1351160.79</v>
      </c>
      <c r="R870">
        <v>0</v>
      </c>
      <c r="S870">
        <v>658402.22</v>
      </c>
    </row>
    <row r="871" spans="1:19" x14ac:dyDescent="0.35">
      <c r="A871">
        <v>2024</v>
      </c>
      <c r="B871" t="s">
        <v>5538</v>
      </c>
      <c r="C871">
        <v>71</v>
      </c>
      <c r="D871">
        <v>2</v>
      </c>
      <c r="E871">
        <v>12</v>
      </c>
      <c r="F871" t="s">
        <v>278</v>
      </c>
      <c r="G871" t="s">
        <v>5615</v>
      </c>
      <c r="H871">
        <v>7</v>
      </c>
      <c r="I871">
        <v>910072</v>
      </c>
      <c r="J871">
        <v>22</v>
      </c>
      <c r="K871" t="s">
        <v>6461</v>
      </c>
      <c r="L871">
        <v>0</v>
      </c>
      <c r="M871" t="s">
        <v>5520</v>
      </c>
      <c r="N871">
        <v>21297.75</v>
      </c>
      <c r="O871">
        <v>2264</v>
      </c>
      <c r="P871">
        <v>0</v>
      </c>
      <c r="Q871">
        <v>2017.63</v>
      </c>
      <c r="R871">
        <v>0</v>
      </c>
      <c r="S871">
        <v>21544.12</v>
      </c>
    </row>
    <row r="872" spans="1:19" x14ac:dyDescent="0.35">
      <c r="A872">
        <v>2024</v>
      </c>
      <c r="B872" t="s">
        <v>5564</v>
      </c>
      <c r="C872">
        <v>48</v>
      </c>
      <c r="D872">
        <v>2</v>
      </c>
      <c r="E872">
        <v>5</v>
      </c>
      <c r="F872" t="s">
        <v>618</v>
      </c>
      <c r="G872" t="s">
        <v>6462</v>
      </c>
      <c r="H872">
        <v>7</v>
      </c>
      <c r="I872">
        <v>901181</v>
      </c>
      <c r="J872">
        <v>1181</v>
      </c>
      <c r="K872" t="s">
        <v>6463</v>
      </c>
      <c r="L872">
        <v>0</v>
      </c>
      <c r="M872" t="s">
        <v>5520</v>
      </c>
      <c r="N872">
        <v>12585.7</v>
      </c>
      <c r="O872">
        <v>0</v>
      </c>
      <c r="P872">
        <v>0</v>
      </c>
      <c r="Q872">
        <v>0</v>
      </c>
      <c r="R872">
        <v>0</v>
      </c>
      <c r="S872">
        <v>12585.7</v>
      </c>
    </row>
    <row r="873" spans="1:19" x14ac:dyDescent="0.35">
      <c r="A873">
        <v>2024</v>
      </c>
      <c r="B873" t="s">
        <v>6084</v>
      </c>
      <c r="C873">
        <v>67</v>
      </c>
      <c r="D873">
        <v>2</v>
      </c>
      <c r="E873">
        <v>2</v>
      </c>
      <c r="F873" t="s">
        <v>780</v>
      </c>
      <c r="G873" t="s">
        <v>6085</v>
      </c>
      <c r="H873">
        <v>7</v>
      </c>
      <c r="I873">
        <v>900002</v>
      </c>
      <c r="J873">
        <v>22</v>
      </c>
      <c r="K873" t="s">
        <v>6464</v>
      </c>
      <c r="L873">
        <v>0</v>
      </c>
      <c r="M873" t="s">
        <v>5520</v>
      </c>
      <c r="N873">
        <v>238.95</v>
      </c>
      <c r="O873">
        <v>0</v>
      </c>
      <c r="P873">
        <v>0</v>
      </c>
      <c r="Q873">
        <v>0</v>
      </c>
      <c r="R873">
        <v>0</v>
      </c>
      <c r="S873">
        <v>238.95</v>
      </c>
    </row>
    <row r="874" spans="1:19" x14ac:dyDescent="0.35">
      <c r="A874">
        <v>2024</v>
      </c>
      <c r="B874" t="s">
        <v>5611</v>
      </c>
      <c r="C874">
        <v>57</v>
      </c>
      <c r="D874">
        <v>2</v>
      </c>
      <c r="E874">
        <v>7</v>
      </c>
      <c r="F874" t="s">
        <v>582</v>
      </c>
      <c r="G874" t="s">
        <v>5614</v>
      </c>
      <c r="H874">
        <v>7</v>
      </c>
      <c r="I874">
        <v>900001</v>
      </c>
      <c r="J874">
        <v>1181</v>
      </c>
      <c r="K874" t="s">
        <v>6465</v>
      </c>
      <c r="L874">
        <v>0</v>
      </c>
      <c r="M874" t="s">
        <v>5520</v>
      </c>
      <c r="N874">
        <v>0</v>
      </c>
      <c r="O874">
        <v>142179.06</v>
      </c>
      <c r="P874">
        <v>0</v>
      </c>
      <c r="Q874">
        <v>119984.45</v>
      </c>
      <c r="R874">
        <v>0</v>
      </c>
      <c r="S874">
        <v>22194.61</v>
      </c>
    </row>
    <row r="875" spans="1:19" x14ac:dyDescent="0.35">
      <c r="A875">
        <v>2024</v>
      </c>
      <c r="B875" t="s">
        <v>5572</v>
      </c>
      <c r="C875">
        <v>46</v>
      </c>
      <c r="D875">
        <v>2</v>
      </c>
      <c r="E875">
        <v>17</v>
      </c>
      <c r="F875" t="s">
        <v>336</v>
      </c>
      <c r="G875" t="s">
        <v>5573</v>
      </c>
      <c r="H875">
        <v>7</v>
      </c>
      <c r="I875">
        <v>900006</v>
      </c>
      <c r="J875">
        <v>13</v>
      </c>
      <c r="K875" t="s">
        <v>6466</v>
      </c>
      <c r="L875">
        <v>0</v>
      </c>
      <c r="M875" t="s">
        <v>5520</v>
      </c>
      <c r="N875">
        <v>0</v>
      </c>
      <c r="O875">
        <v>182139.42</v>
      </c>
      <c r="P875">
        <v>0</v>
      </c>
      <c r="Q875">
        <v>145890.82</v>
      </c>
      <c r="R875">
        <v>0</v>
      </c>
      <c r="S875">
        <v>36248.6</v>
      </c>
    </row>
    <row r="876" spans="1:19" x14ac:dyDescent="0.35">
      <c r="A876">
        <v>2024</v>
      </c>
      <c r="B876" t="s">
        <v>5594</v>
      </c>
      <c r="C876">
        <v>73</v>
      </c>
      <c r="D876">
        <v>2</v>
      </c>
      <c r="E876">
        <v>3</v>
      </c>
      <c r="F876" t="s">
        <v>667</v>
      </c>
      <c r="G876" t="s">
        <v>5725</v>
      </c>
      <c r="H876">
        <v>7</v>
      </c>
      <c r="I876">
        <v>900006</v>
      </c>
      <c r="J876">
        <v>107</v>
      </c>
      <c r="K876" t="s">
        <v>6467</v>
      </c>
      <c r="L876">
        <v>0</v>
      </c>
      <c r="M876" t="s">
        <v>5520</v>
      </c>
      <c r="N876">
        <v>108384.11</v>
      </c>
      <c r="O876">
        <v>0</v>
      </c>
      <c r="P876">
        <v>0</v>
      </c>
      <c r="Q876">
        <v>0</v>
      </c>
      <c r="R876">
        <v>0</v>
      </c>
      <c r="S876">
        <v>108384.11</v>
      </c>
    </row>
    <row r="877" spans="1:19" x14ac:dyDescent="0.35">
      <c r="A877">
        <v>2024</v>
      </c>
      <c r="B877" t="s">
        <v>5523</v>
      </c>
      <c r="C877">
        <v>2</v>
      </c>
      <c r="D877">
        <v>2</v>
      </c>
      <c r="E877">
        <v>12</v>
      </c>
      <c r="F877" t="s">
        <v>320</v>
      </c>
      <c r="G877" t="s">
        <v>6468</v>
      </c>
      <c r="H877">
        <v>7</v>
      </c>
      <c r="I877">
        <v>900001</v>
      </c>
      <c r="J877">
        <v>104030</v>
      </c>
      <c r="K877" t="s">
        <v>6469</v>
      </c>
      <c r="L877">
        <v>0</v>
      </c>
      <c r="M877" t="s">
        <v>5520</v>
      </c>
      <c r="N877">
        <v>14640.7</v>
      </c>
      <c r="O877">
        <v>118290.04</v>
      </c>
      <c r="P877">
        <v>0</v>
      </c>
      <c r="Q877">
        <v>121476.16</v>
      </c>
      <c r="R877">
        <v>0</v>
      </c>
      <c r="S877">
        <v>11454.58</v>
      </c>
    </row>
    <row r="878" spans="1:19" x14ac:dyDescent="0.35">
      <c r="A878">
        <v>2024</v>
      </c>
      <c r="B878" t="s">
        <v>5702</v>
      </c>
      <c r="C878">
        <v>3</v>
      </c>
      <c r="D878">
        <v>2</v>
      </c>
      <c r="E878">
        <v>12</v>
      </c>
      <c r="F878" t="s">
        <v>351</v>
      </c>
      <c r="G878" t="s">
        <v>5866</v>
      </c>
      <c r="H878">
        <v>7</v>
      </c>
      <c r="I878">
        <v>900001</v>
      </c>
      <c r="J878">
        <v>180</v>
      </c>
      <c r="K878" t="s">
        <v>6470</v>
      </c>
      <c r="L878">
        <v>0</v>
      </c>
      <c r="M878" t="s">
        <v>5520</v>
      </c>
      <c r="N878">
        <v>1824.04</v>
      </c>
      <c r="O878">
        <v>468.69</v>
      </c>
      <c r="P878">
        <v>0</v>
      </c>
      <c r="Q878">
        <v>0</v>
      </c>
      <c r="R878">
        <v>0</v>
      </c>
      <c r="S878">
        <v>2292.73</v>
      </c>
    </row>
    <row r="879" spans="1:19" x14ac:dyDescent="0.35">
      <c r="A879">
        <v>2024</v>
      </c>
      <c r="B879" t="s">
        <v>5569</v>
      </c>
      <c r="C879">
        <v>20</v>
      </c>
      <c r="D879">
        <v>2</v>
      </c>
      <c r="E879">
        <v>3</v>
      </c>
      <c r="F879" t="s">
        <v>574</v>
      </c>
      <c r="G879" t="s">
        <v>6149</v>
      </c>
      <c r="H879">
        <v>7</v>
      </c>
      <c r="I879">
        <v>900009</v>
      </c>
      <c r="J879">
        <v>45</v>
      </c>
      <c r="K879" t="s">
        <v>6469</v>
      </c>
      <c r="L879">
        <v>0</v>
      </c>
      <c r="M879" t="s">
        <v>5520</v>
      </c>
      <c r="N879">
        <v>72480.63</v>
      </c>
      <c r="O879">
        <v>319523</v>
      </c>
      <c r="P879">
        <v>0</v>
      </c>
      <c r="Q879">
        <v>322486.75</v>
      </c>
      <c r="R879">
        <v>0</v>
      </c>
      <c r="S879">
        <v>69516.88</v>
      </c>
    </row>
    <row r="880" spans="1:19" x14ac:dyDescent="0.35">
      <c r="A880">
        <v>2024</v>
      </c>
      <c r="B880" t="s">
        <v>5712</v>
      </c>
      <c r="C880">
        <v>28</v>
      </c>
      <c r="D880">
        <v>2</v>
      </c>
      <c r="E880">
        <v>13</v>
      </c>
      <c r="F880" t="s">
        <v>616</v>
      </c>
      <c r="G880" t="s">
        <v>5972</v>
      </c>
      <c r="H880">
        <v>7</v>
      </c>
      <c r="I880">
        <v>900003</v>
      </c>
      <c r="J880">
        <v>281</v>
      </c>
      <c r="K880" t="s">
        <v>6470</v>
      </c>
      <c r="L880">
        <v>0</v>
      </c>
      <c r="M880" t="s">
        <v>5520</v>
      </c>
      <c r="N880">
        <v>23292.77</v>
      </c>
      <c r="O880">
        <v>46551.4</v>
      </c>
      <c r="P880">
        <v>0</v>
      </c>
      <c r="Q880">
        <v>46000</v>
      </c>
      <c r="R880">
        <v>0</v>
      </c>
      <c r="S880">
        <v>23844.17</v>
      </c>
    </row>
    <row r="881" spans="1:19" x14ac:dyDescent="0.35">
      <c r="A881">
        <v>2024</v>
      </c>
      <c r="B881" t="s">
        <v>5600</v>
      </c>
      <c r="C881">
        <v>29</v>
      </c>
      <c r="D881">
        <v>2</v>
      </c>
      <c r="E881">
        <v>2</v>
      </c>
      <c r="F881" t="s">
        <v>354</v>
      </c>
      <c r="G881" t="s">
        <v>5651</v>
      </c>
      <c r="H881">
        <v>7</v>
      </c>
      <c r="I881">
        <v>900018</v>
      </c>
      <c r="J881">
        <v>1181</v>
      </c>
      <c r="K881" t="s">
        <v>6470</v>
      </c>
      <c r="L881">
        <v>0</v>
      </c>
      <c r="M881" t="s">
        <v>5520</v>
      </c>
      <c r="N881">
        <v>569902.16</v>
      </c>
      <c r="O881">
        <v>2292052.38</v>
      </c>
      <c r="P881">
        <v>0</v>
      </c>
      <c r="Q881">
        <v>2300500</v>
      </c>
      <c r="R881">
        <v>0</v>
      </c>
      <c r="S881">
        <v>561454.54</v>
      </c>
    </row>
    <row r="882" spans="1:19" x14ac:dyDescent="0.35">
      <c r="A882">
        <v>2024</v>
      </c>
      <c r="B882" t="s">
        <v>5564</v>
      </c>
      <c r="C882">
        <v>48</v>
      </c>
      <c r="D882">
        <v>2</v>
      </c>
      <c r="E882">
        <v>12</v>
      </c>
      <c r="F882" t="s">
        <v>725</v>
      </c>
      <c r="G882" t="s">
        <v>6398</v>
      </c>
      <c r="H882">
        <v>7</v>
      </c>
      <c r="I882">
        <v>900009</v>
      </c>
      <c r="J882">
        <v>10</v>
      </c>
      <c r="K882" t="s">
        <v>6470</v>
      </c>
      <c r="L882">
        <v>0</v>
      </c>
      <c r="M882" t="s">
        <v>5520</v>
      </c>
      <c r="N882">
        <v>-2946.25</v>
      </c>
      <c r="O882">
        <v>141406.51999999999</v>
      </c>
      <c r="P882">
        <v>0</v>
      </c>
      <c r="Q882">
        <v>91015</v>
      </c>
      <c r="R882">
        <v>0</v>
      </c>
      <c r="S882">
        <v>47445.27</v>
      </c>
    </row>
    <row r="883" spans="1:19" x14ac:dyDescent="0.35">
      <c r="A883">
        <v>2024</v>
      </c>
      <c r="B883" t="s">
        <v>5538</v>
      </c>
      <c r="C883">
        <v>71</v>
      </c>
      <c r="D883">
        <v>2</v>
      </c>
      <c r="E883">
        <v>12</v>
      </c>
      <c r="F883" t="s">
        <v>278</v>
      </c>
      <c r="G883" t="s">
        <v>5615</v>
      </c>
      <c r="H883">
        <v>7</v>
      </c>
      <c r="I883">
        <v>900009</v>
      </c>
      <c r="J883">
        <v>20</v>
      </c>
      <c r="K883" t="s">
        <v>6469</v>
      </c>
      <c r="L883">
        <v>0</v>
      </c>
      <c r="M883" t="s">
        <v>5520</v>
      </c>
      <c r="N883">
        <v>76281.8</v>
      </c>
      <c r="O883">
        <v>196533.56</v>
      </c>
      <c r="P883">
        <v>0</v>
      </c>
      <c r="Q883">
        <v>247000</v>
      </c>
      <c r="R883">
        <v>0</v>
      </c>
      <c r="S883">
        <v>25815.360000000001</v>
      </c>
    </row>
    <row r="884" spans="1:19" x14ac:dyDescent="0.35">
      <c r="A884">
        <v>2024</v>
      </c>
      <c r="B884" t="s">
        <v>5538</v>
      </c>
      <c r="C884">
        <v>71</v>
      </c>
      <c r="D884">
        <v>2</v>
      </c>
      <c r="E884">
        <v>13</v>
      </c>
      <c r="F884" t="s">
        <v>531</v>
      </c>
      <c r="G884" t="s">
        <v>5630</v>
      </c>
      <c r="H884">
        <v>7</v>
      </c>
      <c r="I884">
        <v>900003</v>
      </c>
      <c r="J884">
        <v>1181</v>
      </c>
      <c r="K884" t="s">
        <v>6470</v>
      </c>
      <c r="L884">
        <v>0</v>
      </c>
      <c r="M884" t="s">
        <v>5520</v>
      </c>
      <c r="N884">
        <v>127384.01</v>
      </c>
      <c r="O884">
        <v>893861.22</v>
      </c>
      <c r="P884">
        <v>0</v>
      </c>
      <c r="Q884">
        <v>950000</v>
      </c>
      <c r="R884">
        <v>0</v>
      </c>
      <c r="S884">
        <v>71245.23</v>
      </c>
    </row>
    <row r="885" spans="1:19" x14ac:dyDescent="0.35">
      <c r="A885">
        <v>2024</v>
      </c>
      <c r="B885" t="s">
        <v>5678</v>
      </c>
      <c r="C885">
        <v>32</v>
      </c>
      <c r="D885">
        <v>2</v>
      </c>
      <c r="E885">
        <v>12</v>
      </c>
      <c r="F885" t="s">
        <v>125</v>
      </c>
      <c r="G885" t="s">
        <v>6199</v>
      </c>
      <c r="H885">
        <v>7</v>
      </c>
      <c r="I885">
        <v>900011</v>
      </c>
      <c r="J885">
        <v>20</v>
      </c>
      <c r="K885" t="s">
        <v>6471</v>
      </c>
      <c r="L885">
        <v>0</v>
      </c>
      <c r="M885" t="s">
        <v>5520</v>
      </c>
      <c r="N885">
        <v>62794.8</v>
      </c>
      <c r="O885">
        <v>431886.8</v>
      </c>
      <c r="P885">
        <v>0</v>
      </c>
      <c r="Q885">
        <v>419375</v>
      </c>
      <c r="R885">
        <v>0</v>
      </c>
      <c r="S885">
        <v>75306.600000000006</v>
      </c>
    </row>
    <row r="886" spans="1:19" x14ac:dyDescent="0.35">
      <c r="A886">
        <v>2024</v>
      </c>
      <c r="B886" t="s">
        <v>5527</v>
      </c>
      <c r="C886">
        <v>30</v>
      </c>
      <c r="D886">
        <v>2</v>
      </c>
      <c r="E886">
        <v>8</v>
      </c>
      <c r="F886" t="s">
        <v>442</v>
      </c>
      <c r="G886" t="s">
        <v>5528</v>
      </c>
      <c r="H886">
        <v>7</v>
      </c>
      <c r="I886">
        <v>900004</v>
      </c>
      <c r="J886">
        <v>1181</v>
      </c>
      <c r="K886" t="s">
        <v>6472</v>
      </c>
      <c r="L886">
        <v>0</v>
      </c>
      <c r="M886" t="s">
        <v>5520</v>
      </c>
      <c r="N886">
        <v>9827.68</v>
      </c>
      <c r="O886">
        <v>628.11</v>
      </c>
      <c r="P886">
        <v>0</v>
      </c>
      <c r="Q886">
        <v>0</v>
      </c>
      <c r="R886">
        <v>0</v>
      </c>
      <c r="S886">
        <v>10455.790000000001</v>
      </c>
    </row>
    <row r="887" spans="1:19" x14ac:dyDescent="0.35">
      <c r="A887">
        <v>2024</v>
      </c>
      <c r="B887" t="s">
        <v>5527</v>
      </c>
      <c r="C887">
        <v>30</v>
      </c>
      <c r="D887">
        <v>2</v>
      </c>
      <c r="E887">
        <v>9</v>
      </c>
      <c r="F887" t="s">
        <v>624</v>
      </c>
      <c r="G887" t="s">
        <v>5802</v>
      </c>
      <c r="H887">
        <v>7</v>
      </c>
      <c r="I887">
        <v>900004</v>
      </c>
      <c r="J887">
        <v>1181</v>
      </c>
      <c r="K887" t="s">
        <v>6472</v>
      </c>
      <c r="L887">
        <v>0</v>
      </c>
      <c r="M887" t="s">
        <v>5520</v>
      </c>
      <c r="N887">
        <v>82462.23</v>
      </c>
      <c r="O887">
        <v>608645.38</v>
      </c>
      <c r="P887">
        <v>0</v>
      </c>
      <c r="Q887">
        <v>603038</v>
      </c>
      <c r="R887">
        <v>0</v>
      </c>
      <c r="S887">
        <v>88069.61</v>
      </c>
    </row>
    <row r="888" spans="1:19" x14ac:dyDescent="0.35">
      <c r="A888">
        <v>2024</v>
      </c>
      <c r="B888" t="s">
        <v>5678</v>
      </c>
      <c r="C888">
        <v>32</v>
      </c>
      <c r="D888">
        <v>2</v>
      </c>
      <c r="E888">
        <v>1</v>
      </c>
      <c r="F888" t="s">
        <v>622</v>
      </c>
      <c r="G888" t="s">
        <v>6473</v>
      </c>
      <c r="H888">
        <v>7</v>
      </c>
      <c r="I888">
        <v>900001</v>
      </c>
      <c r="J888">
        <v>1181</v>
      </c>
      <c r="K888" t="s">
        <v>6472</v>
      </c>
      <c r="L888">
        <v>0</v>
      </c>
      <c r="M888" t="s">
        <v>5520</v>
      </c>
      <c r="N888">
        <v>7535.06</v>
      </c>
      <c r="O888">
        <v>0</v>
      </c>
      <c r="P888">
        <v>0</v>
      </c>
      <c r="Q888">
        <v>7535.06</v>
      </c>
      <c r="R888">
        <v>0</v>
      </c>
      <c r="S888">
        <v>0</v>
      </c>
    </row>
    <row r="889" spans="1:19" x14ac:dyDescent="0.35">
      <c r="A889">
        <v>2024</v>
      </c>
      <c r="B889" t="s">
        <v>5538</v>
      </c>
      <c r="C889">
        <v>71</v>
      </c>
      <c r="D889">
        <v>2</v>
      </c>
      <c r="E889">
        <v>6</v>
      </c>
      <c r="F889" t="s">
        <v>480</v>
      </c>
      <c r="G889" t="s">
        <v>5617</v>
      </c>
      <c r="H889">
        <v>7</v>
      </c>
      <c r="I889">
        <v>932006</v>
      </c>
      <c r="J889">
        <v>12</v>
      </c>
      <c r="K889" t="s">
        <v>6474</v>
      </c>
      <c r="L889">
        <v>0</v>
      </c>
      <c r="M889" t="s">
        <v>5520</v>
      </c>
      <c r="N889">
        <v>370611.59</v>
      </c>
      <c r="O889">
        <v>759641.39</v>
      </c>
      <c r="P889">
        <v>0</v>
      </c>
      <c r="Q889">
        <v>919880.5</v>
      </c>
      <c r="R889">
        <v>0</v>
      </c>
      <c r="S889">
        <v>210372.48000000001</v>
      </c>
    </row>
    <row r="890" spans="1:19" x14ac:dyDescent="0.35">
      <c r="A890">
        <v>2024</v>
      </c>
      <c r="B890" t="s">
        <v>5767</v>
      </c>
      <c r="C890">
        <v>56</v>
      </c>
      <c r="D890">
        <v>2</v>
      </c>
      <c r="E890">
        <v>1</v>
      </c>
      <c r="F890" t="s">
        <v>745</v>
      </c>
      <c r="G890" t="s">
        <v>6065</v>
      </c>
      <c r="H890">
        <v>7</v>
      </c>
      <c r="I890">
        <v>950448</v>
      </c>
      <c r="J890">
        <v>3</v>
      </c>
      <c r="K890" t="s">
        <v>6475</v>
      </c>
      <c r="L890">
        <v>0</v>
      </c>
      <c r="M890" t="s">
        <v>5520</v>
      </c>
      <c r="N890">
        <v>1402.75</v>
      </c>
      <c r="O890">
        <v>0</v>
      </c>
      <c r="P890">
        <v>0</v>
      </c>
      <c r="Q890">
        <v>0</v>
      </c>
      <c r="R890">
        <v>0</v>
      </c>
      <c r="S890">
        <v>1402.75</v>
      </c>
    </row>
    <row r="891" spans="1:19" x14ac:dyDescent="0.35">
      <c r="A891">
        <v>2024</v>
      </c>
      <c r="B891" t="s">
        <v>5564</v>
      </c>
      <c r="C891">
        <v>48</v>
      </c>
      <c r="D891">
        <v>2</v>
      </c>
      <c r="E891">
        <v>8</v>
      </c>
      <c r="F891" t="s">
        <v>305</v>
      </c>
      <c r="G891" t="s">
        <v>5565</v>
      </c>
      <c r="H891">
        <v>7</v>
      </c>
      <c r="I891">
        <v>104026</v>
      </c>
      <c r="J891">
        <v>1190</v>
      </c>
      <c r="K891" t="s">
        <v>6476</v>
      </c>
      <c r="L891">
        <v>0</v>
      </c>
      <c r="M891" t="s">
        <v>5520</v>
      </c>
      <c r="N891">
        <v>80417.47</v>
      </c>
      <c r="O891">
        <v>53483.27</v>
      </c>
      <c r="P891">
        <v>0</v>
      </c>
      <c r="Q891">
        <v>76348.03</v>
      </c>
      <c r="R891">
        <v>0</v>
      </c>
      <c r="S891">
        <v>57552.71</v>
      </c>
    </row>
    <row r="892" spans="1:19" x14ac:dyDescent="0.35">
      <c r="A892">
        <v>2024</v>
      </c>
      <c r="B892" t="s">
        <v>5788</v>
      </c>
      <c r="C892">
        <v>33</v>
      </c>
      <c r="D892">
        <v>2</v>
      </c>
      <c r="E892">
        <v>9</v>
      </c>
      <c r="F892" t="s">
        <v>480</v>
      </c>
      <c r="G892" t="s">
        <v>6477</v>
      </c>
      <c r="H892">
        <v>7</v>
      </c>
      <c r="I892">
        <v>104050</v>
      </c>
      <c r="J892">
        <v>13</v>
      </c>
      <c r="K892" t="s">
        <v>6478</v>
      </c>
      <c r="L892">
        <v>0</v>
      </c>
      <c r="M892" t="s">
        <v>5520</v>
      </c>
      <c r="N892">
        <v>177361.24</v>
      </c>
      <c r="O892">
        <v>22970.12</v>
      </c>
      <c r="P892">
        <v>0</v>
      </c>
      <c r="Q892">
        <v>7488.52</v>
      </c>
      <c r="R892">
        <v>0</v>
      </c>
      <c r="S892">
        <v>192842.84</v>
      </c>
    </row>
    <row r="893" spans="1:19" x14ac:dyDescent="0.35">
      <c r="A893">
        <v>2024</v>
      </c>
      <c r="B893" t="s">
        <v>5558</v>
      </c>
      <c r="C893">
        <v>42</v>
      </c>
      <c r="D893">
        <v>2</v>
      </c>
      <c r="E893">
        <v>3</v>
      </c>
      <c r="F893" t="s">
        <v>369</v>
      </c>
      <c r="G893" t="s">
        <v>6479</v>
      </c>
      <c r="H893">
        <v>7</v>
      </c>
      <c r="I893">
        <v>104026</v>
      </c>
      <c r="J893">
        <v>6051</v>
      </c>
      <c r="K893" t="s">
        <v>6478</v>
      </c>
      <c r="L893">
        <v>0</v>
      </c>
      <c r="M893" t="s">
        <v>5520</v>
      </c>
      <c r="N893">
        <v>0</v>
      </c>
      <c r="O893">
        <v>63751.33</v>
      </c>
      <c r="P893">
        <v>0</v>
      </c>
      <c r="Q893">
        <v>0</v>
      </c>
      <c r="R893">
        <v>0</v>
      </c>
      <c r="S893">
        <v>63751.33</v>
      </c>
    </row>
    <row r="894" spans="1:19" x14ac:dyDescent="0.35">
      <c r="A894">
        <v>2024</v>
      </c>
      <c r="B894" t="s">
        <v>5572</v>
      </c>
      <c r="C894">
        <v>46</v>
      </c>
      <c r="D894">
        <v>2</v>
      </c>
      <c r="E894">
        <v>7</v>
      </c>
      <c r="F894" t="s">
        <v>710</v>
      </c>
      <c r="G894" t="s">
        <v>6480</v>
      </c>
      <c r="H894">
        <v>7</v>
      </c>
      <c r="I894">
        <v>104026</v>
      </c>
      <c r="J894">
        <v>6</v>
      </c>
      <c r="K894" t="s">
        <v>6478</v>
      </c>
      <c r="L894">
        <v>0</v>
      </c>
      <c r="M894" t="s">
        <v>5520</v>
      </c>
      <c r="N894">
        <v>173010.91</v>
      </c>
      <c r="O894">
        <v>37903.71</v>
      </c>
      <c r="P894">
        <v>0</v>
      </c>
      <c r="Q894">
        <v>84906.62</v>
      </c>
      <c r="R894">
        <v>0</v>
      </c>
      <c r="S894">
        <v>126008</v>
      </c>
    </row>
    <row r="895" spans="1:19" x14ac:dyDescent="0.35">
      <c r="A895">
        <v>2024</v>
      </c>
      <c r="B895" t="s">
        <v>5775</v>
      </c>
      <c r="C895">
        <v>92</v>
      </c>
      <c r="D895">
        <v>2</v>
      </c>
      <c r="E895">
        <v>2</v>
      </c>
      <c r="F895" t="s">
        <v>568</v>
      </c>
      <c r="G895" t="s">
        <v>6338</v>
      </c>
      <c r="H895">
        <v>7</v>
      </c>
      <c r="I895">
        <v>104026</v>
      </c>
      <c r="J895">
        <v>1190</v>
      </c>
      <c r="K895" t="s">
        <v>6481</v>
      </c>
      <c r="L895">
        <v>0</v>
      </c>
      <c r="M895" t="s">
        <v>5520</v>
      </c>
      <c r="N895">
        <v>31101.5</v>
      </c>
      <c r="O895">
        <v>27304.23</v>
      </c>
      <c r="P895">
        <v>0</v>
      </c>
      <c r="Q895">
        <v>9984</v>
      </c>
      <c r="R895">
        <v>0</v>
      </c>
      <c r="S895">
        <v>48421.73</v>
      </c>
    </row>
    <row r="896" spans="1:19" x14ac:dyDescent="0.35">
      <c r="A896">
        <v>2024</v>
      </c>
      <c r="B896" t="s">
        <v>5523</v>
      </c>
      <c r="C896">
        <v>2</v>
      </c>
      <c r="D896">
        <v>2</v>
      </c>
      <c r="E896">
        <v>11</v>
      </c>
      <c r="F896" t="s">
        <v>317</v>
      </c>
      <c r="G896" t="s">
        <v>5901</v>
      </c>
      <c r="H896">
        <v>7</v>
      </c>
      <c r="I896">
        <v>950012</v>
      </c>
      <c r="J896">
        <v>1182</v>
      </c>
      <c r="K896" t="s">
        <v>6482</v>
      </c>
      <c r="L896">
        <v>0</v>
      </c>
      <c r="M896" t="s">
        <v>5520</v>
      </c>
      <c r="N896">
        <v>756.65</v>
      </c>
      <c r="O896">
        <v>23.13</v>
      </c>
      <c r="P896">
        <v>0</v>
      </c>
      <c r="Q896">
        <v>0</v>
      </c>
      <c r="R896">
        <v>0</v>
      </c>
      <c r="S896">
        <v>779.78</v>
      </c>
    </row>
    <row r="897" spans="1:19" x14ac:dyDescent="0.35">
      <c r="A897">
        <v>2024</v>
      </c>
      <c r="B897" t="s">
        <v>5702</v>
      </c>
      <c r="C897">
        <v>3</v>
      </c>
      <c r="D897">
        <v>2</v>
      </c>
      <c r="E897">
        <v>1</v>
      </c>
      <c r="F897" t="s">
        <v>354</v>
      </c>
      <c r="G897" t="s">
        <v>6483</v>
      </c>
      <c r="H897">
        <v>7</v>
      </c>
      <c r="I897">
        <v>900009</v>
      </c>
      <c r="J897">
        <v>12</v>
      </c>
      <c r="K897" t="s">
        <v>6482</v>
      </c>
      <c r="L897">
        <v>0</v>
      </c>
      <c r="M897" t="s">
        <v>5520</v>
      </c>
      <c r="N897">
        <v>27386.86</v>
      </c>
      <c r="O897">
        <v>43117.65</v>
      </c>
      <c r="P897">
        <v>0</v>
      </c>
      <c r="Q897">
        <v>60051</v>
      </c>
      <c r="R897">
        <v>0</v>
      </c>
      <c r="S897">
        <v>10453.51</v>
      </c>
    </row>
    <row r="898" spans="1:19" x14ac:dyDescent="0.35">
      <c r="A898">
        <v>2024</v>
      </c>
      <c r="B898" t="s">
        <v>5702</v>
      </c>
      <c r="C898">
        <v>3</v>
      </c>
      <c r="D898">
        <v>2</v>
      </c>
      <c r="E898">
        <v>9</v>
      </c>
      <c r="F898" t="s">
        <v>377</v>
      </c>
      <c r="G898" t="s">
        <v>6484</v>
      </c>
      <c r="H898">
        <v>7</v>
      </c>
      <c r="I898">
        <v>950033</v>
      </c>
      <c r="J898">
        <v>950033</v>
      </c>
      <c r="K898" t="s">
        <v>6482</v>
      </c>
      <c r="L898">
        <v>0</v>
      </c>
      <c r="M898" t="s">
        <v>5520</v>
      </c>
      <c r="N898">
        <v>30954.37</v>
      </c>
      <c r="O898">
        <v>0</v>
      </c>
      <c r="P898">
        <v>0</v>
      </c>
      <c r="Q898">
        <v>0</v>
      </c>
      <c r="R898">
        <v>0</v>
      </c>
      <c r="S898">
        <v>30954.37</v>
      </c>
    </row>
    <row r="899" spans="1:19" x14ac:dyDescent="0.35">
      <c r="A899">
        <v>2024</v>
      </c>
      <c r="B899" t="s">
        <v>5704</v>
      </c>
      <c r="C899">
        <v>5</v>
      </c>
      <c r="D899">
        <v>2</v>
      </c>
      <c r="E899">
        <v>4</v>
      </c>
      <c r="F899" t="s">
        <v>125</v>
      </c>
      <c r="G899" t="s">
        <v>6412</v>
      </c>
      <c r="H899">
        <v>7</v>
      </c>
      <c r="I899">
        <v>900001</v>
      </c>
      <c r="J899">
        <v>7777</v>
      </c>
      <c r="K899" t="s">
        <v>6485</v>
      </c>
      <c r="L899">
        <v>0</v>
      </c>
      <c r="M899" t="s">
        <v>5520</v>
      </c>
      <c r="N899">
        <v>201.31</v>
      </c>
      <c r="O899">
        <v>0</v>
      </c>
      <c r="P899">
        <v>0</v>
      </c>
      <c r="Q899">
        <v>0</v>
      </c>
      <c r="R899">
        <v>0</v>
      </c>
      <c r="S899">
        <v>201.31</v>
      </c>
    </row>
    <row r="900" spans="1:19" x14ac:dyDescent="0.35">
      <c r="A900">
        <v>2024</v>
      </c>
      <c r="B900" t="s">
        <v>5671</v>
      </c>
      <c r="C900">
        <v>12</v>
      </c>
      <c r="D900">
        <v>2</v>
      </c>
      <c r="E900">
        <v>9</v>
      </c>
      <c r="F900" t="s">
        <v>327</v>
      </c>
      <c r="G900" t="s">
        <v>5933</v>
      </c>
      <c r="H900">
        <v>7</v>
      </c>
      <c r="I900">
        <v>900001</v>
      </c>
      <c r="J900">
        <v>1</v>
      </c>
      <c r="K900" t="s">
        <v>6485</v>
      </c>
      <c r="L900">
        <v>0</v>
      </c>
      <c r="M900" t="s">
        <v>5520</v>
      </c>
      <c r="N900">
        <v>4692.67</v>
      </c>
      <c r="O900">
        <v>20160.259999999998</v>
      </c>
      <c r="P900">
        <v>0</v>
      </c>
      <c r="Q900">
        <v>24852.93</v>
      </c>
      <c r="R900">
        <v>0</v>
      </c>
      <c r="S900">
        <v>0</v>
      </c>
    </row>
    <row r="901" spans="1:19" x14ac:dyDescent="0.35">
      <c r="A901">
        <v>2024</v>
      </c>
      <c r="B901" t="s">
        <v>5569</v>
      </c>
      <c r="C901">
        <v>20</v>
      </c>
      <c r="D901">
        <v>2</v>
      </c>
      <c r="E901">
        <v>11</v>
      </c>
      <c r="F901" t="s">
        <v>577</v>
      </c>
      <c r="G901" t="s">
        <v>5954</v>
      </c>
      <c r="H901">
        <v>7</v>
      </c>
      <c r="I901">
        <v>950125</v>
      </c>
      <c r="J901">
        <v>181</v>
      </c>
      <c r="K901" t="s">
        <v>6482</v>
      </c>
      <c r="L901">
        <v>0</v>
      </c>
      <c r="M901" t="s">
        <v>5520</v>
      </c>
      <c r="N901">
        <v>84277.37</v>
      </c>
      <c r="O901">
        <v>139189.59</v>
      </c>
      <c r="P901">
        <v>0</v>
      </c>
      <c r="Q901">
        <v>193290</v>
      </c>
      <c r="R901">
        <v>0</v>
      </c>
      <c r="S901">
        <v>30176.959999999999</v>
      </c>
    </row>
    <row r="902" spans="1:19" x14ac:dyDescent="0.35">
      <c r="A902">
        <v>2024</v>
      </c>
      <c r="B902" t="s">
        <v>5964</v>
      </c>
      <c r="C902">
        <v>26</v>
      </c>
      <c r="D902">
        <v>2</v>
      </c>
      <c r="E902">
        <v>10</v>
      </c>
      <c r="F902" t="s">
        <v>607</v>
      </c>
      <c r="G902" t="s">
        <v>6486</v>
      </c>
      <c r="H902">
        <v>7</v>
      </c>
      <c r="I902">
        <v>102552</v>
      </c>
      <c r="J902">
        <v>7</v>
      </c>
      <c r="K902" t="s">
        <v>6485</v>
      </c>
      <c r="L902">
        <v>0</v>
      </c>
      <c r="M902" t="s">
        <v>5520</v>
      </c>
      <c r="N902">
        <v>32253.11</v>
      </c>
      <c r="O902">
        <v>47244.26</v>
      </c>
      <c r="P902">
        <v>0</v>
      </c>
      <c r="Q902">
        <v>72076.350000000006</v>
      </c>
      <c r="R902">
        <v>0</v>
      </c>
      <c r="S902">
        <v>7421.02</v>
      </c>
    </row>
    <row r="903" spans="1:19" x14ac:dyDescent="0.35">
      <c r="A903">
        <v>2024</v>
      </c>
      <c r="B903" t="s">
        <v>5627</v>
      </c>
      <c r="C903">
        <v>27</v>
      </c>
      <c r="D903">
        <v>2</v>
      </c>
      <c r="E903">
        <v>7</v>
      </c>
      <c r="F903" t="s">
        <v>610</v>
      </c>
      <c r="G903" t="s">
        <v>5810</v>
      </c>
      <c r="H903">
        <v>7</v>
      </c>
      <c r="I903">
        <v>900004</v>
      </c>
      <c r="J903">
        <v>1182</v>
      </c>
      <c r="K903" t="s">
        <v>6485</v>
      </c>
      <c r="L903">
        <v>0</v>
      </c>
      <c r="M903" t="s">
        <v>5520</v>
      </c>
      <c r="N903">
        <v>5381.92</v>
      </c>
      <c r="O903">
        <v>93256.81</v>
      </c>
      <c r="P903">
        <v>0</v>
      </c>
      <c r="Q903">
        <v>82647.67</v>
      </c>
      <c r="R903">
        <v>0</v>
      </c>
      <c r="S903">
        <v>15991.06</v>
      </c>
    </row>
    <row r="904" spans="1:19" x14ac:dyDescent="0.35">
      <c r="A904">
        <v>2024</v>
      </c>
      <c r="B904" t="s">
        <v>5600</v>
      </c>
      <c r="C904">
        <v>29</v>
      </c>
      <c r="D904">
        <v>2</v>
      </c>
      <c r="E904">
        <v>9</v>
      </c>
      <c r="F904" t="s">
        <v>607</v>
      </c>
      <c r="G904" t="s">
        <v>5976</v>
      </c>
      <c r="H904">
        <v>7</v>
      </c>
      <c r="I904">
        <v>950199</v>
      </c>
      <c r="J904">
        <v>2</v>
      </c>
      <c r="K904" t="s">
        <v>6482</v>
      </c>
      <c r="L904">
        <v>0</v>
      </c>
      <c r="M904" t="s">
        <v>5520</v>
      </c>
      <c r="N904">
        <v>42323.9</v>
      </c>
      <c r="O904">
        <v>244879.19</v>
      </c>
      <c r="P904">
        <v>0</v>
      </c>
      <c r="Q904">
        <v>249000</v>
      </c>
      <c r="R904">
        <v>0</v>
      </c>
      <c r="S904">
        <v>38203.089999999997</v>
      </c>
    </row>
    <row r="905" spans="1:19" x14ac:dyDescent="0.35">
      <c r="A905">
        <v>2024</v>
      </c>
      <c r="B905" t="s">
        <v>5527</v>
      </c>
      <c r="C905">
        <v>30</v>
      </c>
      <c r="D905">
        <v>2</v>
      </c>
      <c r="E905">
        <v>2</v>
      </c>
      <c r="F905" t="s">
        <v>621</v>
      </c>
      <c r="G905" t="s">
        <v>6487</v>
      </c>
      <c r="H905">
        <v>7</v>
      </c>
      <c r="I905">
        <v>950201</v>
      </c>
      <c r="J905">
        <v>500</v>
      </c>
      <c r="K905" t="s">
        <v>6482</v>
      </c>
      <c r="L905">
        <v>0</v>
      </c>
      <c r="M905" t="s">
        <v>5520</v>
      </c>
      <c r="N905">
        <v>10674.51</v>
      </c>
      <c r="O905">
        <v>46183.66</v>
      </c>
      <c r="P905">
        <v>0</v>
      </c>
      <c r="Q905">
        <v>55106.36</v>
      </c>
      <c r="R905">
        <v>0</v>
      </c>
      <c r="S905">
        <v>1751.81</v>
      </c>
    </row>
    <row r="906" spans="1:19" x14ac:dyDescent="0.35">
      <c r="A906">
        <v>2024</v>
      </c>
      <c r="B906" t="s">
        <v>5558</v>
      </c>
      <c r="C906">
        <v>42</v>
      </c>
      <c r="D906">
        <v>2</v>
      </c>
      <c r="E906">
        <v>3</v>
      </c>
      <c r="F906" t="s">
        <v>369</v>
      </c>
      <c r="G906" t="s">
        <v>6479</v>
      </c>
      <c r="H906">
        <v>7</v>
      </c>
      <c r="I906">
        <v>950269</v>
      </c>
      <c r="J906">
        <v>1</v>
      </c>
      <c r="K906" t="s">
        <v>6482</v>
      </c>
      <c r="L906">
        <v>0</v>
      </c>
      <c r="M906" t="s">
        <v>5520</v>
      </c>
      <c r="N906">
        <v>19373.34</v>
      </c>
      <c r="O906">
        <v>132433.17000000001</v>
      </c>
      <c r="P906">
        <v>0</v>
      </c>
      <c r="Q906">
        <v>125590.56</v>
      </c>
      <c r="R906">
        <v>0</v>
      </c>
      <c r="S906">
        <v>26215.95</v>
      </c>
    </row>
    <row r="907" spans="1:19" x14ac:dyDescent="0.35">
      <c r="A907">
        <v>2024</v>
      </c>
      <c r="B907" t="s">
        <v>5572</v>
      </c>
      <c r="C907">
        <v>46</v>
      </c>
      <c r="D907">
        <v>2</v>
      </c>
      <c r="E907">
        <v>7</v>
      </c>
      <c r="F907" t="s">
        <v>710</v>
      </c>
      <c r="G907" t="s">
        <v>6480</v>
      </c>
      <c r="H907">
        <v>7</v>
      </c>
      <c r="I907">
        <v>950335</v>
      </c>
      <c r="J907">
        <v>1</v>
      </c>
      <c r="K907" t="s">
        <v>6482</v>
      </c>
      <c r="L907">
        <v>0</v>
      </c>
      <c r="M907" t="s">
        <v>5520</v>
      </c>
      <c r="N907">
        <v>1992.08</v>
      </c>
      <c r="O907">
        <v>0</v>
      </c>
      <c r="P907">
        <v>0</v>
      </c>
      <c r="Q907">
        <v>0</v>
      </c>
      <c r="R907">
        <v>0</v>
      </c>
      <c r="S907">
        <v>1992.08</v>
      </c>
    </row>
    <row r="908" spans="1:19" x14ac:dyDescent="0.35">
      <c r="A908">
        <v>2024</v>
      </c>
      <c r="B908" t="s">
        <v>5572</v>
      </c>
      <c r="C908">
        <v>46</v>
      </c>
      <c r="D908">
        <v>2</v>
      </c>
      <c r="E908">
        <v>10</v>
      </c>
      <c r="F908" t="s">
        <v>655</v>
      </c>
      <c r="G908" t="s">
        <v>6030</v>
      </c>
      <c r="H908">
        <v>7</v>
      </c>
      <c r="I908">
        <v>950337</v>
      </c>
      <c r="J908">
        <v>2</v>
      </c>
      <c r="K908" t="s">
        <v>6482</v>
      </c>
      <c r="L908">
        <v>0</v>
      </c>
      <c r="M908" t="s">
        <v>5520</v>
      </c>
      <c r="N908">
        <v>21405.79</v>
      </c>
      <c r="O908">
        <v>96836.62</v>
      </c>
      <c r="P908">
        <v>0</v>
      </c>
      <c r="Q908">
        <v>100000</v>
      </c>
      <c r="R908">
        <v>0</v>
      </c>
      <c r="S908">
        <v>18242.41</v>
      </c>
    </row>
    <row r="909" spans="1:19" x14ac:dyDescent="0.35">
      <c r="A909">
        <v>2024</v>
      </c>
      <c r="B909" t="s">
        <v>5572</v>
      </c>
      <c r="C909">
        <v>46</v>
      </c>
      <c r="D909">
        <v>2</v>
      </c>
      <c r="E909">
        <v>17</v>
      </c>
      <c r="F909" t="s">
        <v>336</v>
      </c>
      <c r="G909" t="s">
        <v>5573</v>
      </c>
      <c r="H909">
        <v>7</v>
      </c>
      <c r="I909">
        <v>950345</v>
      </c>
      <c r="J909">
        <v>2</v>
      </c>
      <c r="K909" t="s">
        <v>6482</v>
      </c>
      <c r="L909">
        <v>0</v>
      </c>
      <c r="M909" t="s">
        <v>5520</v>
      </c>
      <c r="N909">
        <v>1477.86</v>
      </c>
      <c r="O909">
        <v>0</v>
      </c>
      <c r="P909">
        <v>0</v>
      </c>
      <c r="Q909">
        <v>0</v>
      </c>
      <c r="R909">
        <v>0</v>
      </c>
      <c r="S909">
        <v>1477.86</v>
      </c>
    </row>
    <row r="910" spans="1:19" x14ac:dyDescent="0.35">
      <c r="A910">
        <v>2024</v>
      </c>
      <c r="B910" t="s">
        <v>5572</v>
      </c>
      <c r="C910">
        <v>46</v>
      </c>
      <c r="D910">
        <v>2</v>
      </c>
      <c r="E910">
        <v>18</v>
      </c>
      <c r="F910" t="s">
        <v>340</v>
      </c>
      <c r="G910" t="s">
        <v>6032</v>
      </c>
      <c r="H910">
        <v>7</v>
      </c>
      <c r="I910">
        <v>950347</v>
      </c>
      <c r="J910">
        <v>3</v>
      </c>
      <c r="K910" t="s">
        <v>6482</v>
      </c>
      <c r="L910">
        <v>0</v>
      </c>
      <c r="M910" t="s">
        <v>5520</v>
      </c>
      <c r="N910">
        <v>23626.6</v>
      </c>
      <c r="O910">
        <v>99524.85</v>
      </c>
      <c r="P910">
        <v>0</v>
      </c>
      <c r="Q910">
        <v>108609.56</v>
      </c>
      <c r="R910">
        <v>0</v>
      </c>
      <c r="S910">
        <v>14541.89</v>
      </c>
    </row>
    <row r="911" spans="1:19" x14ac:dyDescent="0.35">
      <c r="A911">
        <v>2024</v>
      </c>
      <c r="B911" t="s">
        <v>5619</v>
      </c>
      <c r="C911">
        <v>50</v>
      </c>
      <c r="D911">
        <v>2</v>
      </c>
      <c r="E911">
        <v>6</v>
      </c>
      <c r="F911" t="s">
        <v>643</v>
      </c>
      <c r="G911" t="s">
        <v>5848</v>
      </c>
      <c r="H911">
        <v>7</v>
      </c>
      <c r="I911">
        <v>950396</v>
      </c>
      <c r="J911">
        <v>1</v>
      </c>
      <c r="K911" t="s">
        <v>6482</v>
      </c>
      <c r="L911">
        <v>0</v>
      </c>
      <c r="M911" t="s">
        <v>5520</v>
      </c>
      <c r="N911">
        <v>9357.33</v>
      </c>
      <c r="O911">
        <v>0</v>
      </c>
      <c r="P911">
        <v>0</v>
      </c>
      <c r="Q911">
        <v>48142.38</v>
      </c>
      <c r="R911">
        <v>0</v>
      </c>
      <c r="S911">
        <v>-38785.050000000003</v>
      </c>
    </row>
    <row r="912" spans="1:19" x14ac:dyDescent="0.35">
      <c r="A912">
        <v>2024</v>
      </c>
      <c r="B912" t="s">
        <v>5767</v>
      </c>
      <c r="C912">
        <v>56</v>
      </c>
      <c r="D912">
        <v>2</v>
      </c>
      <c r="E912">
        <v>7</v>
      </c>
      <c r="F912" t="s">
        <v>308</v>
      </c>
      <c r="G912" t="s">
        <v>6067</v>
      </c>
      <c r="H912">
        <v>7</v>
      </c>
      <c r="I912">
        <v>950458</v>
      </c>
      <c r="J912">
        <v>1182</v>
      </c>
      <c r="K912" t="s">
        <v>6482</v>
      </c>
      <c r="L912">
        <v>0</v>
      </c>
      <c r="M912" t="s">
        <v>5520</v>
      </c>
      <c r="N912">
        <v>633.72</v>
      </c>
      <c r="O912">
        <v>0</v>
      </c>
      <c r="P912">
        <v>0</v>
      </c>
      <c r="Q912">
        <v>0</v>
      </c>
      <c r="R912">
        <v>0</v>
      </c>
      <c r="S912">
        <v>633.72</v>
      </c>
    </row>
    <row r="913" spans="1:19" x14ac:dyDescent="0.35">
      <c r="A913">
        <v>2024</v>
      </c>
      <c r="B913" t="s">
        <v>5611</v>
      </c>
      <c r="C913">
        <v>57</v>
      </c>
      <c r="D913">
        <v>2</v>
      </c>
      <c r="E913">
        <v>6</v>
      </c>
      <c r="F913" t="s">
        <v>510</v>
      </c>
      <c r="G913" t="s">
        <v>6228</v>
      </c>
      <c r="H913">
        <v>7</v>
      </c>
      <c r="I913">
        <v>900001</v>
      </c>
      <c r="J913">
        <v>1112</v>
      </c>
      <c r="K913" t="s">
        <v>6485</v>
      </c>
      <c r="L913">
        <v>0</v>
      </c>
      <c r="M913" t="s">
        <v>5520</v>
      </c>
      <c r="N913">
        <v>18803.740000000002</v>
      </c>
      <c r="O913">
        <v>35145.93</v>
      </c>
      <c r="P913">
        <v>0</v>
      </c>
      <c r="Q913">
        <v>43415.839999999997</v>
      </c>
      <c r="R913">
        <v>0</v>
      </c>
      <c r="S913">
        <v>10533.83</v>
      </c>
    </row>
    <row r="914" spans="1:19" x14ac:dyDescent="0.35">
      <c r="A914">
        <v>2024</v>
      </c>
      <c r="B914" t="s">
        <v>5611</v>
      </c>
      <c r="C914">
        <v>57</v>
      </c>
      <c r="D914">
        <v>2</v>
      </c>
      <c r="E914">
        <v>9</v>
      </c>
      <c r="F914" t="s">
        <v>549</v>
      </c>
      <c r="G914" t="s">
        <v>6069</v>
      </c>
      <c r="H914">
        <v>7</v>
      </c>
      <c r="I914">
        <v>903052</v>
      </c>
      <c r="J914">
        <v>903052</v>
      </c>
      <c r="K914" t="s">
        <v>6482</v>
      </c>
      <c r="L914">
        <v>0</v>
      </c>
      <c r="M914" t="s">
        <v>5520</v>
      </c>
      <c r="N914">
        <v>17612.060000000001</v>
      </c>
      <c r="O914">
        <v>81255.91</v>
      </c>
      <c r="P914">
        <v>0</v>
      </c>
      <c r="Q914">
        <v>84206.82</v>
      </c>
      <c r="R914">
        <v>0</v>
      </c>
      <c r="S914">
        <v>14661.15</v>
      </c>
    </row>
    <row r="915" spans="1:19" x14ac:dyDescent="0.35">
      <c r="A915">
        <v>2024</v>
      </c>
      <c r="B915" t="s">
        <v>5680</v>
      </c>
      <c r="C915">
        <v>61</v>
      </c>
      <c r="D915">
        <v>2</v>
      </c>
      <c r="E915">
        <v>11</v>
      </c>
      <c r="F915" t="s">
        <v>278</v>
      </c>
      <c r="G915" t="s">
        <v>6281</v>
      </c>
      <c r="H915">
        <v>7</v>
      </c>
      <c r="I915">
        <v>104050</v>
      </c>
      <c r="J915">
        <v>750</v>
      </c>
      <c r="K915" t="s">
        <v>6482</v>
      </c>
      <c r="L915">
        <v>0</v>
      </c>
      <c r="M915" t="s">
        <v>5520</v>
      </c>
      <c r="N915">
        <v>40689.120000000003</v>
      </c>
      <c r="O915">
        <v>75458.31</v>
      </c>
      <c r="P915">
        <v>0</v>
      </c>
      <c r="Q915">
        <v>98209.52</v>
      </c>
      <c r="R915">
        <v>0</v>
      </c>
      <c r="S915">
        <v>17937.91</v>
      </c>
    </row>
    <row r="916" spans="1:19" x14ac:dyDescent="0.35">
      <c r="A916">
        <v>2024</v>
      </c>
      <c r="B916" t="s">
        <v>5532</v>
      </c>
      <c r="C916">
        <v>64</v>
      </c>
      <c r="D916">
        <v>2</v>
      </c>
      <c r="E916">
        <v>9</v>
      </c>
      <c r="F916" t="s">
        <v>768</v>
      </c>
      <c r="G916" t="s">
        <v>5622</v>
      </c>
      <c r="H916">
        <v>7</v>
      </c>
      <c r="I916">
        <v>950501</v>
      </c>
      <c r="J916">
        <v>3</v>
      </c>
      <c r="K916" t="s">
        <v>6482</v>
      </c>
      <c r="L916">
        <v>0</v>
      </c>
      <c r="M916" t="s">
        <v>5520</v>
      </c>
      <c r="N916">
        <v>1221.31</v>
      </c>
      <c r="O916">
        <v>0</v>
      </c>
      <c r="P916">
        <v>0</v>
      </c>
      <c r="Q916">
        <v>0</v>
      </c>
      <c r="R916">
        <v>0</v>
      </c>
      <c r="S916">
        <v>1221.31</v>
      </c>
    </row>
    <row r="917" spans="1:19" x14ac:dyDescent="0.35">
      <c r="A917">
        <v>2024</v>
      </c>
      <c r="B917" t="s">
        <v>5532</v>
      </c>
      <c r="C917">
        <v>64</v>
      </c>
      <c r="D917">
        <v>2</v>
      </c>
      <c r="E917">
        <v>11</v>
      </c>
      <c r="F917" t="s">
        <v>125</v>
      </c>
      <c r="G917" t="s">
        <v>6077</v>
      </c>
      <c r="H917">
        <v>7</v>
      </c>
      <c r="I917">
        <v>903052</v>
      </c>
      <c r="J917">
        <v>903052</v>
      </c>
      <c r="K917" t="s">
        <v>6482</v>
      </c>
      <c r="L917">
        <v>0</v>
      </c>
      <c r="M917" t="s">
        <v>5520</v>
      </c>
      <c r="N917">
        <v>14487.01</v>
      </c>
      <c r="O917">
        <v>74501.47</v>
      </c>
      <c r="P917">
        <v>0</v>
      </c>
      <c r="Q917">
        <v>75242.66</v>
      </c>
      <c r="R917">
        <v>0</v>
      </c>
      <c r="S917">
        <v>13745.82</v>
      </c>
    </row>
    <row r="918" spans="1:19" x14ac:dyDescent="0.35">
      <c r="A918">
        <v>2024</v>
      </c>
      <c r="B918" t="s">
        <v>6092</v>
      </c>
      <c r="C918">
        <v>70</v>
      </c>
      <c r="D918">
        <v>2</v>
      </c>
      <c r="E918">
        <v>6</v>
      </c>
      <c r="F918" t="s">
        <v>524</v>
      </c>
      <c r="G918" t="s">
        <v>6093</v>
      </c>
      <c r="H918">
        <v>7</v>
      </c>
      <c r="I918">
        <v>950518</v>
      </c>
      <c r="J918">
        <v>2</v>
      </c>
      <c r="K918" t="s">
        <v>6482</v>
      </c>
      <c r="L918">
        <v>0</v>
      </c>
      <c r="M918" t="s">
        <v>5520</v>
      </c>
      <c r="N918">
        <v>5246.32</v>
      </c>
      <c r="O918">
        <v>26977.55</v>
      </c>
      <c r="P918">
        <v>0</v>
      </c>
      <c r="Q918">
        <v>13608.82</v>
      </c>
      <c r="R918">
        <v>0</v>
      </c>
      <c r="S918">
        <v>18615.05</v>
      </c>
    </row>
    <row r="919" spans="1:19" x14ac:dyDescent="0.35">
      <c r="A919">
        <v>2024</v>
      </c>
      <c r="B919" t="s">
        <v>5876</v>
      </c>
      <c r="C919">
        <v>74</v>
      </c>
      <c r="D919">
        <v>2</v>
      </c>
      <c r="E919">
        <v>8</v>
      </c>
      <c r="F919" t="s">
        <v>801</v>
      </c>
      <c r="G919" t="s">
        <v>6488</v>
      </c>
      <c r="H919">
        <v>7</v>
      </c>
      <c r="I919">
        <v>900001</v>
      </c>
      <c r="J919">
        <v>1182</v>
      </c>
      <c r="K919" t="s">
        <v>6485</v>
      </c>
      <c r="L919">
        <v>0</v>
      </c>
      <c r="M919" t="s">
        <v>5520</v>
      </c>
      <c r="N919">
        <v>2138.98</v>
      </c>
      <c r="O919">
        <v>2.12</v>
      </c>
      <c r="P919">
        <v>0</v>
      </c>
      <c r="Q919">
        <v>0</v>
      </c>
      <c r="R919">
        <v>0</v>
      </c>
      <c r="S919">
        <v>2141.1</v>
      </c>
    </row>
    <row r="920" spans="1:19" x14ac:dyDescent="0.35">
      <c r="A920">
        <v>2024</v>
      </c>
      <c r="B920" t="s">
        <v>6099</v>
      </c>
      <c r="C920">
        <v>75</v>
      </c>
      <c r="D920">
        <v>2</v>
      </c>
      <c r="E920">
        <v>2</v>
      </c>
      <c r="F920" t="s">
        <v>391</v>
      </c>
      <c r="G920" t="s">
        <v>6100</v>
      </c>
      <c r="H920">
        <v>7</v>
      </c>
      <c r="I920">
        <v>950562</v>
      </c>
      <c r="J920">
        <v>1182</v>
      </c>
      <c r="K920" t="s">
        <v>6482</v>
      </c>
      <c r="L920">
        <v>0</v>
      </c>
      <c r="M920" t="s">
        <v>5520</v>
      </c>
      <c r="N920">
        <v>6384.4</v>
      </c>
      <c r="O920">
        <v>29437.83</v>
      </c>
      <c r="P920">
        <v>0</v>
      </c>
      <c r="Q920">
        <v>35822.230000000003</v>
      </c>
      <c r="R920">
        <v>0</v>
      </c>
      <c r="S920">
        <v>0</v>
      </c>
    </row>
    <row r="921" spans="1:19" x14ac:dyDescent="0.35">
      <c r="A921">
        <v>2024</v>
      </c>
      <c r="B921" t="s">
        <v>6099</v>
      </c>
      <c r="C921">
        <v>75</v>
      </c>
      <c r="D921">
        <v>2</v>
      </c>
      <c r="E921">
        <v>3</v>
      </c>
      <c r="F921" t="s">
        <v>588</v>
      </c>
      <c r="G921" t="s">
        <v>6489</v>
      </c>
      <c r="H921">
        <v>7</v>
      </c>
      <c r="I921">
        <v>950563</v>
      </c>
      <c r="J921">
        <v>1004</v>
      </c>
      <c r="K921" t="s">
        <v>6482</v>
      </c>
      <c r="L921">
        <v>0</v>
      </c>
      <c r="M921" t="s">
        <v>5520</v>
      </c>
      <c r="N921">
        <v>27598.85</v>
      </c>
      <c r="O921">
        <v>66708.789999999994</v>
      </c>
      <c r="P921">
        <v>0</v>
      </c>
      <c r="Q921">
        <v>63000</v>
      </c>
      <c r="R921">
        <v>0</v>
      </c>
      <c r="S921">
        <v>31307.64</v>
      </c>
    </row>
    <row r="922" spans="1:19" x14ac:dyDescent="0.35">
      <c r="A922">
        <v>2024</v>
      </c>
      <c r="B922" t="s">
        <v>6099</v>
      </c>
      <c r="C922">
        <v>75</v>
      </c>
      <c r="D922">
        <v>2</v>
      </c>
      <c r="E922">
        <v>8</v>
      </c>
      <c r="F922" t="s">
        <v>125</v>
      </c>
      <c r="G922" t="s">
        <v>6103</v>
      </c>
      <c r="H922">
        <v>7</v>
      </c>
      <c r="I922">
        <v>950565</v>
      </c>
      <c r="J922">
        <v>3</v>
      </c>
      <c r="K922" t="s">
        <v>6482</v>
      </c>
      <c r="L922">
        <v>0</v>
      </c>
      <c r="M922" t="s">
        <v>5520</v>
      </c>
      <c r="N922">
        <v>9884.52</v>
      </c>
      <c r="O922">
        <v>64977.55</v>
      </c>
      <c r="P922">
        <v>0</v>
      </c>
      <c r="Q922">
        <v>66920.38</v>
      </c>
      <c r="R922">
        <v>0</v>
      </c>
      <c r="S922">
        <v>7941.69</v>
      </c>
    </row>
    <row r="923" spans="1:19" x14ac:dyDescent="0.35">
      <c r="A923">
        <v>2024</v>
      </c>
      <c r="B923" t="s">
        <v>5578</v>
      </c>
      <c r="C923">
        <v>79</v>
      </c>
      <c r="D923">
        <v>2</v>
      </c>
      <c r="E923">
        <v>12</v>
      </c>
      <c r="F923" t="s">
        <v>351</v>
      </c>
      <c r="G923" t="s">
        <v>6111</v>
      </c>
      <c r="H923">
        <v>7</v>
      </c>
      <c r="I923">
        <v>950580</v>
      </c>
      <c r="J923">
        <v>2</v>
      </c>
      <c r="K923" t="s">
        <v>6482</v>
      </c>
      <c r="L923">
        <v>0</v>
      </c>
      <c r="M923" t="s">
        <v>5520</v>
      </c>
      <c r="N923">
        <v>5732.88</v>
      </c>
      <c r="O923">
        <v>53872.29</v>
      </c>
      <c r="P923">
        <v>0</v>
      </c>
      <c r="Q923">
        <v>58220.55</v>
      </c>
      <c r="R923">
        <v>0</v>
      </c>
      <c r="S923">
        <v>1384.62</v>
      </c>
    </row>
    <row r="924" spans="1:19" x14ac:dyDescent="0.35">
      <c r="A924">
        <v>2024</v>
      </c>
      <c r="B924" t="s">
        <v>5728</v>
      </c>
      <c r="C924">
        <v>85</v>
      </c>
      <c r="D924">
        <v>2</v>
      </c>
      <c r="E924">
        <v>6</v>
      </c>
      <c r="F924" t="s">
        <v>331</v>
      </c>
      <c r="G924" t="s">
        <v>6125</v>
      </c>
      <c r="H924">
        <v>7</v>
      </c>
      <c r="I924">
        <v>950611</v>
      </c>
      <c r="J924">
        <v>850</v>
      </c>
      <c r="K924" t="s">
        <v>6482</v>
      </c>
      <c r="L924">
        <v>0</v>
      </c>
      <c r="M924" t="s">
        <v>5520</v>
      </c>
      <c r="N924">
        <v>150.99</v>
      </c>
      <c r="O924">
        <v>0</v>
      </c>
      <c r="P924">
        <v>0</v>
      </c>
      <c r="Q924">
        <v>0</v>
      </c>
      <c r="R924">
        <v>0</v>
      </c>
      <c r="S924">
        <v>150.99</v>
      </c>
    </row>
    <row r="925" spans="1:19" x14ac:dyDescent="0.35">
      <c r="A925">
        <v>2024</v>
      </c>
      <c r="B925" t="s">
        <v>5775</v>
      </c>
      <c r="C925">
        <v>92</v>
      </c>
      <c r="D925">
        <v>2</v>
      </c>
      <c r="E925">
        <v>2</v>
      </c>
      <c r="F925" t="s">
        <v>568</v>
      </c>
      <c r="G925" t="s">
        <v>6338</v>
      </c>
      <c r="H925">
        <v>7</v>
      </c>
      <c r="I925">
        <v>900003</v>
      </c>
      <c r="J925">
        <v>1182</v>
      </c>
      <c r="K925" t="s">
        <v>6485</v>
      </c>
      <c r="L925">
        <v>0</v>
      </c>
      <c r="M925" t="s">
        <v>5520</v>
      </c>
      <c r="N925">
        <v>0</v>
      </c>
      <c r="O925">
        <v>110.53</v>
      </c>
      <c r="P925">
        <v>0</v>
      </c>
      <c r="Q925">
        <v>0</v>
      </c>
      <c r="R925">
        <v>0</v>
      </c>
      <c r="S925">
        <v>110.53</v>
      </c>
    </row>
    <row r="926" spans="1:19" x14ac:dyDescent="0.35">
      <c r="A926">
        <v>2024</v>
      </c>
      <c r="B926" t="s">
        <v>5527</v>
      </c>
      <c r="C926">
        <v>30</v>
      </c>
      <c r="D926">
        <v>2</v>
      </c>
      <c r="E926">
        <v>4</v>
      </c>
      <c r="F926" t="s">
        <v>623</v>
      </c>
      <c r="G926" t="s">
        <v>5978</v>
      </c>
      <c r="H926">
        <v>7</v>
      </c>
      <c r="I926">
        <v>900004</v>
      </c>
      <c r="J926">
        <v>1182</v>
      </c>
      <c r="K926" t="s">
        <v>6490</v>
      </c>
      <c r="L926">
        <v>0</v>
      </c>
      <c r="M926" t="s">
        <v>5520</v>
      </c>
      <c r="N926">
        <v>33486.85</v>
      </c>
      <c r="O926">
        <v>259635.65</v>
      </c>
      <c r="P926">
        <v>0</v>
      </c>
      <c r="Q926">
        <v>265000</v>
      </c>
      <c r="R926">
        <v>0</v>
      </c>
      <c r="S926">
        <v>28122.5</v>
      </c>
    </row>
    <row r="927" spans="1:19" x14ac:dyDescent="0.35">
      <c r="A927">
        <v>2024</v>
      </c>
      <c r="B927" t="s">
        <v>5558</v>
      </c>
      <c r="C927">
        <v>42</v>
      </c>
      <c r="D927">
        <v>2</v>
      </c>
      <c r="E927">
        <v>7</v>
      </c>
      <c r="F927" t="s">
        <v>685</v>
      </c>
      <c r="G927" t="s">
        <v>6205</v>
      </c>
      <c r="H927">
        <v>7</v>
      </c>
      <c r="I927">
        <v>900005</v>
      </c>
      <c r="J927">
        <v>1182</v>
      </c>
      <c r="K927" t="s">
        <v>6490</v>
      </c>
      <c r="L927">
        <v>0</v>
      </c>
      <c r="M927" t="s">
        <v>5520</v>
      </c>
      <c r="N927">
        <v>3792.71</v>
      </c>
      <c r="O927">
        <v>0</v>
      </c>
      <c r="P927">
        <v>0</v>
      </c>
      <c r="Q927">
        <v>0</v>
      </c>
      <c r="R927">
        <v>0</v>
      </c>
      <c r="S927">
        <v>3792.71</v>
      </c>
    </row>
    <row r="928" spans="1:19" x14ac:dyDescent="0.35">
      <c r="A928">
        <v>2024</v>
      </c>
      <c r="B928" t="s">
        <v>5558</v>
      </c>
      <c r="C928">
        <v>42</v>
      </c>
      <c r="D928">
        <v>2</v>
      </c>
      <c r="E928">
        <v>10</v>
      </c>
      <c r="F928" t="s">
        <v>687</v>
      </c>
      <c r="G928" t="s">
        <v>6206</v>
      </c>
      <c r="H928">
        <v>7</v>
      </c>
      <c r="I928">
        <v>900003</v>
      </c>
      <c r="J928">
        <v>1182</v>
      </c>
      <c r="K928" t="s">
        <v>6490</v>
      </c>
      <c r="L928">
        <v>0</v>
      </c>
      <c r="M928" t="s">
        <v>5520</v>
      </c>
      <c r="N928">
        <v>1222.51</v>
      </c>
      <c r="O928">
        <v>56382.86</v>
      </c>
      <c r="P928">
        <v>0</v>
      </c>
      <c r="Q928">
        <v>47322.58</v>
      </c>
      <c r="R928">
        <v>0</v>
      </c>
      <c r="S928">
        <v>10282.790000000001</v>
      </c>
    </row>
    <row r="929" spans="1:19" x14ac:dyDescent="0.35">
      <c r="A929">
        <v>2024</v>
      </c>
      <c r="B929" t="s">
        <v>5572</v>
      </c>
      <c r="C929">
        <v>46</v>
      </c>
      <c r="D929">
        <v>2</v>
      </c>
      <c r="E929">
        <v>15</v>
      </c>
      <c r="F929" t="s">
        <v>331</v>
      </c>
      <c r="G929" t="s">
        <v>6031</v>
      </c>
      <c r="H929">
        <v>7</v>
      </c>
      <c r="I929">
        <v>900001</v>
      </c>
      <c r="J929">
        <v>1182</v>
      </c>
      <c r="K929" t="s">
        <v>6490</v>
      </c>
      <c r="L929">
        <v>0</v>
      </c>
      <c r="M929" t="s">
        <v>5520</v>
      </c>
      <c r="N929">
        <v>4959.28</v>
      </c>
      <c r="O929">
        <v>198908.57</v>
      </c>
      <c r="P929">
        <v>0</v>
      </c>
      <c r="Q929">
        <v>173444.68</v>
      </c>
      <c r="R929">
        <v>0</v>
      </c>
      <c r="S929">
        <v>30423.17</v>
      </c>
    </row>
    <row r="930" spans="1:19" x14ac:dyDescent="0.35">
      <c r="A930">
        <v>2024</v>
      </c>
      <c r="B930" t="s">
        <v>5517</v>
      </c>
      <c r="C930">
        <v>49</v>
      </c>
      <c r="D930">
        <v>2</v>
      </c>
      <c r="E930">
        <v>6</v>
      </c>
      <c r="F930" t="s">
        <v>665</v>
      </c>
      <c r="G930" t="s">
        <v>5518</v>
      </c>
      <c r="H930">
        <v>7</v>
      </c>
      <c r="I930">
        <v>900004</v>
      </c>
      <c r="J930">
        <v>1182</v>
      </c>
      <c r="K930" t="s">
        <v>6490</v>
      </c>
      <c r="L930">
        <v>0</v>
      </c>
      <c r="M930" t="s">
        <v>5520</v>
      </c>
      <c r="N930">
        <v>268556.90999999997</v>
      </c>
      <c r="O930">
        <v>0</v>
      </c>
      <c r="P930">
        <v>0</v>
      </c>
      <c r="Q930">
        <v>0</v>
      </c>
      <c r="R930">
        <v>0</v>
      </c>
      <c r="S930">
        <v>268556.90999999997</v>
      </c>
    </row>
    <row r="931" spans="1:19" x14ac:dyDescent="0.35">
      <c r="A931">
        <v>2024</v>
      </c>
      <c r="B931" t="s">
        <v>5680</v>
      </c>
      <c r="C931">
        <v>61</v>
      </c>
      <c r="D931">
        <v>2</v>
      </c>
      <c r="E931">
        <v>1</v>
      </c>
      <c r="F931" t="s">
        <v>291</v>
      </c>
      <c r="G931" t="s">
        <v>6230</v>
      </c>
      <c r="H931">
        <v>7</v>
      </c>
      <c r="I931">
        <v>900001</v>
      </c>
      <c r="J931">
        <v>1182</v>
      </c>
      <c r="K931" t="s">
        <v>6491</v>
      </c>
      <c r="L931">
        <v>0</v>
      </c>
      <c r="M931" t="s">
        <v>5520</v>
      </c>
      <c r="N931">
        <v>69231.009999999995</v>
      </c>
      <c r="O931">
        <v>137460.18</v>
      </c>
      <c r="P931">
        <v>0</v>
      </c>
      <c r="Q931">
        <v>215426.32</v>
      </c>
      <c r="R931">
        <v>0</v>
      </c>
      <c r="S931">
        <v>-8735.1299999999992</v>
      </c>
    </row>
    <row r="932" spans="1:19" x14ac:dyDescent="0.35">
      <c r="A932">
        <v>2024</v>
      </c>
      <c r="B932" t="s">
        <v>5890</v>
      </c>
      <c r="C932">
        <v>17</v>
      </c>
      <c r="D932">
        <v>2</v>
      </c>
      <c r="E932">
        <v>5</v>
      </c>
      <c r="F932" t="s">
        <v>397</v>
      </c>
      <c r="G932" t="s">
        <v>6181</v>
      </c>
      <c r="H932">
        <v>7</v>
      </c>
      <c r="I932">
        <v>900001</v>
      </c>
      <c r="J932">
        <v>1182</v>
      </c>
      <c r="K932" t="s">
        <v>6492</v>
      </c>
      <c r="L932">
        <v>0</v>
      </c>
      <c r="M932" t="s">
        <v>5520</v>
      </c>
      <c r="N932">
        <v>19848.400000000001</v>
      </c>
      <c r="O932">
        <v>136586.64000000001</v>
      </c>
      <c r="P932">
        <v>0</v>
      </c>
      <c r="Q932">
        <v>132920.26</v>
      </c>
      <c r="R932">
        <v>0</v>
      </c>
      <c r="S932">
        <v>23514.78</v>
      </c>
    </row>
    <row r="933" spans="1:19" x14ac:dyDescent="0.35">
      <c r="A933">
        <v>2024</v>
      </c>
      <c r="B933" t="s">
        <v>5763</v>
      </c>
      <c r="C933">
        <v>18</v>
      </c>
      <c r="D933">
        <v>2</v>
      </c>
      <c r="E933">
        <v>5</v>
      </c>
      <c r="F933" t="s">
        <v>480</v>
      </c>
      <c r="G933" t="s">
        <v>6182</v>
      </c>
      <c r="H933">
        <v>7</v>
      </c>
      <c r="I933">
        <v>900001</v>
      </c>
      <c r="J933">
        <v>1182</v>
      </c>
      <c r="K933" t="s">
        <v>6492</v>
      </c>
      <c r="L933">
        <v>0</v>
      </c>
      <c r="M933" t="s">
        <v>5520</v>
      </c>
      <c r="N933">
        <v>344.65</v>
      </c>
      <c r="O933">
        <v>28.5</v>
      </c>
      <c r="P933">
        <v>0</v>
      </c>
      <c r="Q933">
        <v>0</v>
      </c>
      <c r="R933">
        <v>0</v>
      </c>
      <c r="S933">
        <v>373.15</v>
      </c>
    </row>
    <row r="934" spans="1:19" x14ac:dyDescent="0.35">
      <c r="A934">
        <v>2024</v>
      </c>
      <c r="B934" t="s">
        <v>5763</v>
      </c>
      <c r="C934">
        <v>18</v>
      </c>
      <c r="D934">
        <v>2</v>
      </c>
      <c r="E934">
        <v>6</v>
      </c>
      <c r="F934" t="s">
        <v>262</v>
      </c>
      <c r="G934" t="s">
        <v>6183</v>
      </c>
      <c r="H934">
        <v>7</v>
      </c>
      <c r="I934">
        <v>900001</v>
      </c>
      <c r="J934">
        <v>1182</v>
      </c>
      <c r="K934" t="s">
        <v>6492</v>
      </c>
      <c r="L934">
        <v>0</v>
      </c>
      <c r="M934" t="s">
        <v>5520</v>
      </c>
      <c r="N934">
        <v>15881.86</v>
      </c>
      <c r="O934">
        <v>115240.5</v>
      </c>
      <c r="P934">
        <v>0</v>
      </c>
      <c r="Q934">
        <v>107657.88</v>
      </c>
      <c r="R934">
        <v>0</v>
      </c>
      <c r="S934">
        <v>23464.48</v>
      </c>
    </row>
    <row r="935" spans="1:19" x14ac:dyDescent="0.35">
      <c r="A935">
        <v>2024</v>
      </c>
      <c r="B935" t="s">
        <v>5678</v>
      </c>
      <c r="C935">
        <v>32</v>
      </c>
      <c r="D935">
        <v>2</v>
      </c>
      <c r="E935">
        <v>2</v>
      </c>
      <c r="F935" t="s">
        <v>391</v>
      </c>
      <c r="G935" t="s">
        <v>6196</v>
      </c>
      <c r="H935">
        <v>7</v>
      </c>
      <c r="I935">
        <v>900003</v>
      </c>
      <c r="J935">
        <v>1182</v>
      </c>
      <c r="K935" t="s">
        <v>6492</v>
      </c>
      <c r="L935">
        <v>0</v>
      </c>
      <c r="M935" t="s">
        <v>5520</v>
      </c>
      <c r="N935">
        <v>5989.7</v>
      </c>
      <c r="O935">
        <v>0</v>
      </c>
      <c r="P935">
        <v>0</v>
      </c>
      <c r="Q935">
        <v>0</v>
      </c>
      <c r="R935">
        <v>0</v>
      </c>
      <c r="S935">
        <v>5989.7</v>
      </c>
    </row>
    <row r="936" spans="1:19" x14ac:dyDescent="0.35">
      <c r="A936">
        <v>2024</v>
      </c>
      <c r="B936" t="s">
        <v>5989</v>
      </c>
      <c r="C936">
        <v>34</v>
      </c>
      <c r="D936">
        <v>2</v>
      </c>
      <c r="E936">
        <v>10</v>
      </c>
      <c r="F936" t="s">
        <v>616</v>
      </c>
      <c r="G936" t="s">
        <v>6202</v>
      </c>
      <c r="H936">
        <v>7</v>
      </c>
      <c r="I936">
        <v>900005</v>
      </c>
      <c r="J936">
        <v>1182</v>
      </c>
      <c r="K936" t="s">
        <v>6492</v>
      </c>
      <c r="L936">
        <v>0</v>
      </c>
      <c r="M936" t="s">
        <v>5520</v>
      </c>
      <c r="N936">
        <v>80988.12</v>
      </c>
      <c r="O936">
        <v>41452.269999999997</v>
      </c>
      <c r="P936">
        <v>0</v>
      </c>
      <c r="Q936">
        <v>112320.64</v>
      </c>
      <c r="R936">
        <v>0</v>
      </c>
      <c r="S936">
        <v>10119.75</v>
      </c>
    </row>
    <row r="937" spans="1:19" x14ac:dyDescent="0.35">
      <c r="A937">
        <v>2024</v>
      </c>
      <c r="B937" t="s">
        <v>5634</v>
      </c>
      <c r="C937">
        <v>55</v>
      </c>
      <c r="D937">
        <v>2</v>
      </c>
      <c r="E937">
        <v>4</v>
      </c>
      <c r="F937" t="s">
        <v>622</v>
      </c>
      <c r="G937" t="s">
        <v>6224</v>
      </c>
      <c r="H937">
        <v>7</v>
      </c>
      <c r="I937">
        <v>900003</v>
      </c>
      <c r="J937">
        <v>1182</v>
      </c>
      <c r="K937" t="s">
        <v>6492</v>
      </c>
      <c r="L937">
        <v>0</v>
      </c>
      <c r="M937" t="s">
        <v>5520</v>
      </c>
      <c r="N937">
        <v>124106.3</v>
      </c>
      <c r="O937">
        <v>127297.24</v>
      </c>
      <c r="P937">
        <v>0</v>
      </c>
      <c r="Q937">
        <v>122076</v>
      </c>
      <c r="R937">
        <v>0</v>
      </c>
      <c r="S937">
        <v>129327.54</v>
      </c>
    </row>
    <row r="938" spans="1:19" x14ac:dyDescent="0.35">
      <c r="A938">
        <v>2024</v>
      </c>
      <c r="B938" t="s">
        <v>5634</v>
      </c>
      <c r="C938">
        <v>55</v>
      </c>
      <c r="D938">
        <v>2</v>
      </c>
      <c r="E938">
        <v>11</v>
      </c>
      <c r="F938" t="s">
        <v>311</v>
      </c>
      <c r="G938" t="s">
        <v>6225</v>
      </c>
      <c r="H938">
        <v>7</v>
      </c>
      <c r="I938">
        <v>900003</v>
      </c>
      <c r="J938">
        <v>1182</v>
      </c>
      <c r="K938" t="s">
        <v>6492</v>
      </c>
      <c r="L938">
        <v>0</v>
      </c>
      <c r="M938" t="s">
        <v>5520</v>
      </c>
      <c r="N938">
        <v>99673.08</v>
      </c>
      <c r="O938">
        <v>139806.56</v>
      </c>
      <c r="P938">
        <v>0</v>
      </c>
      <c r="Q938">
        <v>239012.22</v>
      </c>
      <c r="R938">
        <v>0</v>
      </c>
      <c r="S938">
        <v>467.42</v>
      </c>
    </row>
    <row r="939" spans="1:19" x14ac:dyDescent="0.35">
      <c r="A939">
        <v>2024</v>
      </c>
      <c r="B939" t="s">
        <v>5611</v>
      </c>
      <c r="C939">
        <v>57</v>
      </c>
      <c r="D939">
        <v>2</v>
      </c>
      <c r="E939">
        <v>7</v>
      </c>
      <c r="F939" t="s">
        <v>582</v>
      </c>
      <c r="G939" t="s">
        <v>5614</v>
      </c>
      <c r="H939">
        <v>7</v>
      </c>
      <c r="I939">
        <v>900003</v>
      </c>
      <c r="J939">
        <v>1182</v>
      </c>
      <c r="K939" t="s">
        <v>6492</v>
      </c>
      <c r="L939">
        <v>0</v>
      </c>
      <c r="M939" t="s">
        <v>5520</v>
      </c>
      <c r="N939">
        <v>0</v>
      </c>
      <c r="O939">
        <v>51692.08</v>
      </c>
      <c r="P939">
        <v>0</v>
      </c>
      <c r="Q939">
        <v>30</v>
      </c>
      <c r="R939">
        <v>0</v>
      </c>
      <c r="S939">
        <v>51662.080000000002</v>
      </c>
    </row>
    <row r="940" spans="1:19" x14ac:dyDescent="0.35">
      <c r="A940">
        <v>2024</v>
      </c>
      <c r="B940" t="s">
        <v>5538</v>
      </c>
      <c r="C940">
        <v>71</v>
      </c>
      <c r="D940">
        <v>2</v>
      </c>
      <c r="E940">
        <v>10</v>
      </c>
      <c r="F940" t="s">
        <v>664</v>
      </c>
      <c r="G940" t="s">
        <v>5817</v>
      </c>
      <c r="H940">
        <v>7</v>
      </c>
      <c r="I940">
        <v>900006</v>
      </c>
      <c r="J940">
        <v>1182</v>
      </c>
      <c r="K940" t="s">
        <v>6492</v>
      </c>
      <c r="L940">
        <v>0</v>
      </c>
      <c r="M940" t="s">
        <v>5520</v>
      </c>
      <c r="N940">
        <v>64030.48</v>
      </c>
      <c r="O940">
        <v>659436.26</v>
      </c>
      <c r="P940">
        <v>0</v>
      </c>
      <c r="Q940">
        <v>633700</v>
      </c>
      <c r="R940">
        <v>0</v>
      </c>
      <c r="S940">
        <v>89766.74</v>
      </c>
    </row>
    <row r="941" spans="1:19" x14ac:dyDescent="0.35">
      <c r="A941">
        <v>2024</v>
      </c>
      <c r="B941" t="s">
        <v>5578</v>
      </c>
      <c r="C941">
        <v>79</v>
      </c>
      <c r="D941">
        <v>2</v>
      </c>
      <c r="E941">
        <v>8</v>
      </c>
      <c r="F941" t="s">
        <v>490</v>
      </c>
      <c r="G941" t="s">
        <v>5579</v>
      </c>
      <c r="H941">
        <v>7</v>
      </c>
      <c r="I941">
        <v>900004</v>
      </c>
      <c r="J941">
        <v>1182</v>
      </c>
      <c r="K941" t="s">
        <v>6492</v>
      </c>
      <c r="L941">
        <v>0</v>
      </c>
      <c r="M941" t="s">
        <v>5520</v>
      </c>
      <c r="N941">
        <v>20904.830000000002</v>
      </c>
      <c r="O941">
        <v>119109.33</v>
      </c>
      <c r="P941">
        <v>0</v>
      </c>
      <c r="Q941">
        <v>115946.76</v>
      </c>
      <c r="R941">
        <v>0</v>
      </c>
      <c r="S941">
        <v>24067.4</v>
      </c>
    </row>
    <row r="942" spans="1:19" x14ac:dyDescent="0.35">
      <c r="A942">
        <v>2024</v>
      </c>
      <c r="B942" t="s">
        <v>5728</v>
      </c>
      <c r="C942">
        <v>85</v>
      </c>
      <c r="D942">
        <v>2</v>
      </c>
      <c r="E942">
        <v>1</v>
      </c>
      <c r="F942" t="s">
        <v>838</v>
      </c>
      <c r="G942" t="s">
        <v>6249</v>
      </c>
      <c r="H942">
        <v>7</v>
      </c>
      <c r="I942">
        <v>104050</v>
      </c>
      <c r="J942">
        <v>1182</v>
      </c>
      <c r="K942" t="s">
        <v>6492</v>
      </c>
      <c r="L942">
        <v>0</v>
      </c>
      <c r="M942" t="s">
        <v>5520</v>
      </c>
      <c r="N942">
        <v>139.34</v>
      </c>
      <c r="O942">
        <v>0</v>
      </c>
      <c r="P942">
        <v>0</v>
      </c>
      <c r="Q942">
        <v>0</v>
      </c>
      <c r="R942">
        <v>0</v>
      </c>
      <c r="S942">
        <v>139.34</v>
      </c>
    </row>
    <row r="943" spans="1:19" x14ac:dyDescent="0.35">
      <c r="A943">
        <v>2024</v>
      </c>
      <c r="B943" t="s">
        <v>5775</v>
      </c>
      <c r="C943">
        <v>92</v>
      </c>
      <c r="D943">
        <v>2</v>
      </c>
      <c r="E943">
        <v>7</v>
      </c>
      <c r="F943" t="s">
        <v>863</v>
      </c>
      <c r="G943" t="s">
        <v>6261</v>
      </c>
      <c r="H943">
        <v>7</v>
      </c>
      <c r="I943">
        <v>900009</v>
      </c>
      <c r="J943">
        <v>1182</v>
      </c>
      <c r="K943" t="s">
        <v>6492</v>
      </c>
      <c r="L943">
        <v>0</v>
      </c>
      <c r="M943" t="s">
        <v>5520</v>
      </c>
      <c r="N943">
        <v>1189645.6599999999</v>
      </c>
      <c r="O943">
        <v>319164.88</v>
      </c>
      <c r="P943">
        <v>0</v>
      </c>
      <c r="Q943">
        <v>1453231.56</v>
      </c>
      <c r="R943">
        <v>0</v>
      </c>
      <c r="S943">
        <v>55578.98</v>
      </c>
    </row>
    <row r="944" spans="1:19" x14ac:dyDescent="0.35">
      <c r="A944">
        <v>2024</v>
      </c>
      <c r="B944" t="s">
        <v>5678</v>
      </c>
      <c r="C944">
        <v>32</v>
      </c>
      <c r="D944">
        <v>2</v>
      </c>
      <c r="E944">
        <v>12</v>
      </c>
      <c r="F944" t="s">
        <v>125</v>
      </c>
      <c r="G944" t="s">
        <v>6199</v>
      </c>
      <c r="H944">
        <v>7</v>
      </c>
      <c r="I944">
        <v>900005</v>
      </c>
      <c r="J944">
        <v>17</v>
      </c>
      <c r="K944" t="s">
        <v>6493</v>
      </c>
      <c r="L944">
        <v>0</v>
      </c>
      <c r="M944" t="s">
        <v>5520</v>
      </c>
      <c r="N944">
        <v>9771.7900000000009</v>
      </c>
      <c r="O944">
        <v>12674.6</v>
      </c>
      <c r="P944">
        <v>0</v>
      </c>
      <c r="Q944">
        <v>10360</v>
      </c>
      <c r="R944">
        <v>0</v>
      </c>
      <c r="S944">
        <v>12086.39</v>
      </c>
    </row>
    <row r="945" spans="1:19" x14ac:dyDescent="0.35">
      <c r="A945">
        <v>2024</v>
      </c>
      <c r="B945" t="s">
        <v>5578</v>
      </c>
      <c r="C945">
        <v>79</v>
      </c>
      <c r="D945">
        <v>2</v>
      </c>
      <c r="E945">
        <v>10</v>
      </c>
      <c r="F945" t="s">
        <v>282</v>
      </c>
      <c r="G945" t="s">
        <v>5807</v>
      </c>
      <c r="H945">
        <v>7</v>
      </c>
      <c r="I945">
        <v>900003</v>
      </c>
      <c r="J945">
        <v>1114</v>
      </c>
      <c r="K945" t="s">
        <v>6494</v>
      </c>
      <c r="L945">
        <v>0</v>
      </c>
      <c r="M945" t="s">
        <v>5520</v>
      </c>
      <c r="N945">
        <v>133.5</v>
      </c>
      <c r="O945">
        <v>13130.38</v>
      </c>
      <c r="P945">
        <v>0</v>
      </c>
      <c r="Q945">
        <v>170.48</v>
      </c>
      <c r="R945">
        <v>0</v>
      </c>
      <c r="S945">
        <v>13093.4</v>
      </c>
    </row>
    <row r="946" spans="1:19" x14ac:dyDescent="0.35">
      <c r="A946">
        <v>2024</v>
      </c>
      <c r="B946" t="s">
        <v>5964</v>
      </c>
      <c r="C946">
        <v>26</v>
      </c>
      <c r="D946">
        <v>2</v>
      </c>
      <c r="E946">
        <v>7</v>
      </c>
      <c r="F946" t="s">
        <v>278</v>
      </c>
      <c r="G946" t="s">
        <v>6189</v>
      </c>
      <c r="H946">
        <v>7</v>
      </c>
      <c r="I946">
        <v>900001</v>
      </c>
      <c r="J946">
        <v>1113</v>
      </c>
      <c r="K946" t="s">
        <v>6495</v>
      </c>
      <c r="L946">
        <v>0</v>
      </c>
      <c r="M946" t="s">
        <v>5520</v>
      </c>
      <c r="N946">
        <v>100</v>
      </c>
      <c r="O946">
        <v>100</v>
      </c>
      <c r="P946">
        <v>0</v>
      </c>
      <c r="Q946">
        <v>0</v>
      </c>
      <c r="R946">
        <v>0</v>
      </c>
      <c r="S946">
        <v>200</v>
      </c>
    </row>
    <row r="947" spans="1:19" x14ac:dyDescent="0.35">
      <c r="A947">
        <v>2024</v>
      </c>
      <c r="B947" t="s">
        <v>5668</v>
      </c>
      <c r="C947">
        <v>9</v>
      </c>
      <c r="D947">
        <v>2</v>
      </c>
      <c r="E947">
        <v>5</v>
      </c>
      <c r="F947" t="s">
        <v>431</v>
      </c>
      <c r="G947" t="s">
        <v>5923</v>
      </c>
      <c r="H947">
        <v>7</v>
      </c>
      <c r="I947">
        <v>950065</v>
      </c>
      <c r="J947">
        <v>2</v>
      </c>
      <c r="K947" t="s">
        <v>6496</v>
      </c>
      <c r="L947">
        <v>0</v>
      </c>
      <c r="M947" t="s">
        <v>5520</v>
      </c>
      <c r="N947">
        <v>474.44</v>
      </c>
      <c r="O947">
        <v>0</v>
      </c>
      <c r="P947">
        <v>0</v>
      </c>
      <c r="Q947">
        <v>0</v>
      </c>
      <c r="R947">
        <v>0</v>
      </c>
      <c r="S947">
        <v>474.44</v>
      </c>
    </row>
    <row r="948" spans="1:19" x14ac:dyDescent="0.35">
      <c r="A948">
        <v>2024</v>
      </c>
      <c r="B948" t="s">
        <v>5668</v>
      </c>
      <c r="C948">
        <v>9</v>
      </c>
      <c r="D948">
        <v>2</v>
      </c>
      <c r="E948">
        <v>8</v>
      </c>
      <c r="F948" t="s">
        <v>369</v>
      </c>
      <c r="G948" t="s">
        <v>5924</v>
      </c>
      <c r="H948">
        <v>7</v>
      </c>
      <c r="I948">
        <v>900001</v>
      </c>
      <c r="J948">
        <v>11112</v>
      </c>
      <c r="K948" t="s">
        <v>6496</v>
      </c>
      <c r="L948">
        <v>0</v>
      </c>
      <c r="M948" t="s">
        <v>5520</v>
      </c>
      <c r="N948">
        <v>563.79</v>
      </c>
      <c r="O948">
        <v>0</v>
      </c>
      <c r="P948">
        <v>0</v>
      </c>
      <c r="Q948">
        <v>0</v>
      </c>
      <c r="R948">
        <v>0</v>
      </c>
      <c r="S948">
        <v>563.79</v>
      </c>
    </row>
    <row r="949" spans="1:19" x14ac:dyDescent="0.35">
      <c r="A949">
        <v>2024</v>
      </c>
      <c r="B949" t="s">
        <v>5561</v>
      </c>
      <c r="C949">
        <v>43</v>
      </c>
      <c r="D949">
        <v>2</v>
      </c>
      <c r="E949">
        <v>16</v>
      </c>
      <c r="F949" t="s">
        <v>125</v>
      </c>
      <c r="G949" t="s">
        <v>6212</v>
      </c>
      <c r="H949">
        <v>7</v>
      </c>
      <c r="I949">
        <v>900001</v>
      </c>
      <c r="J949">
        <v>7777</v>
      </c>
      <c r="K949" t="s">
        <v>6497</v>
      </c>
      <c r="L949">
        <v>0</v>
      </c>
      <c r="M949" t="s">
        <v>5520</v>
      </c>
      <c r="N949">
        <v>0</v>
      </c>
      <c r="O949">
        <v>9589</v>
      </c>
      <c r="P949">
        <v>0</v>
      </c>
      <c r="Q949">
        <v>7621.31</v>
      </c>
      <c r="R949">
        <v>0</v>
      </c>
      <c r="S949">
        <v>1967.69</v>
      </c>
    </row>
    <row r="950" spans="1:19" x14ac:dyDescent="0.35">
      <c r="A950">
        <v>2024</v>
      </c>
      <c r="B950" t="s">
        <v>5538</v>
      </c>
      <c r="C950">
        <v>71</v>
      </c>
      <c r="D950">
        <v>2</v>
      </c>
      <c r="E950">
        <v>10</v>
      </c>
      <c r="F950" t="s">
        <v>664</v>
      </c>
      <c r="G950" t="s">
        <v>5817</v>
      </c>
      <c r="H950">
        <v>7</v>
      </c>
      <c r="I950">
        <v>900004</v>
      </c>
      <c r="J950">
        <v>1112</v>
      </c>
      <c r="K950" t="s">
        <v>6497</v>
      </c>
      <c r="L950">
        <v>0</v>
      </c>
      <c r="M950" t="s">
        <v>5520</v>
      </c>
      <c r="N950">
        <v>5733.8</v>
      </c>
      <c r="O950">
        <v>525</v>
      </c>
      <c r="P950">
        <v>0</v>
      </c>
      <c r="Q950">
        <v>0</v>
      </c>
      <c r="R950">
        <v>0</v>
      </c>
      <c r="S950">
        <v>6258.8</v>
      </c>
    </row>
    <row r="951" spans="1:19" x14ac:dyDescent="0.35">
      <c r="A951">
        <v>2024</v>
      </c>
      <c r="B951" t="s">
        <v>5564</v>
      </c>
      <c r="C951">
        <v>48</v>
      </c>
      <c r="D951">
        <v>2</v>
      </c>
      <c r="E951">
        <v>4</v>
      </c>
      <c r="F951" t="s">
        <v>723</v>
      </c>
      <c r="G951" t="s">
        <v>5855</v>
      </c>
      <c r="H951">
        <v>7</v>
      </c>
      <c r="I951">
        <v>901182</v>
      </c>
      <c r="J951">
        <v>1182</v>
      </c>
      <c r="K951" t="s">
        <v>6498</v>
      </c>
      <c r="L951">
        <v>0</v>
      </c>
      <c r="M951" t="s">
        <v>5520</v>
      </c>
      <c r="N951">
        <v>521.25</v>
      </c>
      <c r="O951">
        <v>0</v>
      </c>
      <c r="P951">
        <v>0</v>
      </c>
      <c r="Q951">
        <v>0</v>
      </c>
      <c r="R951">
        <v>0</v>
      </c>
      <c r="S951">
        <v>521.25</v>
      </c>
    </row>
    <row r="952" spans="1:19" x14ac:dyDescent="0.35">
      <c r="A952">
        <v>2024</v>
      </c>
      <c r="B952" t="s">
        <v>5564</v>
      </c>
      <c r="C952">
        <v>48</v>
      </c>
      <c r="D952">
        <v>2</v>
      </c>
      <c r="E952">
        <v>5</v>
      </c>
      <c r="F952" t="s">
        <v>618</v>
      </c>
      <c r="G952" t="s">
        <v>6462</v>
      </c>
      <c r="H952">
        <v>7</v>
      </c>
      <c r="I952">
        <v>901182</v>
      </c>
      <c r="J952">
        <v>1182</v>
      </c>
      <c r="K952" t="s">
        <v>6498</v>
      </c>
      <c r="L952">
        <v>0</v>
      </c>
      <c r="M952" t="s">
        <v>5520</v>
      </c>
      <c r="N952">
        <v>8999.01</v>
      </c>
      <c r="O952">
        <v>52508.22</v>
      </c>
      <c r="P952">
        <v>0</v>
      </c>
      <c r="Q952">
        <v>61011.37</v>
      </c>
      <c r="R952">
        <v>0</v>
      </c>
      <c r="S952">
        <v>495.86</v>
      </c>
    </row>
    <row r="953" spans="1:19" x14ac:dyDescent="0.35">
      <c r="A953">
        <v>2024</v>
      </c>
      <c r="B953" t="s">
        <v>5564</v>
      </c>
      <c r="C953">
        <v>48</v>
      </c>
      <c r="D953">
        <v>2</v>
      </c>
      <c r="E953">
        <v>14</v>
      </c>
      <c r="F953" t="s">
        <v>455</v>
      </c>
      <c r="G953" t="s">
        <v>5856</v>
      </c>
      <c r="H953">
        <v>7</v>
      </c>
      <c r="I953">
        <v>901182</v>
      </c>
      <c r="J953">
        <v>1182</v>
      </c>
      <c r="K953" t="s">
        <v>6498</v>
      </c>
      <c r="L953">
        <v>0</v>
      </c>
      <c r="M953" t="s">
        <v>5520</v>
      </c>
      <c r="N953">
        <v>3137.32</v>
      </c>
      <c r="O953">
        <v>111713.22</v>
      </c>
      <c r="P953">
        <v>0</v>
      </c>
      <c r="Q953">
        <v>95372.96</v>
      </c>
      <c r="R953">
        <v>0</v>
      </c>
      <c r="S953">
        <v>19477.580000000002</v>
      </c>
    </row>
    <row r="954" spans="1:19" x14ac:dyDescent="0.35">
      <c r="A954">
        <v>2024</v>
      </c>
      <c r="B954" t="s">
        <v>5603</v>
      </c>
      <c r="C954">
        <v>54</v>
      </c>
      <c r="D954">
        <v>2</v>
      </c>
      <c r="E954">
        <v>6</v>
      </c>
      <c r="F954" t="s">
        <v>741</v>
      </c>
      <c r="G954" t="s">
        <v>6055</v>
      </c>
      <c r="H954">
        <v>7</v>
      </c>
      <c r="I954">
        <v>900002</v>
      </c>
      <c r="J954">
        <v>1182</v>
      </c>
      <c r="K954" t="s">
        <v>6498</v>
      </c>
      <c r="L954">
        <v>0</v>
      </c>
      <c r="M954" t="s">
        <v>5520</v>
      </c>
      <c r="N954">
        <v>90895.73</v>
      </c>
      <c r="O954">
        <v>0</v>
      </c>
      <c r="P954">
        <v>0</v>
      </c>
      <c r="Q954">
        <v>61153.42</v>
      </c>
      <c r="R954">
        <v>0</v>
      </c>
      <c r="S954">
        <v>29742.31</v>
      </c>
    </row>
    <row r="955" spans="1:19" x14ac:dyDescent="0.35">
      <c r="A955">
        <v>2024</v>
      </c>
      <c r="B955" t="s">
        <v>5634</v>
      </c>
      <c r="C955">
        <v>55</v>
      </c>
      <c r="D955">
        <v>2</v>
      </c>
      <c r="E955">
        <v>4</v>
      </c>
      <c r="F955" t="s">
        <v>622</v>
      </c>
      <c r="G955" t="s">
        <v>6224</v>
      </c>
      <c r="H955">
        <v>7</v>
      </c>
      <c r="I955">
        <v>900004</v>
      </c>
      <c r="J955">
        <v>1183</v>
      </c>
      <c r="K955" t="s">
        <v>6499</v>
      </c>
      <c r="L955">
        <v>0</v>
      </c>
      <c r="M955" t="s">
        <v>5520</v>
      </c>
      <c r="N955">
        <v>19378.02</v>
      </c>
      <c r="O955">
        <v>147367.87</v>
      </c>
      <c r="P955">
        <v>0</v>
      </c>
      <c r="Q955">
        <v>147532.06</v>
      </c>
      <c r="R955">
        <v>0</v>
      </c>
      <c r="S955">
        <v>19213.830000000002</v>
      </c>
    </row>
    <row r="956" spans="1:19" x14ac:dyDescent="0.35">
      <c r="A956">
        <v>2024</v>
      </c>
      <c r="B956" t="s">
        <v>5523</v>
      </c>
      <c r="C956">
        <v>2</v>
      </c>
      <c r="D956">
        <v>2</v>
      </c>
      <c r="E956">
        <v>1</v>
      </c>
      <c r="F956" t="s">
        <v>288</v>
      </c>
      <c r="G956" t="s">
        <v>5524</v>
      </c>
      <c r="H956">
        <v>7</v>
      </c>
      <c r="I956">
        <v>900007</v>
      </c>
      <c r="J956">
        <v>1182</v>
      </c>
      <c r="K956" t="s">
        <v>6500</v>
      </c>
      <c r="L956">
        <v>0</v>
      </c>
      <c r="M956" t="s">
        <v>5520</v>
      </c>
      <c r="N956">
        <v>64630.89</v>
      </c>
      <c r="O956">
        <v>0</v>
      </c>
      <c r="P956">
        <v>0</v>
      </c>
      <c r="Q956">
        <v>62932.75</v>
      </c>
      <c r="R956">
        <v>0</v>
      </c>
      <c r="S956">
        <v>1698.14</v>
      </c>
    </row>
    <row r="957" spans="1:19" x14ac:dyDescent="0.35">
      <c r="A957">
        <v>2024</v>
      </c>
      <c r="B957" t="s">
        <v>5624</v>
      </c>
      <c r="C957">
        <v>8</v>
      </c>
      <c r="D957">
        <v>2</v>
      </c>
      <c r="E957">
        <v>8</v>
      </c>
      <c r="F957" t="s">
        <v>254</v>
      </c>
      <c r="G957" t="s">
        <v>5916</v>
      </c>
      <c r="H957">
        <v>7</v>
      </c>
      <c r="I957">
        <v>900001</v>
      </c>
      <c r="J957">
        <v>1182</v>
      </c>
      <c r="K957" t="s">
        <v>6501</v>
      </c>
      <c r="L957">
        <v>0</v>
      </c>
      <c r="M957" t="s">
        <v>5520</v>
      </c>
      <c r="N957">
        <v>16662.759999999998</v>
      </c>
      <c r="O957">
        <v>0</v>
      </c>
      <c r="P957">
        <v>0</v>
      </c>
      <c r="Q957">
        <v>0</v>
      </c>
      <c r="R957">
        <v>0</v>
      </c>
      <c r="S957">
        <v>16662.759999999998</v>
      </c>
    </row>
    <row r="958" spans="1:19" x14ac:dyDescent="0.35">
      <c r="A958">
        <v>2024</v>
      </c>
      <c r="B958" t="s">
        <v>5712</v>
      </c>
      <c r="C958">
        <v>28</v>
      </c>
      <c r="D958">
        <v>2</v>
      </c>
      <c r="E958">
        <v>3</v>
      </c>
      <c r="F958" t="s">
        <v>391</v>
      </c>
      <c r="G958" t="s">
        <v>6502</v>
      </c>
      <c r="H958">
        <v>7</v>
      </c>
      <c r="I958">
        <v>900003</v>
      </c>
      <c r="J958">
        <v>1182</v>
      </c>
      <c r="K958" t="s">
        <v>6500</v>
      </c>
      <c r="L958">
        <v>0</v>
      </c>
      <c r="M958" t="s">
        <v>5520</v>
      </c>
      <c r="N958">
        <v>2743.33</v>
      </c>
      <c r="O958">
        <v>0</v>
      </c>
      <c r="P958">
        <v>0</v>
      </c>
      <c r="Q958">
        <v>0</v>
      </c>
      <c r="R958">
        <v>0</v>
      </c>
      <c r="S958">
        <v>2743.33</v>
      </c>
    </row>
    <row r="959" spans="1:19" x14ac:dyDescent="0.35">
      <c r="A959">
        <v>2024</v>
      </c>
      <c r="B959" t="s">
        <v>5712</v>
      </c>
      <c r="C959">
        <v>28</v>
      </c>
      <c r="D959">
        <v>2</v>
      </c>
      <c r="E959">
        <v>11</v>
      </c>
      <c r="F959" t="s">
        <v>560</v>
      </c>
      <c r="G959" t="s">
        <v>6503</v>
      </c>
      <c r="H959">
        <v>7</v>
      </c>
      <c r="I959">
        <v>900001</v>
      </c>
      <c r="J959">
        <v>1182</v>
      </c>
      <c r="K959" t="s">
        <v>6501</v>
      </c>
      <c r="L959">
        <v>0</v>
      </c>
      <c r="M959" t="s">
        <v>5520</v>
      </c>
      <c r="N959">
        <v>153.29</v>
      </c>
      <c r="O959">
        <v>0</v>
      </c>
      <c r="P959">
        <v>0</v>
      </c>
      <c r="Q959">
        <v>0</v>
      </c>
      <c r="R959">
        <v>0</v>
      </c>
      <c r="S959">
        <v>153.29</v>
      </c>
    </row>
    <row r="960" spans="1:19" x14ac:dyDescent="0.35">
      <c r="A960">
        <v>2024</v>
      </c>
      <c r="B960" t="s">
        <v>5600</v>
      </c>
      <c r="C960">
        <v>29</v>
      </c>
      <c r="D960">
        <v>2</v>
      </c>
      <c r="E960">
        <v>5</v>
      </c>
      <c r="F960" t="s">
        <v>300</v>
      </c>
      <c r="G960" t="s">
        <v>5638</v>
      </c>
      <c r="H960">
        <v>7</v>
      </c>
      <c r="I960">
        <v>900001</v>
      </c>
      <c r="J960">
        <v>1182</v>
      </c>
      <c r="K960" t="s">
        <v>6500</v>
      </c>
      <c r="L960">
        <v>0</v>
      </c>
      <c r="M960" t="s">
        <v>5520</v>
      </c>
      <c r="N960">
        <v>42837.51</v>
      </c>
      <c r="O960">
        <v>98946.06</v>
      </c>
      <c r="P960">
        <v>0</v>
      </c>
      <c r="Q960">
        <v>126407.78</v>
      </c>
      <c r="R960">
        <v>0</v>
      </c>
      <c r="S960">
        <v>15375.79</v>
      </c>
    </row>
    <row r="961" spans="1:19" x14ac:dyDescent="0.35">
      <c r="A961">
        <v>2024</v>
      </c>
      <c r="B961" t="s">
        <v>5678</v>
      </c>
      <c r="C961">
        <v>32</v>
      </c>
      <c r="D961">
        <v>2</v>
      </c>
      <c r="E961">
        <v>8</v>
      </c>
      <c r="F961" t="s">
        <v>629</v>
      </c>
      <c r="G961" t="s">
        <v>6315</v>
      </c>
      <c r="H961">
        <v>7</v>
      </c>
      <c r="I961">
        <v>900003</v>
      </c>
      <c r="J961">
        <v>1182</v>
      </c>
      <c r="K961" t="s">
        <v>6500</v>
      </c>
      <c r="L961">
        <v>0</v>
      </c>
      <c r="M961" t="s">
        <v>5520</v>
      </c>
      <c r="N961">
        <v>91500.56</v>
      </c>
      <c r="O961">
        <v>0</v>
      </c>
      <c r="P961">
        <v>0</v>
      </c>
      <c r="Q961">
        <v>0</v>
      </c>
      <c r="R961">
        <v>0</v>
      </c>
      <c r="S961">
        <v>91500.56</v>
      </c>
    </row>
    <row r="962" spans="1:19" x14ac:dyDescent="0.35">
      <c r="A962">
        <v>2024</v>
      </c>
      <c r="B962" t="s">
        <v>5558</v>
      </c>
      <c r="C962">
        <v>42</v>
      </c>
      <c r="D962">
        <v>2</v>
      </c>
      <c r="E962">
        <v>5</v>
      </c>
      <c r="F962" t="s">
        <v>683</v>
      </c>
      <c r="G962" t="s">
        <v>5559</v>
      </c>
      <c r="H962">
        <v>7</v>
      </c>
      <c r="I962">
        <v>104087</v>
      </c>
      <c r="J962">
        <v>1182</v>
      </c>
      <c r="K962" t="s">
        <v>6500</v>
      </c>
      <c r="L962">
        <v>0</v>
      </c>
      <c r="M962" t="s">
        <v>5520</v>
      </c>
      <c r="N962">
        <v>-683.63</v>
      </c>
      <c r="O962">
        <v>89273.73</v>
      </c>
      <c r="P962">
        <v>0</v>
      </c>
      <c r="Q962">
        <v>83440.740000000005</v>
      </c>
      <c r="R962">
        <v>0</v>
      </c>
      <c r="S962">
        <v>5149.3599999999997</v>
      </c>
    </row>
    <row r="963" spans="1:19" x14ac:dyDescent="0.35">
      <c r="A963">
        <v>2024</v>
      </c>
      <c r="B963" t="s">
        <v>5572</v>
      </c>
      <c r="C963">
        <v>46</v>
      </c>
      <c r="D963">
        <v>2</v>
      </c>
      <c r="E963">
        <v>2</v>
      </c>
      <c r="F963" t="s">
        <v>391</v>
      </c>
      <c r="G963" t="s">
        <v>6214</v>
      </c>
      <c r="H963">
        <v>7</v>
      </c>
      <c r="I963">
        <v>900003</v>
      </c>
      <c r="J963">
        <v>1182</v>
      </c>
      <c r="K963" t="s">
        <v>6500</v>
      </c>
      <c r="L963">
        <v>0</v>
      </c>
      <c r="M963" t="s">
        <v>5520</v>
      </c>
      <c r="N963">
        <v>2959.68</v>
      </c>
      <c r="O963">
        <v>0</v>
      </c>
      <c r="P963">
        <v>0</v>
      </c>
      <c r="Q963">
        <v>0</v>
      </c>
      <c r="R963">
        <v>0</v>
      </c>
      <c r="S963">
        <v>2959.68</v>
      </c>
    </row>
    <row r="964" spans="1:19" x14ac:dyDescent="0.35">
      <c r="A964">
        <v>2024</v>
      </c>
      <c r="B964" t="s">
        <v>5572</v>
      </c>
      <c r="C964">
        <v>46</v>
      </c>
      <c r="D964">
        <v>2</v>
      </c>
      <c r="E964">
        <v>11</v>
      </c>
      <c r="F964" t="s">
        <v>629</v>
      </c>
      <c r="G964" t="s">
        <v>5650</v>
      </c>
      <c r="H964">
        <v>7</v>
      </c>
      <c r="I964">
        <v>900001</v>
      </c>
      <c r="J964">
        <v>5</v>
      </c>
      <c r="K964" t="s">
        <v>6501</v>
      </c>
      <c r="L964">
        <v>0</v>
      </c>
      <c r="M964" t="s">
        <v>5520</v>
      </c>
      <c r="N964">
        <v>89655.59</v>
      </c>
      <c r="O964">
        <v>53820.07</v>
      </c>
      <c r="P964">
        <v>0</v>
      </c>
      <c r="Q964">
        <v>143475.66</v>
      </c>
      <c r="R964">
        <v>0</v>
      </c>
      <c r="S964">
        <v>0</v>
      </c>
    </row>
    <row r="965" spans="1:19" x14ac:dyDescent="0.35">
      <c r="A965">
        <v>2024</v>
      </c>
      <c r="B965" t="s">
        <v>5564</v>
      </c>
      <c r="C965">
        <v>48</v>
      </c>
      <c r="D965">
        <v>2</v>
      </c>
      <c r="E965">
        <v>1</v>
      </c>
      <c r="F965" t="s">
        <v>291</v>
      </c>
      <c r="G965" t="s">
        <v>6319</v>
      </c>
      <c r="H965">
        <v>7</v>
      </c>
      <c r="I965">
        <v>900010</v>
      </c>
      <c r="J965">
        <v>20</v>
      </c>
      <c r="K965" t="s">
        <v>6501</v>
      </c>
      <c r="L965">
        <v>0</v>
      </c>
      <c r="M965" t="s">
        <v>5520</v>
      </c>
      <c r="N965">
        <v>44750.13</v>
      </c>
      <c r="O965">
        <v>74606.16</v>
      </c>
      <c r="P965">
        <v>0</v>
      </c>
      <c r="Q965">
        <v>110184.1</v>
      </c>
      <c r="R965">
        <v>0</v>
      </c>
      <c r="S965">
        <v>9172.19</v>
      </c>
    </row>
    <row r="966" spans="1:19" x14ac:dyDescent="0.35">
      <c r="A966">
        <v>2024</v>
      </c>
      <c r="B966" t="s">
        <v>5564</v>
      </c>
      <c r="C966">
        <v>48</v>
      </c>
      <c r="D966">
        <v>2</v>
      </c>
      <c r="E966">
        <v>10</v>
      </c>
      <c r="F966" t="s">
        <v>724</v>
      </c>
      <c r="G966" t="s">
        <v>6040</v>
      </c>
      <c r="H966">
        <v>7</v>
      </c>
      <c r="I966">
        <v>900001</v>
      </c>
      <c r="J966">
        <v>1182</v>
      </c>
      <c r="K966" t="s">
        <v>6500</v>
      </c>
      <c r="L966">
        <v>0</v>
      </c>
      <c r="M966" t="s">
        <v>5520</v>
      </c>
      <c r="N966">
        <v>4747.07</v>
      </c>
      <c r="O966">
        <v>30827.599999999999</v>
      </c>
      <c r="P966">
        <v>0</v>
      </c>
      <c r="Q966">
        <v>30553.32</v>
      </c>
      <c r="R966">
        <v>0</v>
      </c>
      <c r="S966">
        <v>5021.3500000000004</v>
      </c>
    </row>
    <row r="967" spans="1:19" x14ac:dyDescent="0.35">
      <c r="A967">
        <v>2024</v>
      </c>
      <c r="B967" t="s">
        <v>5564</v>
      </c>
      <c r="C967">
        <v>48</v>
      </c>
      <c r="D967">
        <v>2</v>
      </c>
      <c r="E967">
        <v>11</v>
      </c>
      <c r="F967" t="s">
        <v>412</v>
      </c>
      <c r="G967" t="s">
        <v>6349</v>
      </c>
      <c r="H967">
        <v>7</v>
      </c>
      <c r="I967">
        <v>900004</v>
      </c>
      <c r="J967">
        <v>1182</v>
      </c>
      <c r="K967" t="s">
        <v>6500</v>
      </c>
      <c r="L967">
        <v>0</v>
      </c>
      <c r="M967" t="s">
        <v>5520</v>
      </c>
      <c r="N967">
        <v>13280.81</v>
      </c>
      <c r="O967">
        <v>110994.36</v>
      </c>
      <c r="P967">
        <v>0</v>
      </c>
      <c r="Q967">
        <v>107514.12</v>
      </c>
      <c r="R967">
        <v>0</v>
      </c>
      <c r="S967">
        <v>16761.05</v>
      </c>
    </row>
    <row r="968" spans="1:19" x14ac:dyDescent="0.35">
      <c r="A968">
        <v>2024</v>
      </c>
      <c r="B968" t="s">
        <v>5564</v>
      </c>
      <c r="C968">
        <v>48</v>
      </c>
      <c r="D968">
        <v>2</v>
      </c>
      <c r="E968">
        <v>12</v>
      </c>
      <c r="F968" t="s">
        <v>725</v>
      </c>
      <c r="G968" t="s">
        <v>6398</v>
      </c>
      <c r="H968">
        <v>7</v>
      </c>
      <c r="I968">
        <v>900010</v>
      </c>
      <c r="J968">
        <v>5</v>
      </c>
      <c r="K968" t="s">
        <v>6500</v>
      </c>
      <c r="L968">
        <v>0</v>
      </c>
      <c r="M968" t="s">
        <v>5520</v>
      </c>
      <c r="N968">
        <v>77700.95</v>
      </c>
      <c r="O968">
        <v>169904.43</v>
      </c>
      <c r="P968">
        <v>0</v>
      </c>
      <c r="Q968">
        <v>166954.74</v>
      </c>
      <c r="R968">
        <v>0</v>
      </c>
      <c r="S968">
        <v>80650.64</v>
      </c>
    </row>
    <row r="969" spans="1:19" x14ac:dyDescent="0.35">
      <c r="A969">
        <v>2024</v>
      </c>
      <c r="B969" t="s">
        <v>5564</v>
      </c>
      <c r="C969">
        <v>48</v>
      </c>
      <c r="D969">
        <v>2</v>
      </c>
      <c r="E969">
        <v>13</v>
      </c>
      <c r="F969" t="s">
        <v>278</v>
      </c>
      <c r="G969" t="s">
        <v>5824</v>
      </c>
      <c r="H969">
        <v>7</v>
      </c>
      <c r="I969">
        <v>900003</v>
      </c>
      <c r="J969">
        <v>1182</v>
      </c>
      <c r="K969" t="s">
        <v>6500</v>
      </c>
      <c r="L969">
        <v>0</v>
      </c>
      <c r="M969" t="s">
        <v>5520</v>
      </c>
      <c r="N969">
        <v>33172.19</v>
      </c>
      <c r="O969">
        <v>346820.92</v>
      </c>
      <c r="P969">
        <v>0</v>
      </c>
      <c r="Q969">
        <v>379993.11</v>
      </c>
      <c r="R969">
        <v>0</v>
      </c>
      <c r="S969">
        <v>0</v>
      </c>
    </row>
    <row r="970" spans="1:19" x14ac:dyDescent="0.35">
      <c r="A970">
        <v>2024</v>
      </c>
      <c r="B970" t="s">
        <v>6079</v>
      </c>
      <c r="C970">
        <v>65</v>
      </c>
      <c r="D970">
        <v>2</v>
      </c>
      <c r="E970">
        <v>4</v>
      </c>
      <c r="F970" t="s">
        <v>772</v>
      </c>
      <c r="G970" t="s">
        <v>6080</v>
      </c>
      <c r="H970">
        <v>7</v>
      </c>
      <c r="I970">
        <v>900001</v>
      </c>
      <c r="J970">
        <v>2</v>
      </c>
      <c r="K970" t="s">
        <v>6501</v>
      </c>
      <c r="L970">
        <v>0</v>
      </c>
      <c r="M970" t="s">
        <v>5520</v>
      </c>
      <c r="N970">
        <v>35522.18</v>
      </c>
      <c r="O970">
        <v>142081.60000000001</v>
      </c>
      <c r="P970">
        <v>0</v>
      </c>
      <c r="Q970">
        <v>135889.76</v>
      </c>
      <c r="R970">
        <v>0</v>
      </c>
      <c r="S970">
        <v>41714.019999999997</v>
      </c>
    </row>
    <row r="971" spans="1:19" x14ac:dyDescent="0.35">
      <c r="A971">
        <v>2024</v>
      </c>
      <c r="B971" t="s">
        <v>5538</v>
      </c>
      <c r="C971">
        <v>71</v>
      </c>
      <c r="D971">
        <v>2</v>
      </c>
      <c r="E971">
        <v>12</v>
      </c>
      <c r="F971" t="s">
        <v>278</v>
      </c>
      <c r="G971" t="s">
        <v>5615</v>
      </c>
      <c r="H971">
        <v>7</v>
      </c>
      <c r="I971">
        <v>900010</v>
      </c>
      <c r="J971">
        <v>18</v>
      </c>
      <c r="K971" t="s">
        <v>6501</v>
      </c>
      <c r="L971">
        <v>0</v>
      </c>
      <c r="M971" t="s">
        <v>5520</v>
      </c>
      <c r="N971">
        <v>8183.76</v>
      </c>
      <c r="O971">
        <v>95554.06</v>
      </c>
      <c r="P971">
        <v>0</v>
      </c>
      <c r="Q971">
        <v>89827.64</v>
      </c>
      <c r="R971">
        <v>0</v>
      </c>
      <c r="S971">
        <v>13910.18</v>
      </c>
    </row>
    <row r="972" spans="1:19" x14ac:dyDescent="0.35">
      <c r="A972">
        <v>2024</v>
      </c>
      <c r="B972" t="s">
        <v>5538</v>
      </c>
      <c r="C972">
        <v>71</v>
      </c>
      <c r="D972">
        <v>2</v>
      </c>
      <c r="E972">
        <v>13</v>
      </c>
      <c r="F972" t="s">
        <v>531</v>
      </c>
      <c r="G972" t="s">
        <v>5630</v>
      </c>
      <c r="H972">
        <v>7</v>
      </c>
      <c r="I972">
        <v>900004</v>
      </c>
      <c r="J972">
        <v>1182</v>
      </c>
      <c r="K972" t="s">
        <v>6500</v>
      </c>
      <c r="L972">
        <v>0</v>
      </c>
      <c r="M972" t="s">
        <v>5520</v>
      </c>
      <c r="N972">
        <v>90295.46</v>
      </c>
      <c r="O972">
        <v>171463.06</v>
      </c>
      <c r="P972">
        <v>0</v>
      </c>
      <c r="Q972">
        <v>253705.24</v>
      </c>
      <c r="R972">
        <v>0</v>
      </c>
      <c r="S972">
        <v>8053.28</v>
      </c>
    </row>
    <row r="973" spans="1:19" x14ac:dyDescent="0.35">
      <c r="A973">
        <v>2024</v>
      </c>
      <c r="B973" t="s">
        <v>5876</v>
      </c>
      <c r="C973">
        <v>74</v>
      </c>
      <c r="D973">
        <v>2</v>
      </c>
      <c r="E973">
        <v>9</v>
      </c>
      <c r="F973" t="s">
        <v>377</v>
      </c>
      <c r="G973" t="s">
        <v>6504</v>
      </c>
      <c r="H973">
        <v>7</v>
      </c>
      <c r="I973">
        <v>903052</v>
      </c>
      <c r="J973">
        <v>903052</v>
      </c>
      <c r="K973" t="s">
        <v>6501</v>
      </c>
      <c r="L973">
        <v>0</v>
      </c>
      <c r="M973" t="s">
        <v>5520</v>
      </c>
      <c r="N973">
        <v>20531.2</v>
      </c>
      <c r="O973">
        <v>123530.1</v>
      </c>
      <c r="P973">
        <v>0</v>
      </c>
      <c r="Q973">
        <v>123740.28</v>
      </c>
      <c r="R973">
        <v>0</v>
      </c>
      <c r="S973">
        <v>20321.02</v>
      </c>
    </row>
    <row r="974" spans="1:19" x14ac:dyDescent="0.35">
      <c r="A974">
        <v>2024</v>
      </c>
      <c r="B974" t="s">
        <v>5578</v>
      </c>
      <c r="C974">
        <v>79</v>
      </c>
      <c r="D974">
        <v>2</v>
      </c>
      <c r="E974">
        <v>3</v>
      </c>
      <c r="F974" t="s">
        <v>818</v>
      </c>
      <c r="G974" t="s">
        <v>5750</v>
      </c>
      <c r="H974">
        <v>7</v>
      </c>
      <c r="I974">
        <v>900004</v>
      </c>
      <c r="J974">
        <v>1182</v>
      </c>
      <c r="K974" t="s">
        <v>6501</v>
      </c>
      <c r="L974">
        <v>0</v>
      </c>
      <c r="M974" t="s">
        <v>5520</v>
      </c>
      <c r="N974">
        <v>5760.54</v>
      </c>
      <c r="O974">
        <v>0</v>
      </c>
      <c r="P974">
        <v>0</v>
      </c>
      <c r="Q974">
        <v>5760.54</v>
      </c>
      <c r="R974">
        <v>0</v>
      </c>
      <c r="S974">
        <v>0</v>
      </c>
    </row>
    <row r="975" spans="1:19" x14ac:dyDescent="0.35">
      <c r="A975">
        <v>2024</v>
      </c>
      <c r="B975" t="s">
        <v>5578</v>
      </c>
      <c r="C975">
        <v>79</v>
      </c>
      <c r="D975">
        <v>2</v>
      </c>
      <c r="E975">
        <v>10</v>
      </c>
      <c r="F975" t="s">
        <v>282</v>
      </c>
      <c r="G975" t="s">
        <v>5807</v>
      </c>
      <c r="H975">
        <v>7</v>
      </c>
      <c r="I975">
        <v>104087</v>
      </c>
      <c r="J975">
        <v>1182</v>
      </c>
      <c r="K975" t="s">
        <v>6500</v>
      </c>
      <c r="L975">
        <v>0</v>
      </c>
      <c r="M975" t="s">
        <v>5520</v>
      </c>
      <c r="N975">
        <v>17569.14</v>
      </c>
      <c r="O975">
        <v>101636.68</v>
      </c>
      <c r="P975">
        <v>0</v>
      </c>
      <c r="Q975">
        <v>111771.53</v>
      </c>
      <c r="R975">
        <v>0</v>
      </c>
      <c r="S975">
        <v>7434.29</v>
      </c>
    </row>
    <row r="976" spans="1:19" x14ac:dyDescent="0.35">
      <c r="A976">
        <v>2024</v>
      </c>
      <c r="B976" t="s">
        <v>5578</v>
      </c>
      <c r="C976">
        <v>79</v>
      </c>
      <c r="D976">
        <v>2</v>
      </c>
      <c r="E976">
        <v>13</v>
      </c>
      <c r="F976" t="s">
        <v>820</v>
      </c>
      <c r="G976" t="s">
        <v>5852</v>
      </c>
      <c r="H976">
        <v>7</v>
      </c>
      <c r="I976">
        <v>900003</v>
      </c>
      <c r="J976">
        <v>1182</v>
      </c>
      <c r="K976" t="s">
        <v>6500</v>
      </c>
      <c r="L976">
        <v>0</v>
      </c>
      <c r="M976" t="s">
        <v>5520</v>
      </c>
      <c r="N976">
        <v>20872.310000000001</v>
      </c>
      <c r="O976">
        <v>140822.44</v>
      </c>
      <c r="P976">
        <v>0</v>
      </c>
      <c r="Q976">
        <v>131494</v>
      </c>
      <c r="R976">
        <v>0</v>
      </c>
      <c r="S976">
        <v>30200.75</v>
      </c>
    </row>
    <row r="977" spans="1:19" x14ac:dyDescent="0.35">
      <c r="A977">
        <v>2024</v>
      </c>
      <c r="B977" t="s">
        <v>5688</v>
      </c>
      <c r="C977">
        <v>87</v>
      </c>
      <c r="D977">
        <v>2</v>
      </c>
      <c r="E977">
        <v>7</v>
      </c>
      <c r="F977" t="s">
        <v>377</v>
      </c>
      <c r="G977" t="s">
        <v>6272</v>
      </c>
      <c r="H977">
        <v>7</v>
      </c>
      <c r="I977">
        <v>900010</v>
      </c>
      <c r="J977">
        <v>18</v>
      </c>
      <c r="K977" t="s">
        <v>6501</v>
      </c>
      <c r="L977">
        <v>0</v>
      </c>
      <c r="M977" t="s">
        <v>5520</v>
      </c>
      <c r="N977">
        <v>74444.56</v>
      </c>
      <c r="O977">
        <v>346750.27</v>
      </c>
      <c r="P977">
        <v>0</v>
      </c>
      <c r="Q977">
        <v>354049.3</v>
      </c>
      <c r="R977">
        <v>0</v>
      </c>
      <c r="S977">
        <v>67145.53</v>
      </c>
    </row>
    <row r="978" spans="1:19" x14ac:dyDescent="0.35">
      <c r="A978">
        <v>2024</v>
      </c>
      <c r="B978" t="s">
        <v>5868</v>
      </c>
      <c r="C978">
        <v>90</v>
      </c>
      <c r="D978">
        <v>2</v>
      </c>
      <c r="E978">
        <v>4</v>
      </c>
      <c r="F978" t="s">
        <v>254</v>
      </c>
      <c r="G978" t="s">
        <v>6157</v>
      </c>
      <c r="H978">
        <v>7</v>
      </c>
      <c r="I978">
        <v>903052</v>
      </c>
      <c r="J978">
        <v>903052</v>
      </c>
      <c r="K978" t="s">
        <v>6501</v>
      </c>
      <c r="L978">
        <v>0</v>
      </c>
      <c r="M978" t="s">
        <v>5520</v>
      </c>
      <c r="N978">
        <v>12678.31</v>
      </c>
      <c r="O978">
        <v>54221.4</v>
      </c>
      <c r="P978">
        <v>0</v>
      </c>
      <c r="Q978">
        <v>52688.56</v>
      </c>
      <c r="R978">
        <v>0</v>
      </c>
      <c r="S978">
        <v>14211.15</v>
      </c>
    </row>
    <row r="979" spans="1:19" x14ac:dyDescent="0.35">
      <c r="A979">
        <v>2024</v>
      </c>
      <c r="B979" t="s">
        <v>5868</v>
      </c>
      <c r="C979">
        <v>90</v>
      </c>
      <c r="D979">
        <v>2</v>
      </c>
      <c r="E979">
        <v>7</v>
      </c>
      <c r="F979" t="s">
        <v>856</v>
      </c>
      <c r="G979" t="s">
        <v>6255</v>
      </c>
      <c r="H979">
        <v>7</v>
      </c>
      <c r="I979">
        <v>104087</v>
      </c>
      <c r="J979">
        <v>10001</v>
      </c>
      <c r="K979" t="s">
        <v>6501</v>
      </c>
      <c r="L979">
        <v>0</v>
      </c>
      <c r="M979" t="s">
        <v>5520</v>
      </c>
      <c r="N979">
        <v>2031.09</v>
      </c>
      <c r="O979">
        <v>8014.45</v>
      </c>
      <c r="P979">
        <v>0</v>
      </c>
      <c r="Q979">
        <v>12540.82</v>
      </c>
      <c r="R979">
        <v>0</v>
      </c>
      <c r="S979">
        <v>-2495.2800000000002</v>
      </c>
    </row>
    <row r="980" spans="1:19" x14ac:dyDescent="0.35">
      <c r="A980">
        <v>2024</v>
      </c>
      <c r="B980" t="s">
        <v>5527</v>
      </c>
      <c r="C980">
        <v>30</v>
      </c>
      <c r="D980">
        <v>2</v>
      </c>
      <c r="E980">
        <v>6</v>
      </c>
      <c r="F980" t="s">
        <v>609</v>
      </c>
      <c r="G980" t="s">
        <v>5979</v>
      </c>
      <c r="H980">
        <v>7</v>
      </c>
      <c r="I980">
        <v>900001</v>
      </c>
      <c r="J980">
        <v>9</v>
      </c>
      <c r="K980" t="s">
        <v>6505</v>
      </c>
      <c r="L980">
        <v>0</v>
      </c>
      <c r="M980" t="s">
        <v>5520</v>
      </c>
      <c r="N980">
        <v>1842.74</v>
      </c>
      <c r="O980">
        <v>467712.15</v>
      </c>
      <c r="P980">
        <v>0</v>
      </c>
      <c r="Q980">
        <v>451699</v>
      </c>
      <c r="R980">
        <v>0</v>
      </c>
      <c r="S980">
        <v>17855.89</v>
      </c>
    </row>
    <row r="981" spans="1:19" x14ac:dyDescent="0.35">
      <c r="A981">
        <v>2024</v>
      </c>
      <c r="B981" t="s">
        <v>5813</v>
      </c>
      <c r="C981">
        <v>35</v>
      </c>
      <c r="D981">
        <v>2</v>
      </c>
      <c r="E981">
        <v>1</v>
      </c>
      <c r="F981" t="s">
        <v>639</v>
      </c>
      <c r="G981" t="s">
        <v>5993</v>
      </c>
      <c r="H981">
        <v>7</v>
      </c>
      <c r="I981">
        <v>104087</v>
      </c>
      <c r="J981">
        <v>1182</v>
      </c>
      <c r="K981" t="s">
        <v>6505</v>
      </c>
      <c r="L981">
        <v>0</v>
      </c>
      <c r="M981" t="s">
        <v>5520</v>
      </c>
      <c r="N981">
        <v>1222.1600000000001</v>
      </c>
      <c r="O981">
        <v>0</v>
      </c>
      <c r="P981">
        <v>0</v>
      </c>
      <c r="Q981">
        <v>1222.1600000000001</v>
      </c>
      <c r="R981">
        <v>0</v>
      </c>
      <c r="S981">
        <v>0</v>
      </c>
    </row>
    <row r="982" spans="1:19" x14ac:dyDescent="0.35">
      <c r="A982">
        <v>2024</v>
      </c>
      <c r="B982" t="s">
        <v>5813</v>
      </c>
      <c r="C982">
        <v>35</v>
      </c>
      <c r="D982">
        <v>2</v>
      </c>
      <c r="E982">
        <v>3</v>
      </c>
      <c r="F982" t="s">
        <v>641</v>
      </c>
      <c r="G982" t="s">
        <v>6161</v>
      </c>
      <c r="H982">
        <v>7</v>
      </c>
      <c r="I982">
        <v>900003</v>
      </c>
      <c r="J982">
        <v>1182</v>
      </c>
      <c r="K982" t="s">
        <v>6506</v>
      </c>
      <c r="L982">
        <v>0</v>
      </c>
      <c r="M982" t="s">
        <v>5520</v>
      </c>
      <c r="N982">
        <v>1518</v>
      </c>
      <c r="O982">
        <v>0</v>
      </c>
      <c r="P982">
        <v>0</v>
      </c>
      <c r="Q982">
        <v>0</v>
      </c>
      <c r="R982">
        <v>0</v>
      </c>
      <c r="S982">
        <v>1518</v>
      </c>
    </row>
    <row r="983" spans="1:19" x14ac:dyDescent="0.35">
      <c r="A983">
        <v>2024</v>
      </c>
      <c r="B983" t="s">
        <v>5715</v>
      </c>
      <c r="C983">
        <v>37</v>
      </c>
      <c r="D983">
        <v>2</v>
      </c>
      <c r="E983">
        <v>7</v>
      </c>
      <c r="F983" t="s">
        <v>656</v>
      </c>
      <c r="G983" t="s">
        <v>5858</v>
      </c>
      <c r="H983">
        <v>7</v>
      </c>
      <c r="I983">
        <v>900003</v>
      </c>
      <c r="J983">
        <v>1180</v>
      </c>
      <c r="K983" t="s">
        <v>6506</v>
      </c>
      <c r="L983">
        <v>0</v>
      </c>
      <c r="M983" t="s">
        <v>5520</v>
      </c>
      <c r="N983">
        <v>3352.2</v>
      </c>
      <c r="O983">
        <v>0</v>
      </c>
      <c r="P983">
        <v>0</v>
      </c>
      <c r="Q983">
        <v>0</v>
      </c>
      <c r="R983">
        <v>0</v>
      </c>
      <c r="S983">
        <v>3352.2</v>
      </c>
    </row>
    <row r="984" spans="1:19" x14ac:dyDescent="0.35">
      <c r="A984">
        <v>2024</v>
      </c>
      <c r="B984" t="s">
        <v>5634</v>
      </c>
      <c r="C984">
        <v>55</v>
      </c>
      <c r="D984">
        <v>2</v>
      </c>
      <c r="E984">
        <v>14</v>
      </c>
      <c r="F984" t="s">
        <v>125</v>
      </c>
      <c r="G984" t="s">
        <v>5640</v>
      </c>
      <c r="H984">
        <v>7</v>
      </c>
      <c r="I984">
        <v>900010</v>
      </c>
      <c r="J984">
        <v>12</v>
      </c>
      <c r="K984" t="s">
        <v>6505</v>
      </c>
      <c r="L984">
        <v>0</v>
      </c>
      <c r="M984" t="s">
        <v>5520</v>
      </c>
      <c r="N984">
        <v>696.83</v>
      </c>
      <c r="O984">
        <v>0</v>
      </c>
      <c r="P984">
        <v>0</v>
      </c>
      <c r="Q984">
        <v>0</v>
      </c>
      <c r="R984">
        <v>0</v>
      </c>
      <c r="S984">
        <v>696.83</v>
      </c>
    </row>
    <row r="985" spans="1:19" x14ac:dyDescent="0.35">
      <c r="A985">
        <v>2024</v>
      </c>
      <c r="B985" t="s">
        <v>5532</v>
      </c>
      <c r="C985">
        <v>64</v>
      </c>
      <c r="D985">
        <v>2</v>
      </c>
      <c r="E985">
        <v>7</v>
      </c>
      <c r="F985" t="s">
        <v>331</v>
      </c>
      <c r="G985" t="s">
        <v>5698</v>
      </c>
      <c r="H985">
        <v>7</v>
      </c>
      <c r="I985">
        <v>900010</v>
      </c>
      <c r="J985">
        <v>14</v>
      </c>
      <c r="K985" t="s">
        <v>6505</v>
      </c>
      <c r="L985">
        <v>0</v>
      </c>
      <c r="M985" t="s">
        <v>5520</v>
      </c>
      <c r="N985">
        <v>5892.46</v>
      </c>
      <c r="O985">
        <v>0</v>
      </c>
      <c r="P985">
        <v>0</v>
      </c>
      <c r="Q985">
        <v>0</v>
      </c>
      <c r="R985">
        <v>0</v>
      </c>
      <c r="S985">
        <v>5892.46</v>
      </c>
    </row>
    <row r="986" spans="1:19" x14ac:dyDescent="0.35">
      <c r="A986">
        <v>2024</v>
      </c>
      <c r="B986" t="s">
        <v>5868</v>
      </c>
      <c r="C986">
        <v>90</v>
      </c>
      <c r="D986">
        <v>2</v>
      </c>
      <c r="E986">
        <v>9</v>
      </c>
      <c r="F986" t="s">
        <v>278</v>
      </c>
      <c r="G986" t="s">
        <v>6143</v>
      </c>
      <c r="H986">
        <v>7</v>
      </c>
      <c r="I986">
        <v>104050</v>
      </c>
      <c r="J986">
        <v>205</v>
      </c>
      <c r="K986" t="s">
        <v>6505</v>
      </c>
      <c r="L986">
        <v>0</v>
      </c>
      <c r="M986" t="s">
        <v>5520</v>
      </c>
      <c r="N986">
        <v>4417.3999999999996</v>
      </c>
      <c r="O986">
        <v>27480.37</v>
      </c>
      <c r="P986">
        <v>0</v>
      </c>
      <c r="Q986">
        <v>27560.46</v>
      </c>
      <c r="R986">
        <v>0</v>
      </c>
      <c r="S986">
        <v>4337.3100000000004</v>
      </c>
    </row>
    <row r="987" spans="1:19" x14ac:dyDescent="0.35">
      <c r="A987">
        <v>2024</v>
      </c>
      <c r="B987" t="s">
        <v>5793</v>
      </c>
      <c r="C987">
        <v>83</v>
      </c>
      <c r="D987">
        <v>2</v>
      </c>
      <c r="E987">
        <v>1</v>
      </c>
      <c r="F987" t="s">
        <v>431</v>
      </c>
      <c r="G987" t="s">
        <v>6118</v>
      </c>
      <c r="H987">
        <v>7</v>
      </c>
      <c r="I987">
        <v>900003</v>
      </c>
      <c r="J987">
        <v>180</v>
      </c>
      <c r="K987" t="s">
        <v>6507</v>
      </c>
      <c r="L987">
        <v>0</v>
      </c>
      <c r="M987" t="s">
        <v>5520</v>
      </c>
      <c r="N987">
        <v>9456.26</v>
      </c>
      <c r="O987">
        <v>65547.41</v>
      </c>
      <c r="P987">
        <v>0</v>
      </c>
      <c r="Q987">
        <v>66400.62</v>
      </c>
      <c r="R987">
        <v>0</v>
      </c>
      <c r="S987">
        <v>8603.0499999999993</v>
      </c>
    </row>
    <row r="988" spans="1:19" x14ac:dyDescent="0.35">
      <c r="A988">
        <v>2024</v>
      </c>
      <c r="B988" t="s">
        <v>5523</v>
      </c>
      <c r="C988">
        <v>2</v>
      </c>
      <c r="D988">
        <v>2</v>
      </c>
      <c r="E988">
        <v>3</v>
      </c>
      <c r="F988" t="s">
        <v>294</v>
      </c>
      <c r="G988" t="s">
        <v>5606</v>
      </c>
      <c r="H988">
        <v>7</v>
      </c>
      <c r="I988">
        <v>104087</v>
      </c>
      <c r="J988">
        <v>8692</v>
      </c>
      <c r="K988" t="s">
        <v>6508</v>
      </c>
      <c r="L988">
        <v>0</v>
      </c>
      <c r="M988" t="s">
        <v>5520</v>
      </c>
      <c r="N988">
        <v>560452.71</v>
      </c>
      <c r="O988">
        <v>0</v>
      </c>
      <c r="P988">
        <v>0</v>
      </c>
      <c r="Q988">
        <v>0</v>
      </c>
      <c r="R988">
        <v>0</v>
      </c>
      <c r="S988">
        <v>560452.71</v>
      </c>
    </row>
    <row r="989" spans="1:19" x14ac:dyDescent="0.35">
      <c r="A989">
        <v>2024</v>
      </c>
      <c r="B989" t="s">
        <v>5600</v>
      </c>
      <c r="C989">
        <v>29</v>
      </c>
      <c r="D989">
        <v>2</v>
      </c>
      <c r="E989">
        <v>8</v>
      </c>
      <c r="F989" t="s">
        <v>351</v>
      </c>
      <c r="G989" t="s">
        <v>5975</v>
      </c>
      <c r="H989">
        <v>7</v>
      </c>
      <c r="I989">
        <v>900009</v>
      </c>
      <c r="J989">
        <v>1182</v>
      </c>
      <c r="K989" t="s">
        <v>6509</v>
      </c>
      <c r="L989">
        <v>0</v>
      </c>
      <c r="M989" t="s">
        <v>5520</v>
      </c>
      <c r="N989">
        <v>36391.21</v>
      </c>
      <c r="O989">
        <v>56925.38</v>
      </c>
      <c r="P989">
        <v>0</v>
      </c>
      <c r="Q989">
        <v>55735.94</v>
      </c>
      <c r="R989">
        <v>0</v>
      </c>
      <c r="S989">
        <v>37580.65</v>
      </c>
    </row>
    <row r="990" spans="1:19" x14ac:dyDescent="0.35">
      <c r="A990">
        <v>2024</v>
      </c>
      <c r="B990" t="s">
        <v>5564</v>
      </c>
      <c r="C990">
        <v>48</v>
      </c>
      <c r="D990">
        <v>2</v>
      </c>
      <c r="E990">
        <v>13</v>
      </c>
      <c r="F990" t="s">
        <v>278</v>
      </c>
      <c r="G990" t="s">
        <v>5824</v>
      </c>
      <c r="H990">
        <v>7</v>
      </c>
      <c r="I990">
        <v>900004</v>
      </c>
      <c r="J990">
        <v>4412</v>
      </c>
      <c r="K990" t="s">
        <v>6510</v>
      </c>
      <c r="L990">
        <v>0</v>
      </c>
      <c r="M990" t="s">
        <v>5520</v>
      </c>
      <c r="N990">
        <v>0</v>
      </c>
      <c r="O990">
        <v>300000</v>
      </c>
      <c r="P990">
        <v>0</v>
      </c>
      <c r="Q990">
        <v>25500</v>
      </c>
      <c r="R990">
        <v>0</v>
      </c>
      <c r="S990">
        <v>274500</v>
      </c>
    </row>
    <row r="991" spans="1:19" x14ac:dyDescent="0.35">
      <c r="A991">
        <v>2024</v>
      </c>
      <c r="B991" t="s">
        <v>5775</v>
      </c>
      <c r="C991">
        <v>92</v>
      </c>
      <c r="D991">
        <v>2</v>
      </c>
      <c r="E991">
        <v>7</v>
      </c>
      <c r="F991" t="s">
        <v>863</v>
      </c>
      <c r="G991" t="s">
        <v>6261</v>
      </c>
      <c r="H991">
        <v>7</v>
      </c>
      <c r="I991">
        <v>900001</v>
      </c>
      <c r="J991">
        <v>1110</v>
      </c>
      <c r="K991" t="s">
        <v>6511</v>
      </c>
      <c r="L991">
        <v>0</v>
      </c>
      <c r="M991" t="s">
        <v>5520</v>
      </c>
      <c r="N991">
        <v>0</v>
      </c>
      <c r="O991">
        <v>1211403.1599999999</v>
      </c>
      <c r="P991">
        <v>0</v>
      </c>
      <c r="Q991">
        <v>161195.99</v>
      </c>
      <c r="R991">
        <v>0</v>
      </c>
      <c r="S991">
        <v>1050207.17</v>
      </c>
    </row>
    <row r="992" spans="1:19" x14ac:dyDescent="0.35">
      <c r="A992">
        <v>2024</v>
      </c>
      <c r="B992" t="s">
        <v>5813</v>
      </c>
      <c r="C992">
        <v>35</v>
      </c>
      <c r="D992">
        <v>2</v>
      </c>
      <c r="E992">
        <v>3</v>
      </c>
      <c r="F992" t="s">
        <v>641</v>
      </c>
      <c r="G992" t="s">
        <v>6161</v>
      </c>
      <c r="H992">
        <v>7</v>
      </c>
      <c r="I992">
        <v>900001</v>
      </c>
      <c r="J992">
        <v>1110</v>
      </c>
      <c r="K992" t="s">
        <v>6512</v>
      </c>
      <c r="L992">
        <v>0</v>
      </c>
      <c r="M992" t="s">
        <v>5520</v>
      </c>
      <c r="N992">
        <v>7000</v>
      </c>
      <c r="O992">
        <v>0</v>
      </c>
      <c r="P992">
        <v>0</v>
      </c>
      <c r="Q992">
        <v>0</v>
      </c>
      <c r="R992">
        <v>0</v>
      </c>
      <c r="S992">
        <v>7000</v>
      </c>
    </row>
    <row r="993" spans="1:19" x14ac:dyDescent="0.35">
      <c r="A993">
        <v>2024</v>
      </c>
      <c r="B993" t="s">
        <v>5569</v>
      </c>
      <c r="C993">
        <v>20</v>
      </c>
      <c r="D993">
        <v>2</v>
      </c>
      <c r="E993">
        <v>4</v>
      </c>
      <c r="F993" t="s">
        <v>431</v>
      </c>
      <c r="G993" t="s">
        <v>6513</v>
      </c>
      <c r="H993">
        <v>7</v>
      </c>
      <c r="I993">
        <v>900003</v>
      </c>
      <c r="J993">
        <v>8692</v>
      </c>
      <c r="K993" t="s">
        <v>6514</v>
      </c>
      <c r="L993">
        <v>0</v>
      </c>
      <c r="M993" t="s">
        <v>5520</v>
      </c>
      <c r="N993">
        <v>230639.87</v>
      </c>
      <c r="O993">
        <v>202864.29</v>
      </c>
      <c r="P993">
        <v>0</v>
      </c>
      <c r="Q993">
        <v>200000</v>
      </c>
      <c r="R993">
        <v>0</v>
      </c>
      <c r="S993">
        <v>233504.16</v>
      </c>
    </row>
    <row r="994" spans="1:19" x14ac:dyDescent="0.35">
      <c r="A994">
        <v>2024</v>
      </c>
      <c r="B994" t="s">
        <v>5564</v>
      </c>
      <c r="C994">
        <v>48</v>
      </c>
      <c r="D994">
        <v>2</v>
      </c>
      <c r="E994">
        <v>13</v>
      </c>
      <c r="F994" t="s">
        <v>278</v>
      </c>
      <c r="G994" t="s">
        <v>5824</v>
      </c>
      <c r="H994">
        <v>7</v>
      </c>
      <c r="I994">
        <v>104087</v>
      </c>
      <c r="J994">
        <v>8692</v>
      </c>
      <c r="K994" t="s">
        <v>6514</v>
      </c>
      <c r="L994">
        <v>0</v>
      </c>
      <c r="M994" t="s">
        <v>5520</v>
      </c>
      <c r="N994">
        <v>53506.77</v>
      </c>
      <c r="O994">
        <v>110078.08</v>
      </c>
      <c r="P994">
        <v>0</v>
      </c>
      <c r="Q994">
        <v>93248.66</v>
      </c>
      <c r="R994">
        <v>0</v>
      </c>
      <c r="S994">
        <v>70336.19</v>
      </c>
    </row>
    <row r="995" spans="1:19" x14ac:dyDescent="0.35">
      <c r="A995">
        <v>2024</v>
      </c>
      <c r="B995" t="s">
        <v>5538</v>
      </c>
      <c r="C995">
        <v>71</v>
      </c>
      <c r="D995">
        <v>2</v>
      </c>
      <c r="E995">
        <v>12</v>
      </c>
      <c r="F995" t="s">
        <v>278</v>
      </c>
      <c r="G995" t="s">
        <v>5615</v>
      </c>
      <c r="H995">
        <v>7</v>
      </c>
      <c r="I995">
        <v>104087</v>
      </c>
      <c r="J995">
        <v>12</v>
      </c>
      <c r="K995" t="s">
        <v>6515</v>
      </c>
      <c r="L995">
        <v>0</v>
      </c>
      <c r="M995" t="s">
        <v>5520</v>
      </c>
      <c r="N995">
        <v>89379.71</v>
      </c>
      <c r="O995">
        <v>90435.44</v>
      </c>
      <c r="P995">
        <v>0</v>
      </c>
      <c r="Q995">
        <v>4745.3100000000004</v>
      </c>
      <c r="R995">
        <v>0</v>
      </c>
      <c r="S995">
        <v>175069.84</v>
      </c>
    </row>
    <row r="996" spans="1:19" x14ac:dyDescent="0.35">
      <c r="A996">
        <v>2024</v>
      </c>
      <c r="B996" t="s">
        <v>5770</v>
      </c>
      <c r="C996">
        <v>77</v>
      </c>
      <c r="D996">
        <v>2</v>
      </c>
      <c r="E996">
        <v>2</v>
      </c>
      <c r="F996" t="s">
        <v>811</v>
      </c>
      <c r="G996" t="s">
        <v>6325</v>
      </c>
      <c r="H996">
        <v>7</v>
      </c>
      <c r="I996">
        <v>104050</v>
      </c>
      <c r="J996">
        <v>1114</v>
      </c>
      <c r="K996" t="s">
        <v>6514</v>
      </c>
      <c r="L996">
        <v>0</v>
      </c>
      <c r="M996" t="s">
        <v>5520</v>
      </c>
      <c r="N996">
        <v>128276.73</v>
      </c>
      <c r="O996">
        <v>36488.46</v>
      </c>
      <c r="P996">
        <v>0</v>
      </c>
      <c r="Q996">
        <v>29000</v>
      </c>
      <c r="R996">
        <v>0</v>
      </c>
      <c r="S996">
        <v>135765.19</v>
      </c>
    </row>
    <row r="997" spans="1:19" x14ac:dyDescent="0.35">
      <c r="A997">
        <v>2024</v>
      </c>
      <c r="B997" t="s">
        <v>5813</v>
      </c>
      <c r="C997">
        <v>35</v>
      </c>
      <c r="D997">
        <v>2</v>
      </c>
      <c r="E997">
        <v>10</v>
      </c>
      <c r="F997" t="s">
        <v>278</v>
      </c>
      <c r="G997" t="s">
        <v>5999</v>
      </c>
      <c r="H997">
        <v>7</v>
      </c>
      <c r="I997">
        <v>909506</v>
      </c>
      <c r="J997">
        <v>909506</v>
      </c>
      <c r="K997" t="s">
        <v>6516</v>
      </c>
      <c r="L997">
        <v>0</v>
      </c>
      <c r="M997" t="s">
        <v>5520</v>
      </c>
      <c r="N997">
        <v>2107.7399999999998</v>
      </c>
      <c r="O997">
        <v>15292.03</v>
      </c>
      <c r="P997">
        <v>0</v>
      </c>
      <c r="Q997">
        <v>15534.68</v>
      </c>
      <c r="R997">
        <v>0</v>
      </c>
      <c r="S997">
        <v>1865.09</v>
      </c>
    </row>
    <row r="998" spans="1:19" x14ac:dyDescent="0.35">
      <c r="A998">
        <v>2024</v>
      </c>
      <c r="B998" t="s">
        <v>5663</v>
      </c>
      <c r="C998">
        <v>1</v>
      </c>
      <c r="D998">
        <v>2</v>
      </c>
      <c r="E998">
        <v>2</v>
      </c>
      <c r="F998" t="s">
        <v>246</v>
      </c>
      <c r="G998" t="s">
        <v>6517</v>
      </c>
      <c r="H998">
        <v>7</v>
      </c>
      <c r="I998">
        <v>102087</v>
      </c>
      <c r="J998">
        <v>1111</v>
      </c>
      <c r="K998" t="s">
        <v>6518</v>
      </c>
      <c r="L998">
        <v>0</v>
      </c>
      <c r="M998" t="s">
        <v>5520</v>
      </c>
      <c r="N998">
        <v>18958.22</v>
      </c>
      <c r="O998">
        <v>23347.33</v>
      </c>
      <c r="P998">
        <v>0</v>
      </c>
      <c r="Q998">
        <v>20756.599999999999</v>
      </c>
      <c r="R998">
        <v>0</v>
      </c>
      <c r="S998">
        <v>21548.95</v>
      </c>
    </row>
    <row r="999" spans="1:19" x14ac:dyDescent="0.35">
      <c r="A999">
        <v>2024</v>
      </c>
      <c r="B999" t="s">
        <v>5663</v>
      </c>
      <c r="C999">
        <v>1</v>
      </c>
      <c r="D999">
        <v>2</v>
      </c>
      <c r="E999">
        <v>3</v>
      </c>
      <c r="F999" t="s">
        <v>250</v>
      </c>
      <c r="G999" t="s">
        <v>6519</v>
      </c>
      <c r="H999">
        <v>7</v>
      </c>
      <c r="I999">
        <v>102087</v>
      </c>
      <c r="J999">
        <v>1111</v>
      </c>
      <c r="K999" t="s">
        <v>6518</v>
      </c>
      <c r="L999">
        <v>0</v>
      </c>
      <c r="M999" t="s">
        <v>5520</v>
      </c>
      <c r="N999">
        <v>25080.93</v>
      </c>
      <c r="O999">
        <v>17961.78</v>
      </c>
      <c r="P999">
        <v>0</v>
      </c>
      <c r="Q999">
        <v>18856.599999999999</v>
      </c>
      <c r="R999">
        <v>0</v>
      </c>
      <c r="S999">
        <v>24186.11</v>
      </c>
    </row>
    <row r="1000" spans="1:19" x14ac:dyDescent="0.35">
      <c r="A1000">
        <v>2024</v>
      </c>
      <c r="B1000" t="s">
        <v>5663</v>
      </c>
      <c r="C1000">
        <v>1</v>
      </c>
      <c r="D1000">
        <v>2</v>
      </c>
      <c r="E1000">
        <v>4</v>
      </c>
      <c r="F1000" t="s">
        <v>254</v>
      </c>
      <c r="G1000" t="s">
        <v>6520</v>
      </c>
      <c r="H1000">
        <v>7</v>
      </c>
      <c r="I1000">
        <v>102087</v>
      </c>
      <c r="J1000">
        <v>1</v>
      </c>
      <c r="K1000" t="s">
        <v>6518</v>
      </c>
      <c r="L1000">
        <v>0</v>
      </c>
      <c r="M1000" t="s">
        <v>5520</v>
      </c>
      <c r="N1000">
        <v>30037.73</v>
      </c>
      <c r="O1000">
        <v>9980.07</v>
      </c>
      <c r="P1000">
        <v>0</v>
      </c>
      <c r="Q1000">
        <v>17569.25</v>
      </c>
      <c r="R1000">
        <v>0</v>
      </c>
      <c r="S1000">
        <v>22448.55</v>
      </c>
    </row>
    <row r="1001" spans="1:19" x14ac:dyDescent="0.35">
      <c r="A1001">
        <v>2024</v>
      </c>
      <c r="B1001" t="s">
        <v>5663</v>
      </c>
      <c r="C1001">
        <v>1</v>
      </c>
      <c r="D1001">
        <v>2</v>
      </c>
      <c r="E1001">
        <v>6</v>
      </c>
      <c r="F1001" t="s">
        <v>262</v>
      </c>
      <c r="G1001" t="s">
        <v>5742</v>
      </c>
      <c r="H1001">
        <v>7</v>
      </c>
      <c r="I1001">
        <v>102087</v>
      </c>
      <c r="J1001">
        <v>1</v>
      </c>
      <c r="K1001" t="s">
        <v>6518</v>
      </c>
      <c r="L1001">
        <v>0</v>
      </c>
      <c r="M1001" t="s">
        <v>5520</v>
      </c>
      <c r="N1001">
        <v>50686.31</v>
      </c>
      <c r="O1001">
        <v>56400.15</v>
      </c>
      <c r="P1001">
        <v>0</v>
      </c>
      <c r="Q1001">
        <v>68404.28</v>
      </c>
      <c r="R1001">
        <v>0</v>
      </c>
      <c r="S1001">
        <v>38682.18</v>
      </c>
    </row>
    <row r="1002" spans="1:19" x14ac:dyDescent="0.35">
      <c r="A1002">
        <v>2024</v>
      </c>
      <c r="B1002" t="s">
        <v>5663</v>
      </c>
      <c r="C1002">
        <v>1</v>
      </c>
      <c r="D1002">
        <v>2</v>
      </c>
      <c r="E1002">
        <v>7</v>
      </c>
      <c r="F1002" t="s">
        <v>266</v>
      </c>
      <c r="G1002" t="s">
        <v>6521</v>
      </c>
      <c r="H1002">
        <v>7</v>
      </c>
      <c r="I1002">
        <v>102087</v>
      </c>
      <c r="J1002">
        <v>1</v>
      </c>
      <c r="K1002" t="s">
        <v>6518</v>
      </c>
      <c r="L1002">
        <v>0</v>
      </c>
      <c r="M1002" t="s">
        <v>5520</v>
      </c>
      <c r="N1002">
        <v>34952.33</v>
      </c>
      <c r="O1002">
        <v>43553.18</v>
      </c>
      <c r="P1002">
        <v>0</v>
      </c>
      <c r="Q1002">
        <v>40000</v>
      </c>
      <c r="R1002">
        <v>0</v>
      </c>
      <c r="S1002">
        <v>38505.51</v>
      </c>
    </row>
    <row r="1003" spans="1:19" x14ac:dyDescent="0.35">
      <c r="A1003">
        <v>2024</v>
      </c>
      <c r="B1003" t="s">
        <v>5663</v>
      </c>
      <c r="C1003">
        <v>1</v>
      </c>
      <c r="D1003">
        <v>2</v>
      </c>
      <c r="E1003">
        <v>8</v>
      </c>
      <c r="F1003" t="s">
        <v>270</v>
      </c>
      <c r="G1003" t="s">
        <v>6522</v>
      </c>
      <c r="H1003">
        <v>7</v>
      </c>
      <c r="I1003">
        <v>102087</v>
      </c>
      <c r="J1003">
        <v>1</v>
      </c>
      <c r="K1003" t="s">
        <v>6518</v>
      </c>
      <c r="L1003">
        <v>0</v>
      </c>
      <c r="M1003" t="s">
        <v>5520</v>
      </c>
      <c r="N1003">
        <v>24247.03</v>
      </c>
      <c r="O1003">
        <v>30555.29</v>
      </c>
      <c r="P1003">
        <v>0</v>
      </c>
      <c r="Q1003">
        <v>38792</v>
      </c>
      <c r="R1003">
        <v>0</v>
      </c>
      <c r="S1003">
        <v>16010.32</v>
      </c>
    </row>
    <row r="1004" spans="1:19" x14ac:dyDescent="0.35">
      <c r="A1004">
        <v>2024</v>
      </c>
      <c r="B1004" t="s">
        <v>5663</v>
      </c>
      <c r="C1004">
        <v>1</v>
      </c>
      <c r="D1004">
        <v>2</v>
      </c>
      <c r="E1004">
        <v>9</v>
      </c>
      <c r="F1004" t="s">
        <v>274</v>
      </c>
      <c r="G1004" t="s">
        <v>5664</v>
      </c>
      <c r="H1004">
        <v>7</v>
      </c>
      <c r="I1004">
        <v>102087</v>
      </c>
      <c r="J1004">
        <v>2</v>
      </c>
      <c r="K1004" t="s">
        <v>6518</v>
      </c>
      <c r="L1004">
        <v>0</v>
      </c>
      <c r="M1004" t="s">
        <v>5520</v>
      </c>
      <c r="N1004">
        <v>13553.41</v>
      </c>
      <c r="O1004">
        <v>19160.75</v>
      </c>
      <c r="P1004">
        <v>0</v>
      </c>
      <c r="Q1004">
        <v>22000</v>
      </c>
      <c r="R1004">
        <v>0</v>
      </c>
      <c r="S1004">
        <v>10714.16</v>
      </c>
    </row>
    <row r="1005" spans="1:19" x14ac:dyDescent="0.35">
      <c r="A1005">
        <v>2024</v>
      </c>
      <c r="B1005" t="s">
        <v>5663</v>
      </c>
      <c r="C1005">
        <v>1</v>
      </c>
      <c r="D1005">
        <v>2</v>
      </c>
      <c r="E1005">
        <v>11</v>
      </c>
      <c r="F1005" t="s">
        <v>282</v>
      </c>
      <c r="G1005" t="s">
        <v>6523</v>
      </c>
      <c r="H1005">
        <v>7</v>
      </c>
      <c r="I1005">
        <v>102087</v>
      </c>
      <c r="J1005">
        <v>102087</v>
      </c>
      <c r="K1005" t="s">
        <v>6518</v>
      </c>
      <c r="L1005">
        <v>0</v>
      </c>
      <c r="M1005" t="s">
        <v>5520</v>
      </c>
      <c r="N1005">
        <v>16612.560000000001</v>
      </c>
      <c r="O1005">
        <v>18292.77</v>
      </c>
      <c r="P1005">
        <v>0</v>
      </c>
      <c r="Q1005">
        <v>24996.639999999999</v>
      </c>
      <c r="R1005">
        <v>0</v>
      </c>
      <c r="S1005">
        <v>9908.69</v>
      </c>
    </row>
    <row r="1006" spans="1:19" x14ac:dyDescent="0.35">
      <c r="A1006">
        <v>2024</v>
      </c>
      <c r="B1006" t="s">
        <v>5523</v>
      </c>
      <c r="C1006">
        <v>2</v>
      </c>
      <c r="D1006">
        <v>2</v>
      </c>
      <c r="E1006">
        <v>5</v>
      </c>
      <c r="F1006" t="s">
        <v>300</v>
      </c>
      <c r="G1006" t="s">
        <v>5898</v>
      </c>
      <c r="H1006">
        <v>7</v>
      </c>
      <c r="I1006">
        <v>102087</v>
      </c>
      <c r="J1006">
        <v>2</v>
      </c>
      <c r="K1006" t="s">
        <v>6518</v>
      </c>
      <c r="L1006">
        <v>0</v>
      </c>
      <c r="M1006" t="s">
        <v>5520</v>
      </c>
      <c r="N1006">
        <v>19346.54</v>
      </c>
      <c r="O1006">
        <v>13198.11</v>
      </c>
      <c r="P1006">
        <v>0</v>
      </c>
      <c r="Q1006">
        <v>13000</v>
      </c>
      <c r="R1006">
        <v>0</v>
      </c>
      <c r="S1006">
        <v>19544.650000000001</v>
      </c>
    </row>
    <row r="1007" spans="1:19" x14ac:dyDescent="0.35">
      <c r="A1007">
        <v>2024</v>
      </c>
      <c r="B1007" t="s">
        <v>5523</v>
      </c>
      <c r="C1007">
        <v>2</v>
      </c>
      <c r="D1007">
        <v>2</v>
      </c>
      <c r="E1007">
        <v>8</v>
      </c>
      <c r="F1007" t="s">
        <v>308</v>
      </c>
      <c r="G1007" t="s">
        <v>5899</v>
      </c>
      <c r="H1007">
        <v>7</v>
      </c>
      <c r="I1007">
        <v>102087</v>
      </c>
      <c r="J1007">
        <v>2</v>
      </c>
      <c r="K1007" t="s">
        <v>6518</v>
      </c>
      <c r="L1007">
        <v>0</v>
      </c>
      <c r="M1007" t="s">
        <v>5520</v>
      </c>
      <c r="N1007">
        <v>31406.39</v>
      </c>
      <c r="O1007">
        <v>0</v>
      </c>
      <c r="P1007">
        <v>0</v>
      </c>
      <c r="Q1007">
        <v>31406.39</v>
      </c>
      <c r="R1007">
        <v>0</v>
      </c>
      <c r="S1007">
        <v>0</v>
      </c>
    </row>
    <row r="1008" spans="1:19" x14ac:dyDescent="0.35">
      <c r="A1008">
        <v>2024</v>
      </c>
      <c r="B1008" t="s">
        <v>5523</v>
      </c>
      <c r="C1008">
        <v>2</v>
      </c>
      <c r="D1008">
        <v>2</v>
      </c>
      <c r="E1008">
        <v>11</v>
      </c>
      <c r="F1008" t="s">
        <v>317</v>
      </c>
      <c r="G1008" t="s">
        <v>5901</v>
      </c>
      <c r="H1008">
        <v>7</v>
      </c>
      <c r="I1008">
        <v>102087</v>
      </c>
      <c r="J1008">
        <v>1111</v>
      </c>
      <c r="K1008" t="s">
        <v>6518</v>
      </c>
      <c r="L1008">
        <v>0</v>
      </c>
      <c r="M1008" t="s">
        <v>5520</v>
      </c>
      <c r="N1008">
        <v>11.58</v>
      </c>
      <c r="O1008">
        <v>183.87</v>
      </c>
      <c r="P1008">
        <v>0</v>
      </c>
      <c r="Q1008">
        <v>92.38</v>
      </c>
      <c r="R1008">
        <v>0</v>
      </c>
      <c r="S1008">
        <v>103.07</v>
      </c>
    </row>
    <row r="1009" spans="1:19" x14ac:dyDescent="0.35">
      <c r="A1009">
        <v>2024</v>
      </c>
      <c r="B1009" t="s">
        <v>5523</v>
      </c>
      <c r="C1009">
        <v>2</v>
      </c>
      <c r="D1009">
        <v>2</v>
      </c>
      <c r="E1009">
        <v>16</v>
      </c>
      <c r="F1009" t="s">
        <v>336</v>
      </c>
      <c r="G1009" t="s">
        <v>6524</v>
      </c>
      <c r="H1009">
        <v>7</v>
      </c>
      <c r="I1009">
        <v>102087</v>
      </c>
      <c r="J1009">
        <v>1</v>
      </c>
      <c r="K1009" t="s">
        <v>6518</v>
      </c>
      <c r="L1009">
        <v>0</v>
      </c>
      <c r="M1009" t="s">
        <v>5520</v>
      </c>
      <c r="N1009">
        <v>4</v>
      </c>
      <c r="O1009">
        <v>4</v>
      </c>
      <c r="P1009">
        <v>0</v>
      </c>
      <c r="Q1009">
        <v>0</v>
      </c>
      <c r="R1009">
        <v>0</v>
      </c>
      <c r="S1009">
        <v>8</v>
      </c>
    </row>
    <row r="1010" spans="1:19" x14ac:dyDescent="0.35">
      <c r="A1010">
        <v>2024</v>
      </c>
      <c r="B1010" t="s">
        <v>5702</v>
      </c>
      <c r="C1010">
        <v>3</v>
      </c>
      <c r="D1010">
        <v>2</v>
      </c>
      <c r="E1010">
        <v>4</v>
      </c>
      <c r="F1010" t="s">
        <v>363</v>
      </c>
      <c r="G1010" t="s">
        <v>5752</v>
      </c>
      <c r="H1010">
        <v>7</v>
      </c>
      <c r="I1010">
        <v>102087</v>
      </c>
      <c r="J1010">
        <v>4</v>
      </c>
      <c r="K1010" t="s">
        <v>6518</v>
      </c>
      <c r="L1010">
        <v>0</v>
      </c>
      <c r="M1010" t="s">
        <v>5520</v>
      </c>
      <c r="N1010">
        <v>35423.17</v>
      </c>
      <c r="O1010">
        <v>37323.760000000002</v>
      </c>
      <c r="P1010">
        <v>0</v>
      </c>
      <c r="Q1010">
        <v>40000</v>
      </c>
      <c r="R1010">
        <v>0</v>
      </c>
      <c r="S1010">
        <v>32746.93</v>
      </c>
    </row>
    <row r="1011" spans="1:19" x14ac:dyDescent="0.35">
      <c r="A1011">
        <v>2024</v>
      </c>
      <c r="B1011" t="s">
        <v>5702</v>
      </c>
      <c r="C1011">
        <v>3</v>
      </c>
      <c r="D1011">
        <v>2</v>
      </c>
      <c r="E1011">
        <v>5</v>
      </c>
      <c r="F1011" t="s">
        <v>366</v>
      </c>
      <c r="G1011" t="s">
        <v>5903</v>
      </c>
      <c r="H1011">
        <v>7</v>
      </c>
      <c r="I1011">
        <v>102087</v>
      </c>
      <c r="J1011">
        <v>2</v>
      </c>
      <c r="K1011" t="s">
        <v>6518</v>
      </c>
      <c r="L1011">
        <v>0</v>
      </c>
      <c r="M1011" t="s">
        <v>5520</v>
      </c>
      <c r="N1011">
        <v>74869.2</v>
      </c>
      <c r="O1011">
        <v>55257.24</v>
      </c>
      <c r="P1011">
        <v>0</v>
      </c>
      <c r="Q1011">
        <v>77000</v>
      </c>
      <c r="R1011">
        <v>0</v>
      </c>
      <c r="S1011">
        <v>53126.44</v>
      </c>
    </row>
    <row r="1012" spans="1:19" x14ac:dyDescent="0.35">
      <c r="A1012">
        <v>2024</v>
      </c>
      <c r="B1012" t="s">
        <v>5702</v>
      </c>
      <c r="C1012">
        <v>3</v>
      </c>
      <c r="D1012">
        <v>2</v>
      </c>
      <c r="E1012">
        <v>10</v>
      </c>
      <c r="F1012" t="s">
        <v>380</v>
      </c>
      <c r="G1012" t="s">
        <v>5904</v>
      </c>
      <c r="H1012">
        <v>7</v>
      </c>
      <c r="I1012">
        <v>102087</v>
      </c>
      <c r="J1012">
        <v>5</v>
      </c>
      <c r="K1012" t="s">
        <v>6518</v>
      </c>
      <c r="L1012">
        <v>0</v>
      </c>
      <c r="M1012" t="s">
        <v>5520</v>
      </c>
      <c r="N1012">
        <v>37524.36</v>
      </c>
      <c r="O1012">
        <v>18187.650000000001</v>
      </c>
      <c r="P1012">
        <v>0</v>
      </c>
      <c r="Q1012">
        <v>9000</v>
      </c>
      <c r="R1012">
        <v>0</v>
      </c>
      <c r="S1012">
        <v>46712.01</v>
      </c>
    </row>
    <row r="1013" spans="1:19" x14ac:dyDescent="0.35">
      <c r="A1013">
        <v>2024</v>
      </c>
      <c r="B1013" t="s">
        <v>5702</v>
      </c>
      <c r="C1013">
        <v>3</v>
      </c>
      <c r="D1013">
        <v>2</v>
      </c>
      <c r="E1013">
        <v>11</v>
      </c>
      <c r="F1013" t="s">
        <v>383</v>
      </c>
      <c r="G1013" t="s">
        <v>6525</v>
      </c>
      <c r="H1013">
        <v>7</v>
      </c>
      <c r="I1013">
        <v>102087</v>
      </c>
      <c r="J1013">
        <v>1</v>
      </c>
      <c r="K1013" t="s">
        <v>6518</v>
      </c>
      <c r="L1013">
        <v>0</v>
      </c>
      <c r="M1013" t="s">
        <v>5520</v>
      </c>
      <c r="N1013">
        <v>56573.74</v>
      </c>
      <c r="O1013">
        <v>173</v>
      </c>
      <c r="P1013">
        <v>0</v>
      </c>
      <c r="Q1013">
        <v>25000</v>
      </c>
      <c r="R1013">
        <v>0</v>
      </c>
      <c r="S1013">
        <v>31746.74</v>
      </c>
    </row>
    <row r="1014" spans="1:19" x14ac:dyDescent="0.35">
      <c r="A1014">
        <v>2024</v>
      </c>
      <c r="B1014" t="s">
        <v>5905</v>
      </c>
      <c r="C1014">
        <v>4</v>
      </c>
      <c r="D1014">
        <v>2</v>
      </c>
      <c r="E1014">
        <v>2</v>
      </c>
      <c r="F1014" t="s">
        <v>391</v>
      </c>
      <c r="G1014" t="s">
        <v>5906</v>
      </c>
      <c r="H1014">
        <v>7</v>
      </c>
      <c r="I1014">
        <v>102087</v>
      </c>
      <c r="J1014">
        <v>2</v>
      </c>
      <c r="K1014" t="s">
        <v>6518</v>
      </c>
      <c r="L1014">
        <v>0</v>
      </c>
      <c r="M1014" t="s">
        <v>5520</v>
      </c>
      <c r="N1014">
        <v>116087.09</v>
      </c>
      <c r="O1014">
        <v>251816.99</v>
      </c>
      <c r="P1014">
        <v>0</v>
      </c>
      <c r="Q1014">
        <v>262057.59</v>
      </c>
      <c r="R1014">
        <v>0</v>
      </c>
      <c r="S1014">
        <v>105846.49</v>
      </c>
    </row>
    <row r="1015" spans="1:19" x14ac:dyDescent="0.35">
      <c r="A1015">
        <v>2024</v>
      </c>
      <c r="B1015" t="s">
        <v>5905</v>
      </c>
      <c r="C1015">
        <v>4</v>
      </c>
      <c r="D1015">
        <v>2</v>
      </c>
      <c r="E1015">
        <v>3</v>
      </c>
      <c r="F1015" t="s">
        <v>394</v>
      </c>
      <c r="G1015" t="s">
        <v>6526</v>
      </c>
      <c r="H1015">
        <v>7</v>
      </c>
      <c r="I1015">
        <v>102087</v>
      </c>
      <c r="J1015">
        <v>1</v>
      </c>
      <c r="K1015" t="s">
        <v>6518</v>
      </c>
      <c r="L1015">
        <v>0</v>
      </c>
      <c r="M1015" t="s">
        <v>5520</v>
      </c>
      <c r="N1015">
        <v>14110.41</v>
      </c>
      <c r="O1015">
        <v>0</v>
      </c>
      <c r="P1015">
        <v>0</v>
      </c>
      <c r="Q1015">
        <v>6900</v>
      </c>
      <c r="R1015">
        <v>0</v>
      </c>
      <c r="S1015">
        <v>7210.41</v>
      </c>
    </row>
    <row r="1016" spans="1:19" x14ac:dyDescent="0.35">
      <c r="A1016">
        <v>2024</v>
      </c>
      <c r="B1016" t="s">
        <v>5905</v>
      </c>
      <c r="C1016">
        <v>4</v>
      </c>
      <c r="D1016">
        <v>2</v>
      </c>
      <c r="E1016">
        <v>4</v>
      </c>
      <c r="F1016" t="s">
        <v>397</v>
      </c>
      <c r="G1016" t="s">
        <v>5907</v>
      </c>
      <c r="H1016">
        <v>7</v>
      </c>
      <c r="I1016">
        <v>102087</v>
      </c>
      <c r="J1016">
        <v>1</v>
      </c>
      <c r="K1016" t="s">
        <v>6518</v>
      </c>
      <c r="L1016">
        <v>0</v>
      </c>
      <c r="M1016" t="s">
        <v>5520</v>
      </c>
      <c r="N1016">
        <v>135304.14000000001</v>
      </c>
      <c r="O1016">
        <v>27561.51</v>
      </c>
      <c r="P1016">
        <v>0</v>
      </c>
      <c r="Q1016">
        <v>41212.81</v>
      </c>
      <c r="R1016">
        <v>0</v>
      </c>
      <c r="S1016">
        <v>121652.84</v>
      </c>
    </row>
    <row r="1017" spans="1:19" x14ac:dyDescent="0.35">
      <c r="A1017">
        <v>2024</v>
      </c>
      <c r="B1017" t="s">
        <v>5905</v>
      </c>
      <c r="C1017">
        <v>4</v>
      </c>
      <c r="D1017">
        <v>2</v>
      </c>
      <c r="E1017">
        <v>5</v>
      </c>
      <c r="F1017" t="s">
        <v>400</v>
      </c>
      <c r="G1017" t="s">
        <v>5908</v>
      </c>
      <c r="H1017">
        <v>7</v>
      </c>
      <c r="I1017">
        <v>102087</v>
      </c>
      <c r="J1017">
        <v>2</v>
      </c>
      <c r="K1017" t="s">
        <v>6518</v>
      </c>
      <c r="L1017">
        <v>0</v>
      </c>
      <c r="M1017" t="s">
        <v>5520</v>
      </c>
      <c r="N1017">
        <v>114181.45</v>
      </c>
      <c r="O1017">
        <v>43009.22</v>
      </c>
      <c r="P1017">
        <v>0</v>
      </c>
      <c r="Q1017">
        <v>24544.76</v>
      </c>
      <c r="R1017">
        <v>0</v>
      </c>
      <c r="S1017">
        <v>132645.91</v>
      </c>
    </row>
    <row r="1018" spans="1:19" x14ac:dyDescent="0.35">
      <c r="A1018">
        <v>2024</v>
      </c>
      <c r="B1018" t="s">
        <v>5905</v>
      </c>
      <c r="C1018">
        <v>4</v>
      </c>
      <c r="D1018">
        <v>2</v>
      </c>
      <c r="E1018">
        <v>6</v>
      </c>
      <c r="F1018" t="s">
        <v>403</v>
      </c>
      <c r="G1018" t="s">
        <v>5909</v>
      </c>
      <c r="H1018">
        <v>7</v>
      </c>
      <c r="I1018">
        <v>102087</v>
      </c>
      <c r="J1018">
        <v>2</v>
      </c>
      <c r="K1018" t="s">
        <v>6518</v>
      </c>
      <c r="L1018">
        <v>0</v>
      </c>
      <c r="M1018" t="s">
        <v>5520</v>
      </c>
      <c r="N1018">
        <v>12887.43</v>
      </c>
      <c r="O1018">
        <v>17905.61</v>
      </c>
      <c r="P1018">
        <v>0</v>
      </c>
      <c r="Q1018">
        <v>19583.650000000001</v>
      </c>
      <c r="R1018">
        <v>0</v>
      </c>
      <c r="S1018">
        <v>11209.39</v>
      </c>
    </row>
    <row r="1019" spans="1:19" x14ac:dyDescent="0.35">
      <c r="A1019">
        <v>2024</v>
      </c>
      <c r="B1019" t="s">
        <v>5905</v>
      </c>
      <c r="C1019">
        <v>4</v>
      </c>
      <c r="D1019">
        <v>2</v>
      </c>
      <c r="E1019">
        <v>7</v>
      </c>
      <c r="F1019" t="s">
        <v>406</v>
      </c>
      <c r="G1019" t="s">
        <v>6527</v>
      </c>
      <c r="H1019">
        <v>7</v>
      </c>
      <c r="I1019">
        <v>102087</v>
      </c>
      <c r="J1019">
        <v>1</v>
      </c>
      <c r="K1019" t="s">
        <v>6518</v>
      </c>
      <c r="L1019">
        <v>0</v>
      </c>
      <c r="M1019" t="s">
        <v>5520</v>
      </c>
      <c r="N1019">
        <v>7628.46</v>
      </c>
      <c r="O1019">
        <v>8537.4699999999993</v>
      </c>
      <c r="P1019">
        <v>0</v>
      </c>
      <c r="Q1019">
        <v>7950</v>
      </c>
      <c r="R1019">
        <v>0</v>
      </c>
      <c r="S1019">
        <v>8215.93</v>
      </c>
    </row>
    <row r="1020" spans="1:19" x14ac:dyDescent="0.35">
      <c r="A1020">
        <v>2024</v>
      </c>
      <c r="B1020" t="s">
        <v>5905</v>
      </c>
      <c r="C1020">
        <v>4</v>
      </c>
      <c r="D1020">
        <v>2</v>
      </c>
      <c r="E1020">
        <v>9</v>
      </c>
      <c r="F1020" t="s">
        <v>412</v>
      </c>
      <c r="G1020" t="s">
        <v>6528</v>
      </c>
      <c r="H1020">
        <v>7</v>
      </c>
      <c r="I1020">
        <v>102087</v>
      </c>
      <c r="J1020">
        <v>1</v>
      </c>
      <c r="K1020" t="s">
        <v>6518</v>
      </c>
      <c r="L1020">
        <v>0</v>
      </c>
      <c r="M1020" t="s">
        <v>5520</v>
      </c>
      <c r="N1020">
        <v>98948.47</v>
      </c>
      <c r="O1020">
        <v>37476.49</v>
      </c>
      <c r="P1020">
        <v>0</v>
      </c>
      <c r="Q1020">
        <v>22761.61</v>
      </c>
      <c r="R1020">
        <v>0</v>
      </c>
      <c r="S1020">
        <v>113663.35</v>
      </c>
    </row>
    <row r="1021" spans="1:19" x14ac:dyDescent="0.35">
      <c r="A1021">
        <v>2024</v>
      </c>
      <c r="B1021" t="s">
        <v>5905</v>
      </c>
      <c r="C1021">
        <v>4</v>
      </c>
      <c r="D1021">
        <v>2</v>
      </c>
      <c r="E1021">
        <v>10</v>
      </c>
      <c r="F1021" t="s">
        <v>278</v>
      </c>
      <c r="G1021" t="s">
        <v>6529</v>
      </c>
      <c r="H1021">
        <v>7</v>
      </c>
      <c r="I1021">
        <v>102087</v>
      </c>
      <c r="J1021">
        <v>1</v>
      </c>
      <c r="K1021" t="s">
        <v>6518</v>
      </c>
      <c r="L1021">
        <v>0</v>
      </c>
      <c r="M1021" t="s">
        <v>5520</v>
      </c>
      <c r="N1021">
        <v>37595.050000000003</v>
      </c>
      <c r="O1021">
        <v>10490</v>
      </c>
      <c r="P1021">
        <v>0</v>
      </c>
      <c r="Q1021">
        <v>7350</v>
      </c>
      <c r="R1021">
        <v>0</v>
      </c>
      <c r="S1021">
        <v>40735.050000000003</v>
      </c>
    </row>
    <row r="1022" spans="1:19" x14ac:dyDescent="0.35">
      <c r="A1022">
        <v>2024</v>
      </c>
      <c r="B1022" t="s">
        <v>5905</v>
      </c>
      <c r="C1022">
        <v>4</v>
      </c>
      <c r="D1022">
        <v>2</v>
      </c>
      <c r="E1022">
        <v>11</v>
      </c>
      <c r="F1022" t="s">
        <v>417</v>
      </c>
      <c r="G1022" t="s">
        <v>6530</v>
      </c>
      <c r="H1022">
        <v>7</v>
      </c>
      <c r="I1022">
        <v>102087</v>
      </c>
      <c r="J1022">
        <v>1</v>
      </c>
      <c r="K1022" t="s">
        <v>6518</v>
      </c>
      <c r="L1022">
        <v>0</v>
      </c>
      <c r="M1022" t="s">
        <v>5520</v>
      </c>
      <c r="N1022">
        <v>58808.639999999999</v>
      </c>
      <c r="O1022">
        <v>11285.49</v>
      </c>
      <c r="P1022">
        <v>0</v>
      </c>
      <c r="Q1022">
        <v>6000</v>
      </c>
      <c r="R1022">
        <v>0</v>
      </c>
      <c r="S1022">
        <v>64094.13</v>
      </c>
    </row>
    <row r="1023" spans="1:19" x14ac:dyDescent="0.35">
      <c r="A1023">
        <v>2024</v>
      </c>
      <c r="B1023" t="s">
        <v>5704</v>
      </c>
      <c r="C1023">
        <v>5</v>
      </c>
      <c r="D1023">
        <v>2</v>
      </c>
      <c r="E1023">
        <v>2</v>
      </c>
      <c r="F1023" t="s">
        <v>300</v>
      </c>
      <c r="G1023" t="s">
        <v>6531</v>
      </c>
      <c r="H1023">
        <v>7</v>
      </c>
      <c r="I1023">
        <v>102087</v>
      </c>
      <c r="J1023">
        <v>2</v>
      </c>
      <c r="K1023" t="s">
        <v>6518</v>
      </c>
      <c r="L1023">
        <v>0</v>
      </c>
      <c r="M1023" t="s">
        <v>5520</v>
      </c>
      <c r="N1023">
        <v>679136.23</v>
      </c>
      <c r="O1023">
        <v>0</v>
      </c>
      <c r="P1023">
        <v>0</v>
      </c>
      <c r="Q1023">
        <v>0</v>
      </c>
      <c r="R1023">
        <v>0</v>
      </c>
      <c r="S1023">
        <v>679136.23</v>
      </c>
    </row>
    <row r="1024" spans="1:19" x14ac:dyDescent="0.35">
      <c r="A1024">
        <v>2024</v>
      </c>
      <c r="B1024" t="s">
        <v>5736</v>
      </c>
      <c r="C1024">
        <v>6</v>
      </c>
      <c r="D1024">
        <v>2</v>
      </c>
      <c r="E1024">
        <v>2</v>
      </c>
      <c r="F1024" t="s">
        <v>431</v>
      </c>
      <c r="G1024" t="s">
        <v>6532</v>
      </c>
      <c r="H1024">
        <v>7</v>
      </c>
      <c r="I1024">
        <v>102087</v>
      </c>
      <c r="J1024">
        <v>10</v>
      </c>
      <c r="K1024" t="s">
        <v>6518</v>
      </c>
      <c r="L1024">
        <v>0</v>
      </c>
      <c r="M1024" t="s">
        <v>5520</v>
      </c>
      <c r="N1024">
        <v>18216.68</v>
      </c>
      <c r="O1024">
        <v>0</v>
      </c>
      <c r="P1024">
        <v>0</v>
      </c>
      <c r="Q1024">
        <v>10000</v>
      </c>
      <c r="R1024">
        <v>0</v>
      </c>
      <c r="S1024">
        <v>8216.68</v>
      </c>
    </row>
    <row r="1025" spans="1:19" x14ac:dyDescent="0.35">
      <c r="A1025">
        <v>2024</v>
      </c>
      <c r="B1025" t="s">
        <v>5736</v>
      </c>
      <c r="C1025">
        <v>6</v>
      </c>
      <c r="D1025">
        <v>2</v>
      </c>
      <c r="E1025">
        <v>4</v>
      </c>
      <c r="F1025" t="s">
        <v>369</v>
      </c>
      <c r="G1025" t="s">
        <v>6533</v>
      </c>
      <c r="H1025">
        <v>7</v>
      </c>
      <c r="I1025">
        <v>102087</v>
      </c>
      <c r="J1025">
        <v>1</v>
      </c>
      <c r="K1025" t="s">
        <v>6518</v>
      </c>
      <c r="L1025">
        <v>0</v>
      </c>
      <c r="M1025" t="s">
        <v>5520</v>
      </c>
      <c r="N1025">
        <v>16211.92</v>
      </c>
      <c r="O1025">
        <v>6934.43</v>
      </c>
      <c r="P1025">
        <v>0</v>
      </c>
      <c r="Q1025">
        <v>8000</v>
      </c>
      <c r="R1025">
        <v>0</v>
      </c>
      <c r="S1025">
        <v>15146.35</v>
      </c>
    </row>
    <row r="1026" spans="1:19" x14ac:dyDescent="0.35">
      <c r="A1026">
        <v>2024</v>
      </c>
      <c r="B1026" t="s">
        <v>5736</v>
      </c>
      <c r="C1026">
        <v>6</v>
      </c>
      <c r="D1026">
        <v>2</v>
      </c>
      <c r="E1026">
        <v>5</v>
      </c>
      <c r="F1026" t="s">
        <v>300</v>
      </c>
      <c r="G1026" t="s">
        <v>6534</v>
      </c>
      <c r="H1026">
        <v>7</v>
      </c>
      <c r="I1026">
        <v>102087</v>
      </c>
      <c r="J1026">
        <v>1</v>
      </c>
      <c r="K1026" t="s">
        <v>6518</v>
      </c>
      <c r="L1026">
        <v>0</v>
      </c>
      <c r="M1026" t="s">
        <v>5520</v>
      </c>
      <c r="N1026">
        <v>168046.56</v>
      </c>
      <c r="O1026">
        <v>55449.73</v>
      </c>
      <c r="P1026">
        <v>0</v>
      </c>
      <c r="Q1026">
        <v>55000</v>
      </c>
      <c r="R1026">
        <v>0</v>
      </c>
      <c r="S1026">
        <v>168496.29</v>
      </c>
    </row>
    <row r="1027" spans="1:19" x14ac:dyDescent="0.35">
      <c r="A1027">
        <v>2024</v>
      </c>
      <c r="B1027" t="s">
        <v>5736</v>
      </c>
      <c r="C1027">
        <v>6</v>
      </c>
      <c r="D1027">
        <v>2</v>
      </c>
      <c r="E1027">
        <v>6</v>
      </c>
      <c r="F1027" t="s">
        <v>254</v>
      </c>
      <c r="G1027" t="s">
        <v>6535</v>
      </c>
      <c r="H1027">
        <v>7</v>
      </c>
      <c r="I1027">
        <v>102087</v>
      </c>
      <c r="J1027">
        <v>1111</v>
      </c>
      <c r="K1027" t="s">
        <v>6518</v>
      </c>
      <c r="L1027">
        <v>0</v>
      </c>
      <c r="M1027" t="s">
        <v>5520</v>
      </c>
      <c r="N1027">
        <v>23095.78</v>
      </c>
      <c r="O1027">
        <v>19733.740000000002</v>
      </c>
      <c r="P1027">
        <v>0</v>
      </c>
      <c r="Q1027">
        <v>13750</v>
      </c>
      <c r="R1027">
        <v>0</v>
      </c>
      <c r="S1027">
        <v>29079.52</v>
      </c>
    </row>
    <row r="1028" spans="1:19" x14ac:dyDescent="0.35">
      <c r="A1028">
        <v>2024</v>
      </c>
      <c r="B1028" t="s">
        <v>5736</v>
      </c>
      <c r="C1028">
        <v>6</v>
      </c>
      <c r="D1028">
        <v>2</v>
      </c>
      <c r="E1028">
        <v>11</v>
      </c>
      <c r="F1028" t="s">
        <v>125</v>
      </c>
      <c r="G1028" t="s">
        <v>5737</v>
      </c>
      <c r="H1028">
        <v>7</v>
      </c>
      <c r="I1028">
        <v>102087</v>
      </c>
      <c r="J1028">
        <v>2</v>
      </c>
      <c r="K1028" t="s">
        <v>6518</v>
      </c>
      <c r="L1028">
        <v>0</v>
      </c>
      <c r="M1028" t="s">
        <v>5520</v>
      </c>
      <c r="N1028">
        <v>45591.33</v>
      </c>
      <c r="O1028">
        <v>26924.03</v>
      </c>
      <c r="P1028">
        <v>0</v>
      </c>
      <c r="Q1028">
        <v>10000</v>
      </c>
      <c r="R1028">
        <v>0</v>
      </c>
      <c r="S1028">
        <v>62515.360000000001</v>
      </c>
    </row>
    <row r="1029" spans="1:19" x14ac:dyDescent="0.35">
      <c r="A1029">
        <v>2024</v>
      </c>
      <c r="B1029" t="s">
        <v>5910</v>
      </c>
      <c r="C1029">
        <v>7</v>
      </c>
      <c r="D1029">
        <v>2</v>
      </c>
      <c r="E1029">
        <v>1</v>
      </c>
      <c r="F1029" t="s">
        <v>450</v>
      </c>
      <c r="G1029" t="s">
        <v>5911</v>
      </c>
      <c r="H1029">
        <v>7</v>
      </c>
      <c r="I1029">
        <v>102087</v>
      </c>
      <c r="J1029">
        <v>102087</v>
      </c>
      <c r="K1029" t="s">
        <v>6518</v>
      </c>
      <c r="L1029">
        <v>0</v>
      </c>
      <c r="M1029" t="s">
        <v>5520</v>
      </c>
      <c r="N1029">
        <v>60390.96</v>
      </c>
      <c r="O1029">
        <v>21645.01</v>
      </c>
      <c r="P1029">
        <v>0</v>
      </c>
      <c r="Q1029">
        <v>34500</v>
      </c>
      <c r="R1029">
        <v>0</v>
      </c>
      <c r="S1029">
        <v>47535.97</v>
      </c>
    </row>
    <row r="1030" spans="1:19" x14ac:dyDescent="0.35">
      <c r="A1030">
        <v>2024</v>
      </c>
      <c r="B1030" t="s">
        <v>5910</v>
      </c>
      <c r="C1030">
        <v>7</v>
      </c>
      <c r="D1030">
        <v>2</v>
      </c>
      <c r="E1030">
        <v>2</v>
      </c>
      <c r="F1030" t="s">
        <v>300</v>
      </c>
      <c r="G1030" t="s">
        <v>6173</v>
      </c>
      <c r="H1030">
        <v>7</v>
      </c>
      <c r="I1030">
        <v>102087</v>
      </c>
      <c r="J1030">
        <v>102087</v>
      </c>
      <c r="K1030" t="s">
        <v>6518</v>
      </c>
      <c r="L1030">
        <v>0</v>
      </c>
      <c r="M1030" t="s">
        <v>5520</v>
      </c>
      <c r="N1030">
        <v>11775.52</v>
      </c>
      <c r="O1030">
        <v>33851.71</v>
      </c>
      <c r="P1030">
        <v>0</v>
      </c>
      <c r="Q1030">
        <v>40000</v>
      </c>
      <c r="R1030">
        <v>0</v>
      </c>
      <c r="S1030">
        <v>5627.23</v>
      </c>
    </row>
    <row r="1031" spans="1:19" x14ac:dyDescent="0.35">
      <c r="A1031">
        <v>2024</v>
      </c>
      <c r="B1031" t="s">
        <v>5910</v>
      </c>
      <c r="C1031">
        <v>7</v>
      </c>
      <c r="D1031">
        <v>2</v>
      </c>
      <c r="E1031">
        <v>3</v>
      </c>
      <c r="F1031" t="s">
        <v>455</v>
      </c>
      <c r="G1031" t="s">
        <v>5912</v>
      </c>
      <c r="H1031">
        <v>7</v>
      </c>
      <c r="I1031">
        <v>102087</v>
      </c>
      <c r="J1031">
        <v>2</v>
      </c>
      <c r="K1031" t="s">
        <v>6518</v>
      </c>
      <c r="L1031">
        <v>0</v>
      </c>
      <c r="M1031" t="s">
        <v>5520</v>
      </c>
      <c r="N1031">
        <v>27444.1</v>
      </c>
      <c r="O1031">
        <v>0</v>
      </c>
      <c r="P1031">
        <v>0</v>
      </c>
      <c r="Q1031">
        <v>29700</v>
      </c>
      <c r="R1031">
        <v>0</v>
      </c>
      <c r="S1031">
        <v>-2255.9</v>
      </c>
    </row>
    <row r="1032" spans="1:19" x14ac:dyDescent="0.35">
      <c r="A1032">
        <v>2024</v>
      </c>
      <c r="B1032" t="s">
        <v>5624</v>
      </c>
      <c r="C1032">
        <v>8</v>
      </c>
      <c r="D1032">
        <v>2</v>
      </c>
      <c r="E1032">
        <v>1</v>
      </c>
      <c r="F1032" t="s">
        <v>291</v>
      </c>
      <c r="G1032" t="s">
        <v>6536</v>
      </c>
      <c r="H1032">
        <v>7</v>
      </c>
      <c r="I1032">
        <v>102087</v>
      </c>
      <c r="J1032">
        <v>2</v>
      </c>
      <c r="K1032" t="s">
        <v>6518</v>
      </c>
      <c r="L1032">
        <v>0</v>
      </c>
      <c r="M1032" t="s">
        <v>5520</v>
      </c>
      <c r="N1032">
        <v>33172.080000000002</v>
      </c>
      <c r="O1032">
        <v>10067.77</v>
      </c>
      <c r="P1032">
        <v>0</v>
      </c>
      <c r="Q1032">
        <v>10337</v>
      </c>
      <c r="R1032">
        <v>0</v>
      </c>
      <c r="S1032">
        <v>32902.85</v>
      </c>
    </row>
    <row r="1033" spans="1:19" x14ac:dyDescent="0.35">
      <c r="A1033">
        <v>2024</v>
      </c>
      <c r="B1033" t="s">
        <v>5624</v>
      </c>
      <c r="C1033">
        <v>8</v>
      </c>
      <c r="D1033">
        <v>2</v>
      </c>
      <c r="E1033">
        <v>3</v>
      </c>
      <c r="F1033" t="s">
        <v>465</v>
      </c>
      <c r="G1033" t="s">
        <v>5706</v>
      </c>
      <c r="H1033">
        <v>7</v>
      </c>
      <c r="I1033">
        <v>102087</v>
      </c>
      <c r="J1033">
        <v>2</v>
      </c>
      <c r="K1033" t="s">
        <v>6518</v>
      </c>
      <c r="L1033">
        <v>0</v>
      </c>
      <c r="M1033" t="s">
        <v>5520</v>
      </c>
      <c r="N1033">
        <v>19913.310000000001</v>
      </c>
      <c r="O1033">
        <v>9133.31</v>
      </c>
      <c r="P1033">
        <v>0</v>
      </c>
      <c r="Q1033">
        <v>13000</v>
      </c>
      <c r="R1033">
        <v>0</v>
      </c>
      <c r="S1033">
        <v>16046.62</v>
      </c>
    </row>
    <row r="1034" spans="1:19" x14ac:dyDescent="0.35">
      <c r="A1034">
        <v>2024</v>
      </c>
      <c r="B1034" t="s">
        <v>5624</v>
      </c>
      <c r="C1034">
        <v>8</v>
      </c>
      <c r="D1034">
        <v>2</v>
      </c>
      <c r="E1034">
        <v>4</v>
      </c>
      <c r="F1034" t="s">
        <v>354</v>
      </c>
      <c r="G1034" t="s">
        <v>5914</v>
      </c>
      <c r="H1034">
        <v>7</v>
      </c>
      <c r="I1034">
        <v>102087</v>
      </c>
      <c r="J1034">
        <v>4</v>
      </c>
      <c r="K1034" t="s">
        <v>6518</v>
      </c>
      <c r="L1034">
        <v>0</v>
      </c>
      <c r="M1034" t="s">
        <v>5520</v>
      </c>
      <c r="N1034">
        <v>137798.81</v>
      </c>
      <c r="O1034">
        <v>23704.53</v>
      </c>
      <c r="P1034">
        <v>0</v>
      </c>
      <c r="Q1034">
        <v>24294</v>
      </c>
      <c r="R1034">
        <v>0</v>
      </c>
      <c r="S1034">
        <v>137209.34</v>
      </c>
    </row>
    <row r="1035" spans="1:19" x14ac:dyDescent="0.35">
      <c r="A1035">
        <v>2024</v>
      </c>
      <c r="B1035" t="s">
        <v>5624</v>
      </c>
      <c r="C1035">
        <v>8</v>
      </c>
      <c r="D1035">
        <v>2</v>
      </c>
      <c r="E1035">
        <v>6</v>
      </c>
      <c r="F1035" t="s">
        <v>473</v>
      </c>
      <c r="G1035" t="s">
        <v>5915</v>
      </c>
      <c r="H1035">
        <v>7</v>
      </c>
      <c r="I1035">
        <v>102087</v>
      </c>
      <c r="J1035">
        <v>2</v>
      </c>
      <c r="K1035" t="s">
        <v>6518</v>
      </c>
      <c r="L1035">
        <v>0</v>
      </c>
      <c r="M1035" t="s">
        <v>5520</v>
      </c>
      <c r="N1035">
        <v>174659.95</v>
      </c>
      <c r="O1035">
        <v>37941.74</v>
      </c>
      <c r="P1035">
        <v>0</v>
      </c>
      <c r="Q1035">
        <v>55298.35</v>
      </c>
      <c r="R1035">
        <v>0</v>
      </c>
      <c r="S1035">
        <v>157303.34</v>
      </c>
    </row>
    <row r="1036" spans="1:19" x14ac:dyDescent="0.35">
      <c r="A1036">
        <v>2024</v>
      </c>
      <c r="B1036" t="s">
        <v>5624</v>
      </c>
      <c r="C1036">
        <v>8</v>
      </c>
      <c r="D1036">
        <v>2</v>
      </c>
      <c r="E1036">
        <v>8</v>
      </c>
      <c r="F1036" t="s">
        <v>254</v>
      </c>
      <c r="G1036" t="s">
        <v>5916</v>
      </c>
      <c r="H1036">
        <v>7</v>
      </c>
      <c r="I1036">
        <v>102087</v>
      </c>
      <c r="J1036">
        <v>1</v>
      </c>
      <c r="K1036" t="s">
        <v>6518</v>
      </c>
      <c r="L1036">
        <v>0</v>
      </c>
      <c r="M1036" t="s">
        <v>5520</v>
      </c>
      <c r="N1036">
        <v>80654.240000000005</v>
      </c>
      <c r="O1036">
        <v>88492.46</v>
      </c>
      <c r="P1036">
        <v>0</v>
      </c>
      <c r="Q1036">
        <v>131747.54</v>
      </c>
      <c r="R1036">
        <v>0</v>
      </c>
      <c r="S1036">
        <v>37399.160000000003</v>
      </c>
    </row>
    <row r="1037" spans="1:19" x14ac:dyDescent="0.35">
      <c r="A1037">
        <v>2024</v>
      </c>
      <c r="B1037" t="s">
        <v>5624</v>
      </c>
      <c r="C1037">
        <v>8</v>
      </c>
      <c r="D1037">
        <v>2</v>
      </c>
      <c r="E1037">
        <v>9</v>
      </c>
      <c r="F1037" t="s">
        <v>480</v>
      </c>
      <c r="G1037" t="s">
        <v>5625</v>
      </c>
      <c r="H1037">
        <v>7</v>
      </c>
      <c r="I1037">
        <v>102087</v>
      </c>
      <c r="J1037">
        <v>3</v>
      </c>
      <c r="K1037" t="s">
        <v>6518</v>
      </c>
      <c r="L1037">
        <v>0</v>
      </c>
      <c r="M1037" t="s">
        <v>5520</v>
      </c>
      <c r="N1037">
        <v>94545.68</v>
      </c>
      <c r="O1037">
        <v>31132.3</v>
      </c>
      <c r="P1037">
        <v>0</v>
      </c>
      <c r="Q1037">
        <v>48347.6</v>
      </c>
      <c r="R1037">
        <v>0</v>
      </c>
      <c r="S1037">
        <v>77330.38</v>
      </c>
    </row>
    <row r="1038" spans="1:19" x14ac:dyDescent="0.35">
      <c r="A1038">
        <v>2024</v>
      </c>
      <c r="B1038" t="s">
        <v>5624</v>
      </c>
      <c r="C1038">
        <v>8</v>
      </c>
      <c r="D1038">
        <v>2</v>
      </c>
      <c r="E1038">
        <v>10</v>
      </c>
      <c r="F1038" t="s">
        <v>311</v>
      </c>
      <c r="G1038" t="s">
        <v>6537</v>
      </c>
      <c r="H1038">
        <v>7</v>
      </c>
      <c r="I1038">
        <v>102087</v>
      </c>
      <c r="J1038">
        <v>2</v>
      </c>
      <c r="K1038" t="s">
        <v>6518</v>
      </c>
      <c r="L1038">
        <v>0</v>
      </c>
      <c r="M1038" t="s">
        <v>5520</v>
      </c>
      <c r="N1038">
        <v>441</v>
      </c>
      <c r="O1038">
        <v>147</v>
      </c>
      <c r="P1038">
        <v>0</v>
      </c>
      <c r="Q1038">
        <v>0</v>
      </c>
      <c r="R1038">
        <v>0</v>
      </c>
      <c r="S1038">
        <v>588</v>
      </c>
    </row>
    <row r="1039" spans="1:19" x14ac:dyDescent="0.35">
      <c r="A1039">
        <v>2024</v>
      </c>
      <c r="B1039" t="s">
        <v>5624</v>
      </c>
      <c r="C1039">
        <v>8</v>
      </c>
      <c r="D1039">
        <v>2</v>
      </c>
      <c r="E1039">
        <v>11</v>
      </c>
      <c r="F1039" t="s">
        <v>262</v>
      </c>
      <c r="G1039" t="s">
        <v>5917</v>
      </c>
      <c r="H1039">
        <v>7</v>
      </c>
      <c r="I1039">
        <v>102087</v>
      </c>
      <c r="J1039">
        <v>2</v>
      </c>
      <c r="K1039" t="s">
        <v>6518</v>
      </c>
      <c r="L1039">
        <v>0</v>
      </c>
      <c r="M1039" t="s">
        <v>5520</v>
      </c>
      <c r="N1039">
        <v>17832.419999999998</v>
      </c>
      <c r="O1039">
        <v>4920.13</v>
      </c>
      <c r="P1039">
        <v>0</v>
      </c>
      <c r="Q1039">
        <v>6000</v>
      </c>
      <c r="R1039">
        <v>0</v>
      </c>
      <c r="S1039">
        <v>16752.55</v>
      </c>
    </row>
    <row r="1040" spans="1:19" x14ac:dyDescent="0.35">
      <c r="A1040">
        <v>2024</v>
      </c>
      <c r="B1040" t="s">
        <v>5668</v>
      </c>
      <c r="C1040">
        <v>9</v>
      </c>
      <c r="D1040">
        <v>2</v>
      </c>
      <c r="E1040">
        <v>1</v>
      </c>
      <c r="F1040" t="s">
        <v>291</v>
      </c>
      <c r="G1040" t="s">
        <v>5919</v>
      </c>
      <c r="H1040">
        <v>7</v>
      </c>
      <c r="I1040">
        <v>102087</v>
      </c>
      <c r="J1040">
        <v>1</v>
      </c>
      <c r="K1040" t="s">
        <v>6518</v>
      </c>
      <c r="L1040">
        <v>0</v>
      </c>
      <c r="M1040" t="s">
        <v>5520</v>
      </c>
      <c r="N1040">
        <v>47955.9</v>
      </c>
      <c r="O1040">
        <v>0</v>
      </c>
      <c r="P1040">
        <v>0</v>
      </c>
      <c r="Q1040">
        <v>20303.46</v>
      </c>
      <c r="R1040">
        <v>0</v>
      </c>
      <c r="S1040">
        <v>27652.44</v>
      </c>
    </row>
    <row r="1041" spans="1:19" x14ac:dyDescent="0.35">
      <c r="A1041">
        <v>2024</v>
      </c>
      <c r="B1041" t="s">
        <v>5668</v>
      </c>
      <c r="C1041">
        <v>9</v>
      </c>
      <c r="D1041">
        <v>2</v>
      </c>
      <c r="E1041">
        <v>2</v>
      </c>
      <c r="F1041" t="s">
        <v>497</v>
      </c>
      <c r="G1041" t="s">
        <v>5921</v>
      </c>
      <c r="H1041">
        <v>7</v>
      </c>
      <c r="I1041">
        <v>102087</v>
      </c>
      <c r="J1041">
        <v>2</v>
      </c>
      <c r="K1041" t="s">
        <v>6518</v>
      </c>
      <c r="L1041">
        <v>0</v>
      </c>
      <c r="M1041" t="s">
        <v>5520</v>
      </c>
      <c r="N1041">
        <v>16166.5</v>
      </c>
      <c r="O1041">
        <v>28170.2</v>
      </c>
      <c r="P1041">
        <v>0</v>
      </c>
      <c r="Q1041">
        <v>31450.17</v>
      </c>
      <c r="R1041">
        <v>0</v>
      </c>
      <c r="S1041">
        <v>12886.53</v>
      </c>
    </row>
    <row r="1042" spans="1:19" x14ac:dyDescent="0.35">
      <c r="A1042">
        <v>2024</v>
      </c>
      <c r="B1042" t="s">
        <v>5668</v>
      </c>
      <c r="C1042">
        <v>9</v>
      </c>
      <c r="D1042">
        <v>2</v>
      </c>
      <c r="E1042">
        <v>3</v>
      </c>
      <c r="F1042" t="s">
        <v>500</v>
      </c>
      <c r="G1042" t="s">
        <v>5922</v>
      </c>
      <c r="H1042">
        <v>7</v>
      </c>
      <c r="I1042">
        <v>102087</v>
      </c>
      <c r="J1042">
        <v>2</v>
      </c>
      <c r="K1042" t="s">
        <v>6518</v>
      </c>
      <c r="L1042">
        <v>0</v>
      </c>
      <c r="M1042" t="s">
        <v>5520</v>
      </c>
      <c r="N1042">
        <v>62434.97</v>
      </c>
      <c r="O1042">
        <v>15487.83</v>
      </c>
      <c r="P1042">
        <v>0</v>
      </c>
      <c r="Q1042">
        <v>14000</v>
      </c>
      <c r="R1042">
        <v>0</v>
      </c>
      <c r="S1042">
        <v>63922.8</v>
      </c>
    </row>
    <row r="1043" spans="1:19" x14ac:dyDescent="0.35">
      <c r="A1043">
        <v>2024</v>
      </c>
      <c r="B1043" t="s">
        <v>5668</v>
      </c>
      <c r="C1043">
        <v>9</v>
      </c>
      <c r="D1043">
        <v>2</v>
      </c>
      <c r="E1043">
        <v>5</v>
      </c>
      <c r="F1043" t="s">
        <v>431</v>
      </c>
      <c r="G1043" t="s">
        <v>5923</v>
      </c>
      <c r="H1043">
        <v>7</v>
      </c>
      <c r="I1043">
        <v>102087</v>
      </c>
      <c r="J1043">
        <v>3</v>
      </c>
      <c r="K1043" t="s">
        <v>6518</v>
      </c>
      <c r="L1043">
        <v>0</v>
      </c>
      <c r="M1043" t="s">
        <v>5520</v>
      </c>
      <c r="N1043">
        <v>82440.95</v>
      </c>
      <c r="O1043">
        <v>48854.3</v>
      </c>
      <c r="P1043">
        <v>0</v>
      </c>
      <c r="Q1043">
        <v>45300.959999999999</v>
      </c>
      <c r="R1043">
        <v>0</v>
      </c>
      <c r="S1043">
        <v>85994.29</v>
      </c>
    </row>
    <row r="1044" spans="1:19" x14ac:dyDescent="0.35">
      <c r="A1044">
        <v>2024</v>
      </c>
      <c r="B1044" t="s">
        <v>5668</v>
      </c>
      <c r="C1044">
        <v>9</v>
      </c>
      <c r="D1044">
        <v>2</v>
      </c>
      <c r="E1044">
        <v>6</v>
      </c>
      <c r="F1044" t="s">
        <v>470</v>
      </c>
      <c r="G1044" t="s">
        <v>5669</v>
      </c>
      <c r="H1044">
        <v>7</v>
      </c>
      <c r="I1044">
        <v>102087</v>
      </c>
      <c r="J1044" t="s">
        <v>6538</v>
      </c>
      <c r="K1044" t="s">
        <v>6518</v>
      </c>
      <c r="L1044">
        <v>0</v>
      </c>
      <c r="M1044" t="s">
        <v>5520</v>
      </c>
      <c r="N1044">
        <v>45940.39</v>
      </c>
      <c r="O1044">
        <v>50153.49</v>
      </c>
      <c r="P1044">
        <v>0</v>
      </c>
      <c r="Q1044">
        <v>48990.28</v>
      </c>
      <c r="R1044">
        <v>0</v>
      </c>
      <c r="S1044">
        <v>47103.6</v>
      </c>
    </row>
    <row r="1045" spans="1:19" x14ac:dyDescent="0.35">
      <c r="A1045">
        <v>2024</v>
      </c>
      <c r="B1045" t="s">
        <v>5668</v>
      </c>
      <c r="C1045">
        <v>9</v>
      </c>
      <c r="D1045">
        <v>2</v>
      </c>
      <c r="E1045">
        <v>8</v>
      </c>
      <c r="F1045" t="s">
        <v>369</v>
      </c>
      <c r="G1045" t="s">
        <v>5924</v>
      </c>
      <c r="H1045">
        <v>7</v>
      </c>
      <c r="I1045">
        <v>102087</v>
      </c>
      <c r="J1045">
        <v>3</v>
      </c>
      <c r="K1045" t="s">
        <v>6518</v>
      </c>
      <c r="L1045">
        <v>0</v>
      </c>
      <c r="M1045" t="s">
        <v>5520</v>
      </c>
      <c r="N1045">
        <v>75707.87</v>
      </c>
      <c r="O1045">
        <v>64036.05</v>
      </c>
      <c r="P1045">
        <v>0</v>
      </c>
      <c r="Q1045">
        <v>54187.24</v>
      </c>
      <c r="R1045">
        <v>0</v>
      </c>
      <c r="S1045">
        <v>85556.68</v>
      </c>
    </row>
    <row r="1046" spans="1:19" x14ac:dyDescent="0.35">
      <c r="A1046">
        <v>2024</v>
      </c>
      <c r="B1046" t="s">
        <v>5668</v>
      </c>
      <c r="C1046">
        <v>9</v>
      </c>
      <c r="D1046">
        <v>2</v>
      </c>
      <c r="E1046">
        <v>9</v>
      </c>
      <c r="F1046" t="s">
        <v>300</v>
      </c>
      <c r="G1046" t="s">
        <v>6539</v>
      </c>
      <c r="H1046">
        <v>7</v>
      </c>
      <c r="I1046">
        <v>102087</v>
      </c>
      <c r="J1046">
        <v>102087</v>
      </c>
      <c r="K1046" t="s">
        <v>6518</v>
      </c>
      <c r="L1046">
        <v>0</v>
      </c>
      <c r="M1046" t="s">
        <v>5520</v>
      </c>
      <c r="N1046">
        <v>78979.56</v>
      </c>
      <c r="O1046">
        <v>34090.65</v>
      </c>
      <c r="P1046">
        <v>0</v>
      </c>
      <c r="Q1046">
        <v>28787.13</v>
      </c>
      <c r="R1046">
        <v>0</v>
      </c>
      <c r="S1046">
        <v>84283.08</v>
      </c>
    </row>
    <row r="1047" spans="1:19" x14ac:dyDescent="0.35">
      <c r="A1047">
        <v>2024</v>
      </c>
      <c r="B1047" t="s">
        <v>5668</v>
      </c>
      <c r="C1047">
        <v>9</v>
      </c>
      <c r="D1047">
        <v>2</v>
      </c>
      <c r="E1047">
        <v>10</v>
      </c>
      <c r="F1047" t="s">
        <v>254</v>
      </c>
      <c r="G1047" t="s">
        <v>5925</v>
      </c>
      <c r="H1047">
        <v>7</v>
      </c>
      <c r="I1047">
        <v>102087</v>
      </c>
      <c r="J1047">
        <v>2</v>
      </c>
      <c r="K1047" t="s">
        <v>6518</v>
      </c>
      <c r="L1047">
        <v>0</v>
      </c>
      <c r="M1047" t="s">
        <v>5520</v>
      </c>
      <c r="N1047">
        <v>6237.65</v>
      </c>
      <c r="O1047">
        <v>23460.639999999999</v>
      </c>
      <c r="P1047">
        <v>0</v>
      </c>
      <c r="Q1047">
        <v>28000</v>
      </c>
      <c r="R1047">
        <v>0</v>
      </c>
      <c r="S1047">
        <v>1698.29</v>
      </c>
    </row>
    <row r="1048" spans="1:19" x14ac:dyDescent="0.35">
      <c r="A1048">
        <v>2024</v>
      </c>
      <c r="B1048" t="s">
        <v>5668</v>
      </c>
      <c r="C1048">
        <v>9</v>
      </c>
      <c r="D1048">
        <v>2</v>
      </c>
      <c r="E1048">
        <v>13</v>
      </c>
      <c r="F1048" t="s">
        <v>511</v>
      </c>
      <c r="G1048" t="s">
        <v>6540</v>
      </c>
      <c r="H1048">
        <v>7</v>
      </c>
      <c r="I1048">
        <v>102087</v>
      </c>
      <c r="J1048">
        <v>2</v>
      </c>
      <c r="K1048" t="s">
        <v>6518</v>
      </c>
      <c r="L1048">
        <v>0</v>
      </c>
      <c r="M1048" t="s">
        <v>5520</v>
      </c>
      <c r="N1048">
        <v>147822.54999999999</v>
      </c>
      <c r="O1048">
        <v>39854</v>
      </c>
      <c r="P1048">
        <v>0</v>
      </c>
      <c r="Q1048">
        <v>31018</v>
      </c>
      <c r="R1048">
        <v>0</v>
      </c>
      <c r="S1048">
        <v>156658.54999999999</v>
      </c>
    </row>
    <row r="1049" spans="1:19" x14ac:dyDescent="0.35">
      <c r="A1049">
        <v>2024</v>
      </c>
      <c r="B1049" t="s">
        <v>5927</v>
      </c>
      <c r="C1049">
        <v>11</v>
      </c>
      <c r="D1049">
        <v>2</v>
      </c>
      <c r="E1049">
        <v>3</v>
      </c>
      <c r="F1049" t="s">
        <v>522</v>
      </c>
      <c r="G1049" t="s">
        <v>6541</v>
      </c>
      <c r="H1049">
        <v>7</v>
      </c>
      <c r="I1049">
        <v>102087</v>
      </c>
      <c r="J1049">
        <v>2</v>
      </c>
      <c r="K1049" t="s">
        <v>6518</v>
      </c>
      <c r="L1049">
        <v>0</v>
      </c>
      <c r="M1049" t="s">
        <v>5520</v>
      </c>
      <c r="N1049">
        <v>66232.87</v>
      </c>
      <c r="O1049">
        <v>66979.839999999997</v>
      </c>
      <c r="P1049">
        <v>0</v>
      </c>
      <c r="Q1049">
        <v>44000</v>
      </c>
      <c r="R1049">
        <v>0</v>
      </c>
      <c r="S1049">
        <v>89212.71</v>
      </c>
    </row>
    <row r="1050" spans="1:19" x14ac:dyDescent="0.35">
      <c r="A1050">
        <v>2024</v>
      </c>
      <c r="B1050" t="s">
        <v>5927</v>
      </c>
      <c r="C1050">
        <v>11</v>
      </c>
      <c r="D1050">
        <v>2</v>
      </c>
      <c r="E1050">
        <v>4</v>
      </c>
      <c r="F1050" t="s">
        <v>369</v>
      </c>
      <c r="G1050" t="s">
        <v>5928</v>
      </c>
      <c r="H1050">
        <v>7</v>
      </c>
      <c r="I1050">
        <v>102087</v>
      </c>
      <c r="J1050">
        <v>302</v>
      </c>
      <c r="K1050" t="s">
        <v>6518</v>
      </c>
      <c r="L1050">
        <v>0</v>
      </c>
      <c r="M1050" t="s">
        <v>5520</v>
      </c>
      <c r="N1050">
        <v>51796.87</v>
      </c>
      <c r="O1050">
        <v>18818.41</v>
      </c>
      <c r="P1050">
        <v>0</v>
      </c>
      <c r="Q1050">
        <v>15000</v>
      </c>
      <c r="R1050">
        <v>0</v>
      </c>
      <c r="S1050">
        <v>55615.28</v>
      </c>
    </row>
    <row r="1051" spans="1:19" x14ac:dyDescent="0.35">
      <c r="A1051">
        <v>2024</v>
      </c>
      <c r="B1051" t="s">
        <v>5927</v>
      </c>
      <c r="C1051">
        <v>11</v>
      </c>
      <c r="D1051">
        <v>2</v>
      </c>
      <c r="E1051">
        <v>5</v>
      </c>
      <c r="F1051" t="s">
        <v>300</v>
      </c>
      <c r="G1051" t="s">
        <v>6542</v>
      </c>
      <c r="H1051">
        <v>7</v>
      </c>
      <c r="I1051">
        <v>102087</v>
      </c>
      <c r="J1051">
        <v>1</v>
      </c>
      <c r="K1051" t="s">
        <v>6518</v>
      </c>
      <c r="L1051">
        <v>0</v>
      </c>
      <c r="M1051" t="s">
        <v>5520</v>
      </c>
      <c r="N1051">
        <v>73616.5</v>
      </c>
      <c r="O1051">
        <v>0</v>
      </c>
      <c r="P1051">
        <v>0</v>
      </c>
      <c r="Q1051">
        <v>35324.44</v>
      </c>
      <c r="R1051">
        <v>0</v>
      </c>
      <c r="S1051">
        <v>38292.06</v>
      </c>
    </row>
    <row r="1052" spans="1:19" x14ac:dyDescent="0.35">
      <c r="A1052">
        <v>2024</v>
      </c>
      <c r="B1052" t="s">
        <v>5927</v>
      </c>
      <c r="C1052">
        <v>11</v>
      </c>
      <c r="D1052">
        <v>2</v>
      </c>
      <c r="E1052">
        <v>7</v>
      </c>
      <c r="F1052" t="s">
        <v>327</v>
      </c>
      <c r="G1052" t="s">
        <v>6543</v>
      </c>
      <c r="H1052">
        <v>7</v>
      </c>
      <c r="I1052">
        <v>102087</v>
      </c>
      <c r="J1052">
        <v>2</v>
      </c>
      <c r="K1052" t="s">
        <v>6518</v>
      </c>
      <c r="L1052">
        <v>0</v>
      </c>
      <c r="M1052" t="s">
        <v>5520</v>
      </c>
      <c r="N1052">
        <v>1439.79</v>
      </c>
      <c r="O1052">
        <v>15572.43</v>
      </c>
      <c r="P1052">
        <v>0</v>
      </c>
      <c r="Q1052">
        <v>15000</v>
      </c>
      <c r="R1052">
        <v>0</v>
      </c>
      <c r="S1052">
        <v>2012.22</v>
      </c>
    </row>
    <row r="1053" spans="1:19" x14ac:dyDescent="0.35">
      <c r="A1053">
        <v>2024</v>
      </c>
      <c r="B1053" t="s">
        <v>5927</v>
      </c>
      <c r="C1053">
        <v>11</v>
      </c>
      <c r="D1053">
        <v>2</v>
      </c>
      <c r="E1053">
        <v>9</v>
      </c>
      <c r="F1053" t="s">
        <v>525</v>
      </c>
      <c r="G1053" t="s">
        <v>6544</v>
      </c>
      <c r="H1053">
        <v>7</v>
      </c>
      <c r="I1053">
        <v>102087</v>
      </c>
      <c r="J1053">
        <v>1111</v>
      </c>
      <c r="K1053" t="s">
        <v>6518</v>
      </c>
      <c r="L1053">
        <v>0</v>
      </c>
      <c r="M1053" t="s">
        <v>5520</v>
      </c>
      <c r="N1053">
        <v>44953</v>
      </c>
      <c r="O1053">
        <v>23693.919999999998</v>
      </c>
      <c r="P1053">
        <v>0</v>
      </c>
      <c r="Q1053">
        <v>18455</v>
      </c>
      <c r="R1053">
        <v>0</v>
      </c>
      <c r="S1053">
        <v>50191.92</v>
      </c>
    </row>
    <row r="1054" spans="1:19" x14ac:dyDescent="0.35">
      <c r="A1054">
        <v>2024</v>
      </c>
      <c r="B1054" t="s">
        <v>5927</v>
      </c>
      <c r="C1054">
        <v>11</v>
      </c>
      <c r="D1054">
        <v>2</v>
      </c>
      <c r="E1054">
        <v>11</v>
      </c>
      <c r="F1054" t="s">
        <v>125</v>
      </c>
      <c r="G1054" t="s">
        <v>6545</v>
      </c>
      <c r="H1054">
        <v>7</v>
      </c>
      <c r="I1054">
        <v>102087</v>
      </c>
      <c r="J1054">
        <v>100</v>
      </c>
      <c r="K1054" t="s">
        <v>6518</v>
      </c>
      <c r="L1054">
        <v>0</v>
      </c>
      <c r="M1054" t="s">
        <v>5520</v>
      </c>
      <c r="N1054">
        <v>27553.01</v>
      </c>
      <c r="O1054">
        <v>11636.89</v>
      </c>
      <c r="P1054">
        <v>0</v>
      </c>
      <c r="Q1054">
        <v>10000</v>
      </c>
      <c r="R1054">
        <v>0</v>
      </c>
      <c r="S1054">
        <v>29189.9</v>
      </c>
    </row>
    <row r="1055" spans="1:19" x14ac:dyDescent="0.35">
      <c r="A1055">
        <v>2024</v>
      </c>
      <c r="B1055" t="s">
        <v>5671</v>
      </c>
      <c r="C1055">
        <v>12</v>
      </c>
      <c r="D1055">
        <v>2</v>
      </c>
      <c r="E1055">
        <v>10</v>
      </c>
      <c r="F1055" t="s">
        <v>530</v>
      </c>
      <c r="G1055" t="s">
        <v>5934</v>
      </c>
      <c r="H1055">
        <v>7</v>
      </c>
      <c r="I1055">
        <v>102087</v>
      </c>
      <c r="J1055">
        <v>2</v>
      </c>
      <c r="K1055" t="s">
        <v>6518</v>
      </c>
      <c r="L1055">
        <v>0</v>
      </c>
      <c r="M1055" t="s">
        <v>5520</v>
      </c>
      <c r="N1055">
        <v>57600.41</v>
      </c>
      <c r="O1055">
        <v>0</v>
      </c>
      <c r="P1055">
        <v>0</v>
      </c>
      <c r="Q1055">
        <v>33202.080000000002</v>
      </c>
      <c r="R1055">
        <v>0</v>
      </c>
      <c r="S1055">
        <v>24398.33</v>
      </c>
    </row>
    <row r="1056" spans="1:19" x14ac:dyDescent="0.35">
      <c r="A1056">
        <v>2024</v>
      </c>
      <c r="B1056" t="s">
        <v>5671</v>
      </c>
      <c r="C1056">
        <v>12</v>
      </c>
      <c r="D1056">
        <v>2</v>
      </c>
      <c r="E1056">
        <v>14</v>
      </c>
      <c r="F1056" t="s">
        <v>125</v>
      </c>
      <c r="G1056" t="s">
        <v>5672</v>
      </c>
      <c r="H1056">
        <v>7</v>
      </c>
      <c r="I1056">
        <v>102087</v>
      </c>
      <c r="J1056">
        <v>1</v>
      </c>
      <c r="K1056" t="s">
        <v>6518</v>
      </c>
      <c r="L1056">
        <v>0</v>
      </c>
      <c r="M1056" t="s">
        <v>5520</v>
      </c>
      <c r="N1056">
        <v>22051.16</v>
      </c>
      <c r="O1056">
        <v>33089.03</v>
      </c>
      <c r="P1056">
        <v>0</v>
      </c>
      <c r="Q1056">
        <v>26000</v>
      </c>
      <c r="R1056">
        <v>0</v>
      </c>
      <c r="S1056">
        <v>29140.19</v>
      </c>
    </row>
    <row r="1057" spans="1:19" x14ac:dyDescent="0.35">
      <c r="A1057">
        <v>2024</v>
      </c>
      <c r="B1057" t="s">
        <v>6177</v>
      </c>
      <c r="C1057">
        <v>14</v>
      </c>
      <c r="D1057">
        <v>2</v>
      </c>
      <c r="E1057">
        <v>1</v>
      </c>
      <c r="F1057" t="s">
        <v>536</v>
      </c>
      <c r="G1057" t="s">
        <v>6546</v>
      </c>
      <c r="H1057">
        <v>7</v>
      </c>
      <c r="I1057">
        <v>102087</v>
      </c>
      <c r="J1057">
        <v>1</v>
      </c>
      <c r="K1057" t="s">
        <v>6518</v>
      </c>
      <c r="L1057">
        <v>0</v>
      </c>
      <c r="M1057" t="s">
        <v>5520</v>
      </c>
      <c r="N1057">
        <v>62761.65</v>
      </c>
      <c r="O1057">
        <v>49085.85</v>
      </c>
      <c r="P1057">
        <v>0</v>
      </c>
      <c r="Q1057">
        <v>20000</v>
      </c>
      <c r="R1057">
        <v>0</v>
      </c>
      <c r="S1057">
        <v>91847.5</v>
      </c>
    </row>
    <row r="1058" spans="1:19" x14ac:dyDescent="0.35">
      <c r="A1058">
        <v>2024</v>
      </c>
      <c r="B1058" t="s">
        <v>6177</v>
      </c>
      <c r="C1058">
        <v>14</v>
      </c>
      <c r="D1058">
        <v>2</v>
      </c>
      <c r="E1058">
        <v>2</v>
      </c>
      <c r="F1058" t="s">
        <v>537</v>
      </c>
      <c r="G1058" t="s">
        <v>6547</v>
      </c>
      <c r="H1058">
        <v>7</v>
      </c>
      <c r="I1058">
        <v>102087</v>
      </c>
      <c r="J1058">
        <v>1</v>
      </c>
      <c r="K1058" t="s">
        <v>6518</v>
      </c>
      <c r="L1058">
        <v>0</v>
      </c>
      <c r="M1058" t="s">
        <v>5520</v>
      </c>
      <c r="N1058">
        <v>19723.419999999998</v>
      </c>
      <c r="O1058">
        <v>8817.27</v>
      </c>
      <c r="P1058">
        <v>0</v>
      </c>
      <c r="Q1058">
        <v>7500</v>
      </c>
      <c r="R1058">
        <v>0</v>
      </c>
      <c r="S1058">
        <v>21040.69</v>
      </c>
    </row>
    <row r="1059" spans="1:19" x14ac:dyDescent="0.35">
      <c r="A1059">
        <v>2024</v>
      </c>
      <c r="B1059" t="s">
        <v>6177</v>
      </c>
      <c r="C1059">
        <v>14</v>
      </c>
      <c r="D1059">
        <v>2</v>
      </c>
      <c r="E1059">
        <v>8</v>
      </c>
      <c r="F1059" t="s">
        <v>455</v>
      </c>
      <c r="G1059" t="s">
        <v>6548</v>
      </c>
      <c r="H1059">
        <v>7</v>
      </c>
      <c r="I1059">
        <v>102087</v>
      </c>
      <c r="J1059">
        <v>1</v>
      </c>
      <c r="K1059" t="s">
        <v>6518</v>
      </c>
      <c r="L1059">
        <v>0</v>
      </c>
      <c r="M1059" t="s">
        <v>5520</v>
      </c>
      <c r="N1059">
        <v>55527.22</v>
      </c>
      <c r="O1059">
        <v>12009.31</v>
      </c>
      <c r="P1059">
        <v>0</v>
      </c>
      <c r="Q1059">
        <v>13000</v>
      </c>
      <c r="R1059">
        <v>0</v>
      </c>
      <c r="S1059">
        <v>54536.53</v>
      </c>
    </row>
    <row r="1060" spans="1:19" x14ac:dyDescent="0.35">
      <c r="A1060">
        <v>2024</v>
      </c>
      <c r="B1060" t="s">
        <v>5673</v>
      </c>
      <c r="C1060">
        <v>15</v>
      </c>
      <c r="D1060">
        <v>2</v>
      </c>
      <c r="E1060">
        <v>1</v>
      </c>
      <c r="F1060" t="s">
        <v>542</v>
      </c>
      <c r="G1060" t="s">
        <v>6549</v>
      </c>
      <c r="H1060">
        <v>7</v>
      </c>
      <c r="I1060">
        <v>102087</v>
      </c>
      <c r="J1060">
        <v>1</v>
      </c>
      <c r="K1060" t="s">
        <v>6518</v>
      </c>
      <c r="L1060">
        <v>0</v>
      </c>
      <c r="M1060" t="s">
        <v>5520</v>
      </c>
      <c r="N1060">
        <v>8176.22</v>
      </c>
      <c r="O1060">
        <v>3394.97</v>
      </c>
      <c r="P1060">
        <v>0</v>
      </c>
      <c r="Q1060">
        <v>5000</v>
      </c>
      <c r="R1060">
        <v>0</v>
      </c>
      <c r="S1060">
        <v>6571.19</v>
      </c>
    </row>
    <row r="1061" spans="1:19" x14ac:dyDescent="0.35">
      <c r="A1061">
        <v>2024</v>
      </c>
      <c r="B1061" t="s">
        <v>5673</v>
      </c>
      <c r="C1061">
        <v>15</v>
      </c>
      <c r="D1061">
        <v>2</v>
      </c>
      <c r="E1061">
        <v>2</v>
      </c>
      <c r="F1061" t="s">
        <v>391</v>
      </c>
      <c r="G1061" t="s">
        <v>6550</v>
      </c>
      <c r="H1061">
        <v>7</v>
      </c>
      <c r="I1061">
        <v>102087</v>
      </c>
      <c r="J1061">
        <v>1</v>
      </c>
      <c r="K1061" t="s">
        <v>6518</v>
      </c>
      <c r="L1061">
        <v>0</v>
      </c>
      <c r="M1061" t="s">
        <v>5520</v>
      </c>
      <c r="N1061">
        <v>41148.730000000003</v>
      </c>
      <c r="O1061">
        <v>34505.199999999997</v>
      </c>
      <c r="P1061">
        <v>0</v>
      </c>
      <c r="Q1061">
        <v>38961.74</v>
      </c>
      <c r="R1061">
        <v>0</v>
      </c>
      <c r="S1061">
        <v>36692.19</v>
      </c>
    </row>
    <row r="1062" spans="1:19" x14ac:dyDescent="0.35">
      <c r="A1062">
        <v>2024</v>
      </c>
      <c r="B1062" t="s">
        <v>5673</v>
      </c>
      <c r="C1062">
        <v>15</v>
      </c>
      <c r="D1062">
        <v>2</v>
      </c>
      <c r="E1062">
        <v>3</v>
      </c>
      <c r="F1062" t="s">
        <v>354</v>
      </c>
      <c r="G1062" t="s">
        <v>6551</v>
      </c>
      <c r="H1062">
        <v>7</v>
      </c>
      <c r="I1062">
        <v>102087</v>
      </c>
      <c r="J1062">
        <v>1</v>
      </c>
      <c r="K1062" t="s">
        <v>6518</v>
      </c>
      <c r="L1062">
        <v>0</v>
      </c>
      <c r="M1062" t="s">
        <v>5520</v>
      </c>
      <c r="N1062">
        <v>125011.81</v>
      </c>
      <c r="O1062">
        <v>76741.98</v>
      </c>
      <c r="P1062">
        <v>0</v>
      </c>
      <c r="Q1062">
        <v>27000</v>
      </c>
      <c r="R1062">
        <v>0</v>
      </c>
      <c r="S1062">
        <v>174753.79</v>
      </c>
    </row>
    <row r="1063" spans="1:19" x14ac:dyDescent="0.35">
      <c r="A1063">
        <v>2024</v>
      </c>
      <c r="B1063" t="s">
        <v>5673</v>
      </c>
      <c r="C1063">
        <v>15</v>
      </c>
      <c r="D1063">
        <v>2</v>
      </c>
      <c r="E1063">
        <v>4</v>
      </c>
      <c r="F1063" t="s">
        <v>369</v>
      </c>
      <c r="G1063" t="s">
        <v>5674</v>
      </c>
      <c r="H1063">
        <v>7</v>
      </c>
      <c r="I1063">
        <v>102087</v>
      </c>
      <c r="J1063">
        <v>1111</v>
      </c>
      <c r="K1063" t="s">
        <v>6518</v>
      </c>
      <c r="L1063">
        <v>0</v>
      </c>
      <c r="M1063" t="s">
        <v>5520</v>
      </c>
      <c r="N1063">
        <v>70892.05</v>
      </c>
      <c r="O1063">
        <v>72743.839999999997</v>
      </c>
      <c r="P1063">
        <v>0</v>
      </c>
      <c r="Q1063">
        <v>94960.87</v>
      </c>
      <c r="R1063">
        <v>0</v>
      </c>
      <c r="S1063">
        <v>48675.02</v>
      </c>
    </row>
    <row r="1064" spans="1:19" x14ac:dyDescent="0.35">
      <c r="A1064">
        <v>2024</v>
      </c>
      <c r="B1064" t="s">
        <v>5673</v>
      </c>
      <c r="C1064">
        <v>15</v>
      </c>
      <c r="D1064">
        <v>2</v>
      </c>
      <c r="E1064">
        <v>5</v>
      </c>
      <c r="F1064" t="s">
        <v>543</v>
      </c>
      <c r="G1064" t="s">
        <v>6552</v>
      </c>
      <c r="H1064">
        <v>7</v>
      </c>
      <c r="I1064">
        <v>102087</v>
      </c>
      <c r="J1064">
        <v>1</v>
      </c>
      <c r="K1064" t="s">
        <v>6518</v>
      </c>
      <c r="L1064">
        <v>0</v>
      </c>
      <c r="M1064" t="s">
        <v>5520</v>
      </c>
      <c r="N1064">
        <v>94593.15</v>
      </c>
      <c r="O1064">
        <v>33733.4</v>
      </c>
      <c r="P1064">
        <v>0</v>
      </c>
      <c r="Q1064">
        <v>28350</v>
      </c>
      <c r="R1064">
        <v>0</v>
      </c>
      <c r="S1064">
        <v>99976.55</v>
      </c>
    </row>
    <row r="1065" spans="1:19" x14ac:dyDescent="0.35">
      <c r="A1065">
        <v>2024</v>
      </c>
      <c r="B1065" t="s">
        <v>5673</v>
      </c>
      <c r="C1065">
        <v>15</v>
      </c>
      <c r="D1065">
        <v>2</v>
      </c>
      <c r="E1065">
        <v>6</v>
      </c>
      <c r="F1065" t="s">
        <v>300</v>
      </c>
      <c r="G1065" t="s">
        <v>6553</v>
      </c>
      <c r="H1065">
        <v>7</v>
      </c>
      <c r="I1065">
        <v>102087</v>
      </c>
      <c r="J1065">
        <v>1111</v>
      </c>
      <c r="K1065" t="s">
        <v>6518</v>
      </c>
      <c r="L1065">
        <v>0</v>
      </c>
      <c r="M1065" t="s">
        <v>5520</v>
      </c>
      <c r="N1065">
        <v>7622.81</v>
      </c>
      <c r="O1065">
        <v>26829.13</v>
      </c>
      <c r="P1065">
        <v>0</v>
      </c>
      <c r="Q1065">
        <v>26244</v>
      </c>
      <c r="R1065">
        <v>0</v>
      </c>
      <c r="S1065">
        <v>8207.94</v>
      </c>
    </row>
    <row r="1066" spans="1:19" x14ac:dyDescent="0.35">
      <c r="A1066">
        <v>2024</v>
      </c>
      <c r="B1066" t="s">
        <v>5673</v>
      </c>
      <c r="C1066">
        <v>15</v>
      </c>
      <c r="D1066">
        <v>2</v>
      </c>
      <c r="E1066">
        <v>7</v>
      </c>
      <c r="F1066" t="s">
        <v>544</v>
      </c>
      <c r="G1066" t="s">
        <v>5709</v>
      </c>
      <c r="H1066">
        <v>7</v>
      </c>
      <c r="I1066">
        <v>102087</v>
      </c>
      <c r="J1066">
        <v>1</v>
      </c>
      <c r="K1066" t="s">
        <v>6518</v>
      </c>
      <c r="L1066">
        <v>0</v>
      </c>
      <c r="M1066" t="s">
        <v>5520</v>
      </c>
      <c r="N1066">
        <v>1413.73</v>
      </c>
      <c r="O1066">
        <v>16430.259999999998</v>
      </c>
      <c r="P1066">
        <v>0</v>
      </c>
      <c r="Q1066">
        <v>17100</v>
      </c>
      <c r="R1066">
        <v>0</v>
      </c>
      <c r="S1066">
        <v>743.99</v>
      </c>
    </row>
    <row r="1067" spans="1:19" x14ac:dyDescent="0.35">
      <c r="A1067">
        <v>2024</v>
      </c>
      <c r="B1067" t="s">
        <v>5673</v>
      </c>
      <c r="C1067">
        <v>15</v>
      </c>
      <c r="D1067">
        <v>2</v>
      </c>
      <c r="E1067">
        <v>8</v>
      </c>
      <c r="F1067" t="s">
        <v>545</v>
      </c>
      <c r="G1067" t="s">
        <v>6554</v>
      </c>
      <c r="H1067">
        <v>7</v>
      </c>
      <c r="I1067">
        <v>102087</v>
      </c>
      <c r="J1067">
        <v>1</v>
      </c>
      <c r="K1067" t="s">
        <v>6518</v>
      </c>
      <c r="L1067">
        <v>0</v>
      </c>
      <c r="M1067" t="s">
        <v>5520</v>
      </c>
      <c r="N1067">
        <v>70187.73</v>
      </c>
      <c r="O1067">
        <v>50264.94</v>
      </c>
      <c r="P1067">
        <v>0</v>
      </c>
      <c r="Q1067">
        <v>56730.2</v>
      </c>
      <c r="R1067">
        <v>0</v>
      </c>
      <c r="S1067">
        <v>63722.47</v>
      </c>
    </row>
    <row r="1068" spans="1:19" x14ac:dyDescent="0.35">
      <c r="A1068">
        <v>2024</v>
      </c>
      <c r="B1068" t="s">
        <v>5673</v>
      </c>
      <c r="C1068">
        <v>15</v>
      </c>
      <c r="D1068">
        <v>2</v>
      </c>
      <c r="E1068">
        <v>9</v>
      </c>
      <c r="F1068" t="s">
        <v>546</v>
      </c>
      <c r="G1068" t="s">
        <v>6555</v>
      </c>
      <c r="H1068">
        <v>7</v>
      </c>
      <c r="I1068">
        <v>102087</v>
      </c>
      <c r="J1068">
        <v>1</v>
      </c>
      <c r="K1068" t="s">
        <v>6518</v>
      </c>
      <c r="L1068">
        <v>0</v>
      </c>
      <c r="M1068" t="s">
        <v>5520</v>
      </c>
      <c r="N1068">
        <v>5411.78</v>
      </c>
      <c r="O1068">
        <v>106728.04</v>
      </c>
      <c r="P1068">
        <v>0</v>
      </c>
      <c r="Q1068">
        <v>105000</v>
      </c>
      <c r="R1068">
        <v>0</v>
      </c>
      <c r="S1068">
        <v>7139.82</v>
      </c>
    </row>
    <row r="1069" spans="1:19" x14ac:dyDescent="0.35">
      <c r="A1069">
        <v>2024</v>
      </c>
      <c r="B1069" t="s">
        <v>5673</v>
      </c>
      <c r="C1069">
        <v>15</v>
      </c>
      <c r="D1069">
        <v>2</v>
      </c>
      <c r="E1069">
        <v>11</v>
      </c>
      <c r="F1069" t="s">
        <v>548</v>
      </c>
      <c r="G1069" t="s">
        <v>6180</v>
      </c>
      <c r="H1069">
        <v>7</v>
      </c>
      <c r="I1069">
        <v>102087</v>
      </c>
      <c r="J1069">
        <v>1</v>
      </c>
      <c r="K1069" t="s">
        <v>6518</v>
      </c>
      <c r="L1069">
        <v>0</v>
      </c>
      <c r="M1069" t="s">
        <v>5520</v>
      </c>
      <c r="N1069">
        <v>73731.47</v>
      </c>
      <c r="O1069">
        <v>233544.55</v>
      </c>
      <c r="P1069">
        <v>0</v>
      </c>
      <c r="Q1069">
        <v>250900</v>
      </c>
      <c r="R1069">
        <v>0</v>
      </c>
      <c r="S1069">
        <v>56376.02</v>
      </c>
    </row>
    <row r="1070" spans="1:19" x14ac:dyDescent="0.35">
      <c r="A1070">
        <v>2024</v>
      </c>
      <c r="B1070" t="s">
        <v>5673</v>
      </c>
      <c r="C1070">
        <v>15</v>
      </c>
      <c r="D1070">
        <v>2</v>
      </c>
      <c r="E1070">
        <v>12</v>
      </c>
      <c r="F1070" t="s">
        <v>549</v>
      </c>
      <c r="G1070" t="s">
        <v>5936</v>
      </c>
      <c r="H1070">
        <v>7</v>
      </c>
      <c r="I1070">
        <v>102087</v>
      </c>
      <c r="J1070">
        <v>2</v>
      </c>
      <c r="K1070" t="s">
        <v>6518</v>
      </c>
      <c r="L1070">
        <v>0</v>
      </c>
      <c r="M1070" t="s">
        <v>5520</v>
      </c>
      <c r="N1070">
        <v>6723.61</v>
      </c>
      <c r="O1070">
        <v>22296.67</v>
      </c>
      <c r="P1070">
        <v>0</v>
      </c>
      <c r="Q1070">
        <v>28998.28</v>
      </c>
      <c r="R1070">
        <v>0</v>
      </c>
      <c r="S1070">
        <v>22</v>
      </c>
    </row>
    <row r="1071" spans="1:19" x14ac:dyDescent="0.35">
      <c r="A1071">
        <v>2024</v>
      </c>
      <c r="B1071" t="s">
        <v>5673</v>
      </c>
      <c r="C1071">
        <v>15</v>
      </c>
      <c r="D1071">
        <v>2</v>
      </c>
      <c r="E1071">
        <v>13</v>
      </c>
      <c r="F1071" t="s">
        <v>125</v>
      </c>
      <c r="G1071" t="s">
        <v>6556</v>
      </c>
      <c r="H1071">
        <v>7</v>
      </c>
      <c r="I1071">
        <v>102087</v>
      </c>
      <c r="J1071">
        <v>1</v>
      </c>
      <c r="K1071" t="s">
        <v>6518</v>
      </c>
      <c r="L1071">
        <v>0</v>
      </c>
      <c r="M1071" t="s">
        <v>5520</v>
      </c>
      <c r="N1071">
        <v>39877.360000000001</v>
      </c>
      <c r="O1071">
        <v>0</v>
      </c>
      <c r="P1071">
        <v>0</v>
      </c>
      <c r="Q1071">
        <v>16074.9</v>
      </c>
      <c r="R1071">
        <v>0</v>
      </c>
      <c r="S1071">
        <v>23802.46</v>
      </c>
    </row>
    <row r="1072" spans="1:19" x14ac:dyDescent="0.35">
      <c r="A1072">
        <v>2024</v>
      </c>
      <c r="B1072" t="s">
        <v>5673</v>
      </c>
      <c r="C1072">
        <v>15</v>
      </c>
      <c r="D1072">
        <v>2</v>
      </c>
      <c r="E1072">
        <v>14</v>
      </c>
      <c r="F1072" t="s">
        <v>417</v>
      </c>
      <c r="G1072" t="s">
        <v>6557</v>
      </c>
      <c r="H1072">
        <v>7</v>
      </c>
      <c r="I1072">
        <v>102087</v>
      </c>
      <c r="J1072">
        <v>1</v>
      </c>
      <c r="K1072" t="s">
        <v>6518</v>
      </c>
      <c r="L1072">
        <v>0</v>
      </c>
      <c r="M1072" t="s">
        <v>5520</v>
      </c>
      <c r="N1072">
        <v>32895.4</v>
      </c>
      <c r="O1072">
        <v>31111</v>
      </c>
      <c r="P1072">
        <v>0</v>
      </c>
      <c r="Q1072">
        <v>25861.599999999999</v>
      </c>
      <c r="R1072">
        <v>0</v>
      </c>
      <c r="S1072">
        <v>38144.800000000003</v>
      </c>
    </row>
    <row r="1073" spans="1:19" x14ac:dyDescent="0.35">
      <c r="A1073">
        <v>2024</v>
      </c>
      <c r="B1073" t="s">
        <v>5873</v>
      </c>
      <c r="C1073">
        <v>16</v>
      </c>
      <c r="D1073">
        <v>2</v>
      </c>
      <c r="E1073">
        <v>3</v>
      </c>
      <c r="F1073" t="s">
        <v>431</v>
      </c>
      <c r="G1073" t="s">
        <v>6332</v>
      </c>
      <c r="H1073">
        <v>7</v>
      </c>
      <c r="I1073">
        <v>102087</v>
      </c>
      <c r="J1073">
        <v>1</v>
      </c>
      <c r="K1073" t="s">
        <v>6518</v>
      </c>
      <c r="L1073">
        <v>0</v>
      </c>
      <c r="M1073" t="s">
        <v>5520</v>
      </c>
      <c r="N1073">
        <v>7271.3</v>
      </c>
      <c r="O1073">
        <v>3080.91</v>
      </c>
      <c r="P1073">
        <v>0</v>
      </c>
      <c r="Q1073">
        <v>10196.4</v>
      </c>
      <c r="R1073">
        <v>0</v>
      </c>
      <c r="S1073">
        <v>155.81</v>
      </c>
    </row>
    <row r="1074" spans="1:19" x14ac:dyDescent="0.35">
      <c r="A1074">
        <v>2024</v>
      </c>
      <c r="B1074" t="s">
        <v>5873</v>
      </c>
      <c r="C1074">
        <v>16</v>
      </c>
      <c r="D1074">
        <v>2</v>
      </c>
      <c r="E1074">
        <v>4</v>
      </c>
      <c r="F1074" t="s">
        <v>550</v>
      </c>
      <c r="G1074" t="s">
        <v>5938</v>
      </c>
      <c r="H1074">
        <v>7</v>
      </c>
      <c r="I1074">
        <v>102087</v>
      </c>
      <c r="J1074">
        <v>3</v>
      </c>
      <c r="K1074" t="s">
        <v>6518</v>
      </c>
      <c r="L1074">
        <v>0</v>
      </c>
      <c r="M1074" t="s">
        <v>5520</v>
      </c>
      <c r="N1074">
        <v>41656.9</v>
      </c>
      <c r="O1074">
        <v>58370.66</v>
      </c>
      <c r="P1074">
        <v>0</v>
      </c>
      <c r="Q1074">
        <v>37622</v>
      </c>
      <c r="R1074">
        <v>0</v>
      </c>
      <c r="S1074">
        <v>62405.56</v>
      </c>
    </row>
    <row r="1075" spans="1:19" x14ac:dyDescent="0.35">
      <c r="A1075">
        <v>2024</v>
      </c>
      <c r="B1075" t="s">
        <v>5873</v>
      </c>
      <c r="C1075">
        <v>16</v>
      </c>
      <c r="D1075">
        <v>2</v>
      </c>
      <c r="E1075">
        <v>7</v>
      </c>
      <c r="F1075" t="s">
        <v>551</v>
      </c>
      <c r="G1075" t="s">
        <v>6558</v>
      </c>
      <c r="H1075">
        <v>7</v>
      </c>
      <c r="I1075">
        <v>102087</v>
      </c>
      <c r="J1075">
        <v>1</v>
      </c>
      <c r="K1075" t="s">
        <v>6518</v>
      </c>
      <c r="L1075">
        <v>0</v>
      </c>
      <c r="M1075" t="s">
        <v>5520</v>
      </c>
      <c r="N1075">
        <v>53516.45</v>
      </c>
      <c r="O1075">
        <v>58605.05</v>
      </c>
      <c r="P1075">
        <v>0</v>
      </c>
      <c r="Q1075">
        <v>35000</v>
      </c>
      <c r="R1075">
        <v>0</v>
      </c>
      <c r="S1075">
        <v>77121.5</v>
      </c>
    </row>
    <row r="1076" spans="1:19" x14ac:dyDescent="0.35">
      <c r="A1076">
        <v>2024</v>
      </c>
      <c r="B1076" t="s">
        <v>5890</v>
      </c>
      <c r="C1076">
        <v>17</v>
      </c>
      <c r="D1076">
        <v>2</v>
      </c>
      <c r="E1076">
        <v>1</v>
      </c>
      <c r="F1076" t="s">
        <v>552</v>
      </c>
      <c r="G1076" t="s">
        <v>6559</v>
      </c>
      <c r="H1076">
        <v>7</v>
      </c>
      <c r="I1076">
        <v>102087</v>
      </c>
      <c r="J1076">
        <v>3</v>
      </c>
      <c r="K1076" t="s">
        <v>6518</v>
      </c>
      <c r="L1076">
        <v>0</v>
      </c>
      <c r="M1076" t="s">
        <v>5520</v>
      </c>
      <c r="N1076">
        <v>171449.82</v>
      </c>
      <c r="O1076">
        <v>59353.38</v>
      </c>
      <c r="P1076">
        <v>0</v>
      </c>
      <c r="Q1076">
        <v>186000</v>
      </c>
      <c r="R1076">
        <v>0</v>
      </c>
      <c r="S1076">
        <v>44803.199999999997</v>
      </c>
    </row>
    <row r="1077" spans="1:19" x14ac:dyDescent="0.35">
      <c r="A1077">
        <v>2024</v>
      </c>
      <c r="B1077" t="s">
        <v>5890</v>
      </c>
      <c r="C1077">
        <v>17</v>
      </c>
      <c r="D1077">
        <v>2</v>
      </c>
      <c r="E1077">
        <v>2</v>
      </c>
      <c r="F1077" t="s">
        <v>553</v>
      </c>
      <c r="G1077" t="s">
        <v>6560</v>
      </c>
      <c r="H1077">
        <v>7</v>
      </c>
      <c r="I1077">
        <v>102087</v>
      </c>
      <c r="J1077">
        <v>1</v>
      </c>
      <c r="K1077" t="s">
        <v>6518</v>
      </c>
      <c r="L1077">
        <v>0</v>
      </c>
      <c r="M1077" t="s">
        <v>5520</v>
      </c>
      <c r="N1077">
        <v>254645.4</v>
      </c>
      <c r="O1077">
        <v>94903.94</v>
      </c>
      <c r="P1077">
        <v>0</v>
      </c>
      <c r="Q1077">
        <v>62632.57</v>
      </c>
      <c r="R1077">
        <v>0</v>
      </c>
      <c r="S1077">
        <v>286916.77</v>
      </c>
    </row>
    <row r="1078" spans="1:19" x14ac:dyDescent="0.35">
      <c r="A1078">
        <v>2024</v>
      </c>
      <c r="B1078" t="s">
        <v>5890</v>
      </c>
      <c r="C1078">
        <v>17</v>
      </c>
      <c r="D1078">
        <v>2</v>
      </c>
      <c r="E1078">
        <v>3</v>
      </c>
      <c r="F1078" t="s">
        <v>554</v>
      </c>
      <c r="G1078" t="s">
        <v>6561</v>
      </c>
      <c r="H1078">
        <v>7</v>
      </c>
      <c r="I1078">
        <v>102087</v>
      </c>
      <c r="J1078">
        <v>4</v>
      </c>
      <c r="K1078" t="s">
        <v>6518</v>
      </c>
      <c r="L1078">
        <v>0</v>
      </c>
      <c r="M1078" t="s">
        <v>5520</v>
      </c>
      <c r="N1078">
        <v>153911.01</v>
      </c>
      <c r="O1078">
        <v>58000</v>
      </c>
      <c r="P1078">
        <v>0</v>
      </c>
      <c r="Q1078">
        <v>81000</v>
      </c>
      <c r="R1078">
        <v>0</v>
      </c>
      <c r="S1078">
        <v>130911.01</v>
      </c>
    </row>
    <row r="1079" spans="1:19" x14ac:dyDescent="0.35">
      <c r="A1079">
        <v>2024</v>
      </c>
      <c r="B1079" t="s">
        <v>5890</v>
      </c>
      <c r="C1079">
        <v>17</v>
      </c>
      <c r="D1079">
        <v>2</v>
      </c>
      <c r="E1079">
        <v>4</v>
      </c>
      <c r="F1079" t="s">
        <v>555</v>
      </c>
      <c r="G1079" t="s">
        <v>5941</v>
      </c>
      <c r="H1079">
        <v>7</v>
      </c>
      <c r="I1079">
        <v>102087</v>
      </c>
      <c r="J1079">
        <v>2</v>
      </c>
      <c r="K1079" t="s">
        <v>6518</v>
      </c>
      <c r="L1079">
        <v>0</v>
      </c>
      <c r="M1079" t="s">
        <v>5520</v>
      </c>
      <c r="N1079">
        <v>106524.16</v>
      </c>
      <c r="O1079">
        <v>38618.239999999998</v>
      </c>
      <c r="P1079">
        <v>0</v>
      </c>
      <c r="Q1079">
        <v>27669.759999999998</v>
      </c>
      <c r="R1079">
        <v>0</v>
      </c>
      <c r="S1079">
        <v>117472.64</v>
      </c>
    </row>
    <row r="1080" spans="1:19" x14ac:dyDescent="0.35">
      <c r="A1080">
        <v>2024</v>
      </c>
      <c r="B1080" t="s">
        <v>5890</v>
      </c>
      <c r="C1080">
        <v>17</v>
      </c>
      <c r="D1080">
        <v>2</v>
      </c>
      <c r="E1080">
        <v>8</v>
      </c>
      <c r="F1080" t="s">
        <v>557</v>
      </c>
      <c r="G1080" t="s">
        <v>6562</v>
      </c>
      <c r="H1080">
        <v>7</v>
      </c>
      <c r="I1080">
        <v>102087</v>
      </c>
      <c r="J1080">
        <v>1</v>
      </c>
      <c r="K1080" t="s">
        <v>6518</v>
      </c>
      <c r="L1080">
        <v>0</v>
      </c>
      <c r="M1080" t="s">
        <v>5520</v>
      </c>
      <c r="N1080">
        <v>40974.47</v>
      </c>
      <c r="O1080">
        <v>10266.049999999999</v>
      </c>
      <c r="P1080">
        <v>0</v>
      </c>
      <c r="Q1080">
        <v>13700</v>
      </c>
      <c r="R1080">
        <v>0</v>
      </c>
      <c r="S1080">
        <v>37540.519999999997</v>
      </c>
    </row>
    <row r="1081" spans="1:19" x14ac:dyDescent="0.35">
      <c r="A1081">
        <v>2024</v>
      </c>
      <c r="B1081" t="s">
        <v>5890</v>
      </c>
      <c r="C1081">
        <v>17</v>
      </c>
      <c r="D1081">
        <v>2</v>
      </c>
      <c r="E1081">
        <v>9</v>
      </c>
      <c r="F1081" t="s">
        <v>412</v>
      </c>
      <c r="G1081" t="s">
        <v>5942</v>
      </c>
      <c r="H1081">
        <v>7</v>
      </c>
      <c r="I1081">
        <v>102087</v>
      </c>
      <c r="J1081">
        <v>1</v>
      </c>
      <c r="K1081" t="s">
        <v>6518</v>
      </c>
      <c r="L1081">
        <v>0</v>
      </c>
      <c r="M1081" t="s">
        <v>5520</v>
      </c>
      <c r="N1081">
        <v>20207.34</v>
      </c>
      <c r="O1081">
        <v>31844.25</v>
      </c>
      <c r="P1081">
        <v>0</v>
      </c>
      <c r="Q1081">
        <v>28000</v>
      </c>
      <c r="R1081">
        <v>0</v>
      </c>
      <c r="S1081">
        <v>24051.59</v>
      </c>
    </row>
    <row r="1082" spans="1:19" x14ac:dyDescent="0.35">
      <c r="A1082">
        <v>2024</v>
      </c>
      <c r="B1082" t="s">
        <v>5890</v>
      </c>
      <c r="C1082">
        <v>17</v>
      </c>
      <c r="D1082">
        <v>2</v>
      </c>
      <c r="E1082">
        <v>11</v>
      </c>
      <c r="F1082" t="s">
        <v>559</v>
      </c>
      <c r="G1082" t="s">
        <v>5943</v>
      </c>
      <c r="H1082">
        <v>7</v>
      </c>
      <c r="I1082">
        <v>102087</v>
      </c>
      <c r="J1082">
        <v>1</v>
      </c>
      <c r="K1082" t="s">
        <v>6518</v>
      </c>
      <c r="L1082">
        <v>0</v>
      </c>
      <c r="M1082" t="s">
        <v>5520</v>
      </c>
      <c r="N1082">
        <v>348515.55</v>
      </c>
      <c r="O1082">
        <v>13916.3</v>
      </c>
      <c r="P1082">
        <v>0</v>
      </c>
      <c r="Q1082">
        <v>49917.02</v>
      </c>
      <c r="R1082">
        <v>0</v>
      </c>
      <c r="S1082">
        <v>312514.83</v>
      </c>
    </row>
    <row r="1083" spans="1:19" x14ac:dyDescent="0.35">
      <c r="A1083">
        <v>2024</v>
      </c>
      <c r="B1083" t="s">
        <v>5890</v>
      </c>
      <c r="C1083">
        <v>17</v>
      </c>
      <c r="D1083">
        <v>2</v>
      </c>
      <c r="E1083">
        <v>12</v>
      </c>
      <c r="F1083" t="s">
        <v>560</v>
      </c>
      <c r="G1083" t="s">
        <v>5944</v>
      </c>
      <c r="H1083">
        <v>7</v>
      </c>
      <c r="I1083">
        <v>102087</v>
      </c>
      <c r="J1083">
        <v>2</v>
      </c>
      <c r="K1083" t="s">
        <v>6518</v>
      </c>
      <c r="L1083">
        <v>0</v>
      </c>
      <c r="M1083" t="s">
        <v>5520</v>
      </c>
      <c r="N1083">
        <v>23246.29</v>
      </c>
      <c r="O1083">
        <v>11769.89</v>
      </c>
      <c r="P1083">
        <v>0</v>
      </c>
      <c r="Q1083">
        <v>9641</v>
      </c>
      <c r="R1083">
        <v>0</v>
      </c>
      <c r="S1083">
        <v>25375.18</v>
      </c>
    </row>
    <row r="1084" spans="1:19" x14ac:dyDescent="0.35">
      <c r="A1084">
        <v>2024</v>
      </c>
      <c r="B1084" t="s">
        <v>5890</v>
      </c>
      <c r="C1084">
        <v>17</v>
      </c>
      <c r="D1084">
        <v>2</v>
      </c>
      <c r="E1084">
        <v>13</v>
      </c>
      <c r="F1084" t="s">
        <v>561</v>
      </c>
      <c r="G1084" t="s">
        <v>6279</v>
      </c>
      <c r="H1084">
        <v>7</v>
      </c>
      <c r="I1084">
        <v>102087</v>
      </c>
      <c r="J1084">
        <v>2</v>
      </c>
      <c r="K1084" t="s">
        <v>6518</v>
      </c>
      <c r="L1084">
        <v>0</v>
      </c>
      <c r="M1084" t="s">
        <v>5520</v>
      </c>
      <c r="N1084">
        <v>11242.53</v>
      </c>
      <c r="O1084">
        <v>10694.66</v>
      </c>
      <c r="P1084">
        <v>0</v>
      </c>
      <c r="Q1084">
        <v>8715</v>
      </c>
      <c r="R1084">
        <v>0</v>
      </c>
      <c r="S1084">
        <v>13222.19</v>
      </c>
    </row>
    <row r="1085" spans="1:19" x14ac:dyDescent="0.35">
      <c r="A1085">
        <v>2024</v>
      </c>
      <c r="B1085" t="s">
        <v>5763</v>
      </c>
      <c r="C1085">
        <v>18</v>
      </c>
      <c r="D1085">
        <v>2</v>
      </c>
      <c r="E1085">
        <v>2</v>
      </c>
      <c r="F1085" t="s">
        <v>563</v>
      </c>
      <c r="G1085" t="s">
        <v>5945</v>
      </c>
      <c r="H1085">
        <v>7</v>
      </c>
      <c r="I1085">
        <v>102087</v>
      </c>
      <c r="J1085">
        <v>2</v>
      </c>
      <c r="K1085" t="s">
        <v>6518</v>
      </c>
      <c r="L1085">
        <v>0</v>
      </c>
      <c r="M1085" t="s">
        <v>5520</v>
      </c>
      <c r="N1085">
        <v>75545.179999999993</v>
      </c>
      <c r="O1085">
        <v>29302.33</v>
      </c>
      <c r="P1085">
        <v>0</v>
      </c>
      <c r="Q1085">
        <v>35000</v>
      </c>
      <c r="R1085">
        <v>0</v>
      </c>
      <c r="S1085">
        <v>69847.509999999995</v>
      </c>
    </row>
    <row r="1086" spans="1:19" x14ac:dyDescent="0.35">
      <c r="A1086">
        <v>2024</v>
      </c>
      <c r="B1086" t="s">
        <v>5763</v>
      </c>
      <c r="C1086">
        <v>18</v>
      </c>
      <c r="D1086">
        <v>2</v>
      </c>
      <c r="E1086">
        <v>3</v>
      </c>
      <c r="F1086" t="s">
        <v>564</v>
      </c>
      <c r="G1086" t="s">
        <v>5946</v>
      </c>
      <c r="H1086">
        <v>7</v>
      </c>
      <c r="I1086">
        <v>102087</v>
      </c>
      <c r="J1086">
        <v>102087</v>
      </c>
      <c r="K1086" t="s">
        <v>6518</v>
      </c>
      <c r="L1086">
        <v>0</v>
      </c>
      <c r="M1086" t="s">
        <v>5520</v>
      </c>
      <c r="N1086">
        <v>30828.400000000001</v>
      </c>
      <c r="O1086">
        <v>111512.65</v>
      </c>
      <c r="P1086">
        <v>0</v>
      </c>
      <c r="Q1086">
        <v>103174.13</v>
      </c>
      <c r="R1086">
        <v>0</v>
      </c>
      <c r="S1086">
        <v>39166.92</v>
      </c>
    </row>
    <row r="1087" spans="1:19" x14ac:dyDescent="0.35">
      <c r="A1087">
        <v>2024</v>
      </c>
      <c r="B1087" t="s">
        <v>5763</v>
      </c>
      <c r="C1087">
        <v>18</v>
      </c>
      <c r="D1087">
        <v>2</v>
      </c>
      <c r="E1087">
        <v>4</v>
      </c>
      <c r="F1087" t="s">
        <v>369</v>
      </c>
      <c r="G1087" t="s">
        <v>5947</v>
      </c>
      <c r="H1087">
        <v>7</v>
      </c>
      <c r="I1087">
        <v>102087</v>
      </c>
      <c r="J1087">
        <v>3</v>
      </c>
      <c r="K1087" t="s">
        <v>6518</v>
      </c>
      <c r="L1087">
        <v>0</v>
      </c>
      <c r="M1087" t="s">
        <v>5520</v>
      </c>
      <c r="N1087">
        <v>14377.98</v>
      </c>
      <c r="O1087">
        <v>31352.21</v>
      </c>
      <c r="P1087">
        <v>0</v>
      </c>
      <c r="Q1087">
        <v>24515</v>
      </c>
      <c r="R1087">
        <v>0</v>
      </c>
      <c r="S1087">
        <v>21215.19</v>
      </c>
    </row>
    <row r="1088" spans="1:19" x14ac:dyDescent="0.35">
      <c r="A1088">
        <v>2024</v>
      </c>
      <c r="B1088" t="s">
        <v>5763</v>
      </c>
      <c r="C1088">
        <v>18</v>
      </c>
      <c r="D1088">
        <v>2</v>
      </c>
      <c r="E1088">
        <v>8</v>
      </c>
      <c r="F1088" t="s">
        <v>565</v>
      </c>
      <c r="G1088" t="s">
        <v>6563</v>
      </c>
      <c r="H1088">
        <v>7</v>
      </c>
      <c r="I1088">
        <v>102087</v>
      </c>
      <c r="J1088">
        <v>1</v>
      </c>
      <c r="K1088" t="s">
        <v>6518</v>
      </c>
      <c r="L1088">
        <v>0</v>
      </c>
      <c r="M1088" t="s">
        <v>5520</v>
      </c>
      <c r="N1088">
        <v>26403.24</v>
      </c>
      <c r="O1088">
        <v>11594.62</v>
      </c>
      <c r="P1088">
        <v>0</v>
      </c>
      <c r="Q1088">
        <v>11015.13</v>
      </c>
      <c r="R1088">
        <v>0</v>
      </c>
      <c r="S1088">
        <v>26982.73</v>
      </c>
    </row>
    <row r="1089" spans="1:19" x14ac:dyDescent="0.35">
      <c r="A1089">
        <v>2024</v>
      </c>
      <c r="B1089" t="s">
        <v>5763</v>
      </c>
      <c r="C1089">
        <v>18</v>
      </c>
      <c r="D1089">
        <v>2</v>
      </c>
      <c r="E1089">
        <v>9</v>
      </c>
      <c r="F1089" t="s">
        <v>327</v>
      </c>
      <c r="G1089" t="s">
        <v>5948</v>
      </c>
      <c r="H1089">
        <v>7</v>
      </c>
      <c r="I1089">
        <v>102087</v>
      </c>
      <c r="J1089">
        <v>2</v>
      </c>
      <c r="K1089" t="s">
        <v>6518</v>
      </c>
      <c r="L1089">
        <v>0</v>
      </c>
      <c r="M1089" t="s">
        <v>5520</v>
      </c>
      <c r="N1089">
        <v>59443.59</v>
      </c>
      <c r="O1089">
        <v>0</v>
      </c>
      <c r="P1089">
        <v>0</v>
      </c>
      <c r="Q1089">
        <v>16000</v>
      </c>
      <c r="R1089">
        <v>0</v>
      </c>
      <c r="S1089">
        <v>43443.59</v>
      </c>
    </row>
    <row r="1090" spans="1:19" x14ac:dyDescent="0.35">
      <c r="A1090">
        <v>2024</v>
      </c>
      <c r="B1090" t="s">
        <v>5763</v>
      </c>
      <c r="C1090">
        <v>18</v>
      </c>
      <c r="D1090">
        <v>2</v>
      </c>
      <c r="E1090">
        <v>11</v>
      </c>
      <c r="F1090" t="s">
        <v>278</v>
      </c>
      <c r="G1090" t="s">
        <v>5949</v>
      </c>
      <c r="H1090">
        <v>7</v>
      </c>
      <c r="I1090">
        <v>102087</v>
      </c>
      <c r="J1090">
        <v>1111</v>
      </c>
      <c r="K1090" t="s">
        <v>6518</v>
      </c>
      <c r="L1090">
        <v>0</v>
      </c>
      <c r="M1090" t="s">
        <v>5520</v>
      </c>
      <c r="N1090">
        <v>45439.83</v>
      </c>
      <c r="O1090">
        <v>28983.599999999999</v>
      </c>
      <c r="P1090">
        <v>0</v>
      </c>
      <c r="Q1090">
        <v>35603</v>
      </c>
      <c r="R1090">
        <v>0</v>
      </c>
      <c r="S1090">
        <v>38820.43</v>
      </c>
    </row>
    <row r="1091" spans="1:19" x14ac:dyDescent="0.35">
      <c r="A1091">
        <v>2024</v>
      </c>
      <c r="B1091" t="s">
        <v>5763</v>
      </c>
      <c r="C1091">
        <v>18</v>
      </c>
      <c r="D1091">
        <v>2</v>
      </c>
      <c r="E1091">
        <v>12</v>
      </c>
      <c r="F1091" t="s">
        <v>125</v>
      </c>
      <c r="G1091" t="s">
        <v>6564</v>
      </c>
      <c r="H1091">
        <v>7</v>
      </c>
      <c r="I1091">
        <v>102087</v>
      </c>
      <c r="J1091">
        <v>1</v>
      </c>
      <c r="K1091" t="s">
        <v>6518</v>
      </c>
      <c r="L1091">
        <v>0</v>
      </c>
      <c r="M1091" t="s">
        <v>5520</v>
      </c>
      <c r="N1091">
        <v>29472.560000000001</v>
      </c>
      <c r="O1091">
        <v>27253.3</v>
      </c>
      <c r="P1091">
        <v>0</v>
      </c>
      <c r="Q1091">
        <v>25642</v>
      </c>
      <c r="R1091">
        <v>0</v>
      </c>
      <c r="S1091">
        <v>31083.86</v>
      </c>
    </row>
    <row r="1092" spans="1:19" x14ac:dyDescent="0.35">
      <c r="A1092">
        <v>2024</v>
      </c>
      <c r="B1092" t="s">
        <v>5844</v>
      </c>
      <c r="C1092">
        <v>19</v>
      </c>
      <c r="D1092">
        <v>2</v>
      </c>
      <c r="E1092">
        <v>1</v>
      </c>
      <c r="F1092" t="s">
        <v>567</v>
      </c>
      <c r="G1092" t="s">
        <v>6565</v>
      </c>
      <c r="H1092">
        <v>7</v>
      </c>
      <c r="I1092">
        <v>102087</v>
      </c>
      <c r="J1092">
        <v>2</v>
      </c>
      <c r="K1092" t="s">
        <v>6518</v>
      </c>
      <c r="L1092">
        <v>0</v>
      </c>
      <c r="M1092" t="s">
        <v>5520</v>
      </c>
      <c r="N1092">
        <v>104683.29</v>
      </c>
      <c r="O1092">
        <v>44482.27</v>
      </c>
      <c r="P1092">
        <v>0</v>
      </c>
      <c r="Q1092">
        <v>49225</v>
      </c>
      <c r="R1092">
        <v>0</v>
      </c>
      <c r="S1092">
        <v>99940.56</v>
      </c>
    </row>
    <row r="1093" spans="1:19" x14ac:dyDescent="0.35">
      <c r="A1093">
        <v>2024</v>
      </c>
      <c r="B1093" t="s">
        <v>5844</v>
      </c>
      <c r="C1093">
        <v>19</v>
      </c>
      <c r="D1093">
        <v>2</v>
      </c>
      <c r="E1093">
        <v>2</v>
      </c>
      <c r="F1093" t="s">
        <v>500</v>
      </c>
      <c r="G1093" t="s">
        <v>6566</v>
      </c>
      <c r="H1093">
        <v>7</v>
      </c>
      <c r="I1093">
        <v>102087</v>
      </c>
      <c r="J1093">
        <v>1</v>
      </c>
      <c r="K1093" t="s">
        <v>6518</v>
      </c>
      <c r="L1093">
        <v>0</v>
      </c>
      <c r="M1093" t="s">
        <v>5520</v>
      </c>
      <c r="N1093">
        <v>53048.27</v>
      </c>
      <c r="O1093">
        <v>29151.05</v>
      </c>
      <c r="P1093">
        <v>0</v>
      </c>
      <c r="Q1093">
        <v>28570.2</v>
      </c>
      <c r="R1093">
        <v>0</v>
      </c>
      <c r="S1093">
        <v>53629.120000000003</v>
      </c>
    </row>
    <row r="1094" spans="1:19" x14ac:dyDescent="0.35">
      <c r="A1094">
        <v>2024</v>
      </c>
      <c r="B1094" t="s">
        <v>5844</v>
      </c>
      <c r="C1094">
        <v>19</v>
      </c>
      <c r="D1094">
        <v>2</v>
      </c>
      <c r="E1094">
        <v>3</v>
      </c>
      <c r="F1094" t="s">
        <v>521</v>
      </c>
      <c r="G1094" t="s">
        <v>5950</v>
      </c>
      <c r="H1094">
        <v>7</v>
      </c>
      <c r="I1094">
        <v>102087</v>
      </c>
      <c r="J1094">
        <v>2</v>
      </c>
      <c r="K1094" t="s">
        <v>6518</v>
      </c>
      <c r="L1094">
        <v>0</v>
      </c>
      <c r="M1094" t="s">
        <v>5520</v>
      </c>
      <c r="N1094">
        <v>16763.400000000001</v>
      </c>
      <c r="O1094">
        <v>22861.18</v>
      </c>
      <c r="P1094">
        <v>0</v>
      </c>
      <c r="Q1094">
        <v>9231.6</v>
      </c>
      <c r="R1094">
        <v>0</v>
      </c>
      <c r="S1094">
        <v>30392.98</v>
      </c>
    </row>
    <row r="1095" spans="1:19" x14ac:dyDescent="0.35">
      <c r="A1095">
        <v>2024</v>
      </c>
      <c r="B1095" t="s">
        <v>5844</v>
      </c>
      <c r="C1095">
        <v>19</v>
      </c>
      <c r="D1095">
        <v>2</v>
      </c>
      <c r="E1095">
        <v>5</v>
      </c>
      <c r="F1095" t="s">
        <v>569</v>
      </c>
      <c r="G1095" t="s">
        <v>6567</v>
      </c>
      <c r="H1095">
        <v>7</v>
      </c>
      <c r="I1095">
        <v>102087</v>
      </c>
      <c r="J1095">
        <v>1</v>
      </c>
      <c r="K1095" t="s">
        <v>6518</v>
      </c>
      <c r="L1095">
        <v>0</v>
      </c>
      <c r="M1095" t="s">
        <v>5520</v>
      </c>
      <c r="N1095">
        <v>100690.1</v>
      </c>
      <c r="O1095">
        <v>55835.5</v>
      </c>
      <c r="P1095">
        <v>0</v>
      </c>
      <c r="Q1095">
        <v>76000</v>
      </c>
      <c r="R1095">
        <v>0</v>
      </c>
      <c r="S1095">
        <v>80525.600000000006</v>
      </c>
    </row>
    <row r="1096" spans="1:19" x14ac:dyDescent="0.35">
      <c r="A1096">
        <v>2024</v>
      </c>
      <c r="B1096" t="s">
        <v>5844</v>
      </c>
      <c r="C1096">
        <v>19</v>
      </c>
      <c r="D1096">
        <v>2</v>
      </c>
      <c r="E1096">
        <v>6</v>
      </c>
      <c r="F1096" t="s">
        <v>570</v>
      </c>
      <c r="G1096" t="s">
        <v>5951</v>
      </c>
      <c r="H1096">
        <v>7</v>
      </c>
      <c r="I1096">
        <v>102087</v>
      </c>
      <c r="J1096">
        <v>1</v>
      </c>
      <c r="K1096" t="s">
        <v>6518</v>
      </c>
      <c r="L1096">
        <v>0</v>
      </c>
      <c r="M1096" t="s">
        <v>5520</v>
      </c>
      <c r="N1096">
        <v>52936.86</v>
      </c>
      <c r="O1096">
        <v>12058.18</v>
      </c>
      <c r="P1096">
        <v>0</v>
      </c>
      <c r="Q1096">
        <v>14000</v>
      </c>
      <c r="R1096">
        <v>0</v>
      </c>
      <c r="S1096">
        <v>50995.040000000001</v>
      </c>
    </row>
    <row r="1097" spans="1:19" x14ac:dyDescent="0.35">
      <c r="A1097">
        <v>2024</v>
      </c>
      <c r="B1097" t="s">
        <v>5844</v>
      </c>
      <c r="C1097">
        <v>19</v>
      </c>
      <c r="D1097">
        <v>2</v>
      </c>
      <c r="E1097">
        <v>7</v>
      </c>
      <c r="F1097" t="s">
        <v>571</v>
      </c>
      <c r="G1097" t="s">
        <v>6568</v>
      </c>
      <c r="H1097">
        <v>7</v>
      </c>
      <c r="I1097">
        <v>102087</v>
      </c>
      <c r="J1097">
        <v>2</v>
      </c>
      <c r="K1097" t="s">
        <v>6518</v>
      </c>
      <c r="L1097">
        <v>0</v>
      </c>
      <c r="M1097" t="s">
        <v>5520</v>
      </c>
      <c r="N1097">
        <v>50458.98</v>
      </c>
      <c r="O1097">
        <v>36498.559999999998</v>
      </c>
      <c r="P1097">
        <v>0</v>
      </c>
      <c r="Q1097">
        <v>41669</v>
      </c>
      <c r="R1097">
        <v>0</v>
      </c>
      <c r="S1097">
        <v>45288.54</v>
      </c>
    </row>
    <row r="1098" spans="1:19" x14ac:dyDescent="0.35">
      <c r="A1098">
        <v>2024</v>
      </c>
      <c r="B1098" t="s">
        <v>5844</v>
      </c>
      <c r="C1098">
        <v>19</v>
      </c>
      <c r="D1098">
        <v>2</v>
      </c>
      <c r="E1098">
        <v>8</v>
      </c>
      <c r="F1098" t="s">
        <v>300</v>
      </c>
      <c r="G1098" t="s">
        <v>6184</v>
      </c>
      <c r="H1098">
        <v>7</v>
      </c>
      <c r="I1098">
        <v>102087</v>
      </c>
      <c r="J1098">
        <v>1</v>
      </c>
      <c r="K1098" t="s">
        <v>6518</v>
      </c>
      <c r="L1098">
        <v>0</v>
      </c>
      <c r="M1098" t="s">
        <v>5520</v>
      </c>
      <c r="N1098">
        <v>132400.42000000001</v>
      </c>
      <c r="O1098">
        <v>2455.33</v>
      </c>
      <c r="P1098">
        <v>0</v>
      </c>
      <c r="Q1098">
        <v>57000</v>
      </c>
      <c r="R1098">
        <v>0</v>
      </c>
      <c r="S1098">
        <v>77855.75</v>
      </c>
    </row>
    <row r="1099" spans="1:19" x14ac:dyDescent="0.35">
      <c r="A1099">
        <v>2024</v>
      </c>
      <c r="B1099" t="s">
        <v>5844</v>
      </c>
      <c r="C1099">
        <v>19</v>
      </c>
      <c r="D1099">
        <v>2</v>
      </c>
      <c r="E1099">
        <v>9</v>
      </c>
      <c r="F1099" t="s">
        <v>254</v>
      </c>
      <c r="G1099" t="s">
        <v>6569</v>
      </c>
      <c r="H1099">
        <v>7</v>
      </c>
      <c r="I1099">
        <v>102087</v>
      </c>
      <c r="J1099">
        <v>1</v>
      </c>
      <c r="K1099" t="s">
        <v>6518</v>
      </c>
      <c r="L1099">
        <v>0</v>
      </c>
      <c r="M1099" t="s">
        <v>5520</v>
      </c>
      <c r="N1099">
        <v>19277.59</v>
      </c>
      <c r="O1099">
        <v>12750.77</v>
      </c>
      <c r="P1099">
        <v>0</v>
      </c>
      <c r="Q1099">
        <v>13000</v>
      </c>
      <c r="R1099">
        <v>0</v>
      </c>
      <c r="S1099">
        <v>19028.36</v>
      </c>
    </row>
    <row r="1100" spans="1:19" x14ac:dyDescent="0.35">
      <c r="A1100">
        <v>2024</v>
      </c>
      <c r="B1100" t="s">
        <v>5844</v>
      </c>
      <c r="C1100">
        <v>19</v>
      </c>
      <c r="D1100">
        <v>2</v>
      </c>
      <c r="E1100">
        <v>10</v>
      </c>
      <c r="F1100" t="s">
        <v>311</v>
      </c>
      <c r="G1100" t="s">
        <v>6570</v>
      </c>
      <c r="H1100">
        <v>7</v>
      </c>
      <c r="I1100">
        <v>102087</v>
      </c>
      <c r="J1100">
        <v>1</v>
      </c>
      <c r="K1100" t="s">
        <v>6518</v>
      </c>
      <c r="L1100">
        <v>0</v>
      </c>
      <c r="M1100" t="s">
        <v>5520</v>
      </c>
      <c r="N1100">
        <v>177538.61</v>
      </c>
      <c r="O1100">
        <v>30121.91</v>
      </c>
      <c r="P1100">
        <v>0</v>
      </c>
      <c r="Q1100">
        <v>62817.21</v>
      </c>
      <c r="R1100">
        <v>0</v>
      </c>
      <c r="S1100">
        <v>144843.31</v>
      </c>
    </row>
    <row r="1101" spans="1:19" x14ac:dyDescent="0.35">
      <c r="A1101">
        <v>2024</v>
      </c>
      <c r="B1101" t="s">
        <v>5844</v>
      </c>
      <c r="C1101">
        <v>19</v>
      </c>
      <c r="D1101">
        <v>2</v>
      </c>
      <c r="E1101">
        <v>11</v>
      </c>
      <c r="F1101" t="s">
        <v>314</v>
      </c>
      <c r="G1101" t="s">
        <v>5845</v>
      </c>
      <c r="H1101">
        <v>7</v>
      </c>
      <c r="I1101">
        <v>102087</v>
      </c>
      <c r="J1101">
        <v>1</v>
      </c>
      <c r="K1101" t="s">
        <v>6518</v>
      </c>
      <c r="L1101">
        <v>0</v>
      </c>
      <c r="M1101" t="s">
        <v>5520</v>
      </c>
      <c r="N1101">
        <v>16235.65</v>
      </c>
      <c r="O1101">
        <v>10787.39</v>
      </c>
      <c r="P1101">
        <v>0</v>
      </c>
      <c r="Q1101">
        <v>14700</v>
      </c>
      <c r="R1101">
        <v>0</v>
      </c>
      <c r="S1101">
        <v>12323.04</v>
      </c>
    </row>
    <row r="1102" spans="1:19" x14ac:dyDescent="0.35">
      <c r="A1102">
        <v>2024</v>
      </c>
      <c r="B1102" t="s">
        <v>5844</v>
      </c>
      <c r="C1102">
        <v>19</v>
      </c>
      <c r="D1102">
        <v>2</v>
      </c>
      <c r="E1102">
        <v>12</v>
      </c>
      <c r="F1102" t="s">
        <v>533</v>
      </c>
      <c r="G1102" t="s">
        <v>6185</v>
      </c>
      <c r="H1102">
        <v>7</v>
      </c>
      <c r="I1102">
        <v>102087</v>
      </c>
      <c r="J1102">
        <v>1</v>
      </c>
      <c r="K1102" t="s">
        <v>6518</v>
      </c>
      <c r="L1102">
        <v>0</v>
      </c>
      <c r="M1102" t="s">
        <v>5520</v>
      </c>
      <c r="N1102">
        <v>217744.47</v>
      </c>
      <c r="O1102">
        <v>24928.93</v>
      </c>
      <c r="P1102">
        <v>0</v>
      </c>
      <c r="Q1102">
        <v>150525.24</v>
      </c>
      <c r="R1102">
        <v>0</v>
      </c>
      <c r="S1102">
        <v>92148.160000000003</v>
      </c>
    </row>
    <row r="1103" spans="1:19" x14ac:dyDescent="0.35">
      <c r="A1103">
        <v>2024</v>
      </c>
      <c r="B1103" t="s">
        <v>5569</v>
      </c>
      <c r="C1103">
        <v>20</v>
      </c>
      <c r="D1103">
        <v>2</v>
      </c>
      <c r="E1103">
        <v>6</v>
      </c>
      <c r="F1103" t="s">
        <v>575</v>
      </c>
      <c r="G1103" t="s">
        <v>5952</v>
      </c>
      <c r="H1103">
        <v>7</v>
      </c>
      <c r="I1103">
        <v>102087</v>
      </c>
      <c r="J1103">
        <v>2</v>
      </c>
      <c r="K1103" t="s">
        <v>6518</v>
      </c>
      <c r="L1103">
        <v>0</v>
      </c>
      <c r="M1103" t="s">
        <v>5520</v>
      </c>
      <c r="N1103">
        <v>1140450.52</v>
      </c>
      <c r="O1103">
        <v>327132.65999999997</v>
      </c>
      <c r="P1103">
        <v>0</v>
      </c>
      <c r="Q1103">
        <v>350000</v>
      </c>
      <c r="R1103">
        <v>0</v>
      </c>
      <c r="S1103">
        <v>1117583.18</v>
      </c>
    </row>
    <row r="1104" spans="1:19" x14ac:dyDescent="0.35">
      <c r="A1104">
        <v>2024</v>
      </c>
      <c r="B1104" t="s">
        <v>5569</v>
      </c>
      <c r="C1104">
        <v>20</v>
      </c>
      <c r="D1104">
        <v>2</v>
      </c>
      <c r="E1104">
        <v>14</v>
      </c>
      <c r="F1104" t="s">
        <v>278</v>
      </c>
      <c r="G1104" t="s">
        <v>5955</v>
      </c>
      <c r="H1104">
        <v>7</v>
      </c>
      <c r="I1104">
        <v>102087</v>
      </c>
      <c r="J1104">
        <v>1111</v>
      </c>
      <c r="K1104" t="s">
        <v>6518</v>
      </c>
      <c r="L1104">
        <v>0</v>
      </c>
      <c r="M1104" t="s">
        <v>5520</v>
      </c>
      <c r="N1104">
        <v>206128.64000000001</v>
      </c>
      <c r="O1104">
        <v>145531.49</v>
      </c>
      <c r="P1104">
        <v>0</v>
      </c>
      <c r="Q1104">
        <v>151161.65</v>
      </c>
      <c r="R1104">
        <v>0</v>
      </c>
      <c r="S1104">
        <v>200498.48</v>
      </c>
    </row>
    <row r="1105" spans="1:19" x14ac:dyDescent="0.35">
      <c r="A1105">
        <v>2024</v>
      </c>
      <c r="B1105" t="s">
        <v>5569</v>
      </c>
      <c r="C1105">
        <v>20</v>
      </c>
      <c r="D1105">
        <v>2</v>
      </c>
      <c r="E1105">
        <v>16</v>
      </c>
      <c r="F1105" t="s">
        <v>417</v>
      </c>
      <c r="G1105" t="s">
        <v>5570</v>
      </c>
      <c r="H1105">
        <v>7</v>
      </c>
      <c r="I1105">
        <v>102087</v>
      </c>
      <c r="J1105">
        <v>111</v>
      </c>
      <c r="K1105" t="s">
        <v>6518</v>
      </c>
      <c r="L1105">
        <v>0</v>
      </c>
      <c r="M1105" t="s">
        <v>5520</v>
      </c>
      <c r="N1105">
        <v>30730.17</v>
      </c>
      <c r="O1105">
        <v>140357.17000000001</v>
      </c>
      <c r="P1105">
        <v>0</v>
      </c>
      <c r="Q1105">
        <v>153968</v>
      </c>
      <c r="R1105">
        <v>0</v>
      </c>
      <c r="S1105">
        <v>17119.34</v>
      </c>
    </row>
    <row r="1106" spans="1:19" x14ac:dyDescent="0.35">
      <c r="A1106">
        <v>2024</v>
      </c>
      <c r="B1106" t="s">
        <v>6419</v>
      </c>
      <c r="C1106">
        <v>21</v>
      </c>
      <c r="D1106">
        <v>2</v>
      </c>
      <c r="E1106">
        <v>1</v>
      </c>
      <c r="F1106" t="s">
        <v>568</v>
      </c>
      <c r="G1106" t="s">
        <v>6571</v>
      </c>
      <c r="H1106">
        <v>7</v>
      </c>
      <c r="I1106">
        <v>102087</v>
      </c>
      <c r="J1106">
        <v>1</v>
      </c>
      <c r="K1106" t="s">
        <v>6518</v>
      </c>
      <c r="L1106">
        <v>0</v>
      </c>
      <c r="M1106" t="s">
        <v>5520</v>
      </c>
      <c r="N1106">
        <v>3959.65</v>
      </c>
      <c r="O1106">
        <v>4568.46</v>
      </c>
      <c r="P1106">
        <v>0</v>
      </c>
      <c r="Q1106">
        <v>3600</v>
      </c>
      <c r="R1106">
        <v>0</v>
      </c>
      <c r="S1106">
        <v>4928.1099999999997</v>
      </c>
    </row>
    <row r="1107" spans="1:19" x14ac:dyDescent="0.35">
      <c r="A1107">
        <v>2024</v>
      </c>
      <c r="B1107" t="s">
        <v>6419</v>
      </c>
      <c r="C1107">
        <v>21</v>
      </c>
      <c r="D1107">
        <v>2</v>
      </c>
      <c r="E1107">
        <v>3</v>
      </c>
      <c r="F1107" t="s">
        <v>581</v>
      </c>
      <c r="G1107" t="s">
        <v>6572</v>
      </c>
      <c r="H1107">
        <v>7</v>
      </c>
      <c r="I1107">
        <v>102087</v>
      </c>
      <c r="J1107">
        <v>102087</v>
      </c>
      <c r="K1107" t="s">
        <v>6518</v>
      </c>
      <c r="L1107">
        <v>0</v>
      </c>
      <c r="M1107" t="s">
        <v>5520</v>
      </c>
      <c r="N1107">
        <v>18324.810000000001</v>
      </c>
      <c r="O1107">
        <v>7566.37</v>
      </c>
      <c r="P1107">
        <v>0</v>
      </c>
      <c r="Q1107">
        <v>8000</v>
      </c>
      <c r="R1107">
        <v>0</v>
      </c>
      <c r="S1107">
        <v>17891.18</v>
      </c>
    </row>
    <row r="1108" spans="1:19" x14ac:dyDescent="0.35">
      <c r="A1108">
        <v>2024</v>
      </c>
      <c r="B1108" t="s">
        <v>6419</v>
      </c>
      <c r="C1108">
        <v>21</v>
      </c>
      <c r="D1108">
        <v>2</v>
      </c>
      <c r="E1108">
        <v>5</v>
      </c>
      <c r="F1108" t="s">
        <v>300</v>
      </c>
      <c r="G1108" t="s">
        <v>6573</v>
      </c>
      <c r="H1108">
        <v>7</v>
      </c>
      <c r="I1108">
        <v>102087</v>
      </c>
      <c r="J1108">
        <v>1</v>
      </c>
      <c r="K1108" t="s">
        <v>6518</v>
      </c>
      <c r="L1108">
        <v>0</v>
      </c>
      <c r="M1108" t="s">
        <v>5520</v>
      </c>
      <c r="N1108">
        <v>0</v>
      </c>
      <c r="O1108">
        <v>12000.84</v>
      </c>
      <c r="P1108">
        <v>0</v>
      </c>
      <c r="Q1108">
        <v>12000.84</v>
      </c>
      <c r="R1108">
        <v>0</v>
      </c>
      <c r="S1108">
        <v>0</v>
      </c>
    </row>
    <row r="1109" spans="1:19" x14ac:dyDescent="0.35">
      <c r="A1109">
        <v>2024</v>
      </c>
      <c r="B1109" t="s">
        <v>6419</v>
      </c>
      <c r="C1109">
        <v>21</v>
      </c>
      <c r="D1109">
        <v>2</v>
      </c>
      <c r="E1109">
        <v>6</v>
      </c>
      <c r="F1109" t="s">
        <v>532</v>
      </c>
      <c r="G1109" t="s">
        <v>6574</v>
      </c>
      <c r="H1109">
        <v>7</v>
      </c>
      <c r="I1109">
        <v>102087</v>
      </c>
      <c r="J1109">
        <v>1</v>
      </c>
      <c r="K1109" t="s">
        <v>6518</v>
      </c>
      <c r="L1109">
        <v>0</v>
      </c>
      <c r="M1109" t="s">
        <v>5520</v>
      </c>
      <c r="N1109">
        <v>2410.54</v>
      </c>
      <c r="O1109">
        <v>3970.02</v>
      </c>
      <c r="P1109">
        <v>0</v>
      </c>
      <c r="Q1109">
        <v>5500</v>
      </c>
      <c r="R1109">
        <v>0</v>
      </c>
      <c r="S1109">
        <v>880.56</v>
      </c>
    </row>
    <row r="1110" spans="1:19" x14ac:dyDescent="0.35">
      <c r="A1110">
        <v>2024</v>
      </c>
      <c r="B1110" t="s">
        <v>6419</v>
      </c>
      <c r="C1110">
        <v>21</v>
      </c>
      <c r="D1110">
        <v>2</v>
      </c>
      <c r="E1110">
        <v>7</v>
      </c>
      <c r="F1110" t="s">
        <v>582</v>
      </c>
      <c r="G1110" t="s">
        <v>6575</v>
      </c>
      <c r="H1110">
        <v>7</v>
      </c>
      <c r="I1110">
        <v>102087</v>
      </c>
      <c r="J1110">
        <v>1</v>
      </c>
      <c r="K1110" t="s">
        <v>6518</v>
      </c>
      <c r="L1110">
        <v>0</v>
      </c>
      <c r="M1110" t="s">
        <v>5520</v>
      </c>
      <c r="N1110">
        <v>11760.06</v>
      </c>
      <c r="O1110">
        <v>8639.2900000000009</v>
      </c>
      <c r="P1110">
        <v>0</v>
      </c>
      <c r="Q1110">
        <v>6401.73</v>
      </c>
      <c r="R1110">
        <v>0</v>
      </c>
      <c r="S1110">
        <v>13997.62</v>
      </c>
    </row>
    <row r="1111" spans="1:19" x14ac:dyDescent="0.35">
      <c r="A1111">
        <v>2024</v>
      </c>
      <c r="B1111" t="s">
        <v>6419</v>
      </c>
      <c r="C1111">
        <v>21</v>
      </c>
      <c r="D1111">
        <v>2</v>
      </c>
      <c r="E1111">
        <v>8</v>
      </c>
      <c r="F1111" t="s">
        <v>524</v>
      </c>
      <c r="G1111" t="s">
        <v>6420</v>
      </c>
      <c r="H1111">
        <v>7</v>
      </c>
      <c r="I1111">
        <v>102087</v>
      </c>
      <c r="J1111">
        <v>1</v>
      </c>
      <c r="K1111" t="s">
        <v>6518</v>
      </c>
      <c r="L1111">
        <v>0</v>
      </c>
      <c r="M1111" t="s">
        <v>5520</v>
      </c>
      <c r="N1111">
        <v>38980.54</v>
      </c>
      <c r="O1111">
        <v>23208.06</v>
      </c>
      <c r="P1111">
        <v>0</v>
      </c>
      <c r="Q1111">
        <v>15447</v>
      </c>
      <c r="R1111">
        <v>0</v>
      </c>
      <c r="S1111">
        <v>46741.599999999999</v>
      </c>
    </row>
    <row r="1112" spans="1:19" x14ac:dyDescent="0.35">
      <c r="A1112">
        <v>2024</v>
      </c>
      <c r="B1112" t="s">
        <v>6419</v>
      </c>
      <c r="C1112">
        <v>21</v>
      </c>
      <c r="D1112">
        <v>2</v>
      </c>
      <c r="E1112">
        <v>9</v>
      </c>
      <c r="F1112" t="s">
        <v>583</v>
      </c>
      <c r="G1112" t="s">
        <v>6576</v>
      </c>
      <c r="H1112">
        <v>7</v>
      </c>
      <c r="I1112">
        <v>102087</v>
      </c>
      <c r="J1112">
        <v>1</v>
      </c>
      <c r="K1112" t="s">
        <v>6518</v>
      </c>
      <c r="L1112">
        <v>0</v>
      </c>
      <c r="M1112" t="s">
        <v>5520</v>
      </c>
      <c r="N1112">
        <v>1307.4100000000001</v>
      </c>
      <c r="O1112">
        <v>6241.04</v>
      </c>
      <c r="P1112">
        <v>0</v>
      </c>
      <c r="Q1112">
        <v>6377.47</v>
      </c>
      <c r="R1112">
        <v>0</v>
      </c>
      <c r="S1112">
        <v>1170.98</v>
      </c>
    </row>
    <row r="1113" spans="1:19" x14ac:dyDescent="0.35">
      <c r="A1113">
        <v>2024</v>
      </c>
      <c r="B1113" t="s">
        <v>6163</v>
      </c>
      <c r="C1113">
        <v>22</v>
      </c>
      <c r="D1113">
        <v>2</v>
      </c>
      <c r="E1113">
        <v>1</v>
      </c>
      <c r="F1113" t="s">
        <v>555</v>
      </c>
      <c r="G1113" t="s">
        <v>6164</v>
      </c>
      <c r="H1113">
        <v>7</v>
      </c>
      <c r="I1113">
        <v>102087</v>
      </c>
      <c r="J1113">
        <v>102087</v>
      </c>
      <c r="K1113" t="s">
        <v>6518</v>
      </c>
      <c r="L1113">
        <v>0</v>
      </c>
      <c r="M1113" t="s">
        <v>5520</v>
      </c>
      <c r="N1113">
        <v>29821.53</v>
      </c>
      <c r="O1113">
        <v>0</v>
      </c>
      <c r="P1113">
        <v>0</v>
      </c>
      <c r="Q1113">
        <v>8000</v>
      </c>
      <c r="R1113">
        <v>0</v>
      </c>
      <c r="S1113">
        <v>21821.53</v>
      </c>
    </row>
    <row r="1114" spans="1:19" x14ac:dyDescent="0.35">
      <c r="A1114">
        <v>2024</v>
      </c>
      <c r="B1114" t="s">
        <v>5554</v>
      </c>
      <c r="C1114">
        <v>23</v>
      </c>
      <c r="D1114">
        <v>2</v>
      </c>
      <c r="E1114">
        <v>1</v>
      </c>
      <c r="F1114" t="s">
        <v>587</v>
      </c>
      <c r="G1114" t="s">
        <v>5956</v>
      </c>
      <c r="H1114">
        <v>7</v>
      </c>
      <c r="I1114">
        <v>102087</v>
      </c>
      <c r="J1114">
        <v>3</v>
      </c>
      <c r="K1114" t="s">
        <v>6518</v>
      </c>
      <c r="L1114">
        <v>0</v>
      </c>
      <c r="M1114" t="s">
        <v>5520</v>
      </c>
      <c r="N1114">
        <v>32712.18</v>
      </c>
      <c r="O1114">
        <v>13528.2</v>
      </c>
      <c r="P1114">
        <v>0</v>
      </c>
      <c r="Q1114">
        <v>20000</v>
      </c>
      <c r="R1114">
        <v>0</v>
      </c>
      <c r="S1114">
        <v>26240.38</v>
      </c>
    </row>
    <row r="1115" spans="1:19" x14ac:dyDescent="0.35">
      <c r="A1115">
        <v>2024</v>
      </c>
      <c r="B1115" t="s">
        <v>5554</v>
      </c>
      <c r="C1115">
        <v>23</v>
      </c>
      <c r="D1115">
        <v>2</v>
      </c>
      <c r="E1115">
        <v>2</v>
      </c>
      <c r="F1115" t="s">
        <v>588</v>
      </c>
      <c r="G1115" t="s">
        <v>5675</v>
      </c>
      <c r="H1115">
        <v>7</v>
      </c>
      <c r="I1115">
        <v>102087</v>
      </c>
      <c r="J1115">
        <v>1</v>
      </c>
      <c r="K1115" t="s">
        <v>6518</v>
      </c>
      <c r="L1115">
        <v>0</v>
      </c>
      <c r="M1115" t="s">
        <v>5520</v>
      </c>
      <c r="N1115">
        <v>14928.75</v>
      </c>
      <c r="O1115">
        <v>0</v>
      </c>
      <c r="P1115">
        <v>0</v>
      </c>
      <c r="Q1115">
        <v>14928.75</v>
      </c>
      <c r="R1115">
        <v>0</v>
      </c>
      <c r="S1115">
        <v>0</v>
      </c>
    </row>
    <row r="1116" spans="1:19" x14ac:dyDescent="0.35">
      <c r="A1116">
        <v>2024</v>
      </c>
      <c r="B1116" t="s">
        <v>5554</v>
      </c>
      <c r="C1116">
        <v>23</v>
      </c>
      <c r="D1116">
        <v>2</v>
      </c>
      <c r="E1116">
        <v>7</v>
      </c>
      <c r="F1116" t="s">
        <v>412</v>
      </c>
      <c r="G1116" t="s">
        <v>6577</v>
      </c>
      <c r="H1116">
        <v>7</v>
      </c>
      <c r="I1116">
        <v>102087</v>
      </c>
      <c r="J1116">
        <v>1</v>
      </c>
      <c r="K1116" t="s">
        <v>6518</v>
      </c>
      <c r="L1116">
        <v>0</v>
      </c>
      <c r="M1116" t="s">
        <v>5520</v>
      </c>
      <c r="N1116">
        <v>12158.87</v>
      </c>
      <c r="O1116">
        <v>33507.46</v>
      </c>
      <c r="P1116">
        <v>0</v>
      </c>
      <c r="Q1116">
        <v>33000</v>
      </c>
      <c r="R1116">
        <v>0</v>
      </c>
      <c r="S1116">
        <v>12666.33</v>
      </c>
    </row>
    <row r="1117" spans="1:19" x14ac:dyDescent="0.35">
      <c r="A1117">
        <v>2024</v>
      </c>
      <c r="B1117" t="s">
        <v>5554</v>
      </c>
      <c r="C1117">
        <v>23</v>
      </c>
      <c r="D1117">
        <v>2</v>
      </c>
      <c r="E1117">
        <v>9</v>
      </c>
      <c r="F1117" t="s">
        <v>561</v>
      </c>
      <c r="G1117" t="s">
        <v>5957</v>
      </c>
      <c r="H1117">
        <v>7</v>
      </c>
      <c r="I1117">
        <v>102087</v>
      </c>
      <c r="J1117">
        <v>2</v>
      </c>
      <c r="K1117" t="s">
        <v>6518</v>
      </c>
      <c r="L1117">
        <v>0</v>
      </c>
      <c r="M1117" t="s">
        <v>5520</v>
      </c>
      <c r="N1117">
        <v>45690.45</v>
      </c>
      <c r="O1117">
        <v>18123.41</v>
      </c>
      <c r="P1117">
        <v>0</v>
      </c>
      <c r="Q1117">
        <v>17000</v>
      </c>
      <c r="R1117">
        <v>0</v>
      </c>
      <c r="S1117">
        <v>46813.86</v>
      </c>
    </row>
    <row r="1118" spans="1:19" x14ac:dyDescent="0.35">
      <c r="A1118">
        <v>2024</v>
      </c>
      <c r="B1118" t="s">
        <v>5554</v>
      </c>
      <c r="C1118">
        <v>23</v>
      </c>
      <c r="D1118">
        <v>2</v>
      </c>
      <c r="E1118">
        <v>10</v>
      </c>
      <c r="F1118" t="s">
        <v>455</v>
      </c>
      <c r="G1118" t="s">
        <v>5958</v>
      </c>
      <c r="H1118">
        <v>7</v>
      </c>
      <c r="I1118">
        <v>102087</v>
      </c>
      <c r="J1118">
        <v>3</v>
      </c>
      <c r="K1118" t="s">
        <v>6518</v>
      </c>
      <c r="L1118">
        <v>0</v>
      </c>
      <c r="M1118" t="s">
        <v>5520</v>
      </c>
      <c r="N1118">
        <v>16566.72</v>
      </c>
      <c r="O1118">
        <v>26274.73</v>
      </c>
      <c r="P1118">
        <v>0</v>
      </c>
      <c r="Q1118">
        <v>27889.59</v>
      </c>
      <c r="R1118">
        <v>0</v>
      </c>
      <c r="S1118">
        <v>14951.86</v>
      </c>
    </row>
    <row r="1119" spans="1:19" x14ac:dyDescent="0.35">
      <c r="A1119">
        <v>2024</v>
      </c>
      <c r="B1119" t="s">
        <v>5554</v>
      </c>
      <c r="C1119">
        <v>23</v>
      </c>
      <c r="D1119">
        <v>2</v>
      </c>
      <c r="E1119">
        <v>11</v>
      </c>
      <c r="F1119" t="s">
        <v>282</v>
      </c>
      <c r="G1119" t="s">
        <v>5711</v>
      </c>
      <c r="H1119">
        <v>7</v>
      </c>
      <c r="I1119">
        <v>102087</v>
      </c>
      <c r="J1119">
        <v>1</v>
      </c>
      <c r="K1119" t="s">
        <v>6518</v>
      </c>
      <c r="L1119">
        <v>0</v>
      </c>
      <c r="M1119" t="s">
        <v>5520</v>
      </c>
      <c r="N1119">
        <v>52103.69</v>
      </c>
      <c r="O1119">
        <v>17524.53</v>
      </c>
      <c r="P1119">
        <v>0</v>
      </c>
      <c r="Q1119">
        <v>6000</v>
      </c>
      <c r="R1119">
        <v>0</v>
      </c>
      <c r="S1119">
        <v>63628.22</v>
      </c>
    </row>
    <row r="1120" spans="1:19" x14ac:dyDescent="0.35">
      <c r="A1120">
        <v>2024</v>
      </c>
      <c r="B1120" t="s">
        <v>5656</v>
      </c>
      <c r="C1120">
        <v>24</v>
      </c>
      <c r="D1120">
        <v>2</v>
      </c>
      <c r="E1120">
        <v>1</v>
      </c>
      <c r="F1120" t="s">
        <v>592</v>
      </c>
      <c r="G1120" t="s">
        <v>6578</v>
      </c>
      <c r="H1120">
        <v>7</v>
      </c>
      <c r="I1120">
        <v>102087</v>
      </c>
      <c r="J1120">
        <v>2</v>
      </c>
      <c r="K1120" t="s">
        <v>6518</v>
      </c>
      <c r="L1120">
        <v>0</v>
      </c>
      <c r="M1120" t="s">
        <v>5520</v>
      </c>
      <c r="N1120">
        <v>22867.66</v>
      </c>
      <c r="O1120">
        <v>8992.6200000000008</v>
      </c>
      <c r="P1120">
        <v>0</v>
      </c>
      <c r="Q1120">
        <v>11350</v>
      </c>
      <c r="R1120">
        <v>0</v>
      </c>
      <c r="S1120">
        <v>20510.28</v>
      </c>
    </row>
    <row r="1121" spans="1:19" x14ac:dyDescent="0.35">
      <c r="A1121">
        <v>2024</v>
      </c>
      <c r="B1121" t="s">
        <v>5656</v>
      </c>
      <c r="C1121">
        <v>24</v>
      </c>
      <c r="D1121">
        <v>2</v>
      </c>
      <c r="E1121">
        <v>2</v>
      </c>
      <c r="F1121" t="s">
        <v>593</v>
      </c>
      <c r="G1121" t="s">
        <v>6579</v>
      </c>
      <c r="H1121">
        <v>7</v>
      </c>
      <c r="I1121">
        <v>102087</v>
      </c>
      <c r="J1121">
        <v>100</v>
      </c>
      <c r="K1121" t="s">
        <v>6518</v>
      </c>
      <c r="L1121">
        <v>0</v>
      </c>
      <c r="M1121" t="s">
        <v>5520</v>
      </c>
      <c r="N1121">
        <v>6654.24</v>
      </c>
      <c r="O1121">
        <v>12081.58</v>
      </c>
      <c r="P1121">
        <v>0</v>
      </c>
      <c r="Q1121">
        <v>12000</v>
      </c>
      <c r="R1121">
        <v>0</v>
      </c>
      <c r="S1121">
        <v>6735.82</v>
      </c>
    </row>
    <row r="1122" spans="1:19" x14ac:dyDescent="0.35">
      <c r="A1122">
        <v>2024</v>
      </c>
      <c r="B1122" t="s">
        <v>5656</v>
      </c>
      <c r="C1122">
        <v>24</v>
      </c>
      <c r="D1122">
        <v>2</v>
      </c>
      <c r="E1122">
        <v>5</v>
      </c>
      <c r="F1122" t="s">
        <v>554</v>
      </c>
      <c r="G1122" t="s">
        <v>6580</v>
      </c>
      <c r="H1122">
        <v>7</v>
      </c>
      <c r="I1122">
        <v>102087</v>
      </c>
      <c r="J1122">
        <v>240</v>
      </c>
      <c r="K1122" t="s">
        <v>6518</v>
      </c>
      <c r="L1122">
        <v>0</v>
      </c>
      <c r="M1122" t="s">
        <v>5520</v>
      </c>
      <c r="N1122">
        <v>44739.64</v>
      </c>
      <c r="O1122">
        <v>5363.92</v>
      </c>
      <c r="P1122">
        <v>0</v>
      </c>
      <c r="Q1122">
        <v>9760</v>
      </c>
      <c r="R1122">
        <v>0</v>
      </c>
      <c r="S1122">
        <v>40343.56</v>
      </c>
    </row>
    <row r="1123" spans="1:19" x14ac:dyDescent="0.35">
      <c r="A1123">
        <v>2024</v>
      </c>
      <c r="B1123" t="s">
        <v>5656</v>
      </c>
      <c r="C1123">
        <v>24</v>
      </c>
      <c r="D1123">
        <v>2</v>
      </c>
      <c r="E1123">
        <v>6</v>
      </c>
      <c r="F1123" t="s">
        <v>595</v>
      </c>
      <c r="G1123" t="s">
        <v>6581</v>
      </c>
      <c r="H1123">
        <v>7</v>
      </c>
      <c r="I1123">
        <v>102087</v>
      </c>
      <c r="J1123">
        <v>1</v>
      </c>
      <c r="K1123" t="s">
        <v>6518</v>
      </c>
      <c r="L1123">
        <v>0</v>
      </c>
      <c r="M1123" t="s">
        <v>5520</v>
      </c>
      <c r="N1123">
        <v>27410.23</v>
      </c>
      <c r="O1123">
        <v>7470.4</v>
      </c>
      <c r="P1123">
        <v>0</v>
      </c>
      <c r="Q1123">
        <v>13500</v>
      </c>
      <c r="R1123">
        <v>0</v>
      </c>
      <c r="S1123">
        <v>21380.63</v>
      </c>
    </row>
    <row r="1124" spans="1:19" x14ac:dyDescent="0.35">
      <c r="A1124">
        <v>2024</v>
      </c>
      <c r="B1124" t="s">
        <v>5656</v>
      </c>
      <c r="C1124">
        <v>24</v>
      </c>
      <c r="D1124">
        <v>2</v>
      </c>
      <c r="E1124">
        <v>7</v>
      </c>
      <c r="F1124" t="s">
        <v>596</v>
      </c>
      <c r="G1124" t="s">
        <v>6582</v>
      </c>
      <c r="H1124">
        <v>7</v>
      </c>
      <c r="I1124">
        <v>102087</v>
      </c>
      <c r="J1124">
        <v>1</v>
      </c>
      <c r="K1124" t="s">
        <v>6518</v>
      </c>
      <c r="L1124">
        <v>0</v>
      </c>
      <c r="M1124" t="s">
        <v>5520</v>
      </c>
      <c r="N1124">
        <v>25045.599999999999</v>
      </c>
      <c r="O1124">
        <v>0</v>
      </c>
      <c r="P1124">
        <v>0</v>
      </c>
      <c r="Q1124">
        <v>9000</v>
      </c>
      <c r="R1124">
        <v>0</v>
      </c>
      <c r="S1124">
        <v>16045.6</v>
      </c>
    </row>
    <row r="1125" spans="1:19" x14ac:dyDescent="0.35">
      <c r="A1125">
        <v>2024</v>
      </c>
      <c r="B1125" t="s">
        <v>5656</v>
      </c>
      <c r="C1125">
        <v>24</v>
      </c>
      <c r="D1125">
        <v>2</v>
      </c>
      <c r="E1125">
        <v>8</v>
      </c>
      <c r="F1125" t="s">
        <v>597</v>
      </c>
      <c r="G1125" t="s">
        <v>6583</v>
      </c>
      <c r="H1125">
        <v>7</v>
      </c>
      <c r="I1125">
        <v>102087</v>
      </c>
      <c r="J1125">
        <v>1</v>
      </c>
      <c r="K1125" t="s">
        <v>6518</v>
      </c>
      <c r="L1125">
        <v>0</v>
      </c>
      <c r="M1125" t="s">
        <v>5520</v>
      </c>
      <c r="N1125">
        <v>6896.24</v>
      </c>
      <c r="O1125">
        <v>23443.48</v>
      </c>
      <c r="P1125">
        <v>0</v>
      </c>
      <c r="Q1125">
        <v>14000</v>
      </c>
      <c r="R1125">
        <v>0</v>
      </c>
      <c r="S1125">
        <v>16339.72</v>
      </c>
    </row>
    <row r="1126" spans="1:19" x14ac:dyDescent="0.35">
      <c r="A1126">
        <v>2024</v>
      </c>
      <c r="B1126" t="s">
        <v>5656</v>
      </c>
      <c r="C1126">
        <v>24</v>
      </c>
      <c r="D1126">
        <v>2</v>
      </c>
      <c r="E1126">
        <v>9</v>
      </c>
      <c r="F1126" t="s">
        <v>524</v>
      </c>
      <c r="G1126" t="s">
        <v>6584</v>
      </c>
      <c r="H1126">
        <v>7</v>
      </c>
      <c r="I1126">
        <v>102087</v>
      </c>
      <c r="J1126">
        <v>203</v>
      </c>
      <c r="K1126" t="s">
        <v>6518</v>
      </c>
      <c r="L1126">
        <v>0</v>
      </c>
      <c r="M1126" t="s">
        <v>5520</v>
      </c>
      <c r="N1126">
        <v>2947.73</v>
      </c>
      <c r="O1126">
        <v>3283.32</v>
      </c>
      <c r="P1126">
        <v>0</v>
      </c>
      <c r="Q1126">
        <v>2500</v>
      </c>
      <c r="R1126">
        <v>0</v>
      </c>
      <c r="S1126">
        <v>3731.05</v>
      </c>
    </row>
    <row r="1127" spans="1:19" x14ac:dyDescent="0.35">
      <c r="A1127">
        <v>2024</v>
      </c>
      <c r="B1127" t="s">
        <v>5656</v>
      </c>
      <c r="C1127">
        <v>24</v>
      </c>
      <c r="D1127">
        <v>2</v>
      </c>
      <c r="E1127">
        <v>11</v>
      </c>
      <c r="F1127" t="s">
        <v>599</v>
      </c>
      <c r="G1127" t="s">
        <v>5677</v>
      </c>
      <c r="H1127">
        <v>7</v>
      </c>
      <c r="I1127">
        <v>102087</v>
      </c>
      <c r="J1127">
        <v>1</v>
      </c>
      <c r="K1127" t="s">
        <v>6518</v>
      </c>
      <c r="L1127">
        <v>0</v>
      </c>
      <c r="M1127" t="s">
        <v>5520</v>
      </c>
      <c r="N1127">
        <v>7833.64</v>
      </c>
      <c r="O1127">
        <v>3209.53</v>
      </c>
      <c r="P1127">
        <v>0</v>
      </c>
      <c r="Q1127">
        <v>3000</v>
      </c>
      <c r="R1127">
        <v>0</v>
      </c>
      <c r="S1127">
        <v>8043.17</v>
      </c>
    </row>
    <row r="1128" spans="1:19" x14ac:dyDescent="0.35">
      <c r="A1128">
        <v>2024</v>
      </c>
      <c r="B1128" t="s">
        <v>5656</v>
      </c>
      <c r="C1128">
        <v>24</v>
      </c>
      <c r="D1128">
        <v>2</v>
      </c>
      <c r="E1128">
        <v>12</v>
      </c>
      <c r="F1128" t="s">
        <v>340</v>
      </c>
      <c r="G1128" t="s">
        <v>5960</v>
      </c>
      <c r="H1128">
        <v>7</v>
      </c>
      <c r="I1128">
        <v>102087</v>
      </c>
      <c r="J1128">
        <v>2</v>
      </c>
      <c r="K1128" t="s">
        <v>6518</v>
      </c>
      <c r="L1128">
        <v>0</v>
      </c>
      <c r="M1128" t="s">
        <v>5520</v>
      </c>
      <c r="N1128">
        <v>45540.27</v>
      </c>
      <c r="O1128">
        <v>7215.25</v>
      </c>
      <c r="P1128">
        <v>0</v>
      </c>
      <c r="Q1128">
        <v>7200</v>
      </c>
      <c r="R1128">
        <v>0</v>
      </c>
      <c r="S1128">
        <v>45555.519999999997</v>
      </c>
    </row>
    <row r="1129" spans="1:19" x14ac:dyDescent="0.35">
      <c r="A1129">
        <v>2024</v>
      </c>
      <c r="B1129" t="s">
        <v>5656</v>
      </c>
      <c r="C1129">
        <v>24</v>
      </c>
      <c r="D1129">
        <v>2</v>
      </c>
      <c r="E1129">
        <v>13</v>
      </c>
      <c r="F1129" t="s">
        <v>600</v>
      </c>
      <c r="G1129" t="s">
        <v>5657</v>
      </c>
      <c r="H1129">
        <v>7</v>
      </c>
      <c r="I1129">
        <v>102087</v>
      </c>
      <c r="J1129">
        <v>2</v>
      </c>
      <c r="K1129" t="s">
        <v>6518</v>
      </c>
      <c r="L1129">
        <v>0</v>
      </c>
      <c r="M1129" t="s">
        <v>5520</v>
      </c>
      <c r="N1129">
        <v>24671.200000000001</v>
      </c>
      <c r="O1129">
        <v>43595.8</v>
      </c>
      <c r="P1129">
        <v>0</v>
      </c>
      <c r="Q1129">
        <v>45200</v>
      </c>
      <c r="R1129">
        <v>0</v>
      </c>
      <c r="S1129">
        <v>23067</v>
      </c>
    </row>
    <row r="1130" spans="1:19" x14ac:dyDescent="0.35">
      <c r="A1130">
        <v>2024</v>
      </c>
      <c r="B1130" t="s">
        <v>5730</v>
      </c>
      <c r="C1130">
        <v>25</v>
      </c>
      <c r="D1130">
        <v>2</v>
      </c>
      <c r="E1130">
        <v>1</v>
      </c>
      <c r="F1130" t="s">
        <v>601</v>
      </c>
      <c r="G1130" t="s">
        <v>5731</v>
      </c>
      <c r="H1130">
        <v>7</v>
      </c>
      <c r="I1130">
        <v>102087</v>
      </c>
      <c r="J1130">
        <v>102087</v>
      </c>
      <c r="K1130" t="s">
        <v>6518</v>
      </c>
      <c r="L1130">
        <v>0</v>
      </c>
      <c r="M1130" t="s">
        <v>5520</v>
      </c>
      <c r="N1130">
        <v>110124.84</v>
      </c>
      <c r="O1130">
        <v>87341.61</v>
      </c>
      <c r="P1130">
        <v>0</v>
      </c>
      <c r="Q1130">
        <v>58189.57</v>
      </c>
      <c r="R1130">
        <v>0</v>
      </c>
      <c r="S1130">
        <v>139276.88</v>
      </c>
    </row>
    <row r="1131" spans="1:19" x14ac:dyDescent="0.35">
      <c r="A1131">
        <v>2024</v>
      </c>
      <c r="B1131" t="s">
        <v>5730</v>
      </c>
      <c r="C1131">
        <v>25</v>
      </c>
      <c r="D1131">
        <v>2</v>
      </c>
      <c r="E1131">
        <v>3</v>
      </c>
      <c r="F1131" t="s">
        <v>480</v>
      </c>
      <c r="G1131" t="s">
        <v>5961</v>
      </c>
      <c r="H1131">
        <v>7</v>
      </c>
      <c r="I1131">
        <v>102087</v>
      </c>
      <c r="J1131">
        <v>2</v>
      </c>
      <c r="K1131" t="s">
        <v>6518</v>
      </c>
      <c r="L1131">
        <v>0</v>
      </c>
      <c r="M1131" t="s">
        <v>5520</v>
      </c>
      <c r="N1131">
        <v>126516.85</v>
      </c>
      <c r="O1131">
        <v>25602.75</v>
      </c>
      <c r="P1131">
        <v>0</v>
      </c>
      <c r="Q1131">
        <v>15017.26</v>
      </c>
      <c r="R1131">
        <v>0</v>
      </c>
      <c r="S1131">
        <v>137102.34</v>
      </c>
    </row>
    <row r="1132" spans="1:19" x14ac:dyDescent="0.35">
      <c r="A1132">
        <v>2024</v>
      </c>
      <c r="B1132" t="s">
        <v>5730</v>
      </c>
      <c r="C1132">
        <v>25</v>
      </c>
      <c r="D1132">
        <v>2</v>
      </c>
      <c r="E1132">
        <v>5</v>
      </c>
      <c r="F1132" t="s">
        <v>412</v>
      </c>
      <c r="G1132" t="s">
        <v>5862</v>
      </c>
      <c r="H1132">
        <v>7</v>
      </c>
      <c r="I1132">
        <v>102087</v>
      </c>
      <c r="J1132">
        <v>3</v>
      </c>
      <c r="K1132" t="s">
        <v>6518</v>
      </c>
      <c r="L1132">
        <v>0</v>
      </c>
      <c r="M1132" t="s">
        <v>5520</v>
      </c>
      <c r="N1132">
        <v>73501.56</v>
      </c>
      <c r="O1132">
        <v>26210.3</v>
      </c>
      <c r="P1132">
        <v>0</v>
      </c>
      <c r="Q1132">
        <v>39085</v>
      </c>
      <c r="R1132">
        <v>0</v>
      </c>
      <c r="S1132">
        <v>60626.86</v>
      </c>
    </row>
    <row r="1133" spans="1:19" x14ac:dyDescent="0.35">
      <c r="A1133">
        <v>2024</v>
      </c>
      <c r="B1133" t="s">
        <v>5730</v>
      </c>
      <c r="C1133">
        <v>25</v>
      </c>
      <c r="D1133">
        <v>2</v>
      </c>
      <c r="E1133">
        <v>7</v>
      </c>
      <c r="F1133" t="s">
        <v>278</v>
      </c>
      <c r="G1133" t="s">
        <v>5962</v>
      </c>
      <c r="H1133">
        <v>7</v>
      </c>
      <c r="I1133">
        <v>102087</v>
      </c>
      <c r="J1133">
        <v>102087</v>
      </c>
      <c r="K1133" t="s">
        <v>6518</v>
      </c>
      <c r="L1133">
        <v>0</v>
      </c>
      <c r="M1133" t="s">
        <v>5520</v>
      </c>
      <c r="N1133">
        <v>199549.03</v>
      </c>
      <c r="O1133">
        <v>69587.39</v>
      </c>
      <c r="P1133">
        <v>0</v>
      </c>
      <c r="Q1133">
        <v>89185.77</v>
      </c>
      <c r="R1133">
        <v>0</v>
      </c>
      <c r="S1133">
        <v>179950.65</v>
      </c>
    </row>
    <row r="1134" spans="1:19" x14ac:dyDescent="0.35">
      <c r="A1134">
        <v>2024</v>
      </c>
      <c r="B1134" t="s">
        <v>5730</v>
      </c>
      <c r="C1134">
        <v>25</v>
      </c>
      <c r="D1134">
        <v>2</v>
      </c>
      <c r="E1134">
        <v>8</v>
      </c>
      <c r="F1134" t="s">
        <v>351</v>
      </c>
      <c r="G1134" t="s">
        <v>5963</v>
      </c>
      <c r="H1134">
        <v>7</v>
      </c>
      <c r="I1134">
        <v>102087</v>
      </c>
      <c r="J1134">
        <v>2</v>
      </c>
      <c r="K1134" t="s">
        <v>6518</v>
      </c>
      <c r="L1134">
        <v>0</v>
      </c>
      <c r="M1134" t="s">
        <v>5520</v>
      </c>
      <c r="N1134">
        <v>77052.95</v>
      </c>
      <c r="O1134">
        <v>44180.959999999999</v>
      </c>
      <c r="P1134">
        <v>0</v>
      </c>
      <c r="Q1134">
        <v>20885.509999999998</v>
      </c>
      <c r="R1134">
        <v>0</v>
      </c>
      <c r="S1134">
        <v>100348.4</v>
      </c>
    </row>
    <row r="1135" spans="1:19" x14ac:dyDescent="0.35">
      <c r="A1135">
        <v>2024</v>
      </c>
      <c r="B1135" t="s">
        <v>5964</v>
      </c>
      <c r="C1135">
        <v>26</v>
      </c>
      <c r="D1135">
        <v>2</v>
      </c>
      <c r="E1135">
        <v>2</v>
      </c>
      <c r="F1135" t="s">
        <v>391</v>
      </c>
      <c r="G1135" t="s">
        <v>6585</v>
      </c>
      <c r="H1135">
        <v>7</v>
      </c>
      <c r="I1135">
        <v>102087</v>
      </c>
      <c r="J1135">
        <v>1</v>
      </c>
      <c r="K1135" t="s">
        <v>6518</v>
      </c>
      <c r="L1135">
        <v>0</v>
      </c>
      <c r="M1135" t="s">
        <v>5520</v>
      </c>
      <c r="N1135">
        <v>76957.899999999994</v>
      </c>
      <c r="O1135">
        <v>24922.35</v>
      </c>
      <c r="P1135">
        <v>0</v>
      </c>
      <c r="Q1135">
        <v>19500</v>
      </c>
      <c r="R1135">
        <v>0</v>
      </c>
      <c r="S1135">
        <v>82380.25</v>
      </c>
    </row>
    <row r="1136" spans="1:19" x14ac:dyDescent="0.35">
      <c r="A1136">
        <v>2024</v>
      </c>
      <c r="B1136" t="s">
        <v>5964</v>
      </c>
      <c r="C1136">
        <v>26</v>
      </c>
      <c r="D1136">
        <v>2</v>
      </c>
      <c r="E1136">
        <v>9</v>
      </c>
      <c r="F1136" t="s">
        <v>125</v>
      </c>
      <c r="G1136" t="s">
        <v>6586</v>
      </c>
      <c r="H1136">
        <v>7</v>
      </c>
      <c r="I1136">
        <v>102087</v>
      </c>
      <c r="J1136">
        <v>1</v>
      </c>
      <c r="K1136" t="s">
        <v>6518</v>
      </c>
      <c r="L1136">
        <v>0</v>
      </c>
      <c r="M1136" t="s">
        <v>5520</v>
      </c>
      <c r="N1136">
        <v>15792.37</v>
      </c>
      <c r="O1136">
        <v>7483.33</v>
      </c>
      <c r="P1136">
        <v>0</v>
      </c>
      <c r="Q1136">
        <v>9545</v>
      </c>
      <c r="R1136">
        <v>0</v>
      </c>
      <c r="S1136">
        <v>13730.7</v>
      </c>
    </row>
    <row r="1137" spans="1:19" x14ac:dyDescent="0.35">
      <c r="A1137">
        <v>2024</v>
      </c>
      <c r="B1137" t="s">
        <v>5964</v>
      </c>
      <c r="C1137">
        <v>26</v>
      </c>
      <c r="D1137">
        <v>2</v>
      </c>
      <c r="E1137">
        <v>10</v>
      </c>
      <c r="F1137" t="s">
        <v>607</v>
      </c>
      <c r="G1137" t="s">
        <v>6486</v>
      </c>
      <c r="H1137">
        <v>7</v>
      </c>
      <c r="I1137">
        <v>102087</v>
      </c>
      <c r="J1137">
        <v>1</v>
      </c>
      <c r="K1137" t="s">
        <v>6518</v>
      </c>
      <c r="L1137">
        <v>0</v>
      </c>
      <c r="M1137" t="s">
        <v>5520</v>
      </c>
      <c r="N1137">
        <v>39472.910000000003</v>
      </c>
      <c r="O1137">
        <v>120469.33</v>
      </c>
      <c r="P1137">
        <v>0</v>
      </c>
      <c r="Q1137">
        <v>106413.83</v>
      </c>
      <c r="R1137">
        <v>0</v>
      </c>
      <c r="S1137">
        <v>53528.41</v>
      </c>
    </row>
    <row r="1138" spans="1:19" x14ac:dyDescent="0.35">
      <c r="A1138">
        <v>2024</v>
      </c>
      <c r="B1138" t="s">
        <v>5627</v>
      </c>
      <c r="C1138">
        <v>27</v>
      </c>
      <c r="D1138">
        <v>2</v>
      </c>
      <c r="E1138">
        <v>2</v>
      </c>
      <c r="F1138" t="s">
        <v>608</v>
      </c>
      <c r="G1138" t="s">
        <v>6191</v>
      </c>
      <c r="H1138">
        <v>7</v>
      </c>
      <c r="I1138">
        <v>102087</v>
      </c>
      <c r="J1138">
        <v>1</v>
      </c>
      <c r="K1138" t="s">
        <v>6518</v>
      </c>
      <c r="L1138">
        <v>0</v>
      </c>
      <c r="M1138" t="s">
        <v>5520</v>
      </c>
      <c r="N1138">
        <v>136466.60999999999</v>
      </c>
      <c r="O1138">
        <v>148438.06</v>
      </c>
      <c r="P1138">
        <v>0</v>
      </c>
      <c r="Q1138">
        <v>157220.35</v>
      </c>
      <c r="R1138">
        <v>0</v>
      </c>
      <c r="S1138">
        <v>127684.32</v>
      </c>
    </row>
    <row r="1139" spans="1:19" x14ac:dyDescent="0.35">
      <c r="A1139">
        <v>2024</v>
      </c>
      <c r="B1139" t="s">
        <v>5627</v>
      </c>
      <c r="C1139">
        <v>27</v>
      </c>
      <c r="D1139">
        <v>2</v>
      </c>
      <c r="E1139">
        <v>4</v>
      </c>
      <c r="F1139" t="s">
        <v>609</v>
      </c>
      <c r="G1139" t="s">
        <v>5966</v>
      </c>
      <c r="H1139">
        <v>7</v>
      </c>
      <c r="I1139">
        <v>102087</v>
      </c>
      <c r="J1139">
        <v>2</v>
      </c>
      <c r="K1139" t="s">
        <v>6518</v>
      </c>
      <c r="L1139">
        <v>0</v>
      </c>
      <c r="M1139" t="s">
        <v>5520</v>
      </c>
      <c r="N1139">
        <v>135457.26</v>
      </c>
      <c r="O1139">
        <v>48903.13</v>
      </c>
      <c r="P1139">
        <v>0</v>
      </c>
      <c r="Q1139">
        <v>79905.39</v>
      </c>
      <c r="R1139">
        <v>0</v>
      </c>
      <c r="S1139">
        <v>104455</v>
      </c>
    </row>
    <row r="1140" spans="1:19" x14ac:dyDescent="0.35">
      <c r="A1140">
        <v>2024</v>
      </c>
      <c r="B1140" t="s">
        <v>5627</v>
      </c>
      <c r="C1140">
        <v>27</v>
      </c>
      <c r="D1140">
        <v>2</v>
      </c>
      <c r="E1140">
        <v>5</v>
      </c>
      <c r="F1140" t="s">
        <v>254</v>
      </c>
      <c r="G1140" t="s">
        <v>5967</v>
      </c>
      <c r="H1140">
        <v>7</v>
      </c>
      <c r="I1140">
        <v>102087</v>
      </c>
      <c r="J1140">
        <v>3</v>
      </c>
      <c r="K1140" t="s">
        <v>6518</v>
      </c>
      <c r="L1140">
        <v>0</v>
      </c>
      <c r="M1140" t="s">
        <v>5520</v>
      </c>
      <c r="N1140">
        <v>96712.85</v>
      </c>
      <c r="O1140">
        <v>138014.74</v>
      </c>
      <c r="P1140">
        <v>0</v>
      </c>
      <c r="Q1140">
        <v>95692.74</v>
      </c>
      <c r="R1140">
        <v>0</v>
      </c>
      <c r="S1140">
        <v>139034.85</v>
      </c>
    </row>
    <row r="1141" spans="1:19" x14ac:dyDescent="0.35">
      <c r="A1141">
        <v>2024</v>
      </c>
      <c r="B1141" t="s">
        <v>5627</v>
      </c>
      <c r="C1141">
        <v>27</v>
      </c>
      <c r="D1141">
        <v>2</v>
      </c>
      <c r="E1141">
        <v>8</v>
      </c>
      <c r="F1141" t="s">
        <v>262</v>
      </c>
      <c r="G1141" t="s">
        <v>6587</v>
      </c>
      <c r="H1141">
        <v>7</v>
      </c>
      <c r="I1141">
        <v>102087</v>
      </c>
      <c r="J1141">
        <v>1</v>
      </c>
      <c r="K1141" t="s">
        <v>6518</v>
      </c>
      <c r="L1141">
        <v>0</v>
      </c>
      <c r="M1141" t="s">
        <v>5520</v>
      </c>
      <c r="N1141">
        <v>23312.400000000001</v>
      </c>
      <c r="O1141">
        <v>19266.84</v>
      </c>
      <c r="P1141">
        <v>0</v>
      </c>
      <c r="Q1141">
        <v>17680.02</v>
      </c>
      <c r="R1141">
        <v>0</v>
      </c>
      <c r="S1141">
        <v>24899.22</v>
      </c>
    </row>
    <row r="1142" spans="1:19" x14ac:dyDescent="0.35">
      <c r="A1142">
        <v>2024</v>
      </c>
      <c r="B1142" t="s">
        <v>5627</v>
      </c>
      <c r="C1142">
        <v>27</v>
      </c>
      <c r="D1142">
        <v>2</v>
      </c>
      <c r="E1142">
        <v>9</v>
      </c>
      <c r="F1142" t="s">
        <v>331</v>
      </c>
      <c r="G1142" t="s">
        <v>6588</v>
      </c>
      <c r="H1142">
        <v>7</v>
      </c>
      <c r="I1142">
        <v>102087</v>
      </c>
      <c r="J1142">
        <v>1</v>
      </c>
      <c r="K1142" t="s">
        <v>6518</v>
      </c>
      <c r="L1142">
        <v>0</v>
      </c>
      <c r="M1142" t="s">
        <v>5520</v>
      </c>
      <c r="N1142">
        <v>93435.62</v>
      </c>
      <c r="O1142">
        <v>32126.28</v>
      </c>
      <c r="P1142">
        <v>0</v>
      </c>
      <c r="Q1142">
        <v>31500</v>
      </c>
      <c r="R1142">
        <v>0</v>
      </c>
      <c r="S1142">
        <v>94061.9</v>
      </c>
    </row>
    <row r="1143" spans="1:19" x14ac:dyDescent="0.35">
      <c r="A1143">
        <v>2024</v>
      </c>
      <c r="B1143" t="s">
        <v>5627</v>
      </c>
      <c r="C1143">
        <v>27</v>
      </c>
      <c r="D1143">
        <v>2</v>
      </c>
      <c r="E1143">
        <v>10</v>
      </c>
      <c r="F1143" t="s">
        <v>412</v>
      </c>
      <c r="G1143" t="s">
        <v>6589</v>
      </c>
      <c r="H1143">
        <v>7</v>
      </c>
      <c r="I1143">
        <v>102087</v>
      </c>
      <c r="J1143">
        <v>1111</v>
      </c>
      <c r="K1143" t="s">
        <v>6518</v>
      </c>
      <c r="L1143">
        <v>0</v>
      </c>
      <c r="M1143" t="s">
        <v>5520</v>
      </c>
      <c r="N1143">
        <v>16451.98</v>
      </c>
      <c r="O1143">
        <v>28069.86</v>
      </c>
      <c r="P1143">
        <v>0</v>
      </c>
      <c r="Q1143">
        <v>24000</v>
      </c>
      <c r="R1143">
        <v>0</v>
      </c>
      <c r="S1143">
        <v>20521.84</v>
      </c>
    </row>
    <row r="1144" spans="1:19" x14ac:dyDescent="0.35">
      <c r="A1144">
        <v>2024</v>
      </c>
      <c r="B1144" t="s">
        <v>5627</v>
      </c>
      <c r="C1144">
        <v>27</v>
      </c>
      <c r="D1144">
        <v>2</v>
      </c>
      <c r="E1144">
        <v>11</v>
      </c>
      <c r="F1144" t="s">
        <v>611</v>
      </c>
      <c r="G1144" t="s">
        <v>6590</v>
      </c>
      <c r="H1144">
        <v>7</v>
      </c>
      <c r="I1144">
        <v>102087</v>
      </c>
      <c r="J1144">
        <v>1</v>
      </c>
      <c r="K1144" t="s">
        <v>6518</v>
      </c>
      <c r="L1144">
        <v>0</v>
      </c>
      <c r="M1144" t="s">
        <v>5520</v>
      </c>
      <c r="N1144">
        <v>16034.04</v>
      </c>
      <c r="O1144">
        <v>10879.69</v>
      </c>
      <c r="P1144">
        <v>0</v>
      </c>
      <c r="Q1144">
        <v>15114.5</v>
      </c>
      <c r="R1144">
        <v>0</v>
      </c>
      <c r="S1144">
        <v>11799.23</v>
      </c>
    </row>
    <row r="1145" spans="1:19" x14ac:dyDescent="0.35">
      <c r="A1145">
        <v>2024</v>
      </c>
      <c r="B1145" t="s">
        <v>5600</v>
      </c>
      <c r="C1145">
        <v>29</v>
      </c>
      <c r="D1145">
        <v>2</v>
      </c>
      <c r="E1145">
        <v>9</v>
      </c>
      <c r="F1145" t="s">
        <v>607</v>
      </c>
      <c r="G1145" t="s">
        <v>5976</v>
      </c>
      <c r="H1145">
        <v>7</v>
      </c>
      <c r="I1145">
        <v>102087</v>
      </c>
      <c r="J1145">
        <v>3</v>
      </c>
      <c r="K1145" t="s">
        <v>6518</v>
      </c>
      <c r="L1145">
        <v>0</v>
      </c>
      <c r="M1145" t="s">
        <v>5520</v>
      </c>
      <c r="N1145">
        <v>498089.73</v>
      </c>
      <c r="O1145">
        <v>372232.91</v>
      </c>
      <c r="P1145">
        <v>0</v>
      </c>
      <c r="Q1145">
        <v>418004.17</v>
      </c>
      <c r="R1145">
        <v>0</v>
      </c>
      <c r="S1145">
        <v>452318.47</v>
      </c>
    </row>
    <row r="1146" spans="1:19" x14ac:dyDescent="0.35">
      <c r="A1146">
        <v>2024</v>
      </c>
      <c r="B1146" t="s">
        <v>5527</v>
      </c>
      <c r="C1146">
        <v>30</v>
      </c>
      <c r="D1146">
        <v>2</v>
      </c>
      <c r="E1146">
        <v>2</v>
      </c>
      <c r="F1146" t="s">
        <v>621</v>
      </c>
      <c r="G1146" t="s">
        <v>6487</v>
      </c>
      <c r="H1146">
        <v>7</v>
      </c>
      <c r="I1146">
        <v>102087</v>
      </c>
      <c r="J1146">
        <v>400</v>
      </c>
      <c r="K1146" t="s">
        <v>6518</v>
      </c>
      <c r="L1146">
        <v>0</v>
      </c>
      <c r="M1146" t="s">
        <v>5520</v>
      </c>
      <c r="N1146">
        <v>23924.48</v>
      </c>
      <c r="O1146">
        <v>51450.21</v>
      </c>
      <c r="P1146">
        <v>0</v>
      </c>
      <c r="Q1146">
        <v>66448.17</v>
      </c>
      <c r="R1146">
        <v>0</v>
      </c>
      <c r="S1146">
        <v>8926.52</v>
      </c>
    </row>
    <row r="1147" spans="1:19" x14ac:dyDescent="0.35">
      <c r="A1147">
        <v>2024</v>
      </c>
      <c r="B1147" t="s">
        <v>5527</v>
      </c>
      <c r="C1147">
        <v>30</v>
      </c>
      <c r="D1147">
        <v>2</v>
      </c>
      <c r="E1147">
        <v>3</v>
      </c>
      <c r="F1147" t="s">
        <v>622</v>
      </c>
      <c r="G1147" t="s">
        <v>6591</v>
      </c>
      <c r="H1147">
        <v>7</v>
      </c>
      <c r="I1147">
        <v>102087</v>
      </c>
      <c r="J1147">
        <v>1</v>
      </c>
      <c r="K1147" t="s">
        <v>6518</v>
      </c>
      <c r="L1147">
        <v>0</v>
      </c>
      <c r="M1147" t="s">
        <v>5520</v>
      </c>
      <c r="N1147">
        <v>16658.13</v>
      </c>
      <c r="O1147">
        <v>31013.16</v>
      </c>
      <c r="P1147">
        <v>0</v>
      </c>
      <c r="Q1147">
        <v>23000</v>
      </c>
      <c r="R1147">
        <v>0</v>
      </c>
      <c r="S1147">
        <v>24671.29</v>
      </c>
    </row>
    <row r="1148" spans="1:19" x14ac:dyDescent="0.35">
      <c r="A1148">
        <v>2024</v>
      </c>
      <c r="B1148" t="s">
        <v>5527</v>
      </c>
      <c r="C1148">
        <v>30</v>
      </c>
      <c r="D1148">
        <v>2</v>
      </c>
      <c r="E1148">
        <v>6</v>
      </c>
      <c r="F1148" t="s">
        <v>609</v>
      </c>
      <c r="G1148" t="s">
        <v>5979</v>
      </c>
      <c r="H1148">
        <v>7</v>
      </c>
      <c r="I1148">
        <v>102087</v>
      </c>
      <c r="J1148">
        <v>4</v>
      </c>
      <c r="K1148" t="s">
        <v>6518</v>
      </c>
      <c r="L1148">
        <v>0</v>
      </c>
      <c r="M1148" t="s">
        <v>5520</v>
      </c>
      <c r="N1148">
        <v>3413.76</v>
      </c>
      <c r="O1148">
        <v>40364.99</v>
      </c>
      <c r="P1148">
        <v>0</v>
      </c>
      <c r="Q1148">
        <v>43778.75</v>
      </c>
      <c r="R1148">
        <v>0</v>
      </c>
      <c r="S1148">
        <v>0</v>
      </c>
    </row>
    <row r="1149" spans="1:19" x14ac:dyDescent="0.35">
      <c r="A1149">
        <v>2024</v>
      </c>
      <c r="B1149" t="s">
        <v>5980</v>
      </c>
      <c r="C1149">
        <v>31</v>
      </c>
      <c r="D1149">
        <v>2</v>
      </c>
      <c r="E1149">
        <v>3</v>
      </c>
      <c r="F1149" t="s">
        <v>555</v>
      </c>
      <c r="G1149" t="s">
        <v>5981</v>
      </c>
      <c r="H1149">
        <v>7</v>
      </c>
      <c r="I1149">
        <v>102087</v>
      </c>
      <c r="J1149">
        <v>1111</v>
      </c>
      <c r="K1149" t="s">
        <v>6518</v>
      </c>
      <c r="L1149">
        <v>0</v>
      </c>
      <c r="M1149" t="s">
        <v>5520</v>
      </c>
      <c r="N1149">
        <v>137620.04999999999</v>
      </c>
      <c r="O1149">
        <v>38728.11</v>
      </c>
      <c r="P1149">
        <v>0</v>
      </c>
      <c r="Q1149">
        <v>57216.5</v>
      </c>
      <c r="R1149">
        <v>0</v>
      </c>
      <c r="S1149">
        <v>119131.66</v>
      </c>
    </row>
    <row r="1150" spans="1:19" x14ac:dyDescent="0.35">
      <c r="A1150">
        <v>2024</v>
      </c>
      <c r="B1150" t="s">
        <v>5980</v>
      </c>
      <c r="C1150">
        <v>31</v>
      </c>
      <c r="D1150">
        <v>2</v>
      </c>
      <c r="E1150">
        <v>6</v>
      </c>
      <c r="F1150" t="s">
        <v>300</v>
      </c>
      <c r="G1150" t="s">
        <v>6592</v>
      </c>
      <c r="H1150">
        <v>7</v>
      </c>
      <c r="I1150">
        <v>102087</v>
      </c>
      <c r="J1150">
        <v>2</v>
      </c>
      <c r="K1150" t="s">
        <v>6518</v>
      </c>
      <c r="L1150">
        <v>0</v>
      </c>
      <c r="M1150" t="s">
        <v>5520</v>
      </c>
      <c r="N1150">
        <v>61.4</v>
      </c>
      <c r="O1150">
        <v>0</v>
      </c>
      <c r="P1150">
        <v>0</v>
      </c>
      <c r="Q1150">
        <v>0</v>
      </c>
      <c r="R1150">
        <v>0</v>
      </c>
      <c r="S1150">
        <v>61.4</v>
      </c>
    </row>
    <row r="1151" spans="1:19" x14ac:dyDescent="0.35">
      <c r="A1151">
        <v>2024</v>
      </c>
      <c r="B1151" t="s">
        <v>5678</v>
      </c>
      <c r="C1151">
        <v>32</v>
      </c>
      <c r="D1151">
        <v>2</v>
      </c>
      <c r="E1151">
        <v>3</v>
      </c>
      <c r="F1151" t="s">
        <v>354</v>
      </c>
      <c r="G1151" t="s">
        <v>6293</v>
      </c>
      <c r="H1151">
        <v>7</v>
      </c>
      <c r="I1151">
        <v>102087</v>
      </c>
      <c r="J1151">
        <v>1</v>
      </c>
      <c r="K1151" t="s">
        <v>6518</v>
      </c>
      <c r="L1151">
        <v>0</v>
      </c>
      <c r="M1151" t="s">
        <v>5520</v>
      </c>
      <c r="N1151">
        <v>453204.91</v>
      </c>
      <c r="O1151">
        <v>428925.3</v>
      </c>
      <c r="P1151">
        <v>0</v>
      </c>
      <c r="Q1151">
        <v>348219.6</v>
      </c>
      <c r="R1151">
        <v>0</v>
      </c>
      <c r="S1151">
        <v>533910.61</v>
      </c>
    </row>
    <row r="1152" spans="1:19" x14ac:dyDescent="0.35">
      <c r="A1152">
        <v>2024</v>
      </c>
      <c r="B1152" t="s">
        <v>5678</v>
      </c>
      <c r="C1152">
        <v>32</v>
      </c>
      <c r="D1152">
        <v>2</v>
      </c>
      <c r="E1152">
        <v>5</v>
      </c>
      <c r="F1152" t="s">
        <v>555</v>
      </c>
      <c r="G1152" t="s">
        <v>5982</v>
      </c>
      <c r="H1152">
        <v>7</v>
      </c>
      <c r="I1152">
        <v>102087</v>
      </c>
      <c r="J1152">
        <v>2</v>
      </c>
      <c r="K1152" t="s">
        <v>6518</v>
      </c>
      <c r="L1152">
        <v>0</v>
      </c>
      <c r="M1152" t="s">
        <v>5520</v>
      </c>
      <c r="N1152">
        <v>150339.38</v>
      </c>
      <c r="O1152">
        <v>105344.16</v>
      </c>
      <c r="P1152">
        <v>0</v>
      </c>
      <c r="Q1152">
        <v>64000</v>
      </c>
      <c r="R1152">
        <v>0</v>
      </c>
      <c r="S1152">
        <v>191683.54</v>
      </c>
    </row>
    <row r="1153" spans="1:19" x14ac:dyDescent="0.35">
      <c r="A1153">
        <v>2024</v>
      </c>
      <c r="B1153" t="s">
        <v>5678</v>
      </c>
      <c r="C1153">
        <v>32</v>
      </c>
      <c r="D1153">
        <v>2</v>
      </c>
      <c r="E1153">
        <v>9</v>
      </c>
      <c r="F1153" t="s">
        <v>314</v>
      </c>
      <c r="G1153" t="s">
        <v>5679</v>
      </c>
      <c r="H1153">
        <v>7</v>
      </c>
      <c r="I1153">
        <v>102087</v>
      </c>
      <c r="J1153">
        <v>1</v>
      </c>
      <c r="K1153" t="s">
        <v>6518</v>
      </c>
      <c r="L1153">
        <v>0</v>
      </c>
      <c r="M1153" t="s">
        <v>5520</v>
      </c>
      <c r="N1153">
        <v>87475.8</v>
      </c>
      <c r="O1153">
        <v>58264.91</v>
      </c>
      <c r="P1153">
        <v>0</v>
      </c>
      <c r="Q1153">
        <v>38833.69</v>
      </c>
      <c r="R1153">
        <v>0</v>
      </c>
      <c r="S1153">
        <v>106907.02</v>
      </c>
    </row>
    <row r="1154" spans="1:19" x14ac:dyDescent="0.35">
      <c r="A1154">
        <v>2024</v>
      </c>
      <c r="B1154" t="s">
        <v>5788</v>
      </c>
      <c r="C1154">
        <v>33</v>
      </c>
      <c r="D1154">
        <v>2</v>
      </c>
      <c r="E1154">
        <v>1</v>
      </c>
      <c r="F1154" t="s">
        <v>620</v>
      </c>
      <c r="G1154" t="s">
        <v>5984</v>
      </c>
      <c r="H1154">
        <v>7</v>
      </c>
      <c r="I1154">
        <v>102087</v>
      </c>
      <c r="J1154">
        <v>2</v>
      </c>
      <c r="K1154" t="s">
        <v>6518</v>
      </c>
      <c r="L1154">
        <v>0</v>
      </c>
      <c r="M1154" t="s">
        <v>5520</v>
      </c>
      <c r="N1154">
        <v>55050.46</v>
      </c>
      <c r="O1154">
        <v>16457.919999999998</v>
      </c>
      <c r="P1154">
        <v>0</v>
      </c>
      <c r="Q1154">
        <v>27818.48</v>
      </c>
      <c r="R1154">
        <v>0</v>
      </c>
      <c r="S1154">
        <v>43689.9</v>
      </c>
    </row>
    <row r="1155" spans="1:19" x14ac:dyDescent="0.35">
      <c r="A1155">
        <v>2024</v>
      </c>
      <c r="B1155" t="s">
        <v>5788</v>
      </c>
      <c r="C1155">
        <v>33</v>
      </c>
      <c r="D1155">
        <v>2</v>
      </c>
      <c r="E1155">
        <v>4</v>
      </c>
      <c r="F1155" t="s">
        <v>555</v>
      </c>
      <c r="G1155" t="s">
        <v>5987</v>
      </c>
      <c r="H1155">
        <v>7</v>
      </c>
      <c r="I1155">
        <v>102087</v>
      </c>
      <c r="J1155">
        <v>2</v>
      </c>
      <c r="K1155" t="s">
        <v>6518</v>
      </c>
      <c r="L1155">
        <v>0</v>
      </c>
      <c r="M1155" t="s">
        <v>5520</v>
      </c>
      <c r="N1155">
        <v>10825.55</v>
      </c>
      <c r="O1155">
        <v>0</v>
      </c>
      <c r="P1155">
        <v>0</v>
      </c>
      <c r="Q1155">
        <v>10825.55</v>
      </c>
      <c r="R1155">
        <v>0</v>
      </c>
      <c r="S1155">
        <v>0</v>
      </c>
    </row>
    <row r="1156" spans="1:19" x14ac:dyDescent="0.35">
      <c r="A1156">
        <v>2024</v>
      </c>
      <c r="B1156" t="s">
        <v>5788</v>
      </c>
      <c r="C1156">
        <v>33</v>
      </c>
      <c r="D1156">
        <v>2</v>
      </c>
      <c r="E1156">
        <v>5</v>
      </c>
      <c r="F1156" t="s">
        <v>632</v>
      </c>
      <c r="G1156" t="s">
        <v>6593</v>
      </c>
      <c r="H1156">
        <v>7</v>
      </c>
      <c r="I1156">
        <v>102087</v>
      </c>
      <c r="J1156">
        <v>1</v>
      </c>
      <c r="K1156" t="s">
        <v>6518</v>
      </c>
      <c r="L1156">
        <v>0</v>
      </c>
      <c r="M1156" t="s">
        <v>5520</v>
      </c>
      <c r="N1156">
        <v>8637.86</v>
      </c>
      <c r="O1156">
        <v>9498.06</v>
      </c>
      <c r="P1156">
        <v>0</v>
      </c>
      <c r="Q1156">
        <v>9000</v>
      </c>
      <c r="R1156">
        <v>0</v>
      </c>
      <c r="S1156">
        <v>9135.92</v>
      </c>
    </row>
    <row r="1157" spans="1:19" x14ac:dyDescent="0.35">
      <c r="A1157">
        <v>2024</v>
      </c>
      <c r="B1157" t="s">
        <v>5788</v>
      </c>
      <c r="C1157">
        <v>33</v>
      </c>
      <c r="D1157">
        <v>2</v>
      </c>
      <c r="E1157">
        <v>6</v>
      </c>
      <c r="F1157" t="s">
        <v>369</v>
      </c>
      <c r="G1157" t="s">
        <v>6594</v>
      </c>
      <c r="H1157">
        <v>7</v>
      </c>
      <c r="I1157">
        <v>102087</v>
      </c>
      <c r="J1157">
        <v>1</v>
      </c>
      <c r="K1157" t="s">
        <v>6518</v>
      </c>
      <c r="L1157">
        <v>0</v>
      </c>
      <c r="M1157" t="s">
        <v>5520</v>
      </c>
      <c r="N1157">
        <v>44344.35</v>
      </c>
      <c r="O1157">
        <v>30304.09</v>
      </c>
      <c r="P1157">
        <v>0</v>
      </c>
      <c r="Q1157">
        <v>26499.4</v>
      </c>
      <c r="R1157">
        <v>0</v>
      </c>
      <c r="S1157">
        <v>48149.04</v>
      </c>
    </row>
    <row r="1158" spans="1:19" x14ac:dyDescent="0.35">
      <c r="A1158">
        <v>2024</v>
      </c>
      <c r="B1158" t="s">
        <v>5788</v>
      </c>
      <c r="C1158">
        <v>33</v>
      </c>
      <c r="D1158">
        <v>2</v>
      </c>
      <c r="E1158">
        <v>8</v>
      </c>
      <c r="F1158" t="s">
        <v>254</v>
      </c>
      <c r="G1158" t="s">
        <v>5988</v>
      </c>
      <c r="H1158">
        <v>7</v>
      </c>
      <c r="I1158">
        <v>102087</v>
      </c>
      <c r="J1158">
        <v>2</v>
      </c>
      <c r="K1158" t="s">
        <v>6518</v>
      </c>
      <c r="L1158">
        <v>0</v>
      </c>
      <c r="M1158" t="s">
        <v>5520</v>
      </c>
      <c r="N1158">
        <v>178130.93</v>
      </c>
      <c r="O1158">
        <v>62978.11</v>
      </c>
      <c r="P1158">
        <v>0</v>
      </c>
      <c r="Q1158">
        <v>44239.3</v>
      </c>
      <c r="R1158">
        <v>0</v>
      </c>
      <c r="S1158">
        <v>196869.74</v>
      </c>
    </row>
    <row r="1159" spans="1:19" x14ac:dyDescent="0.35">
      <c r="A1159">
        <v>2024</v>
      </c>
      <c r="B1159" t="s">
        <v>5788</v>
      </c>
      <c r="C1159">
        <v>33</v>
      </c>
      <c r="D1159">
        <v>2</v>
      </c>
      <c r="E1159">
        <v>9</v>
      </c>
      <c r="F1159" t="s">
        <v>480</v>
      </c>
      <c r="G1159" t="s">
        <v>6477</v>
      </c>
      <c r="H1159">
        <v>7</v>
      </c>
      <c r="I1159">
        <v>102087</v>
      </c>
      <c r="J1159">
        <v>2</v>
      </c>
      <c r="K1159" t="s">
        <v>6518</v>
      </c>
      <c r="L1159">
        <v>0</v>
      </c>
      <c r="M1159" t="s">
        <v>5520</v>
      </c>
      <c r="N1159">
        <v>56073.34</v>
      </c>
      <c r="O1159">
        <v>28954.65</v>
      </c>
      <c r="P1159">
        <v>0</v>
      </c>
      <c r="Q1159">
        <v>30000</v>
      </c>
      <c r="R1159">
        <v>0</v>
      </c>
      <c r="S1159">
        <v>55027.99</v>
      </c>
    </row>
    <row r="1160" spans="1:19" x14ac:dyDescent="0.35">
      <c r="A1160">
        <v>2024</v>
      </c>
      <c r="B1160" t="s">
        <v>5788</v>
      </c>
      <c r="C1160">
        <v>33</v>
      </c>
      <c r="D1160">
        <v>2</v>
      </c>
      <c r="E1160">
        <v>11</v>
      </c>
      <c r="F1160" t="s">
        <v>634</v>
      </c>
      <c r="G1160" t="s">
        <v>5795</v>
      </c>
      <c r="H1160">
        <v>7</v>
      </c>
      <c r="I1160">
        <v>102087</v>
      </c>
      <c r="J1160">
        <v>3</v>
      </c>
      <c r="K1160" t="s">
        <v>6518</v>
      </c>
      <c r="L1160">
        <v>0</v>
      </c>
      <c r="M1160" t="s">
        <v>5520</v>
      </c>
      <c r="N1160">
        <v>36487.53</v>
      </c>
      <c r="O1160">
        <v>21396.53</v>
      </c>
      <c r="P1160">
        <v>0</v>
      </c>
      <c r="Q1160">
        <v>17460.080000000002</v>
      </c>
      <c r="R1160">
        <v>0</v>
      </c>
      <c r="S1160">
        <v>40423.980000000003</v>
      </c>
    </row>
    <row r="1161" spans="1:19" x14ac:dyDescent="0.35">
      <c r="A1161">
        <v>2024</v>
      </c>
      <c r="B1161" t="s">
        <v>5788</v>
      </c>
      <c r="C1161">
        <v>33</v>
      </c>
      <c r="D1161">
        <v>2</v>
      </c>
      <c r="E1161">
        <v>12</v>
      </c>
      <c r="F1161" t="s">
        <v>635</v>
      </c>
      <c r="G1161" t="s">
        <v>5791</v>
      </c>
      <c r="H1161">
        <v>7</v>
      </c>
      <c r="I1161">
        <v>102087</v>
      </c>
      <c r="J1161">
        <v>2</v>
      </c>
      <c r="K1161" t="s">
        <v>6518</v>
      </c>
      <c r="L1161">
        <v>0</v>
      </c>
      <c r="M1161" t="s">
        <v>5520</v>
      </c>
      <c r="N1161">
        <v>15919.29</v>
      </c>
      <c r="O1161">
        <v>39651.279999999999</v>
      </c>
      <c r="P1161">
        <v>0</v>
      </c>
      <c r="Q1161">
        <v>37299.97</v>
      </c>
      <c r="R1161">
        <v>0</v>
      </c>
      <c r="S1161">
        <v>18270.599999999999</v>
      </c>
    </row>
    <row r="1162" spans="1:19" x14ac:dyDescent="0.35">
      <c r="A1162">
        <v>2024</v>
      </c>
      <c r="B1162" t="s">
        <v>5989</v>
      </c>
      <c r="C1162">
        <v>34</v>
      </c>
      <c r="D1162">
        <v>2</v>
      </c>
      <c r="E1162">
        <v>3</v>
      </c>
      <c r="F1162" t="s">
        <v>636</v>
      </c>
      <c r="G1162" t="s">
        <v>6595</v>
      </c>
      <c r="H1162">
        <v>7</v>
      </c>
      <c r="I1162">
        <v>102087</v>
      </c>
      <c r="J1162">
        <v>1</v>
      </c>
      <c r="K1162" t="s">
        <v>6518</v>
      </c>
      <c r="L1162">
        <v>0</v>
      </c>
      <c r="M1162" t="s">
        <v>5520</v>
      </c>
      <c r="N1162">
        <v>185940.43</v>
      </c>
      <c r="O1162">
        <v>82356.92</v>
      </c>
      <c r="P1162">
        <v>0</v>
      </c>
      <c r="Q1162">
        <v>67000</v>
      </c>
      <c r="R1162">
        <v>0</v>
      </c>
      <c r="S1162">
        <v>201297.35</v>
      </c>
    </row>
    <row r="1163" spans="1:19" x14ac:dyDescent="0.35">
      <c r="A1163">
        <v>2024</v>
      </c>
      <c r="B1163" t="s">
        <v>5989</v>
      </c>
      <c r="C1163">
        <v>34</v>
      </c>
      <c r="D1163">
        <v>2</v>
      </c>
      <c r="E1163">
        <v>7</v>
      </c>
      <c r="F1163" t="s">
        <v>300</v>
      </c>
      <c r="G1163" t="s">
        <v>6596</v>
      </c>
      <c r="H1163">
        <v>7</v>
      </c>
      <c r="I1163">
        <v>102087</v>
      </c>
      <c r="J1163">
        <v>1</v>
      </c>
      <c r="K1163" t="s">
        <v>6518</v>
      </c>
      <c r="L1163">
        <v>0</v>
      </c>
      <c r="M1163" t="s">
        <v>5520</v>
      </c>
      <c r="N1163">
        <v>19319.62</v>
      </c>
      <c r="O1163">
        <v>23673.4</v>
      </c>
      <c r="P1163">
        <v>0</v>
      </c>
      <c r="Q1163">
        <v>17281</v>
      </c>
      <c r="R1163">
        <v>0</v>
      </c>
      <c r="S1163">
        <v>25712.02</v>
      </c>
    </row>
    <row r="1164" spans="1:19" x14ac:dyDescent="0.35">
      <c r="A1164">
        <v>2024</v>
      </c>
      <c r="B1164" t="s">
        <v>5813</v>
      </c>
      <c r="C1164">
        <v>35</v>
      </c>
      <c r="D1164">
        <v>2</v>
      </c>
      <c r="E1164">
        <v>5</v>
      </c>
      <c r="F1164" t="s">
        <v>254</v>
      </c>
      <c r="G1164" t="s">
        <v>5995</v>
      </c>
      <c r="H1164">
        <v>7</v>
      </c>
      <c r="I1164">
        <v>102087</v>
      </c>
      <c r="J1164">
        <v>2</v>
      </c>
      <c r="K1164" t="s">
        <v>6518</v>
      </c>
      <c r="L1164">
        <v>0</v>
      </c>
      <c r="M1164" t="s">
        <v>5520</v>
      </c>
      <c r="N1164">
        <v>76630.45</v>
      </c>
      <c r="O1164">
        <v>34250.720000000001</v>
      </c>
      <c r="P1164">
        <v>0</v>
      </c>
      <c r="Q1164">
        <v>19500</v>
      </c>
      <c r="R1164">
        <v>0</v>
      </c>
      <c r="S1164">
        <v>91381.17</v>
      </c>
    </row>
    <row r="1165" spans="1:19" x14ac:dyDescent="0.35">
      <c r="A1165">
        <v>2024</v>
      </c>
      <c r="B1165" t="s">
        <v>5813</v>
      </c>
      <c r="C1165">
        <v>35</v>
      </c>
      <c r="D1165">
        <v>2</v>
      </c>
      <c r="E1165">
        <v>6</v>
      </c>
      <c r="F1165" t="s">
        <v>642</v>
      </c>
      <c r="G1165" t="s">
        <v>5996</v>
      </c>
      <c r="H1165">
        <v>7</v>
      </c>
      <c r="I1165">
        <v>102087</v>
      </c>
      <c r="J1165">
        <v>2</v>
      </c>
      <c r="K1165" t="s">
        <v>6518</v>
      </c>
      <c r="L1165">
        <v>0</v>
      </c>
      <c r="M1165" t="s">
        <v>5520</v>
      </c>
      <c r="N1165">
        <v>38808.65</v>
      </c>
      <c r="O1165">
        <v>25929.22</v>
      </c>
      <c r="P1165">
        <v>0</v>
      </c>
      <c r="Q1165">
        <v>22100</v>
      </c>
      <c r="R1165">
        <v>0</v>
      </c>
      <c r="S1165">
        <v>42637.87</v>
      </c>
    </row>
    <row r="1166" spans="1:19" x14ac:dyDescent="0.35">
      <c r="A1166">
        <v>2024</v>
      </c>
      <c r="B1166" t="s">
        <v>5813</v>
      </c>
      <c r="C1166">
        <v>35</v>
      </c>
      <c r="D1166">
        <v>2</v>
      </c>
      <c r="E1166">
        <v>7</v>
      </c>
      <c r="F1166" t="s">
        <v>643</v>
      </c>
      <c r="G1166" t="s">
        <v>5997</v>
      </c>
      <c r="H1166">
        <v>7</v>
      </c>
      <c r="I1166">
        <v>102087</v>
      </c>
      <c r="J1166">
        <v>2</v>
      </c>
      <c r="K1166" t="s">
        <v>6518</v>
      </c>
      <c r="L1166">
        <v>0</v>
      </c>
      <c r="M1166" t="s">
        <v>5520</v>
      </c>
      <c r="N1166">
        <v>13421.46</v>
      </c>
      <c r="O1166">
        <v>8000.03</v>
      </c>
      <c r="P1166">
        <v>0</v>
      </c>
      <c r="Q1166">
        <v>9171</v>
      </c>
      <c r="R1166">
        <v>0</v>
      </c>
      <c r="S1166">
        <v>12250.49</v>
      </c>
    </row>
    <row r="1167" spans="1:19" x14ac:dyDescent="0.35">
      <c r="A1167">
        <v>2024</v>
      </c>
      <c r="B1167" t="s">
        <v>5813</v>
      </c>
      <c r="C1167">
        <v>35</v>
      </c>
      <c r="D1167">
        <v>2</v>
      </c>
      <c r="E1167">
        <v>8</v>
      </c>
      <c r="F1167" t="s">
        <v>487</v>
      </c>
      <c r="G1167" t="s">
        <v>5839</v>
      </c>
      <c r="H1167">
        <v>7</v>
      </c>
      <c r="I1167">
        <v>102087</v>
      </c>
      <c r="J1167">
        <v>102087</v>
      </c>
      <c r="K1167" t="s">
        <v>6518</v>
      </c>
      <c r="L1167">
        <v>0</v>
      </c>
      <c r="M1167" t="s">
        <v>5520</v>
      </c>
      <c r="N1167">
        <v>92400.05</v>
      </c>
      <c r="O1167">
        <v>17198.07</v>
      </c>
      <c r="P1167">
        <v>0</v>
      </c>
      <c r="Q1167">
        <v>16345.03</v>
      </c>
      <c r="R1167">
        <v>0</v>
      </c>
      <c r="S1167">
        <v>93253.09</v>
      </c>
    </row>
    <row r="1168" spans="1:19" x14ac:dyDescent="0.35">
      <c r="A1168">
        <v>2024</v>
      </c>
      <c r="B1168" t="s">
        <v>5813</v>
      </c>
      <c r="C1168">
        <v>35</v>
      </c>
      <c r="D1168">
        <v>2</v>
      </c>
      <c r="E1168">
        <v>10</v>
      </c>
      <c r="F1168" t="s">
        <v>278</v>
      </c>
      <c r="G1168" t="s">
        <v>5999</v>
      </c>
      <c r="H1168">
        <v>7</v>
      </c>
      <c r="I1168">
        <v>102087</v>
      </c>
      <c r="J1168">
        <v>102087</v>
      </c>
      <c r="K1168" t="s">
        <v>6518</v>
      </c>
      <c r="L1168">
        <v>0</v>
      </c>
      <c r="M1168" t="s">
        <v>5520</v>
      </c>
      <c r="N1168">
        <v>31146.639999999999</v>
      </c>
      <c r="O1168">
        <v>106852.29</v>
      </c>
      <c r="P1168">
        <v>0</v>
      </c>
      <c r="Q1168">
        <v>19384.28</v>
      </c>
      <c r="R1168">
        <v>0</v>
      </c>
      <c r="S1168">
        <v>118614.65</v>
      </c>
    </row>
    <row r="1169" spans="1:19" x14ac:dyDescent="0.35">
      <c r="A1169">
        <v>2024</v>
      </c>
      <c r="B1169" t="s">
        <v>5813</v>
      </c>
      <c r="C1169">
        <v>35</v>
      </c>
      <c r="D1169">
        <v>2</v>
      </c>
      <c r="E1169">
        <v>11</v>
      </c>
      <c r="F1169" t="s">
        <v>531</v>
      </c>
      <c r="G1169" t="s">
        <v>6000</v>
      </c>
      <c r="H1169">
        <v>7</v>
      </c>
      <c r="I1169">
        <v>102087</v>
      </c>
      <c r="J1169">
        <v>2</v>
      </c>
      <c r="K1169" t="s">
        <v>6518</v>
      </c>
      <c r="L1169">
        <v>0</v>
      </c>
      <c r="M1169" t="s">
        <v>5520</v>
      </c>
      <c r="N1169">
        <v>75636.399999999994</v>
      </c>
      <c r="O1169">
        <v>43211.75</v>
      </c>
      <c r="P1169">
        <v>0</v>
      </c>
      <c r="Q1169">
        <v>41783</v>
      </c>
      <c r="R1169">
        <v>0</v>
      </c>
      <c r="S1169">
        <v>77065.149999999994</v>
      </c>
    </row>
    <row r="1170" spans="1:19" x14ac:dyDescent="0.35">
      <c r="A1170">
        <v>2024</v>
      </c>
      <c r="B1170" t="s">
        <v>5813</v>
      </c>
      <c r="C1170">
        <v>35</v>
      </c>
      <c r="D1170">
        <v>2</v>
      </c>
      <c r="E1170">
        <v>12</v>
      </c>
      <c r="F1170" t="s">
        <v>351</v>
      </c>
      <c r="G1170" t="s">
        <v>6001</v>
      </c>
      <c r="H1170">
        <v>7</v>
      </c>
      <c r="I1170">
        <v>102087</v>
      </c>
      <c r="J1170">
        <v>2</v>
      </c>
      <c r="K1170" t="s">
        <v>6518</v>
      </c>
      <c r="L1170">
        <v>0</v>
      </c>
      <c r="M1170" t="s">
        <v>5520</v>
      </c>
      <c r="N1170">
        <v>393.21</v>
      </c>
      <c r="O1170">
        <v>14748.64</v>
      </c>
      <c r="P1170">
        <v>0</v>
      </c>
      <c r="Q1170">
        <v>14300</v>
      </c>
      <c r="R1170">
        <v>0</v>
      </c>
      <c r="S1170">
        <v>841.85</v>
      </c>
    </row>
    <row r="1171" spans="1:19" x14ac:dyDescent="0.35">
      <c r="A1171">
        <v>2024</v>
      </c>
      <c r="B1171" t="s">
        <v>6372</v>
      </c>
      <c r="C1171">
        <v>36</v>
      </c>
      <c r="D1171">
        <v>2</v>
      </c>
      <c r="E1171">
        <v>7</v>
      </c>
      <c r="F1171" t="s">
        <v>516</v>
      </c>
      <c r="G1171" t="s">
        <v>6373</v>
      </c>
      <c r="H1171">
        <v>7</v>
      </c>
      <c r="I1171">
        <v>102087</v>
      </c>
      <c r="J1171">
        <v>2</v>
      </c>
      <c r="K1171" t="s">
        <v>6518</v>
      </c>
      <c r="L1171">
        <v>0</v>
      </c>
      <c r="M1171" t="s">
        <v>5520</v>
      </c>
      <c r="N1171">
        <v>159.11000000000001</v>
      </c>
      <c r="O1171">
        <v>28</v>
      </c>
      <c r="P1171">
        <v>0</v>
      </c>
      <c r="Q1171">
        <v>0</v>
      </c>
      <c r="R1171">
        <v>0</v>
      </c>
      <c r="S1171">
        <v>187.11</v>
      </c>
    </row>
    <row r="1172" spans="1:19" x14ac:dyDescent="0.35">
      <c r="A1172">
        <v>2024</v>
      </c>
      <c r="B1172" t="s">
        <v>5715</v>
      </c>
      <c r="C1172">
        <v>37</v>
      </c>
      <c r="D1172">
        <v>2</v>
      </c>
      <c r="E1172">
        <v>1</v>
      </c>
      <c r="F1172" t="s">
        <v>650</v>
      </c>
      <c r="G1172" t="s">
        <v>6597</v>
      </c>
      <c r="H1172">
        <v>7</v>
      </c>
      <c r="I1172">
        <v>102087</v>
      </c>
      <c r="J1172">
        <v>1</v>
      </c>
      <c r="K1172" t="s">
        <v>6518</v>
      </c>
      <c r="L1172">
        <v>0</v>
      </c>
      <c r="M1172" t="s">
        <v>5520</v>
      </c>
      <c r="N1172">
        <v>65019.01</v>
      </c>
      <c r="O1172">
        <v>21821.55</v>
      </c>
      <c r="P1172">
        <v>0</v>
      </c>
      <c r="Q1172">
        <v>20000</v>
      </c>
      <c r="R1172">
        <v>0</v>
      </c>
      <c r="S1172">
        <v>66840.56</v>
      </c>
    </row>
    <row r="1173" spans="1:19" x14ac:dyDescent="0.35">
      <c r="A1173">
        <v>2024</v>
      </c>
      <c r="B1173" t="s">
        <v>5715</v>
      </c>
      <c r="C1173">
        <v>37</v>
      </c>
      <c r="D1173">
        <v>2</v>
      </c>
      <c r="E1173">
        <v>3</v>
      </c>
      <c r="F1173" t="s">
        <v>652</v>
      </c>
      <c r="G1173" t="s">
        <v>6598</v>
      </c>
      <c r="H1173">
        <v>7</v>
      </c>
      <c r="I1173">
        <v>102087</v>
      </c>
      <c r="J1173">
        <v>1</v>
      </c>
      <c r="K1173" t="s">
        <v>6518</v>
      </c>
      <c r="L1173">
        <v>0</v>
      </c>
      <c r="M1173" t="s">
        <v>5520</v>
      </c>
      <c r="N1173">
        <v>98465.59</v>
      </c>
      <c r="O1173">
        <v>7779.72</v>
      </c>
      <c r="P1173">
        <v>0</v>
      </c>
      <c r="Q1173">
        <v>19371.75</v>
      </c>
      <c r="R1173">
        <v>0</v>
      </c>
      <c r="S1173">
        <v>86873.56</v>
      </c>
    </row>
    <row r="1174" spans="1:19" x14ac:dyDescent="0.35">
      <c r="A1174">
        <v>2024</v>
      </c>
      <c r="B1174" t="s">
        <v>5715</v>
      </c>
      <c r="C1174">
        <v>37</v>
      </c>
      <c r="D1174">
        <v>2</v>
      </c>
      <c r="E1174">
        <v>4</v>
      </c>
      <c r="F1174" t="s">
        <v>653</v>
      </c>
      <c r="G1174" t="s">
        <v>6599</v>
      </c>
      <c r="H1174">
        <v>7</v>
      </c>
      <c r="I1174">
        <v>102087</v>
      </c>
      <c r="J1174">
        <v>1</v>
      </c>
      <c r="K1174" t="s">
        <v>6518</v>
      </c>
      <c r="L1174">
        <v>0</v>
      </c>
      <c r="M1174" t="s">
        <v>5520</v>
      </c>
      <c r="N1174">
        <v>25769.98</v>
      </c>
      <c r="O1174">
        <v>8775.75</v>
      </c>
      <c r="P1174">
        <v>0</v>
      </c>
      <c r="Q1174">
        <v>6530.4</v>
      </c>
      <c r="R1174">
        <v>0</v>
      </c>
      <c r="S1174">
        <v>28015.33</v>
      </c>
    </row>
    <row r="1175" spans="1:19" x14ac:dyDescent="0.35">
      <c r="A1175">
        <v>2024</v>
      </c>
      <c r="B1175" t="s">
        <v>5715</v>
      </c>
      <c r="C1175">
        <v>37</v>
      </c>
      <c r="D1175">
        <v>2</v>
      </c>
      <c r="E1175">
        <v>5</v>
      </c>
      <c r="F1175" t="s">
        <v>654</v>
      </c>
      <c r="G1175" t="s">
        <v>6425</v>
      </c>
      <c r="H1175">
        <v>7</v>
      </c>
      <c r="I1175">
        <v>102087</v>
      </c>
      <c r="J1175">
        <v>1</v>
      </c>
      <c r="K1175" t="s">
        <v>6518</v>
      </c>
      <c r="L1175">
        <v>0</v>
      </c>
      <c r="M1175" t="s">
        <v>5520</v>
      </c>
      <c r="N1175">
        <v>121182.22</v>
      </c>
      <c r="O1175">
        <v>19185.580000000002</v>
      </c>
      <c r="P1175">
        <v>0</v>
      </c>
      <c r="Q1175">
        <v>11884</v>
      </c>
      <c r="R1175">
        <v>0</v>
      </c>
      <c r="S1175">
        <v>128483.8</v>
      </c>
    </row>
    <row r="1176" spans="1:19" x14ac:dyDescent="0.35">
      <c r="A1176">
        <v>2024</v>
      </c>
      <c r="B1176" t="s">
        <v>5715</v>
      </c>
      <c r="C1176">
        <v>37</v>
      </c>
      <c r="D1176">
        <v>2</v>
      </c>
      <c r="E1176">
        <v>11</v>
      </c>
      <c r="F1176" t="s">
        <v>278</v>
      </c>
      <c r="G1176" t="s">
        <v>5833</v>
      </c>
      <c r="H1176">
        <v>7</v>
      </c>
      <c r="I1176">
        <v>102087</v>
      </c>
      <c r="J1176">
        <v>1</v>
      </c>
      <c r="K1176" t="s">
        <v>6518</v>
      </c>
      <c r="L1176">
        <v>0</v>
      </c>
      <c r="M1176" t="s">
        <v>5520</v>
      </c>
      <c r="N1176">
        <v>59651.51</v>
      </c>
      <c r="O1176">
        <v>32474.16</v>
      </c>
      <c r="P1176">
        <v>0</v>
      </c>
      <c r="Q1176">
        <v>9662</v>
      </c>
      <c r="R1176">
        <v>0</v>
      </c>
      <c r="S1176">
        <v>82463.67</v>
      </c>
    </row>
    <row r="1177" spans="1:19" x14ac:dyDescent="0.35">
      <c r="A1177">
        <v>2024</v>
      </c>
      <c r="B1177" t="s">
        <v>6005</v>
      </c>
      <c r="C1177">
        <v>38</v>
      </c>
      <c r="D1177">
        <v>2</v>
      </c>
      <c r="E1177">
        <v>6</v>
      </c>
      <c r="F1177" t="s">
        <v>311</v>
      </c>
      <c r="G1177" t="s">
        <v>6006</v>
      </c>
      <c r="H1177">
        <v>7</v>
      </c>
      <c r="I1177">
        <v>102087</v>
      </c>
      <c r="J1177">
        <v>2</v>
      </c>
      <c r="K1177" t="s">
        <v>6518</v>
      </c>
      <c r="L1177">
        <v>0</v>
      </c>
      <c r="M1177" t="s">
        <v>5520</v>
      </c>
      <c r="N1177">
        <v>47373.99</v>
      </c>
      <c r="O1177">
        <v>6641.2</v>
      </c>
      <c r="P1177">
        <v>0</v>
      </c>
      <c r="Q1177">
        <v>3331</v>
      </c>
      <c r="R1177">
        <v>0</v>
      </c>
      <c r="S1177">
        <v>50684.19</v>
      </c>
    </row>
    <row r="1178" spans="1:19" x14ac:dyDescent="0.35">
      <c r="A1178">
        <v>2024</v>
      </c>
      <c r="B1178" t="s">
        <v>6005</v>
      </c>
      <c r="C1178">
        <v>38</v>
      </c>
      <c r="D1178">
        <v>2</v>
      </c>
      <c r="E1178">
        <v>7</v>
      </c>
      <c r="F1178" t="s">
        <v>510</v>
      </c>
      <c r="G1178" t="s">
        <v>6600</v>
      </c>
      <c r="H1178">
        <v>7</v>
      </c>
      <c r="I1178">
        <v>102087</v>
      </c>
      <c r="J1178">
        <v>1</v>
      </c>
      <c r="K1178" t="s">
        <v>6518</v>
      </c>
      <c r="L1178">
        <v>0</v>
      </c>
      <c r="M1178" t="s">
        <v>5520</v>
      </c>
      <c r="N1178">
        <v>51475.59</v>
      </c>
      <c r="O1178">
        <v>10172.040000000001</v>
      </c>
      <c r="P1178">
        <v>0</v>
      </c>
      <c r="Q1178">
        <v>10177</v>
      </c>
      <c r="R1178">
        <v>0</v>
      </c>
      <c r="S1178">
        <v>51470.63</v>
      </c>
    </row>
    <row r="1179" spans="1:19" x14ac:dyDescent="0.35">
      <c r="A1179">
        <v>2024</v>
      </c>
      <c r="B1179" t="s">
        <v>6005</v>
      </c>
      <c r="C1179">
        <v>38</v>
      </c>
      <c r="D1179">
        <v>2</v>
      </c>
      <c r="E1179">
        <v>8</v>
      </c>
      <c r="F1179" t="s">
        <v>664</v>
      </c>
      <c r="G1179" t="s">
        <v>6601</v>
      </c>
      <c r="H1179">
        <v>7</v>
      </c>
      <c r="I1179">
        <v>102087</v>
      </c>
      <c r="J1179">
        <v>1</v>
      </c>
      <c r="K1179" t="s">
        <v>6518</v>
      </c>
      <c r="L1179">
        <v>0</v>
      </c>
      <c r="M1179" t="s">
        <v>5520</v>
      </c>
      <c r="N1179">
        <v>78384.19</v>
      </c>
      <c r="O1179">
        <v>12243.55</v>
      </c>
      <c r="P1179">
        <v>0</v>
      </c>
      <c r="Q1179">
        <v>16792.400000000001</v>
      </c>
      <c r="R1179">
        <v>0</v>
      </c>
      <c r="S1179">
        <v>73835.34</v>
      </c>
    </row>
    <row r="1180" spans="1:19" x14ac:dyDescent="0.35">
      <c r="A1180">
        <v>2024</v>
      </c>
      <c r="B1180" t="s">
        <v>6005</v>
      </c>
      <c r="C1180">
        <v>38</v>
      </c>
      <c r="D1180">
        <v>2</v>
      </c>
      <c r="E1180">
        <v>10</v>
      </c>
      <c r="F1180" t="s">
        <v>412</v>
      </c>
      <c r="G1180" t="s">
        <v>6446</v>
      </c>
      <c r="H1180">
        <v>7</v>
      </c>
      <c r="I1180">
        <v>102087</v>
      </c>
      <c r="J1180">
        <v>2</v>
      </c>
      <c r="K1180" t="s">
        <v>6518</v>
      </c>
      <c r="L1180">
        <v>0</v>
      </c>
      <c r="M1180" t="s">
        <v>5520</v>
      </c>
      <c r="N1180">
        <v>69252.490000000005</v>
      </c>
      <c r="O1180">
        <v>20878.439999999999</v>
      </c>
      <c r="P1180">
        <v>0</v>
      </c>
      <c r="Q1180">
        <v>12360</v>
      </c>
      <c r="R1180">
        <v>0</v>
      </c>
      <c r="S1180">
        <v>77770.929999999993</v>
      </c>
    </row>
    <row r="1181" spans="1:19" x14ac:dyDescent="0.35">
      <c r="A1181">
        <v>2024</v>
      </c>
      <c r="B1181" t="s">
        <v>6005</v>
      </c>
      <c r="C1181">
        <v>38</v>
      </c>
      <c r="D1181">
        <v>2</v>
      </c>
      <c r="E1181">
        <v>11</v>
      </c>
      <c r="F1181" t="s">
        <v>282</v>
      </c>
      <c r="G1181" t="s">
        <v>6602</v>
      </c>
      <c r="H1181">
        <v>7</v>
      </c>
      <c r="I1181">
        <v>102087</v>
      </c>
      <c r="J1181">
        <v>1</v>
      </c>
      <c r="K1181" t="s">
        <v>6518</v>
      </c>
      <c r="L1181">
        <v>0</v>
      </c>
      <c r="M1181" t="s">
        <v>5520</v>
      </c>
      <c r="N1181">
        <v>269.88</v>
      </c>
      <c r="O1181">
        <v>17818.259999999998</v>
      </c>
      <c r="P1181">
        <v>0</v>
      </c>
      <c r="Q1181">
        <v>17877.84</v>
      </c>
      <c r="R1181">
        <v>0</v>
      </c>
      <c r="S1181">
        <v>210.3</v>
      </c>
    </row>
    <row r="1182" spans="1:19" x14ac:dyDescent="0.35">
      <c r="A1182">
        <v>2024</v>
      </c>
      <c r="B1182" t="s">
        <v>6007</v>
      </c>
      <c r="C1182">
        <v>39</v>
      </c>
      <c r="D1182">
        <v>2</v>
      </c>
      <c r="E1182">
        <v>1</v>
      </c>
      <c r="F1182" t="s">
        <v>666</v>
      </c>
      <c r="G1182" t="s">
        <v>6603</v>
      </c>
      <c r="H1182">
        <v>7</v>
      </c>
      <c r="I1182">
        <v>102087</v>
      </c>
      <c r="J1182">
        <v>2</v>
      </c>
      <c r="K1182" t="s">
        <v>6518</v>
      </c>
      <c r="L1182">
        <v>0</v>
      </c>
      <c r="M1182" t="s">
        <v>5520</v>
      </c>
      <c r="N1182">
        <v>9775.18</v>
      </c>
      <c r="O1182">
        <v>12557.55</v>
      </c>
      <c r="P1182">
        <v>0</v>
      </c>
      <c r="Q1182">
        <v>10000</v>
      </c>
      <c r="R1182">
        <v>0</v>
      </c>
      <c r="S1182">
        <v>12332.73</v>
      </c>
    </row>
    <row r="1183" spans="1:19" x14ac:dyDescent="0.35">
      <c r="A1183">
        <v>2024</v>
      </c>
      <c r="B1183" t="s">
        <v>6007</v>
      </c>
      <c r="C1183">
        <v>39</v>
      </c>
      <c r="D1183">
        <v>2</v>
      </c>
      <c r="E1183">
        <v>3</v>
      </c>
      <c r="F1183" t="s">
        <v>642</v>
      </c>
      <c r="G1183" t="s">
        <v>6604</v>
      </c>
      <c r="H1183">
        <v>7</v>
      </c>
      <c r="I1183">
        <v>102087</v>
      </c>
      <c r="J1183">
        <v>1</v>
      </c>
      <c r="K1183" t="s">
        <v>6518</v>
      </c>
      <c r="L1183">
        <v>0</v>
      </c>
      <c r="M1183" t="s">
        <v>5520</v>
      </c>
      <c r="N1183">
        <v>12079.66</v>
      </c>
      <c r="O1183">
        <v>13646.53</v>
      </c>
      <c r="P1183">
        <v>0</v>
      </c>
      <c r="Q1183">
        <v>12000</v>
      </c>
      <c r="R1183">
        <v>0</v>
      </c>
      <c r="S1183">
        <v>13726.19</v>
      </c>
    </row>
    <row r="1184" spans="1:19" x14ac:dyDescent="0.35">
      <c r="A1184">
        <v>2024</v>
      </c>
      <c r="B1184" t="s">
        <v>6007</v>
      </c>
      <c r="C1184">
        <v>39</v>
      </c>
      <c r="D1184">
        <v>2</v>
      </c>
      <c r="E1184">
        <v>4</v>
      </c>
      <c r="F1184" t="s">
        <v>311</v>
      </c>
      <c r="G1184" t="s">
        <v>6605</v>
      </c>
      <c r="H1184">
        <v>7</v>
      </c>
      <c r="I1184">
        <v>102087</v>
      </c>
      <c r="J1184">
        <v>1</v>
      </c>
      <c r="K1184" t="s">
        <v>6518</v>
      </c>
      <c r="L1184">
        <v>0</v>
      </c>
      <c r="M1184" t="s">
        <v>5520</v>
      </c>
      <c r="N1184">
        <v>107243.91</v>
      </c>
      <c r="O1184">
        <v>164764.67000000001</v>
      </c>
      <c r="P1184">
        <v>0</v>
      </c>
      <c r="Q1184">
        <v>151692</v>
      </c>
      <c r="R1184">
        <v>0</v>
      </c>
      <c r="S1184">
        <v>120316.58</v>
      </c>
    </row>
    <row r="1185" spans="1:19" x14ac:dyDescent="0.35">
      <c r="A1185">
        <v>2024</v>
      </c>
      <c r="B1185" t="s">
        <v>6007</v>
      </c>
      <c r="C1185">
        <v>39</v>
      </c>
      <c r="D1185">
        <v>2</v>
      </c>
      <c r="E1185">
        <v>5</v>
      </c>
      <c r="F1185" t="s">
        <v>668</v>
      </c>
      <c r="G1185" t="s">
        <v>6606</v>
      </c>
      <c r="H1185">
        <v>7</v>
      </c>
      <c r="I1185">
        <v>102087</v>
      </c>
      <c r="J1185">
        <v>2</v>
      </c>
      <c r="K1185" t="s">
        <v>6518</v>
      </c>
      <c r="L1185">
        <v>0</v>
      </c>
      <c r="M1185" t="s">
        <v>5520</v>
      </c>
      <c r="N1185">
        <v>22872.12</v>
      </c>
      <c r="O1185">
        <v>14253.61</v>
      </c>
      <c r="P1185">
        <v>0</v>
      </c>
      <c r="Q1185">
        <v>10000</v>
      </c>
      <c r="R1185">
        <v>0</v>
      </c>
      <c r="S1185">
        <v>27125.73</v>
      </c>
    </row>
    <row r="1186" spans="1:19" x14ac:dyDescent="0.35">
      <c r="A1186">
        <v>2024</v>
      </c>
      <c r="B1186" t="s">
        <v>6007</v>
      </c>
      <c r="C1186">
        <v>39</v>
      </c>
      <c r="D1186">
        <v>2</v>
      </c>
      <c r="E1186">
        <v>6</v>
      </c>
      <c r="F1186" t="s">
        <v>262</v>
      </c>
      <c r="G1186" t="s">
        <v>6607</v>
      </c>
      <c r="H1186">
        <v>7</v>
      </c>
      <c r="I1186">
        <v>102087</v>
      </c>
      <c r="J1186">
        <v>1</v>
      </c>
      <c r="K1186" t="s">
        <v>6518</v>
      </c>
      <c r="L1186">
        <v>0</v>
      </c>
      <c r="M1186" t="s">
        <v>5520</v>
      </c>
      <c r="N1186">
        <v>23761.83</v>
      </c>
      <c r="O1186">
        <v>0</v>
      </c>
      <c r="P1186">
        <v>0</v>
      </c>
      <c r="Q1186">
        <v>4500</v>
      </c>
      <c r="R1186">
        <v>0</v>
      </c>
      <c r="S1186">
        <v>19261.830000000002</v>
      </c>
    </row>
    <row r="1187" spans="1:19" x14ac:dyDescent="0.35">
      <c r="A1187">
        <v>2024</v>
      </c>
      <c r="B1187" t="s">
        <v>6007</v>
      </c>
      <c r="C1187">
        <v>39</v>
      </c>
      <c r="D1187">
        <v>2</v>
      </c>
      <c r="E1187">
        <v>9</v>
      </c>
      <c r="F1187" t="s">
        <v>671</v>
      </c>
      <c r="G1187" t="s">
        <v>6608</v>
      </c>
      <c r="H1187">
        <v>7</v>
      </c>
      <c r="I1187">
        <v>102087</v>
      </c>
      <c r="J1187">
        <v>1</v>
      </c>
      <c r="K1187" t="s">
        <v>6518</v>
      </c>
      <c r="L1187">
        <v>0</v>
      </c>
      <c r="M1187" t="s">
        <v>5520</v>
      </c>
      <c r="N1187">
        <v>8337.1299999999992</v>
      </c>
      <c r="O1187">
        <v>13881.02</v>
      </c>
      <c r="P1187">
        <v>0</v>
      </c>
      <c r="Q1187">
        <v>12110</v>
      </c>
      <c r="R1187">
        <v>0</v>
      </c>
      <c r="S1187">
        <v>10108.15</v>
      </c>
    </row>
    <row r="1188" spans="1:19" x14ac:dyDescent="0.35">
      <c r="A1188">
        <v>2024</v>
      </c>
      <c r="B1188" t="s">
        <v>6007</v>
      </c>
      <c r="C1188">
        <v>39</v>
      </c>
      <c r="D1188">
        <v>2</v>
      </c>
      <c r="E1188">
        <v>10</v>
      </c>
      <c r="F1188" t="s">
        <v>672</v>
      </c>
      <c r="G1188" t="s">
        <v>6009</v>
      </c>
      <c r="H1188">
        <v>7</v>
      </c>
      <c r="I1188">
        <v>102087</v>
      </c>
      <c r="J1188">
        <v>2</v>
      </c>
      <c r="K1188" t="s">
        <v>6518</v>
      </c>
      <c r="L1188">
        <v>0</v>
      </c>
      <c r="M1188" t="s">
        <v>5520</v>
      </c>
      <c r="N1188">
        <v>40361.89</v>
      </c>
      <c r="O1188">
        <v>15813.65</v>
      </c>
      <c r="P1188">
        <v>0</v>
      </c>
      <c r="Q1188">
        <v>15315.5</v>
      </c>
      <c r="R1188">
        <v>0</v>
      </c>
      <c r="S1188">
        <v>40860.04</v>
      </c>
    </row>
    <row r="1189" spans="1:19" x14ac:dyDescent="0.35">
      <c r="A1189">
        <v>2024</v>
      </c>
      <c r="B1189" t="s">
        <v>5589</v>
      </c>
      <c r="C1189">
        <v>40</v>
      </c>
      <c r="D1189">
        <v>2</v>
      </c>
      <c r="E1189">
        <v>1</v>
      </c>
      <c r="F1189" t="s">
        <v>673</v>
      </c>
      <c r="G1189" t="s">
        <v>5590</v>
      </c>
      <c r="H1189">
        <v>7</v>
      </c>
      <c r="I1189">
        <v>102087</v>
      </c>
      <c r="J1189">
        <v>1</v>
      </c>
      <c r="K1189" t="s">
        <v>6518</v>
      </c>
      <c r="L1189">
        <v>0</v>
      </c>
      <c r="M1189" t="s">
        <v>5520</v>
      </c>
      <c r="N1189">
        <v>34472.129999999997</v>
      </c>
      <c r="O1189">
        <v>0</v>
      </c>
      <c r="P1189">
        <v>0</v>
      </c>
      <c r="Q1189">
        <v>10500</v>
      </c>
      <c r="R1189">
        <v>0</v>
      </c>
      <c r="S1189">
        <v>23972.13</v>
      </c>
    </row>
    <row r="1190" spans="1:19" x14ac:dyDescent="0.35">
      <c r="A1190">
        <v>2024</v>
      </c>
      <c r="B1190" t="s">
        <v>5589</v>
      </c>
      <c r="C1190">
        <v>40</v>
      </c>
      <c r="D1190">
        <v>2</v>
      </c>
      <c r="E1190">
        <v>2</v>
      </c>
      <c r="F1190" t="s">
        <v>674</v>
      </c>
      <c r="G1190" t="s">
        <v>6010</v>
      </c>
      <c r="H1190">
        <v>7</v>
      </c>
      <c r="I1190">
        <v>102087</v>
      </c>
      <c r="J1190">
        <v>102087</v>
      </c>
      <c r="K1190" t="s">
        <v>6518</v>
      </c>
      <c r="L1190">
        <v>0</v>
      </c>
      <c r="M1190" t="s">
        <v>5520</v>
      </c>
      <c r="N1190">
        <v>19823.14</v>
      </c>
      <c r="O1190">
        <v>9387.6200000000008</v>
      </c>
      <c r="P1190">
        <v>0</v>
      </c>
      <c r="Q1190">
        <v>13000</v>
      </c>
      <c r="R1190">
        <v>0</v>
      </c>
      <c r="S1190">
        <v>16210.76</v>
      </c>
    </row>
    <row r="1191" spans="1:19" x14ac:dyDescent="0.35">
      <c r="A1191">
        <v>2024</v>
      </c>
      <c r="B1191" t="s">
        <v>5589</v>
      </c>
      <c r="C1191">
        <v>40</v>
      </c>
      <c r="D1191">
        <v>2</v>
      </c>
      <c r="E1191">
        <v>3</v>
      </c>
      <c r="F1191" t="s">
        <v>391</v>
      </c>
      <c r="G1191" t="s">
        <v>6263</v>
      </c>
      <c r="H1191">
        <v>7</v>
      </c>
      <c r="I1191">
        <v>102087</v>
      </c>
      <c r="J1191">
        <v>1111</v>
      </c>
      <c r="K1191" t="s">
        <v>6518</v>
      </c>
      <c r="L1191">
        <v>0</v>
      </c>
      <c r="M1191" t="s">
        <v>5520</v>
      </c>
      <c r="N1191">
        <v>24722.29</v>
      </c>
      <c r="O1191">
        <v>3969.03</v>
      </c>
      <c r="P1191">
        <v>0</v>
      </c>
      <c r="Q1191">
        <v>6000</v>
      </c>
      <c r="R1191">
        <v>0</v>
      </c>
      <c r="S1191">
        <v>22691.32</v>
      </c>
    </row>
    <row r="1192" spans="1:19" x14ac:dyDescent="0.35">
      <c r="A1192">
        <v>2024</v>
      </c>
      <c r="B1192" t="s">
        <v>5589</v>
      </c>
      <c r="C1192">
        <v>40</v>
      </c>
      <c r="D1192">
        <v>2</v>
      </c>
      <c r="E1192">
        <v>4</v>
      </c>
      <c r="F1192" t="s">
        <v>568</v>
      </c>
      <c r="G1192" t="s">
        <v>6609</v>
      </c>
      <c r="H1192">
        <v>7</v>
      </c>
      <c r="I1192">
        <v>102087</v>
      </c>
      <c r="J1192">
        <v>1111</v>
      </c>
      <c r="K1192" t="s">
        <v>6518</v>
      </c>
      <c r="L1192">
        <v>0</v>
      </c>
      <c r="M1192" t="s">
        <v>5520</v>
      </c>
      <c r="N1192">
        <v>9392.24</v>
      </c>
      <c r="O1192">
        <v>4380.74</v>
      </c>
      <c r="P1192">
        <v>0</v>
      </c>
      <c r="Q1192">
        <v>8000</v>
      </c>
      <c r="R1192">
        <v>0</v>
      </c>
      <c r="S1192">
        <v>5772.98</v>
      </c>
    </row>
    <row r="1193" spans="1:19" x14ac:dyDescent="0.35">
      <c r="A1193">
        <v>2024</v>
      </c>
      <c r="B1193" t="s">
        <v>5589</v>
      </c>
      <c r="C1193">
        <v>40</v>
      </c>
      <c r="D1193">
        <v>2</v>
      </c>
      <c r="E1193">
        <v>5</v>
      </c>
      <c r="F1193" t="s">
        <v>675</v>
      </c>
      <c r="G1193" t="s">
        <v>6011</v>
      </c>
      <c r="H1193">
        <v>7</v>
      </c>
      <c r="I1193">
        <v>102087</v>
      </c>
      <c r="J1193">
        <v>1111</v>
      </c>
      <c r="K1193" t="s">
        <v>6518</v>
      </c>
      <c r="L1193">
        <v>0</v>
      </c>
      <c r="M1193" t="s">
        <v>5520</v>
      </c>
      <c r="N1193">
        <v>48579.67</v>
      </c>
      <c r="O1193">
        <v>39486.720000000001</v>
      </c>
      <c r="P1193">
        <v>0</v>
      </c>
      <c r="Q1193">
        <v>32000</v>
      </c>
      <c r="R1193">
        <v>0</v>
      </c>
      <c r="S1193">
        <v>56066.39</v>
      </c>
    </row>
    <row r="1194" spans="1:19" x14ac:dyDescent="0.35">
      <c r="A1194">
        <v>2024</v>
      </c>
      <c r="B1194" t="s">
        <v>5589</v>
      </c>
      <c r="C1194">
        <v>40</v>
      </c>
      <c r="D1194">
        <v>2</v>
      </c>
      <c r="E1194">
        <v>6</v>
      </c>
      <c r="F1194" t="s">
        <v>676</v>
      </c>
      <c r="G1194" t="s">
        <v>6610</v>
      </c>
      <c r="H1194">
        <v>7</v>
      </c>
      <c r="I1194">
        <v>102087</v>
      </c>
      <c r="J1194">
        <v>1111</v>
      </c>
      <c r="K1194" t="s">
        <v>6518</v>
      </c>
      <c r="L1194">
        <v>0</v>
      </c>
      <c r="M1194" t="s">
        <v>5520</v>
      </c>
      <c r="N1194">
        <v>15474.23</v>
      </c>
      <c r="O1194">
        <v>5318.91</v>
      </c>
      <c r="P1194">
        <v>0</v>
      </c>
      <c r="Q1194">
        <v>9200</v>
      </c>
      <c r="R1194">
        <v>0</v>
      </c>
      <c r="S1194">
        <v>11593.14</v>
      </c>
    </row>
    <row r="1195" spans="1:19" x14ac:dyDescent="0.35">
      <c r="A1195">
        <v>2024</v>
      </c>
      <c r="B1195" t="s">
        <v>5589</v>
      </c>
      <c r="C1195">
        <v>40</v>
      </c>
      <c r="D1195">
        <v>2</v>
      </c>
      <c r="E1195">
        <v>7</v>
      </c>
      <c r="F1195" t="s">
        <v>314</v>
      </c>
      <c r="G1195" t="s">
        <v>6611</v>
      </c>
      <c r="H1195">
        <v>7</v>
      </c>
      <c r="I1195">
        <v>102087</v>
      </c>
      <c r="J1195">
        <v>1</v>
      </c>
      <c r="K1195" t="s">
        <v>6518</v>
      </c>
      <c r="L1195">
        <v>0</v>
      </c>
      <c r="M1195" t="s">
        <v>5520</v>
      </c>
      <c r="N1195">
        <v>38357.67</v>
      </c>
      <c r="O1195">
        <v>6176.29</v>
      </c>
      <c r="P1195">
        <v>0</v>
      </c>
      <c r="Q1195">
        <v>7000</v>
      </c>
      <c r="R1195">
        <v>0</v>
      </c>
      <c r="S1195">
        <v>37533.96</v>
      </c>
    </row>
    <row r="1196" spans="1:19" x14ac:dyDescent="0.35">
      <c r="A1196">
        <v>2024</v>
      </c>
      <c r="B1196" t="s">
        <v>5589</v>
      </c>
      <c r="C1196">
        <v>40</v>
      </c>
      <c r="D1196">
        <v>2</v>
      </c>
      <c r="E1196">
        <v>8</v>
      </c>
      <c r="F1196" t="s">
        <v>606</v>
      </c>
      <c r="G1196" t="s">
        <v>6276</v>
      </c>
      <c r="H1196">
        <v>7</v>
      </c>
      <c r="I1196">
        <v>102087</v>
      </c>
      <c r="J1196">
        <v>102087</v>
      </c>
      <c r="K1196" t="s">
        <v>6518</v>
      </c>
      <c r="L1196">
        <v>0</v>
      </c>
      <c r="M1196" t="s">
        <v>5520</v>
      </c>
      <c r="N1196">
        <v>29063.77</v>
      </c>
      <c r="O1196">
        <v>16449.45</v>
      </c>
      <c r="P1196">
        <v>0</v>
      </c>
      <c r="Q1196">
        <v>11500</v>
      </c>
      <c r="R1196">
        <v>0</v>
      </c>
      <c r="S1196">
        <v>34013.22</v>
      </c>
    </row>
    <row r="1197" spans="1:19" x14ac:dyDescent="0.35">
      <c r="A1197">
        <v>2024</v>
      </c>
      <c r="B1197" t="s">
        <v>5589</v>
      </c>
      <c r="C1197">
        <v>40</v>
      </c>
      <c r="D1197">
        <v>2</v>
      </c>
      <c r="E1197">
        <v>9</v>
      </c>
      <c r="F1197" t="s">
        <v>677</v>
      </c>
      <c r="G1197" t="s">
        <v>6012</v>
      </c>
      <c r="H1197">
        <v>7</v>
      </c>
      <c r="I1197">
        <v>102087</v>
      </c>
      <c r="J1197">
        <v>1111</v>
      </c>
      <c r="K1197" t="s">
        <v>6518</v>
      </c>
      <c r="L1197">
        <v>0</v>
      </c>
      <c r="M1197" t="s">
        <v>5520</v>
      </c>
      <c r="N1197">
        <v>10370.31</v>
      </c>
      <c r="O1197">
        <v>7737.21</v>
      </c>
      <c r="P1197">
        <v>0</v>
      </c>
      <c r="Q1197">
        <v>6500</v>
      </c>
      <c r="R1197">
        <v>0</v>
      </c>
      <c r="S1197">
        <v>11607.52</v>
      </c>
    </row>
    <row r="1198" spans="1:19" x14ac:dyDescent="0.35">
      <c r="A1198">
        <v>2024</v>
      </c>
      <c r="B1198" t="s">
        <v>5589</v>
      </c>
      <c r="C1198">
        <v>40</v>
      </c>
      <c r="D1198">
        <v>2</v>
      </c>
      <c r="E1198">
        <v>10</v>
      </c>
      <c r="F1198" t="s">
        <v>559</v>
      </c>
      <c r="G1198" t="s">
        <v>5835</v>
      </c>
      <c r="H1198">
        <v>7</v>
      </c>
      <c r="I1198">
        <v>102087</v>
      </c>
      <c r="J1198">
        <v>1111</v>
      </c>
      <c r="K1198" t="s">
        <v>6518</v>
      </c>
      <c r="L1198">
        <v>0</v>
      </c>
      <c r="M1198" t="s">
        <v>5520</v>
      </c>
      <c r="N1198">
        <v>21159.65</v>
      </c>
      <c r="O1198">
        <v>17982.48</v>
      </c>
      <c r="P1198">
        <v>0</v>
      </c>
      <c r="Q1198">
        <v>15000</v>
      </c>
      <c r="R1198">
        <v>0</v>
      </c>
      <c r="S1198">
        <v>24142.13</v>
      </c>
    </row>
    <row r="1199" spans="1:19" x14ac:dyDescent="0.35">
      <c r="A1199">
        <v>2024</v>
      </c>
      <c r="B1199" t="s">
        <v>5589</v>
      </c>
      <c r="C1199">
        <v>40</v>
      </c>
      <c r="D1199">
        <v>2</v>
      </c>
      <c r="E1199">
        <v>11</v>
      </c>
      <c r="F1199" t="s">
        <v>624</v>
      </c>
      <c r="G1199" t="s">
        <v>6013</v>
      </c>
      <c r="H1199">
        <v>7</v>
      </c>
      <c r="I1199">
        <v>102087</v>
      </c>
      <c r="J1199">
        <v>1111</v>
      </c>
      <c r="K1199" t="s">
        <v>6518</v>
      </c>
      <c r="L1199">
        <v>0</v>
      </c>
      <c r="M1199" t="s">
        <v>5520</v>
      </c>
      <c r="N1199">
        <v>47341.56</v>
      </c>
      <c r="O1199">
        <v>20836.43</v>
      </c>
      <c r="P1199">
        <v>0</v>
      </c>
      <c r="Q1199">
        <v>16000</v>
      </c>
      <c r="R1199">
        <v>0</v>
      </c>
      <c r="S1199">
        <v>52177.99</v>
      </c>
    </row>
    <row r="1200" spans="1:19" x14ac:dyDescent="0.35">
      <c r="A1200">
        <v>2024</v>
      </c>
      <c r="B1200" t="s">
        <v>5826</v>
      </c>
      <c r="C1200">
        <v>41</v>
      </c>
      <c r="D1200">
        <v>2</v>
      </c>
      <c r="E1200">
        <v>7</v>
      </c>
      <c r="F1200" t="s">
        <v>331</v>
      </c>
      <c r="G1200" t="s">
        <v>6612</v>
      </c>
      <c r="H1200">
        <v>7</v>
      </c>
      <c r="I1200">
        <v>102087</v>
      </c>
      <c r="J1200">
        <v>1111</v>
      </c>
      <c r="K1200" t="s">
        <v>6613</v>
      </c>
      <c r="L1200">
        <v>0</v>
      </c>
      <c r="M1200" t="s">
        <v>5520</v>
      </c>
      <c r="N1200">
        <v>126557.99</v>
      </c>
      <c r="O1200">
        <v>26046.720000000001</v>
      </c>
      <c r="P1200">
        <v>0</v>
      </c>
      <c r="Q1200">
        <v>52000</v>
      </c>
      <c r="R1200">
        <v>0</v>
      </c>
      <c r="S1200">
        <v>100604.71</v>
      </c>
    </row>
    <row r="1201" spans="1:19" x14ac:dyDescent="0.35">
      <c r="A1201">
        <v>2024</v>
      </c>
      <c r="B1201" t="s">
        <v>5558</v>
      </c>
      <c r="C1201">
        <v>42</v>
      </c>
      <c r="D1201">
        <v>2</v>
      </c>
      <c r="E1201">
        <v>2</v>
      </c>
      <c r="F1201" t="s">
        <v>682</v>
      </c>
      <c r="G1201" t="s">
        <v>6614</v>
      </c>
      <c r="H1201">
        <v>7</v>
      </c>
      <c r="I1201">
        <v>102087</v>
      </c>
      <c r="J1201">
        <v>1</v>
      </c>
      <c r="K1201" t="s">
        <v>6518</v>
      </c>
      <c r="L1201">
        <v>0</v>
      </c>
      <c r="M1201" t="s">
        <v>5520</v>
      </c>
      <c r="N1201">
        <v>153775.21</v>
      </c>
      <c r="O1201">
        <v>26649.61</v>
      </c>
      <c r="P1201">
        <v>0</v>
      </c>
      <c r="Q1201">
        <v>10000</v>
      </c>
      <c r="R1201">
        <v>0</v>
      </c>
      <c r="S1201">
        <v>170424.82</v>
      </c>
    </row>
    <row r="1202" spans="1:19" x14ac:dyDescent="0.35">
      <c r="A1202">
        <v>2024</v>
      </c>
      <c r="B1202" t="s">
        <v>5558</v>
      </c>
      <c r="C1202">
        <v>42</v>
      </c>
      <c r="D1202">
        <v>2</v>
      </c>
      <c r="E1202">
        <v>3</v>
      </c>
      <c r="F1202" t="s">
        <v>369</v>
      </c>
      <c r="G1202" t="s">
        <v>6479</v>
      </c>
      <c r="H1202">
        <v>7</v>
      </c>
      <c r="I1202">
        <v>102087</v>
      </c>
      <c r="J1202">
        <v>2</v>
      </c>
      <c r="K1202" t="s">
        <v>6518</v>
      </c>
      <c r="L1202">
        <v>0</v>
      </c>
      <c r="M1202" t="s">
        <v>5520</v>
      </c>
      <c r="N1202">
        <v>97602.77</v>
      </c>
      <c r="O1202">
        <v>74444.63</v>
      </c>
      <c r="P1202">
        <v>0</v>
      </c>
      <c r="Q1202">
        <v>70229.789999999994</v>
      </c>
      <c r="R1202">
        <v>0</v>
      </c>
      <c r="S1202">
        <v>101817.61</v>
      </c>
    </row>
    <row r="1203" spans="1:19" x14ac:dyDescent="0.35">
      <c r="A1203">
        <v>2024</v>
      </c>
      <c r="B1203" t="s">
        <v>5558</v>
      </c>
      <c r="C1203">
        <v>42</v>
      </c>
      <c r="D1203">
        <v>2</v>
      </c>
      <c r="E1203">
        <v>6</v>
      </c>
      <c r="F1203" t="s">
        <v>684</v>
      </c>
      <c r="G1203" t="s">
        <v>6615</v>
      </c>
      <c r="H1203">
        <v>7</v>
      </c>
      <c r="I1203">
        <v>102087</v>
      </c>
      <c r="J1203">
        <v>1</v>
      </c>
      <c r="K1203" t="s">
        <v>6518</v>
      </c>
      <c r="L1203">
        <v>0</v>
      </c>
      <c r="M1203" t="s">
        <v>5520</v>
      </c>
      <c r="N1203">
        <v>76843.7</v>
      </c>
      <c r="O1203">
        <v>58462.16</v>
      </c>
      <c r="P1203">
        <v>0</v>
      </c>
      <c r="Q1203">
        <v>31941.66</v>
      </c>
      <c r="R1203">
        <v>0</v>
      </c>
      <c r="S1203">
        <v>103364.2</v>
      </c>
    </row>
    <row r="1204" spans="1:19" x14ac:dyDescent="0.35">
      <c r="A1204">
        <v>2024</v>
      </c>
      <c r="B1204" t="s">
        <v>5561</v>
      </c>
      <c r="C1204">
        <v>43</v>
      </c>
      <c r="D1204">
        <v>2</v>
      </c>
      <c r="E1204">
        <v>4</v>
      </c>
      <c r="F1204" t="s">
        <v>369</v>
      </c>
      <c r="G1204" t="s">
        <v>6014</v>
      </c>
      <c r="H1204">
        <v>7</v>
      </c>
      <c r="I1204">
        <v>102087</v>
      </c>
      <c r="J1204">
        <v>3</v>
      </c>
      <c r="K1204" t="s">
        <v>6518</v>
      </c>
      <c r="L1204">
        <v>0</v>
      </c>
      <c r="M1204" t="s">
        <v>5520</v>
      </c>
      <c r="N1204">
        <v>217392.23</v>
      </c>
      <c r="O1204">
        <v>57235.91</v>
      </c>
      <c r="P1204">
        <v>0</v>
      </c>
      <c r="Q1204">
        <v>110651.88</v>
      </c>
      <c r="R1204">
        <v>0</v>
      </c>
      <c r="S1204">
        <v>163976.26</v>
      </c>
    </row>
    <row r="1205" spans="1:19" x14ac:dyDescent="0.35">
      <c r="A1205">
        <v>2024</v>
      </c>
      <c r="B1205" t="s">
        <v>5561</v>
      </c>
      <c r="C1205">
        <v>43</v>
      </c>
      <c r="D1205">
        <v>2</v>
      </c>
      <c r="E1205">
        <v>11</v>
      </c>
      <c r="F1205" t="s">
        <v>690</v>
      </c>
      <c r="G1205" t="s">
        <v>6616</v>
      </c>
      <c r="H1205">
        <v>7</v>
      </c>
      <c r="I1205">
        <v>102087</v>
      </c>
      <c r="J1205">
        <v>1111</v>
      </c>
      <c r="K1205" t="s">
        <v>6613</v>
      </c>
      <c r="L1205">
        <v>0</v>
      </c>
      <c r="M1205" t="s">
        <v>5520</v>
      </c>
      <c r="N1205">
        <v>32289.599999999999</v>
      </c>
      <c r="O1205">
        <v>15752.54</v>
      </c>
      <c r="P1205">
        <v>0</v>
      </c>
      <c r="Q1205">
        <v>19500</v>
      </c>
      <c r="R1205">
        <v>0</v>
      </c>
      <c r="S1205">
        <v>28542.14</v>
      </c>
    </row>
    <row r="1206" spans="1:19" x14ac:dyDescent="0.35">
      <c r="A1206">
        <v>2024</v>
      </c>
      <c r="B1206" t="s">
        <v>5548</v>
      </c>
      <c r="C1206">
        <v>44</v>
      </c>
      <c r="D1206">
        <v>2</v>
      </c>
      <c r="E1206">
        <v>4</v>
      </c>
      <c r="F1206" t="s">
        <v>695</v>
      </c>
      <c r="G1206" t="s">
        <v>6019</v>
      </c>
      <c r="H1206">
        <v>7</v>
      </c>
      <c r="I1206">
        <v>102087</v>
      </c>
      <c r="J1206">
        <v>2</v>
      </c>
      <c r="K1206" t="s">
        <v>6518</v>
      </c>
      <c r="L1206">
        <v>0</v>
      </c>
      <c r="M1206" t="s">
        <v>5520</v>
      </c>
      <c r="N1206">
        <v>101311.83</v>
      </c>
      <c r="O1206">
        <v>31587.51</v>
      </c>
      <c r="P1206">
        <v>0</v>
      </c>
      <c r="Q1206">
        <v>30000</v>
      </c>
      <c r="R1206">
        <v>0</v>
      </c>
      <c r="S1206">
        <v>102899.34</v>
      </c>
    </row>
    <row r="1207" spans="1:19" x14ac:dyDescent="0.35">
      <c r="A1207">
        <v>2024</v>
      </c>
      <c r="B1207" t="s">
        <v>5548</v>
      </c>
      <c r="C1207">
        <v>44</v>
      </c>
      <c r="D1207">
        <v>2</v>
      </c>
      <c r="E1207">
        <v>5</v>
      </c>
      <c r="F1207" t="s">
        <v>696</v>
      </c>
      <c r="G1207" t="s">
        <v>6617</v>
      </c>
      <c r="H1207">
        <v>7</v>
      </c>
      <c r="I1207">
        <v>102087</v>
      </c>
      <c r="J1207">
        <v>1</v>
      </c>
      <c r="K1207" t="s">
        <v>6518</v>
      </c>
      <c r="L1207">
        <v>0</v>
      </c>
      <c r="M1207" t="s">
        <v>5520</v>
      </c>
      <c r="N1207">
        <v>40113.65</v>
      </c>
      <c r="O1207">
        <v>28360.66</v>
      </c>
      <c r="P1207">
        <v>0</v>
      </c>
      <c r="Q1207">
        <v>28500</v>
      </c>
      <c r="R1207">
        <v>0</v>
      </c>
      <c r="S1207">
        <v>39974.31</v>
      </c>
    </row>
    <row r="1208" spans="1:19" x14ac:dyDescent="0.35">
      <c r="A1208">
        <v>2024</v>
      </c>
      <c r="B1208" t="s">
        <v>5548</v>
      </c>
      <c r="C1208">
        <v>44</v>
      </c>
      <c r="D1208">
        <v>2</v>
      </c>
      <c r="E1208">
        <v>7</v>
      </c>
      <c r="F1208" t="s">
        <v>697</v>
      </c>
      <c r="G1208" t="s">
        <v>6020</v>
      </c>
      <c r="H1208">
        <v>7</v>
      </c>
      <c r="I1208">
        <v>102087</v>
      </c>
      <c r="J1208">
        <v>2</v>
      </c>
      <c r="K1208" t="s">
        <v>6518</v>
      </c>
      <c r="L1208">
        <v>0</v>
      </c>
      <c r="M1208" t="s">
        <v>5520</v>
      </c>
      <c r="N1208">
        <v>269396.55</v>
      </c>
      <c r="O1208">
        <v>212906.11</v>
      </c>
      <c r="P1208">
        <v>0</v>
      </c>
      <c r="Q1208">
        <v>82780.72</v>
      </c>
      <c r="R1208">
        <v>0</v>
      </c>
      <c r="S1208">
        <v>399521.94</v>
      </c>
    </row>
    <row r="1209" spans="1:19" x14ac:dyDescent="0.35">
      <c r="A1209">
        <v>2024</v>
      </c>
      <c r="B1209" t="s">
        <v>5548</v>
      </c>
      <c r="C1209">
        <v>44</v>
      </c>
      <c r="D1209">
        <v>2</v>
      </c>
      <c r="E1209">
        <v>8</v>
      </c>
      <c r="F1209" t="s">
        <v>698</v>
      </c>
      <c r="G1209" t="s">
        <v>6021</v>
      </c>
      <c r="H1209">
        <v>7</v>
      </c>
      <c r="I1209">
        <v>102087</v>
      </c>
      <c r="J1209">
        <v>1</v>
      </c>
      <c r="K1209" t="s">
        <v>6518</v>
      </c>
      <c r="L1209">
        <v>0</v>
      </c>
      <c r="M1209" t="s">
        <v>5520</v>
      </c>
      <c r="N1209">
        <v>106797.2</v>
      </c>
      <c r="O1209">
        <v>156706.45000000001</v>
      </c>
      <c r="P1209">
        <v>0</v>
      </c>
      <c r="Q1209">
        <v>150686.53</v>
      </c>
      <c r="R1209">
        <v>0</v>
      </c>
      <c r="S1209">
        <v>112817.12</v>
      </c>
    </row>
    <row r="1210" spans="1:19" x14ac:dyDescent="0.35">
      <c r="A1210">
        <v>2024</v>
      </c>
      <c r="B1210" t="s">
        <v>5548</v>
      </c>
      <c r="C1210">
        <v>44</v>
      </c>
      <c r="D1210">
        <v>2</v>
      </c>
      <c r="E1210">
        <v>9</v>
      </c>
      <c r="F1210" t="s">
        <v>699</v>
      </c>
      <c r="G1210" t="s">
        <v>6022</v>
      </c>
      <c r="H1210">
        <v>7</v>
      </c>
      <c r="I1210">
        <v>102087</v>
      </c>
      <c r="J1210">
        <v>2</v>
      </c>
      <c r="K1210" t="s">
        <v>6518</v>
      </c>
      <c r="L1210">
        <v>0</v>
      </c>
      <c r="M1210" t="s">
        <v>5520</v>
      </c>
      <c r="N1210">
        <v>294714.76</v>
      </c>
      <c r="O1210">
        <v>135147.04999999999</v>
      </c>
      <c r="P1210">
        <v>0</v>
      </c>
      <c r="Q1210">
        <v>321031.69</v>
      </c>
      <c r="R1210">
        <v>0</v>
      </c>
      <c r="S1210">
        <v>108830.12</v>
      </c>
    </row>
    <row r="1211" spans="1:19" x14ac:dyDescent="0.35">
      <c r="A1211">
        <v>2024</v>
      </c>
      <c r="B1211" t="s">
        <v>5548</v>
      </c>
      <c r="C1211">
        <v>44</v>
      </c>
      <c r="D1211">
        <v>2</v>
      </c>
      <c r="E1211">
        <v>10</v>
      </c>
      <c r="F1211" t="s">
        <v>340</v>
      </c>
      <c r="G1211" t="s">
        <v>6023</v>
      </c>
      <c r="H1211">
        <v>7</v>
      </c>
      <c r="I1211">
        <v>102087</v>
      </c>
      <c r="J1211">
        <v>1</v>
      </c>
      <c r="K1211" t="s">
        <v>6518</v>
      </c>
      <c r="L1211">
        <v>0</v>
      </c>
      <c r="M1211" t="s">
        <v>5520</v>
      </c>
      <c r="N1211">
        <v>41111.279999999999</v>
      </c>
      <c r="O1211">
        <v>27121.08</v>
      </c>
      <c r="P1211">
        <v>0</v>
      </c>
      <c r="Q1211">
        <v>16550</v>
      </c>
      <c r="R1211">
        <v>0</v>
      </c>
      <c r="S1211">
        <v>51682.36</v>
      </c>
    </row>
    <row r="1212" spans="1:19" x14ac:dyDescent="0.35">
      <c r="A1212">
        <v>2024</v>
      </c>
      <c r="B1212" t="s">
        <v>5548</v>
      </c>
      <c r="C1212">
        <v>44</v>
      </c>
      <c r="D1212">
        <v>2</v>
      </c>
      <c r="E1212">
        <v>11</v>
      </c>
      <c r="F1212" t="s">
        <v>455</v>
      </c>
      <c r="G1212" t="s">
        <v>6024</v>
      </c>
      <c r="H1212">
        <v>7</v>
      </c>
      <c r="I1212">
        <v>102087</v>
      </c>
      <c r="J1212">
        <v>2</v>
      </c>
      <c r="K1212" t="s">
        <v>6518</v>
      </c>
      <c r="L1212">
        <v>0</v>
      </c>
      <c r="M1212" t="s">
        <v>5520</v>
      </c>
      <c r="N1212">
        <v>67166.86</v>
      </c>
      <c r="O1212">
        <v>84679.22</v>
      </c>
      <c r="P1212">
        <v>0</v>
      </c>
      <c r="Q1212">
        <v>0</v>
      </c>
      <c r="R1212">
        <v>0</v>
      </c>
      <c r="S1212">
        <v>151846.07999999999</v>
      </c>
    </row>
    <row r="1213" spans="1:19" x14ac:dyDescent="0.35">
      <c r="A1213">
        <v>2024</v>
      </c>
      <c r="B1213" t="s">
        <v>5717</v>
      </c>
      <c r="C1213">
        <v>45</v>
      </c>
      <c r="D1213">
        <v>2</v>
      </c>
      <c r="E1213">
        <v>3</v>
      </c>
      <c r="F1213" t="s">
        <v>391</v>
      </c>
      <c r="G1213" t="s">
        <v>6025</v>
      </c>
      <c r="H1213">
        <v>7</v>
      </c>
      <c r="I1213">
        <v>102087</v>
      </c>
      <c r="J1213">
        <v>2</v>
      </c>
      <c r="K1213" t="s">
        <v>6518</v>
      </c>
      <c r="L1213">
        <v>0</v>
      </c>
      <c r="M1213" t="s">
        <v>5520</v>
      </c>
      <c r="N1213">
        <v>1873437.19</v>
      </c>
      <c r="O1213">
        <v>530610.98</v>
      </c>
      <c r="P1213">
        <v>0</v>
      </c>
      <c r="Q1213">
        <v>375000</v>
      </c>
      <c r="R1213">
        <v>0</v>
      </c>
      <c r="S1213">
        <v>2029048.17</v>
      </c>
    </row>
    <row r="1214" spans="1:19" x14ac:dyDescent="0.35">
      <c r="A1214">
        <v>2024</v>
      </c>
      <c r="B1214" t="s">
        <v>5717</v>
      </c>
      <c r="C1214">
        <v>45</v>
      </c>
      <c r="D1214">
        <v>2</v>
      </c>
      <c r="E1214">
        <v>9</v>
      </c>
      <c r="F1214" t="s">
        <v>704</v>
      </c>
      <c r="G1214" t="s">
        <v>5838</v>
      </c>
      <c r="H1214">
        <v>7</v>
      </c>
      <c r="I1214">
        <v>102087</v>
      </c>
      <c r="J1214">
        <v>1111</v>
      </c>
      <c r="K1214" t="s">
        <v>6613</v>
      </c>
      <c r="L1214">
        <v>0</v>
      </c>
      <c r="M1214" t="s">
        <v>5520</v>
      </c>
      <c r="N1214">
        <v>64972.3</v>
      </c>
      <c r="O1214">
        <v>436926.28</v>
      </c>
      <c r="P1214">
        <v>0</v>
      </c>
      <c r="Q1214">
        <v>457418.34</v>
      </c>
      <c r="R1214">
        <v>0</v>
      </c>
      <c r="S1214">
        <v>44480.24</v>
      </c>
    </row>
    <row r="1215" spans="1:19" x14ac:dyDescent="0.35">
      <c r="A1215">
        <v>2024</v>
      </c>
      <c r="B1215" t="s">
        <v>5572</v>
      </c>
      <c r="C1215">
        <v>46</v>
      </c>
      <c r="D1215">
        <v>2</v>
      </c>
      <c r="E1215">
        <v>1</v>
      </c>
      <c r="F1215" t="s">
        <v>521</v>
      </c>
      <c r="G1215" t="s">
        <v>6618</v>
      </c>
      <c r="H1215">
        <v>7</v>
      </c>
      <c r="I1215">
        <v>102087</v>
      </c>
      <c r="J1215">
        <v>9110</v>
      </c>
      <c r="K1215" t="s">
        <v>6518</v>
      </c>
      <c r="L1215">
        <v>0</v>
      </c>
      <c r="M1215" t="s">
        <v>5520</v>
      </c>
      <c r="N1215">
        <v>90179.63</v>
      </c>
      <c r="O1215">
        <v>38237.81</v>
      </c>
      <c r="P1215">
        <v>0</v>
      </c>
      <c r="Q1215">
        <v>36167</v>
      </c>
      <c r="R1215">
        <v>0</v>
      </c>
      <c r="S1215">
        <v>92250.44</v>
      </c>
    </row>
    <row r="1216" spans="1:19" x14ac:dyDescent="0.35">
      <c r="A1216">
        <v>2024</v>
      </c>
      <c r="B1216" t="s">
        <v>5572</v>
      </c>
      <c r="C1216">
        <v>46</v>
      </c>
      <c r="D1216">
        <v>2</v>
      </c>
      <c r="E1216">
        <v>3</v>
      </c>
      <c r="F1216" t="s">
        <v>431</v>
      </c>
      <c r="G1216" t="s">
        <v>6294</v>
      </c>
      <c r="H1216">
        <v>7</v>
      </c>
      <c r="I1216">
        <v>102087</v>
      </c>
      <c r="J1216">
        <v>2</v>
      </c>
      <c r="K1216" t="s">
        <v>6518</v>
      </c>
      <c r="L1216">
        <v>0</v>
      </c>
      <c r="M1216" t="s">
        <v>5520</v>
      </c>
      <c r="N1216">
        <v>255266.66</v>
      </c>
      <c r="O1216">
        <v>87296.22</v>
      </c>
      <c r="P1216">
        <v>0</v>
      </c>
      <c r="Q1216">
        <v>79532.14</v>
      </c>
      <c r="R1216">
        <v>0</v>
      </c>
      <c r="S1216">
        <v>263030.74</v>
      </c>
    </row>
    <row r="1217" spans="1:19" x14ac:dyDescent="0.35">
      <c r="A1217">
        <v>2024</v>
      </c>
      <c r="B1217" t="s">
        <v>5572</v>
      </c>
      <c r="C1217">
        <v>46</v>
      </c>
      <c r="D1217">
        <v>2</v>
      </c>
      <c r="E1217">
        <v>5</v>
      </c>
      <c r="F1217" t="s">
        <v>708</v>
      </c>
      <c r="G1217" t="s">
        <v>6028</v>
      </c>
      <c r="H1217">
        <v>7</v>
      </c>
      <c r="I1217">
        <v>102087</v>
      </c>
      <c r="J1217">
        <v>4</v>
      </c>
      <c r="K1217" t="s">
        <v>6518</v>
      </c>
      <c r="L1217">
        <v>0</v>
      </c>
      <c r="M1217" t="s">
        <v>5520</v>
      </c>
      <c r="N1217">
        <v>3176.36</v>
      </c>
      <c r="O1217">
        <v>24485.07</v>
      </c>
      <c r="P1217">
        <v>0</v>
      </c>
      <c r="Q1217">
        <v>27055.3</v>
      </c>
      <c r="R1217">
        <v>0</v>
      </c>
      <c r="S1217">
        <v>606.13</v>
      </c>
    </row>
    <row r="1218" spans="1:19" x14ac:dyDescent="0.35">
      <c r="A1218">
        <v>2024</v>
      </c>
      <c r="B1218" t="s">
        <v>5572</v>
      </c>
      <c r="C1218">
        <v>46</v>
      </c>
      <c r="D1218">
        <v>2</v>
      </c>
      <c r="E1218">
        <v>6</v>
      </c>
      <c r="F1218" t="s">
        <v>709</v>
      </c>
      <c r="G1218" t="s">
        <v>5648</v>
      </c>
      <c r="H1218">
        <v>7</v>
      </c>
      <c r="I1218">
        <v>102087</v>
      </c>
      <c r="J1218">
        <v>102087</v>
      </c>
      <c r="K1218" t="s">
        <v>6518</v>
      </c>
      <c r="L1218">
        <v>0</v>
      </c>
      <c r="M1218" t="s">
        <v>5520</v>
      </c>
      <c r="N1218">
        <v>21823.32</v>
      </c>
      <c r="O1218">
        <v>48715.59</v>
      </c>
      <c r="P1218">
        <v>0</v>
      </c>
      <c r="Q1218">
        <v>40000</v>
      </c>
      <c r="R1218">
        <v>0</v>
      </c>
      <c r="S1218">
        <v>30538.91</v>
      </c>
    </row>
    <row r="1219" spans="1:19" x14ac:dyDescent="0.35">
      <c r="A1219">
        <v>2024</v>
      </c>
      <c r="B1219" t="s">
        <v>5572</v>
      </c>
      <c r="C1219">
        <v>46</v>
      </c>
      <c r="D1219">
        <v>2</v>
      </c>
      <c r="E1219">
        <v>7</v>
      </c>
      <c r="F1219" t="s">
        <v>710</v>
      </c>
      <c r="G1219" t="s">
        <v>6480</v>
      </c>
      <c r="H1219">
        <v>7</v>
      </c>
      <c r="I1219">
        <v>102087</v>
      </c>
      <c r="J1219">
        <v>2</v>
      </c>
      <c r="K1219" t="s">
        <v>6518</v>
      </c>
      <c r="L1219">
        <v>0</v>
      </c>
      <c r="M1219" t="s">
        <v>5520</v>
      </c>
      <c r="N1219">
        <v>189964.32</v>
      </c>
      <c r="O1219">
        <v>161934.74</v>
      </c>
      <c r="P1219">
        <v>0</v>
      </c>
      <c r="Q1219">
        <v>125384.15</v>
      </c>
      <c r="R1219">
        <v>0</v>
      </c>
      <c r="S1219">
        <v>226514.91</v>
      </c>
    </row>
    <row r="1220" spans="1:19" x14ac:dyDescent="0.35">
      <c r="A1220">
        <v>2024</v>
      </c>
      <c r="B1220" t="s">
        <v>5572</v>
      </c>
      <c r="C1220">
        <v>46</v>
      </c>
      <c r="D1220">
        <v>2</v>
      </c>
      <c r="E1220">
        <v>9</v>
      </c>
      <c r="F1220" t="s">
        <v>527</v>
      </c>
      <c r="G1220" t="s">
        <v>6619</v>
      </c>
      <c r="H1220">
        <v>7</v>
      </c>
      <c r="I1220">
        <v>102087</v>
      </c>
      <c r="J1220">
        <v>1</v>
      </c>
      <c r="K1220" t="s">
        <v>6518</v>
      </c>
      <c r="L1220">
        <v>0</v>
      </c>
      <c r="M1220" t="s">
        <v>5520</v>
      </c>
      <c r="N1220">
        <v>37085.699999999997</v>
      </c>
      <c r="O1220">
        <v>14714.71</v>
      </c>
      <c r="P1220">
        <v>0</v>
      </c>
      <c r="Q1220">
        <v>16000</v>
      </c>
      <c r="R1220">
        <v>0</v>
      </c>
      <c r="S1220">
        <v>35800.410000000003</v>
      </c>
    </row>
    <row r="1221" spans="1:19" x14ac:dyDescent="0.35">
      <c r="A1221">
        <v>2024</v>
      </c>
      <c r="B1221" t="s">
        <v>5572</v>
      </c>
      <c r="C1221">
        <v>46</v>
      </c>
      <c r="D1221">
        <v>2</v>
      </c>
      <c r="E1221">
        <v>10</v>
      </c>
      <c r="F1221" t="s">
        <v>655</v>
      </c>
      <c r="G1221" t="s">
        <v>6030</v>
      </c>
      <c r="H1221">
        <v>7</v>
      </c>
      <c r="I1221">
        <v>102087</v>
      </c>
      <c r="J1221">
        <v>3</v>
      </c>
      <c r="K1221" t="s">
        <v>6518</v>
      </c>
      <c r="L1221">
        <v>0</v>
      </c>
      <c r="M1221" t="s">
        <v>5520</v>
      </c>
      <c r="N1221">
        <v>230425.13</v>
      </c>
      <c r="O1221">
        <v>285570.55</v>
      </c>
      <c r="P1221">
        <v>0</v>
      </c>
      <c r="Q1221">
        <v>213861.62</v>
      </c>
      <c r="R1221">
        <v>0</v>
      </c>
      <c r="S1221">
        <v>302134.06</v>
      </c>
    </row>
    <row r="1222" spans="1:19" x14ac:dyDescent="0.35">
      <c r="A1222">
        <v>2024</v>
      </c>
      <c r="B1222" t="s">
        <v>5572</v>
      </c>
      <c r="C1222">
        <v>46</v>
      </c>
      <c r="D1222">
        <v>2</v>
      </c>
      <c r="E1222">
        <v>11</v>
      </c>
      <c r="F1222" t="s">
        <v>629</v>
      </c>
      <c r="G1222" t="s">
        <v>5650</v>
      </c>
      <c r="H1222">
        <v>7</v>
      </c>
      <c r="I1222">
        <v>102087</v>
      </c>
      <c r="J1222">
        <v>3</v>
      </c>
      <c r="K1222" t="s">
        <v>6518</v>
      </c>
      <c r="L1222">
        <v>0</v>
      </c>
      <c r="M1222" t="s">
        <v>5520</v>
      </c>
      <c r="N1222">
        <v>392584.71</v>
      </c>
      <c r="O1222">
        <v>132030.85</v>
      </c>
      <c r="P1222">
        <v>0</v>
      </c>
      <c r="Q1222">
        <v>186779.54</v>
      </c>
      <c r="R1222">
        <v>0</v>
      </c>
      <c r="S1222">
        <v>337836.02</v>
      </c>
    </row>
    <row r="1223" spans="1:19" x14ac:dyDescent="0.35">
      <c r="A1223">
        <v>2024</v>
      </c>
      <c r="B1223" t="s">
        <v>5572</v>
      </c>
      <c r="C1223">
        <v>46</v>
      </c>
      <c r="D1223">
        <v>2</v>
      </c>
      <c r="E1223">
        <v>14</v>
      </c>
      <c r="F1223" t="s">
        <v>510</v>
      </c>
      <c r="G1223" t="s">
        <v>6269</v>
      </c>
      <c r="H1223">
        <v>7</v>
      </c>
      <c r="I1223">
        <v>102087</v>
      </c>
      <c r="J1223">
        <v>1111</v>
      </c>
      <c r="K1223" t="s">
        <v>6613</v>
      </c>
      <c r="L1223">
        <v>0</v>
      </c>
      <c r="M1223" t="s">
        <v>5520</v>
      </c>
      <c r="N1223">
        <v>125187.91</v>
      </c>
      <c r="O1223">
        <v>89502.92</v>
      </c>
      <c r="P1223">
        <v>0</v>
      </c>
      <c r="Q1223">
        <v>67125</v>
      </c>
      <c r="R1223">
        <v>0</v>
      </c>
      <c r="S1223">
        <v>147565.82999999999</v>
      </c>
    </row>
    <row r="1224" spans="1:19" x14ac:dyDescent="0.35">
      <c r="A1224">
        <v>2024</v>
      </c>
      <c r="B1224" t="s">
        <v>5572</v>
      </c>
      <c r="C1224">
        <v>46</v>
      </c>
      <c r="D1224">
        <v>2</v>
      </c>
      <c r="E1224">
        <v>16</v>
      </c>
      <c r="F1224" t="s">
        <v>633</v>
      </c>
      <c r="G1224" t="s">
        <v>6216</v>
      </c>
      <c r="H1224">
        <v>7</v>
      </c>
      <c r="I1224">
        <v>102087</v>
      </c>
      <c r="J1224">
        <v>1</v>
      </c>
      <c r="K1224" t="s">
        <v>6518</v>
      </c>
      <c r="L1224">
        <v>0</v>
      </c>
      <c r="M1224" t="s">
        <v>5520</v>
      </c>
      <c r="N1224">
        <v>63906.86</v>
      </c>
      <c r="O1224">
        <v>42707.79</v>
      </c>
      <c r="P1224">
        <v>0</v>
      </c>
      <c r="Q1224">
        <v>38000</v>
      </c>
      <c r="R1224">
        <v>0</v>
      </c>
      <c r="S1224">
        <v>68614.649999999994</v>
      </c>
    </row>
    <row r="1225" spans="1:19" x14ac:dyDescent="0.35">
      <c r="A1225">
        <v>2024</v>
      </c>
      <c r="B1225" t="s">
        <v>5572</v>
      </c>
      <c r="C1225">
        <v>46</v>
      </c>
      <c r="D1225">
        <v>2</v>
      </c>
      <c r="E1225">
        <v>17</v>
      </c>
      <c r="F1225" t="s">
        <v>336</v>
      </c>
      <c r="G1225" t="s">
        <v>5573</v>
      </c>
      <c r="H1225">
        <v>7</v>
      </c>
      <c r="I1225">
        <v>102087</v>
      </c>
      <c r="J1225">
        <v>3</v>
      </c>
      <c r="K1225" t="s">
        <v>6518</v>
      </c>
      <c r="L1225">
        <v>0</v>
      </c>
      <c r="M1225" t="s">
        <v>5520</v>
      </c>
      <c r="N1225">
        <v>132904.24</v>
      </c>
      <c r="O1225">
        <v>115220.91</v>
      </c>
      <c r="P1225">
        <v>0</v>
      </c>
      <c r="Q1225">
        <v>125863.47</v>
      </c>
      <c r="R1225">
        <v>0</v>
      </c>
      <c r="S1225">
        <v>122261.68</v>
      </c>
    </row>
    <row r="1226" spans="1:19" x14ac:dyDescent="0.35">
      <c r="A1226">
        <v>2024</v>
      </c>
      <c r="B1226" t="s">
        <v>5572</v>
      </c>
      <c r="C1226">
        <v>46</v>
      </c>
      <c r="D1226">
        <v>2</v>
      </c>
      <c r="E1226">
        <v>18</v>
      </c>
      <c r="F1226" t="s">
        <v>340</v>
      </c>
      <c r="G1226" t="s">
        <v>6032</v>
      </c>
      <c r="H1226">
        <v>7</v>
      </c>
      <c r="I1226">
        <v>102087</v>
      </c>
      <c r="J1226">
        <v>4</v>
      </c>
      <c r="K1226" t="s">
        <v>6518</v>
      </c>
      <c r="L1226">
        <v>0</v>
      </c>
      <c r="M1226" t="s">
        <v>5520</v>
      </c>
      <c r="N1226">
        <v>48828.1</v>
      </c>
      <c r="O1226">
        <v>112936.86</v>
      </c>
      <c r="P1226">
        <v>0</v>
      </c>
      <c r="Q1226">
        <v>129392.77</v>
      </c>
      <c r="R1226">
        <v>0</v>
      </c>
      <c r="S1226">
        <v>32372.19</v>
      </c>
    </row>
    <row r="1227" spans="1:19" x14ac:dyDescent="0.35">
      <c r="A1227">
        <v>2024</v>
      </c>
      <c r="B1227" t="s">
        <v>5572</v>
      </c>
      <c r="C1227">
        <v>46</v>
      </c>
      <c r="D1227">
        <v>2</v>
      </c>
      <c r="E1227">
        <v>19</v>
      </c>
      <c r="F1227" t="s">
        <v>278</v>
      </c>
      <c r="G1227" t="s">
        <v>6033</v>
      </c>
      <c r="H1227">
        <v>7</v>
      </c>
      <c r="I1227">
        <v>102087</v>
      </c>
      <c r="J1227">
        <v>2</v>
      </c>
      <c r="K1227" t="s">
        <v>6518</v>
      </c>
      <c r="L1227">
        <v>0</v>
      </c>
      <c r="M1227" t="s">
        <v>5520</v>
      </c>
      <c r="N1227">
        <v>78189.679999999993</v>
      </c>
      <c r="O1227">
        <v>55738.11</v>
      </c>
      <c r="P1227">
        <v>0</v>
      </c>
      <c r="Q1227">
        <v>56570.37</v>
      </c>
      <c r="R1227">
        <v>0</v>
      </c>
      <c r="S1227">
        <v>77357.42</v>
      </c>
    </row>
    <row r="1228" spans="1:19" x14ac:dyDescent="0.35">
      <c r="A1228">
        <v>2024</v>
      </c>
      <c r="B1228" t="s">
        <v>5572</v>
      </c>
      <c r="C1228">
        <v>46</v>
      </c>
      <c r="D1228">
        <v>2</v>
      </c>
      <c r="E1228">
        <v>20</v>
      </c>
      <c r="F1228" t="s">
        <v>125</v>
      </c>
      <c r="G1228" t="s">
        <v>6034</v>
      </c>
      <c r="H1228">
        <v>7</v>
      </c>
      <c r="I1228">
        <v>102087</v>
      </c>
      <c r="J1228">
        <v>3</v>
      </c>
      <c r="K1228" t="s">
        <v>6518</v>
      </c>
      <c r="L1228">
        <v>0</v>
      </c>
      <c r="M1228" t="s">
        <v>5520</v>
      </c>
      <c r="N1228">
        <v>49055.21</v>
      </c>
      <c r="O1228">
        <v>0</v>
      </c>
      <c r="P1228">
        <v>0</v>
      </c>
      <c r="Q1228">
        <v>80639.039999999994</v>
      </c>
      <c r="R1228">
        <v>0</v>
      </c>
      <c r="S1228">
        <v>-31583.83</v>
      </c>
    </row>
    <row r="1229" spans="1:19" x14ac:dyDescent="0.35">
      <c r="A1229">
        <v>2024</v>
      </c>
      <c r="B1229" t="s">
        <v>5586</v>
      </c>
      <c r="C1229">
        <v>47</v>
      </c>
      <c r="D1229">
        <v>2</v>
      </c>
      <c r="E1229">
        <v>1</v>
      </c>
      <c r="F1229" t="s">
        <v>715</v>
      </c>
      <c r="G1229" t="s">
        <v>6620</v>
      </c>
      <c r="H1229">
        <v>7</v>
      </c>
      <c r="I1229">
        <v>102087</v>
      </c>
      <c r="J1229">
        <v>1</v>
      </c>
      <c r="K1229" t="s">
        <v>6518</v>
      </c>
      <c r="L1229">
        <v>0</v>
      </c>
      <c r="M1229" t="s">
        <v>5520</v>
      </c>
      <c r="N1229">
        <v>6299.32</v>
      </c>
      <c r="O1229">
        <v>6206.14</v>
      </c>
      <c r="P1229">
        <v>0</v>
      </c>
      <c r="Q1229">
        <v>10880</v>
      </c>
      <c r="R1229">
        <v>0</v>
      </c>
      <c r="S1229">
        <v>1625.46</v>
      </c>
    </row>
    <row r="1230" spans="1:19" x14ac:dyDescent="0.35">
      <c r="A1230">
        <v>2024</v>
      </c>
      <c r="B1230" t="s">
        <v>5586</v>
      </c>
      <c r="C1230">
        <v>47</v>
      </c>
      <c r="D1230">
        <v>2</v>
      </c>
      <c r="E1230">
        <v>2</v>
      </c>
      <c r="F1230" t="s">
        <v>716</v>
      </c>
      <c r="G1230" t="s">
        <v>6035</v>
      </c>
      <c r="H1230">
        <v>7</v>
      </c>
      <c r="I1230">
        <v>102087</v>
      </c>
      <c r="J1230">
        <v>404</v>
      </c>
      <c r="K1230" t="s">
        <v>6518</v>
      </c>
      <c r="L1230">
        <v>0</v>
      </c>
      <c r="M1230" t="s">
        <v>5520</v>
      </c>
      <c r="N1230">
        <v>135.25</v>
      </c>
      <c r="O1230">
        <v>0</v>
      </c>
      <c r="P1230">
        <v>0</v>
      </c>
      <c r="Q1230">
        <v>0</v>
      </c>
      <c r="R1230">
        <v>0</v>
      </c>
      <c r="S1230">
        <v>135.25</v>
      </c>
    </row>
    <row r="1231" spans="1:19" x14ac:dyDescent="0.35">
      <c r="A1231">
        <v>2024</v>
      </c>
      <c r="B1231" t="s">
        <v>5586</v>
      </c>
      <c r="C1231">
        <v>47</v>
      </c>
      <c r="D1231">
        <v>2</v>
      </c>
      <c r="E1231">
        <v>3</v>
      </c>
      <c r="F1231" t="s">
        <v>717</v>
      </c>
      <c r="G1231" t="s">
        <v>5694</v>
      </c>
      <c r="H1231">
        <v>7</v>
      </c>
      <c r="I1231">
        <v>102087</v>
      </c>
      <c r="J1231">
        <v>1</v>
      </c>
      <c r="K1231" t="s">
        <v>6518</v>
      </c>
      <c r="L1231">
        <v>0</v>
      </c>
      <c r="M1231" t="s">
        <v>5520</v>
      </c>
      <c r="N1231">
        <v>33034.660000000003</v>
      </c>
      <c r="O1231">
        <v>33447.14</v>
      </c>
      <c r="P1231">
        <v>0</v>
      </c>
      <c r="Q1231">
        <v>25000</v>
      </c>
      <c r="R1231">
        <v>0</v>
      </c>
      <c r="S1231">
        <v>41481.800000000003</v>
      </c>
    </row>
    <row r="1232" spans="1:19" x14ac:dyDescent="0.35">
      <c r="A1232">
        <v>2024</v>
      </c>
      <c r="B1232" t="s">
        <v>5564</v>
      </c>
      <c r="C1232">
        <v>48</v>
      </c>
      <c r="D1232">
        <v>2</v>
      </c>
      <c r="E1232">
        <v>6</v>
      </c>
      <c r="F1232" t="s">
        <v>609</v>
      </c>
      <c r="G1232" t="s">
        <v>6039</v>
      </c>
      <c r="H1232">
        <v>7</v>
      </c>
      <c r="I1232">
        <v>102087</v>
      </c>
      <c r="J1232">
        <v>2</v>
      </c>
      <c r="K1232" t="s">
        <v>6518</v>
      </c>
      <c r="L1232">
        <v>0</v>
      </c>
      <c r="M1232" t="s">
        <v>5520</v>
      </c>
      <c r="N1232">
        <v>2014.69</v>
      </c>
      <c r="O1232">
        <v>0</v>
      </c>
      <c r="P1232">
        <v>0</v>
      </c>
      <c r="Q1232">
        <v>2014.3</v>
      </c>
      <c r="R1232">
        <v>0</v>
      </c>
      <c r="S1232">
        <v>0.39</v>
      </c>
    </row>
    <row r="1233" spans="1:19" x14ac:dyDescent="0.35">
      <c r="A1233">
        <v>2024</v>
      </c>
      <c r="B1233" t="s">
        <v>5564</v>
      </c>
      <c r="C1233">
        <v>48</v>
      </c>
      <c r="D1233">
        <v>2</v>
      </c>
      <c r="E1233">
        <v>7</v>
      </c>
      <c r="F1233" t="s">
        <v>300</v>
      </c>
      <c r="G1233" t="s">
        <v>5880</v>
      </c>
      <c r="H1233">
        <v>7</v>
      </c>
      <c r="I1233">
        <v>102087</v>
      </c>
      <c r="J1233">
        <v>1</v>
      </c>
      <c r="K1233" t="s">
        <v>6518</v>
      </c>
      <c r="L1233">
        <v>0</v>
      </c>
      <c r="M1233" t="s">
        <v>5520</v>
      </c>
      <c r="N1233">
        <v>37695.71</v>
      </c>
      <c r="O1233">
        <v>47217</v>
      </c>
      <c r="P1233">
        <v>0</v>
      </c>
      <c r="Q1233">
        <v>48000</v>
      </c>
      <c r="R1233">
        <v>0</v>
      </c>
      <c r="S1233">
        <v>36912.71</v>
      </c>
    </row>
    <row r="1234" spans="1:19" x14ac:dyDescent="0.35">
      <c r="A1234">
        <v>2024</v>
      </c>
      <c r="B1234" t="s">
        <v>5564</v>
      </c>
      <c r="C1234">
        <v>48</v>
      </c>
      <c r="D1234">
        <v>2</v>
      </c>
      <c r="E1234">
        <v>8</v>
      </c>
      <c r="F1234" t="s">
        <v>305</v>
      </c>
      <c r="G1234" t="s">
        <v>5565</v>
      </c>
      <c r="H1234">
        <v>7</v>
      </c>
      <c r="I1234">
        <v>102087</v>
      </c>
      <c r="J1234">
        <v>1111</v>
      </c>
      <c r="K1234" t="s">
        <v>6613</v>
      </c>
      <c r="L1234">
        <v>0</v>
      </c>
      <c r="M1234" t="s">
        <v>5520</v>
      </c>
      <c r="N1234">
        <v>300838.61</v>
      </c>
      <c r="O1234">
        <v>275830.69</v>
      </c>
      <c r="P1234">
        <v>0</v>
      </c>
      <c r="Q1234">
        <v>218862.7</v>
      </c>
      <c r="R1234">
        <v>0</v>
      </c>
      <c r="S1234">
        <v>357806.6</v>
      </c>
    </row>
    <row r="1235" spans="1:19" x14ac:dyDescent="0.35">
      <c r="A1235">
        <v>2024</v>
      </c>
      <c r="B1235" t="s">
        <v>5564</v>
      </c>
      <c r="C1235">
        <v>48</v>
      </c>
      <c r="D1235">
        <v>2</v>
      </c>
      <c r="E1235">
        <v>9</v>
      </c>
      <c r="F1235" t="s">
        <v>262</v>
      </c>
      <c r="G1235" t="s">
        <v>5733</v>
      </c>
      <c r="H1235">
        <v>7</v>
      </c>
      <c r="I1235">
        <v>102087</v>
      </c>
      <c r="J1235">
        <v>102087</v>
      </c>
      <c r="K1235" t="s">
        <v>6518</v>
      </c>
      <c r="L1235">
        <v>0</v>
      </c>
      <c r="M1235" t="s">
        <v>5520</v>
      </c>
      <c r="N1235">
        <v>171990.16</v>
      </c>
      <c r="O1235">
        <v>178741.28</v>
      </c>
      <c r="P1235">
        <v>0</v>
      </c>
      <c r="Q1235">
        <v>161218.59</v>
      </c>
      <c r="R1235">
        <v>0</v>
      </c>
      <c r="S1235">
        <v>189512.85</v>
      </c>
    </row>
    <row r="1236" spans="1:19" x14ac:dyDescent="0.35">
      <c r="A1236">
        <v>2024</v>
      </c>
      <c r="B1236" t="s">
        <v>5517</v>
      </c>
      <c r="C1236">
        <v>49</v>
      </c>
      <c r="D1236">
        <v>2</v>
      </c>
      <c r="E1236">
        <v>6</v>
      </c>
      <c r="F1236" t="s">
        <v>665</v>
      </c>
      <c r="G1236" t="s">
        <v>5518</v>
      </c>
      <c r="H1236">
        <v>7</v>
      </c>
      <c r="I1236">
        <v>102087</v>
      </c>
      <c r="J1236">
        <v>1111</v>
      </c>
      <c r="K1236" t="s">
        <v>6613</v>
      </c>
      <c r="L1236">
        <v>0</v>
      </c>
      <c r="M1236" t="s">
        <v>5520</v>
      </c>
      <c r="N1236">
        <v>31872513.18</v>
      </c>
      <c r="O1236">
        <v>37245690.060000002</v>
      </c>
      <c r="P1236">
        <v>0</v>
      </c>
      <c r="Q1236">
        <v>33121028.210000001</v>
      </c>
      <c r="R1236">
        <v>0</v>
      </c>
      <c r="S1236">
        <v>35997175.030000001</v>
      </c>
    </row>
    <row r="1237" spans="1:19" x14ac:dyDescent="0.35">
      <c r="A1237">
        <v>2024</v>
      </c>
      <c r="B1237" t="s">
        <v>5619</v>
      </c>
      <c r="C1237">
        <v>50</v>
      </c>
      <c r="D1237">
        <v>2</v>
      </c>
      <c r="E1237">
        <v>3</v>
      </c>
      <c r="F1237" t="s">
        <v>366</v>
      </c>
      <c r="G1237" t="s">
        <v>6042</v>
      </c>
      <c r="H1237">
        <v>7</v>
      </c>
      <c r="I1237">
        <v>102087</v>
      </c>
      <c r="J1237">
        <v>1111</v>
      </c>
      <c r="K1237" t="s">
        <v>6518</v>
      </c>
      <c r="L1237">
        <v>0</v>
      </c>
      <c r="M1237" t="s">
        <v>5520</v>
      </c>
      <c r="N1237">
        <v>240355.93</v>
      </c>
      <c r="O1237">
        <v>33715.339999999997</v>
      </c>
      <c r="P1237">
        <v>0</v>
      </c>
      <c r="Q1237">
        <v>109506.74</v>
      </c>
      <c r="R1237">
        <v>0</v>
      </c>
      <c r="S1237">
        <v>164564.53</v>
      </c>
    </row>
    <row r="1238" spans="1:19" x14ac:dyDescent="0.35">
      <c r="A1238">
        <v>2024</v>
      </c>
      <c r="B1238" t="s">
        <v>5619</v>
      </c>
      <c r="C1238">
        <v>50</v>
      </c>
      <c r="D1238">
        <v>2</v>
      </c>
      <c r="E1238">
        <v>4</v>
      </c>
      <c r="F1238" t="s">
        <v>609</v>
      </c>
      <c r="G1238" t="s">
        <v>6043</v>
      </c>
      <c r="H1238">
        <v>7</v>
      </c>
      <c r="I1238">
        <v>102087</v>
      </c>
      <c r="J1238">
        <v>2</v>
      </c>
      <c r="K1238" t="s">
        <v>6518</v>
      </c>
      <c r="L1238">
        <v>0</v>
      </c>
      <c r="M1238" t="s">
        <v>5520</v>
      </c>
      <c r="N1238">
        <v>31875.86</v>
      </c>
      <c r="O1238">
        <v>218.06</v>
      </c>
      <c r="P1238">
        <v>0</v>
      </c>
      <c r="Q1238">
        <v>0</v>
      </c>
      <c r="R1238">
        <v>0</v>
      </c>
      <c r="S1238">
        <v>32093.919999999998</v>
      </c>
    </row>
    <row r="1239" spans="1:19" x14ac:dyDescent="0.35">
      <c r="A1239">
        <v>2024</v>
      </c>
      <c r="B1239" t="s">
        <v>5619</v>
      </c>
      <c r="C1239">
        <v>50</v>
      </c>
      <c r="D1239">
        <v>2</v>
      </c>
      <c r="E1239">
        <v>5</v>
      </c>
      <c r="F1239" t="s">
        <v>703</v>
      </c>
      <c r="G1239" t="s">
        <v>6044</v>
      </c>
      <c r="H1239">
        <v>7</v>
      </c>
      <c r="I1239">
        <v>102087</v>
      </c>
      <c r="J1239">
        <v>3</v>
      </c>
      <c r="K1239" t="s">
        <v>6518</v>
      </c>
      <c r="L1239">
        <v>0</v>
      </c>
      <c r="M1239" t="s">
        <v>5520</v>
      </c>
      <c r="N1239">
        <v>294892.99</v>
      </c>
      <c r="O1239">
        <v>108778.99</v>
      </c>
      <c r="P1239">
        <v>0</v>
      </c>
      <c r="Q1239">
        <v>126183</v>
      </c>
      <c r="R1239">
        <v>0</v>
      </c>
      <c r="S1239">
        <v>277488.98</v>
      </c>
    </row>
    <row r="1240" spans="1:19" x14ac:dyDescent="0.35">
      <c r="A1240">
        <v>2024</v>
      </c>
      <c r="B1240" t="s">
        <v>5619</v>
      </c>
      <c r="C1240">
        <v>50</v>
      </c>
      <c r="D1240">
        <v>2</v>
      </c>
      <c r="E1240">
        <v>6</v>
      </c>
      <c r="F1240" t="s">
        <v>643</v>
      </c>
      <c r="G1240" t="s">
        <v>5848</v>
      </c>
      <c r="H1240">
        <v>7</v>
      </c>
      <c r="I1240">
        <v>102087</v>
      </c>
      <c r="J1240">
        <v>2</v>
      </c>
      <c r="K1240" t="s">
        <v>6518</v>
      </c>
      <c r="L1240">
        <v>0</v>
      </c>
      <c r="M1240" t="s">
        <v>5520</v>
      </c>
      <c r="N1240">
        <v>126633.85</v>
      </c>
      <c r="O1240">
        <v>0</v>
      </c>
      <c r="P1240">
        <v>0</v>
      </c>
      <c r="Q1240">
        <v>195010.99</v>
      </c>
      <c r="R1240">
        <v>0</v>
      </c>
      <c r="S1240">
        <v>-68377.14</v>
      </c>
    </row>
    <row r="1241" spans="1:19" x14ac:dyDescent="0.35">
      <c r="A1241">
        <v>2024</v>
      </c>
      <c r="B1241" t="s">
        <v>5619</v>
      </c>
      <c r="C1241">
        <v>50</v>
      </c>
      <c r="D1241">
        <v>2</v>
      </c>
      <c r="E1241">
        <v>8</v>
      </c>
      <c r="F1241" t="s">
        <v>278</v>
      </c>
      <c r="G1241" t="s">
        <v>6045</v>
      </c>
      <c r="H1241">
        <v>7</v>
      </c>
      <c r="I1241">
        <v>102087</v>
      </c>
      <c r="J1241">
        <v>2</v>
      </c>
      <c r="K1241" t="s">
        <v>6518</v>
      </c>
      <c r="L1241">
        <v>0</v>
      </c>
      <c r="M1241" t="s">
        <v>5520</v>
      </c>
      <c r="N1241">
        <v>235966.56</v>
      </c>
      <c r="O1241">
        <v>116590.5</v>
      </c>
      <c r="P1241">
        <v>0</v>
      </c>
      <c r="Q1241">
        <v>148913.51999999999</v>
      </c>
      <c r="R1241">
        <v>0</v>
      </c>
      <c r="S1241">
        <v>203643.54</v>
      </c>
    </row>
    <row r="1242" spans="1:19" x14ac:dyDescent="0.35">
      <c r="A1242">
        <v>2024</v>
      </c>
      <c r="B1242" t="s">
        <v>5619</v>
      </c>
      <c r="C1242">
        <v>50</v>
      </c>
      <c r="D1242">
        <v>2</v>
      </c>
      <c r="E1242">
        <v>10</v>
      </c>
      <c r="F1242" t="s">
        <v>730</v>
      </c>
      <c r="G1242" t="s">
        <v>6046</v>
      </c>
      <c r="H1242">
        <v>7</v>
      </c>
      <c r="I1242">
        <v>102087</v>
      </c>
      <c r="J1242">
        <v>1111</v>
      </c>
      <c r="K1242" t="s">
        <v>6518</v>
      </c>
      <c r="L1242">
        <v>0</v>
      </c>
      <c r="M1242" t="s">
        <v>5520</v>
      </c>
      <c r="N1242">
        <v>174794.59</v>
      </c>
      <c r="O1242">
        <v>183520.04</v>
      </c>
      <c r="P1242">
        <v>0</v>
      </c>
      <c r="Q1242">
        <v>143419.69</v>
      </c>
      <c r="R1242">
        <v>0</v>
      </c>
      <c r="S1242">
        <v>214894.94</v>
      </c>
    </row>
    <row r="1243" spans="1:19" x14ac:dyDescent="0.35">
      <c r="A1243">
        <v>2024</v>
      </c>
      <c r="B1243" t="s">
        <v>6047</v>
      </c>
      <c r="C1243">
        <v>51</v>
      </c>
      <c r="D1243">
        <v>2</v>
      </c>
      <c r="E1243">
        <v>1</v>
      </c>
      <c r="F1243" t="s">
        <v>391</v>
      </c>
      <c r="G1243" t="s">
        <v>6621</v>
      </c>
      <c r="H1243">
        <v>7</v>
      </c>
      <c r="I1243">
        <v>102087</v>
      </c>
      <c r="J1243">
        <v>1</v>
      </c>
      <c r="K1243" t="s">
        <v>6518</v>
      </c>
      <c r="L1243">
        <v>0</v>
      </c>
      <c r="M1243" t="s">
        <v>5520</v>
      </c>
      <c r="N1243">
        <v>27429.93</v>
      </c>
      <c r="O1243">
        <v>15491.37</v>
      </c>
      <c r="P1243">
        <v>0</v>
      </c>
      <c r="Q1243">
        <v>12000</v>
      </c>
      <c r="R1243">
        <v>0</v>
      </c>
      <c r="S1243">
        <v>30921.3</v>
      </c>
    </row>
    <row r="1244" spans="1:19" x14ac:dyDescent="0.35">
      <c r="A1244">
        <v>2024</v>
      </c>
      <c r="B1244" t="s">
        <v>6047</v>
      </c>
      <c r="C1244">
        <v>51</v>
      </c>
      <c r="D1244">
        <v>2</v>
      </c>
      <c r="E1244">
        <v>2</v>
      </c>
      <c r="F1244" t="s">
        <v>731</v>
      </c>
      <c r="G1244" t="s">
        <v>6267</v>
      </c>
      <c r="H1244">
        <v>7</v>
      </c>
      <c r="I1244">
        <v>102087</v>
      </c>
      <c r="J1244">
        <v>1</v>
      </c>
      <c r="K1244" t="s">
        <v>6518</v>
      </c>
      <c r="L1244">
        <v>0</v>
      </c>
      <c r="M1244" t="s">
        <v>5520</v>
      </c>
      <c r="N1244">
        <v>10775.43</v>
      </c>
      <c r="O1244">
        <v>7404.36</v>
      </c>
      <c r="P1244">
        <v>0</v>
      </c>
      <c r="Q1244">
        <v>12700</v>
      </c>
      <c r="R1244">
        <v>0</v>
      </c>
      <c r="S1244">
        <v>5479.79</v>
      </c>
    </row>
    <row r="1245" spans="1:19" x14ac:dyDescent="0.35">
      <c r="A1245">
        <v>2024</v>
      </c>
      <c r="B1245" t="s">
        <v>6047</v>
      </c>
      <c r="C1245">
        <v>51</v>
      </c>
      <c r="D1245">
        <v>2</v>
      </c>
      <c r="E1245">
        <v>3</v>
      </c>
      <c r="F1245" t="s">
        <v>732</v>
      </c>
      <c r="G1245" t="s">
        <v>6048</v>
      </c>
      <c r="H1245">
        <v>7</v>
      </c>
      <c r="I1245">
        <v>102087</v>
      </c>
      <c r="J1245">
        <v>2</v>
      </c>
      <c r="K1245" t="s">
        <v>6518</v>
      </c>
      <c r="L1245">
        <v>0</v>
      </c>
      <c r="M1245" t="s">
        <v>5520</v>
      </c>
      <c r="N1245">
        <v>19788.830000000002</v>
      </c>
      <c r="O1245">
        <v>6232.84</v>
      </c>
      <c r="P1245">
        <v>0</v>
      </c>
      <c r="Q1245">
        <v>10000</v>
      </c>
      <c r="R1245">
        <v>0</v>
      </c>
      <c r="S1245">
        <v>16021.67</v>
      </c>
    </row>
    <row r="1246" spans="1:19" x14ac:dyDescent="0.35">
      <c r="A1246">
        <v>2024</v>
      </c>
      <c r="B1246" t="s">
        <v>6047</v>
      </c>
      <c r="C1246">
        <v>51</v>
      </c>
      <c r="D1246">
        <v>2</v>
      </c>
      <c r="E1246">
        <v>4</v>
      </c>
      <c r="F1246" t="s">
        <v>733</v>
      </c>
      <c r="G1246" t="s">
        <v>6622</v>
      </c>
      <c r="H1246">
        <v>7</v>
      </c>
      <c r="I1246">
        <v>102087</v>
      </c>
      <c r="J1246">
        <v>1</v>
      </c>
      <c r="K1246" t="s">
        <v>6518</v>
      </c>
      <c r="L1246">
        <v>0</v>
      </c>
      <c r="M1246" t="s">
        <v>5520</v>
      </c>
      <c r="N1246">
        <v>30389.93</v>
      </c>
      <c r="O1246">
        <v>6925.12</v>
      </c>
      <c r="P1246">
        <v>0</v>
      </c>
      <c r="Q1246">
        <v>10000</v>
      </c>
      <c r="R1246">
        <v>0</v>
      </c>
      <c r="S1246">
        <v>27315.05</v>
      </c>
    </row>
    <row r="1247" spans="1:19" x14ac:dyDescent="0.35">
      <c r="A1247">
        <v>2024</v>
      </c>
      <c r="B1247" t="s">
        <v>6047</v>
      </c>
      <c r="C1247">
        <v>51</v>
      </c>
      <c r="D1247">
        <v>2</v>
      </c>
      <c r="E1247">
        <v>5</v>
      </c>
      <c r="F1247" t="s">
        <v>327</v>
      </c>
      <c r="G1247" t="s">
        <v>6623</v>
      </c>
      <c r="H1247">
        <v>7</v>
      </c>
      <c r="I1247">
        <v>102087</v>
      </c>
      <c r="J1247">
        <v>3</v>
      </c>
      <c r="K1247" t="s">
        <v>6518</v>
      </c>
      <c r="L1247">
        <v>0</v>
      </c>
      <c r="M1247" t="s">
        <v>5520</v>
      </c>
      <c r="N1247">
        <v>69416.5</v>
      </c>
      <c r="O1247">
        <v>18507.39</v>
      </c>
      <c r="P1247">
        <v>0</v>
      </c>
      <c r="Q1247">
        <v>10000</v>
      </c>
      <c r="R1247">
        <v>0</v>
      </c>
      <c r="S1247">
        <v>77923.89</v>
      </c>
    </row>
    <row r="1248" spans="1:19" x14ac:dyDescent="0.35">
      <c r="A1248">
        <v>2024</v>
      </c>
      <c r="B1248" t="s">
        <v>6047</v>
      </c>
      <c r="C1248">
        <v>51</v>
      </c>
      <c r="D1248">
        <v>2</v>
      </c>
      <c r="E1248">
        <v>6</v>
      </c>
      <c r="F1248" t="s">
        <v>734</v>
      </c>
      <c r="G1248" t="s">
        <v>6624</v>
      </c>
      <c r="H1248">
        <v>7</v>
      </c>
      <c r="I1248">
        <v>102087</v>
      </c>
      <c r="J1248">
        <v>1</v>
      </c>
      <c r="K1248" t="s">
        <v>6518</v>
      </c>
      <c r="L1248">
        <v>0</v>
      </c>
      <c r="M1248" t="s">
        <v>5520</v>
      </c>
      <c r="N1248">
        <v>14276.67</v>
      </c>
      <c r="O1248">
        <v>15882.26</v>
      </c>
      <c r="P1248">
        <v>0</v>
      </c>
      <c r="Q1248">
        <v>14296.47</v>
      </c>
      <c r="R1248">
        <v>0</v>
      </c>
      <c r="S1248">
        <v>15862.46</v>
      </c>
    </row>
    <row r="1249" spans="1:19" x14ac:dyDescent="0.35">
      <c r="A1249">
        <v>2024</v>
      </c>
      <c r="B1249" t="s">
        <v>5545</v>
      </c>
      <c r="C1249">
        <v>52</v>
      </c>
      <c r="D1249">
        <v>2</v>
      </c>
      <c r="E1249">
        <v>1</v>
      </c>
      <c r="F1249" t="s">
        <v>735</v>
      </c>
      <c r="G1249" t="s">
        <v>6265</v>
      </c>
      <c r="H1249">
        <v>7</v>
      </c>
      <c r="I1249">
        <v>102087</v>
      </c>
      <c r="J1249">
        <v>2</v>
      </c>
      <c r="K1249" t="s">
        <v>6518</v>
      </c>
      <c r="L1249">
        <v>0</v>
      </c>
      <c r="M1249" t="s">
        <v>5520</v>
      </c>
      <c r="N1249">
        <v>19534.93</v>
      </c>
      <c r="O1249">
        <v>14359.88</v>
      </c>
      <c r="P1249">
        <v>0</v>
      </c>
      <c r="Q1249">
        <v>16849.53</v>
      </c>
      <c r="R1249">
        <v>0</v>
      </c>
      <c r="S1249">
        <v>17045.28</v>
      </c>
    </row>
    <row r="1250" spans="1:19" x14ac:dyDescent="0.35">
      <c r="A1250">
        <v>2024</v>
      </c>
      <c r="B1250" t="s">
        <v>5545</v>
      </c>
      <c r="C1250">
        <v>52</v>
      </c>
      <c r="D1250">
        <v>2</v>
      </c>
      <c r="E1250">
        <v>2</v>
      </c>
      <c r="F1250" t="s">
        <v>552</v>
      </c>
      <c r="G1250" t="s">
        <v>5864</v>
      </c>
      <c r="H1250">
        <v>7</v>
      </c>
      <c r="I1250">
        <v>102087</v>
      </c>
      <c r="J1250">
        <v>1</v>
      </c>
      <c r="K1250" t="s">
        <v>6518</v>
      </c>
      <c r="L1250">
        <v>0</v>
      </c>
      <c r="M1250" t="s">
        <v>5520</v>
      </c>
      <c r="N1250">
        <v>11043.54</v>
      </c>
      <c r="O1250">
        <v>11092.03</v>
      </c>
      <c r="P1250">
        <v>0</v>
      </c>
      <c r="Q1250">
        <v>14996</v>
      </c>
      <c r="R1250">
        <v>0</v>
      </c>
      <c r="S1250">
        <v>7139.57</v>
      </c>
    </row>
    <row r="1251" spans="1:19" x14ac:dyDescent="0.35">
      <c r="A1251">
        <v>2024</v>
      </c>
      <c r="B1251" t="s">
        <v>5545</v>
      </c>
      <c r="C1251">
        <v>52</v>
      </c>
      <c r="D1251">
        <v>2</v>
      </c>
      <c r="E1251">
        <v>3</v>
      </c>
      <c r="F1251" t="s">
        <v>354</v>
      </c>
      <c r="G1251" t="s">
        <v>6049</v>
      </c>
      <c r="H1251">
        <v>7</v>
      </c>
      <c r="I1251">
        <v>102087</v>
      </c>
      <c r="J1251">
        <v>1</v>
      </c>
      <c r="K1251" t="s">
        <v>6518</v>
      </c>
      <c r="L1251">
        <v>0</v>
      </c>
      <c r="M1251" t="s">
        <v>5520</v>
      </c>
      <c r="N1251">
        <v>27764.71</v>
      </c>
      <c r="O1251">
        <v>136168.14000000001</v>
      </c>
      <c r="P1251">
        <v>0</v>
      </c>
      <c r="Q1251">
        <v>69653</v>
      </c>
      <c r="R1251">
        <v>0</v>
      </c>
      <c r="S1251">
        <v>94279.85</v>
      </c>
    </row>
    <row r="1252" spans="1:19" x14ac:dyDescent="0.35">
      <c r="A1252">
        <v>2024</v>
      </c>
      <c r="B1252" t="s">
        <v>5545</v>
      </c>
      <c r="C1252">
        <v>52</v>
      </c>
      <c r="D1252">
        <v>2</v>
      </c>
      <c r="E1252">
        <v>4</v>
      </c>
      <c r="F1252" t="s">
        <v>470</v>
      </c>
      <c r="G1252" t="s">
        <v>6050</v>
      </c>
      <c r="H1252">
        <v>7</v>
      </c>
      <c r="I1252">
        <v>102087</v>
      </c>
      <c r="J1252">
        <v>102087</v>
      </c>
      <c r="K1252" t="s">
        <v>6518</v>
      </c>
      <c r="L1252">
        <v>0</v>
      </c>
      <c r="M1252" t="s">
        <v>5520</v>
      </c>
      <c r="N1252">
        <v>59045.73</v>
      </c>
      <c r="O1252">
        <v>110475.05</v>
      </c>
      <c r="P1252">
        <v>0</v>
      </c>
      <c r="Q1252">
        <v>103593</v>
      </c>
      <c r="R1252">
        <v>0</v>
      </c>
      <c r="S1252">
        <v>65927.78</v>
      </c>
    </row>
    <row r="1253" spans="1:19" x14ac:dyDescent="0.35">
      <c r="A1253">
        <v>2024</v>
      </c>
      <c r="B1253" t="s">
        <v>5545</v>
      </c>
      <c r="C1253">
        <v>52</v>
      </c>
      <c r="D1253">
        <v>2</v>
      </c>
      <c r="E1253">
        <v>5</v>
      </c>
      <c r="F1253" t="s">
        <v>736</v>
      </c>
      <c r="G1253" t="s">
        <v>5546</v>
      </c>
      <c r="H1253">
        <v>7</v>
      </c>
      <c r="I1253">
        <v>102087</v>
      </c>
      <c r="J1253">
        <v>1</v>
      </c>
      <c r="K1253" t="s">
        <v>6518</v>
      </c>
      <c r="L1253">
        <v>0</v>
      </c>
      <c r="M1253" t="s">
        <v>5520</v>
      </c>
      <c r="N1253">
        <v>20851.68</v>
      </c>
      <c r="O1253">
        <v>15738.58</v>
      </c>
      <c r="P1253">
        <v>0</v>
      </c>
      <c r="Q1253">
        <v>10000</v>
      </c>
      <c r="R1253">
        <v>0</v>
      </c>
      <c r="S1253">
        <v>26590.26</v>
      </c>
    </row>
    <row r="1254" spans="1:19" x14ac:dyDescent="0.35">
      <c r="A1254">
        <v>2024</v>
      </c>
      <c r="B1254" t="s">
        <v>5545</v>
      </c>
      <c r="C1254">
        <v>52</v>
      </c>
      <c r="D1254">
        <v>2</v>
      </c>
      <c r="E1254">
        <v>6</v>
      </c>
      <c r="F1254" t="s">
        <v>369</v>
      </c>
      <c r="G1254" t="s">
        <v>6220</v>
      </c>
      <c r="H1254">
        <v>7</v>
      </c>
      <c r="I1254">
        <v>102087</v>
      </c>
      <c r="J1254">
        <v>1111</v>
      </c>
      <c r="K1254" t="s">
        <v>6518</v>
      </c>
      <c r="L1254">
        <v>0</v>
      </c>
      <c r="M1254" t="s">
        <v>5520</v>
      </c>
      <c r="N1254">
        <v>911.15</v>
      </c>
      <c r="O1254">
        <v>10638.92</v>
      </c>
      <c r="P1254">
        <v>0</v>
      </c>
      <c r="Q1254">
        <v>10000</v>
      </c>
      <c r="R1254">
        <v>0</v>
      </c>
      <c r="S1254">
        <v>1550.07</v>
      </c>
    </row>
    <row r="1255" spans="1:19" x14ac:dyDescent="0.35">
      <c r="A1255">
        <v>2024</v>
      </c>
      <c r="B1255" t="s">
        <v>5545</v>
      </c>
      <c r="C1255">
        <v>52</v>
      </c>
      <c r="D1255">
        <v>2</v>
      </c>
      <c r="E1255">
        <v>7</v>
      </c>
      <c r="F1255" t="s">
        <v>300</v>
      </c>
      <c r="G1255" t="s">
        <v>5882</v>
      </c>
      <c r="H1255">
        <v>7</v>
      </c>
      <c r="I1255">
        <v>102087</v>
      </c>
      <c r="J1255">
        <v>1</v>
      </c>
      <c r="K1255" t="s">
        <v>6518</v>
      </c>
      <c r="L1255">
        <v>0</v>
      </c>
      <c r="M1255" t="s">
        <v>5520</v>
      </c>
      <c r="N1255">
        <v>40153.21</v>
      </c>
      <c r="O1255">
        <v>26395.35</v>
      </c>
      <c r="P1255">
        <v>0</v>
      </c>
      <c r="Q1255">
        <v>20866</v>
      </c>
      <c r="R1255">
        <v>0</v>
      </c>
      <c r="S1255">
        <v>45682.559999999998</v>
      </c>
    </row>
    <row r="1256" spans="1:19" x14ac:dyDescent="0.35">
      <c r="A1256">
        <v>2024</v>
      </c>
      <c r="B1256" t="s">
        <v>5545</v>
      </c>
      <c r="C1256">
        <v>52</v>
      </c>
      <c r="D1256">
        <v>2</v>
      </c>
      <c r="E1256">
        <v>8</v>
      </c>
      <c r="F1256" t="s">
        <v>254</v>
      </c>
      <c r="G1256" t="s">
        <v>6288</v>
      </c>
      <c r="H1256">
        <v>7</v>
      </c>
      <c r="I1256">
        <v>102087</v>
      </c>
      <c r="J1256">
        <v>1</v>
      </c>
      <c r="K1256" t="s">
        <v>6518</v>
      </c>
      <c r="L1256">
        <v>0</v>
      </c>
      <c r="M1256" t="s">
        <v>5520</v>
      </c>
      <c r="N1256">
        <v>49614.720000000001</v>
      </c>
      <c r="O1256">
        <v>156819.96</v>
      </c>
      <c r="P1256">
        <v>0</v>
      </c>
      <c r="Q1256">
        <v>71872</v>
      </c>
      <c r="R1256">
        <v>0</v>
      </c>
      <c r="S1256">
        <v>134562.68</v>
      </c>
    </row>
    <row r="1257" spans="1:19" x14ac:dyDescent="0.35">
      <c r="A1257">
        <v>2024</v>
      </c>
      <c r="B1257" t="s">
        <v>5545</v>
      </c>
      <c r="C1257">
        <v>52</v>
      </c>
      <c r="D1257">
        <v>2</v>
      </c>
      <c r="E1257">
        <v>11</v>
      </c>
      <c r="F1257" t="s">
        <v>724</v>
      </c>
      <c r="G1257" t="s">
        <v>6221</v>
      </c>
      <c r="H1257">
        <v>7</v>
      </c>
      <c r="I1257">
        <v>102087</v>
      </c>
      <c r="J1257">
        <v>1</v>
      </c>
      <c r="K1257" t="s">
        <v>6518</v>
      </c>
      <c r="L1257">
        <v>0</v>
      </c>
      <c r="M1257" t="s">
        <v>5520</v>
      </c>
      <c r="N1257">
        <v>23827.61</v>
      </c>
      <c r="O1257">
        <v>47711.62</v>
      </c>
      <c r="P1257">
        <v>0</v>
      </c>
      <c r="Q1257">
        <v>42632</v>
      </c>
      <c r="R1257">
        <v>0</v>
      </c>
      <c r="S1257">
        <v>28907.23</v>
      </c>
    </row>
    <row r="1258" spans="1:19" x14ac:dyDescent="0.35">
      <c r="A1258">
        <v>2024</v>
      </c>
      <c r="B1258" t="s">
        <v>5603</v>
      </c>
      <c r="C1258">
        <v>54</v>
      </c>
      <c r="D1258">
        <v>2</v>
      </c>
      <c r="E1258">
        <v>1</v>
      </c>
      <c r="F1258" t="s">
        <v>622</v>
      </c>
      <c r="G1258" t="s">
        <v>6052</v>
      </c>
      <c r="H1258">
        <v>7</v>
      </c>
      <c r="I1258">
        <v>102087</v>
      </c>
      <c r="J1258">
        <v>3</v>
      </c>
      <c r="K1258" t="s">
        <v>6518</v>
      </c>
      <c r="L1258">
        <v>0</v>
      </c>
      <c r="M1258" t="s">
        <v>5520</v>
      </c>
      <c r="N1258">
        <v>146589.6</v>
      </c>
      <c r="O1258">
        <v>74898.84</v>
      </c>
      <c r="P1258">
        <v>0</v>
      </c>
      <c r="Q1258">
        <v>43200</v>
      </c>
      <c r="R1258">
        <v>0</v>
      </c>
      <c r="S1258">
        <v>178288.44</v>
      </c>
    </row>
    <row r="1259" spans="1:19" x14ac:dyDescent="0.35">
      <c r="A1259">
        <v>2024</v>
      </c>
      <c r="B1259" t="s">
        <v>5603</v>
      </c>
      <c r="C1259">
        <v>54</v>
      </c>
      <c r="D1259">
        <v>2</v>
      </c>
      <c r="E1259">
        <v>2</v>
      </c>
      <c r="F1259" t="s">
        <v>678</v>
      </c>
      <c r="G1259" t="s">
        <v>6053</v>
      </c>
      <c r="H1259">
        <v>7</v>
      </c>
      <c r="I1259">
        <v>102087</v>
      </c>
      <c r="J1259">
        <v>3</v>
      </c>
      <c r="K1259" t="s">
        <v>6518</v>
      </c>
      <c r="L1259">
        <v>0</v>
      </c>
      <c r="M1259" t="s">
        <v>5520</v>
      </c>
      <c r="N1259">
        <v>22664.83</v>
      </c>
      <c r="O1259">
        <v>88316.21</v>
      </c>
      <c r="P1259">
        <v>0</v>
      </c>
      <c r="Q1259">
        <v>69278.179999999993</v>
      </c>
      <c r="R1259">
        <v>0</v>
      </c>
      <c r="S1259">
        <v>41702.86</v>
      </c>
    </row>
    <row r="1260" spans="1:19" x14ac:dyDescent="0.35">
      <c r="A1260">
        <v>2024</v>
      </c>
      <c r="B1260" t="s">
        <v>5603</v>
      </c>
      <c r="C1260">
        <v>54</v>
      </c>
      <c r="D1260">
        <v>2</v>
      </c>
      <c r="E1260">
        <v>3</v>
      </c>
      <c r="F1260" t="s">
        <v>740</v>
      </c>
      <c r="G1260" t="s">
        <v>6054</v>
      </c>
      <c r="H1260">
        <v>7</v>
      </c>
      <c r="I1260">
        <v>102087</v>
      </c>
      <c r="J1260">
        <v>3</v>
      </c>
      <c r="K1260" t="s">
        <v>6518</v>
      </c>
      <c r="L1260">
        <v>0</v>
      </c>
      <c r="M1260" t="s">
        <v>5520</v>
      </c>
      <c r="N1260">
        <v>43084.6</v>
      </c>
      <c r="O1260">
        <v>23342.17</v>
      </c>
      <c r="P1260">
        <v>0</v>
      </c>
      <c r="Q1260">
        <v>30000</v>
      </c>
      <c r="R1260">
        <v>0</v>
      </c>
      <c r="S1260">
        <v>36426.769999999997</v>
      </c>
    </row>
    <row r="1261" spans="1:19" x14ac:dyDescent="0.35">
      <c r="A1261">
        <v>2024</v>
      </c>
      <c r="B1261" t="s">
        <v>5603</v>
      </c>
      <c r="C1261">
        <v>54</v>
      </c>
      <c r="D1261">
        <v>2</v>
      </c>
      <c r="E1261">
        <v>5</v>
      </c>
      <c r="F1261" t="s">
        <v>311</v>
      </c>
      <c r="G1261" t="s">
        <v>6625</v>
      </c>
      <c r="H1261">
        <v>7</v>
      </c>
      <c r="I1261">
        <v>102087</v>
      </c>
      <c r="J1261">
        <v>2</v>
      </c>
      <c r="K1261" t="s">
        <v>6518</v>
      </c>
      <c r="L1261">
        <v>0</v>
      </c>
      <c r="M1261" t="s">
        <v>5520</v>
      </c>
      <c r="N1261">
        <v>547679.5</v>
      </c>
      <c r="O1261">
        <v>129100.63</v>
      </c>
      <c r="P1261">
        <v>0</v>
      </c>
      <c r="Q1261">
        <v>52978.61</v>
      </c>
      <c r="R1261">
        <v>0</v>
      </c>
      <c r="S1261">
        <v>623801.52</v>
      </c>
    </row>
    <row r="1262" spans="1:19" x14ac:dyDescent="0.35">
      <c r="A1262">
        <v>2024</v>
      </c>
      <c r="B1262" t="s">
        <v>5603</v>
      </c>
      <c r="C1262">
        <v>54</v>
      </c>
      <c r="D1262">
        <v>2</v>
      </c>
      <c r="E1262">
        <v>6</v>
      </c>
      <c r="F1262" t="s">
        <v>741</v>
      </c>
      <c r="G1262" t="s">
        <v>6055</v>
      </c>
      <c r="H1262">
        <v>7</v>
      </c>
      <c r="I1262">
        <v>102087</v>
      </c>
      <c r="J1262">
        <v>1111</v>
      </c>
      <c r="K1262" t="s">
        <v>6518</v>
      </c>
      <c r="L1262">
        <v>0</v>
      </c>
      <c r="M1262" t="s">
        <v>5520</v>
      </c>
      <c r="N1262">
        <v>154092.29999999999</v>
      </c>
      <c r="O1262">
        <v>38265.29</v>
      </c>
      <c r="P1262">
        <v>0</v>
      </c>
      <c r="Q1262">
        <v>30000.240000000002</v>
      </c>
      <c r="R1262">
        <v>0</v>
      </c>
      <c r="S1262">
        <v>162357.35</v>
      </c>
    </row>
    <row r="1263" spans="1:19" x14ac:dyDescent="0.35">
      <c r="A1263">
        <v>2024</v>
      </c>
      <c r="B1263" t="s">
        <v>5603</v>
      </c>
      <c r="C1263">
        <v>54</v>
      </c>
      <c r="D1263">
        <v>2</v>
      </c>
      <c r="E1263">
        <v>7</v>
      </c>
      <c r="F1263" t="s">
        <v>690</v>
      </c>
      <c r="G1263" t="s">
        <v>6056</v>
      </c>
      <c r="H1263">
        <v>7</v>
      </c>
      <c r="I1263">
        <v>102087</v>
      </c>
      <c r="J1263">
        <v>2</v>
      </c>
      <c r="K1263" t="s">
        <v>6518</v>
      </c>
      <c r="L1263">
        <v>0</v>
      </c>
      <c r="M1263" t="s">
        <v>5520</v>
      </c>
      <c r="N1263">
        <v>227409.45</v>
      </c>
      <c r="O1263">
        <v>32179.66</v>
      </c>
      <c r="P1263">
        <v>0</v>
      </c>
      <c r="Q1263">
        <v>17500</v>
      </c>
      <c r="R1263">
        <v>0</v>
      </c>
      <c r="S1263">
        <v>242089.11</v>
      </c>
    </row>
    <row r="1264" spans="1:19" x14ac:dyDescent="0.35">
      <c r="A1264">
        <v>2024</v>
      </c>
      <c r="B1264" t="s">
        <v>5603</v>
      </c>
      <c r="C1264">
        <v>54</v>
      </c>
      <c r="D1264">
        <v>2</v>
      </c>
      <c r="E1264">
        <v>10</v>
      </c>
      <c r="F1264" t="s">
        <v>729</v>
      </c>
      <c r="G1264" t="s">
        <v>6057</v>
      </c>
      <c r="H1264">
        <v>7</v>
      </c>
      <c r="I1264">
        <v>102087</v>
      </c>
      <c r="J1264">
        <v>2</v>
      </c>
      <c r="K1264" t="s">
        <v>6518</v>
      </c>
      <c r="L1264">
        <v>0</v>
      </c>
      <c r="M1264" t="s">
        <v>5520</v>
      </c>
      <c r="N1264">
        <v>59168.4</v>
      </c>
      <c r="O1264">
        <v>26291.98</v>
      </c>
      <c r="P1264">
        <v>0</v>
      </c>
      <c r="Q1264">
        <v>19835.32</v>
      </c>
      <c r="R1264">
        <v>0</v>
      </c>
      <c r="S1264">
        <v>65625.06</v>
      </c>
    </row>
    <row r="1265" spans="1:19" x14ac:dyDescent="0.35">
      <c r="A1265">
        <v>2024</v>
      </c>
      <c r="B1265" t="s">
        <v>5603</v>
      </c>
      <c r="C1265">
        <v>54</v>
      </c>
      <c r="D1265">
        <v>2</v>
      </c>
      <c r="E1265">
        <v>11</v>
      </c>
      <c r="F1265" t="s">
        <v>351</v>
      </c>
      <c r="G1265" t="s">
        <v>6058</v>
      </c>
      <c r="H1265">
        <v>7</v>
      </c>
      <c r="I1265">
        <v>102087</v>
      </c>
      <c r="J1265">
        <v>3</v>
      </c>
      <c r="K1265" t="s">
        <v>6518</v>
      </c>
      <c r="L1265">
        <v>0</v>
      </c>
      <c r="M1265" t="s">
        <v>5520</v>
      </c>
      <c r="N1265">
        <v>102854.96</v>
      </c>
      <c r="O1265">
        <v>47533.58</v>
      </c>
      <c r="P1265">
        <v>0</v>
      </c>
      <c r="Q1265">
        <v>42506.2</v>
      </c>
      <c r="R1265">
        <v>0</v>
      </c>
      <c r="S1265">
        <v>107882.34</v>
      </c>
    </row>
    <row r="1266" spans="1:19" x14ac:dyDescent="0.35">
      <c r="A1266">
        <v>2024</v>
      </c>
      <c r="B1266" t="s">
        <v>5634</v>
      </c>
      <c r="C1266">
        <v>55</v>
      </c>
      <c r="D1266">
        <v>2</v>
      </c>
      <c r="E1266">
        <v>1</v>
      </c>
      <c r="F1266" t="s">
        <v>291</v>
      </c>
      <c r="G1266" t="s">
        <v>6626</v>
      </c>
      <c r="H1266">
        <v>7</v>
      </c>
      <c r="I1266">
        <v>102087</v>
      </c>
      <c r="J1266">
        <v>1</v>
      </c>
      <c r="K1266" t="s">
        <v>6518</v>
      </c>
      <c r="L1266">
        <v>0</v>
      </c>
      <c r="M1266" t="s">
        <v>5520</v>
      </c>
      <c r="N1266">
        <v>6639.48</v>
      </c>
      <c r="O1266">
        <v>33673.699999999997</v>
      </c>
      <c r="P1266">
        <v>0</v>
      </c>
      <c r="Q1266">
        <v>32000</v>
      </c>
      <c r="R1266">
        <v>0</v>
      </c>
      <c r="S1266">
        <v>8313.18</v>
      </c>
    </row>
    <row r="1267" spans="1:19" x14ac:dyDescent="0.35">
      <c r="A1267">
        <v>2024</v>
      </c>
      <c r="B1267" t="s">
        <v>5634</v>
      </c>
      <c r="C1267">
        <v>55</v>
      </c>
      <c r="D1267">
        <v>2</v>
      </c>
      <c r="E1267">
        <v>2</v>
      </c>
      <c r="F1267" t="s">
        <v>742</v>
      </c>
      <c r="G1267" t="s">
        <v>6627</v>
      </c>
      <c r="H1267">
        <v>7</v>
      </c>
      <c r="I1267">
        <v>102087</v>
      </c>
      <c r="J1267">
        <v>1</v>
      </c>
      <c r="K1267" t="s">
        <v>6518</v>
      </c>
      <c r="L1267">
        <v>0</v>
      </c>
      <c r="M1267" t="s">
        <v>5520</v>
      </c>
      <c r="N1267">
        <v>18120.009999999998</v>
      </c>
      <c r="O1267">
        <v>48156.2</v>
      </c>
      <c r="P1267">
        <v>0</v>
      </c>
      <c r="Q1267">
        <v>40000</v>
      </c>
      <c r="R1267">
        <v>0</v>
      </c>
      <c r="S1267">
        <v>26276.21</v>
      </c>
    </row>
    <row r="1268" spans="1:19" x14ac:dyDescent="0.35">
      <c r="A1268">
        <v>2024</v>
      </c>
      <c r="B1268" t="s">
        <v>5634</v>
      </c>
      <c r="C1268">
        <v>55</v>
      </c>
      <c r="D1268">
        <v>2</v>
      </c>
      <c r="E1268">
        <v>3</v>
      </c>
      <c r="F1268" t="s">
        <v>743</v>
      </c>
      <c r="G1268" t="s">
        <v>6059</v>
      </c>
      <c r="H1268">
        <v>7</v>
      </c>
      <c r="I1268">
        <v>102087</v>
      </c>
      <c r="J1268">
        <v>2</v>
      </c>
      <c r="K1268" t="s">
        <v>6518</v>
      </c>
      <c r="L1268">
        <v>0</v>
      </c>
      <c r="M1268" t="s">
        <v>5520</v>
      </c>
      <c r="N1268">
        <v>33667.75</v>
      </c>
      <c r="O1268">
        <v>2940.77</v>
      </c>
      <c r="P1268">
        <v>0</v>
      </c>
      <c r="Q1268">
        <v>13200</v>
      </c>
      <c r="R1268">
        <v>0</v>
      </c>
      <c r="S1268">
        <v>23408.52</v>
      </c>
    </row>
    <row r="1269" spans="1:19" x14ac:dyDescent="0.35">
      <c r="A1269">
        <v>2024</v>
      </c>
      <c r="B1269" t="s">
        <v>5634</v>
      </c>
      <c r="C1269">
        <v>55</v>
      </c>
      <c r="D1269">
        <v>2</v>
      </c>
      <c r="E1269">
        <v>9</v>
      </c>
      <c r="F1269" t="s">
        <v>300</v>
      </c>
      <c r="G1269" t="s">
        <v>6062</v>
      </c>
      <c r="H1269">
        <v>7</v>
      </c>
      <c r="I1269">
        <v>102087</v>
      </c>
      <c r="J1269">
        <v>4</v>
      </c>
      <c r="K1269" t="s">
        <v>6518</v>
      </c>
      <c r="L1269">
        <v>0</v>
      </c>
      <c r="M1269" t="s">
        <v>5520</v>
      </c>
      <c r="N1269">
        <v>51453.35</v>
      </c>
      <c r="O1269">
        <v>38311.01</v>
      </c>
      <c r="P1269">
        <v>0</v>
      </c>
      <c r="Q1269">
        <v>89764.36</v>
      </c>
      <c r="R1269">
        <v>0</v>
      </c>
      <c r="S1269">
        <v>0</v>
      </c>
    </row>
    <row r="1270" spans="1:19" x14ac:dyDescent="0.35">
      <c r="A1270">
        <v>2024</v>
      </c>
      <c r="B1270" t="s">
        <v>5634</v>
      </c>
      <c r="C1270">
        <v>55</v>
      </c>
      <c r="D1270">
        <v>2</v>
      </c>
      <c r="E1270">
        <v>10</v>
      </c>
      <c r="F1270" t="s">
        <v>254</v>
      </c>
      <c r="G1270" t="s">
        <v>6063</v>
      </c>
      <c r="H1270">
        <v>7</v>
      </c>
      <c r="I1270">
        <v>102087</v>
      </c>
      <c r="J1270">
        <v>2</v>
      </c>
      <c r="K1270" t="s">
        <v>6518</v>
      </c>
      <c r="L1270">
        <v>0</v>
      </c>
      <c r="M1270" t="s">
        <v>5520</v>
      </c>
      <c r="N1270">
        <v>5990.82</v>
      </c>
      <c r="O1270">
        <v>66103.61</v>
      </c>
      <c r="P1270">
        <v>0</v>
      </c>
      <c r="Q1270">
        <v>60000</v>
      </c>
      <c r="R1270">
        <v>0</v>
      </c>
      <c r="S1270">
        <v>12094.43</v>
      </c>
    </row>
    <row r="1271" spans="1:19" x14ac:dyDescent="0.35">
      <c r="A1271">
        <v>2024</v>
      </c>
      <c r="B1271" t="s">
        <v>5634</v>
      </c>
      <c r="C1271">
        <v>55</v>
      </c>
      <c r="D1271">
        <v>2</v>
      </c>
      <c r="E1271">
        <v>13</v>
      </c>
      <c r="F1271" t="s">
        <v>598</v>
      </c>
      <c r="G1271" t="s">
        <v>6064</v>
      </c>
      <c r="H1271">
        <v>7</v>
      </c>
      <c r="I1271">
        <v>102087</v>
      </c>
      <c r="J1271">
        <v>2</v>
      </c>
      <c r="K1271" t="s">
        <v>6518</v>
      </c>
      <c r="L1271">
        <v>0</v>
      </c>
      <c r="M1271" t="s">
        <v>5520</v>
      </c>
      <c r="N1271">
        <v>59749.46</v>
      </c>
      <c r="O1271">
        <v>22247.55</v>
      </c>
      <c r="P1271">
        <v>0</v>
      </c>
      <c r="Q1271">
        <v>22000</v>
      </c>
      <c r="R1271">
        <v>0</v>
      </c>
      <c r="S1271">
        <v>59997.01</v>
      </c>
    </row>
    <row r="1272" spans="1:19" x14ac:dyDescent="0.35">
      <c r="A1272">
        <v>2024</v>
      </c>
      <c r="B1272" t="s">
        <v>5767</v>
      </c>
      <c r="C1272">
        <v>56</v>
      </c>
      <c r="D1272">
        <v>2</v>
      </c>
      <c r="E1272">
        <v>1</v>
      </c>
      <c r="F1272" t="s">
        <v>745</v>
      </c>
      <c r="G1272" t="s">
        <v>6065</v>
      </c>
      <c r="H1272">
        <v>7</v>
      </c>
      <c r="I1272">
        <v>102087</v>
      </c>
      <c r="J1272">
        <v>4</v>
      </c>
      <c r="K1272" t="s">
        <v>6518</v>
      </c>
      <c r="L1272">
        <v>0</v>
      </c>
      <c r="M1272" t="s">
        <v>5520</v>
      </c>
      <c r="N1272">
        <v>241962.91</v>
      </c>
      <c r="O1272">
        <v>171346.8</v>
      </c>
      <c r="P1272">
        <v>0</v>
      </c>
      <c r="Q1272">
        <v>66962.92</v>
      </c>
      <c r="R1272">
        <v>0</v>
      </c>
      <c r="S1272">
        <v>346346.79</v>
      </c>
    </row>
    <row r="1273" spans="1:19" x14ac:dyDescent="0.35">
      <c r="A1273">
        <v>2024</v>
      </c>
      <c r="B1273" t="s">
        <v>5767</v>
      </c>
      <c r="C1273">
        <v>56</v>
      </c>
      <c r="D1273">
        <v>2</v>
      </c>
      <c r="E1273">
        <v>5</v>
      </c>
      <c r="F1273" t="s">
        <v>300</v>
      </c>
      <c r="G1273" t="s">
        <v>6628</v>
      </c>
      <c r="H1273">
        <v>7</v>
      </c>
      <c r="I1273">
        <v>102087</v>
      </c>
      <c r="J1273">
        <v>1111</v>
      </c>
      <c r="K1273" t="s">
        <v>6518</v>
      </c>
      <c r="L1273">
        <v>0</v>
      </c>
      <c r="M1273" t="s">
        <v>5520</v>
      </c>
      <c r="N1273">
        <v>12041.35</v>
      </c>
      <c r="O1273">
        <v>10801.03</v>
      </c>
      <c r="P1273">
        <v>0</v>
      </c>
      <c r="Q1273">
        <v>8000</v>
      </c>
      <c r="R1273">
        <v>0</v>
      </c>
      <c r="S1273">
        <v>14842.38</v>
      </c>
    </row>
    <row r="1274" spans="1:19" x14ac:dyDescent="0.35">
      <c r="A1274">
        <v>2024</v>
      </c>
      <c r="B1274" t="s">
        <v>5767</v>
      </c>
      <c r="C1274">
        <v>56</v>
      </c>
      <c r="D1274">
        <v>2</v>
      </c>
      <c r="E1274">
        <v>7</v>
      </c>
      <c r="F1274" t="s">
        <v>308</v>
      </c>
      <c r="G1274" t="s">
        <v>6067</v>
      </c>
      <c r="H1274">
        <v>7</v>
      </c>
      <c r="I1274">
        <v>102087</v>
      </c>
      <c r="J1274">
        <v>1111</v>
      </c>
      <c r="K1274" t="s">
        <v>6518</v>
      </c>
      <c r="L1274">
        <v>0</v>
      </c>
      <c r="M1274" t="s">
        <v>5520</v>
      </c>
      <c r="N1274">
        <v>165273.10999999999</v>
      </c>
      <c r="O1274">
        <v>170480.5</v>
      </c>
      <c r="P1274">
        <v>0</v>
      </c>
      <c r="Q1274">
        <v>137932.89000000001</v>
      </c>
      <c r="R1274">
        <v>0</v>
      </c>
      <c r="S1274">
        <v>197820.72</v>
      </c>
    </row>
    <row r="1275" spans="1:19" x14ac:dyDescent="0.35">
      <c r="A1275">
        <v>2024</v>
      </c>
      <c r="B1275" t="s">
        <v>5767</v>
      </c>
      <c r="C1275">
        <v>56</v>
      </c>
      <c r="D1275">
        <v>2</v>
      </c>
      <c r="E1275">
        <v>9</v>
      </c>
      <c r="F1275" t="s">
        <v>748</v>
      </c>
      <c r="G1275" t="s">
        <v>6629</v>
      </c>
      <c r="H1275">
        <v>7</v>
      </c>
      <c r="I1275">
        <v>102087</v>
      </c>
      <c r="J1275">
        <v>1</v>
      </c>
      <c r="K1275" t="s">
        <v>6518</v>
      </c>
      <c r="L1275">
        <v>0</v>
      </c>
      <c r="M1275" t="s">
        <v>5520</v>
      </c>
      <c r="N1275">
        <v>4264.42</v>
      </c>
      <c r="O1275">
        <v>6767.75</v>
      </c>
      <c r="P1275">
        <v>0</v>
      </c>
      <c r="Q1275">
        <v>7500</v>
      </c>
      <c r="R1275">
        <v>0</v>
      </c>
      <c r="S1275">
        <v>3532.17</v>
      </c>
    </row>
    <row r="1276" spans="1:19" x14ac:dyDescent="0.35">
      <c r="A1276">
        <v>2024</v>
      </c>
      <c r="B1276" t="s">
        <v>5767</v>
      </c>
      <c r="C1276">
        <v>56</v>
      </c>
      <c r="D1276">
        <v>2</v>
      </c>
      <c r="E1276">
        <v>10</v>
      </c>
      <c r="F1276" t="s">
        <v>125</v>
      </c>
      <c r="G1276" t="s">
        <v>5768</v>
      </c>
      <c r="H1276">
        <v>7</v>
      </c>
      <c r="I1276">
        <v>102087</v>
      </c>
      <c r="J1276">
        <v>1</v>
      </c>
      <c r="K1276" t="s">
        <v>6518</v>
      </c>
      <c r="L1276">
        <v>0</v>
      </c>
      <c r="M1276" t="s">
        <v>5520</v>
      </c>
      <c r="N1276">
        <v>6531.2</v>
      </c>
      <c r="O1276">
        <v>8955.7199999999993</v>
      </c>
      <c r="P1276">
        <v>0</v>
      </c>
      <c r="Q1276">
        <v>5500</v>
      </c>
      <c r="R1276">
        <v>0</v>
      </c>
      <c r="S1276">
        <v>9986.92</v>
      </c>
    </row>
    <row r="1277" spans="1:19" x14ac:dyDescent="0.35">
      <c r="A1277">
        <v>2024</v>
      </c>
      <c r="B1277" t="s">
        <v>5611</v>
      </c>
      <c r="C1277">
        <v>57</v>
      </c>
      <c r="D1277">
        <v>2</v>
      </c>
      <c r="E1277">
        <v>1</v>
      </c>
      <c r="F1277" t="s">
        <v>749</v>
      </c>
      <c r="G1277" t="s">
        <v>6630</v>
      </c>
      <c r="H1277">
        <v>7</v>
      </c>
      <c r="I1277">
        <v>102087</v>
      </c>
      <c r="J1277">
        <v>1</v>
      </c>
      <c r="K1277" t="s">
        <v>6518</v>
      </c>
      <c r="L1277">
        <v>0</v>
      </c>
      <c r="M1277" t="s">
        <v>5520</v>
      </c>
      <c r="N1277">
        <v>13284.88</v>
      </c>
      <c r="O1277">
        <v>10340.56</v>
      </c>
      <c r="P1277">
        <v>0</v>
      </c>
      <c r="Q1277">
        <v>6195</v>
      </c>
      <c r="R1277">
        <v>0</v>
      </c>
      <c r="S1277">
        <v>17430.439999999999</v>
      </c>
    </row>
    <row r="1278" spans="1:19" x14ac:dyDescent="0.35">
      <c r="A1278">
        <v>2024</v>
      </c>
      <c r="B1278" t="s">
        <v>5611</v>
      </c>
      <c r="C1278">
        <v>57</v>
      </c>
      <c r="D1278">
        <v>2</v>
      </c>
      <c r="E1278">
        <v>4</v>
      </c>
      <c r="F1278" t="s">
        <v>609</v>
      </c>
      <c r="G1278" t="s">
        <v>6631</v>
      </c>
      <c r="H1278">
        <v>7</v>
      </c>
      <c r="I1278">
        <v>102087</v>
      </c>
      <c r="J1278">
        <v>1</v>
      </c>
      <c r="K1278" t="s">
        <v>6518</v>
      </c>
      <c r="L1278">
        <v>0</v>
      </c>
      <c r="M1278" t="s">
        <v>5520</v>
      </c>
      <c r="N1278">
        <v>40840.75</v>
      </c>
      <c r="O1278">
        <v>50202.85</v>
      </c>
      <c r="P1278">
        <v>0</v>
      </c>
      <c r="Q1278">
        <v>40797.919999999998</v>
      </c>
      <c r="R1278">
        <v>0</v>
      </c>
      <c r="S1278">
        <v>50245.68</v>
      </c>
    </row>
    <row r="1279" spans="1:19" x14ac:dyDescent="0.35">
      <c r="A1279">
        <v>2024</v>
      </c>
      <c r="B1279" t="s">
        <v>5611</v>
      </c>
      <c r="C1279">
        <v>57</v>
      </c>
      <c r="D1279">
        <v>2</v>
      </c>
      <c r="E1279">
        <v>5</v>
      </c>
      <c r="F1279" t="s">
        <v>254</v>
      </c>
      <c r="G1279" t="s">
        <v>6632</v>
      </c>
      <c r="H1279">
        <v>7</v>
      </c>
      <c r="I1279">
        <v>102087</v>
      </c>
      <c r="J1279">
        <v>1</v>
      </c>
      <c r="K1279" t="s">
        <v>6518</v>
      </c>
      <c r="L1279">
        <v>0</v>
      </c>
      <c r="M1279" t="s">
        <v>5520</v>
      </c>
      <c r="N1279">
        <v>169922.01</v>
      </c>
      <c r="O1279">
        <v>68918.77</v>
      </c>
      <c r="P1279">
        <v>0</v>
      </c>
      <c r="Q1279">
        <v>67816</v>
      </c>
      <c r="R1279">
        <v>0</v>
      </c>
      <c r="S1279">
        <v>171024.78</v>
      </c>
    </row>
    <row r="1280" spans="1:19" x14ac:dyDescent="0.35">
      <c r="A1280">
        <v>2024</v>
      </c>
      <c r="B1280" t="s">
        <v>5611</v>
      </c>
      <c r="C1280">
        <v>57</v>
      </c>
      <c r="D1280">
        <v>2</v>
      </c>
      <c r="E1280">
        <v>9</v>
      </c>
      <c r="F1280" t="s">
        <v>549</v>
      </c>
      <c r="G1280" t="s">
        <v>6069</v>
      </c>
      <c r="H1280">
        <v>7</v>
      </c>
      <c r="I1280">
        <v>102087</v>
      </c>
      <c r="J1280">
        <v>102087</v>
      </c>
      <c r="K1280" t="s">
        <v>6518</v>
      </c>
      <c r="L1280">
        <v>0</v>
      </c>
      <c r="M1280" t="s">
        <v>5520</v>
      </c>
      <c r="N1280">
        <v>110183.43</v>
      </c>
      <c r="O1280">
        <v>88864.33</v>
      </c>
      <c r="P1280">
        <v>0</v>
      </c>
      <c r="Q1280">
        <v>67326.84</v>
      </c>
      <c r="R1280">
        <v>0</v>
      </c>
      <c r="S1280">
        <v>131720.92000000001</v>
      </c>
    </row>
    <row r="1281" spans="1:19" x14ac:dyDescent="0.35">
      <c r="A1281">
        <v>2024</v>
      </c>
      <c r="B1281" t="s">
        <v>5611</v>
      </c>
      <c r="C1281">
        <v>57</v>
      </c>
      <c r="D1281">
        <v>2</v>
      </c>
      <c r="E1281">
        <v>10</v>
      </c>
      <c r="F1281" t="s">
        <v>750</v>
      </c>
      <c r="G1281" t="s">
        <v>5734</v>
      </c>
      <c r="H1281">
        <v>7</v>
      </c>
      <c r="I1281">
        <v>102087</v>
      </c>
      <c r="J1281">
        <v>102087</v>
      </c>
      <c r="K1281" t="s">
        <v>6518</v>
      </c>
      <c r="L1281">
        <v>0</v>
      </c>
      <c r="M1281" t="s">
        <v>5520</v>
      </c>
      <c r="N1281">
        <v>156627.06</v>
      </c>
      <c r="O1281">
        <v>45788.14</v>
      </c>
      <c r="P1281">
        <v>0</v>
      </c>
      <c r="Q1281">
        <v>38083.599999999999</v>
      </c>
      <c r="R1281">
        <v>0</v>
      </c>
      <c r="S1281">
        <v>164331.6</v>
      </c>
    </row>
    <row r="1282" spans="1:19" x14ac:dyDescent="0.35">
      <c r="A1282">
        <v>2024</v>
      </c>
      <c r="B1282" t="s">
        <v>5611</v>
      </c>
      <c r="C1282">
        <v>57</v>
      </c>
      <c r="D1282">
        <v>2</v>
      </c>
      <c r="E1282">
        <v>13</v>
      </c>
      <c r="F1282" t="s">
        <v>417</v>
      </c>
      <c r="G1282" t="s">
        <v>6633</v>
      </c>
      <c r="H1282">
        <v>7</v>
      </c>
      <c r="I1282">
        <v>102087</v>
      </c>
      <c r="J1282">
        <v>102087</v>
      </c>
      <c r="K1282" t="s">
        <v>6518</v>
      </c>
      <c r="L1282">
        <v>0</v>
      </c>
      <c r="M1282" t="s">
        <v>5520</v>
      </c>
      <c r="N1282">
        <v>259205.33</v>
      </c>
      <c r="O1282">
        <v>43513.77</v>
      </c>
      <c r="P1282">
        <v>0</v>
      </c>
      <c r="Q1282">
        <v>105245</v>
      </c>
      <c r="R1282">
        <v>0</v>
      </c>
      <c r="S1282">
        <v>197474.1</v>
      </c>
    </row>
    <row r="1283" spans="1:19" x14ac:dyDescent="0.35">
      <c r="A1283">
        <v>2024</v>
      </c>
      <c r="B1283" t="s">
        <v>6634</v>
      </c>
      <c r="C1283">
        <v>58</v>
      </c>
      <c r="D1283">
        <v>2</v>
      </c>
      <c r="E1283">
        <v>1</v>
      </c>
      <c r="F1283" t="s">
        <v>521</v>
      </c>
      <c r="G1283" t="s">
        <v>6635</v>
      </c>
      <c r="H1283">
        <v>7</v>
      </c>
      <c r="I1283">
        <v>102087</v>
      </c>
      <c r="J1283">
        <v>1</v>
      </c>
      <c r="K1283" t="s">
        <v>6518</v>
      </c>
      <c r="L1283">
        <v>0</v>
      </c>
      <c r="M1283" t="s">
        <v>5520</v>
      </c>
      <c r="N1283">
        <v>6378.42</v>
      </c>
      <c r="O1283">
        <v>4251.92</v>
      </c>
      <c r="P1283">
        <v>0</v>
      </c>
      <c r="Q1283">
        <v>5000</v>
      </c>
      <c r="R1283">
        <v>0</v>
      </c>
      <c r="S1283">
        <v>5630.34</v>
      </c>
    </row>
    <row r="1284" spans="1:19" x14ac:dyDescent="0.35">
      <c r="A1284">
        <v>2024</v>
      </c>
      <c r="B1284" t="s">
        <v>6634</v>
      </c>
      <c r="C1284">
        <v>58</v>
      </c>
      <c r="D1284">
        <v>2</v>
      </c>
      <c r="E1284">
        <v>2</v>
      </c>
      <c r="F1284" t="s">
        <v>665</v>
      </c>
      <c r="G1284" t="s">
        <v>6636</v>
      </c>
      <c r="H1284">
        <v>7</v>
      </c>
      <c r="I1284">
        <v>102087</v>
      </c>
      <c r="J1284">
        <v>1</v>
      </c>
      <c r="K1284" t="s">
        <v>6518</v>
      </c>
      <c r="L1284">
        <v>0</v>
      </c>
      <c r="M1284" t="s">
        <v>5520</v>
      </c>
      <c r="N1284">
        <v>15100.55</v>
      </c>
      <c r="O1284">
        <v>20236.650000000001</v>
      </c>
      <c r="P1284">
        <v>0</v>
      </c>
      <c r="Q1284">
        <v>17000</v>
      </c>
      <c r="R1284">
        <v>0</v>
      </c>
      <c r="S1284">
        <v>18337.2</v>
      </c>
    </row>
    <row r="1285" spans="1:19" x14ac:dyDescent="0.35">
      <c r="A1285">
        <v>2024</v>
      </c>
      <c r="B1285" t="s">
        <v>6634</v>
      </c>
      <c r="C1285">
        <v>58</v>
      </c>
      <c r="D1285">
        <v>2</v>
      </c>
      <c r="E1285">
        <v>3</v>
      </c>
      <c r="F1285" t="s">
        <v>751</v>
      </c>
      <c r="G1285" t="s">
        <v>6637</v>
      </c>
      <c r="H1285">
        <v>7</v>
      </c>
      <c r="I1285">
        <v>102087</v>
      </c>
      <c r="J1285">
        <v>1</v>
      </c>
      <c r="K1285" t="s">
        <v>6518</v>
      </c>
      <c r="L1285">
        <v>0</v>
      </c>
      <c r="M1285" t="s">
        <v>5520</v>
      </c>
      <c r="N1285">
        <v>23667.57</v>
      </c>
      <c r="O1285">
        <v>28693.05</v>
      </c>
      <c r="P1285">
        <v>0</v>
      </c>
      <c r="Q1285">
        <v>32000</v>
      </c>
      <c r="R1285">
        <v>0</v>
      </c>
      <c r="S1285">
        <v>20360.62</v>
      </c>
    </row>
    <row r="1286" spans="1:19" x14ac:dyDescent="0.35">
      <c r="A1286">
        <v>2024</v>
      </c>
      <c r="B1286" t="s">
        <v>6634</v>
      </c>
      <c r="C1286">
        <v>58</v>
      </c>
      <c r="D1286">
        <v>2</v>
      </c>
      <c r="E1286">
        <v>4</v>
      </c>
      <c r="F1286" t="s">
        <v>278</v>
      </c>
      <c r="G1286" t="s">
        <v>6638</v>
      </c>
      <c r="H1286">
        <v>7</v>
      </c>
      <c r="I1286">
        <v>102087</v>
      </c>
      <c r="J1286">
        <v>1</v>
      </c>
      <c r="K1286" t="s">
        <v>6518</v>
      </c>
      <c r="L1286">
        <v>0</v>
      </c>
      <c r="M1286" t="s">
        <v>5520</v>
      </c>
      <c r="N1286">
        <v>10109.700000000001</v>
      </c>
      <c r="O1286">
        <v>3153.44</v>
      </c>
      <c r="P1286">
        <v>0</v>
      </c>
      <c r="Q1286">
        <v>2500</v>
      </c>
      <c r="R1286">
        <v>0</v>
      </c>
      <c r="S1286">
        <v>10763.14</v>
      </c>
    </row>
    <row r="1287" spans="1:19" x14ac:dyDescent="0.35">
      <c r="A1287">
        <v>2024</v>
      </c>
      <c r="B1287" t="s">
        <v>5744</v>
      </c>
      <c r="C1287">
        <v>60</v>
      </c>
      <c r="D1287">
        <v>2</v>
      </c>
      <c r="E1287">
        <v>1</v>
      </c>
      <c r="F1287" t="s">
        <v>354</v>
      </c>
      <c r="G1287" t="s">
        <v>6070</v>
      </c>
      <c r="H1287">
        <v>7</v>
      </c>
      <c r="I1287">
        <v>102087</v>
      </c>
      <c r="J1287">
        <v>2</v>
      </c>
      <c r="K1287" t="s">
        <v>6518</v>
      </c>
      <c r="L1287">
        <v>0</v>
      </c>
      <c r="M1287" t="s">
        <v>5520</v>
      </c>
      <c r="N1287">
        <v>59321.33</v>
      </c>
      <c r="O1287">
        <v>39305.67</v>
      </c>
      <c r="P1287">
        <v>0</v>
      </c>
      <c r="Q1287">
        <v>36373.74</v>
      </c>
      <c r="R1287">
        <v>0</v>
      </c>
      <c r="S1287">
        <v>62253.26</v>
      </c>
    </row>
    <row r="1288" spans="1:19" x14ac:dyDescent="0.35">
      <c r="A1288">
        <v>2024</v>
      </c>
      <c r="B1288" t="s">
        <v>5744</v>
      </c>
      <c r="C1288">
        <v>60</v>
      </c>
      <c r="D1288">
        <v>2</v>
      </c>
      <c r="E1288">
        <v>2</v>
      </c>
      <c r="F1288" t="s">
        <v>555</v>
      </c>
      <c r="G1288" t="s">
        <v>6639</v>
      </c>
      <c r="H1288">
        <v>7</v>
      </c>
      <c r="I1288">
        <v>102087</v>
      </c>
      <c r="J1288">
        <v>1</v>
      </c>
      <c r="K1288" t="s">
        <v>6518</v>
      </c>
      <c r="L1288">
        <v>0</v>
      </c>
      <c r="M1288" t="s">
        <v>5520</v>
      </c>
      <c r="N1288">
        <v>30275.96</v>
      </c>
      <c r="O1288">
        <v>26243.23</v>
      </c>
      <c r="P1288">
        <v>0</v>
      </c>
      <c r="Q1288">
        <v>27000</v>
      </c>
      <c r="R1288">
        <v>0</v>
      </c>
      <c r="S1288">
        <v>29519.19</v>
      </c>
    </row>
    <row r="1289" spans="1:19" x14ac:dyDescent="0.35">
      <c r="A1289">
        <v>2024</v>
      </c>
      <c r="B1289" t="s">
        <v>5744</v>
      </c>
      <c r="C1289">
        <v>60</v>
      </c>
      <c r="D1289">
        <v>2</v>
      </c>
      <c r="E1289">
        <v>3</v>
      </c>
      <c r="F1289" t="s">
        <v>369</v>
      </c>
      <c r="G1289" t="s">
        <v>6640</v>
      </c>
      <c r="H1289">
        <v>7</v>
      </c>
      <c r="I1289">
        <v>102087</v>
      </c>
      <c r="J1289">
        <v>2</v>
      </c>
      <c r="K1289" t="s">
        <v>6518</v>
      </c>
      <c r="L1289">
        <v>0</v>
      </c>
      <c r="M1289" t="s">
        <v>5520</v>
      </c>
      <c r="N1289">
        <v>4255.9799999999996</v>
      </c>
      <c r="O1289">
        <v>0</v>
      </c>
      <c r="P1289">
        <v>0</v>
      </c>
      <c r="Q1289">
        <v>0</v>
      </c>
      <c r="R1289">
        <v>0</v>
      </c>
      <c r="S1289">
        <v>4255.9799999999996</v>
      </c>
    </row>
    <row r="1290" spans="1:19" x14ac:dyDescent="0.35">
      <c r="A1290">
        <v>2024</v>
      </c>
      <c r="B1290" t="s">
        <v>5744</v>
      </c>
      <c r="C1290">
        <v>60</v>
      </c>
      <c r="D1290">
        <v>2</v>
      </c>
      <c r="E1290">
        <v>5</v>
      </c>
      <c r="F1290" t="s">
        <v>254</v>
      </c>
      <c r="G1290" t="s">
        <v>5745</v>
      </c>
      <c r="H1290">
        <v>7</v>
      </c>
      <c r="I1290">
        <v>102087</v>
      </c>
      <c r="J1290">
        <v>2</v>
      </c>
      <c r="K1290" t="s">
        <v>6518</v>
      </c>
      <c r="L1290">
        <v>0</v>
      </c>
      <c r="M1290" t="s">
        <v>5520</v>
      </c>
      <c r="N1290">
        <v>17828.72</v>
      </c>
      <c r="O1290">
        <v>0</v>
      </c>
      <c r="P1290">
        <v>0</v>
      </c>
      <c r="Q1290">
        <v>5000</v>
      </c>
      <c r="R1290">
        <v>0</v>
      </c>
      <c r="S1290">
        <v>12828.72</v>
      </c>
    </row>
    <row r="1291" spans="1:19" x14ac:dyDescent="0.35">
      <c r="A1291">
        <v>2024</v>
      </c>
      <c r="B1291" t="s">
        <v>5744</v>
      </c>
      <c r="C1291">
        <v>60</v>
      </c>
      <c r="D1291">
        <v>2</v>
      </c>
      <c r="E1291">
        <v>7</v>
      </c>
      <c r="F1291" t="s">
        <v>305</v>
      </c>
      <c r="G1291" t="s">
        <v>6641</v>
      </c>
      <c r="H1291">
        <v>7</v>
      </c>
      <c r="I1291">
        <v>102087</v>
      </c>
      <c r="J1291">
        <v>1</v>
      </c>
      <c r="K1291" t="s">
        <v>6518</v>
      </c>
      <c r="L1291">
        <v>0</v>
      </c>
      <c r="M1291" t="s">
        <v>5520</v>
      </c>
      <c r="N1291">
        <v>6633.9</v>
      </c>
      <c r="O1291">
        <v>6436.62</v>
      </c>
      <c r="P1291">
        <v>0</v>
      </c>
      <c r="Q1291">
        <v>6000</v>
      </c>
      <c r="R1291">
        <v>0</v>
      </c>
      <c r="S1291">
        <v>7070.52</v>
      </c>
    </row>
    <row r="1292" spans="1:19" x14ac:dyDescent="0.35">
      <c r="A1292">
        <v>2024</v>
      </c>
      <c r="B1292" t="s">
        <v>5744</v>
      </c>
      <c r="C1292">
        <v>60</v>
      </c>
      <c r="D1292">
        <v>2</v>
      </c>
      <c r="E1292">
        <v>8</v>
      </c>
      <c r="F1292" t="s">
        <v>314</v>
      </c>
      <c r="G1292" t="s">
        <v>6642</v>
      </c>
      <c r="H1292">
        <v>7</v>
      </c>
      <c r="I1292">
        <v>102087</v>
      </c>
      <c r="J1292">
        <v>1</v>
      </c>
      <c r="K1292" t="s">
        <v>6518</v>
      </c>
      <c r="L1292">
        <v>0</v>
      </c>
      <c r="M1292" t="s">
        <v>5520</v>
      </c>
      <c r="N1292">
        <v>6279.03</v>
      </c>
      <c r="O1292">
        <v>10272.120000000001</v>
      </c>
      <c r="P1292">
        <v>0</v>
      </c>
      <c r="Q1292">
        <v>12000</v>
      </c>
      <c r="R1292">
        <v>0</v>
      </c>
      <c r="S1292">
        <v>4551.1499999999996</v>
      </c>
    </row>
    <row r="1293" spans="1:19" x14ac:dyDescent="0.35">
      <c r="A1293">
        <v>2024</v>
      </c>
      <c r="B1293" t="s">
        <v>5744</v>
      </c>
      <c r="C1293">
        <v>60</v>
      </c>
      <c r="D1293">
        <v>2</v>
      </c>
      <c r="E1293">
        <v>9</v>
      </c>
      <c r="F1293" t="s">
        <v>606</v>
      </c>
      <c r="G1293" t="s">
        <v>6643</v>
      </c>
      <c r="H1293">
        <v>7</v>
      </c>
      <c r="I1293">
        <v>102087</v>
      </c>
      <c r="J1293">
        <v>1</v>
      </c>
      <c r="K1293" t="s">
        <v>6518</v>
      </c>
      <c r="L1293">
        <v>0</v>
      </c>
      <c r="M1293" t="s">
        <v>5520</v>
      </c>
      <c r="N1293">
        <v>2403.77</v>
      </c>
      <c r="O1293">
        <v>13609.5</v>
      </c>
      <c r="P1293">
        <v>0</v>
      </c>
      <c r="Q1293">
        <v>8960.18</v>
      </c>
      <c r="R1293">
        <v>0</v>
      </c>
      <c r="S1293">
        <v>7053.09</v>
      </c>
    </row>
    <row r="1294" spans="1:19" x14ac:dyDescent="0.35">
      <c r="A1294">
        <v>2024</v>
      </c>
      <c r="B1294" t="s">
        <v>5744</v>
      </c>
      <c r="C1294">
        <v>60</v>
      </c>
      <c r="D1294">
        <v>2</v>
      </c>
      <c r="E1294">
        <v>10</v>
      </c>
      <c r="F1294" t="s">
        <v>626</v>
      </c>
      <c r="G1294" t="s">
        <v>5871</v>
      </c>
      <c r="H1294">
        <v>7</v>
      </c>
      <c r="I1294">
        <v>102087</v>
      </c>
      <c r="J1294">
        <v>2</v>
      </c>
      <c r="K1294" t="s">
        <v>6518</v>
      </c>
      <c r="L1294">
        <v>0</v>
      </c>
      <c r="M1294" t="s">
        <v>5520</v>
      </c>
      <c r="N1294">
        <v>7623.05</v>
      </c>
      <c r="O1294">
        <v>4304.63</v>
      </c>
      <c r="P1294">
        <v>0</v>
      </c>
      <c r="Q1294">
        <v>4000</v>
      </c>
      <c r="R1294">
        <v>0</v>
      </c>
      <c r="S1294">
        <v>7927.68</v>
      </c>
    </row>
    <row r="1295" spans="1:19" x14ac:dyDescent="0.35">
      <c r="A1295">
        <v>2024</v>
      </c>
      <c r="B1295" t="s">
        <v>5744</v>
      </c>
      <c r="C1295">
        <v>60</v>
      </c>
      <c r="D1295">
        <v>2</v>
      </c>
      <c r="E1295">
        <v>11</v>
      </c>
      <c r="F1295" t="s">
        <v>616</v>
      </c>
      <c r="G1295" t="s">
        <v>6644</v>
      </c>
      <c r="H1295">
        <v>7</v>
      </c>
      <c r="I1295">
        <v>102087</v>
      </c>
      <c r="J1295">
        <v>2</v>
      </c>
      <c r="K1295" t="s">
        <v>6518</v>
      </c>
      <c r="L1295">
        <v>0</v>
      </c>
      <c r="M1295" t="s">
        <v>5520</v>
      </c>
      <c r="N1295">
        <v>3770.04</v>
      </c>
      <c r="O1295">
        <v>0</v>
      </c>
      <c r="P1295">
        <v>0</v>
      </c>
      <c r="Q1295">
        <v>11500</v>
      </c>
      <c r="R1295">
        <v>0</v>
      </c>
      <c r="S1295">
        <v>-7729.96</v>
      </c>
    </row>
    <row r="1296" spans="1:19" x14ac:dyDescent="0.35">
      <c r="A1296">
        <v>2024</v>
      </c>
      <c r="B1296" t="s">
        <v>5744</v>
      </c>
      <c r="C1296">
        <v>60</v>
      </c>
      <c r="D1296">
        <v>2</v>
      </c>
      <c r="E1296">
        <v>13</v>
      </c>
      <c r="F1296" t="s">
        <v>351</v>
      </c>
      <c r="G1296" t="s">
        <v>6645</v>
      </c>
      <c r="H1296">
        <v>7</v>
      </c>
      <c r="I1296">
        <v>102087</v>
      </c>
      <c r="J1296">
        <v>102087</v>
      </c>
      <c r="K1296" t="s">
        <v>6518</v>
      </c>
      <c r="L1296">
        <v>0</v>
      </c>
      <c r="M1296" t="s">
        <v>5520</v>
      </c>
      <c r="N1296">
        <v>17690.259999999998</v>
      </c>
      <c r="O1296">
        <v>10944.75</v>
      </c>
      <c r="P1296">
        <v>0</v>
      </c>
      <c r="Q1296">
        <v>9419.25</v>
      </c>
      <c r="R1296">
        <v>0</v>
      </c>
      <c r="S1296">
        <v>19215.759999999998</v>
      </c>
    </row>
    <row r="1297" spans="1:19" x14ac:dyDescent="0.35">
      <c r="A1297">
        <v>2024</v>
      </c>
      <c r="B1297" t="s">
        <v>5680</v>
      </c>
      <c r="C1297">
        <v>61</v>
      </c>
      <c r="D1297">
        <v>2</v>
      </c>
      <c r="E1297">
        <v>3</v>
      </c>
      <c r="F1297" t="s">
        <v>662</v>
      </c>
      <c r="G1297" t="s">
        <v>6646</v>
      </c>
      <c r="H1297">
        <v>7</v>
      </c>
      <c r="I1297">
        <v>102087</v>
      </c>
      <c r="J1297">
        <v>1</v>
      </c>
      <c r="K1297" t="s">
        <v>6518</v>
      </c>
      <c r="L1297">
        <v>0</v>
      </c>
      <c r="M1297" t="s">
        <v>5520</v>
      </c>
      <c r="N1297">
        <v>991.74</v>
      </c>
      <c r="O1297">
        <v>0</v>
      </c>
      <c r="P1297">
        <v>0</v>
      </c>
      <c r="Q1297">
        <v>14800</v>
      </c>
      <c r="R1297">
        <v>0</v>
      </c>
      <c r="S1297">
        <v>-13808.26</v>
      </c>
    </row>
    <row r="1298" spans="1:19" x14ac:dyDescent="0.35">
      <c r="A1298">
        <v>2024</v>
      </c>
      <c r="B1298" t="s">
        <v>5680</v>
      </c>
      <c r="C1298">
        <v>61</v>
      </c>
      <c r="D1298">
        <v>2</v>
      </c>
      <c r="E1298">
        <v>4</v>
      </c>
      <c r="F1298" t="s">
        <v>638</v>
      </c>
      <c r="G1298" t="s">
        <v>6647</v>
      </c>
      <c r="H1298">
        <v>7</v>
      </c>
      <c r="I1298">
        <v>102087</v>
      </c>
      <c r="J1298">
        <v>1</v>
      </c>
      <c r="K1298" t="s">
        <v>6518</v>
      </c>
      <c r="L1298">
        <v>0</v>
      </c>
      <c r="M1298" t="s">
        <v>5520</v>
      </c>
      <c r="N1298">
        <v>15854.24</v>
      </c>
      <c r="O1298">
        <v>5398.18</v>
      </c>
      <c r="P1298">
        <v>0</v>
      </c>
      <c r="Q1298">
        <v>2000</v>
      </c>
      <c r="R1298">
        <v>0</v>
      </c>
      <c r="S1298">
        <v>19252.419999999998</v>
      </c>
    </row>
    <row r="1299" spans="1:19" x14ac:dyDescent="0.35">
      <c r="A1299">
        <v>2024</v>
      </c>
      <c r="B1299" t="s">
        <v>5680</v>
      </c>
      <c r="C1299">
        <v>61</v>
      </c>
      <c r="D1299">
        <v>2</v>
      </c>
      <c r="E1299">
        <v>5</v>
      </c>
      <c r="F1299" t="s">
        <v>300</v>
      </c>
      <c r="G1299" t="s">
        <v>5850</v>
      </c>
      <c r="H1299">
        <v>7</v>
      </c>
      <c r="I1299">
        <v>102087</v>
      </c>
      <c r="J1299">
        <v>1</v>
      </c>
      <c r="K1299" t="s">
        <v>6518</v>
      </c>
      <c r="L1299">
        <v>0</v>
      </c>
      <c r="M1299" t="s">
        <v>5520</v>
      </c>
      <c r="N1299">
        <v>14268.92</v>
      </c>
      <c r="O1299">
        <v>10021.469999999999</v>
      </c>
      <c r="P1299">
        <v>0</v>
      </c>
      <c r="Q1299">
        <v>19350</v>
      </c>
      <c r="R1299">
        <v>0</v>
      </c>
      <c r="S1299">
        <v>4940.3900000000003</v>
      </c>
    </row>
    <row r="1300" spans="1:19" x14ac:dyDescent="0.35">
      <c r="A1300">
        <v>2024</v>
      </c>
      <c r="B1300" t="s">
        <v>5680</v>
      </c>
      <c r="C1300">
        <v>61</v>
      </c>
      <c r="D1300">
        <v>2</v>
      </c>
      <c r="E1300">
        <v>10</v>
      </c>
      <c r="F1300" t="s">
        <v>442</v>
      </c>
      <c r="G1300" t="s">
        <v>5683</v>
      </c>
      <c r="H1300">
        <v>7</v>
      </c>
      <c r="I1300">
        <v>102087</v>
      </c>
      <c r="J1300">
        <v>1</v>
      </c>
      <c r="K1300" t="s">
        <v>6518</v>
      </c>
      <c r="L1300">
        <v>0</v>
      </c>
      <c r="M1300" t="s">
        <v>5520</v>
      </c>
      <c r="N1300">
        <v>14702.39</v>
      </c>
      <c r="O1300">
        <v>5336.35</v>
      </c>
      <c r="P1300">
        <v>0</v>
      </c>
      <c r="Q1300">
        <v>4000</v>
      </c>
      <c r="R1300">
        <v>0</v>
      </c>
      <c r="S1300">
        <v>16038.74</v>
      </c>
    </row>
    <row r="1301" spans="1:19" x14ac:dyDescent="0.35">
      <c r="A1301">
        <v>2024</v>
      </c>
      <c r="B1301" t="s">
        <v>5680</v>
      </c>
      <c r="C1301">
        <v>61</v>
      </c>
      <c r="D1301">
        <v>2</v>
      </c>
      <c r="E1301">
        <v>11</v>
      </c>
      <c r="F1301" t="s">
        <v>278</v>
      </c>
      <c r="G1301" t="s">
        <v>6281</v>
      </c>
      <c r="H1301">
        <v>7</v>
      </c>
      <c r="I1301">
        <v>102087</v>
      </c>
      <c r="J1301">
        <v>2</v>
      </c>
      <c r="K1301" t="s">
        <v>6518</v>
      </c>
      <c r="L1301">
        <v>0</v>
      </c>
      <c r="M1301" t="s">
        <v>5520</v>
      </c>
      <c r="N1301">
        <v>130720.99</v>
      </c>
      <c r="O1301">
        <v>74459.05</v>
      </c>
      <c r="P1301">
        <v>0</v>
      </c>
      <c r="Q1301">
        <v>80000</v>
      </c>
      <c r="R1301">
        <v>0</v>
      </c>
      <c r="S1301">
        <v>125180.04</v>
      </c>
    </row>
    <row r="1302" spans="1:19" x14ac:dyDescent="0.35">
      <c r="A1302">
        <v>2024</v>
      </c>
      <c r="B1302" t="s">
        <v>5680</v>
      </c>
      <c r="C1302">
        <v>61</v>
      </c>
      <c r="D1302">
        <v>2</v>
      </c>
      <c r="E1302">
        <v>12</v>
      </c>
      <c r="F1302" t="s">
        <v>282</v>
      </c>
      <c r="G1302" t="s">
        <v>6648</v>
      </c>
      <c r="H1302">
        <v>7</v>
      </c>
      <c r="I1302">
        <v>102087</v>
      </c>
      <c r="J1302">
        <v>1</v>
      </c>
      <c r="K1302" t="s">
        <v>6518</v>
      </c>
      <c r="L1302">
        <v>0</v>
      </c>
      <c r="M1302" t="s">
        <v>5520</v>
      </c>
      <c r="N1302">
        <v>1367.33</v>
      </c>
      <c r="O1302">
        <v>26549.72</v>
      </c>
      <c r="P1302">
        <v>0</v>
      </c>
      <c r="Q1302">
        <v>25000</v>
      </c>
      <c r="R1302">
        <v>0</v>
      </c>
      <c r="S1302">
        <v>2917.05</v>
      </c>
    </row>
    <row r="1303" spans="1:19" x14ac:dyDescent="0.35">
      <c r="A1303">
        <v>2024</v>
      </c>
      <c r="B1303" t="s">
        <v>5680</v>
      </c>
      <c r="C1303">
        <v>61</v>
      </c>
      <c r="D1303">
        <v>2</v>
      </c>
      <c r="E1303">
        <v>13</v>
      </c>
      <c r="F1303" t="s">
        <v>125</v>
      </c>
      <c r="G1303" t="s">
        <v>6073</v>
      </c>
      <c r="H1303">
        <v>7</v>
      </c>
      <c r="I1303">
        <v>102087</v>
      </c>
      <c r="J1303">
        <v>4</v>
      </c>
      <c r="K1303" t="s">
        <v>6518</v>
      </c>
      <c r="L1303">
        <v>0</v>
      </c>
      <c r="M1303" t="s">
        <v>5520</v>
      </c>
      <c r="N1303">
        <v>30088.44</v>
      </c>
      <c r="O1303">
        <v>8909.3799999999992</v>
      </c>
      <c r="P1303">
        <v>0</v>
      </c>
      <c r="Q1303">
        <v>7250</v>
      </c>
      <c r="R1303">
        <v>0</v>
      </c>
      <c r="S1303">
        <v>31747.82</v>
      </c>
    </row>
    <row r="1304" spans="1:19" x14ac:dyDescent="0.35">
      <c r="A1304">
        <v>2024</v>
      </c>
      <c r="B1304" t="s">
        <v>6394</v>
      </c>
      <c r="C1304">
        <v>62</v>
      </c>
      <c r="D1304">
        <v>2</v>
      </c>
      <c r="E1304">
        <v>3</v>
      </c>
      <c r="F1304" t="s">
        <v>763</v>
      </c>
      <c r="G1304" t="s">
        <v>6649</v>
      </c>
      <c r="H1304">
        <v>7</v>
      </c>
      <c r="I1304">
        <v>102087</v>
      </c>
      <c r="J1304">
        <v>1</v>
      </c>
      <c r="K1304" t="s">
        <v>6518</v>
      </c>
      <c r="L1304">
        <v>0</v>
      </c>
      <c r="M1304" t="s">
        <v>5520</v>
      </c>
      <c r="N1304">
        <v>17773.3</v>
      </c>
      <c r="O1304">
        <v>0</v>
      </c>
      <c r="P1304">
        <v>0</v>
      </c>
      <c r="Q1304">
        <v>14500</v>
      </c>
      <c r="R1304">
        <v>0</v>
      </c>
      <c r="S1304">
        <v>3273.3</v>
      </c>
    </row>
    <row r="1305" spans="1:19" x14ac:dyDescent="0.35">
      <c r="A1305">
        <v>2024</v>
      </c>
      <c r="B1305" t="s">
        <v>6394</v>
      </c>
      <c r="C1305">
        <v>62</v>
      </c>
      <c r="D1305">
        <v>2</v>
      </c>
      <c r="E1305">
        <v>5</v>
      </c>
      <c r="F1305" t="s">
        <v>765</v>
      </c>
      <c r="G1305" t="s">
        <v>6650</v>
      </c>
      <c r="H1305">
        <v>7</v>
      </c>
      <c r="I1305">
        <v>102087</v>
      </c>
      <c r="J1305">
        <v>1</v>
      </c>
      <c r="K1305" t="s">
        <v>6518</v>
      </c>
      <c r="L1305">
        <v>0</v>
      </c>
      <c r="M1305" t="s">
        <v>5520</v>
      </c>
      <c r="N1305">
        <v>19405</v>
      </c>
      <c r="O1305">
        <v>5403.57</v>
      </c>
      <c r="P1305">
        <v>0</v>
      </c>
      <c r="Q1305">
        <v>4100</v>
      </c>
      <c r="R1305">
        <v>0</v>
      </c>
      <c r="S1305">
        <v>20708.57</v>
      </c>
    </row>
    <row r="1306" spans="1:19" x14ac:dyDescent="0.35">
      <c r="A1306">
        <v>2024</v>
      </c>
      <c r="B1306" t="s">
        <v>6394</v>
      </c>
      <c r="C1306">
        <v>62</v>
      </c>
      <c r="D1306">
        <v>2</v>
      </c>
      <c r="E1306">
        <v>6</v>
      </c>
      <c r="F1306" t="s">
        <v>561</v>
      </c>
      <c r="G1306" t="s">
        <v>6651</v>
      </c>
      <c r="H1306">
        <v>7</v>
      </c>
      <c r="I1306">
        <v>102087</v>
      </c>
      <c r="J1306">
        <v>102087</v>
      </c>
      <c r="K1306" t="s">
        <v>6518</v>
      </c>
      <c r="L1306">
        <v>0</v>
      </c>
      <c r="M1306" t="s">
        <v>5520</v>
      </c>
      <c r="N1306">
        <v>112501.04</v>
      </c>
      <c r="O1306">
        <v>25174.16</v>
      </c>
      <c r="P1306">
        <v>0</v>
      </c>
      <c r="Q1306">
        <v>48247.5</v>
      </c>
      <c r="R1306">
        <v>0</v>
      </c>
      <c r="S1306">
        <v>89427.7</v>
      </c>
    </row>
    <row r="1307" spans="1:19" x14ac:dyDescent="0.35">
      <c r="A1307">
        <v>2024</v>
      </c>
      <c r="B1307" t="s">
        <v>6394</v>
      </c>
      <c r="C1307">
        <v>62</v>
      </c>
      <c r="D1307">
        <v>2</v>
      </c>
      <c r="E1307">
        <v>7</v>
      </c>
      <c r="F1307" t="s">
        <v>278</v>
      </c>
      <c r="G1307" t="s">
        <v>6652</v>
      </c>
      <c r="H1307">
        <v>7</v>
      </c>
      <c r="I1307">
        <v>102087</v>
      </c>
      <c r="J1307">
        <v>1</v>
      </c>
      <c r="K1307" t="s">
        <v>6518</v>
      </c>
      <c r="L1307">
        <v>0</v>
      </c>
      <c r="M1307" t="s">
        <v>5520</v>
      </c>
      <c r="N1307">
        <v>48131.14</v>
      </c>
      <c r="O1307">
        <v>8456.42</v>
      </c>
      <c r="P1307">
        <v>0</v>
      </c>
      <c r="Q1307">
        <v>4500</v>
      </c>
      <c r="R1307">
        <v>0</v>
      </c>
      <c r="S1307">
        <v>52087.56</v>
      </c>
    </row>
    <row r="1308" spans="1:19" x14ac:dyDescent="0.35">
      <c r="A1308">
        <v>2024</v>
      </c>
      <c r="B1308" t="s">
        <v>5778</v>
      </c>
      <c r="C1308">
        <v>63</v>
      </c>
      <c r="D1308">
        <v>2</v>
      </c>
      <c r="E1308">
        <v>3</v>
      </c>
      <c r="F1308" t="s">
        <v>766</v>
      </c>
      <c r="G1308" t="s">
        <v>5779</v>
      </c>
      <c r="H1308">
        <v>7</v>
      </c>
      <c r="I1308">
        <v>102087</v>
      </c>
      <c r="J1308">
        <v>4</v>
      </c>
      <c r="K1308" t="s">
        <v>6518</v>
      </c>
      <c r="L1308">
        <v>0</v>
      </c>
      <c r="M1308" t="s">
        <v>5520</v>
      </c>
      <c r="N1308">
        <v>49765.34</v>
      </c>
      <c r="O1308">
        <v>21764.67</v>
      </c>
      <c r="P1308">
        <v>0</v>
      </c>
      <c r="Q1308">
        <v>20785.759999999998</v>
      </c>
      <c r="R1308">
        <v>0</v>
      </c>
      <c r="S1308">
        <v>50744.25</v>
      </c>
    </row>
    <row r="1309" spans="1:19" x14ac:dyDescent="0.35">
      <c r="A1309">
        <v>2024</v>
      </c>
      <c r="B1309" t="s">
        <v>5778</v>
      </c>
      <c r="C1309">
        <v>63</v>
      </c>
      <c r="D1309">
        <v>2</v>
      </c>
      <c r="E1309">
        <v>7</v>
      </c>
      <c r="F1309" t="s">
        <v>262</v>
      </c>
      <c r="G1309" t="s">
        <v>6653</v>
      </c>
      <c r="H1309">
        <v>7</v>
      </c>
      <c r="I1309">
        <v>102087</v>
      </c>
      <c r="J1309">
        <v>1</v>
      </c>
      <c r="K1309" t="s">
        <v>6518</v>
      </c>
      <c r="L1309">
        <v>0</v>
      </c>
      <c r="M1309" t="s">
        <v>5520</v>
      </c>
      <c r="N1309">
        <v>55410.96</v>
      </c>
      <c r="O1309">
        <v>24070.81</v>
      </c>
      <c r="P1309">
        <v>0</v>
      </c>
      <c r="Q1309">
        <v>56116.18</v>
      </c>
      <c r="R1309">
        <v>0</v>
      </c>
      <c r="S1309">
        <v>23365.59</v>
      </c>
    </row>
    <row r="1310" spans="1:19" x14ac:dyDescent="0.35">
      <c r="A1310">
        <v>2024</v>
      </c>
      <c r="B1310" t="s">
        <v>5532</v>
      </c>
      <c r="C1310">
        <v>64</v>
      </c>
      <c r="D1310">
        <v>2</v>
      </c>
      <c r="E1310">
        <v>3</v>
      </c>
      <c r="F1310" t="s">
        <v>300</v>
      </c>
      <c r="G1310" t="s">
        <v>6074</v>
      </c>
      <c r="H1310">
        <v>7</v>
      </c>
      <c r="I1310">
        <v>102087</v>
      </c>
      <c r="J1310">
        <v>2</v>
      </c>
      <c r="K1310" t="s">
        <v>6518</v>
      </c>
      <c r="L1310">
        <v>0</v>
      </c>
      <c r="M1310" t="s">
        <v>5520</v>
      </c>
      <c r="N1310">
        <v>92859.33</v>
      </c>
      <c r="O1310">
        <v>102478.51</v>
      </c>
      <c r="P1310">
        <v>0</v>
      </c>
      <c r="Q1310">
        <v>94260</v>
      </c>
      <c r="R1310">
        <v>0</v>
      </c>
      <c r="S1310">
        <v>101077.84</v>
      </c>
    </row>
    <row r="1311" spans="1:19" x14ac:dyDescent="0.35">
      <c r="A1311">
        <v>2024</v>
      </c>
      <c r="B1311" t="s">
        <v>5532</v>
      </c>
      <c r="C1311">
        <v>64</v>
      </c>
      <c r="D1311">
        <v>2</v>
      </c>
      <c r="E1311">
        <v>5</v>
      </c>
      <c r="F1311" t="s">
        <v>626</v>
      </c>
      <c r="G1311" t="s">
        <v>6076</v>
      </c>
      <c r="H1311">
        <v>7</v>
      </c>
      <c r="I1311">
        <v>102087</v>
      </c>
      <c r="J1311">
        <v>2</v>
      </c>
      <c r="K1311" t="s">
        <v>6518</v>
      </c>
      <c r="L1311">
        <v>0</v>
      </c>
      <c r="M1311" t="s">
        <v>5520</v>
      </c>
      <c r="N1311">
        <v>183312.71</v>
      </c>
      <c r="O1311">
        <v>68236.460000000006</v>
      </c>
      <c r="P1311">
        <v>0</v>
      </c>
      <c r="Q1311">
        <v>58000</v>
      </c>
      <c r="R1311">
        <v>0</v>
      </c>
      <c r="S1311">
        <v>193549.17</v>
      </c>
    </row>
    <row r="1312" spans="1:19" x14ac:dyDescent="0.35">
      <c r="A1312">
        <v>2024</v>
      </c>
      <c r="B1312" t="s">
        <v>5532</v>
      </c>
      <c r="C1312">
        <v>64</v>
      </c>
      <c r="D1312">
        <v>2</v>
      </c>
      <c r="E1312">
        <v>9</v>
      </c>
      <c r="F1312" t="s">
        <v>768</v>
      </c>
      <c r="G1312" t="s">
        <v>5622</v>
      </c>
      <c r="H1312">
        <v>7</v>
      </c>
      <c r="I1312">
        <v>102087</v>
      </c>
      <c r="J1312">
        <v>4</v>
      </c>
      <c r="K1312" t="s">
        <v>6518</v>
      </c>
      <c r="L1312">
        <v>0</v>
      </c>
      <c r="M1312" t="s">
        <v>5520</v>
      </c>
      <c r="N1312">
        <v>596460.06000000006</v>
      </c>
      <c r="O1312">
        <v>294744.28000000003</v>
      </c>
      <c r="P1312">
        <v>0</v>
      </c>
      <c r="Q1312">
        <v>157851.98000000001</v>
      </c>
      <c r="R1312">
        <v>0</v>
      </c>
      <c r="S1312">
        <v>733352.36</v>
      </c>
    </row>
    <row r="1313" spans="1:19" x14ac:dyDescent="0.35">
      <c r="A1313">
        <v>2024</v>
      </c>
      <c r="B1313" t="s">
        <v>5532</v>
      </c>
      <c r="C1313">
        <v>64</v>
      </c>
      <c r="D1313">
        <v>2</v>
      </c>
      <c r="E1313">
        <v>11</v>
      </c>
      <c r="F1313" t="s">
        <v>125</v>
      </c>
      <c r="G1313" t="s">
        <v>6077</v>
      </c>
      <c r="H1313">
        <v>7</v>
      </c>
      <c r="I1313">
        <v>102087</v>
      </c>
      <c r="J1313">
        <v>102087</v>
      </c>
      <c r="K1313" t="s">
        <v>6518</v>
      </c>
      <c r="L1313">
        <v>0</v>
      </c>
      <c r="M1313" t="s">
        <v>5520</v>
      </c>
      <c r="N1313">
        <v>155527.42000000001</v>
      </c>
      <c r="O1313">
        <v>145966.74</v>
      </c>
      <c r="P1313">
        <v>0</v>
      </c>
      <c r="Q1313">
        <v>140000</v>
      </c>
      <c r="R1313">
        <v>0</v>
      </c>
      <c r="S1313">
        <v>161494.16</v>
      </c>
    </row>
    <row r="1314" spans="1:19" x14ac:dyDescent="0.35">
      <c r="A1314">
        <v>2024</v>
      </c>
      <c r="B1314" t="s">
        <v>5532</v>
      </c>
      <c r="C1314">
        <v>64</v>
      </c>
      <c r="D1314">
        <v>2</v>
      </c>
      <c r="E1314">
        <v>12</v>
      </c>
      <c r="F1314" t="s">
        <v>769</v>
      </c>
      <c r="G1314" t="s">
        <v>6078</v>
      </c>
      <c r="H1314">
        <v>7</v>
      </c>
      <c r="I1314">
        <v>102087</v>
      </c>
      <c r="J1314">
        <v>1111</v>
      </c>
      <c r="K1314" t="s">
        <v>6518</v>
      </c>
      <c r="L1314">
        <v>0</v>
      </c>
      <c r="M1314" t="s">
        <v>5520</v>
      </c>
      <c r="N1314">
        <v>13330.21</v>
      </c>
      <c r="O1314">
        <v>59626.77</v>
      </c>
      <c r="P1314">
        <v>0</v>
      </c>
      <c r="Q1314">
        <v>65000</v>
      </c>
      <c r="R1314">
        <v>0</v>
      </c>
      <c r="S1314">
        <v>7956.98</v>
      </c>
    </row>
    <row r="1315" spans="1:19" x14ac:dyDescent="0.35">
      <c r="A1315">
        <v>2024</v>
      </c>
      <c r="B1315" t="s">
        <v>6079</v>
      </c>
      <c r="C1315">
        <v>65</v>
      </c>
      <c r="D1315">
        <v>2</v>
      </c>
      <c r="E1315">
        <v>4</v>
      </c>
      <c r="F1315" t="s">
        <v>772</v>
      </c>
      <c r="G1315" t="s">
        <v>6080</v>
      </c>
      <c r="H1315">
        <v>7</v>
      </c>
      <c r="I1315">
        <v>102087</v>
      </c>
      <c r="J1315">
        <v>3</v>
      </c>
      <c r="K1315" t="s">
        <v>6518</v>
      </c>
      <c r="L1315">
        <v>0</v>
      </c>
      <c r="M1315" t="s">
        <v>5520</v>
      </c>
      <c r="N1315">
        <v>56749.86</v>
      </c>
      <c r="O1315">
        <v>26143.91</v>
      </c>
      <c r="P1315">
        <v>0</v>
      </c>
      <c r="Q1315">
        <v>24917.4</v>
      </c>
      <c r="R1315">
        <v>0</v>
      </c>
      <c r="S1315">
        <v>57976.37</v>
      </c>
    </row>
    <row r="1316" spans="1:19" x14ac:dyDescent="0.35">
      <c r="A1316">
        <v>2024</v>
      </c>
      <c r="B1316" t="s">
        <v>6079</v>
      </c>
      <c r="C1316">
        <v>65</v>
      </c>
      <c r="D1316">
        <v>2</v>
      </c>
      <c r="E1316">
        <v>5</v>
      </c>
      <c r="F1316" t="s">
        <v>773</v>
      </c>
      <c r="G1316" t="s">
        <v>6654</v>
      </c>
      <c r="H1316">
        <v>7</v>
      </c>
      <c r="I1316">
        <v>102087</v>
      </c>
      <c r="J1316">
        <v>1</v>
      </c>
      <c r="K1316" t="s">
        <v>6518</v>
      </c>
      <c r="L1316">
        <v>0</v>
      </c>
      <c r="M1316" t="s">
        <v>5520</v>
      </c>
      <c r="N1316">
        <v>113689.12</v>
      </c>
      <c r="O1316">
        <v>40611.629999999997</v>
      </c>
      <c r="P1316">
        <v>0</v>
      </c>
      <c r="Q1316">
        <v>30150</v>
      </c>
      <c r="R1316">
        <v>0</v>
      </c>
      <c r="S1316">
        <v>124150.75</v>
      </c>
    </row>
    <row r="1317" spans="1:19" x14ac:dyDescent="0.35">
      <c r="A1317">
        <v>2024</v>
      </c>
      <c r="B1317" t="s">
        <v>6079</v>
      </c>
      <c r="C1317">
        <v>65</v>
      </c>
      <c r="D1317">
        <v>2</v>
      </c>
      <c r="E1317">
        <v>8</v>
      </c>
      <c r="F1317" t="s">
        <v>776</v>
      </c>
      <c r="G1317" t="s">
        <v>6655</v>
      </c>
      <c r="H1317">
        <v>7</v>
      </c>
      <c r="I1317">
        <v>102087</v>
      </c>
      <c r="J1317">
        <v>1</v>
      </c>
      <c r="K1317" t="s">
        <v>6518</v>
      </c>
      <c r="L1317">
        <v>0</v>
      </c>
      <c r="M1317" t="s">
        <v>5520</v>
      </c>
      <c r="N1317">
        <v>166464.48000000001</v>
      </c>
      <c r="O1317">
        <v>32663.45</v>
      </c>
      <c r="P1317">
        <v>0</v>
      </c>
      <c r="Q1317">
        <v>70125.94</v>
      </c>
      <c r="R1317">
        <v>0</v>
      </c>
      <c r="S1317">
        <v>129001.99</v>
      </c>
    </row>
    <row r="1318" spans="1:19" x14ac:dyDescent="0.35">
      <c r="A1318">
        <v>2024</v>
      </c>
      <c r="B1318" t="s">
        <v>6079</v>
      </c>
      <c r="C1318">
        <v>65</v>
      </c>
      <c r="D1318">
        <v>2</v>
      </c>
      <c r="E1318">
        <v>10</v>
      </c>
      <c r="F1318" t="s">
        <v>614</v>
      </c>
      <c r="G1318" t="s">
        <v>6082</v>
      </c>
      <c r="H1318">
        <v>7</v>
      </c>
      <c r="I1318">
        <v>102087</v>
      </c>
      <c r="J1318">
        <v>2</v>
      </c>
      <c r="K1318" t="s">
        <v>6518</v>
      </c>
      <c r="L1318">
        <v>0</v>
      </c>
      <c r="M1318" t="s">
        <v>5520</v>
      </c>
      <c r="N1318">
        <v>72059.990000000005</v>
      </c>
      <c r="O1318">
        <v>29633.69</v>
      </c>
      <c r="P1318">
        <v>0</v>
      </c>
      <c r="Q1318">
        <v>25000</v>
      </c>
      <c r="R1318">
        <v>0</v>
      </c>
      <c r="S1318">
        <v>76693.679999999993</v>
      </c>
    </row>
    <row r="1319" spans="1:19" x14ac:dyDescent="0.35">
      <c r="A1319">
        <v>2024</v>
      </c>
      <c r="B1319" t="s">
        <v>5721</v>
      </c>
      <c r="C1319">
        <v>66</v>
      </c>
      <c r="D1319">
        <v>2</v>
      </c>
      <c r="E1319">
        <v>2</v>
      </c>
      <c r="F1319" t="s">
        <v>521</v>
      </c>
      <c r="G1319" t="s">
        <v>6656</v>
      </c>
      <c r="H1319">
        <v>7</v>
      </c>
      <c r="I1319">
        <v>102087</v>
      </c>
      <c r="J1319">
        <v>1</v>
      </c>
      <c r="K1319" t="s">
        <v>6518</v>
      </c>
      <c r="L1319">
        <v>0</v>
      </c>
      <c r="M1319" t="s">
        <v>5520</v>
      </c>
      <c r="N1319">
        <v>50337.15</v>
      </c>
      <c r="O1319">
        <v>25817.98</v>
      </c>
      <c r="P1319">
        <v>0</v>
      </c>
      <c r="Q1319">
        <v>27683.31</v>
      </c>
      <c r="R1319">
        <v>0</v>
      </c>
      <c r="S1319">
        <v>48471.82</v>
      </c>
    </row>
    <row r="1320" spans="1:19" x14ac:dyDescent="0.35">
      <c r="A1320">
        <v>2024</v>
      </c>
      <c r="B1320" t="s">
        <v>5721</v>
      </c>
      <c r="C1320">
        <v>66</v>
      </c>
      <c r="D1320">
        <v>2</v>
      </c>
      <c r="E1320">
        <v>5</v>
      </c>
      <c r="F1320" t="s">
        <v>717</v>
      </c>
      <c r="G1320" t="s">
        <v>6657</v>
      </c>
      <c r="H1320">
        <v>7</v>
      </c>
      <c r="I1320">
        <v>102087</v>
      </c>
      <c r="J1320">
        <v>1</v>
      </c>
      <c r="K1320" t="s">
        <v>6518</v>
      </c>
      <c r="L1320">
        <v>0</v>
      </c>
      <c r="M1320" t="s">
        <v>5520</v>
      </c>
      <c r="N1320">
        <v>29161.22</v>
      </c>
      <c r="O1320">
        <v>11653.83</v>
      </c>
      <c r="P1320">
        <v>0</v>
      </c>
      <c r="Q1320">
        <v>8500</v>
      </c>
      <c r="R1320">
        <v>0</v>
      </c>
      <c r="S1320">
        <v>32315.05</v>
      </c>
    </row>
    <row r="1321" spans="1:19" x14ac:dyDescent="0.35">
      <c r="A1321">
        <v>2024</v>
      </c>
      <c r="B1321" t="s">
        <v>5721</v>
      </c>
      <c r="C1321">
        <v>66</v>
      </c>
      <c r="D1321">
        <v>2</v>
      </c>
      <c r="E1321">
        <v>8</v>
      </c>
      <c r="F1321" t="s">
        <v>778</v>
      </c>
      <c r="G1321" t="s">
        <v>6658</v>
      </c>
      <c r="H1321">
        <v>7</v>
      </c>
      <c r="I1321">
        <v>102087</v>
      </c>
      <c r="J1321">
        <v>1</v>
      </c>
      <c r="K1321" t="s">
        <v>6518</v>
      </c>
      <c r="L1321">
        <v>0</v>
      </c>
      <c r="M1321" t="s">
        <v>5520</v>
      </c>
      <c r="N1321">
        <v>94235.03</v>
      </c>
      <c r="O1321">
        <v>31002.89</v>
      </c>
      <c r="P1321">
        <v>0</v>
      </c>
      <c r="Q1321">
        <v>30265</v>
      </c>
      <c r="R1321">
        <v>0</v>
      </c>
      <c r="S1321">
        <v>94972.92</v>
      </c>
    </row>
    <row r="1322" spans="1:19" x14ac:dyDescent="0.35">
      <c r="A1322">
        <v>2024</v>
      </c>
      <c r="B1322" t="s">
        <v>5721</v>
      </c>
      <c r="C1322">
        <v>66</v>
      </c>
      <c r="D1322">
        <v>2</v>
      </c>
      <c r="E1322">
        <v>12</v>
      </c>
      <c r="F1322" t="s">
        <v>779</v>
      </c>
      <c r="G1322" t="s">
        <v>6083</v>
      </c>
      <c r="H1322">
        <v>7</v>
      </c>
      <c r="I1322">
        <v>102087</v>
      </c>
      <c r="J1322">
        <v>2</v>
      </c>
      <c r="K1322" t="s">
        <v>6518</v>
      </c>
      <c r="L1322">
        <v>0</v>
      </c>
      <c r="M1322" t="s">
        <v>5520</v>
      </c>
      <c r="N1322">
        <v>45956.49</v>
      </c>
      <c r="O1322">
        <v>115453.56</v>
      </c>
      <c r="P1322">
        <v>0</v>
      </c>
      <c r="Q1322">
        <v>76408.91</v>
      </c>
      <c r="R1322">
        <v>0</v>
      </c>
      <c r="S1322">
        <v>85001.14</v>
      </c>
    </row>
    <row r="1323" spans="1:19" x14ac:dyDescent="0.35">
      <c r="A1323">
        <v>2024</v>
      </c>
      <c r="B1323" t="s">
        <v>6084</v>
      </c>
      <c r="C1323">
        <v>67</v>
      </c>
      <c r="D1323">
        <v>2</v>
      </c>
      <c r="E1323">
        <v>2</v>
      </c>
      <c r="F1323" t="s">
        <v>780</v>
      </c>
      <c r="G1323" t="s">
        <v>6085</v>
      </c>
      <c r="H1323">
        <v>7</v>
      </c>
      <c r="I1323">
        <v>102087</v>
      </c>
      <c r="J1323">
        <v>2</v>
      </c>
      <c r="K1323" t="s">
        <v>6518</v>
      </c>
      <c r="L1323">
        <v>0</v>
      </c>
      <c r="M1323" t="s">
        <v>5520</v>
      </c>
      <c r="N1323">
        <v>56626.69</v>
      </c>
      <c r="O1323">
        <v>60230.83</v>
      </c>
      <c r="P1323">
        <v>0</v>
      </c>
      <c r="Q1323">
        <v>74487.8</v>
      </c>
      <c r="R1323">
        <v>0</v>
      </c>
      <c r="S1323">
        <v>42369.72</v>
      </c>
    </row>
    <row r="1324" spans="1:19" x14ac:dyDescent="0.35">
      <c r="A1324">
        <v>2024</v>
      </c>
      <c r="B1324" t="s">
        <v>6084</v>
      </c>
      <c r="C1324">
        <v>67</v>
      </c>
      <c r="D1324">
        <v>2</v>
      </c>
      <c r="E1324">
        <v>5</v>
      </c>
      <c r="F1324" t="s">
        <v>782</v>
      </c>
      <c r="G1324" t="s">
        <v>6086</v>
      </c>
      <c r="H1324">
        <v>7</v>
      </c>
      <c r="I1324">
        <v>102087</v>
      </c>
      <c r="J1324">
        <v>2</v>
      </c>
      <c r="K1324" t="s">
        <v>6518</v>
      </c>
      <c r="L1324">
        <v>0</v>
      </c>
      <c r="M1324" t="s">
        <v>5520</v>
      </c>
      <c r="N1324">
        <v>156294.94</v>
      </c>
      <c r="O1324">
        <v>41839.949999999997</v>
      </c>
      <c r="P1324">
        <v>0</v>
      </c>
      <c r="Q1324">
        <v>25000</v>
      </c>
      <c r="R1324">
        <v>0</v>
      </c>
      <c r="S1324">
        <v>173134.89</v>
      </c>
    </row>
    <row r="1325" spans="1:19" x14ac:dyDescent="0.35">
      <c r="A1325">
        <v>2024</v>
      </c>
      <c r="B1325" t="s">
        <v>6084</v>
      </c>
      <c r="C1325">
        <v>67</v>
      </c>
      <c r="D1325">
        <v>2</v>
      </c>
      <c r="E1325">
        <v>7</v>
      </c>
      <c r="F1325" t="s">
        <v>254</v>
      </c>
      <c r="G1325" t="s">
        <v>6087</v>
      </c>
      <c r="H1325">
        <v>7</v>
      </c>
      <c r="I1325">
        <v>102087</v>
      </c>
      <c r="J1325">
        <v>2</v>
      </c>
      <c r="K1325" t="s">
        <v>6518</v>
      </c>
      <c r="L1325">
        <v>0</v>
      </c>
      <c r="M1325" t="s">
        <v>5520</v>
      </c>
      <c r="N1325">
        <v>59382.29</v>
      </c>
      <c r="O1325">
        <v>22218.07</v>
      </c>
      <c r="P1325">
        <v>0</v>
      </c>
      <c r="Q1325">
        <v>25000</v>
      </c>
      <c r="R1325">
        <v>0</v>
      </c>
      <c r="S1325">
        <v>56600.36</v>
      </c>
    </row>
    <row r="1326" spans="1:19" x14ac:dyDescent="0.35">
      <c r="A1326">
        <v>2024</v>
      </c>
      <c r="B1326" t="s">
        <v>6084</v>
      </c>
      <c r="C1326">
        <v>67</v>
      </c>
      <c r="D1326">
        <v>2</v>
      </c>
      <c r="E1326">
        <v>8</v>
      </c>
      <c r="F1326" t="s">
        <v>311</v>
      </c>
      <c r="G1326" t="s">
        <v>6088</v>
      </c>
      <c r="H1326">
        <v>7</v>
      </c>
      <c r="I1326">
        <v>102087</v>
      </c>
      <c r="J1326">
        <v>2</v>
      </c>
      <c r="K1326" t="s">
        <v>6518</v>
      </c>
      <c r="L1326">
        <v>0</v>
      </c>
      <c r="M1326" t="s">
        <v>5520</v>
      </c>
      <c r="N1326">
        <v>32934.620000000003</v>
      </c>
      <c r="O1326">
        <v>20903.7</v>
      </c>
      <c r="P1326">
        <v>0</v>
      </c>
      <c r="Q1326">
        <v>22500</v>
      </c>
      <c r="R1326">
        <v>0</v>
      </c>
      <c r="S1326">
        <v>31338.32</v>
      </c>
    </row>
    <row r="1327" spans="1:19" x14ac:dyDescent="0.35">
      <c r="A1327">
        <v>2024</v>
      </c>
      <c r="B1327" t="s">
        <v>6084</v>
      </c>
      <c r="C1327">
        <v>67</v>
      </c>
      <c r="D1327">
        <v>2</v>
      </c>
      <c r="E1327">
        <v>9</v>
      </c>
      <c r="F1327" t="s">
        <v>314</v>
      </c>
      <c r="G1327" t="s">
        <v>6659</v>
      </c>
      <c r="H1327">
        <v>7</v>
      </c>
      <c r="I1327">
        <v>102087</v>
      </c>
      <c r="J1327">
        <v>1</v>
      </c>
      <c r="K1327" t="s">
        <v>6518</v>
      </c>
      <c r="L1327">
        <v>0</v>
      </c>
      <c r="M1327" t="s">
        <v>5520</v>
      </c>
      <c r="N1327">
        <v>48895.55</v>
      </c>
      <c r="O1327">
        <v>37069.199999999997</v>
      </c>
      <c r="P1327">
        <v>0</v>
      </c>
      <c r="Q1327">
        <v>32500</v>
      </c>
      <c r="R1327">
        <v>0</v>
      </c>
      <c r="S1327">
        <v>53464.75</v>
      </c>
    </row>
    <row r="1328" spans="1:19" x14ac:dyDescent="0.35">
      <c r="A1328">
        <v>2024</v>
      </c>
      <c r="B1328" t="s">
        <v>6084</v>
      </c>
      <c r="C1328">
        <v>67</v>
      </c>
      <c r="D1328">
        <v>2</v>
      </c>
      <c r="E1328">
        <v>11</v>
      </c>
      <c r="F1328" t="s">
        <v>783</v>
      </c>
      <c r="G1328" t="s">
        <v>6089</v>
      </c>
      <c r="H1328">
        <v>7</v>
      </c>
      <c r="I1328">
        <v>102087</v>
      </c>
      <c r="J1328">
        <v>2</v>
      </c>
      <c r="K1328" t="s">
        <v>6518</v>
      </c>
      <c r="L1328">
        <v>0</v>
      </c>
      <c r="M1328" t="s">
        <v>5520</v>
      </c>
      <c r="N1328">
        <v>10945.47</v>
      </c>
      <c r="O1328">
        <v>15535.24</v>
      </c>
      <c r="P1328">
        <v>0</v>
      </c>
      <c r="Q1328">
        <v>14000</v>
      </c>
      <c r="R1328">
        <v>0</v>
      </c>
      <c r="S1328">
        <v>12480.71</v>
      </c>
    </row>
    <row r="1329" spans="1:19" x14ac:dyDescent="0.35">
      <c r="A1329">
        <v>2024</v>
      </c>
      <c r="B1329" t="s">
        <v>6084</v>
      </c>
      <c r="C1329">
        <v>67</v>
      </c>
      <c r="D1329">
        <v>2</v>
      </c>
      <c r="E1329">
        <v>12</v>
      </c>
      <c r="F1329" t="s">
        <v>531</v>
      </c>
      <c r="G1329" t="s">
        <v>6307</v>
      </c>
      <c r="H1329">
        <v>7</v>
      </c>
      <c r="I1329">
        <v>102087</v>
      </c>
      <c r="J1329">
        <v>2</v>
      </c>
      <c r="K1329" t="s">
        <v>6518</v>
      </c>
      <c r="L1329">
        <v>0</v>
      </c>
      <c r="M1329" t="s">
        <v>5520</v>
      </c>
      <c r="N1329">
        <v>164524.70000000001</v>
      </c>
      <c r="O1329">
        <v>43868.68</v>
      </c>
      <c r="P1329">
        <v>0</v>
      </c>
      <c r="Q1329">
        <v>30000</v>
      </c>
      <c r="R1329">
        <v>0</v>
      </c>
      <c r="S1329">
        <v>178393.38</v>
      </c>
    </row>
    <row r="1330" spans="1:19" x14ac:dyDescent="0.35">
      <c r="A1330">
        <v>2024</v>
      </c>
      <c r="B1330" t="s">
        <v>6084</v>
      </c>
      <c r="C1330">
        <v>67</v>
      </c>
      <c r="D1330">
        <v>2</v>
      </c>
      <c r="E1330">
        <v>13</v>
      </c>
      <c r="F1330" t="s">
        <v>125</v>
      </c>
      <c r="G1330" t="s">
        <v>6090</v>
      </c>
      <c r="H1330">
        <v>7</v>
      </c>
      <c r="I1330">
        <v>102087</v>
      </c>
      <c r="J1330">
        <v>2</v>
      </c>
      <c r="K1330" t="s">
        <v>6518</v>
      </c>
      <c r="L1330">
        <v>0</v>
      </c>
      <c r="M1330" t="s">
        <v>5520</v>
      </c>
      <c r="N1330">
        <v>95895.1</v>
      </c>
      <c r="O1330">
        <v>29821.43</v>
      </c>
      <c r="P1330">
        <v>0</v>
      </c>
      <c r="Q1330">
        <v>23885.98</v>
      </c>
      <c r="R1330">
        <v>0</v>
      </c>
      <c r="S1330">
        <v>101830.55</v>
      </c>
    </row>
    <row r="1331" spans="1:19" x14ac:dyDescent="0.35">
      <c r="A1331">
        <v>2024</v>
      </c>
      <c r="B1331" t="s">
        <v>5684</v>
      </c>
      <c r="C1331">
        <v>68</v>
      </c>
      <c r="D1331">
        <v>2</v>
      </c>
      <c r="E1331">
        <v>1</v>
      </c>
      <c r="F1331" t="s">
        <v>555</v>
      </c>
      <c r="G1331" t="s">
        <v>6660</v>
      </c>
      <c r="H1331">
        <v>7</v>
      </c>
      <c r="I1331">
        <v>102087</v>
      </c>
      <c r="J1331">
        <v>1</v>
      </c>
      <c r="K1331" t="s">
        <v>6518</v>
      </c>
      <c r="L1331">
        <v>0</v>
      </c>
      <c r="M1331" t="s">
        <v>5520</v>
      </c>
      <c r="N1331">
        <v>24221.53</v>
      </c>
      <c r="O1331">
        <v>9401.58</v>
      </c>
      <c r="P1331">
        <v>0</v>
      </c>
      <c r="Q1331">
        <v>10000</v>
      </c>
      <c r="R1331">
        <v>0</v>
      </c>
      <c r="S1331">
        <v>23623.11</v>
      </c>
    </row>
    <row r="1332" spans="1:19" x14ac:dyDescent="0.35">
      <c r="A1332">
        <v>2024</v>
      </c>
      <c r="B1332" t="s">
        <v>5684</v>
      </c>
      <c r="C1332">
        <v>68</v>
      </c>
      <c r="D1332">
        <v>2</v>
      </c>
      <c r="E1332">
        <v>3</v>
      </c>
      <c r="F1332" t="s">
        <v>784</v>
      </c>
      <c r="G1332" t="s">
        <v>6661</v>
      </c>
      <c r="H1332">
        <v>7</v>
      </c>
      <c r="I1332">
        <v>102087</v>
      </c>
      <c r="J1332">
        <v>1</v>
      </c>
      <c r="K1332" t="s">
        <v>6518</v>
      </c>
      <c r="L1332">
        <v>0</v>
      </c>
      <c r="M1332" t="s">
        <v>5520</v>
      </c>
      <c r="N1332">
        <v>32564.59</v>
      </c>
      <c r="O1332">
        <v>19078.41</v>
      </c>
      <c r="P1332">
        <v>0</v>
      </c>
      <c r="Q1332">
        <v>17000</v>
      </c>
      <c r="R1332">
        <v>0</v>
      </c>
      <c r="S1332">
        <v>34643</v>
      </c>
    </row>
    <row r="1333" spans="1:19" x14ac:dyDescent="0.35">
      <c r="A1333">
        <v>2024</v>
      </c>
      <c r="B1333" t="s">
        <v>5684</v>
      </c>
      <c r="C1333">
        <v>68</v>
      </c>
      <c r="D1333">
        <v>2</v>
      </c>
      <c r="E1333">
        <v>4</v>
      </c>
      <c r="F1333" t="s">
        <v>300</v>
      </c>
      <c r="G1333" t="s">
        <v>6662</v>
      </c>
      <c r="H1333">
        <v>7</v>
      </c>
      <c r="I1333">
        <v>102087</v>
      </c>
      <c r="J1333">
        <v>1</v>
      </c>
      <c r="K1333" t="s">
        <v>6518</v>
      </c>
      <c r="L1333">
        <v>0</v>
      </c>
      <c r="M1333" t="s">
        <v>5520</v>
      </c>
      <c r="N1333">
        <v>65041.89</v>
      </c>
      <c r="O1333">
        <v>15529.19</v>
      </c>
      <c r="P1333">
        <v>0</v>
      </c>
      <c r="Q1333">
        <v>15768</v>
      </c>
      <c r="R1333">
        <v>0</v>
      </c>
      <c r="S1333">
        <v>64803.08</v>
      </c>
    </row>
    <row r="1334" spans="1:19" x14ac:dyDescent="0.35">
      <c r="A1334">
        <v>2024</v>
      </c>
      <c r="B1334" t="s">
        <v>5684</v>
      </c>
      <c r="C1334">
        <v>68</v>
      </c>
      <c r="D1334">
        <v>2</v>
      </c>
      <c r="E1334">
        <v>5</v>
      </c>
      <c r="F1334" t="s">
        <v>262</v>
      </c>
      <c r="G1334" t="s">
        <v>6663</v>
      </c>
      <c r="H1334">
        <v>7</v>
      </c>
      <c r="I1334">
        <v>102087</v>
      </c>
      <c r="J1334">
        <v>2</v>
      </c>
      <c r="K1334" t="s">
        <v>6518</v>
      </c>
      <c r="L1334">
        <v>0</v>
      </c>
      <c r="M1334" t="s">
        <v>5520</v>
      </c>
      <c r="N1334">
        <v>154377.67000000001</v>
      </c>
      <c r="O1334">
        <v>45622.28</v>
      </c>
      <c r="P1334">
        <v>0</v>
      </c>
      <c r="Q1334">
        <v>84460</v>
      </c>
      <c r="R1334">
        <v>0</v>
      </c>
      <c r="S1334">
        <v>115539.95</v>
      </c>
    </row>
    <row r="1335" spans="1:19" x14ac:dyDescent="0.35">
      <c r="A1335">
        <v>2024</v>
      </c>
      <c r="B1335" t="s">
        <v>5684</v>
      </c>
      <c r="C1335">
        <v>68</v>
      </c>
      <c r="D1335">
        <v>2</v>
      </c>
      <c r="E1335">
        <v>6</v>
      </c>
      <c r="F1335" t="s">
        <v>635</v>
      </c>
      <c r="G1335" t="s">
        <v>6664</v>
      </c>
      <c r="H1335">
        <v>7</v>
      </c>
      <c r="I1335">
        <v>102087</v>
      </c>
      <c r="J1335">
        <v>1</v>
      </c>
      <c r="K1335" t="s">
        <v>6518</v>
      </c>
      <c r="L1335">
        <v>0</v>
      </c>
      <c r="M1335" t="s">
        <v>5520</v>
      </c>
      <c r="N1335">
        <v>69640.87</v>
      </c>
      <c r="O1335">
        <v>0</v>
      </c>
      <c r="P1335">
        <v>0</v>
      </c>
      <c r="Q1335">
        <v>11824</v>
      </c>
      <c r="R1335">
        <v>0</v>
      </c>
      <c r="S1335">
        <v>57816.87</v>
      </c>
    </row>
    <row r="1336" spans="1:19" x14ac:dyDescent="0.35">
      <c r="A1336">
        <v>2024</v>
      </c>
      <c r="B1336" t="s">
        <v>5684</v>
      </c>
      <c r="C1336">
        <v>68</v>
      </c>
      <c r="D1336">
        <v>2</v>
      </c>
      <c r="E1336">
        <v>7</v>
      </c>
      <c r="F1336" t="s">
        <v>278</v>
      </c>
      <c r="G1336" t="s">
        <v>6665</v>
      </c>
      <c r="H1336">
        <v>7</v>
      </c>
      <c r="I1336">
        <v>102087</v>
      </c>
      <c r="J1336">
        <v>102087</v>
      </c>
      <c r="K1336" t="s">
        <v>6518</v>
      </c>
      <c r="L1336">
        <v>0</v>
      </c>
      <c r="M1336" t="s">
        <v>5520</v>
      </c>
      <c r="N1336">
        <v>364920.64</v>
      </c>
      <c r="O1336">
        <v>89336.91</v>
      </c>
      <c r="P1336">
        <v>0</v>
      </c>
      <c r="Q1336">
        <v>177701.11</v>
      </c>
      <c r="R1336">
        <v>0</v>
      </c>
      <c r="S1336">
        <v>276556.44</v>
      </c>
    </row>
    <row r="1337" spans="1:19" x14ac:dyDescent="0.35">
      <c r="A1337">
        <v>2024</v>
      </c>
      <c r="B1337" t="s">
        <v>5684</v>
      </c>
      <c r="C1337">
        <v>68</v>
      </c>
      <c r="D1337">
        <v>2</v>
      </c>
      <c r="E1337">
        <v>9</v>
      </c>
      <c r="F1337" t="s">
        <v>125</v>
      </c>
      <c r="G1337" t="s">
        <v>6666</v>
      </c>
      <c r="H1337">
        <v>7</v>
      </c>
      <c r="I1337">
        <v>102087</v>
      </c>
      <c r="J1337">
        <v>2</v>
      </c>
      <c r="K1337" t="s">
        <v>6518</v>
      </c>
      <c r="L1337">
        <v>0</v>
      </c>
      <c r="M1337" t="s">
        <v>5520</v>
      </c>
      <c r="N1337">
        <v>34504.93</v>
      </c>
      <c r="O1337">
        <v>16935.53</v>
      </c>
      <c r="P1337">
        <v>0</v>
      </c>
      <c r="Q1337">
        <v>20000</v>
      </c>
      <c r="R1337">
        <v>0</v>
      </c>
      <c r="S1337">
        <v>31440.46</v>
      </c>
    </row>
    <row r="1338" spans="1:19" x14ac:dyDescent="0.35">
      <c r="A1338">
        <v>2024</v>
      </c>
      <c r="B1338" t="s">
        <v>5684</v>
      </c>
      <c r="C1338">
        <v>68</v>
      </c>
      <c r="D1338">
        <v>2</v>
      </c>
      <c r="E1338">
        <v>11</v>
      </c>
      <c r="F1338" t="s">
        <v>607</v>
      </c>
      <c r="G1338" t="s">
        <v>6091</v>
      </c>
      <c r="H1338">
        <v>7</v>
      </c>
      <c r="I1338">
        <v>102087</v>
      </c>
      <c r="J1338">
        <v>102087</v>
      </c>
      <c r="K1338" t="s">
        <v>6518</v>
      </c>
      <c r="L1338">
        <v>0</v>
      </c>
      <c r="M1338" t="s">
        <v>5520</v>
      </c>
      <c r="N1338">
        <v>42991.21</v>
      </c>
      <c r="O1338">
        <v>230127.45</v>
      </c>
      <c r="P1338">
        <v>0</v>
      </c>
      <c r="Q1338">
        <v>85244.62</v>
      </c>
      <c r="R1338">
        <v>0</v>
      </c>
      <c r="S1338">
        <v>187874.04</v>
      </c>
    </row>
    <row r="1339" spans="1:19" x14ac:dyDescent="0.35">
      <c r="A1339">
        <v>2024</v>
      </c>
      <c r="B1339" t="s">
        <v>5691</v>
      </c>
      <c r="C1339">
        <v>69</v>
      </c>
      <c r="D1339">
        <v>2</v>
      </c>
      <c r="E1339">
        <v>1</v>
      </c>
      <c r="F1339" t="s">
        <v>291</v>
      </c>
      <c r="G1339" t="s">
        <v>6667</v>
      </c>
      <c r="H1339">
        <v>7</v>
      </c>
      <c r="I1339">
        <v>102087</v>
      </c>
      <c r="J1339">
        <v>1</v>
      </c>
      <c r="K1339" t="s">
        <v>6518</v>
      </c>
      <c r="L1339">
        <v>0</v>
      </c>
      <c r="M1339" t="s">
        <v>5520</v>
      </c>
      <c r="N1339">
        <v>69961.98</v>
      </c>
      <c r="O1339">
        <v>50229.82</v>
      </c>
      <c r="P1339">
        <v>0</v>
      </c>
      <c r="Q1339">
        <v>54200</v>
      </c>
      <c r="R1339">
        <v>0</v>
      </c>
      <c r="S1339">
        <v>65991.8</v>
      </c>
    </row>
    <row r="1340" spans="1:19" x14ac:dyDescent="0.35">
      <c r="A1340">
        <v>2024</v>
      </c>
      <c r="B1340" t="s">
        <v>5691</v>
      </c>
      <c r="C1340">
        <v>69</v>
      </c>
      <c r="D1340">
        <v>2</v>
      </c>
      <c r="E1340">
        <v>2</v>
      </c>
      <c r="F1340" t="s">
        <v>622</v>
      </c>
      <c r="G1340" t="s">
        <v>5830</v>
      </c>
      <c r="H1340">
        <v>7</v>
      </c>
      <c r="I1340">
        <v>102087</v>
      </c>
      <c r="J1340">
        <v>2</v>
      </c>
      <c r="K1340" t="s">
        <v>6518</v>
      </c>
      <c r="L1340">
        <v>0</v>
      </c>
      <c r="M1340" t="s">
        <v>5520</v>
      </c>
      <c r="N1340">
        <v>17905.740000000002</v>
      </c>
      <c r="O1340">
        <v>34029.35</v>
      </c>
      <c r="P1340">
        <v>0</v>
      </c>
      <c r="Q1340">
        <v>27500</v>
      </c>
      <c r="R1340">
        <v>0</v>
      </c>
      <c r="S1340">
        <v>24435.09</v>
      </c>
    </row>
    <row r="1341" spans="1:19" x14ac:dyDescent="0.35">
      <c r="A1341">
        <v>2024</v>
      </c>
      <c r="B1341" t="s">
        <v>5691</v>
      </c>
      <c r="C1341">
        <v>69</v>
      </c>
      <c r="D1341">
        <v>2</v>
      </c>
      <c r="E1341">
        <v>3</v>
      </c>
      <c r="F1341" t="s">
        <v>391</v>
      </c>
      <c r="G1341" t="s">
        <v>6668</v>
      </c>
      <c r="H1341">
        <v>7</v>
      </c>
      <c r="I1341">
        <v>102087</v>
      </c>
      <c r="J1341">
        <v>1</v>
      </c>
      <c r="K1341" t="s">
        <v>6518</v>
      </c>
      <c r="L1341">
        <v>0</v>
      </c>
      <c r="M1341" t="s">
        <v>5520</v>
      </c>
      <c r="N1341">
        <v>4394.0600000000004</v>
      </c>
      <c r="O1341">
        <v>110656.04</v>
      </c>
      <c r="P1341">
        <v>0</v>
      </c>
      <c r="Q1341">
        <v>115175</v>
      </c>
      <c r="R1341">
        <v>0</v>
      </c>
      <c r="S1341">
        <v>-124.9</v>
      </c>
    </row>
    <row r="1342" spans="1:19" x14ac:dyDescent="0.35">
      <c r="A1342">
        <v>2024</v>
      </c>
      <c r="B1342" t="s">
        <v>5691</v>
      </c>
      <c r="C1342">
        <v>69</v>
      </c>
      <c r="D1342">
        <v>2</v>
      </c>
      <c r="E1342">
        <v>7</v>
      </c>
      <c r="F1342" t="s">
        <v>527</v>
      </c>
      <c r="G1342" t="s">
        <v>6669</v>
      </c>
      <c r="H1342">
        <v>7</v>
      </c>
      <c r="I1342">
        <v>102087</v>
      </c>
      <c r="J1342">
        <v>1111</v>
      </c>
      <c r="K1342" t="s">
        <v>6518</v>
      </c>
      <c r="L1342">
        <v>0</v>
      </c>
      <c r="M1342" t="s">
        <v>5520</v>
      </c>
      <c r="N1342">
        <v>173.57</v>
      </c>
      <c r="O1342">
        <v>14393.4</v>
      </c>
      <c r="P1342">
        <v>0</v>
      </c>
      <c r="Q1342">
        <v>10000</v>
      </c>
      <c r="R1342">
        <v>0</v>
      </c>
      <c r="S1342">
        <v>4566.97</v>
      </c>
    </row>
    <row r="1343" spans="1:19" x14ac:dyDescent="0.35">
      <c r="A1343">
        <v>2024</v>
      </c>
      <c r="B1343" t="s">
        <v>5691</v>
      </c>
      <c r="C1343">
        <v>69</v>
      </c>
      <c r="D1343">
        <v>2</v>
      </c>
      <c r="E1343">
        <v>9</v>
      </c>
      <c r="F1343" t="s">
        <v>787</v>
      </c>
      <c r="G1343" t="s">
        <v>6670</v>
      </c>
      <c r="H1343">
        <v>7</v>
      </c>
      <c r="I1343">
        <v>102087</v>
      </c>
      <c r="J1343">
        <v>2</v>
      </c>
      <c r="K1343" t="s">
        <v>6518</v>
      </c>
      <c r="L1343">
        <v>0</v>
      </c>
      <c r="M1343" t="s">
        <v>5520</v>
      </c>
      <c r="N1343">
        <v>120.45</v>
      </c>
      <c r="O1343">
        <v>18764.41</v>
      </c>
      <c r="P1343">
        <v>0</v>
      </c>
      <c r="Q1343">
        <v>18000</v>
      </c>
      <c r="R1343">
        <v>0</v>
      </c>
      <c r="S1343">
        <v>884.86</v>
      </c>
    </row>
    <row r="1344" spans="1:19" x14ac:dyDescent="0.35">
      <c r="A1344">
        <v>2024</v>
      </c>
      <c r="B1344" t="s">
        <v>5691</v>
      </c>
      <c r="C1344">
        <v>69</v>
      </c>
      <c r="D1344">
        <v>2</v>
      </c>
      <c r="E1344">
        <v>11</v>
      </c>
      <c r="F1344" t="s">
        <v>125</v>
      </c>
      <c r="G1344" t="s">
        <v>6671</v>
      </c>
      <c r="H1344">
        <v>7</v>
      </c>
      <c r="I1344">
        <v>102087</v>
      </c>
      <c r="J1344">
        <v>1</v>
      </c>
      <c r="K1344" t="s">
        <v>6518</v>
      </c>
      <c r="L1344">
        <v>0</v>
      </c>
      <c r="M1344" t="s">
        <v>5520</v>
      </c>
      <c r="N1344">
        <v>71486.850000000006</v>
      </c>
      <c r="O1344">
        <v>24860.67</v>
      </c>
      <c r="P1344">
        <v>0</v>
      </c>
      <c r="Q1344">
        <v>22000</v>
      </c>
      <c r="R1344">
        <v>0</v>
      </c>
      <c r="S1344">
        <v>74347.520000000004</v>
      </c>
    </row>
    <row r="1345" spans="1:19" x14ac:dyDescent="0.35">
      <c r="A1345">
        <v>2024</v>
      </c>
      <c r="B1345" t="s">
        <v>6092</v>
      </c>
      <c r="C1345">
        <v>70</v>
      </c>
      <c r="D1345">
        <v>2</v>
      </c>
      <c r="E1345">
        <v>2</v>
      </c>
      <c r="F1345" t="s">
        <v>391</v>
      </c>
      <c r="G1345" t="s">
        <v>6672</v>
      </c>
      <c r="H1345">
        <v>7</v>
      </c>
      <c r="I1345">
        <v>102087</v>
      </c>
      <c r="J1345">
        <v>1</v>
      </c>
      <c r="K1345" t="s">
        <v>6518</v>
      </c>
      <c r="L1345">
        <v>0</v>
      </c>
      <c r="M1345" t="s">
        <v>5520</v>
      </c>
      <c r="N1345">
        <v>55867.77</v>
      </c>
      <c r="O1345">
        <v>0</v>
      </c>
      <c r="P1345">
        <v>0</v>
      </c>
      <c r="Q1345">
        <v>45200</v>
      </c>
      <c r="R1345">
        <v>0</v>
      </c>
      <c r="S1345">
        <v>10667.77</v>
      </c>
    </row>
    <row r="1346" spans="1:19" x14ac:dyDescent="0.35">
      <c r="A1346">
        <v>2024</v>
      </c>
      <c r="B1346" t="s">
        <v>6092</v>
      </c>
      <c r="C1346">
        <v>70</v>
      </c>
      <c r="D1346">
        <v>2</v>
      </c>
      <c r="E1346">
        <v>4</v>
      </c>
      <c r="F1346" t="s">
        <v>510</v>
      </c>
      <c r="G1346" t="s">
        <v>6673</v>
      </c>
      <c r="H1346">
        <v>7</v>
      </c>
      <c r="I1346">
        <v>102087</v>
      </c>
      <c r="J1346">
        <v>1</v>
      </c>
      <c r="K1346" t="s">
        <v>6518</v>
      </c>
      <c r="L1346">
        <v>0</v>
      </c>
      <c r="M1346" t="s">
        <v>5520</v>
      </c>
      <c r="N1346">
        <v>6708.5</v>
      </c>
      <c r="O1346">
        <v>2986.47</v>
      </c>
      <c r="P1346">
        <v>0</v>
      </c>
      <c r="Q1346">
        <v>4100</v>
      </c>
      <c r="R1346">
        <v>0</v>
      </c>
      <c r="S1346">
        <v>5594.97</v>
      </c>
    </row>
    <row r="1347" spans="1:19" x14ac:dyDescent="0.35">
      <c r="A1347">
        <v>2024</v>
      </c>
      <c r="B1347" t="s">
        <v>6092</v>
      </c>
      <c r="C1347">
        <v>70</v>
      </c>
      <c r="D1347">
        <v>2</v>
      </c>
      <c r="E1347">
        <v>5</v>
      </c>
      <c r="F1347" t="s">
        <v>582</v>
      </c>
      <c r="G1347" t="s">
        <v>6674</v>
      </c>
      <c r="H1347">
        <v>7</v>
      </c>
      <c r="I1347">
        <v>102087</v>
      </c>
      <c r="J1347">
        <v>1</v>
      </c>
      <c r="K1347" t="s">
        <v>6518</v>
      </c>
      <c r="L1347">
        <v>0</v>
      </c>
      <c r="M1347" t="s">
        <v>5520</v>
      </c>
      <c r="N1347">
        <v>5814.33</v>
      </c>
      <c r="O1347">
        <v>6255.48</v>
      </c>
      <c r="P1347">
        <v>0</v>
      </c>
      <c r="Q1347">
        <v>7000</v>
      </c>
      <c r="R1347">
        <v>0</v>
      </c>
      <c r="S1347">
        <v>5069.8100000000004</v>
      </c>
    </row>
    <row r="1348" spans="1:19" x14ac:dyDescent="0.35">
      <c r="A1348">
        <v>2024</v>
      </c>
      <c r="B1348" t="s">
        <v>6092</v>
      </c>
      <c r="C1348">
        <v>70</v>
      </c>
      <c r="D1348">
        <v>2</v>
      </c>
      <c r="E1348">
        <v>6</v>
      </c>
      <c r="F1348" t="s">
        <v>524</v>
      </c>
      <c r="G1348" t="s">
        <v>6093</v>
      </c>
      <c r="H1348">
        <v>7</v>
      </c>
      <c r="I1348">
        <v>102087</v>
      </c>
      <c r="J1348">
        <v>3</v>
      </c>
      <c r="K1348" t="s">
        <v>6518</v>
      </c>
      <c r="L1348">
        <v>0</v>
      </c>
      <c r="M1348" t="s">
        <v>5520</v>
      </c>
      <c r="N1348">
        <v>70310.97</v>
      </c>
      <c r="O1348">
        <v>67607.62</v>
      </c>
      <c r="P1348">
        <v>0</v>
      </c>
      <c r="Q1348">
        <v>86834.62</v>
      </c>
      <c r="R1348">
        <v>0</v>
      </c>
      <c r="S1348">
        <v>51083.97</v>
      </c>
    </row>
    <row r="1349" spans="1:19" x14ac:dyDescent="0.35">
      <c r="A1349">
        <v>2024</v>
      </c>
      <c r="B1349" t="s">
        <v>6092</v>
      </c>
      <c r="C1349">
        <v>70</v>
      </c>
      <c r="D1349">
        <v>2</v>
      </c>
      <c r="E1349">
        <v>7</v>
      </c>
      <c r="F1349" t="s">
        <v>412</v>
      </c>
      <c r="G1349" t="s">
        <v>6675</v>
      </c>
      <c r="H1349">
        <v>7</v>
      </c>
      <c r="I1349">
        <v>102087</v>
      </c>
      <c r="J1349">
        <v>1</v>
      </c>
      <c r="K1349" t="s">
        <v>6518</v>
      </c>
      <c r="L1349">
        <v>0</v>
      </c>
      <c r="M1349" t="s">
        <v>5520</v>
      </c>
      <c r="N1349">
        <v>4615.42</v>
      </c>
      <c r="O1349">
        <v>5727.87</v>
      </c>
      <c r="P1349">
        <v>0</v>
      </c>
      <c r="Q1349">
        <v>9000</v>
      </c>
      <c r="R1349">
        <v>0</v>
      </c>
      <c r="S1349">
        <v>1343.29</v>
      </c>
    </row>
    <row r="1350" spans="1:19" x14ac:dyDescent="0.35">
      <c r="A1350">
        <v>2024</v>
      </c>
      <c r="B1350" t="s">
        <v>6092</v>
      </c>
      <c r="C1350">
        <v>70</v>
      </c>
      <c r="D1350">
        <v>2</v>
      </c>
      <c r="E1350">
        <v>9</v>
      </c>
      <c r="F1350" t="s">
        <v>788</v>
      </c>
      <c r="G1350" t="s">
        <v>6094</v>
      </c>
      <c r="H1350">
        <v>7</v>
      </c>
      <c r="I1350">
        <v>102087</v>
      </c>
      <c r="J1350">
        <v>2</v>
      </c>
      <c r="K1350" t="s">
        <v>6518</v>
      </c>
      <c r="L1350">
        <v>0</v>
      </c>
      <c r="M1350" t="s">
        <v>5520</v>
      </c>
      <c r="N1350">
        <v>69714.97</v>
      </c>
      <c r="O1350">
        <v>58829.99</v>
      </c>
      <c r="P1350">
        <v>0</v>
      </c>
      <c r="Q1350">
        <v>56176.98</v>
      </c>
      <c r="R1350">
        <v>0</v>
      </c>
      <c r="S1350">
        <v>72367.98</v>
      </c>
    </row>
    <row r="1351" spans="1:19" x14ac:dyDescent="0.35">
      <c r="A1351">
        <v>2024</v>
      </c>
      <c r="B1351" t="s">
        <v>6092</v>
      </c>
      <c r="C1351">
        <v>70</v>
      </c>
      <c r="D1351">
        <v>2</v>
      </c>
      <c r="E1351">
        <v>10</v>
      </c>
      <c r="F1351" t="s">
        <v>278</v>
      </c>
      <c r="G1351" t="s">
        <v>6676</v>
      </c>
      <c r="H1351">
        <v>7</v>
      </c>
      <c r="I1351">
        <v>102087</v>
      </c>
      <c r="J1351">
        <v>1</v>
      </c>
      <c r="K1351" t="s">
        <v>6518</v>
      </c>
      <c r="L1351">
        <v>0</v>
      </c>
      <c r="M1351" t="s">
        <v>5520</v>
      </c>
      <c r="N1351">
        <v>1561.84</v>
      </c>
      <c r="O1351">
        <v>6128.52</v>
      </c>
      <c r="P1351">
        <v>0</v>
      </c>
      <c r="Q1351">
        <v>6128.52</v>
      </c>
      <c r="R1351">
        <v>0</v>
      </c>
      <c r="S1351">
        <v>1561.84</v>
      </c>
    </row>
    <row r="1352" spans="1:19" x14ac:dyDescent="0.35">
      <c r="A1352">
        <v>2024</v>
      </c>
      <c r="B1352" t="s">
        <v>6092</v>
      </c>
      <c r="C1352">
        <v>70</v>
      </c>
      <c r="D1352">
        <v>2</v>
      </c>
      <c r="E1352">
        <v>11</v>
      </c>
      <c r="F1352" t="s">
        <v>659</v>
      </c>
      <c r="G1352" t="s">
        <v>6677</v>
      </c>
      <c r="H1352">
        <v>7</v>
      </c>
      <c r="I1352">
        <v>102087</v>
      </c>
      <c r="J1352">
        <v>2</v>
      </c>
      <c r="K1352" t="s">
        <v>6518</v>
      </c>
      <c r="L1352">
        <v>0</v>
      </c>
      <c r="M1352" t="s">
        <v>5520</v>
      </c>
      <c r="N1352">
        <v>19592.669999999998</v>
      </c>
      <c r="O1352">
        <v>12853.15</v>
      </c>
      <c r="P1352">
        <v>0</v>
      </c>
      <c r="Q1352">
        <v>8405</v>
      </c>
      <c r="R1352">
        <v>0</v>
      </c>
      <c r="S1352">
        <v>24040.82</v>
      </c>
    </row>
    <row r="1353" spans="1:19" x14ac:dyDescent="0.35">
      <c r="A1353">
        <v>2024</v>
      </c>
      <c r="B1353" t="s">
        <v>6092</v>
      </c>
      <c r="C1353">
        <v>70</v>
      </c>
      <c r="D1353">
        <v>2</v>
      </c>
      <c r="E1353">
        <v>12</v>
      </c>
      <c r="F1353" t="s">
        <v>125</v>
      </c>
      <c r="G1353" t="s">
        <v>6678</v>
      </c>
      <c r="H1353">
        <v>7</v>
      </c>
      <c r="I1353">
        <v>102087</v>
      </c>
      <c r="J1353">
        <v>1</v>
      </c>
      <c r="K1353" t="s">
        <v>6518</v>
      </c>
      <c r="L1353">
        <v>0</v>
      </c>
      <c r="M1353" t="s">
        <v>5520</v>
      </c>
      <c r="N1353">
        <v>31908.799999999999</v>
      </c>
      <c r="O1353">
        <v>39783.11</v>
      </c>
      <c r="P1353">
        <v>0</v>
      </c>
      <c r="Q1353">
        <v>35634</v>
      </c>
      <c r="R1353">
        <v>0</v>
      </c>
      <c r="S1353">
        <v>36057.910000000003</v>
      </c>
    </row>
    <row r="1354" spans="1:19" x14ac:dyDescent="0.35">
      <c r="A1354">
        <v>2024</v>
      </c>
      <c r="B1354" t="s">
        <v>6455</v>
      </c>
      <c r="C1354">
        <v>72</v>
      </c>
      <c r="D1354">
        <v>2</v>
      </c>
      <c r="E1354">
        <v>1</v>
      </c>
      <c r="F1354" t="s">
        <v>791</v>
      </c>
      <c r="G1354" t="s">
        <v>6679</v>
      </c>
      <c r="H1354">
        <v>7</v>
      </c>
      <c r="I1354">
        <v>102087</v>
      </c>
      <c r="J1354">
        <v>1</v>
      </c>
      <c r="K1354" t="s">
        <v>6518</v>
      </c>
      <c r="L1354">
        <v>0</v>
      </c>
      <c r="M1354" t="s">
        <v>5520</v>
      </c>
      <c r="N1354">
        <v>47671.29</v>
      </c>
      <c r="O1354">
        <v>25890.77</v>
      </c>
      <c r="P1354">
        <v>0</v>
      </c>
      <c r="Q1354">
        <v>14605</v>
      </c>
      <c r="R1354">
        <v>0</v>
      </c>
      <c r="S1354">
        <v>58957.06</v>
      </c>
    </row>
    <row r="1355" spans="1:19" x14ac:dyDescent="0.35">
      <c r="A1355">
        <v>2024</v>
      </c>
      <c r="B1355" t="s">
        <v>6455</v>
      </c>
      <c r="C1355">
        <v>72</v>
      </c>
      <c r="D1355">
        <v>2</v>
      </c>
      <c r="E1355">
        <v>2</v>
      </c>
      <c r="F1355" t="s">
        <v>532</v>
      </c>
      <c r="G1355" t="s">
        <v>6680</v>
      </c>
      <c r="H1355">
        <v>7</v>
      </c>
      <c r="I1355">
        <v>102087</v>
      </c>
      <c r="J1355">
        <v>1111</v>
      </c>
      <c r="K1355" t="s">
        <v>6518</v>
      </c>
      <c r="L1355">
        <v>0</v>
      </c>
      <c r="M1355" t="s">
        <v>5520</v>
      </c>
      <c r="N1355">
        <v>31361.68</v>
      </c>
      <c r="O1355">
        <v>20648.95</v>
      </c>
      <c r="P1355">
        <v>0</v>
      </c>
      <c r="Q1355">
        <v>52341</v>
      </c>
      <c r="R1355">
        <v>0</v>
      </c>
      <c r="S1355">
        <v>-330.37</v>
      </c>
    </row>
    <row r="1356" spans="1:19" x14ac:dyDescent="0.35">
      <c r="A1356">
        <v>2024</v>
      </c>
      <c r="B1356" t="s">
        <v>6455</v>
      </c>
      <c r="C1356">
        <v>72</v>
      </c>
      <c r="D1356">
        <v>2</v>
      </c>
      <c r="E1356">
        <v>3</v>
      </c>
      <c r="F1356" t="s">
        <v>527</v>
      </c>
      <c r="G1356" t="s">
        <v>6681</v>
      </c>
      <c r="H1356">
        <v>7</v>
      </c>
      <c r="I1356">
        <v>102087</v>
      </c>
      <c r="J1356">
        <v>1</v>
      </c>
      <c r="K1356" t="s">
        <v>6518</v>
      </c>
      <c r="L1356">
        <v>0</v>
      </c>
      <c r="M1356" t="s">
        <v>5520</v>
      </c>
      <c r="N1356">
        <v>38014.9</v>
      </c>
      <c r="O1356">
        <v>32084.240000000002</v>
      </c>
      <c r="P1356">
        <v>0</v>
      </c>
      <c r="Q1356">
        <v>44000</v>
      </c>
      <c r="R1356">
        <v>0</v>
      </c>
      <c r="S1356">
        <v>26099.14</v>
      </c>
    </row>
    <row r="1357" spans="1:19" x14ac:dyDescent="0.35">
      <c r="A1357">
        <v>2024</v>
      </c>
      <c r="B1357" t="s">
        <v>6455</v>
      </c>
      <c r="C1357">
        <v>72</v>
      </c>
      <c r="D1357">
        <v>2</v>
      </c>
      <c r="E1357">
        <v>4</v>
      </c>
      <c r="F1357" t="s">
        <v>792</v>
      </c>
      <c r="G1357" t="s">
        <v>6682</v>
      </c>
      <c r="H1357">
        <v>7</v>
      </c>
      <c r="I1357">
        <v>102087</v>
      </c>
      <c r="J1357">
        <v>1</v>
      </c>
      <c r="K1357" t="s">
        <v>6518</v>
      </c>
      <c r="L1357">
        <v>0</v>
      </c>
      <c r="M1357" t="s">
        <v>5520</v>
      </c>
      <c r="N1357">
        <v>19572.84</v>
      </c>
      <c r="O1357">
        <v>40957.379999999997</v>
      </c>
      <c r="P1357">
        <v>0</v>
      </c>
      <c r="Q1357">
        <v>63840</v>
      </c>
      <c r="R1357">
        <v>0</v>
      </c>
      <c r="S1357">
        <v>-3309.78</v>
      </c>
    </row>
    <row r="1358" spans="1:19" x14ac:dyDescent="0.35">
      <c r="A1358">
        <v>2024</v>
      </c>
      <c r="B1358" t="s">
        <v>5594</v>
      </c>
      <c r="C1358">
        <v>73</v>
      </c>
      <c r="D1358">
        <v>2</v>
      </c>
      <c r="E1358">
        <v>1</v>
      </c>
      <c r="F1358" t="s">
        <v>794</v>
      </c>
      <c r="G1358" t="s">
        <v>6683</v>
      </c>
      <c r="H1358">
        <v>7</v>
      </c>
      <c r="I1358">
        <v>102087</v>
      </c>
      <c r="J1358">
        <v>1</v>
      </c>
      <c r="K1358" t="s">
        <v>6518</v>
      </c>
      <c r="L1358">
        <v>0</v>
      </c>
      <c r="M1358" t="s">
        <v>5520</v>
      </c>
      <c r="N1358">
        <v>25780.26</v>
      </c>
      <c r="O1358">
        <v>51760.53</v>
      </c>
      <c r="P1358">
        <v>0</v>
      </c>
      <c r="Q1358">
        <v>45000</v>
      </c>
      <c r="R1358">
        <v>0</v>
      </c>
      <c r="S1358">
        <v>32540.79</v>
      </c>
    </row>
    <row r="1359" spans="1:19" x14ac:dyDescent="0.35">
      <c r="A1359">
        <v>2024</v>
      </c>
      <c r="B1359" t="s">
        <v>5594</v>
      </c>
      <c r="C1359">
        <v>73</v>
      </c>
      <c r="D1359">
        <v>2</v>
      </c>
      <c r="E1359">
        <v>2</v>
      </c>
      <c r="F1359" t="s">
        <v>621</v>
      </c>
      <c r="G1359" t="s">
        <v>5735</v>
      </c>
      <c r="H1359">
        <v>7</v>
      </c>
      <c r="I1359">
        <v>102087</v>
      </c>
      <c r="J1359">
        <v>102087</v>
      </c>
      <c r="K1359" t="s">
        <v>6518</v>
      </c>
      <c r="L1359">
        <v>0</v>
      </c>
      <c r="M1359" t="s">
        <v>5520</v>
      </c>
      <c r="N1359">
        <v>87280.82</v>
      </c>
      <c r="O1359">
        <v>34391.1</v>
      </c>
      <c r="P1359">
        <v>0</v>
      </c>
      <c r="Q1359">
        <v>40008.33</v>
      </c>
      <c r="R1359">
        <v>0</v>
      </c>
      <c r="S1359">
        <v>81663.59</v>
      </c>
    </row>
    <row r="1360" spans="1:19" x14ac:dyDescent="0.35">
      <c r="A1360">
        <v>2024</v>
      </c>
      <c r="B1360" t="s">
        <v>5594</v>
      </c>
      <c r="C1360">
        <v>73</v>
      </c>
      <c r="D1360">
        <v>2</v>
      </c>
      <c r="E1360">
        <v>3</v>
      </c>
      <c r="F1360" t="s">
        <v>667</v>
      </c>
      <c r="G1360" t="s">
        <v>5725</v>
      </c>
      <c r="H1360">
        <v>7</v>
      </c>
      <c r="I1360">
        <v>102087</v>
      </c>
      <c r="J1360">
        <v>103</v>
      </c>
      <c r="K1360" t="s">
        <v>6518</v>
      </c>
      <c r="L1360">
        <v>0</v>
      </c>
      <c r="M1360" t="s">
        <v>5520</v>
      </c>
      <c r="N1360">
        <v>197673.17</v>
      </c>
      <c r="O1360">
        <v>72646.14</v>
      </c>
      <c r="P1360">
        <v>0</v>
      </c>
      <c r="Q1360">
        <v>40000</v>
      </c>
      <c r="R1360">
        <v>0</v>
      </c>
      <c r="S1360">
        <v>230319.31</v>
      </c>
    </row>
    <row r="1361" spans="1:19" x14ac:dyDescent="0.35">
      <c r="A1361">
        <v>2024</v>
      </c>
      <c r="B1361" t="s">
        <v>5594</v>
      </c>
      <c r="C1361">
        <v>73</v>
      </c>
      <c r="D1361">
        <v>2</v>
      </c>
      <c r="E1361">
        <v>4</v>
      </c>
      <c r="F1361" t="s">
        <v>795</v>
      </c>
      <c r="G1361" t="s">
        <v>6684</v>
      </c>
      <c r="H1361">
        <v>7</v>
      </c>
      <c r="I1361">
        <v>102087</v>
      </c>
      <c r="J1361">
        <v>102087</v>
      </c>
      <c r="K1361" t="s">
        <v>6518</v>
      </c>
      <c r="L1361">
        <v>0</v>
      </c>
      <c r="M1361" t="s">
        <v>5520</v>
      </c>
      <c r="N1361">
        <v>2202.5700000000002</v>
      </c>
      <c r="O1361">
        <v>13585.75</v>
      </c>
      <c r="P1361">
        <v>0</v>
      </c>
      <c r="Q1361">
        <v>12240</v>
      </c>
      <c r="R1361">
        <v>0</v>
      </c>
      <c r="S1361">
        <v>3548.32</v>
      </c>
    </row>
    <row r="1362" spans="1:19" x14ac:dyDescent="0.35">
      <c r="A1362">
        <v>2024</v>
      </c>
      <c r="B1362" t="s">
        <v>5594</v>
      </c>
      <c r="C1362">
        <v>73</v>
      </c>
      <c r="D1362">
        <v>2</v>
      </c>
      <c r="E1362">
        <v>5</v>
      </c>
      <c r="F1362" t="s">
        <v>300</v>
      </c>
      <c r="G1362" t="s">
        <v>6095</v>
      </c>
      <c r="H1362">
        <v>7</v>
      </c>
      <c r="I1362">
        <v>102087</v>
      </c>
      <c r="J1362">
        <v>102087</v>
      </c>
      <c r="K1362" t="s">
        <v>6518</v>
      </c>
      <c r="L1362">
        <v>0</v>
      </c>
      <c r="M1362" t="s">
        <v>5520</v>
      </c>
      <c r="N1362">
        <v>9200.8799999999992</v>
      </c>
      <c r="O1362">
        <v>14392.29</v>
      </c>
      <c r="P1362">
        <v>0</v>
      </c>
      <c r="Q1362">
        <v>13000</v>
      </c>
      <c r="R1362">
        <v>0</v>
      </c>
      <c r="S1362">
        <v>10593.17</v>
      </c>
    </row>
    <row r="1363" spans="1:19" x14ac:dyDescent="0.35">
      <c r="A1363">
        <v>2024</v>
      </c>
      <c r="B1363" t="s">
        <v>5594</v>
      </c>
      <c r="C1363">
        <v>73</v>
      </c>
      <c r="D1363">
        <v>2</v>
      </c>
      <c r="E1363">
        <v>6</v>
      </c>
      <c r="F1363" t="s">
        <v>480</v>
      </c>
      <c r="G1363" t="s">
        <v>6238</v>
      </c>
      <c r="H1363">
        <v>7</v>
      </c>
      <c r="I1363">
        <v>102087</v>
      </c>
      <c r="J1363">
        <v>1</v>
      </c>
      <c r="K1363" t="s">
        <v>6518</v>
      </c>
      <c r="L1363">
        <v>0</v>
      </c>
      <c r="M1363" t="s">
        <v>5520</v>
      </c>
      <c r="N1363">
        <v>5624.89</v>
      </c>
      <c r="O1363">
        <v>37362.99</v>
      </c>
      <c r="P1363">
        <v>0</v>
      </c>
      <c r="Q1363">
        <v>18982.900000000001</v>
      </c>
      <c r="R1363">
        <v>0</v>
      </c>
      <c r="S1363">
        <v>24004.98</v>
      </c>
    </row>
    <row r="1364" spans="1:19" x14ac:dyDescent="0.35">
      <c r="A1364">
        <v>2024</v>
      </c>
      <c r="B1364" t="s">
        <v>5594</v>
      </c>
      <c r="C1364">
        <v>73</v>
      </c>
      <c r="D1364">
        <v>2</v>
      </c>
      <c r="E1364">
        <v>8</v>
      </c>
      <c r="F1364" t="s">
        <v>796</v>
      </c>
      <c r="G1364" t="s">
        <v>5595</v>
      </c>
      <c r="H1364">
        <v>7</v>
      </c>
      <c r="I1364">
        <v>102087</v>
      </c>
      <c r="J1364">
        <v>5</v>
      </c>
      <c r="K1364" t="s">
        <v>6518</v>
      </c>
      <c r="L1364">
        <v>0</v>
      </c>
      <c r="M1364" t="s">
        <v>5520</v>
      </c>
      <c r="N1364">
        <v>90913.67</v>
      </c>
      <c r="O1364">
        <v>215746.13</v>
      </c>
      <c r="P1364">
        <v>0</v>
      </c>
      <c r="Q1364">
        <v>111655.89</v>
      </c>
      <c r="R1364">
        <v>0</v>
      </c>
      <c r="S1364">
        <v>195003.91</v>
      </c>
    </row>
    <row r="1365" spans="1:19" x14ac:dyDescent="0.35">
      <c r="A1365">
        <v>2024</v>
      </c>
      <c r="B1365" t="s">
        <v>5594</v>
      </c>
      <c r="C1365">
        <v>73</v>
      </c>
      <c r="D1365">
        <v>2</v>
      </c>
      <c r="E1365">
        <v>9</v>
      </c>
      <c r="F1365" t="s">
        <v>510</v>
      </c>
      <c r="G1365" t="s">
        <v>6096</v>
      </c>
      <c r="H1365">
        <v>7</v>
      </c>
      <c r="I1365">
        <v>102087</v>
      </c>
      <c r="J1365">
        <v>2</v>
      </c>
      <c r="K1365" t="s">
        <v>6518</v>
      </c>
      <c r="L1365">
        <v>0</v>
      </c>
      <c r="M1365" t="s">
        <v>5520</v>
      </c>
      <c r="N1365">
        <v>32803.919999999998</v>
      </c>
      <c r="O1365">
        <v>22439.43</v>
      </c>
      <c r="P1365">
        <v>0</v>
      </c>
      <c r="Q1365">
        <v>40800</v>
      </c>
      <c r="R1365">
        <v>0</v>
      </c>
      <c r="S1365">
        <v>14443.35</v>
      </c>
    </row>
    <row r="1366" spans="1:19" x14ac:dyDescent="0.35">
      <c r="A1366">
        <v>2024</v>
      </c>
      <c r="B1366" t="s">
        <v>5594</v>
      </c>
      <c r="C1366">
        <v>73</v>
      </c>
      <c r="D1366">
        <v>2</v>
      </c>
      <c r="E1366">
        <v>11</v>
      </c>
      <c r="F1366" t="s">
        <v>442</v>
      </c>
      <c r="G1366" t="s">
        <v>6097</v>
      </c>
      <c r="H1366">
        <v>7</v>
      </c>
      <c r="I1366">
        <v>102087</v>
      </c>
      <c r="J1366">
        <v>3</v>
      </c>
      <c r="K1366" t="s">
        <v>6518</v>
      </c>
      <c r="L1366">
        <v>0</v>
      </c>
      <c r="M1366" t="s">
        <v>5520</v>
      </c>
      <c r="N1366">
        <v>43293.2</v>
      </c>
      <c r="O1366">
        <v>36962.07</v>
      </c>
      <c r="P1366">
        <v>0</v>
      </c>
      <c r="Q1366">
        <v>19000</v>
      </c>
      <c r="R1366">
        <v>0</v>
      </c>
      <c r="S1366">
        <v>61255.27</v>
      </c>
    </row>
    <row r="1367" spans="1:19" x14ac:dyDescent="0.35">
      <c r="A1367">
        <v>2024</v>
      </c>
      <c r="B1367" t="s">
        <v>5594</v>
      </c>
      <c r="C1367">
        <v>73</v>
      </c>
      <c r="D1367">
        <v>2</v>
      </c>
      <c r="E1367">
        <v>12</v>
      </c>
      <c r="F1367" t="s">
        <v>278</v>
      </c>
      <c r="G1367" t="s">
        <v>5726</v>
      </c>
      <c r="H1367">
        <v>7</v>
      </c>
      <c r="I1367">
        <v>102087</v>
      </c>
      <c r="J1367">
        <v>2</v>
      </c>
      <c r="K1367" t="s">
        <v>6518</v>
      </c>
      <c r="L1367">
        <v>0</v>
      </c>
      <c r="M1367" t="s">
        <v>5520</v>
      </c>
      <c r="N1367">
        <v>31341.69</v>
      </c>
      <c r="O1367">
        <v>21136.5</v>
      </c>
      <c r="P1367">
        <v>0</v>
      </c>
      <c r="Q1367">
        <v>8500</v>
      </c>
      <c r="R1367">
        <v>0</v>
      </c>
      <c r="S1367">
        <v>43978.19</v>
      </c>
    </row>
    <row r="1368" spans="1:19" x14ac:dyDescent="0.35">
      <c r="A1368">
        <v>2024</v>
      </c>
      <c r="B1368" t="s">
        <v>5594</v>
      </c>
      <c r="C1368">
        <v>73</v>
      </c>
      <c r="D1368">
        <v>2</v>
      </c>
      <c r="E1368">
        <v>14</v>
      </c>
      <c r="F1368" t="s">
        <v>125</v>
      </c>
      <c r="G1368" t="s">
        <v>6685</v>
      </c>
      <c r="H1368">
        <v>7</v>
      </c>
      <c r="I1368">
        <v>102087</v>
      </c>
      <c r="J1368">
        <v>1</v>
      </c>
      <c r="K1368" t="s">
        <v>6518</v>
      </c>
      <c r="L1368">
        <v>0</v>
      </c>
      <c r="M1368" t="s">
        <v>5520</v>
      </c>
      <c r="N1368">
        <v>11015.96</v>
      </c>
      <c r="O1368">
        <v>19858.490000000002</v>
      </c>
      <c r="P1368">
        <v>0</v>
      </c>
      <c r="Q1368">
        <v>19500</v>
      </c>
      <c r="R1368">
        <v>0</v>
      </c>
      <c r="S1368">
        <v>11374.45</v>
      </c>
    </row>
    <row r="1369" spans="1:19" x14ac:dyDescent="0.35">
      <c r="A1369">
        <v>2024</v>
      </c>
      <c r="B1369" t="s">
        <v>5876</v>
      </c>
      <c r="C1369">
        <v>74</v>
      </c>
      <c r="D1369">
        <v>2</v>
      </c>
      <c r="E1369">
        <v>2</v>
      </c>
      <c r="F1369" t="s">
        <v>354</v>
      </c>
      <c r="G1369" t="s">
        <v>6686</v>
      </c>
      <c r="H1369">
        <v>7</v>
      </c>
      <c r="I1369">
        <v>102087</v>
      </c>
      <c r="J1369">
        <v>1</v>
      </c>
      <c r="K1369" t="s">
        <v>6518</v>
      </c>
      <c r="L1369">
        <v>0</v>
      </c>
      <c r="M1369" t="s">
        <v>5520</v>
      </c>
      <c r="N1369">
        <v>25260.74</v>
      </c>
      <c r="O1369">
        <v>22541.67</v>
      </c>
      <c r="P1369">
        <v>0</v>
      </c>
      <c r="Q1369">
        <v>19800</v>
      </c>
      <c r="R1369">
        <v>0</v>
      </c>
      <c r="S1369">
        <v>28002.41</v>
      </c>
    </row>
    <row r="1370" spans="1:19" x14ac:dyDescent="0.35">
      <c r="A1370">
        <v>2024</v>
      </c>
      <c r="B1370" t="s">
        <v>5876</v>
      </c>
      <c r="C1370">
        <v>74</v>
      </c>
      <c r="D1370">
        <v>2</v>
      </c>
      <c r="E1370">
        <v>3</v>
      </c>
      <c r="F1370" t="s">
        <v>798</v>
      </c>
      <c r="G1370" t="s">
        <v>6098</v>
      </c>
      <c r="H1370">
        <v>7</v>
      </c>
      <c r="I1370">
        <v>102087</v>
      </c>
      <c r="J1370">
        <v>4</v>
      </c>
      <c r="K1370" t="s">
        <v>6518</v>
      </c>
      <c r="L1370">
        <v>0</v>
      </c>
      <c r="M1370" t="s">
        <v>5520</v>
      </c>
      <c r="N1370">
        <v>101645.94</v>
      </c>
      <c r="O1370">
        <v>20089</v>
      </c>
      <c r="P1370">
        <v>0</v>
      </c>
      <c r="Q1370">
        <v>44100</v>
      </c>
      <c r="R1370">
        <v>0</v>
      </c>
      <c r="S1370">
        <v>77634.94</v>
      </c>
    </row>
    <row r="1371" spans="1:19" x14ac:dyDescent="0.35">
      <c r="A1371">
        <v>2024</v>
      </c>
      <c r="B1371" t="s">
        <v>5876</v>
      </c>
      <c r="C1371">
        <v>74</v>
      </c>
      <c r="D1371">
        <v>2</v>
      </c>
      <c r="E1371">
        <v>4</v>
      </c>
      <c r="F1371" t="s">
        <v>799</v>
      </c>
      <c r="G1371" t="s">
        <v>5877</v>
      </c>
      <c r="H1371">
        <v>7</v>
      </c>
      <c r="I1371">
        <v>102087</v>
      </c>
      <c r="J1371">
        <v>1</v>
      </c>
      <c r="K1371" t="s">
        <v>6518</v>
      </c>
      <c r="L1371">
        <v>0</v>
      </c>
      <c r="M1371" t="s">
        <v>5520</v>
      </c>
      <c r="N1371">
        <v>31752.22</v>
      </c>
      <c r="O1371">
        <v>15404.81</v>
      </c>
      <c r="P1371">
        <v>0</v>
      </c>
      <c r="Q1371">
        <v>9500</v>
      </c>
      <c r="R1371">
        <v>0</v>
      </c>
      <c r="S1371">
        <v>37657.03</v>
      </c>
    </row>
    <row r="1372" spans="1:19" x14ac:dyDescent="0.35">
      <c r="A1372">
        <v>2024</v>
      </c>
      <c r="B1372" t="s">
        <v>5876</v>
      </c>
      <c r="C1372">
        <v>74</v>
      </c>
      <c r="D1372">
        <v>2</v>
      </c>
      <c r="E1372">
        <v>5</v>
      </c>
      <c r="F1372" t="s">
        <v>369</v>
      </c>
      <c r="G1372" t="s">
        <v>6687</v>
      </c>
      <c r="H1372">
        <v>7</v>
      </c>
      <c r="I1372">
        <v>102087</v>
      </c>
      <c r="J1372">
        <v>1</v>
      </c>
      <c r="K1372" t="s">
        <v>6518</v>
      </c>
      <c r="L1372">
        <v>0</v>
      </c>
      <c r="M1372" t="s">
        <v>5520</v>
      </c>
      <c r="N1372">
        <v>70989.19</v>
      </c>
      <c r="O1372">
        <v>12949.46</v>
      </c>
      <c r="P1372">
        <v>0</v>
      </c>
      <c r="Q1372">
        <v>7655</v>
      </c>
      <c r="R1372">
        <v>0</v>
      </c>
      <c r="S1372">
        <v>76283.649999999994</v>
      </c>
    </row>
    <row r="1373" spans="1:19" x14ac:dyDescent="0.35">
      <c r="A1373">
        <v>2024</v>
      </c>
      <c r="B1373" t="s">
        <v>5876</v>
      </c>
      <c r="C1373">
        <v>74</v>
      </c>
      <c r="D1373">
        <v>2</v>
      </c>
      <c r="E1373">
        <v>6</v>
      </c>
      <c r="F1373" t="s">
        <v>800</v>
      </c>
      <c r="G1373" t="s">
        <v>6688</v>
      </c>
      <c r="H1373">
        <v>7</v>
      </c>
      <c r="I1373">
        <v>102087</v>
      </c>
      <c r="J1373">
        <v>1</v>
      </c>
      <c r="K1373" t="s">
        <v>6518</v>
      </c>
      <c r="L1373">
        <v>0</v>
      </c>
      <c r="M1373" t="s">
        <v>5520</v>
      </c>
      <c r="N1373">
        <v>19440.5</v>
      </c>
      <c r="O1373">
        <v>11065.2</v>
      </c>
      <c r="P1373">
        <v>0</v>
      </c>
      <c r="Q1373">
        <v>10000</v>
      </c>
      <c r="R1373">
        <v>0</v>
      </c>
      <c r="S1373">
        <v>20505.7</v>
      </c>
    </row>
    <row r="1374" spans="1:19" x14ac:dyDescent="0.35">
      <c r="A1374">
        <v>2024</v>
      </c>
      <c r="B1374" t="s">
        <v>5876</v>
      </c>
      <c r="C1374">
        <v>74</v>
      </c>
      <c r="D1374">
        <v>2</v>
      </c>
      <c r="E1374">
        <v>9</v>
      </c>
      <c r="F1374" t="s">
        <v>377</v>
      </c>
      <c r="G1374" t="s">
        <v>6504</v>
      </c>
      <c r="H1374">
        <v>7</v>
      </c>
      <c r="I1374">
        <v>102087</v>
      </c>
      <c r="J1374">
        <v>102087</v>
      </c>
      <c r="K1374" t="s">
        <v>6518</v>
      </c>
      <c r="L1374">
        <v>0</v>
      </c>
      <c r="M1374" t="s">
        <v>5520</v>
      </c>
      <c r="N1374">
        <v>120260.14</v>
      </c>
      <c r="O1374">
        <v>290608.43</v>
      </c>
      <c r="P1374">
        <v>0</v>
      </c>
      <c r="Q1374">
        <v>243635.47</v>
      </c>
      <c r="R1374">
        <v>0</v>
      </c>
      <c r="S1374">
        <v>167233.1</v>
      </c>
    </row>
    <row r="1375" spans="1:19" x14ac:dyDescent="0.35">
      <c r="A1375">
        <v>2024</v>
      </c>
      <c r="B1375" t="s">
        <v>6099</v>
      </c>
      <c r="C1375">
        <v>75</v>
      </c>
      <c r="D1375">
        <v>2</v>
      </c>
      <c r="E1375">
        <v>2</v>
      </c>
      <c r="F1375" t="s">
        <v>391</v>
      </c>
      <c r="G1375" t="s">
        <v>6100</v>
      </c>
      <c r="H1375">
        <v>7</v>
      </c>
      <c r="I1375">
        <v>102087</v>
      </c>
      <c r="J1375">
        <v>1111</v>
      </c>
      <c r="K1375" t="s">
        <v>6518</v>
      </c>
      <c r="L1375">
        <v>0</v>
      </c>
      <c r="M1375" t="s">
        <v>5520</v>
      </c>
      <c r="N1375">
        <v>48711.03</v>
      </c>
      <c r="O1375">
        <v>56631.87</v>
      </c>
      <c r="P1375">
        <v>0</v>
      </c>
      <c r="Q1375">
        <v>50001.06</v>
      </c>
      <c r="R1375">
        <v>0</v>
      </c>
      <c r="S1375">
        <v>55341.84</v>
      </c>
    </row>
    <row r="1376" spans="1:19" x14ac:dyDescent="0.35">
      <c r="A1376">
        <v>2024</v>
      </c>
      <c r="B1376" t="s">
        <v>6099</v>
      </c>
      <c r="C1376">
        <v>75</v>
      </c>
      <c r="D1376">
        <v>2</v>
      </c>
      <c r="E1376">
        <v>4</v>
      </c>
      <c r="F1376" t="s">
        <v>300</v>
      </c>
      <c r="G1376" t="s">
        <v>6689</v>
      </c>
      <c r="H1376">
        <v>7</v>
      </c>
      <c r="I1376">
        <v>102087</v>
      </c>
      <c r="J1376">
        <v>1</v>
      </c>
      <c r="K1376" t="s">
        <v>6518</v>
      </c>
      <c r="L1376">
        <v>0</v>
      </c>
      <c r="M1376" t="s">
        <v>5520</v>
      </c>
      <c r="N1376">
        <v>18744.52</v>
      </c>
      <c r="O1376">
        <v>15915.96</v>
      </c>
      <c r="P1376">
        <v>0</v>
      </c>
      <c r="Q1376">
        <v>16000</v>
      </c>
      <c r="R1376">
        <v>0</v>
      </c>
      <c r="S1376">
        <v>18660.48</v>
      </c>
    </row>
    <row r="1377" spans="1:19" x14ac:dyDescent="0.35">
      <c r="A1377">
        <v>2024</v>
      </c>
      <c r="B1377" t="s">
        <v>6099</v>
      </c>
      <c r="C1377">
        <v>75</v>
      </c>
      <c r="D1377">
        <v>2</v>
      </c>
      <c r="E1377">
        <v>7</v>
      </c>
      <c r="F1377" t="s">
        <v>804</v>
      </c>
      <c r="G1377" t="s">
        <v>6102</v>
      </c>
      <c r="H1377">
        <v>7</v>
      </c>
      <c r="I1377">
        <v>102087</v>
      </c>
      <c r="J1377">
        <v>2</v>
      </c>
      <c r="K1377" t="s">
        <v>6518</v>
      </c>
      <c r="L1377">
        <v>0</v>
      </c>
      <c r="M1377" t="s">
        <v>5520</v>
      </c>
      <c r="N1377">
        <v>277536.39</v>
      </c>
      <c r="O1377">
        <v>107583.82</v>
      </c>
      <c r="P1377">
        <v>0</v>
      </c>
      <c r="Q1377">
        <v>64453.43</v>
      </c>
      <c r="R1377">
        <v>0</v>
      </c>
      <c r="S1377">
        <v>320666.78000000003</v>
      </c>
    </row>
    <row r="1378" spans="1:19" x14ac:dyDescent="0.35">
      <c r="A1378">
        <v>2024</v>
      </c>
      <c r="B1378" t="s">
        <v>6099</v>
      </c>
      <c r="C1378">
        <v>75</v>
      </c>
      <c r="D1378">
        <v>2</v>
      </c>
      <c r="E1378">
        <v>8</v>
      </c>
      <c r="F1378" t="s">
        <v>125</v>
      </c>
      <c r="G1378" t="s">
        <v>6103</v>
      </c>
      <c r="H1378">
        <v>7</v>
      </c>
      <c r="I1378">
        <v>102087</v>
      </c>
      <c r="J1378">
        <v>4</v>
      </c>
      <c r="K1378" t="s">
        <v>6518</v>
      </c>
      <c r="L1378">
        <v>0</v>
      </c>
      <c r="M1378" t="s">
        <v>5520</v>
      </c>
      <c r="N1378">
        <v>73212.960000000006</v>
      </c>
      <c r="O1378">
        <v>89852.84</v>
      </c>
      <c r="P1378">
        <v>0</v>
      </c>
      <c r="Q1378">
        <v>79690.97</v>
      </c>
      <c r="R1378">
        <v>0</v>
      </c>
      <c r="S1378">
        <v>83374.83</v>
      </c>
    </row>
    <row r="1379" spans="1:19" x14ac:dyDescent="0.35">
      <c r="A1379">
        <v>2024</v>
      </c>
      <c r="B1379" t="s">
        <v>6099</v>
      </c>
      <c r="C1379">
        <v>75</v>
      </c>
      <c r="D1379">
        <v>2</v>
      </c>
      <c r="E1379">
        <v>9</v>
      </c>
      <c r="F1379" t="s">
        <v>351</v>
      </c>
      <c r="G1379" t="s">
        <v>6104</v>
      </c>
      <c r="H1379">
        <v>7</v>
      </c>
      <c r="I1379">
        <v>102087</v>
      </c>
      <c r="J1379">
        <v>2</v>
      </c>
      <c r="K1379" t="s">
        <v>6518</v>
      </c>
      <c r="L1379">
        <v>0</v>
      </c>
      <c r="M1379" t="s">
        <v>5520</v>
      </c>
      <c r="N1379">
        <v>57601.38</v>
      </c>
      <c r="O1379">
        <v>36591.519999999997</v>
      </c>
      <c r="P1379">
        <v>0</v>
      </c>
      <c r="Q1379">
        <v>24166.27</v>
      </c>
      <c r="R1379">
        <v>0</v>
      </c>
      <c r="S1379">
        <v>70026.63</v>
      </c>
    </row>
    <row r="1380" spans="1:19" x14ac:dyDescent="0.35">
      <c r="A1380">
        <v>2024</v>
      </c>
      <c r="B1380" t="s">
        <v>5758</v>
      </c>
      <c r="C1380">
        <v>76</v>
      </c>
      <c r="D1380">
        <v>2</v>
      </c>
      <c r="E1380">
        <v>1</v>
      </c>
      <c r="F1380" t="s">
        <v>805</v>
      </c>
      <c r="G1380" t="s">
        <v>6690</v>
      </c>
      <c r="H1380">
        <v>7</v>
      </c>
      <c r="I1380">
        <v>102087</v>
      </c>
      <c r="J1380">
        <v>1</v>
      </c>
      <c r="K1380" t="s">
        <v>6518</v>
      </c>
      <c r="L1380">
        <v>0</v>
      </c>
      <c r="M1380" t="s">
        <v>5520</v>
      </c>
      <c r="N1380">
        <v>112936.47</v>
      </c>
      <c r="O1380">
        <v>23059.34</v>
      </c>
      <c r="P1380">
        <v>0</v>
      </c>
      <c r="Q1380">
        <v>18925</v>
      </c>
      <c r="R1380">
        <v>0</v>
      </c>
      <c r="S1380">
        <v>117070.81</v>
      </c>
    </row>
    <row r="1381" spans="1:19" x14ac:dyDescent="0.35">
      <c r="A1381">
        <v>2024</v>
      </c>
      <c r="B1381" t="s">
        <v>5758</v>
      </c>
      <c r="C1381">
        <v>76</v>
      </c>
      <c r="D1381">
        <v>2</v>
      </c>
      <c r="E1381">
        <v>2</v>
      </c>
      <c r="F1381" t="s">
        <v>806</v>
      </c>
      <c r="G1381" t="s">
        <v>6691</v>
      </c>
      <c r="H1381">
        <v>7</v>
      </c>
      <c r="I1381">
        <v>102087</v>
      </c>
      <c r="J1381">
        <v>1</v>
      </c>
      <c r="K1381" t="s">
        <v>6518</v>
      </c>
      <c r="L1381">
        <v>0</v>
      </c>
      <c r="M1381" t="s">
        <v>5520</v>
      </c>
      <c r="N1381">
        <v>33970.58</v>
      </c>
      <c r="O1381">
        <v>30341.22</v>
      </c>
      <c r="P1381">
        <v>0</v>
      </c>
      <c r="Q1381">
        <v>30430</v>
      </c>
      <c r="R1381">
        <v>0</v>
      </c>
      <c r="S1381">
        <v>33881.800000000003</v>
      </c>
    </row>
    <row r="1382" spans="1:19" x14ac:dyDescent="0.35">
      <c r="A1382">
        <v>2024</v>
      </c>
      <c r="B1382" t="s">
        <v>5758</v>
      </c>
      <c r="C1382">
        <v>76</v>
      </c>
      <c r="D1382">
        <v>2</v>
      </c>
      <c r="E1382">
        <v>3</v>
      </c>
      <c r="F1382" t="s">
        <v>300</v>
      </c>
      <c r="G1382" t="s">
        <v>6692</v>
      </c>
      <c r="H1382">
        <v>7</v>
      </c>
      <c r="I1382">
        <v>102087</v>
      </c>
      <c r="J1382">
        <v>1</v>
      </c>
      <c r="K1382" t="s">
        <v>6518</v>
      </c>
      <c r="L1382">
        <v>0</v>
      </c>
      <c r="M1382" t="s">
        <v>5520</v>
      </c>
      <c r="N1382">
        <v>71235.5</v>
      </c>
      <c r="O1382">
        <v>29404.29</v>
      </c>
      <c r="P1382">
        <v>0</v>
      </c>
      <c r="Q1382">
        <v>40500</v>
      </c>
      <c r="R1382">
        <v>0</v>
      </c>
      <c r="S1382">
        <v>60139.79</v>
      </c>
    </row>
    <row r="1383" spans="1:19" x14ac:dyDescent="0.35">
      <c r="A1383">
        <v>2024</v>
      </c>
      <c r="B1383" t="s">
        <v>5758</v>
      </c>
      <c r="C1383">
        <v>76</v>
      </c>
      <c r="D1383">
        <v>2</v>
      </c>
      <c r="E1383">
        <v>4</v>
      </c>
      <c r="F1383" t="s">
        <v>807</v>
      </c>
      <c r="G1383" t="s">
        <v>6693</v>
      </c>
      <c r="H1383">
        <v>7</v>
      </c>
      <c r="I1383">
        <v>102087</v>
      </c>
      <c r="J1383">
        <v>102087</v>
      </c>
      <c r="K1383" t="s">
        <v>6518</v>
      </c>
      <c r="L1383">
        <v>0</v>
      </c>
      <c r="M1383" t="s">
        <v>5520</v>
      </c>
      <c r="N1383">
        <v>732942.62</v>
      </c>
      <c r="O1383">
        <v>349711.59</v>
      </c>
      <c r="P1383">
        <v>0</v>
      </c>
      <c r="Q1383">
        <v>480800</v>
      </c>
      <c r="R1383">
        <v>0</v>
      </c>
      <c r="S1383">
        <v>601854.21</v>
      </c>
    </row>
    <row r="1384" spans="1:19" x14ac:dyDescent="0.35">
      <c r="A1384">
        <v>2024</v>
      </c>
      <c r="B1384" t="s">
        <v>5758</v>
      </c>
      <c r="C1384">
        <v>76</v>
      </c>
      <c r="D1384">
        <v>2</v>
      </c>
      <c r="E1384">
        <v>5</v>
      </c>
      <c r="F1384" t="s">
        <v>808</v>
      </c>
      <c r="G1384" t="s">
        <v>6694</v>
      </c>
      <c r="H1384">
        <v>7</v>
      </c>
      <c r="I1384">
        <v>102087</v>
      </c>
      <c r="J1384">
        <v>1</v>
      </c>
      <c r="K1384" t="s">
        <v>6518</v>
      </c>
      <c r="L1384">
        <v>0</v>
      </c>
      <c r="M1384" t="s">
        <v>5520</v>
      </c>
      <c r="N1384">
        <v>85923.56</v>
      </c>
      <c r="O1384">
        <v>104722.72</v>
      </c>
      <c r="P1384">
        <v>0</v>
      </c>
      <c r="Q1384">
        <v>100000</v>
      </c>
      <c r="R1384">
        <v>0</v>
      </c>
      <c r="S1384">
        <v>90646.28</v>
      </c>
    </row>
    <row r="1385" spans="1:19" x14ac:dyDescent="0.35">
      <c r="A1385">
        <v>2024</v>
      </c>
      <c r="B1385" t="s">
        <v>5758</v>
      </c>
      <c r="C1385">
        <v>76</v>
      </c>
      <c r="D1385">
        <v>2</v>
      </c>
      <c r="E1385">
        <v>6</v>
      </c>
      <c r="F1385" t="s">
        <v>809</v>
      </c>
      <c r="G1385" t="s">
        <v>6105</v>
      </c>
      <c r="H1385">
        <v>7</v>
      </c>
      <c r="I1385">
        <v>102087</v>
      </c>
      <c r="J1385">
        <v>2</v>
      </c>
      <c r="K1385" t="s">
        <v>6518</v>
      </c>
      <c r="L1385">
        <v>0</v>
      </c>
      <c r="M1385" t="s">
        <v>5520</v>
      </c>
      <c r="N1385">
        <v>231094.88</v>
      </c>
      <c r="O1385">
        <v>86710.85</v>
      </c>
      <c r="P1385">
        <v>0</v>
      </c>
      <c r="Q1385">
        <v>42068.12</v>
      </c>
      <c r="R1385">
        <v>0</v>
      </c>
      <c r="S1385">
        <v>275737.61</v>
      </c>
    </row>
    <row r="1386" spans="1:19" x14ac:dyDescent="0.35">
      <c r="A1386">
        <v>2024</v>
      </c>
      <c r="B1386" t="s">
        <v>5758</v>
      </c>
      <c r="C1386">
        <v>76</v>
      </c>
      <c r="D1386">
        <v>2</v>
      </c>
      <c r="E1386">
        <v>7</v>
      </c>
      <c r="F1386" t="s">
        <v>331</v>
      </c>
      <c r="G1386" t="s">
        <v>5759</v>
      </c>
      <c r="H1386">
        <v>7</v>
      </c>
      <c r="I1386">
        <v>102087</v>
      </c>
      <c r="J1386">
        <v>2</v>
      </c>
      <c r="K1386" t="s">
        <v>6518</v>
      </c>
      <c r="L1386">
        <v>0</v>
      </c>
      <c r="M1386" t="s">
        <v>5520</v>
      </c>
      <c r="N1386">
        <v>347338.7</v>
      </c>
      <c r="O1386">
        <v>946576.3</v>
      </c>
      <c r="P1386">
        <v>0</v>
      </c>
      <c r="Q1386">
        <v>917707.22</v>
      </c>
      <c r="R1386">
        <v>0</v>
      </c>
      <c r="S1386">
        <v>376207.78</v>
      </c>
    </row>
    <row r="1387" spans="1:19" x14ac:dyDescent="0.35">
      <c r="A1387">
        <v>2024</v>
      </c>
      <c r="B1387" t="s">
        <v>5758</v>
      </c>
      <c r="C1387">
        <v>76</v>
      </c>
      <c r="D1387">
        <v>2</v>
      </c>
      <c r="E1387">
        <v>8</v>
      </c>
      <c r="F1387" t="s">
        <v>412</v>
      </c>
      <c r="G1387" t="s">
        <v>6106</v>
      </c>
      <c r="H1387">
        <v>7</v>
      </c>
      <c r="I1387">
        <v>102087</v>
      </c>
      <c r="J1387">
        <v>2</v>
      </c>
      <c r="K1387" t="s">
        <v>6518</v>
      </c>
      <c r="L1387">
        <v>0</v>
      </c>
      <c r="M1387" t="s">
        <v>5520</v>
      </c>
      <c r="N1387">
        <v>67248.05</v>
      </c>
      <c r="O1387">
        <v>29016.94</v>
      </c>
      <c r="P1387">
        <v>0</v>
      </c>
      <c r="Q1387">
        <v>29597.38</v>
      </c>
      <c r="R1387">
        <v>0</v>
      </c>
      <c r="S1387">
        <v>66667.61</v>
      </c>
    </row>
    <row r="1388" spans="1:19" x14ac:dyDescent="0.35">
      <c r="A1388">
        <v>2024</v>
      </c>
      <c r="B1388" t="s">
        <v>5758</v>
      </c>
      <c r="C1388">
        <v>76</v>
      </c>
      <c r="D1388">
        <v>2</v>
      </c>
      <c r="E1388">
        <v>9</v>
      </c>
      <c r="F1388" t="s">
        <v>566</v>
      </c>
      <c r="G1388" t="s">
        <v>6695</v>
      </c>
      <c r="H1388">
        <v>7</v>
      </c>
      <c r="I1388">
        <v>102087</v>
      </c>
      <c r="J1388">
        <v>1</v>
      </c>
      <c r="K1388" t="s">
        <v>6518</v>
      </c>
      <c r="L1388">
        <v>0</v>
      </c>
      <c r="M1388" t="s">
        <v>5520</v>
      </c>
      <c r="N1388">
        <v>94634.68</v>
      </c>
      <c r="O1388">
        <v>59263.17</v>
      </c>
      <c r="P1388">
        <v>0</v>
      </c>
      <c r="Q1388">
        <v>52000</v>
      </c>
      <c r="R1388">
        <v>0</v>
      </c>
      <c r="S1388">
        <v>101897.85</v>
      </c>
    </row>
    <row r="1389" spans="1:19" x14ac:dyDescent="0.35">
      <c r="A1389">
        <v>2024</v>
      </c>
      <c r="B1389" t="s">
        <v>5758</v>
      </c>
      <c r="C1389">
        <v>76</v>
      </c>
      <c r="D1389">
        <v>2</v>
      </c>
      <c r="E1389">
        <v>10</v>
      </c>
      <c r="F1389" t="s">
        <v>690</v>
      </c>
      <c r="G1389" t="s">
        <v>6696</v>
      </c>
      <c r="H1389">
        <v>7</v>
      </c>
      <c r="I1389">
        <v>102087</v>
      </c>
      <c r="J1389">
        <v>1</v>
      </c>
      <c r="K1389" t="s">
        <v>6518</v>
      </c>
      <c r="L1389">
        <v>0</v>
      </c>
      <c r="M1389" t="s">
        <v>5520</v>
      </c>
      <c r="N1389">
        <v>21472.05</v>
      </c>
      <c r="O1389">
        <v>13941.01</v>
      </c>
      <c r="P1389">
        <v>0</v>
      </c>
      <c r="Q1389">
        <v>11649</v>
      </c>
      <c r="R1389">
        <v>0</v>
      </c>
      <c r="S1389">
        <v>23764.06</v>
      </c>
    </row>
    <row r="1390" spans="1:19" x14ac:dyDescent="0.35">
      <c r="A1390">
        <v>2024</v>
      </c>
      <c r="B1390" t="s">
        <v>5758</v>
      </c>
      <c r="C1390">
        <v>76</v>
      </c>
      <c r="D1390">
        <v>2</v>
      </c>
      <c r="E1390">
        <v>11</v>
      </c>
      <c r="F1390" t="s">
        <v>810</v>
      </c>
      <c r="G1390" t="s">
        <v>6107</v>
      </c>
      <c r="H1390">
        <v>7</v>
      </c>
      <c r="I1390">
        <v>102087</v>
      </c>
      <c r="J1390">
        <v>3</v>
      </c>
      <c r="K1390" t="s">
        <v>6518</v>
      </c>
      <c r="L1390">
        <v>0</v>
      </c>
      <c r="M1390" t="s">
        <v>5520</v>
      </c>
      <c r="N1390">
        <v>81430.14</v>
      </c>
      <c r="O1390">
        <v>71352.22</v>
      </c>
      <c r="P1390">
        <v>0</v>
      </c>
      <c r="Q1390">
        <v>68379.58</v>
      </c>
      <c r="R1390">
        <v>0</v>
      </c>
      <c r="S1390">
        <v>84402.78</v>
      </c>
    </row>
    <row r="1391" spans="1:19" x14ac:dyDescent="0.35">
      <c r="A1391">
        <v>2024</v>
      </c>
      <c r="B1391" t="s">
        <v>5758</v>
      </c>
      <c r="C1391">
        <v>76</v>
      </c>
      <c r="D1391">
        <v>2</v>
      </c>
      <c r="E1391">
        <v>12</v>
      </c>
      <c r="F1391" t="s">
        <v>417</v>
      </c>
      <c r="G1391" t="s">
        <v>6697</v>
      </c>
      <c r="H1391">
        <v>7</v>
      </c>
      <c r="I1391">
        <v>102087</v>
      </c>
      <c r="J1391">
        <v>1</v>
      </c>
      <c r="K1391" t="s">
        <v>6518</v>
      </c>
      <c r="L1391">
        <v>0</v>
      </c>
      <c r="M1391" t="s">
        <v>5520</v>
      </c>
      <c r="N1391">
        <v>67439.259999999995</v>
      </c>
      <c r="O1391">
        <v>17245.57</v>
      </c>
      <c r="P1391">
        <v>0</v>
      </c>
      <c r="Q1391">
        <v>46211</v>
      </c>
      <c r="R1391">
        <v>0</v>
      </c>
      <c r="S1391">
        <v>38473.83</v>
      </c>
    </row>
    <row r="1392" spans="1:19" x14ac:dyDescent="0.35">
      <c r="A1392">
        <v>2024</v>
      </c>
      <c r="B1392" t="s">
        <v>5770</v>
      </c>
      <c r="C1392">
        <v>77</v>
      </c>
      <c r="D1392">
        <v>2</v>
      </c>
      <c r="E1392">
        <v>4</v>
      </c>
      <c r="F1392" t="s">
        <v>813</v>
      </c>
      <c r="G1392" t="s">
        <v>6108</v>
      </c>
      <c r="H1392">
        <v>7</v>
      </c>
      <c r="I1392">
        <v>102087</v>
      </c>
      <c r="J1392">
        <v>2</v>
      </c>
      <c r="K1392" t="s">
        <v>6518</v>
      </c>
      <c r="L1392">
        <v>0</v>
      </c>
      <c r="M1392" t="s">
        <v>5520</v>
      </c>
      <c r="N1392">
        <v>82727.289999999994</v>
      </c>
      <c r="O1392">
        <v>22899.74</v>
      </c>
      <c r="P1392">
        <v>0</v>
      </c>
      <c r="Q1392">
        <v>27797</v>
      </c>
      <c r="R1392">
        <v>0</v>
      </c>
      <c r="S1392">
        <v>77830.03</v>
      </c>
    </row>
    <row r="1393" spans="1:19" x14ac:dyDescent="0.35">
      <c r="A1393">
        <v>2024</v>
      </c>
      <c r="B1393" t="s">
        <v>5581</v>
      </c>
      <c r="C1393">
        <v>78</v>
      </c>
      <c r="D1393">
        <v>2</v>
      </c>
      <c r="E1393">
        <v>1</v>
      </c>
      <c r="F1393" t="s">
        <v>816</v>
      </c>
      <c r="G1393" t="s">
        <v>6698</v>
      </c>
      <c r="H1393">
        <v>7</v>
      </c>
      <c r="I1393">
        <v>102087</v>
      </c>
      <c r="J1393">
        <v>1</v>
      </c>
      <c r="K1393" t="s">
        <v>6518</v>
      </c>
      <c r="L1393">
        <v>0</v>
      </c>
      <c r="M1393" t="s">
        <v>5520</v>
      </c>
      <c r="N1393">
        <v>19004.23</v>
      </c>
      <c r="O1393">
        <v>23511.86</v>
      </c>
      <c r="P1393">
        <v>0</v>
      </c>
      <c r="Q1393">
        <v>22089.68</v>
      </c>
      <c r="R1393">
        <v>0</v>
      </c>
      <c r="S1393">
        <v>20426.41</v>
      </c>
    </row>
    <row r="1394" spans="1:19" x14ac:dyDescent="0.35">
      <c r="A1394">
        <v>2024</v>
      </c>
      <c r="B1394" t="s">
        <v>5581</v>
      </c>
      <c r="C1394">
        <v>78</v>
      </c>
      <c r="D1394">
        <v>2</v>
      </c>
      <c r="E1394">
        <v>2</v>
      </c>
      <c r="F1394" t="s">
        <v>817</v>
      </c>
      <c r="G1394" t="s">
        <v>5582</v>
      </c>
      <c r="H1394">
        <v>7</v>
      </c>
      <c r="I1394">
        <v>102087</v>
      </c>
      <c r="J1394">
        <v>3</v>
      </c>
      <c r="K1394" t="s">
        <v>6518</v>
      </c>
      <c r="L1394">
        <v>0</v>
      </c>
      <c r="M1394" t="s">
        <v>5520</v>
      </c>
      <c r="N1394">
        <v>6894.6</v>
      </c>
      <c r="O1394">
        <v>6380.32</v>
      </c>
      <c r="P1394">
        <v>0</v>
      </c>
      <c r="Q1394">
        <v>5000</v>
      </c>
      <c r="R1394">
        <v>0</v>
      </c>
      <c r="S1394">
        <v>8274.92</v>
      </c>
    </row>
    <row r="1395" spans="1:19" x14ac:dyDescent="0.35">
      <c r="A1395">
        <v>2024</v>
      </c>
      <c r="B1395" t="s">
        <v>5581</v>
      </c>
      <c r="C1395">
        <v>78</v>
      </c>
      <c r="D1395">
        <v>2</v>
      </c>
      <c r="E1395">
        <v>3</v>
      </c>
      <c r="F1395" t="s">
        <v>254</v>
      </c>
      <c r="G1395" t="s">
        <v>5584</v>
      </c>
      <c r="H1395">
        <v>7</v>
      </c>
      <c r="I1395">
        <v>102087</v>
      </c>
      <c r="J1395">
        <v>2</v>
      </c>
      <c r="K1395" t="s">
        <v>6518</v>
      </c>
      <c r="L1395">
        <v>0</v>
      </c>
      <c r="M1395" t="s">
        <v>5520</v>
      </c>
      <c r="N1395">
        <v>26178.65</v>
      </c>
      <c r="O1395">
        <v>4626.99</v>
      </c>
      <c r="P1395">
        <v>0</v>
      </c>
      <c r="Q1395">
        <v>5000</v>
      </c>
      <c r="R1395">
        <v>0</v>
      </c>
      <c r="S1395">
        <v>25805.64</v>
      </c>
    </row>
    <row r="1396" spans="1:19" x14ac:dyDescent="0.35">
      <c r="A1396">
        <v>2024</v>
      </c>
      <c r="B1396" t="s">
        <v>5581</v>
      </c>
      <c r="C1396">
        <v>78</v>
      </c>
      <c r="D1396">
        <v>2</v>
      </c>
      <c r="E1396">
        <v>4</v>
      </c>
      <c r="F1396" t="s">
        <v>331</v>
      </c>
      <c r="G1396" t="s">
        <v>5645</v>
      </c>
      <c r="H1396">
        <v>7</v>
      </c>
      <c r="I1396">
        <v>102087</v>
      </c>
      <c r="J1396">
        <v>2</v>
      </c>
      <c r="K1396" t="s">
        <v>6518</v>
      </c>
      <c r="L1396">
        <v>0</v>
      </c>
      <c r="M1396" t="s">
        <v>5520</v>
      </c>
      <c r="N1396">
        <v>28874.44</v>
      </c>
      <c r="O1396">
        <v>18343.73</v>
      </c>
      <c r="P1396">
        <v>0</v>
      </c>
      <c r="Q1396">
        <v>12969.04</v>
      </c>
      <c r="R1396">
        <v>0</v>
      </c>
      <c r="S1396">
        <v>34249.129999999997</v>
      </c>
    </row>
    <row r="1397" spans="1:19" x14ac:dyDescent="0.35">
      <c r="A1397">
        <v>2024</v>
      </c>
      <c r="B1397" t="s">
        <v>5581</v>
      </c>
      <c r="C1397">
        <v>78</v>
      </c>
      <c r="D1397">
        <v>2</v>
      </c>
      <c r="E1397">
        <v>5</v>
      </c>
      <c r="F1397" t="s">
        <v>524</v>
      </c>
      <c r="G1397" t="s">
        <v>5647</v>
      </c>
      <c r="H1397">
        <v>7</v>
      </c>
      <c r="I1397">
        <v>102087</v>
      </c>
      <c r="J1397">
        <v>2</v>
      </c>
      <c r="K1397" t="s">
        <v>6518</v>
      </c>
      <c r="L1397">
        <v>0</v>
      </c>
      <c r="M1397" t="s">
        <v>5520</v>
      </c>
      <c r="N1397">
        <v>62721.27</v>
      </c>
      <c r="O1397">
        <v>14532.76</v>
      </c>
      <c r="P1397">
        <v>0</v>
      </c>
      <c r="Q1397">
        <v>7179.36</v>
      </c>
      <c r="R1397">
        <v>0</v>
      </c>
      <c r="S1397">
        <v>70074.67</v>
      </c>
    </row>
    <row r="1398" spans="1:19" x14ac:dyDescent="0.35">
      <c r="A1398">
        <v>2024</v>
      </c>
      <c r="B1398" t="s">
        <v>5581</v>
      </c>
      <c r="C1398">
        <v>78</v>
      </c>
      <c r="D1398">
        <v>2</v>
      </c>
      <c r="E1398">
        <v>6</v>
      </c>
      <c r="F1398" t="s">
        <v>417</v>
      </c>
      <c r="G1398" t="s">
        <v>5592</v>
      </c>
      <c r="H1398">
        <v>7</v>
      </c>
      <c r="I1398">
        <v>102087</v>
      </c>
      <c r="J1398">
        <v>2</v>
      </c>
      <c r="K1398" t="s">
        <v>6518</v>
      </c>
      <c r="L1398">
        <v>0</v>
      </c>
      <c r="M1398" t="s">
        <v>5520</v>
      </c>
      <c r="N1398">
        <v>15326.27</v>
      </c>
      <c r="O1398">
        <v>7226.13</v>
      </c>
      <c r="P1398">
        <v>0</v>
      </c>
      <c r="Q1398">
        <v>7500</v>
      </c>
      <c r="R1398">
        <v>0</v>
      </c>
      <c r="S1398">
        <v>15052.4</v>
      </c>
    </row>
    <row r="1399" spans="1:19" x14ac:dyDescent="0.35">
      <c r="A1399">
        <v>2024</v>
      </c>
      <c r="B1399" t="s">
        <v>5578</v>
      </c>
      <c r="C1399">
        <v>79</v>
      </c>
      <c r="D1399">
        <v>2</v>
      </c>
      <c r="E1399">
        <v>2</v>
      </c>
      <c r="F1399" t="s">
        <v>300</v>
      </c>
      <c r="G1399" t="s">
        <v>6242</v>
      </c>
      <c r="H1399">
        <v>7</v>
      </c>
      <c r="I1399">
        <v>102087</v>
      </c>
      <c r="J1399">
        <v>1</v>
      </c>
      <c r="K1399" t="s">
        <v>6518</v>
      </c>
      <c r="L1399">
        <v>0</v>
      </c>
      <c r="M1399" t="s">
        <v>5520</v>
      </c>
      <c r="N1399">
        <v>26508.53</v>
      </c>
      <c r="O1399">
        <v>52268.71</v>
      </c>
      <c r="P1399">
        <v>0</v>
      </c>
      <c r="Q1399">
        <v>52000</v>
      </c>
      <c r="R1399">
        <v>0</v>
      </c>
      <c r="S1399">
        <v>26777.24</v>
      </c>
    </row>
    <row r="1400" spans="1:19" x14ac:dyDescent="0.35">
      <c r="A1400">
        <v>2024</v>
      </c>
      <c r="B1400" t="s">
        <v>5578</v>
      </c>
      <c r="C1400">
        <v>79</v>
      </c>
      <c r="D1400">
        <v>2</v>
      </c>
      <c r="E1400">
        <v>5</v>
      </c>
      <c r="F1400" t="s">
        <v>751</v>
      </c>
      <c r="G1400" t="s">
        <v>6110</v>
      </c>
      <c r="H1400">
        <v>7</v>
      </c>
      <c r="I1400">
        <v>102087</v>
      </c>
      <c r="J1400">
        <v>3</v>
      </c>
      <c r="K1400" t="s">
        <v>6518</v>
      </c>
      <c r="L1400">
        <v>0</v>
      </c>
      <c r="M1400" t="s">
        <v>5520</v>
      </c>
      <c r="N1400">
        <v>156950.75</v>
      </c>
      <c r="O1400">
        <v>126979.81</v>
      </c>
      <c r="P1400">
        <v>0</v>
      </c>
      <c r="Q1400">
        <v>89022.22</v>
      </c>
      <c r="R1400">
        <v>0</v>
      </c>
      <c r="S1400">
        <v>194908.34</v>
      </c>
    </row>
    <row r="1401" spans="1:19" x14ac:dyDescent="0.35">
      <c r="A1401">
        <v>2024</v>
      </c>
      <c r="B1401" t="s">
        <v>5578</v>
      </c>
      <c r="C1401">
        <v>79</v>
      </c>
      <c r="D1401">
        <v>2</v>
      </c>
      <c r="E1401">
        <v>12</v>
      </c>
      <c r="F1401" t="s">
        <v>351</v>
      </c>
      <c r="G1401" t="s">
        <v>6111</v>
      </c>
      <c r="H1401">
        <v>7</v>
      </c>
      <c r="I1401">
        <v>102087</v>
      </c>
      <c r="J1401">
        <v>3</v>
      </c>
      <c r="K1401" t="s">
        <v>6518</v>
      </c>
      <c r="L1401">
        <v>0</v>
      </c>
      <c r="M1401" t="s">
        <v>5520</v>
      </c>
      <c r="N1401">
        <v>167656.78</v>
      </c>
      <c r="O1401">
        <v>144608.44</v>
      </c>
      <c r="P1401">
        <v>0</v>
      </c>
      <c r="Q1401">
        <v>201049.35</v>
      </c>
      <c r="R1401">
        <v>0</v>
      </c>
      <c r="S1401">
        <v>111215.87</v>
      </c>
    </row>
    <row r="1402" spans="1:19" x14ac:dyDescent="0.35">
      <c r="A1402">
        <v>2024</v>
      </c>
      <c r="B1402" t="s">
        <v>5567</v>
      </c>
      <c r="C1402">
        <v>80</v>
      </c>
      <c r="D1402">
        <v>2</v>
      </c>
      <c r="E1402">
        <v>5</v>
      </c>
      <c r="F1402" t="s">
        <v>633</v>
      </c>
      <c r="G1402" t="s">
        <v>6247</v>
      </c>
      <c r="H1402">
        <v>7</v>
      </c>
      <c r="I1402">
        <v>102087</v>
      </c>
      <c r="J1402">
        <v>1</v>
      </c>
      <c r="K1402" t="s">
        <v>6518</v>
      </c>
      <c r="L1402">
        <v>0</v>
      </c>
      <c r="M1402" t="s">
        <v>5520</v>
      </c>
      <c r="N1402">
        <v>234166.09</v>
      </c>
      <c r="O1402">
        <v>38684.199999999997</v>
      </c>
      <c r="P1402">
        <v>0</v>
      </c>
      <c r="Q1402">
        <v>60000</v>
      </c>
      <c r="R1402">
        <v>0</v>
      </c>
      <c r="S1402">
        <v>212850.29</v>
      </c>
    </row>
    <row r="1403" spans="1:19" x14ac:dyDescent="0.35">
      <c r="A1403">
        <v>2024</v>
      </c>
      <c r="B1403" t="s">
        <v>5659</v>
      </c>
      <c r="C1403">
        <v>81</v>
      </c>
      <c r="D1403">
        <v>2</v>
      </c>
      <c r="E1403">
        <v>1</v>
      </c>
      <c r="F1403" t="s">
        <v>823</v>
      </c>
      <c r="G1403" t="s">
        <v>6699</v>
      </c>
      <c r="H1403">
        <v>7</v>
      </c>
      <c r="I1403">
        <v>102087</v>
      </c>
      <c r="J1403">
        <v>1</v>
      </c>
      <c r="K1403" t="s">
        <v>6518</v>
      </c>
      <c r="L1403">
        <v>0</v>
      </c>
      <c r="M1403" t="s">
        <v>5520</v>
      </c>
      <c r="N1403">
        <v>38797.089999999997</v>
      </c>
      <c r="O1403">
        <v>18417.740000000002</v>
      </c>
      <c r="P1403">
        <v>0</v>
      </c>
      <c r="Q1403">
        <v>16150</v>
      </c>
      <c r="R1403">
        <v>0</v>
      </c>
      <c r="S1403">
        <v>41064.83</v>
      </c>
    </row>
    <row r="1404" spans="1:19" x14ac:dyDescent="0.35">
      <c r="A1404">
        <v>2024</v>
      </c>
      <c r="B1404" t="s">
        <v>5659</v>
      </c>
      <c r="C1404">
        <v>81</v>
      </c>
      <c r="D1404">
        <v>2</v>
      </c>
      <c r="E1404">
        <v>2</v>
      </c>
      <c r="F1404" t="s">
        <v>391</v>
      </c>
      <c r="G1404" t="s">
        <v>6700</v>
      </c>
      <c r="H1404">
        <v>7</v>
      </c>
      <c r="I1404">
        <v>102087</v>
      </c>
      <c r="J1404">
        <v>1</v>
      </c>
      <c r="K1404" t="s">
        <v>6518</v>
      </c>
      <c r="L1404">
        <v>0</v>
      </c>
      <c r="M1404" t="s">
        <v>5520</v>
      </c>
      <c r="N1404">
        <v>38170.9</v>
      </c>
      <c r="O1404">
        <v>34635.440000000002</v>
      </c>
      <c r="P1404">
        <v>0</v>
      </c>
      <c r="Q1404">
        <v>29468</v>
      </c>
      <c r="R1404">
        <v>0</v>
      </c>
      <c r="S1404">
        <v>43338.34</v>
      </c>
    </row>
    <row r="1405" spans="1:19" x14ac:dyDescent="0.35">
      <c r="A1405">
        <v>2024</v>
      </c>
      <c r="B1405" t="s">
        <v>5659</v>
      </c>
      <c r="C1405">
        <v>81</v>
      </c>
      <c r="D1405">
        <v>2</v>
      </c>
      <c r="E1405">
        <v>3</v>
      </c>
      <c r="F1405" t="s">
        <v>772</v>
      </c>
      <c r="G1405" t="s">
        <v>6701</v>
      </c>
      <c r="H1405">
        <v>7</v>
      </c>
      <c r="I1405">
        <v>102087</v>
      </c>
      <c r="J1405">
        <v>1</v>
      </c>
      <c r="K1405" t="s">
        <v>6518</v>
      </c>
      <c r="L1405">
        <v>0</v>
      </c>
      <c r="M1405" t="s">
        <v>5520</v>
      </c>
      <c r="N1405">
        <v>73193</v>
      </c>
      <c r="O1405">
        <v>22370.54</v>
      </c>
      <c r="P1405">
        <v>0</v>
      </c>
      <c r="Q1405">
        <v>25064</v>
      </c>
      <c r="R1405">
        <v>0</v>
      </c>
      <c r="S1405">
        <v>70499.539999999994</v>
      </c>
    </row>
    <row r="1406" spans="1:19" x14ac:dyDescent="0.35">
      <c r="A1406">
        <v>2024</v>
      </c>
      <c r="B1406" t="s">
        <v>5659</v>
      </c>
      <c r="C1406">
        <v>81</v>
      </c>
      <c r="D1406">
        <v>2</v>
      </c>
      <c r="E1406">
        <v>4</v>
      </c>
      <c r="F1406" t="s">
        <v>369</v>
      </c>
      <c r="G1406" t="s">
        <v>6702</v>
      </c>
      <c r="H1406">
        <v>7</v>
      </c>
      <c r="I1406">
        <v>102087</v>
      </c>
      <c r="J1406">
        <v>1</v>
      </c>
      <c r="K1406" t="s">
        <v>6518</v>
      </c>
      <c r="L1406">
        <v>0</v>
      </c>
      <c r="M1406" t="s">
        <v>5520</v>
      </c>
      <c r="N1406">
        <v>27895.66</v>
      </c>
      <c r="O1406">
        <v>34199.83</v>
      </c>
      <c r="P1406">
        <v>0</v>
      </c>
      <c r="Q1406">
        <v>22049</v>
      </c>
      <c r="R1406">
        <v>0</v>
      </c>
      <c r="S1406">
        <v>40046.49</v>
      </c>
    </row>
    <row r="1407" spans="1:19" x14ac:dyDescent="0.35">
      <c r="A1407">
        <v>2024</v>
      </c>
      <c r="B1407" t="s">
        <v>5659</v>
      </c>
      <c r="C1407">
        <v>81</v>
      </c>
      <c r="D1407">
        <v>2</v>
      </c>
      <c r="E1407">
        <v>5</v>
      </c>
      <c r="F1407" t="s">
        <v>480</v>
      </c>
      <c r="G1407" t="s">
        <v>6703</v>
      </c>
      <c r="H1407">
        <v>7</v>
      </c>
      <c r="I1407">
        <v>102087</v>
      </c>
      <c r="J1407">
        <v>1</v>
      </c>
      <c r="K1407" t="s">
        <v>6518</v>
      </c>
      <c r="L1407">
        <v>0</v>
      </c>
      <c r="M1407" t="s">
        <v>5520</v>
      </c>
      <c r="N1407">
        <v>35453.339999999997</v>
      </c>
      <c r="O1407">
        <v>23387.17</v>
      </c>
      <c r="P1407">
        <v>0</v>
      </c>
      <c r="Q1407">
        <v>20000</v>
      </c>
      <c r="R1407">
        <v>0</v>
      </c>
      <c r="S1407">
        <v>38840.51</v>
      </c>
    </row>
    <row r="1408" spans="1:19" x14ac:dyDescent="0.35">
      <c r="A1408">
        <v>2024</v>
      </c>
      <c r="B1408" t="s">
        <v>5659</v>
      </c>
      <c r="C1408">
        <v>81</v>
      </c>
      <c r="D1408">
        <v>2</v>
      </c>
      <c r="E1408">
        <v>6</v>
      </c>
      <c r="F1408" t="s">
        <v>278</v>
      </c>
      <c r="G1408" t="s">
        <v>5660</v>
      </c>
      <c r="H1408">
        <v>7</v>
      </c>
      <c r="I1408">
        <v>102087</v>
      </c>
      <c r="J1408">
        <v>2</v>
      </c>
      <c r="K1408" t="s">
        <v>6518</v>
      </c>
      <c r="L1408">
        <v>0</v>
      </c>
      <c r="M1408" t="s">
        <v>5520</v>
      </c>
      <c r="N1408">
        <v>18930.37</v>
      </c>
      <c r="O1408">
        <v>18261.849999999999</v>
      </c>
      <c r="P1408">
        <v>0</v>
      </c>
      <c r="Q1408">
        <v>12500</v>
      </c>
      <c r="R1408">
        <v>0</v>
      </c>
      <c r="S1408">
        <v>24692.22</v>
      </c>
    </row>
    <row r="1409" spans="1:19" x14ac:dyDescent="0.35">
      <c r="A1409">
        <v>2024</v>
      </c>
      <c r="B1409" t="s">
        <v>6113</v>
      </c>
      <c r="C1409">
        <v>82</v>
      </c>
      <c r="D1409">
        <v>2</v>
      </c>
      <c r="E1409">
        <v>5</v>
      </c>
      <c r="F1409" t="s">
        <v>825</v>
      </c>
      <c r="G1409" t="s">
        <v>6116</v>
      </c>
      <c r="H1409">
        <v>7</v>
      </c>
      <c r="I1409">
        <v>102087</v>
      </c>
      <c r="J1409">
        <v>1111</v>
      </c>
      <c r="K1409" t="s">
        <v>6613</v>
      </c>
      <c r="L1409">
        <v>0</v>
      </c>
      <c r="M1409" t="s">
        <v>5520</v>
      </c>
      <c r="N1409">
        <v>309456.62</v>
      </c>
      <c r="O1409">
        <v>269104.58</v>
      </c>
      <c r="P1409">
        <v>0</v>
      </c>
      <c r="Q1409">
        <v>203326</v>
      </c>
      <c r="R1409">
        <v>0</v>
      </c>
      <c r="S1409">
        <v>375235.2</v>
      </c>
    </row>
    <row r="1410" spans="1:19" x14ac:dyDescent="0.35">
      <c r="A1410">
        <v>2024</v>
      </c>
      <c r="B1410" t="s">
        <v>6113</v>
      </c>
      <c r="C1410">
        <v>82</v>
      </c>
      <c r="D1410">
        <v>2</v>
      </c>
      <c r="E1410">
        <v>8</v>
      </c>
      <c r="F1410" t="s">
        <v>278</v>
      </c>
      <c r="G1410" t="s">
        <v>6117</v>
      </c>
      <c r="H1410">
        <v>7</v>
      </c>
      <c r="I1410">
        <v>102087</v>
      </c>
      <c r="J1410">
        <v>3</v>
      </c>
      <c r="K1410" t="s">
        <v>6518</v>
      </c>
      <c r="L1410">
        <v>0</v>
      </c>
      <c r="M1410" t="s">
        <v>5520</v>
      </c>
      <c r="N1410">
        <v>69822.28</v>
      </c>
      <c r="O1410">
        <v>27753.279999999999</v>
      </c>
      <c r="P1410">
        <v>0</v>
      </c>
      <c r="Q1410">
        <v>20000</v>
      </c>
      <c r="R1410">
        <v>0</v>
      </c>
      <c r="S1410">
        <v>77575.56</v>
      </c>
    </row>
    <row r="1411" spans="1:19" x14ac:dyDescent="0.35">
      <c r="A1411">
        <v>2024</v>
      </c>
      <c r="B1411" t="s">
        <v>5793</v>
      </c>
      <c r="C1411">
        <v>83</v>
      </c>
      <c r="D1411">
        <v>2</v>
      </c>
      <c r="E1411">
        <v>4</v>
      </c>
      <c r="F1411" t="s">
        <v>595</v>
      </c>
      <c r="G1411" t="s">
        <v>6119</v>
      </c>
      <c r="H1411">
        <v>7</v>
      </c>
      <c r="I1411">
        <v>102087</v>
      </c>
      <c r="J1411">
        <v>1111</v>
      </c>
      <c r="K1411" t="s">
        <v>6518</v>
      </c>
      <c r="L1411">
        <v>0</v>
      </c>
      <c r="M1411" t="s">
        <v>5520</v>
      </c>
      <c r="N1411">
        <v>84379.57</v>
      </c>
      <c r="O1411">
        <v>102564.82</v>
      </c>
      <c r="P1411">
        <v>0</v>
      </c>
      <c r="Q1411">
        <v>110000</v>
      </c>
      <c r="R1411">
        <v>0</v>
      </c>
      <c r="S1411">
        <v>76944.39</v>
      </c>
    </row>
    <row r="1412" spans="1:19" x14ac:dyDescent="0.35">
      <c r="A1412">
        <v>2024</v>
      </c>
      <c r="B1412" t="s">
        <v>5686</v>
      </c>
      <c r="C1412">
        <v>84</v>
      </c>
      <c r="D1412">
        <v>2</v>
      </c>
      <c r="E1412">
        <v>1</v>
      </c>
      <c r="F1412" t="s">
        <v>830</v>
      </c>
      <c r="G1412" t="s">
        <v>6120</v>
      </c>
      <c r="H1412">
        <v>7</v>
      </c>
      <c r="I1412">
        <v>102087</v>
      </c>
      <c r="J1412">
        <v>2</v>
      </c>
      <c r="K1412" t="s">
        <v>6518</v>
      </c>
      <c r="L1412">
        <v>0</v>
      </c>
      <c r="M1412" t="s">
        <v>5520</v>
      </c>
      <c r="N1412">
        <v>94540.07</v>
      </c>
      <c r="O1412">
        <v>56588.49</v>
      </c>
      <c r="P1412">
        <v>0</v>
      </c>
      <c r="Q1412">
        <v>29811</v>
      </c>
      <c r="R1412">
        <v>0</v>
      </c>
      <c r="S1412">
        <v>121317.56</v>
      </c>
    </row>
    <row r="1413" spans="1:19" x14ac:dyDescent="0.35">
      <c r="A1413">
        <v>2024</v>
      </c>
      <c r="B1413" t="s">
        <v>5686</v>
      </c>
      <c r="C1413">
        <v>84</v>
      </c>
      <c r="D1413">
        <v>2</v>
      </c>
      <c r="E1413">
        <v>4</v>
      </c>
      <c r="F1413" t="s">
        <v>831</v>
      </c>
      <c r="G1413" t="s">
        <v>5687</v>
      </c>
      <c r="H1413">
        <v>7</v>
      </c>
      <c r="I1413">
        <v>102087</v>
      </c>
      <c r="J1413">
        <v>2</v>
      </c>
      <c r="K1413" t="s">
        <v>6518</v>
      </c>
      <c r="L1413">
        <v>0</v>
      </c>
      <c r="M1413" t="s">
        <v>5520</v>
      </c>
      <c r="N1413">
        <v>1176.97</v>
      </c>
      <c r="O1413">
        <v>61448.6</v>
      </c>
      <c r="P1413">
        <v>0</v>
      </c>
      <c r="Q1413">
        <v>61538.2</v>
      </c>
      <c r="R1413">
        <v>0</v>
      </c>
      <c r="S1413">
        <v>1087.3699999999999</v>
      </c>
    </row>
    <row r="1414" spans="1:19" x14ac:dyDescent="0.35">
      <c r="A1414">
        <v>2024</v>
      </c>
      <c r="B1414" t="s">
        <v>5686</v>
      </c>
      <c r="C1414">
        <v>84</v>
      </c>
      <c r="D1414">
        <v>2</v>
      </c>
      <c r="E1414">
        <v>6</v>
      </c>
      <c r="F1414" t="s">
        <v>833</v>
      </c>
      <c r="G1414" t="s">
        <v>6121</v>
      </c>
      <c r="H1414">
        <v>7</v>
      </c>
      <c r="I1414">
        <v>102087</v>
      </c>
      <c r="J1414">
        <v>2</v>
      </c>
      <c r="K1414" t="s">
        <v>6518</v>
      </c>
      <c r="L1414">
        <v>0</v>
      </c>
      <c r="M1414" t="s">
        <v>5520</v>
      </c>
      <c r="N1414">
        <v>-39489</v>
      </c>
      <c r="O1414">
        <v>146</v>
      </c>
      <c r="P1414">
        <v>0</v>
      </c>
      <c r="Q1414">
        <v>0</v>
      </c>
      <c r="R1414">
        <v>0</v>
      </c>
      <c r="S1414">
        <v>-39343</v>
      </c>
    </row>
    <row r="1415" spans="1:19" x14ac:dyDescent="0.35">
      <c r="A1415">
        <v>2024</v>
      </c>
      <c r="B1415" t="s">
        <v>5728</v>
      </c>
      <c r="C1415">
        <v>85</v>
      </c>
      <c r="D1415">
        <v>2</v>
      </c>
      <c r="E1415">
        <v>6</v>
      </c>
      <c r="F1415" t="s">
        <v>331</v>
      </c>
      <c r="G1415" t="s">
        <v>6125</v>
      </c>
      <c r="H1415">
        <v>7</v>
      </c>
      <c r="I1415">
        <v>102087</v>
      </c>
      <c r="J1415">
        <v>111</v>
      </c>
      <c r="K1415" t="s">
        <v>6518</v>
      </c>
      <c r="L1415">
        <v>0</v>
      </c>
      <c r="M1415" t="s">
        <v>5520</v>
      </c>
      <c r="N1415">
        <v>271378.56</v>
      </c>
      <c r="O1415">
        <v>0</v>
      </c>
      <c r="P1415">
        <v>0</v>
      </c>
      <c r="Q1415">
        <v>221221.02</v>
      </c>
      <c r="R1415">
        <v>0</v>
      </c>
      <c r="S1415">
        <v>50157.54</v>
      </c>
    </row>
    <row r="1416" spans="1:19" x14ac:dyDescent="0.35">
      <c r="A1416">
        <v>2024</v>
      </c>
      <c r="B1416" t="s">
        <v>6704</v>
      </c>
      <c r="C1416">
        <v>86</v>
      </c>
      <c r="D1416">
        <v>2</v>
      </c>
      <c r="E1416">
        <v>1</v>
      </c>
      <c r="F1416" t="s">
        <v>291</v>
      </c>
      <c r="G1416" t="s">
        <v>6705</v>
      </c>
      <c r="H1416">
        <v>7</v>
      </c>
      <c r="I1416">
        <v>102087</v>
      </c>
      <c r="J1416">
        <v>1</v>
      </c>
      <c r="K1416" t="s">
        <v>6518</v>
      </c>
      <c r="L1416">
        <v>0</v>
      </c>
      <c r="M1416" t="s">
        <v>5520</v>
      </c>
      <c r="N1416">
        <v>21</v>
      </c>
      <c r="O1416">
        <v>21</v>
      </c>
      <c r="P1416">
        <v>0</v>
      </c>
      <c r="Q1416">
        <v>0</v>
      </c>
      <c r="R1416">
        <v>0</v>
      </c>
      <c r="S1416">
        <v>42</v>
      </c>
    </row>
    <row r="1417" spans="1:19" x14ac:dyDescent="0.35">
      <c r="A1417">
        <v>2024</v>
      </c>
      <c r="B1417" t="s">
        <v>6704</v>
      </c>
      <c r="C1417">
        <v>86</v>
      </c>
      <c r="D1417">
        <v>2</v>
      </c>
      <c r="E1417">
        <v>2</v>
      </c>
      <c r="F1417" t="s">
        <v>654</v>
      </c>
      <c r="G1417" t="s">
        <v>6706</v>
      </c>
      <c r="H1417">
        <v>7</v>
      </c>
      <c r="I1417">
        <v>102087</v>
      </c>
      <c r="J1417">
        <v>1</v>
      </c>
      <c r="K1417" t="s">
        <v>6518</v>
      </c>
      <c r="L1417">
        <v>0</v>
      </c>
      <c r="M1417" t="s">
        <v>5520</v>
      </c>
      <c r="N1417">
        <v>21</v>
      </c>
      <c r="O1417">
        <v>21</v>
      </c>
      <c r="P1417">
        <v>0</v>
      </c>
      <c r="Q1417">
        <v>0</v>
      </c>
      <c r="R1417">
        <v>0</v>
      </c>
      <c r="S1417">
        <v>42</v>
      </c>
    </row>
    <row r="1418" spans="1:19" x14ac:dyDescent="0.35">
      <c r="A1418">
        <v>2024</v>
      </c>
      <c r="B1418" t="s">
        <v>6704</v>
      </c>
      <c r="C1418">
        <v>86</v>
      </c>
      <c r="D1418">
        <v>2</v>
      </c>
      <c r="E1418">
        <v>5</v>
      </c>
      <c r="F1418" t="s">
        <v>843</v>
      </c>
      <c r="G1418" t="s">
        <v>6707</v>
      </c>
      <c r="H1418">
        <v>7</v>
      </c>
      <c r="I1418">
        <v>102087</v>
      </c>
      <c r="J1418">
        <v>1</v>
      </c>
      <c r="K1418" t="s">
        <v>6518</v>
      </c>
      <c r="L1418">
        <v>0</v>
      </c>
      <c r="M1418" t="s">
        <v>5520</v>
      </c>
      <c r="N1418">
        <v>1531.03</v>
      </c>
      <c r="O1418">
        <v>48.15</v>
      </c>
      <c r="P1418">
        <v>0</v>
      </c>
      <c r="Q1418">
        <v>0</v>
      </c>
      <c r="R1418">
        <v>0</v>
      </c>
      <c r="S1418">
        <v>1579.18</v>
      </c>
    </row>
    <row r="1419" spans="1:19" x14ac:dyDescent="0.35">
      <c r="A1419">
        <v>2024</v>
      </c>
      <c r="B1419" t="s">
        <v>6704</v>
      </c>
      <c r="C1419">
        <v>86</v>
      </c>
      <c r="D1419">
        <v>2</v>
      </c>
      <c r="E1419">
        <v>6</v>
      </c>
      <c r="F1419" t="s">
        <v>844</v>
      </c>
      <c r="G1419" t="s">
        <v>6708</v>
      </c>
      <c r="H1419">
        <v>7</v>
      </c>
      <c r="I1419">
        <v>102087</v>
      </c>
      <c r="J1419">
        <v>1</v>
      </c>
      <c r="K1419" t="s">
        <v>6518</v>
      </c>
      <c r="L1419">
        <v>0</v>
      </c>
      <c r="M1419" t="s">
        <v>5520</v>
      </c>
      <c r="N1419">
        <v>73248.31</v>
      </c>
      <c r="O1419">
        <v>33794.92</v>
      </c>
      <c r="P1419">
        <v>0</v>
      </c>
      <c r="Q1419">
        <v>26577</v>
      </c>
      <c r="R1419">
        <v>0</v>
      </c>
      <c r="S1419">
        <v>80466.23</v>
      </c>
    </row>
    <row r="1420" spans="1:19" x14ac:dyDescent="0.35">
      <c r="A1420">
        <v>2024</v>
      </c>
      <c r="B1420" t="s">
        <v>6704</v>
      </c>
      <c r="C1420">
        <v>86</v>
      </c>
      <c r="D1420">
        <v>2</v>
      </c>
      <c r="E1420">
        <v>11</v>
      </c>
      <c r="F1420" t="s">
        <v>531</v>
      </c>
      <c r="G1420" t="s">
        <v>6709</v>
      </c>
      <c r="H1420">
        <v>7</v>
      </c>
      <c r="I1420">
        <v>102087</v>
      </c>
      <c r="J1420">
        <v>1</v>
      </c>
      <c r="K1420" t="s">
        <v>6518</v>
      </c>
      <c r="L1420">
        <v>0</v>
      </c>
      <c r="M1420" t="s">
        <v>5520</v>
      </c>
      <c r="N1420">
        <v>17</v>
      </c>
      <c r="O1420">
        <v>17</v>
      </c>
      <c r="P1420">
        <v>0</v>
      </c>
      <c r="Q1420">
        <v>0</v>
      </c>
      <c r="R1420">
        <v>0</v>
      </c>
      <c r="S1420">
        <v>34</v>
      </c>
    </row>
    <row r="1421" spans="1:19" x14ac:dyDescent="0.35">
      <c r="A1421">
        <v>2024</v>
      </c>
      <c r="B1421" t="s">
        <v>5688</v>
      </c>
      <c r="C1421">
        <v>87</v>
      </c>
      <c r="D1421">
        <v>2</v>
      </c>
      <c r="E1421">
        <v>3</v>
      </c>
      <c r="F1421" t="s">
        <v>674</v>
      </c>
      <c r="G1421" t="s">
        <v>6710</v>
      </c>
      <c r="H1421">
        <v>7</v>
      </c>
      <c r="I1421">
        <v>102087</v>
      </c>
      <c r="J1421">
        <v>2</v>
      </c>
      <c r="K1421" t="s">
        <v>6518</v>
      </c>
      <c r="L1421">
        <v>0</v>
      </c>
      <c r="M1421" t="s">
        <v>5520</v>
      </c>
      <c r="N1421">
        <v>31305.96</v>
      </c>
      <c r="O1421">
        <v>9078.07</v>
      </c>
      <c r="P1421">
        <v>0</v>
      </c>
      <c r="Q1421">
        <v>8326</v>
      </c>
      <c r="R1421">
        <v>0</v>
      </c>
      <c r="S1421">
        <v>32058.03</v>
      </c>
    </row>
    <row r="1422" spans="1:19" x14ac:dyDescent="0.35">
      <c r="A1422">
        <v>2024</v>
      </c>
      <c r="B1422" t="s">
        <v>5688</v>
      </c>
      <c r="C1422">
        <v>87</v>
      </c>
      <c r="D1422">
        <v>2</v>
      </c>
      <c r="E1422">
        <v>6</v>
      </c>
      <c r="F1422" t="s">
        <v>848</v>
      </c>
      <c r="G1422" t="s">
        <v>6711</v>
      </c>
      <c r="H1422">
        <v>7</v>
      </c>
      <c r="I1422">
        <v>102087</v>
      </c>
      <c r="J1422">
        <v>1</v>
      </c>
      <c r="K1422" t="s">
        <v>6518</v>
      </c>
      <c r="L1422">
        <v>0</v>
      </c>
      <c r="M1422" t="s">
        <v>5520</v>
      </c>
      <c r="N1422">
        <v>13596.25</v>
      </c>
      <c r="O1422">
        <v>6122.16</v>
      </c>
      <c r="P1422">
        <v>0</v>
      </c>
      <c r="Q1422">
        <v>2000</v>
      </c>
      <c r="R1422">
        <v>0</v>
      </c>
      <c r="S1422">
        <v>17718.41</v>
      </c>
    </row>
    <row r="1423" spans="1:19" x14ac:dyDescent="0.35">
      <c r="A1423">
        <v>2024</v>
      </c>
      <c r="B1423" t="s">
        <v>5688</v>
      </c>
      <c r="C1423">
        <v>87</v>
      </c>
      <c r="D1423">
        <v>2</v>
      </c>
      <c r="E1423">
        <v>9</v>
      </c>
      <c r="F1423" t="s">
        <v>826</v>
      </c>
      <c r="G1423" t="s">
        <v>6126</v>
      </c>
      <c r="H1423">
        <v>7</v>
      </c>
      <c r="I1423">
        <v>102087</v>
      </c>
      <c r="J1423">
        <v>2</v>
      </c>
      <c r="K1423" t="s">
        <v>6518</v>
      </c>
      <c r="L1423">
        <v>0</v>
      </c>
      <c r="M1423" t="s">
        <v>5520</v>
      </c>
      <c r="N1423">
        <v>20443.23</v>
      </c>
      <c r="O1423">
        <v>31249.67</v>
      </c>
      <c r="P1423">
        <v>0</v>
      </c>
      <c r="Q1423">
        <v>27000</v>
      </c>
      <c r="R1423">
        <v>0</v>
      </c>
      <c r="S1423">
        <v>24692.9</v>
      </c>
    </row>
    <row r="1424" spans="1:19" x14ac:dyDescent="0.35">
      <c r="A1424">
        <v>2024</v>
      </c>
      <c r="B1424" t="s">
        <v>5696</v>
      </c>
      <c r="C1424">
        <v>88</v>
      </c>
      <c r="D1424">
        <v>2</v>
      </c>
      <c r="E1424">
        <v>2</v>
      </c>
      <c r="F1424" t="s">
        <v>555</v>
      </c>
      <c r="G1424" t="s">
        <v>6712</v>
      </c>
      <c r="H1424">
        <v>7</v>
      </c>
      <c r="I1424">
        <v>102087</v>
      </c>
      <c r="J1424">
        <v>1</v>
      </c>
      <c r="K1424" t="s">
        <v>6518</v>
      </c>
      <c r="L1424">
        <v>0</v>
      </c>
      <c r="M1424" t="s">
        <v>5520</v>
      </c>
      <c r="N1424">
        <v>63676.89</v>
      </c>
      <c r="O1424">
        <v>46806.71</v>
      </c>
      <c r="P1424">
        <v>0</v>
      </c>
      <c r="Q1424">
        <v>37000</v>
      </c>
      <c r="R1424">
        <v>0</v>
      </c>
      <c r="S1424">
        <v>73483.600000000006</v>
      </c>
    </row>
    <row r="1425" spans="1:19" x14ac:dyDescent="0.35">
      <c r="A1425">
        <v>2024</v>
      </c>
      <c r="B1425" t="s">
        <v>5696</v>
      </c>
      <c r="C1425">
        <v>88</v>
      </c>
      <c r="D1425">
        <v>2</v>
      </c>
      <c r="E1425">
        <v>3</v>
      </c>
      <c r="F1425" t="s">
        <v>850</v>
      </c>
      <c r="G1425" t="s">
        <v>6127</v>
      </c>
      <c r="H1425">
        <v>7</v>
      </c>
      <c r="I1425">
        <v>102087</v>
      </c>
      <c r="J1425">
        <v>2</v>
      </c>
      <c r="K1425" t="s">
        <v>6518</v>
      </c>
      <c r="L1425">
        <v>0</v>
      </c>
      <c r="M1425" t="s">
        <v>5520</v>
      </c>
      <c r="N1425">
        <v>44101.31</v>
      </c>
      <c r="O1425">
        <v>23954.73</v>
      </c>
      <c r="P1425">
        <v>0</v>
      </c>
      <c r="Q1425">
        <v>28123.21</v>
      </c>
      <c r="R1425">
        <v>0</v>
      </c>
      <c r="S1425">
        <v>39932.83</v>
      </c>
    </row>
    <row r="1426" spans="1:19" x14ac:dyDescent="0.35">
      <c r="A1426">
        <v>2024</v>
      </c>
      <c r="B1426" t="s">
        <v>5696</v>
      </c>
      <c r="C1426">
        <v>88</v>
      </c>
      <c r="D1426">
        <v>2</v>
      </c>
      <c r="E1426">
        <v>5</v>
      </c>
      <c r="F1426" t="s">
        <v>300</v>
      </c>
      <c r="G1426" t="s">
        <v>6128</v>
      </c>
      <c r="H1426">
        <v>7</v>
      </c>
      <c r="I1426">
        <v>102087</v>
      </c>
      <c r="J1426">
        <v>2</v>
      </c>
      <c r="K1426" t="s">
        <v>6518</v>
      </c>
      <c r="L1426">
        <v>0</v>
      </c>
      <c r="M1426" t="s">
        <v>5520</v>
      </c>
      <c r="N1426">
        <v>83678.350000000006</v>
      </c>
      <c r="O1426">
        <v>47979.03</v>
      </c>
      <c r="P1426">
        <v>0</v>
      </c>
      <c r="Q1426">
        <v>41200</v>
      </c>
      <c r="R1426">
        <v>0</v>
      </c>
      <c r="S1426">
        <v>90457.38</v>
      </c>
    </row>
    <row r="1427" spans="1:19" x14ac:dyDescent="0.35">
      <c r="A1427">
        <v>2024</v>
      </c>
      <c r="B1427" t="s">
        <v>5696</v>
      </c>
      <c r="C1427">
        <v>88</v>
      </c>
      <c r="D1427">
        <v>2</v>
      </c>
      <c r="E1427">
        <v>6</v>
      </c>
      <c r="F1427" t="s">
        <v>254</v>
      </c>
      <c r="G1427" t="s">
        <v>6129</v>
      </c>
      <c r="H1427">
        <v>7</v>
      </c>
      <c r="I1427">
        <v>102087</v>
      </c>
      <c r="J1427">
        <v>1</v>
      </c>
      <c r="K1427" t="s">
        <v>6518</v>
      </c>
      <c r="L1427">
        <v>0</v>
      </c>
      <c r="M1427" t="s">
        <v>5520</v>
      </c>
      <c r="N1427">
        <v>17991.689999999999</v>
      </c>
      <c r="O1427">
        <v>15893.92</v>
      </c>
      <c r="P1427">
        <v>0</v>
      </c>
      <c r="Q1427">
        <v>13505.45</v>
      </c>
      <c r="R1427">
        <v>0</v>
      </c>
      <c r="S1427">
        <v>20380.16</v>
      </c>
    </row>
    <row r="1428" spans="1:19" x14ac:dyDescent="0.35">
      <c r="A1428">
        <v>2024</v>
      </c>
      <c r="B1428" t="s">
        <v>5696</v>
      </c>
      <c r="C1428">
        <v>88</v>
      </c>
      <c r="D1428">
        <v>2</v>
      </c>
      <c r="E1428">
        <v>7</v>
      </c>
      <c r="F1428" t="s">
        <v>311</v>
      </c>
      <c r="G1428" t="s">
        <v>6130</v>
      </c>
      <c r="H1428">
        <v>7</v>
      </c>
      <c r="I1428">
        <v>102087</v>
      </c>
      <c r="J1428">
        <v>1</v>
      </c>
      <c r="K1428" t="s">
        <v>6518</v>
      </c>
      <c r="L1428">
        <v>0</v>
      </c>
      <c r="M1428" t="s">
        <v>5520</v>
      </c>
      <c r="N1428">
        <v>33445.57</v>
      </c>
      <c r="O1428">
        <v>17989.04</v>
      </c>
      <c r="P1428">
        <v>0</v>
      </c>
      <c r="Q1428">
        <v>12000</v>
      </c>
      <c r="R1428">
        <v>0</v>
      </c>
      <c r="S1428">
        <v>39434.61</v>
      </c>
    </row>
    <row r="1429" spans="1:19" x14ac:dyDescent="0.35">
      <c r="A1429">
        <v>2024</v>
      </c>
      <c r="B1429" t="s">
        <v>5696</v>
      </c>
      <c r="C1429">
        <v>88</v>
      </c>
      <c r="D1429">
        <v>2</v>
      </c>
      <c r="E1429">
        <v>9</v>
      </c>
      <c r="F1429" t="s">
        <v>851</v>
      </c>
      <c r="G1429" t="s">
        <v>6131</v>
      </c>
      <c r="H1429">
        <v>7</v>
      </c>
      <c r="I1429">
        <v>102087</v>
      </c>
      <c r="J1429">
        <v>2</v>
      </c>
      <c r="K1429" t="s">
        <v>6518</v>
      </c>
      <c r="L1429">
        <v>0</v>
      </c>
      <c r="M1429" t="s">
        <v>5520</v>
      </c>
      <c r="N1429">
        <v>176836.69</v>
      </c>
      <c r="O1429">
        <v>29982.51</v>
      </c>
      <c r="P1429">
        <v>0</v>
      </c>
      <c r="Q1429">
        <v>18665.52</v>
      </c>
      <c r="R1429">
        <v>0</v>
      </c>
      <c r="S1429">
        <v>188153.68</v>
      </c>
    </row>
    <row r="1430" spans="1:19" x14ac:dyDescent="0.35">
      <c r="A1430">
        <v>2024</v>
      </c>
      <c r="B1430" t="s">
        <v>5696</v>
      </c>
      <c r="C1430">
        <v>88</v>
      </c>
      <c r="D1430">
        <v>2</v>
      </c>
      <c r="E1430">
        <v>10</v>
      </c>
      <c r="F1430" t="s">
        <v>643</v>
      </c>
      <c r="G1430" t="s">
        <v>6132</v>
      </c>
      <c r="H1430">
        <v>7</v>
      </c>
      <c r="I1430">
        <v>102087</v>
      </c>
      <c r="J1430">
        <v>2</v>
      </c>
      <c r="K1430" t="s">
        <v>6518</v>
      </c>
      <c r="L1430">
        <v>0</v>
      </c>
      <c r="M1430" t="s">
        <v>5520</v>
      </c>
      <c r="N1430">
        <v>127640.24</v>
      </c>
      <c r="O1430">
        <v>19325.14</v>
      </c>
      <c r="P1430">
        <v>0</v>
      </c>
      <c r="Q1430">
        <v>24524.98</v>
      </c>
      <c r="R1430">
        <v>0</v>
      </c>
      <c r="S1430">
        <v>122440.4</v>
      </c>
    </row>
    <row r="1431" spans="1:19" x14ac:dyDescent="0.35">
      <c r="A1431">
        <v>2024</v>
      </c>
      <c r="B1431" t="s">
        <v>5551</v>
      </c>
      <c r="C1431">
        <v>89</v>
      </c>
      <c r="D1431">
        <v>2</v>
      </c>
      <c r="E1431">
        <v>4</v>
      </c>
      <c r="F1431" t="s">
        <v>354</v>
      </c>
      <c r="G1431" t="s">
        <v>6134</v>
      </c>
      <c r="H1431">
        <v>7</v>
      </c>
      <c r="I1431">
        <v>102087</v>
      </c>
      <c r="J1431">
        <v>102087</v>
      </c>
      <c r="K1431" t="s">
        <v>6518</v>
      </c>
      <c r="L1431">
        <v>0</v>
      </c>
      <c r="M1431" t="s">
        <v>5520</v>
      </c>
      <c r="N1431">
        <v>244908.74</v>
      </c>
      <c r="O1431">
        <v>84675.59</v>
      </c>
      <c r="P1431">
        <v>0</v>
      </c>
      <c r="Q1431">
        <v>110140.11</v>
      </c>
      <c r="R1431">
        <v>0</v>
      </c>
      <c r="S1431">
        <v>219444.22</v>
      </c>
    </row>
    <row r="1432" spans="1:19" x14ac:dyDescent="0.35">
      <c r="A1432">
        <v>2024</v>
      </c>
      <c r="B1432" t="s">
        <v>5551</v>
      </c>
      <c r="C1432">
        <v>89</v>
      </c>
      <c r="D1432">
        <v>2</v>
      </c>
      <c r="E1432">
        <v>6</v>
      </c>
      <c r="F1432" t="s">
        <v>555</v>
      </c>
      <c r="G1432" t="s">
        <v>6713</v>
      </c>
      <c r="H1432">
        <v>7</v>
      </c>
      <c r="I1432">
        <v>102087</v>
      </c>
      <c r="J1432">
        <v>2</v>
      </c>
      <c r="K1432" t="s">
        <v>6518</v>
      </c>
      <c r="L1432">
        <v>0</v>
      </c>
      <c r="M1432" t="s">
        <v>5520</v>
      </c>
      <c r="N1432">
        <v>50668.56</v>
      </c>
      <c r="O1432">
        <v>55107.31</v>
      </c>
      <c r="P1432">
        <v>0</v>
      </c>
      <c r="Q1432">
        <v>49200</v>
      </c>
      <c r="R1432">
        <v>0</v>
      </c>
      <c r="S1432">
        <v>56575.87</v>
      </c>
    </row>
    <row r="1433" spans="1:19" x14ac:dyDescent="0.35">
      <c r="A1433">
        <v>2024</v>
      </c>
      <c r="B1433" t="s">
        <v>5551</v>
      </c>
      <c r="C1433">
        <v>89</v>
      </c>
      <c r="D1433">
        <v>2</v>
      </c>
      <c r="E1433">
        <v>7</v>
      </c>
      <c r="F1433" t="s">
        <v>662</v>
      </c>
      <c r="G1433" t="s">
        <v>6135</v>
      </c>
      <c r="H1433">
        <v>7</v>
      </c>
      <c r="I1433">
        <v>102087</v>
      </c>
      <c r="J1433">
        <v>2</v>
      </c>
      <c r="K1433" t="s">
        <v>6518</v>
      </c>
      <c r="L1433">
        <v>0</v>
      </c>
      <c r="M1433" t="s">
        <v>5520</v>
      </c>
      <c r="N1433">
        <v>210009.28</v>
      </c>
      <c r="O1433">
        <v>68004.179999999993</v>
      </c>
      <c r="P1433">
        <v>0</v>
      </c>
      <c r="Q1433">
        <v>73224.25</v>
      </c>
      <c r="R1433">
        <v>0</v>
      </c>
      <c r="S1433">
        <v>204789.21</v>
      </c>
    </row>
    <row r="1434" spans="1:19" x14ac:dyDescent="0.35">
      <c r="A1434">
        <v>2024</v>
      </c>
      <c r="B1434" t="s">
        <v>5551</v>
      </c>
      <c r="C1434">
        <v>89</v>
      </c>
      <c r="D1434">
        <v>2</v>
      </c>
      <c r="E1434">
        <v>8</v>
      </c>
      <c r="F1434" t="s">
        <v>369</v>
      </c>
      <c r="G1434" t="s">
        <v>6714</v>
      </c>
      <c r="H1434">
        <v>7</v>
      </c>
      <c r="I1434">
        <v>102087</v>
      </c>
      <c r="J1434">
        <v>1</v>
      </c>
      <c r="K1434" t="s">
        <v>6518</v>
      </c>
      <c r="L1434">
        <v>0</v>
      </c>
      <c r="M1434" t="s">
        <v>5520</v>
      </c>
      <c r="N1434">
        <v>23751.57</v>
      </c>
      <c r="O1434">
        <v>20656.98</v>
      </c>
      <c r="P1434">
        <v>0</v>
      </c>
      <c r="Q1434">
        <v>22744</v>
      </c>
      <c r="R1434">
        <v>0</v>
      </c>
      <c r="S1434">
        <v>21664.55</v>
      </c>
    </row>
    <row r="1435" spans="1:19" x14ac:dyDescent="0.35">
      <c r="A1435">
        <v>2024</v>
      </c>
      <c r="B1435" t="s">
        <v>5551</v>
      </c>
      <c r="C1435">
        <v>89</v>
      </c>
      <c r="D1435">
        <v>2</v>
      </c>
      <c r="E1435">
        <v>10</v>
      </c>
      <c r="F1435" t="s">
        <v>254</v>
      </c>
      <c r="G1435" t="s">
        <v>6136</v>
      </c>
      <c r="H1435">
        <v>7</v>
      </c>
      <c r="I1435">
        <v>102087</v>
      </c>
      <c r="J1435">
        <v>102087</v>
      </c>
      <c r="K1435" t="s">
        <v>6518</v>
      </c>
      <c r="L1435">
        <v>0</v>
      </c>
      <c r="M1435" t="s">
        <v>5520</v>
      </c>
      <c r="N1435">
        <v>80289.240000000005</v>
      </c>
      <c r="O1435">
        <v>37650.800000000003</v>
      </c>
      <c r="P1435">
        <v>0</v>
      </c>
      <c r="Q1435">
        <v>28669.65</v>
      </c>
      <c r="R1435">
        <v>0</v>
      </c>
      <c r="S1435">
        <v>89270.39</v>
      </c>
    </row>
    <row r="1436" spans="1:19" x14ac:dyDescent="0.35">
      <c r="A1436">
        <v>2024</v>
      </c>
      <c r="B1436" t="s">
        <v>5551</v>
      </c>
      <c r="C1436">
        <v>89</v>
      </c>
      <c r="D1436">
        <v>2</v>
      </c>
      <c r="E1436">
        <v>12</v>
      </c>
      <c r="F1436" t="s">
        <v>327</v>
      </c>
      <c r="G1436" t="s">
        <v>6137</v>
      </c>
      <c r="H1436">
        <v>7</v>
      </c>
      <c r="I1436">
        <v>102087</v>
      </c>
      <c r="J1436">
        <v>1111</v>
      </c>
      <c r="K1436" t="s">
        <v>6518</v>
      </c>
      <c r="L1436">
        <v>0</v>
      </c>
      <c r="M1436" t="s">
        <v>5520</v>
      </c>
      <c r="N1436">
        <v>101476.16</v>
      </c>
      <c r="O1436">
        <v>49595.9</v>
      </c>
      <c r="P1436">
        <v>0</v>
      </c>
      <c r="Q1436">
        <v>21555.9</v>
      </c>
      <c r="R1436">
        <v>0</v>
      </c>
      <c r="S1436">
        <v>129516.16</v>
      </c>
    </row>
    <row r="1437" spans="1:19" x14ac:dyDescent="0.35">
      <c r="A1437">
        <v>2024</v>
      </c>
      <c r="B1437" t="s">
        <v>5551</v>
      </c>
      <c r="C1437">
        <v>89</v>
      </c>
      <c r="D1437">
        <v>2</v>
      </c>
      <c r="E1437">
        <v>13</v>
      </c>
      <c r="F1437" t="s">
        <v>125</v>
      </c>
      <c r="G1437" t="s">
        <v>6138</v>
      </c>
      <c r="H1437">
        <v>7</v>
      </c>
      <c r="I1437">
        <v>102087</v>
      </c>
      <c r="J1437">
        <v>2</v>
      </c>
      <c r="K1437" t="s">
        <v>6518</v>
      </c>
      <c r="L1437">
        <v>0</v>
      </c>
      <c r="M1437" t="s">
        <v>5520</v>
      </c>
      <c r="N1437">
        <v>67970.759999999995</v>
      </c>
      <c r="O1437">
        <v>25407.439999999999</v>
      </c>
      <c r="P1437">
        <v>0</v>
      </c>
      <c r="Q1437">
        <v>22218.02</v>
      </c>
      <c r="R1437">
        <v>0</v>
      </c>
      <c r="S1437">
        <v>71160.179999999993</v>
      </c>
    </row>
    <row r="1438" spans="1:19" x14ac:dyDescent="0.35">
      <c r="A1438">
        <v>2024</v>
      </c>
      <c r="B1438" t="s">
        <v>5868</v>
      </c>
      <c r="C1438">
        <v>90</v>
      </c>
      <c r="D1438">
        <v>2</v>
      </c>
      <c r="E1438">
        <v>1</v>
      </c>
      <c r="F1438" t="s">
        <v>838</v>
      </c>
      <c r="G1438" t="s">
        <v>6140</v>
      </c>
      <c r="H1438">
        <v>7</v>
      </c>
      <c r="I1438">
        <v>102087</v>
      </c>
      <c r="J1438" t="s">
        <v>6715</v>
      </c>
      <c r="K1438" t="s">
        <v>6518</v>
      </c>
      <c r="L1438">
        <v>0</v>
      </c>
      <c r="M1438" t="s">
        <v>5520</v>
      </c>
      <c r="N1438">
        <v>78476.149999999994</v>
      </c>
      <c r="O1438">
        <v>3722.13</v>
      </c>
      <c r="P1438">
        <v>0</v>
      </c>
      <c r="Q1438">
        <v>49632.21</v>
      </c>
      <c r="R1438">
        <v>0</v>
      </c>
      <c r="S1438">
        <v>32566.07</v>
      </c>
    </row>
    <row r="1439" spans="1:19" x14ac:dyDescent="0.35">
      <c r="A1439">
        <v>2024</v>
      </c>
      <c r="B1439" t="s">
        <v>5868</v>
      </c>
      <c r="C1439">
        <v>90</v>
      </c>
      <c r="D1439">
        <v>2</v>
      </c>
      <c r="E1439">
        <v>3</v>
      </c>
      <c r="F1439" t="s">
        <v>300</v>
      </c>
      <c r="G1439" t="s">
        <v>6716</v>
      </c>
      <c r="H1439">
        <v>7</v>
      </c>
      <c r="I1439">
        <v>102087</v>
      </c>
      <c r="J1439">
        <v>1</v>
      </c>
      <c r="K1439" t="s">
        <v>6518</v>
      </c>
      <c r="L1439">
        <v>0</v>
      </c>
      <c r="M1439" t="s">
        <v>5520</v>
      </c>
      <c r="N1439">
        <v>96027.18</v>
      </c>
      <c r="O1439">
        <v>8747.73</v>
      </c>
      <c r="P1439">
        <v>0</v>
      </c>
      <c r="Q1439">
        <v>8000</v>
      </c>
      <c r="R1439">
        <v>0</v>
      </c>
      <c r="S1439">
        <v>96774.91</v>
      </c>
    </row>
    <row r="1440" spans="1:19" x14ac:dyDescent="0.35">
      <c r="A1440">
        <v>2024</v>
      </c>
      <c r="B1440" t="s">
        <v>5868</v>
      </c>
      <c r="C1440">
        <v>90</v>
      </c>
      <c r="D1440">
        <v>2</v>
      </c>
      <c r="E1440">
        <v>5</v>
      </c>
      <c r="F1440" t="s">
        <v>642</v>
      </c>
      <c r="G1440" t="s">
        <v>6717</v>
      </c>
      <c r="H1440">
        <v>7</v>
      </c>
      <c r="I1440">
        <v>102087</v>
      </c>
      <c r="J1440">
        <v>102087</v>
      </c>
      <c r="K1440" t="s">
        <v>6518</v>
      </c>
      <c r="L1440">
        <v>0</v>
      </c>
      <c r="M1440" t="s">
        <v>5520</v>
      </c>
      <c r="N1440">
        <v>99</v>
      </c>
      <c r="O1440">
        <v>0</v>
      </c>
      <c r="P1440">
        <v>0</v>
      </c>
      <c r="Q1440">
        <v>0</v>
      </c>
      <c r="R1440">
        <v>0</v>
      </c>
      <c r="S1440">
        <v>99</v>
      </c>
    </row>
    <row r="1441" spans="1:19" x14ac:dyDescent="0.35">
      <c r="A1441">
        <v>2024</v>
      </c>
      <c r="B1441" t="s">
        <v>5868</v>
      </c>
      <c r="C1441">
        <v>90</v>
      </c>
      <c r="D1441">
        <v>2</v>
      </c>
      <c r="E1441">
        <v>7</v>
      </c>
      <c r="F1441" t="s">
        <v>856</v>
      </c>
      <c r="G1441" t="s">
        <v>6255</v>
      </c>
      <c r="H1441">
        <v>7</v>
      </c>
      <c r="I1441">
        <v>102087</v>
      </c>
      <c r="J1441">
        <v>3</v>
      </c>
      <c r="K1441" t="s">
        <v>6518</v>
      </c>
      <c r="L1441">
        <v>0</v>
      </c>
      <c r="M1441" t="s">
        <v>5520</v>
      </c>
      <c r="N1441">
        <v>38578.43</v>
      </c>
      <c r="O1441">
        <v>14015.39</v>
      </c>
      <c r="P1441">
        <v>0</v>
      </c>
      <c r="Q1441">
        <v>18712.46</v>
      </c>
      <c r="R1441">
        <v>0</v>
      </c>
      <c r="S1441">
        <v>33881.360000000001</v>
      </c>
    </row>
    <row r="1442" spans="1:19" x14ac:dyDescent="0.35">
      <c r="A1442">
        <v>2024</v>
      </c>
      <c r="B1442" t="s">
        <v>5868</v>
      </c>
      <c r="C1442">
        <v>90</v>
      </c>
      <c r="D1442">
        <v>2</v>
      </c>
      <c r="E1442">
        <v>8</v>
      </c>
      <c r="F1442" t="s">
        <v>380</v>
      </c>
      <c r="G1442" t="s">
        <v>6142</v>
      </c>
      <c r="H1442">
        <v>7</v>
      </c>
      <c r="I1442">
        <v>102087</v>
      </c>
      <c r="J1442">
        <v>4</v>
      </c>
      <c r="K1442" t="s">
        <v>6518</v>
      </c>
      <c r="L1442">
        <v>0</v>
      </c>
      <c r="M1442" t="s">
        <v>5520</v>
      </c>
      <c r="N1442">
        <v>46183.47</v>
      </c>
      <c r="O1442">
        <v>12428.02</v>
      </c>
      <c r="P1442">
        <v>0</v>
      </c>
      <c r="Q1442">
        <v>28189.05</v>
      </c>
      <c r="R1442">
        <v>0</v>
      </c>
      <c r="S1442">
        <v>30422.44</v>
      </c>
    </row>
    <row r="1443" spans="1:19" x14ac:dyDescent="0.35">
      <c r="A1443">
        <v>2024</v>
      </c>
      <c r="B1443" t="s">
        <v>5868</v>
      </c>
      <c r="C1443">
        <v>90</v>
      </c>
      <c r="D1443">
        <v>2</v>
      </c>
      <c r="E1443">
        <v>9</v>
      </c>
      <c r="F1443" t="s">
        <v>278</v>
      </c>
      <c r="G1443" t="s">
        <v>6143</v>
      </c>
      <c r="H1443">
        <v>7</v>
      </c>
      <c r="I1443">
        <v>102087</v>
      </c>
      <c r="J1443">
        <v>2</v>
      </c>
      <c r="K1443" t="s">
        <v>6518</v>
      </c>
      <c r="L1443">
        <v>0</v>
      </c>
      <c r="M1443" t="s">
        <v>5520</v>
      </c>
      <c r="N1443">
        <v>18928.8</v>
      </c>
      <c r="O1443">
        <v>46942.58</v>
      </c>
      <c r="P1443">
        <v>0</v>
      </c>
      <c r="Q1443">
        <v>46941.38</v>
      </c>
      <c r="R1443">
        <v>0</v>
      </c>
      <c r="S1443">
        <v>18930</v>
      </c>
    </row>
    <row r="1444" spans="1:19" x14ac:dyDescent="0.35">
      <c r="A1444">
        <v>2024</v>
      </c>
      <c r="B1444" t="s">
        <v>5773</v>
      </c>
      <c r="C1444">
        <v>91</v>
      </c>
      <c r="D1444">
        <v>2</v>
      </c>
      <c r="E1444">
        <v>1</v>
      </c>
      <c r="F1444" t="s">
        <v>857</v>
      </c>
      <c r="G1444" t="s">
        <v>6144</v>
      </c>
      <c r="H1444">
        <v>7</v>
      </c>
      <c r="I1444">
        <v>102087</v>
      </c>
      <c r="J1444">
        <v>2</v>
      </c>
      <c r="K1444" t="s">
        <v>6518</v>
      </c>
      <c r="L1444">
        <v>0</v>
      </c>
      <c r="M1444" t="s">
        <v>5520</v>
      </c>
      <c r="N1444">
        <v>127821.65</v>
      </c>
      <c r="O1444">
        <v>25615.599999999999</v>
      </c>
      <c r="P1444">
        <v>0</v>
      </c>
      <c r="Q1444">
        <v>25000</v>
      </c>
      <c r="R1444">
        <v>0</v>
      </c>
      <c r="S1444">
        <v>128437.25</v>
      </c>
    </row>
    <row r="1445" spans="1:19" x14ac:dyDescent="0.35">
      <c r="A1445">
        <v>2024</v>
      </c>
      <c r="B1445" t="s">
        <v>5773</v>
      </c>
      <c r="C1445">
        <v>91</v>
      </c>
      <c r="D1445">
        <v>2</v>
      </c>
      <c r="E1445">
        <v>2</v>
      </c>
      <c r="F1445" t="s">
        <v>521</v>
      </c>
      <c r="G1445" t="s">
        <v>6718</v>
      </c>
      <c r="H1445">
        <v>7</v>
      </c>
      <c r="I1445">
        <v>102087</v>
      </c>
      <c r="J1445">
        <v>1</v>
      </c>
      <c r="K1445" t="s">
        <v>6518</v>
      </c>
      <c r="L1445">
        <v>0</v>
      </c>
      <c r="M1445" t="s">
        <v>5520</v>
      </c>
      <c r="N1445">
        <v>13517.36</v>
      </c>
      <c r="O1445">
        <v>0</v>
      </c>
      <c r="P1445">
        <v>0</v>
      </c>
      <c r="Q1445">
        <v>85000</v>
      </c>
      <c r="R1445">
        <v>0</v>
      </c>
      <c r="S1445">
        <v>-71482.64</v>
      </c>
    </row>
    <row r="1446" spans="1:19" x14ac:dyDescent="0.35">
      <c r="A1446">
        <v>2024</v>
      </c>
      <c r="B1446" t="s">
        <v>5773</v>
      </c>
      <c r="C1446">
        <v>91</v>
      </c>
      <c r="D1446">
        <v>2</v>
      </c>
      <c r="E1446">
        <v>3</v>
      </c>
      <c r="F1446" t="s">
        <v>637</v>
      </c>
      <c r="G1446" t="s">
        <v>6145</v>
      </c>
      <c r="H1446">
        <v>7</v>
      </c>
      <c r="I1446">
        <v>102087</v>
      </c>
      <c r="J1446">
        <v>102087</v>
      </c>
      <c r="K1446" t="s">
        <v>6518</v>
      </c>
      <c r="L1446">
        <v>0</v>
      </c>
      <c r="M1446" t="s">
        <v>5520</v>
      </c>
      <c r="N1446">
        <v>12033.67</v>
      </c>
      <c r="O1446">
        <v>24752.7</v>
      </c>
      <c r="P1446">
        <v>0</v>
      </c>
      <c r="Q1446">
        <v>22625.5</v>
      </c>
      <c r="R1446">
        <v>0</v>
      </c>
      <c r="S1446">
        <v>14160.87</v>
      </c>
    </row>
    <row r="1447" spans="1:19" x14ac:dyDescent="0.35">
      <c r="A1447">
        <v>2024</v>
      </c>
      <c r="B1447" t="s">
        <v>5773</v>
      </c>
      <c r="C1447">
        <v>91</v>
      </c>
      <c r="D1447">
        <v>2</v>
      </c>
      <c r="E1447">
        <v>4</v>
      </c>
      <c r="F1447" t="s">
        <v>300</v>
      </c>
      <c r="G1447" t="s">
        <v>6719</v>
      </c>
      <c r="H1447">
        <v>7</v>
      </c>
      <c r="I1447">
        <v>102087</v>
      </c>
      <c r="J1447">
        <v>1</v>
      </c>
      <c r="K1447" t="s">
        <v>6518</v>
      </c>
      <c r="L1447">
        <v>0</v>
      </c>
      <c r="M1447" t="s">
        <v>5520</v>
      </c>
      <c r="N1447">
        <v>21504.37</v>
      </c>
      <c r="O1447">
        <v>18290.87</v>
      </c>
      <c r="P1447">
        <v>0</v>
      </c>
      <c r="Q1447">
        <v>26415.5</v>
      </c>
      <c r="R1447">
        <v>0</v>
      </c>
      <c r="S1447">
        <v>13379.74</v>
      </c>
    </row>
    <row r="1448" spans="1:19" x14ac:dyDescent="0.35">
      <c r="A1448">
        <v>2024</v>
      </c>
      <c r="B1448" t="s">
        <v>5773</v>
      </c>
      <c r="C1448">
        <v>91</v>
      </c>
      <c r="D1448">
        <v>2</v>
      </c>
      <c r="E1448">
        <v>8</v>
      </c>
      <c r="F1448" t="s">
        <v>633</v>
      </c>
      <c r="G1448" t="s">
        <v>6720</v>
      </c>
      <c r="H1448">
        <v>7</v>
      </c>
      <c r="I1448">
        <v>102087</v>
      </c>
      <c r="J1448">
        <v>1</v>
      </c>
      <c r="K1448" t="s">
        <v>6518</v>
      </c>
      <c r="L1448">
        <v>0</v>
      </c>
      <c r="M1448" t="s">
        <v>5520</v>
      </c>
      <c r="N1448">
        <v>25204.01</v>
      </c>
      <c r="O1448">
        <v>59518.92</v>
      </c>
      <c r="P1448">
        <v>0</v>
      </c>
      <c r="Q1448">
        <v>58000</v>
      </c>
      <c r="R1448">
        <v>0</v>
      </c>
      <c r="S1448">
        <v>26722.93</v>
      </c>
    </row>
    <row r="1449" spans="1:19" x14ac:dyDescent="0.35">
      <c r="A1449">
        <v>2024</v>
      </c>
      <c r="B1449" t="s">
        <v>5773</v>
      </c>
      <c r="C1449">
        <v>91</v>
      </c>
      <c r="D1449">
        <v>2</v>
      </c>
      <c r="E1449">
        <v>9</v>
      </c>
      <c r="F1449" t="s">
        <v>859</v>
      </c>
      <c r="G1449" t="s">
        <v>5774</v>
      </c>
      <c r="H1449">
        <v>7</v>
      </c>
      <c r="I1449">
        <v>102087</v>
      </c>
      <c r="J1449">
        <v>2</v>
      </c>
      <c r="K1449" t="s">
        <v>6518</v>
      </c>
      <c r="L1449">
        <v>0</v>
      </c>
      <c r="M1449" t="s">
        <v>5520</v>
      </c>
      <c r="N1449">
        <v>308403.69</v>
      </c>
      <c r="O1449">
        <v>40429.269999999997</v>
      </c>
      <c r="P1449">
        <v>0</v>
      </c>
      <c r="Q1449">
        <v>9481.06</v>
      </c>
      <c r="R1449">
        <v>0</v>
      </c>
      <c r="S1449">
        <v>339351.9</v>
      </c>
    </row>
    <row r="1450" spans="1:19" x14ac:dyDescent="0.35">
      <c r="A1450">
        <v>2024</v>
      </c>
      <c r="B1450" t="s">
        <v>5773</v>
      </c>
      <c r="C1450">
        <v>91</v>
      </c>
      <c r="D1450">
        <v>2</v>
      </c>
      <c r="E1450">
        <v>11</v>
      </c>
      <c r="F1450" t="s">
        <v>278</v>
      </c>
      <c r="G1450" t="s">
        <v>6147</v>
      </c>
      <c r="H1450">
        <v>7</v>
      </c>
      <c r="I1450">
        <v>102087</v>
      </c>
      <c r="J1450">
        <v>2</v>
      </c>
      <c r="K1450" t="s">
        <v>6518</v>
      </c>
      <c r="L1450">
        <v>0</v>
      </c>
      <c r="M1450" t="s">
        <v>5520</v>
      </c>
      <c r="N1450">
        <v>442991.67</v>
      </c>
      <c r="O1450">
        <v>155484.35</v>
      </c>
      <c r="P1450">
        <v>0</v>
      </c>
      <c r="Q1450">
        <v>142000</v>
      </c>
      <c r="R1450">
        <v>0</v>
      </c>
      <c r="S1450">
        <v>456476.02</v>
      </c>
    </row>
    <row r="1451" spans="1:19" x14ac:dyDescent="0.35">
      <c r="A1451">
        <v>2024</v>
      </c>
      <c r="B1451" t="s">
        <v>5624</v>
      </c>
      <c r="C1451">
        <v>8</v>
      </c>
      <c r="D1451">
        <v>2</v>
      </c>
      <c r="E1451">
        <v>14</v>
      </c>
      <c r="F1451" t="s">
        <v>125</v>
      </c>
      <c r="G1451" t="s">
        <v>5918</v>
      </c>
      <c r="H1451">
        <v>7</v>
      </c>
      <c r="I1451">
        <v>102087</v>
      </c>
      <c r="J1451">
        <v>2</v>
      </c>
      <c r="K1451" t="s">
        <v>6721</v>
      </c>
      <c r="L1451">
        <v>0</v>
      </c>
      <c r="M1451" t="s">
        <v>5520</v>
      </c>
      <c r="N1451">
        <v>36716.9</v>
      </c>
      <c r="O1451">
        <v>3667.16</v>
      </c>
      <c r="P1451">
        <v>0</v>
      </c>
      <c r="Q1451">
        <v>10500</v>
      </c>
      <c r="R1451">
        <v>0</v>
      </c>
      <c r="S1451">
        <v>29884.06</v>
      </c>
    </row>
    <row r="1452" spans="1:19" x14ac:dyDescent="0.35">
      <c r="A1452">
        <v>2024</v>
      </c>
      <c r="B1452" t="s">
        <v>5813</v>
      </c>
      <c r="C1452">
        <v>35</v>
      </c>
      <c r="D1452">
        <v>2</v>
      </c>
      <c r="E1452">
        <v>9</v>
      </c>
      <c r="F1452" t="s">
        <v>644</v>
      </c>
      <c r="G1452" t="s">
        <v>5998</v>
      </c>
      <c r="H1452">
        <v>7</v>
      </c>
      <c r="I1452">
        <v>102087</v>
      </c>
      <c r="J1452">
        <v>102087</v>
      </c>
      <c r="K1452" t="s">
        <v>6722</v>
      </c>
      <c r="L1452">
        <v>0</v>
      </c>
      <c r="M1452" t="s">
        <v>5520</v>
      </c>
      <c r="N1452">
        <v>6515.33</v>
      </c>
      <c r="O1452">
        <v>21203.46</v>
      </c>
      <c r="P1452">
        <v>0</v>
      </c>
      <c r="Q1452">
        <v>14927.5</v>
      </c>
      <c r="R1452">
        <v>0</v>
      </c>
      <c r="S1452">
        <v>12791.29</v>
      </c>
    </row>
    <row r="1453" spans="1:19" x14ac:dyDescent="0.35">
      <c r="A1453">
        <v>2024</v>
      </c>
      <c r="B1453" t="s">
        <v>5558</v>
      </c>
      <c r="C1453">
        <v>42</v>
      </c>
      <c r="D1453">
        <v>2</v>
      </c>
      <c r="E1453">
        <v>10</v>
      </c>
      <c r="F1453" t="s">
        <v>687</v>
      </c>
      <c r="G1453" t="s">
        <v>6206</v>
      </c>
      <c r="H1453">
        <v>7</v>
      </c>
      <c r="I1453">
        <v>102087</v>
      </c>
      <c r="J1453">
        <v>1111</v>
      </c>
      <c r="K1453" t="s">
        <v>6723</v>
      </c>
      <c r="L1453">
        <v>0</v>
      </c>
      <c r="M1453" t="s">
        <v>5520</v>
      </c>
      <c r="N1453">
        <v>1000.87</v>
      </c>
      <c r="O1453">
        <v>56885.89</v>
      </c>
      <c r="P1453">
        <v>0</v>
      </c>
      <c r="Q1453">
        <v>40000</v>
      </c>
      <c r="R1453">
        <v>0</v>
      </c>
      <c r="S1453">
        <v>17886.759999999998</v>
      </c>
    </row>
    <row r="1454" spans="1:19" x14ac:dyDescent="0.35">
      <c r="A1454">
        <v>2024</v>
      </c>
      <c r="B1454" t="s">
        <v>5717</v>
      </c>
      <c r="C1454">
        <v>45</v>
      </c>
      <c r="D1454">
        <v>2</v>
      </c>
      <c r="E1454">
        <v>4</v>
      </c>
      <c r="F1454" t="s">
        <v>701</v>
      </c>
      <c r="G1454" t="s">
        <v>6026</v>
      </c>
      <c r="H1454">
        <v>7</v>
      </c>
      <c r="I1454">
        <v>102087</v>
      </c>
      <c r="J1454">
        <v>1111</v>
      </c>
      <c r="K1454" t="s">
        <v>6724</v>
      </c>
      <c r="L1454">
        <v>0</v>
      </c>
      <c r="M1454" t="s">
        <v>5520</v>
      </c>
      <c r="N1454">
        <v>66287.69</v>
      </c>
      <c r="O1454">
        <v>127006.56</v>
      </c>
      <c r="P1454">
        <v>0</v>
      </c>
      <c r="Q1454">
        <v>101166</v>
      </c>
      <c r="R1454">
        <v>0</v>
      </c>
      <c r="S1454">
        <v>92128.25</v>
      </c>
    </row>
    <row r="1455" spans="1:19" x14ac:dyDescent="0.35">
      <c r="A1455">
        <v>2024</v>
      </c>
      <c r="B1455" t="s">
        <v>5603</v>
      </c>
      <c r="C1455">
        <v>54</v>
      </c>
      <c r="D1455">
        <v>2</v>
      </c>
      <c r="E1455">
        <v>9</v>
      </c>
      <c r="F1455" t="s">
        <v>278</v>
      </c>
      <c r="G1455" t="s">
        <v>5720</v>
      </c>
      <c r="H1455">
        <v>7</v>
      </c>
      <c r="I1455">
        <v>102087</v>
      </c>
      <c r="J1455">
        <v>1111</v>
      </c>
      <c r="K1455" t="s">
        <v>6725</v>
      </c>
      <c r="L1455">
        <v>0</v>
      </c>
      <c r="M1455" t="s">
        <v>5520</v>
      </c>
      <c r="N1455">
        <v>272304.82</v>
      </c>
      <c r="O1455">
        <v>201028.15</v>
      </c>
      <c r="P1455">
        <v>0</v>
      </c>
      <c r="Q1455">
        <v>159154</v>
      </c>
      <c r="R1455">
        <v>0</v>
      </c>
      <c r="S1455">
        <v>314178.96999999997</v>
      </c>
    </row>
    <row r="1456" spans="1:19" x14ac:dyDescent="0.35">
      <c r="A1456">
        <v>2024</v>
      </c>
      <c r="B1456" t="s">
        <v>5663</v>
      </c>
      <c r="C1456">
        <v>1</v>
      </c>
      <c r="D1456">
        <v>2</v>
      </c>
      <c r="E1456">
        <v>10</v>
      </c>
      <c r="F1456" t="s">
        <v>278</v>
      </c>
      <c r="G1456" t="s">
        <v>5895</v>
      </c>
      <c r="H1456">
        <v>7</v>
      </c>
      <c r="I1456">
        <v>102087</v>
      </c>
      <c r="J1456">
        <v>1111</v>
      </c>
      <c r="K1456" t="s">
        <v>6726</v>
      </c>
      <c r="L1456">
        <v>0</v>
      </c>
      <c r="M1456" t="s">
        <v>5520</v>
      </c>
      <c r="N1456">
        <v>22363.47</v>
      </c>
      <c r="O1456">
        <v>9368.3700000000008</v>
      </c>
      <c r="P1456">
        <v>0</v>
      </c>
      <c r="Q1456">
        <v>10000</v>
      </c>
      <c r="R1456">
        <v>0</v>
      </c>
      <c r="S1456">
        <v>21731.84</v>
      </c>
    </row>
    <row r="1457" spans="1:19" x14ac:dyDescent="0.35">
      <c r="A1457">
        <v>2024</v>
      </c>
      <c r="B1457" t="s">
        <v>5663</v>
      </c>
      <c r="C1457">
        <v>1</v>
      </c>
      <c r="D1457">
        <v>2</v>
      </c>
      <c r="E1457">
        <v>12</v>
      </c>
      <c r="F1457" t="s">
        <v>125</v>
      </c>
      <c r="G1457" t="s">
        <v>5700</v>
      </c>
      <c r="H1457">
        <v>7</v>
      </c>
      <c r="I1457">
        <v>102087</v>
      </c>
      <c r="J1457">
        <v>1111</v>
      </c>
      <c r="K1457" t="s">
        <v>6726</v>
      </c>
      <c r="L1457">
        <v>0</v>
      </c>
      <c r="M1457" t="s">
        <v>5520</v>
      </c>
      <c r="N1457">
        <v>53113.06</v>
      </c>
      <c r="O1457">
        <v>0</v>
      </c>
      <c r="P1457">
        <v>0</v>
      </c>
      <c r="Q1457">
        <v>37496.58</v>
      </c>
      <c r="R1457">
        <v>0</v>
      </c>
      <c r="S1457">
        <v>15616.48</v>
      </c>
    </row>
    <row r="1458" spans="1:19" x14ac:dyDescent="0.35">
      <c r="A1458">
        <v>2024</v>
      </c>
      <c r="B1458" t="s">
        <v>5523</v>
      </c>
      <c r="C1458">
        <v>2</v>
      </c>
      <c r="D1458">
        <v>2</v>
      </c>
      <c r="E1458">
        <v>1</v>
      </c>
      <c r="F1458" t="s">
        <v>288</v>
      </c>
      <c r="G1458" t="s">
        <v>5524</v>
      </c>
      <c r="H1458">
        <v>7</v>
      </c>
      <c r="I1458">
        <v>102087</v>
      </c>
      <c r="J1458">
        <v>1111</v>
      </c>
      <c r="K1458" t="s">
        <v>6726</v>
      </c>
      <c r="L1458">
        <v>0</v>
      </c>
      <c r="M1458" t="s">
        <v>5520</v>
      </c>
      <c r="N1458">
        <v>24943.67</v>
      </c>
      <c r="O1458">
        <v>636.76</v>
      </c>
      <c r="P1458">
        <v>0</v>
      </c>
      <c r="Q1458">
        <v>26323.67</v>
      </c>
      <c r="R1458">
        <v>0</v>
      </c>
      <c r="S1458">
        <v>-743.24</v>
      </c>
    </row>
    <row r="1459" spans="1:19" x14ac:dyDescent="0.35">
      <c r="A1459">
        <v>2024</v>
      </c>
      <c r="B1459" t="s">
        <v>5523</v>
      </c>
      <c r="C1459">
        <v>2</v>
      </c>
      <c r="D1459">
        <v>2</v>
      </c>
      <c r="E1459">
        <v>4</v>
      </c>
      <c r="F1459" t="s">
        <v>297</v>
      </c>
      <c r="G1459" t="s">
        <v>5897</v>
      </c>
      <c r="H1459">
        <v>7</v>
      </c>
      <c r="I1459">
        <v>102016</v>
      </c>
      <c r="J1459">
        <v>1106</v>
      </c>
      <c r="K1459" t="s">
        <v>6726</v>
      </c>
      <c r="L1459">
        <v>0</v>
      </c>
      <c r="M1459" t="s">
        <v>5520</v>
      </c>
      <c r="N1459">
        <v>0</v>
      </c>
      <c r="O1459">
        <v>90.16</v>
      </c>
      <c r="P1459">
        <v>0</v>
      </c>
      <c r="Q1459">
        <v>0</v>
      </c>
      <c r="R1459">
        <v>0</v>
      </c>
      <c r="S1459">
        <v>90.16</v>
      </c>
    </row>
    <row r="1460" spans="1:19" x14ac:dyDescent="0.35">
      <c r="A1460">
        <v>2024</v>
      </c>
      <c r="B1460" t="s">
        <v>5523</v>
      </c>
      <c r="C1460">
        <v>2</v>
      </c>
      <c r="D1460">
        <v>2</v>
      </c>
      <c r="E1460">
        <v>13</v>
      </c>
      <c r="F1460" t="s">
        <v>262</v>
      </c>
      <c r="G1460" t="s">
        <v>5902</v>
      </c>
      <c r="H1460">
        <v>7</v>
      </c>
      <c r="I1460">
        <v>102087</v>
      </c>
      <c r="J1460">
        <v>1111</v>
      </c>
      <c r="K1460" t="s">
        <v>6726</v>
      </c>
      <c r="L1460">
        <v>0</v>
      </c>
      <c r="M1460" t="s">
        <v>5520</v>
      </c>
      <c r="N1460">
        <v>28572.27</v>
      </c>
      <c r="O1460">
        <v>21734.5</v>
      </c>
      <c r="P1460">
        <v>0</v>
      </c>
      <c r="Q1460">
        <v>20000</v>
      </c>
      <c r="R1460">
        <v>0</v>
      </c>
      <c r="S1460">
        <v>30306.77</v>
      </c>
    </row>
    <row r="1461" spans="1:19" x14ac:dyDescent="0.35">
      <c r="A1461">
        <v>2024</v>
      </c>
      <c r="B1461" t="s">
        <v>5523</v>
      </c>
      <c r="C1461">
        <v>2</v>
      </c>
      <c r="D1461">
        <v>2</v>
      </c>
      <c r="E1461">
        <v>17</v>
      </c>
      <c r="F1461" t="s">
        <v>340</v>
      </c>
      <c r="G1461" t="s">
        <v>5608</v>
      </c>
      <c r="H1461">
        <v>7</v>
      </c>
      <c r="I1461">
        <v>102087</v>
      </c>
      <c r="J1461">
        <v>1111</v>
      </c>
      <c r="K1461" t="s">
        <v>6726</v>
      </c>
      <c r="L1461">
        <v>0</v>
      </c>
      <c r="M1461" t="s">
        <v>5520</v>
      </c>
      <c r="N1461">
        <v>110.71</v>
      </c>
      <c r="O1461">
        <v>272.19</v>
      </c>
      <c r="P1461">
        <v>0</v>
      </c>
      <c r="Q1461">
        <v>382.9</v>
      </c>
      <c r="R1461">
        <v>0</v>
      </c>
      <c r="S1461">
        <v>0</v>
      </c>
    </row>
    <row r="1462" spans="1:19" x14ac:dyDescent="0.35">
      <c r="A1462">
        <v>2024</v>
      </c>
      <c r="B1462" t="s">
        <v>5523</v>
      </c>
      <c r="C1462">
        <v>2</v>
      </c>
      <c r="D1462">
        <v>2</v>
      </c>
      <c r="E1462">
        <v>19</v>
      </c>
      <c r="F1462" t="s">
        <v>125</v>
      </c>
      <c r="G1462" t="s">
        <v>6169</v>
      </c>
      <c r="H1462">
        <v>7</v>
      </c>
      <c r="I1462">
        <v>102087</v>
      </c>
      <c r="J1462">
        <v>1111</v>
      </c>
      <c r="K1462" t="s">
        <v>6726</v>
      </c>
      <c r="L1462">
        <v>0</v>
      </c>
      <c r="M1462" t="s">
        <v>5520</v>
      </c>
      <c r="N1462">
        <v>36239.11</v>
      </c>
      <c r="O1462">
        <v>0</v>
      </c>
      <c r="P1462">
        <v>0</v>
      </c>
      <c r="Q1462">
        <v>0</v>
      </c>
      <c r="R1462">
        <v>0</v>
      </c>
      <c r="S1462">
        <v>36239.11</v>
      </c>
    </row>
    <row r="1463" spans="1:19" x14ac:dyDescent="0.35">
      <c r="A1463">
        <v>2024</v>
      </c>
      <c r="B1463" t="s">
        <v>5702</v>
      </c>
      <c r="C1463">
        <v>3</v>
      </c>
      <c r="D1463">
        <v>2</v>
      </c>
      <c r="E1463">
        <v>1</v>
      </c>
      <c r="F1463" t="s">
        <v>354</v>
      </c>
      <c r="G1463" t="s">
        <v>6483</v>
      </c>
      <c r="H1463">
        <v>7</v>
      </c>
      <c r="I1463">
        <v>102087</v>
      </c>
      <c r="J1463">
        <v>11</v>
      </c>
      <c r="K1463" t="s">
        <v>6727</v>
      </c>
      <c r="L1463">
        <v>0</v>
      </c>
      <c r="M1463" t="s">
        <v>5520</v>
      </c>
      <c r="N1463">
        <v>15280.33</v>
      </c>
      <c r="O1463">
        <v>36352.379999999997</v>
      </c>
      <c r="P1463">
        <v>0</v>
      </c>
      <c r="Q1463">
        <v>40000</v>
      </c>
      <c r="R1463">
        <v>0</v>
      </c>
      <c r="S1463">
        <v>11632.71</v>
      </c>
    </row>
    <row r="1464" spans="1:19" x14ac:dyDescent="0.35">
      <c r="A1464">
        <v>2024</v>
      </c>
      <c r="B1464" t="s">
        <v>5702</v>
      </c>
      <c r="C1464">
        <v>3</v>
      </c>
      <c r="D1464">
        <v>2</v>
      </c>
      <c r="E1464">
        <v>3</v>
      </c>
      <c r="F1464" t="s">
        <v>360</v>
      </c>
      <c r="G1464" t="s">
        <v>5703</v>
      </c>
      <c r="H1464">
        <v>7</v>
      </c>
      <c r="I1464">
        <v>102087</v>
      </c>
      <c r="J1464">
        <v>1111</v>
      </c>
      <c r="K1464" t="s">
        <v>6726</v>
      </c>
      <c r="L1464">
        <v>0</v>
      </c>
      <c r="M1464" t="s">
        <v>5520</v>
      </c>
      <c r="N1464">
        <v>223728.29</v>
      </c>
      <c r="O1464">
        <v>704325.16</v>
      </c>
      <c r="P1464">
        <v>0</v>
      </c>
      <c r="Q1464">
        <v>674478.21</v>
      </c>
      <c r="R1464">
        <v>0</v>
      </c>
      <c r="S1464">
        <v>253575.24</v>
      </c>
    </row>
    <row r="1465" spans="1:19" x14ac:dyDescent="0.35">
      <c r="A1465">
        <v>2024</v>
      </c>
      <c r="B1465" t="s">
        <v>5702</v>
      </c>
      <c r="C1465">
        <v>3</v>
      </c>
      <c r="D1465">
        <v>2</v>
      </c>
      <c r="E1465">
        <v>6</v>
      </c>
      <c r="F1465" t="s">
        <v>369</v>
      </c>
      <c r="G1465" t="s">
        <v>6170</v>
      </c>
      <c r="H1465">
        <v>7</v>
      </c>
      <c r="I1465">
        <v>102087</v>
      </c>
      <c r="J1465">
        <v>1111</v>
      </c>
      <c r="K1465" t="s">
        <v>6726</v>
      </c>
      <c r="L1465">
        <v>0</v>
      </c>
      <c r="M1465" t="s">
        <v>5520</v>
      </c>
      <c r="N1465">
        <v>617882.22</v>
      </c>
      <c r="O1465">
        <v>488863.89</v>
      </c>
      <c r="P1465">
        <v>0</v>
      </c>
      <c r="Q1465">
        <v>942774.1</v>
      </c>
      <c r="R1465">
        <v>0</v>
      </c>
      <c r="S1465">
        <v>163972.01</v>
      </c>
    </row>
    <row r="1466" spans="1:19" x14ac:dyDescent="0.35">
      <c r="A1466">
        <v>2024</v>
      </c>
      <c r="B1466" t="s">
        <v>5704</v>
      </c>
      <c r="C1466">
        <v>5</v>
      </c>
      <c r="D1466">
        <v>2</v>
      </c>
      <c r="E1466">
        <v>3</v>
      </c>
      <c r="F1466" t="s">
        <v>424</v>
      </c>
      <c r="G1466" t="s">
        <v>5705</v>
      </c>
      <c r="H1466">
        <v>7</v>
      </c>
      <c r="I1466">
        <v>102087</v>
      </c>
      <c r="J1466">
        <v>1111</v>
      </c>
      <c r="K1466" t="s">
        <v>6726</v>
      </c>
      <c r="L1466">
        <v>0</v>
      </c>
      <c r="M1466" t="s">
        <v>5520</v>
      </c>
      <c r="N1466">
        <v>75239.11</v>
      </c>
      <c r="O1466">
        <v>27225.26</v>
      </c>
      <c r="P1466">
        <v>0</v>
      </c>
      <c r="Q1466">
        <v>44755</v>
      </c>
      <c r="R1466">
        <v>0</v>
      </c>
      <c r="S1466">
        <v>57709.37</v>
      </c>
    </row>
    <row r="1467" spans="1:19" x14ac:dyDescent="0.35">
      <c r="A1467">
        <v>2024</v>
      </c>
      <c r="B1467" t="s">
        <v>5704</v>
      </c>
      <c r="C1467">
        <v>5</v>
      </c>
      <c r="D1467">
        <v>2</v>
      </c>
      <c r="E1467">
        <v>4</v>
      </c>
      <c r="F1467" t="s">
        <v>125</v>
      </c>
      <c r="G1467" t="s">
        <v>6412</v>
      </c>
      <c r="H1467">
        <v>7</v>
      </c>
      <c r="I1467">
        <v>102087</v>
      </c>
      <c r="J1467">
        <v>1111</v>
      </c>
      <c r="K1467" t="s">
        <v>6726</v>
      </c>
      <c r="L1467">
        <v>0</v>
      </c>
      <c r="M1467" t="s">
        <v>5520</v>
      </c>
      <c r="N1467">
        <v>-35529.07</v>
      </c>
      <c r="O1467">
        <v>30201.3</v>
      </c>
      <c r="P1467">
        <v>0</v>
      </c>
      <c r="Q1467">
        <v>24892.98</v>
      </c>
      <c r="R1467">
        <v>0</v>
      </c>
      <c r="S1467">
        <v>-30220.75</v>
      </c>
    </row>
    <row r="1468" spans="1:19" x14ac:dyDescent="0.35">
      <c r="A1468">
        <v>2024</v>
      </c>
      <c r="B1468" t="s">
        <v>5736</v>
      </c>
      <c r="C1468">
        <v>6</v>
      </c>
      <c r="D1468">
        <v>2</v>
      </c>
      <c r="E1468">
        <v>1</v>
      </c>
      <c r="F1468" t="s">
        <v>391</v>
      </c>
      <c r="G1468" t="s">
        <v>6292</v>
      </c>
      <c r="H1468">
        <v>7</v>
      </c>
      <c r="I1468">
        <v>102087</v>
      </c>
      <c r="J1468">
        <v>1111</v>
      </c>
      <c r="K1468" t="s">
        <v>6726</v>
      </c>
      <c r="L1468">
        <v>0</v>
      </c>
      <c r="M1468" t="s">
        <v>5520</v>
      </c>
      <c r="N1468">
        <v>505114.53</v>
      </c>
      <c r="O1468">
        <v>1018873.25</v>
      </c>
      <c r="P1468">
        <v>0</v>
      </c>
      <c r="Q1468">
        <v>983469.04</v>
      </c>
      <c r="R1468">
        <v>0</v>
      </c>
      <c r="S1468">
        <v>540518.74</v>
      </c>
    </row>
    <row r="1469" spans="1:19" x14ac:dyDescent="0.35">
      <c r="A1469">
        <v>2024</v>
      </c>
      <c r="B1469" t="s">
        <v>5736</v>
      </c>
      <c r="C1469">
        <v>6</v>
      </c>
      <c r="D1469">
        <v>2</v>
      </c>
      <c r="E1469">
        <v>7</v>
      </c>
      <c r="F1469" t="s">
        <v>314</v>
      </c>
      <c r="G1469" t="s">
        <v>6728</v>
      </c>
      <c r="H1469">
        <v>7</v>
      </c>
      <c r="I1469">
        <v>102087</v>
      </c>
      <c r="J1469">
        <v>1111</v>
      </c>
      <c r="K1469" t="s">
        <v>6726</v>
      </c>
      <c r="L1469">
        <v>0</v>
      </c>
      <c r="M1469" t="s">
        <v>5520</v>
      </c>
      <c r="N1469">
        <v>24581.41</v>
      </c>
      <c r="O1469">
        <v>31503.08</v>
      </c>
      <c r="P1469">
        <v>0</v>
      </c>
      <c r="Q1469">
        <v>22272</v>
      </c>
      <c r="R1469">
        <v>0</v>
      </c>
      <c r="S1469">
        <v>33812.49</v>
      </c>
    </row>
    <row r="1470" spans="1:19" x14ac:dyDescent="0.35">
      <c r="A1470">
        <v>2024</v>
      </c>
      <c r="B1470" t="s">
        <v>5736</v>
      </c>
      <c r="C1470">
        <v>6</v>
      </c>
      <c r="D1470">
        <v>2</v>
      </c>
      <c r="E1470">
        <v>9</v>
      </c>
      <c r="F1470" t="s">
        <v>442</v>
      </c>
      <c r="G1470" t="s">
        <v>6172</v>
      </c>
      <c r="H1470">
        <v>7</v>
      </c>
      <c r="I1470">
        <v>102087</v>
      </c>
      <c r="J1470">
        <v>1111</v>
      </c>
      <c r="K1470" t="s">
        <v>6726</v>
      </c>
      <c r="L1470">
        <v>0</v>
      </c>
      <c r="M1470" t="s">
        <v>5520</v>
      </c>
      <c r="N1470">
        <v>260232.63</v>
      </c>
      <c r="O1470">
        <v>127536.24</v>
      </c>
      <c r="P1470">
        <v>0</v>
      </c>
      <c r="Q1470">
        <v>67913.69</v>
      </c>
      <c r="R1470">
        <v>0</v>
      </c>
      <c r="S1470">
        <v>319855.18</v>
      </c>
    </row>
    <row r="1471" spans="1:19" x14ac:dyDescent="0.35">
      <c r="A1471">
        <v>2024</v>
      </c>
      <c r="B1471" t="s">
        <v>5736</v>
      </c>
      <c r="C1471">
        <v>6</v>
      </c>
      <c r="D1471">
        <v>2</v>
      </c>
      <c r="E1471">
        <v>12</v>
      </c>
      <c r="F1471" t="s">
        <v>447</v>
      </c>
      <c r="G1471" t="s">
        <v>6729</v>
      </c>
      <c r="H1471">
        <v>7</v>
      </c>
      <c r="I1471">
        <v>102087</v>
      </c>
      <c r="J1471">
        <v>1111</v>
      </c>
      <c r="K1471" t="s">
        <v>6726</v>
      </c>
      <c r="L1471">
        <v>0</v>
      </c>
      <c r="M1471" t="s">
        <v>5520</v>
      </c>
      <c r="N1471">
        <v>512667.27</v>
      </c>
      <c r="O1471">
        <v>315915.73</v>
      </c>
      <c r="P1471">
        <v>0</v>
      </c>
      <c r="Q1471">
        <v>400475.1</v>
      </c>
      <c r="R1471">
        <v>0</v>
      </c>
      <c r="S1471">
        <v>428107.9</v>
      </c>
    </row>
    <row r="1472" spans="1:19" x14ac:dyDescent="0.35">
      <c r="A1472">
        <v>2024</v>
      </c>
      <c r="B1472" t="s">
        <v>5624</v>
      </c>
      <c r="C1472">
        <v>8</v>
      </c>
      <c r="D1472">
        <v>2</v>
      </c>
      <c r="E1472">
        <v>5</v>
      </c>
      <c r="F1472" t="s">
        <v>470</v>
      </c>
      <c r="G1472" t="s">
        <v>5708</v>
      </c>
      <c r="H1472">
        <v>7</v>
      </c>
      <c r="I1472">
        <v>102087</v>
      </c>
      <c r="J1472">
        <v>1111</v>
      </c>
      <c r="K1472" t="s">
        <v>6726</v>
      </c>
      <c r="L1472">
        <v>0</v>
      </c>
      <c r="M1472" t="s">
        <v>5520</v>
      </c>
      <c r="N1472">
        <v>83</v>
      </c>
      <c r="O1472">
        <v>82</v>
      </c>
      <c r="P1472">
        <v>0</v>
      </c>
      <c r="Q1472">
        <v>0</v>
      </c>
      <c r="R1472">
        <v>0</v>
      </c>
      <c r="S1472">
        <v>165</v>
      </c>
    </row>
    <row r="1473" spans="1:19" x14ac:dyDescent="0.35">
      <c r="A1473">
        <v>2024</v>
      </c>
      <c r="B1473" t="s">
        <v>5624</v>
      </c>
      <c r="C1473">
        <v>8</v>
      </c>
      <c r="D1473">
        <v>2</v>
      </c>
      <c r="E1473">
        <v>13</v>
      </c>
      <c r="F1473" t="s">
        <v>490</v>
      </c>
      <c r="G1473" t="s">
        <v>6730</v>
      </c>
      <c r="H1473">
        <v>7</v>
      </c>
      <c r="I1473">
        <v>102087</v>
      </c>
      <c r="J1473">
        <v>1111</v>
      </c>
      <c r="K1473" t="s">
        <v>6726</v>
      </c>
      <c r="L1473">
        <v>0</v>
      </c>
      <c r="M1473" t="s">
        <v>5520</v>
      </c>
      <c r="N1473">
        <v>0</v>
      </c>
      <c r="O1473">
        <v>40</v>
      </c>
      <c r="P1473">
        <v>0</v>
      </c>
      <c r="Q1473">
        <v>0</v>
      </c>
      <c r="R1473">
        <v>0</v>
      </c>
      <c r="S1473">
        <v>40</v>
      </c>
    </row>
    <row r="1474" spans="1:19" x14ac:dyDescent="0.35">
      <c r="A1474">
        <v>2024</v>
      </c>
      <c r="B1474" t="s">
        <v>5668</v>
      </c>
      <c r="C1474">
        <v>9</v>
      </c>
      <c r="D1474">
        <v>2</v>
      </c>
      <c r="E1474">
        <v>14</v>
      </c>
      <c r="F1474" t="s">
        <v>125</v>
      </c>
      <c r="G1474" t="s">
        <v>6731</v>
      </c>
      <c r="H1474">
        <v>7</v>
      </c>
      <c r="I1474">
        <v>102087</v>
      </c>
      <c r="J1474">
        <v>1111</v>
      </c>
      <c r="K1474" t="s">
        <v>6726</v>
      </c>
      <c r="L1474">
        <v>0</v>
      </c>
      <c r="M1474" t="s">
        <v>5520</v>
      </c>
      <c r="N1474">
        <v>324278.49</v>
      </c>
      <c r="O1474">
        <v>74587.95</v>
      </c>
      <c r="P1474">
        <v>0</v>
      </c>
      <c r="Q1474">
        <v>92789.1</v>
      </c>
      <c r="R1474">
        <v>0</v>
      </c>
      <c r="S1474">
        <v>306077.34000000003</v>
      </c>
    </row>
    <row r="1475" spans="1:19" x14ac:dyDescent="0.35">
      <c r="A1475">
        <v>2024</v>
      </c>
      <c r="B1475" t="s">
        <v>5927</v>
      </c>
      <c r="C1475">
        <v>11</v>
      </c>
      <c r="D1475">
        <v>2</v>
      </c>
      <c r="E1475">
        <v>1</v>
      </c>
      <c r="F1475" t="s">
        <v>520</v>
      </c>
      <c r="G1475" t="s">
        <v>6732</v>
      </c>
      <c r="H1475">
        <v>7</v>
      </c>
      <c r="I1475">
        <v>102087</v>
      </c>
      <c r="J1475">
        <v>1111</v>
      </c>
      <c r="K1475" t="s">
        <v>6726</v>
      </c>
      <c r="L1475">
        <v>0</v>
      </c>
      <c r="M1475" t="s">
        <v>5520</v>
      </c>
      <c r="N1475">
        <v>76394</v>
      </c>
      <c r="O1475">
        <v>55933.25</v>
      </c>
      <c r="P1475">
        <v>0</v>
      </c>
      <c r="Q1475">
        <v>25000</v>
      </c>
      <c r="R1475">
        <v>0</v>
      </c>
      <c r="S1475">
        <v>107327.25</v>
      </c>
    </row>
    <row r="1476" spans="1:19" x14ac:dyDescent="0.35">
      <c r="A1476">
        <v>2024</v>
      </c>
      <c r="B1476" t="s">
        <v>5671</v>
      </c>
      <c r="C1476">
        <v>12</v>
      </c>
      <c r="D1476">
        <v>2</v>
      </c>
      <c r="E1476">
        <v>3</v>
      </c>
      <c r="F1476" t="s">
        <v>300</v>
      </c>
      <c r="G1476" t="s">
        <v>5930</v>
      </c>
      <c r="H1476">
        <v>7</v>
      </c>
      <c r="I1476">
        <v>102087</v>
      </c>
      <c r="J1476">
        <v>1111</v>
      </c>
      <c r="K1476" t="s">
        <v>6726</v>
      </c>
      <c r="L1476">
        <v>0</v>
      </c>
      <c r="M1476" t="s">
        <v>5520</v>
      </c>
      <c r="N1476">
        <v>60136.25</v>
      </c>
      <c r="O1476">
        <v>59570.559999999998</v>
      </c>
      <c r="P1476">
        <v>0</v>
      </c>
      <c r="Q1476">
        <v>40000</v>
      </c>
      <c r="R1476">
        <v>0</v>
      </c>
      <c r="S1476">
        <v>79706.81</v>
      </c>
    </row>
    <row r="1477" spans="1:19" x14ac:dyDescent="0.35">
      <c r="A1477">
        <v>2024</v>
      </c>
      <c r="B1477" t="s">
        <v>5671</v>
      </c>
      <c r="C1477">
        <v>12</v>
      </c>
      <c r="D1477">
        <v>2</v>
      </c>
      <c r="E1477">
        <v>6</v>
      </c>
      <c r="F1477" t="s">
        <v>311</v>
      </c>
      <c r="G1477" t="s">
        <v>5931</v>
      </c>
      <c r="H1477">
        <v>7</v>
      </c>
      <c r="I1477">
        <v>102087</v>
      </c>
      <c r="J1477">
        <v>1111</v>
      </c>
      <c r="K1477" t="s">
        <v>6726</v>
      </c>
      <c r="L1477">
        <v>0</v>
      </c>
      <c r="M1477" t="s">
        <v>5520</v>
      </c>
      <c r="N1477">
        <v>176540.53</v>
      </c>
      <c r="O1477">
        <v>62923.23</v>
      </c>
      <c r="P1477">
        <v>0</v>
      </c>
      <c r="Q1477">
        <v>139604.5</v>
      </c>
      <c r="R1477">
        <v>0</v>
      </c>
      <c r="S1477">
        <v>99859.26</v>
      </c>
    </row>
    <row r="1478" spans="1:19" x14ac:dyDescent="0.35">
      <c r="A1478">
        <v>2024</v>
      </c>
      <c r="B1478" t="s">
        <v>5671</v>
      </c>
      <c r="C1478">
        <v>12</v>
      </c>
      <c r="D1478">
        <v>2</v>
      </c>
      <c r="E1478">
        <v>9</v>
      </c>
      <c r="F1478" t="s">
        <v>327</v>
      </c>
      <c r="G1478" t="s">
        <v>5933</v>
      </c>
      <c r="H1478">
        <v>7</v>
      </c>
      <c r="I1478">
        <v>102087</v>
      </c>
      <c r="J1478">
        <v>1111</v>
      </c>
      <c r="K1478" t="s">
        <v>6726</v>
      </c>
      <c r="L1478">
        <v>0</v>
      </c>
      <c r="M1478" t="s">
        <v>5520</v>
      </c>
      <c r="N1478">
        <v>89670.97</v>
      </c>
      <c r="O1478">
        <v>62581.59</v>
      </c>
      <c r="P1478">
        <v>0</v>
      </c>
      <c r="Q1478">
        <v>65589.91</v>
      </c>
      <c r="R1478">
        <v>0</v>
      </c>
      <c r="S1478">
        <v>86662.65</v>
      </c>
    </row>
    <row r="1479" spans="1:19" x14ac:dyDescent="0.35">
      <c r="A1479">
        <v>2024</v>
      </c>
      <c r="B1479" t="s">
        <v>5671</v>
      </c>
      <c r="C1479">
        <v>12</v>
      </c>
      <c r="D1479">
        <v>2</v>
      </c>
      <c r="E1479">
        <v>12</v>
      </c>
      <c r="F1479" t="s">
        <v>278</v>
      </c>
      <c r="G1479" t="s">
        <v>5935</v>
      </c>
      <c r="H1479">
        <v>7</v>
      </c>
      <c r="I1479">
        <v>102087</v>
      </c>
      <c r="J1479">
        <v>1111</v>
      </c>
      <c r="K1479" t="s">
        <v>6726</v>
      </c>
      <c r="L1479">
        <v>0</v>
      </c>
      <c r="M1479" t="s">
        <v>5520</v>
      </c>
      <c r="N1479">
        <v>49933.74</v>
      </c>
      <c r="O1479">
        <v>30654.46</v>
      </c>
      <c r="P1479">
        <v>0</v>
      </c>
      <c r="Q1479">
        <v>31000</v>
      </c>
      <c r="R1479">
        <v>0</v>
      </c>
      <c r="S1479">
        <v>49588.2</v>
      </c>
    </row>
    <row r="1480" spans="1:19" x14ac:dyDescent="0.35">
      <c r="A1480">
        <v>2024</v>
      </c>
      <c r="B1480" t="s">
        <v>6177</v>
      </c>
      <c r="C1480">
        <v>14</v>
      </c>
      <c r="D1480">
        <v>2</v>
      </c>
      <c r="E1480">
        <v>5</v>
      </c>
      <c r="F1480" t="s">
        <v>311</v>
      </c>
      <c r="G1480" t="s">
        <v>6733</v>
      </c>
      <c r="H1480">
        <v>7</v>
      </c>
      <c r="I1480">
        <v>102087</v>
      </c>
      <c r="J1480">
        <v>11</v>
      </c>
      <c r="K1480" t="s">
        <v>6727</v>
      </c>
      <c r="L1480">
        <v>0</v>
      </c>
      <c r="M1480" t="s">
        <v>5520</v>
      </c>
      <c r="N1480">
        <v>342997.67</v>
      </c>
      <c r="O1480">
        <v>68855.97</v>
      </c>
      <c r="P1480">
        <v>0</v>
      </c>
      <c r="Q1480">
        <v>257730.74</v>
      </c>
      <c r="R1480">
        <v>0</v>
      </c>
      <c r="S1480">
        <v>154122.9</v>
      </c>
    </row>
    <row r="1481" spans="1:19" x14ac:dyDescent="0.35">
      <c r="A1481">
        <v>2024</v>
      </c>
      <c r="B1481" t="s">
        <v>6177</v>
      </c>
      <c r="C1481">
        <v>14</v>
      </c>
      <c r="D1481">
        <v>2</v>
      </c>
      <c r="E1481">
        <v>10</v>
      </c>
      <c r="F1481" t="s">
        <v>125</v>
      </c>
      <c r="G1481" t="s">
        <v>6179</v>
      </c>
      <c r="H1481">
        <v>7</v>
      </c>
      <c r="I1481">
        <v>102087</v>
      </c>
      <c r="J1481">
        <v>1111</v>
      </c>
      <c r="K1481" t="s">
        <v>6726</v>
      </c>
      <c r="L1481">
        <v>0</v>
      </c>
      <c r="M1481" t="s">
        <v>5520</v>
      </c>
      <c r="N1481">
        <v>373638.17</v>
      </c>
      <c r="O1481">
        <v>165859.94</v>
      </c>
      <c r="P1481">
        <v>0</v>
      </c>
      <c r="Q1481">
        <v>229891.43</v>
      </c>
      <c r="R1481">
        <v>0</v>
      </c>
      <c r="S1481">
        <v>309606.68</v>
      </c>
    </row>
    <row r="1482" spans="1:19" x14ac:dyDescent="0.35">
      <c r="A1482">
        <v>2024</v>
      </c>
      <c r="B1482" t="s">
        <v>5673</v>
      </c>
      <c r="C1482">
        <v>15</v>
      </c>
      <c r="D1482">
        <v>2</v>
      </c>
      <c r="E1482">
        <v>10</v>
      </c>
      <c r="F1482" t="s">
        <v>547</v>
      </c>
      <c r="G1482" t="s">
        <v>6734</v>
      </c>
      <c r="H1482">
        <v>7</v>
      </c>
      <c r="I1482">
        <v>102087</v>
      </c>
      <c r="J1482">
        <v>11</v>
      </c>
      <c r="K1482" t="s">
        <v>6727</v>
      </c>
      <c r="L1482">
        <v>0</v>
      </c>
      <c r="M1482" t="s">
        <v>5520</v>
      </c>
      <c r="N1482">
        <v>263895.58</v>
      </c>
      <c r="O1482">
        <v>188699.54</v>
      </c>
      <c r="P1482">
        <v>0</v>
      </c>
      <c r="Q1482">
        <v>233708.6</v>
      </c>
      <c r="R1482">
        <v>0</v>
      </c>
      <c r="S1482">
        <v>218886.52</v>
      </c>
    </row>
    <row r="1483" spans="1:19" x14ac:dyDescent="0.35">
      <c r="A1483">
        <v>2024</v>
      </c>
      <c r="B1483" t="s">
        <v>5873</v>
      </c>
      <c r="C1483">
        <v>16</v>
      </c>
      <c r="D1483">
        <v>2</v>
      </c>
      <c r="E1483">
        <v>5</v>
      </c>
      <c r="F1483" t="s">
        <v>300</v>
      </c>
      <c r="G1483" t="s">
        <v>6417</v>
      </c>
      <c r="H1483">
        <v>7</v>
      </c>
      <c r="I1483">
        <v>102087</v>
      </c>
      <c r="J1483">
        <v>1111</v>
      </c>
      <c r="K1483" t="s">
        <v>6726</v>
      </c>
      <c r="L1483">
        <v>0</v>
      </c>
      <c r="M1483" t="s">
        <v>5520</v>
      </c>
      <c r="N1483">
        <v>5119.68</v>
      </c>
      <c r="O1483">
        <v>28632.02</v>
      </c>
      <c r="P1483">
        <v>0</v>
      </c>
      <c r="Q1483">
        <v>18000</v>
      </c>
      <c r="R1483">
        <v>0</v>
      </c>
      <c r="S1483">
        <v>15751.7</v>
      </c>
    </row>
    <row r="1484" spans="1:19" x14ac:dyDescent="0.35">
      <c r="A1484">
        <v>2024</v>
      </c>
      <c r="B1484" t="s">
        <v>5873</v>
      </c>
      <c r="C1484">
        <v>16</v>
      </c>
      <c r="D1484">
        <v>2</v>
      </c>
      <c r="E1484">
        <v>6</v>
      </c>
      <c r="F1484" t="s">
        <v>314</v>
      </c>
      <c r="G1484" t="s">
        <v>5874</v>
      </c>
      <c r="H1484">
        <v>7</v>
      </c>
      <c r="I1484">
        <v>102087</v>
      </c>
      <c r="J1484">
        <v>1111</v>
      </c>
      <c r="K1484" t="s">
        <v>6726</v>
      </c>
      <c r="L1484">
        <v>0</v>
      </c>
      <c r="M1484" t="s">
        <v>5520</v>
      </c>
      <c r="N1484">
        <v>10339.15</v>
      </c>
      <c r="O1484">
        <v>22103.15</v>
      </c>
      <c r="P1484">
        <v>0</v>
      </c>
      <c r="Q1484">
        <v>15000</v>
      </c>
      <c r="R1484">
        <v>0</v>
      </c>
      <c r="S1484">
        <v>17442.3</v>
      </c>
    </row>
    <row r="1485" spans="1:19" x14ac:dyDescent="0.35">
      <c r="A1485">
        <v>2024</v>
      </c>
      <c r="B1485" t="s">
        <v>5873</v>
      </c>
      <c r="C1485">
        <v>16</v>
      </c>
      <c r="D1485">
        <v>2</v>
      </c>
      <c r="E1485">
        <v>8</v>
      </c>
      <c r="F1485" t="s">
        <v>383</v>
      </c>
      <c r="G1485" t="s">
        <v>5939</v>
      </c>
      <c r="H1485">
        <v>7</v>
      </c>
      <c r="I1485">
        <v>102087</v>
      </c>
      <c r="J1485">
        <v>1111</v>
      </c>
      <c r="K1485" t="s">
        <v>6726</v>
      </c>
      <c r="L1485">
        <v>0</v>
      </c>
      <c r="M1485" t="s">
        <v>5520</v>
      </c>
      <c r="N1485">
        <v>329430.08</v>
      </c>
      <c r="O1485">
        <v>198739.29</v>
      </c>
      <c r="P1485">
        <v>0</v>
      </c>
      <c r="Q1485">
        <v>108000</v>
      </c>
      <c r="R1485">
        <v>0</v>
      </c>
      <c r="S1485">
        <v>420169.37</v>
      </c>
    </row>
    <row r="1486" spans="1:19" x14ac:dyDescent="0.35">
      <c r="A1486">
        <v>2024</v>
      </c>
      <c r="B1486" t="s">
        <v>5873</v>
      </c>
      <c r="C1486">
        <v>16</v>
      </c>
      <c r="D1486">
        <v>2</v>
      </c>
      <c r="E1486">
        <v>9</v>
      </c>
      <c r="F1486" t="s">
        <v>125</v>
      </c>
      <c r="G1486" t="s">
        <v>5940</v>
      </c>
      <c r="H1486">
        <v>7</v>
      </c>
      <c r="I1486">
        <v>102087</v>
      </c>
      <c r="J1486">
        <v>1111</v>
      </c>
      <c r="K1486" t="s">
        <v>6726</v>
      </c>
      <c r="L1486">
        <v>0</v>
      </c>
      <c r="M1486" t="s">
        <v>5520</v>
      </c>
      <c r="N1486">
        <v>723743.01</v>
      </c>
      <c r="O1486">
        <v>239120.61</v>
      </c>
      <c r="P1486">
        <v>0</v>
      </c>
      <c r="Q1486">
        <v>207414.08</v>
      </c>
      <c r="R1486">
        <v>0</v>
      </c>
      <c r="S1486">
        <v>755449.54</v>
      </c>
    </row>
    <row r="1487" spans="1:19" x14ac:dyDescent="0.35">
      <c r="A1487">
        <v>2024</v>
      </c>
      <c r="B1487" t="s">
        <v>5890</v>
      </c>
      <c r="C1487">
        <v>17</v>
      </c>
      <c r="D1487">
        <v>2</v>
      </c>
      <c r="E1487">
        <v>5</v>
      </c>
      <c r="F1487" t="s">
        <v>397</v>
      </c>
      <c r="G1487" t="s">
        <v>6181</v>
      </c>
      <c r="H1487">
        <v>7</v>
      </c>
      <c r="I1487">
        <v>102087</v>
      </c>
      <c r="J1487">
        <v>1111</v>
      </c>
      <c r="K1487" t="s">
        <v>6726</v>
      </c>
      <c r="L1487">
        <v>0</v>
      </c>
      <c r="M1487" t="s">
        <v>5520</v>
      </c>
      <c r="N1487">
        <v>65628.11</v>
      </c>
      <c r="O1487">
        <v>66319.39</v>
      </c>
      <c r="P1487">
        <v>0</v>
      </c>
      <c r="Q1487">
        <v>66421</v>
      </c>
      <c r="R1487">
        <v>0</v>
      </c>
      <c r="S1487">
        <v>65526.5</v>
      </c>
    </row>
    <row r="1488" spans="1:19" x14ac:dyDescent="0.35">
      <c r="A1488">
        <v>2024</v>
      </c>
      <c r="B1488" t="s">
        <v>5890</v>
      </c>
      <c r="C1488">
        <v>17</v>
      </c>
      <c r="D1488">
        <v>2</v>
      </c>
      <c r="E1488">
        <v>6</v>
      </c>
      <c r="F1488" t="s">
        <v>300</v>
      </c>
      <c r="G1488" t="s">
        <v>5891</v>
      </c>
      <c r="H1488">
        <v>7</v>
      </c>
      <c r="I1488">
        <v>102087</v>
      </c>
      <c r="J1488">
        <v>11</v>
      </c>
      <c r="K1488" t="s">
        <v>6727</v>
      </c>
      <c r="L1488">
        <v>0</v>
      </c>
      <c r="M1488" t="s">
        <v>5520</v>
      </c>
      <c r="N1488">
        <v>129163.61</v>
      </c>
      <c r="O1488">
        <v>42289.43</v>
      </c>
      <c r="P1488">
        <v>0</v>
      </c>
      <c r="Q1488">
        <v>41995.78</v>
      </c>
      <c r="R1488">
        <v>0</v>
      </c>
      <c r="S1488">
        <v>129457.26</v>
      </c>
    </row>
    <row r="1489" spans="1:19" x14ac:dyDescent="0.35">
      <c r="A1489">
        <v>2024</v>
      </c>
      <c r="B1489" t="s">
        <v>5890</v>
      </c>
      <c r="C1489">
        <v>17</v>
      </c>
      <c r="D1489">
        <v>2</v>
      </c>
      <c r="E1489">
        <v>10</v>
      </c>
      <c r="F1489" t="s">
        <v>558</v>
      </c>
      <c r="G1489" t="s">
        <v>6735</v>
      </c>
      <c r="H1489">
        <v>7</v>
      </c>
      <c r="I1489">
        <v>102087</v>
      </c>
      <c r="J1489">
        <v>1</v>
      </c>
      <c r="K1489" t="s">
        <v>6727</v>
      </c>
      <c r="L1489">
        <v>0</v>
      </c>
      <c r="M1489" t="s">
        <v>5520</v>
      </c>
      <c r="N1489">
        <v>73267.8</v>
      </c>
      <c r="O1489">
        <v>32041.29</v>
      </c>
      <c r="P1489">
        <v>0</v>
      </c>
      <c r="Q1489">
        <v>20396</v>
      </c>
      <c r="R1489">
        <v>0</v>
      </c>
      <c r="S1489">
        <v>84913.09</v>
      </c>
    </row>
    <row r="1490" spans="1:19" x14ac:dyDescent="0.35">
      <c r="A1490">
        <v>2024</v>
      </c>
      <c r="B1490" t="s">
        <v>5763</v>
      </c>
      <c r="C1490">
        <v>18</v>
      </c>
      <c r="D1490">
        <v>2</v>
      </c>
      <c r="E1490">
        <v>1</v>
      </c>
      <c r="F1490" t="s">
        <v>391</v>
      </c>
      <c r="G1490" t="s">
        <v>5764</v>
      </c>
      <c r="H1490">
        <v>7</v>
      </c>
      <c r="I1490">
        <v>102087</v>
      </c>
      <c r="J1490">
        <v>1111</v>
      </c>
      <c r="K1490" t="s">
        <v>6726</v>
      </c>
      <c r="L1490">
        <v>0</v>
      </c>
      <c r="M1490" t="s">
        <v>5520</v>
      </c>
      <c r="N1490">
        <v>1570579.84</v>
      </c>
      <c r="O1490">
        <v>609359.79</v>
      </c>
      <c r="P1490">
        <v>0</v>
      </c>
      <c r="Q1490">
        <v>415431.86</v>
      </c>
      <c r="R1490">
        <v>0</v>
      </c>
      <c r="S1490">
        <v>1764507.77</v>
      </c>
    </row>
    <row r="1491" spans="1:19" x14ac:dyDescent="0.35">
      <c r="A1491">
        <v>2024</v>
      </c>
      <c r="B1491" t="s">
        <v>5763</v>
      </c>
      <c r="C1491">
        <v>18</v>
      </c>
      <c r="D1491">
        <v>2</v>
      </c>
      <c r="E1491">
        <v>5</v>
      </c>
      <c r="F1491" t="s">
        <v>480</v>
      </c>
      <c r="G1491" t="s">
        <v>6182</v>
      </c>
      <c r="H1491">
        <v>7</v>
      </c>
      <c r="I1491">
        <v>102087</v>
      </c>
      <c r="J1491">
        <v>1111</v>
      </c>
      <c r="K1491" t="s">
        <v>6726</v>
      </c>
      <c r="L1491">
        <v>0</v>
      </c>
      <c r="M1491" t="s">
        <v>5520</v>
      </c>
      <c r="N1491">
        <v>38898.21</v>
      </c>
      <c r="O1491">
        <v>63746.42</v>
      </c>
      <c r="P1491">
        <v>0</v>
      </c>
      <c r="Q1491">
        <v>56800.51</v>
      </c>
      <c r="R1491">
        <v>0</v>
      </c>
      <c r="S1491">
        <v>45844.12</v>
      </c>
    </row>
    <row r="1492" spans="1:19" x14ac:dyDescent="0.35">
      <c r="A1492">
        <v>2024</v>
      </c>
      <c r="B1492" t="s">
        <v>5763</v>
      </c>
      <c r="C1492">
        <v>18</v>
      </c>
      <c r="D1492">
        <v>2</v>
      </c>
      <c r="E1492">
        <v>6</v>
      </c>
      <c r="F1492" t="s">
        <v>262</v>
      </c>
      <c r="G1492" t="s">
        <v>6183</v>
      </c>
      <c r="H1492">
        <v>7</v>
      </c>
      <c r="I1492">
        <v>102087</v>
      </c>
      <c r="J1492">
        <v>1111</v>
      </c>
      <c r="K1492" t="s">
        <v>6726</v>
      </c>
      <c r="L1492">
        <v>0</v>
      </c>
      <c r="M1492" t="s">
        <v>5520</v>
      </c>
      <c r="N1492">
        <v>67330.429999999993</v>
      </c>
      <c r="O1492">
        <v>84792.14</v>
      </c>
      <c r="P1492">
        <v>0</v>
      </c>
      <c r="Q1492">
        <v>73071.62</v>
      </c>
      <c r="R1492">
        <v>0</v>
      </c>
      <c r="S1492">
        <v>79050.95</v>
      </c>
    </row>
    <row r="1493" spans="1:19" x14ac:dyDescent="0.35">
      <c r="A1493">
        <v>2024</v>
      </c>
      <c r="B1493" t="s">
        <v>5763</v>
      </c>
      <c r="C1493">
        <v>18</v>
      </c>
      <c r="D1493">
        <v>2</v>
      </c>
      <c r="E1493">
        <v>10</v>
      </c>
      <c r="F1493" t="s">
        <v>566</v>
      </c>
      <c r="G1493" t="s">
        <v>5842</v>
      </c>
      <c r="H1493">
        <v>7</v>
      </c>
      <c r="I1493">
        <v>102087</v>
      </c>
      <c r="J1493">
        <v>1111</v>
      </c>
      <c r="K1493" t="s">
        <v>6726</v>
      </c>
      <c r="L1493">
        <v>0</v>
      </c>
      <c r="M1493" t="s">
        <v>5520</v>
      </c>
      <c r="N1493">
        <v>69330.64</v>
      </c>
      <c r="O1493">
        <v>0</v>
      </c>
      <c r="P1493">
        <v>0</v>
      </c>
      <c r="Q1493">
        <v>0</v>
      </c>
      <c r="R1493">
        <v>0</v>
      </c>
      <c r="S1493">
        <v>69330.64</v>
      </c>
    </row>
    <row r="1494" spans="1:19" x14ac:dyDescent="0.35">
      <c r="A1494">
        <v>2024</v>
      </c>
      <c r="B1494" t="s">
        <v>5569</v>
      </c>
      <c r="C1494">
        <v>20</v>
      </c>
      <c r="D1494">
        <v>2</v>
      </c>
      <c r="E1494">
        <v>2</v>
      </c>
      <c r="F1494" t="s">
        <v>573</v>
      </c>
      <c r="G1494" t="s">
        <v>6186</v>
      </c>
      <c r="H1494">
        <v>7</v>
      </c>
      <c r="I1494">
        <v>102087</v>
      </c>
      <c r="J1494">
        <v>1111</v>
      </c>
      <c r="K1494" t="s">
        <v>6726</v>
      </c>
      <c r="L1494">
        <v>0</v>
      </c>
      <c r="M1494" t="s">
        <v>5520</v>
      </c>
      <c r="N1494">
        <v>120925.37</v>
      </c>
      <c r="O1494">
        <v>149785.03</v>
      </c>
      <c r="P1494">
        <v>0</v>
      </c>
      <c r="Q1494">
        <v>78135.13</v>
      </c>
      <c r="R1494">
        <v>0</v>
      </c>
      <c r="S1494">
        <v>192575.27</v>
      </c>
    </row>
    <row r="1495" spans="1:19" x14ac:dyDescent="0.35">
      <c r="A1495">
        <v>2024</v>
      </c>
      <c r="B1495" t="s">
        <v>5569</v>
      </c>
      <c r="C1495">
        <v>20</v>
      </c>
      <c r="D1495">
        <v>2</v>
      </c>
      <c r="E1495">
        <v>3</v>
      </c>
      <c r="F1495" t="s">
        <v>574</v>
      </c>
      <c r="G1495" t="s">
        <v>6149</v>
      </c>
      <c r="H1495">
        <v>7</v>
      </c>
      <c r="I1495">
        <v>102087</v>
      </c>
      <c r="J1495">
        <v>11</v>
      </c>
      <c r="K1495" t="s">
        <v>6727</v>
      </c>
      <c r="L1495">
        <v>0</v>
      </c>
      <c r="M1495" t="s">
        <v>5520</v>
      </c>
      <c r="N1495">
        <v>987664.29</v>
      </c>
      <c r="O1495">
        <v>2616494.7799999998</v>
      </c>
      <c r="P1495">
        <v>0</v>
      </c>
      <c r="Q1495">
        <v>2136309.0099999998</v>
      </c>
      <c r="R1495">
        <v>0</v>
      </c>
      <c r="S1495">
        <v>1467850.06</v>
      </c>
    </row>
    <row r="1496" spans="1:19" x14ac:dyDescent="0.35">
      <c r="A1496">
        <v>2024</v>
      </c>
      <c r="B1496" t="s">
        <v>5569</v>
      </c>
      <c r="C1496">
        <v>20</v>
      </c>
      <c r="D1496">
        <v>2</v>
      </c>
      <c r="E1496">
        <v>5</v>
      </c>
      <c r="F1496" t="s">
        <v>553</v>
      </c>
      <c r="G1496" t="s">
        <v>5846</v>
      </c>
      <c r="H1496">
        <v>7</v>
      </c>
      <c r="I1496">
        <v>102087</v>
      </c>
      <c r="J1496">
        <v>111</v>
      </c>
      <c r="K1496" t="s">
        <v>6726</v>
      </c>
      <c r="L1496">
        <v>0</v>
      </c>
      <c r="M1496" t="s">
        <v>5520</v>
      </c>
      <c r="N1496">
        <v>647742.87</v>
      </c>
      <c r="O1496">
        <v>1016879.04</v>
      </c>
      <c r="P1496">
        <v>0</v>
      </c>
      <c r="Q1496">
        <v>1122643.6399999999</v>
      </c>
      <c r="R1496">
        <v>0</v>
      </c>
      <c r="S1496">
        <v>541978.27</v>
      </c>
    </row>
    <row r="1497" spans="1:19" x14ac:dyDescent="0.35">
      <c r="A1497">
        <v>2024</v>
      </c>
      <c r="B1497" t="s">
        <v>5569</v>
      </c>
      <c r="C1497">
        <v>20</v>
      </c>
      <c r="D1497">
        <v>2</v>
      </c>
      <c r="E1497">
        <v>12</v>
      </c>
      <c r="F1497" t="s">
        <v>578</v>
      </c>
      <c r="G1497" t="s">
        <v>5710</v>
      </c>
      <c r="H1497">
        <v>7</v>
      </c>
      <c r="I1497">
        <v>102087</v>
      </c>
      <c r="J1497">
        <v>1111</v>
      </c>
      <c r="K1497" t="s">
        <v>6726</v>
      </c>
      <c r="L1497">
        <v>0</v>
      </c>
      <c r="M1497" t="s">
        <v>5520</v>
      </c>
      <c r="N1497">
        <v>125779.93</v>
      </c>
      <c r="O1497">
        <v>57878.57</v>
      </c>
      <c r="P1497">
        <v>0</v>
      </c>
      <c r="Q1497">
        <v>60000</v>
      </c>
      <c r="R1497">
        <v>0</v>
      </c>
      <c r="S1497">
        <v>123658.5</v>
      </c>
    </row>
    <row r="1498" spans="1:19" x14ac:dyDescent="0.35">
      <c r="A1498">
        <v>2024</v>
      </c>
      <c r="B1498" t="s">
        <v>6419</v>
      </c>
      <c r="C1498">
        <v>21</v>
      </c>
      <c r="D1498">
        <v>2</v>
      </c>
      <c r="E1498">
        <v>2</v>
      </c>
      <c r="F1498" t="s">
        <v>580</v>
      </c>
      <c r="G1498" t="s">
        <v>6736</v>
      </c>
      <c r="H1498">
        <v>7</v>
      </c>
      <c r="I1498">
        <v>102087</v>
      </c>
      <c r="J1498">
        <v>1111</v>
      </c>
      <c r="K1498" t="s">
        <v>6726</v>
      </c>
      <c r="L1498">
        <v>0</v>
      </c>
      <c r="M1498" t="s">
        <v>5520</v>
      </c>
      <c r="N1498">
        <v>56566.48</v>
      </c>
      <c r="O1498">
        <v>26975.03</v>
      </c>
      <c r="P1498">
        <v>0</v>
      </c>
      <c r="Q1498">
        <v>40000</v>
      </c>
      <c r="R1498">
        <v>0</v>
      </c>
      <c r="S1498">
        <v>43541.51</v>
      </c>
    </row>
    <row r="1499" spans="1:19" x14ac:dyDescent="0.35">
      <c r="A1499">
        <v>2024</v>
      </c>
      <c r="B1499" t="s">
        <v>6163</v>
      </c>
      <c r="C1499">
        <v>22</v>
      </c>
      <c r="D1499">
        <v>2</v>
      </c>
      <c r="E1499">
        <v>5</v>
      </c>
      <c r="F1499" t="s">
        <v>586</v>
      </c>
      <c r="G1499" t="s">
        <v>6737</v>
      </c>
      <c r="H1499">
        <v>7</v>
      </c>
      <c r="I1499">
        <v>102087</v>
      </c>
      <c r="J1499">
        <v>1111</v>
      </c>
      <c r="K1499" t="s">
        <v>6726</v>
      </c>
      <c r="L1499">
        <v>0</v>
      </c>
      <c r="M1499" t="s">
        <v>5520</v>
      </c>
      <c r="N1499">
        <v>84</v>
      </c>
      <c r="O1499">
        <v>0</v>
      </c>
      <c r="P1499">
        <v>0</v>
      </c>
      <c r="Q1499">
        <v>0</v>
      </c>
      <c r="R1499">
        <v>0</v>
      </c>
      <c r="S1499">
        <v>84</v>
      </c>
    </row>
    <row r="1500" spans="1:19" x14ac:dyDescent="0.35">
      <c r="A1500">
        <v>2024</v>
      </c>
      <c r="B1500" t="s">
        <v>5730</v>
      </c>
      <c r="C1500">
        <v>25</v>
      </c>
      <c r="D1500">
        <v>2</v>
      </c>
      <c r="E1500">
        <v>2</v>
      </c>
      <c r="F1500" t="s">
        <v>602</v>
      </c>
      <c r="G1500" t="s">
        <v>6422</v>
      </c>
      <c r="H1500">
        <v>7</v>
      </c>
      <c r="I1500">
        <v>102087</v>
      </c>
      <c r="J1500">
        <v>1111</v>
      </c>
      <c r="K1500" t="s">
        <v>6726</v>
      </c>
      <c r="L1500">
        <v>0</v>
      </c>
      <c r="M1500" t="s">
        <v>5520</v>
      </c>
      <c r="N1500">
        <v>126278.6</v>
      </c>
      <c r="O1500">
        <v>101529.29</v>
      </c>
      <c r="P1500">
        <v>0</v>
      </c>
      <c r="Q1500">
        <v>138449.12</v>
      </c>
      <c r="R1500">
        <v>0</v>
      </c>
      <c r="S1500">
        <v>89358.77</v>
      </c>
    </row>
    <row r="1501" spans="1:19" x14ac:dyDescent="0.35">
      <c r="A1501">
        <v>2024</v>
      </c>
      <c r="B1501" t="s">
        <v>5730</v>
      </c>
      <c r="C1501">
        <v>25</v>
      </c>
      <c r="D1501">
        <v>2</v>
      </c>
      <c r="E1501">
        <v>4</v>
      </c>
      <c r="F1501" t="s">
        <v>603</v>
      </c>
      <c r="G1501" t="s">
        <v>5781</v>
      </c>
      <c r="H1501">
        <v>7</v>
      </c>
      <c r="I1501">
        <v>102087</v>
      </c>
      <c r="J1501">
        <v>1111</v>
      </c>
      <c r="K1501" t="s">
        <v>6726</v>
      </c>
      <c r="L1501">
        <v>0</v>
      </c>
      <c r="M1501" t="s">
        <v>5520</v>
      </c>
      <c r="N1501">
        <v>61696.18</v>
      </c>
      <c r="O1501">
        <v>34129.14</v>
      </c>
      <c r="P1501">
        <v>0</v>
      </c>
      <c r="Q1501">
        <v>26874</v>
      </c>
      <c r="R1501">
        <v>0</v>
      </c>
      <c r="S1501">
        <v>68951.320000000007</v>
      </c>
    </row>
    <row r="1502" spans="1:19" x14ac:dyDescent="0.35">
      <c r="A1502">
        <v>2024</v>
      </c>
      <c r="B1502" t="s">
        <v>5964</v>
      </c>
      <c r="C1502">
        <v>26</v>
      </c>
      <c r="D1502">
        <v>2</v>
      </c>
      <c r="E1502">
        <v>7</v>
      </c>
      <c r="F1502" t="s">
        <v>278</v>
      </c>
      <c r="G1502" t="s">
        <v>6189</v>
      </c>
      <c r="H1502">
        <v>7</v>
      </c>
      <c r="I1502">
        <v>102087</v>
      </c>
      <c r="J1502">
        <v>1111</v>
      </c>
      <c r="K1502" t="s">
        <v>6726</v>
      </c>
      <c r="L1502">
        <v>0</v>
      </c>
      <c r="M1502" t="s">
        <v>5520</v>
      </c>
      <c r="N1502">
        <v>314513.59999999998</v>
      </c>
      <c r="O1502">
        <v>204654.06</v>
      </c>
      <c r="P1502">
        <v>0</v>
      </c>
      <c r="Q1502">
        <v>220102.29</v>
      </c>
      <c r="R1502">
        <v>0</v>
      </c>
      <c r="S1502">
        <v>299065.37</v>
      </c>
    </row>
    <row r="1503" spans="1:19" x14ac:dyDescent="0.35">
      <c r="A1503">
        <v>2024</v>
      </c>
      <c r="B1503" t="s">
        <v>5627</v>
      </c>
      <c r="C1503">
        <v>27</v>
      </c>
      <c r="D1503">
        <v>2</v>
      </c>
      <c r="E1503">
        <v>1</v>
      </c>
      <c r="F1503" t="s">
        <v>391</v>
      </c>
      <c r="G1503" t="s">
        <v>6190</v>
      </c>
      <c r="H1503">
        <v>7</v>
      </c>
      <c r="I1503">
        <v>102087</v>
      </c>
      <c r="J1503">
        <v>1111</v>
      </c>
      <c r="K1503" t="s">
        <v>6726</v>
      </c>
      <c r="L1503">
        <v>0</v>
      </c>
      <c r="M1503" t="s">
        <v>5520</v>
      </c>
      <c r="N1503">
        <v>53701.55</v>
      </c>
      <c r="O1503">
        <v>151035.68</v>
      </c>
      <c r="P1503">
        <v>0</v>
      </c>
      <c r="Q1503">
        <v>149820.66</v>
      </c>
      <c r="R1503">
        <v>0</v>
      </c>
      <c r="S1503">
        <v>54916.57</v>
      </c>
    </row>
    <row r="1504" spans="1:19" x14ac:dyDescent="0.35">
      <c r="A1504">
        <v>2024</v>
      </c>
      <c r="B1504" t="s">
        <v>5627</v>
      </c>
      <c r="C1504">
        <v>27</v>
      </c>
      <c r="D1504">
        <v>2</v>
      </c>
      <c r="E1504">
        <v>6</v>
      </c>
      <c r="F1504" t="s">
        <v>480</v>
      </c>
      <c r="G1504" t="s">
        <v>6738</v>
      </c>
      <c r="H1504">
        <v>7</v>
      </c>
      <c r="I1504">
        <v>102087</v>
      </c>
      <c r="J1504">
        <v>11</v>
      </c>
      <c r="K1504" t="s">
        <v>6727</v>
      </c>
      <c r="L1504">
        <v>0</v>
      </c>
      <c r="M1504" t="s">
        <v>5520</v>
      </c>
      <c r="N1504">
        <v>150630.93</v>
      </c>
      <c r="O1504">
        <v>0</v>
      </c>
      <c r="P1504">
        <v>0</v>
      </c>
      <c r="Q1504">
        <v>52774</v>
      </c>
      <c r="R1504">
        <v>0</v>
      </c>
      <c r="S1504">
        <v>97856.93</v>
      </c>
    </row>
    <row r="1505" spans="1:19" x14ac:dyDescent="0.35">
      <c r="A1505">
        <v>2024</v>
      </c>
      <c r="B1505" t="s">
        <v>5627</v>
      </c>
      <c r="C1505">
        <v>27</v>
      </c>
      <c r="D1505">
        <v>2</v>
      </c>
      <c r="E1505">
        <v>7</v>
      </c>
      <c r="F1505" t="s">
        <v>610</v>
      </c>
      <c r="G1505" t="s">
        <v>5810</v>
      </c>
      <c r="H1505">
        <v>7</v>
      </c>
      <c r="I1505">
        <v>102087</v>
      </c>
      <c r="J1505">
        <v>1111</v>
      </c>
      <c r="K1505" t="s">
        <v>6726</v>
      </c>
      <c r="L1505">
        <v>0</v>
      </c>
      <c r="M1505" t="s">
        <v>5520</v>
      </c>
      <c r="N1505">
        <v>302381.24</v>
      </c>
      <c r="O1505">
        <v>73280.05</v>
      </c>
      <c r="P1505">
        <v>0</v>
      </c>
      <c r="Q1505">
        <v>317941.15999999997</v>
      </c>
      <c r="R1505">
        <v>0</v>
      </c>
      <c r="S1505">
        <v>57720.13</v>
      </c>
    </row>
    <row r="1506" spans="1:19" x14ac:dyDescent="0.35">
      <c r="A1506">
        <v>2024</v>
      </c>
      <c r="B1506" t="s">
        <v>5627</v>
      </c>
      <c r="C1506">
        <v>27</v>
      </c>
      <c r="D1506">
        <v>2</v>
      </c>
      <c r="E1506">
        <v>13</v>
      </c>
      <c r="F1506" t="s">
        <v>125</v>
      </c>
      <c r="G1506" t="s">
        <v>6739</v>
      </c>
      <c r="H1506">
        <v>7</v>
      </c>
      <c r="I1506">
        <v>102087</v>
      </c>
      <c r="J1506">
        <v>1111</v>
      </c>
      <c r="K1506" t="s">
        <v>6726</v>
      </c>
      <c r="L1506">
        <v>0</v>
      </c>
      <c r="M1506" t="s">
        <v>5520</v>
      </c>
      <c r="N1506">
        <v>21339.200000000001</v>
      </c>
      <c r="O1506">
        <v>89784.62</v>
      </c>
      <c r="P1506">
        <v>0</v>
      </c>
      <c r="Q1506">
        <v>86339.76</v>
      </c>
      <c r="R1506">
        <v>0</v>
      </c>
      <c r="S1506">
        <v>24784.06</v>
      </c>
    </row>
    <row r="1507" spans="1:19" x14ac:dyDescent="0.35">
      <c r="A1507">
        <v>2024</v>
      </c>
      <c r="B1507" t="s">
        <v>5712</v>
      </c>
      <c r="C1507">
        <v>28</v>
      </c>
      <c r="D1507">
        <v>2</v>
      </c>
      <c r="E1507">
        <v>1</v>
      </c>
      <c r="F1507" t="s">
        <v>612</v>
      </c>
      <c r="G1507" t="s">
        <v>6193</v>
      </c>
      <c r="H1507">
        <v>7</v>
      </c>
      <c r="I1507">
        <v>102087</v>
      </c>
      <c r="J1507">
        <v>1111</v>
      </c>
      <c r="K1507" t="s">
        <v>6726</v>
      </c>
      <c r="L1507">
        <v>0</v>
      </c>
      <c r="M1507" t="s">
        <v>5520</v>
      </c>
      <c r="N1507">
        <v>234973.65</v>
      </c>
      <c r="O1507">
        <v>10000</v>
      </c>
      <c r="P1507">
        <v>0</v>
      </c>
      <c r="Q1507">
        <v>235087.64</v>
      </c>
      <c r="R1507">
        <v>0</v>
      </c>
      <c r="S1507">
        <v>9886.01</v>
      </c>
    </row>
    <row r="1508" spans="1:19" x14ac:dyDescent="0.35">
      <c r="A1508">
        <v>2024</v>
      </c>
      <c r="B1508" t="s">
        <v>5712</v>
      </c>
      <c r="C1508">
        <v>28</v>
      </c>
      <c r="D1508">
        <v>2</v>
      </c>
      <c r="E1508">
        <v>2</v>
      </c>
      <c r="F1508" t="s">
        <v>521</v>
      </c>
      <c r="G1508" t="s">
        <v>6334</v>
      </c>
      <c r="H1508">
        <v>7</v>
      </c>
      <c r="I1508">
        <v>102087</v>
      </c>
      <c r="J1508">
        <v>1111</v>
      </c>
      <c r="K1508" t="s">
        <v>6726</v>
      </c>
      <c r="L1508">
        <v>0</v>
      </c>
      <c r="M1508" t="s">
        <v>5520</v>
      </c>
      <c r="N1508">
        <v>63611.86</v>
      </c>
      <c r="O1508">
        <v>11850.42</v>
      </c>
      <c r="P1508">
        <v>0</v>
      </c>
      <c r="Q1508">
        <v>7500</v>
      </c>
      <c r="R1508">
        <v>0</v>
      </c>
      <c r="S1508">
        <v>67962.28</v>
      </c>
    </row>
    <row r="1509" spans="1:19" x14ac:dyDescent="0.35">
      <c r="A1509">
        <v>2024</v>
      </c>
      <c r="B1509" t="s">
        <v>5712</v>
      </c>
      <c r="C1509">
        <v>28</v>
      </c>
      <c r="D1509">
        <v>2</v>
      </c>
      <c r="E1509">
        <v>4</v>
      </c>
      <c r="F1509" t="s">
        <v>613</v>
      </c>
      <c r="G1509" t="s">
        <v>6740</v>
      </c>
      <c r="H1509">
        <v>7</v>
      </c>
      <c r="I1509">
        <v>102087</v>
      </c>
      <c r="J1509">
        <v>1111</v>
      </c>
      <c r="K1509" t="s">
        <v>6726</v>
      </c>
      <c r="L1509">
        <v>0</v>
      </c>
      <c r="M1509" t="s">
        <v>5520</v>
      </c>
      <c r="N1509">
        <v>96</v>
      </c>
      <c r="O1509">
        <v>0</v>
      </c>
      <c r="P1509">
        <v>0</v>
      </c>
      <c r="Q1509">
        <v>96</v>
      </c>
      <c r="R1509">
        <v>0</v>
      </c>
      <c r="S1509">
        <v>0</v>
      </c>
    </row>
    <row r="1510" spans="1:19" x14ac:dyDescent="0.35">
      <c r="A1510">
        <v>2024</v>
      </c>
      <c r="B1510" t="s">
        <v>5712</v>
      </c>
      <c r="C1510">
        <v>28</v>
      </c>
      <c r="D1510">
        <v>2</v>
      </c>
      <c r="E1510">
        <v>6</v>
      </c>
      <c r="F1510" t="s">
        <v>595</v>
      </c>
      <c r="G1510" t="s">
        <v>5968</v>
      </c>
      <c r="H1510">
        <v>7</v>
      </c>
      <c r="I1510">
        <v>102087</v>
      </c>
      <c r="J1510">
        <v>1111</v>
      </c>
      <c r="K1510" t="s">
        <v>6726</v>
      </c>
      <c r="L1510">
        <v>0</v>
      </c>
      <c r="M1510" t="s">
        <v>5520</v>
      </c>
      <c r="N1510">
        <v>61467.9</v>
      </c>
      <c r="O1510">
        <v>28454.93</v>
      </c>
      <c r="P1510">
        <v>0</v>
      </c>
      <c r="Q1510">
        <v>16632.009999999998</v>
      </c>
      <c r="R1510">
        <v>0</v>
      </c>
      <c r="S1510">
        <v>73290.820000000007</v>
      </c>
    </row>
    <row r="1511" spans="1:19" x14ac:dyDescent="0.35">
      <c r="A1511">
        <v>2024</v>
      </c>
      <c r="B1511" t="s">
        <v>5712</v>
      </c>
      <c r="C1511">
        <v>28</v>
      </c>
      <c r="D1511">
        <v>2</v>
      </c>
      <c r="E1511">
        <v>7</v>
      </c>
      <c r="F1511" t="s">
        <v>300</v>
      </c>
      <c r="G1511" t="s">
        <v>5969</v>
      </c>
      <c r="H1511">
        <v>7</v>
      </c>
      <c r="I1511">
        <v>102087</v>
      </c>
      <c r="J1511">
        <v>1111</v>
      </c>
      <c r="K1511" t="s">
        <v>6726</v>
      </c>
      <c r="L1511">
        <v>0</v>
      </c>
      <c r="M1511" t="s">
        <v>5520</v>
      </c>
      <c r="N1511">
        <v>2565.96</v>
      </c>
      <c r="O1511">
        <v>0</v>
      </c>
      <c r="P1511">
        <v>0</v>
      </c>
      <c r="Q1511">
        <v>0</v>
      </c>
      <c r="R1511">
        <v>0</v>
      </c>
      <c r="S1511">
        <v>2565.96</v>
      </c>
    </row>
    <row r="1512" spans="1:19" x14ac:dyDescent="0.35">
      <c r="A1512">
        <v>2024</v>
      </c>
      <c r="B1512" t="s">
        <v>5712</v>
      </c>
      <c r="C1512">
        <v>28</v>
      </c>
      <c r="D1512">
        <v>2</v>
      </c>
      <c r="E1512">
        <v>9</v>
      </c>
      <c r="F1512" t="s">
        <v>412</v>
      </c>
      <c r="G1512" t="s">
        <v>5970</v>
      </c>
      <c r="H1512">
        <v>7</v>
      </c>
      <c r="I1512">
        <v>102087</v>
      </c>
      <c r="J1512">
        <v>1111</v>
      </c>
      <c r="K1512" t="s">
        <v>6726</v>
      </c>
      <c r="L1512">
        <v>0</v>
      </c>
      <c r="M1512" t="s">
        <v>5520</v>
      </c>
      <c r="N1512">
        <v>155215.38</v>
      </c>
      <c r="O1512">
        <v>61051.31</v>
      </c>
      <c r="P1512">
        <v>0</v>
      </c>
      <c r="Q1512">
        <v>37165.5</v>
      </c>
      <c r="R1512">
        <v>0</v>
      </c>
      <c r="S1512">
        <v>179101.19</v>
      </c>
    </row>
    <row r="1513" spans="1:19" x14ac:dyDescent="0.35">
      <c r="A1513">
        <v>2024</v>
      </c>
      <c r="B1513" t="s">
        <v>5712</v>
      </c>
      <c r="C1513">
        <v>28</v>
      </c>
      <c r="D1513">
        <v>2</v>
      </c>
      <c r="E1513">
        <v>10</v>
      </c>
      <c r="F1513" t="s">
        <v>614</v>
      </c>
      <c r="G1513" t="s">
        <v>6741</v>
      </c>
      <c r="H1513">
        <v>7</v>
      </c>
      <c r="I1513">
        <v>102087</v>
      </c>
      <c r="J1513">
        <v>1111</v>
      </c>
      <c r="K1513" t="s">
        <v>6726</v>
      </c>
      <c r="L1513">
        <v>0</v>
      </c>
      <c r="M1513" t="s">
        <v>5520</v>
      </c>
      <c r="N1513">
        <v>158</v>
      </c>
      <c r="O1513">
        <v>55</v>
      </c>
      <c r="P1513">
        <v>0</v>
      </c>
      <c r="Q1513">
        <v>0</v>
      </c>
      <c r="R1513">
        <v>0</v>
      </c>
      <c r="S1513">
        <v>213</v>
      </c>
    </row>
    <row r="1514" spans="1:19" x14ac:dyDescent="0.35">
      <c r="A1514">
        <v>2024</v>
      </c>
      <c r="B1514" t="s">
        <v>5712</v>
      </c>
      <c r="C1514">
        <v>28</v>
      </c>
      <c r="D1514">
        <v>2</v>
      </c>
      <c r="E1514">
        <v>11</v>
      </c>
      <c r="F1514" t="s">
        <v>560</v>
      </c>
      <c r="G1514" t="s">
        <v>6503</v>
      </c>
      <c r="H1514">
        <v>7</v>
      </c>
      <c r="I1514">
        <v>102087</v>
      </c>
      <c r="J1514">
        <v>1111</v>
      </c>
      <c r="K1514" t="s">
        <v>6726</v>
      </c>
      <c r="L1514">
        <v>0</v>
      </c>
      <c r="M1514" t="s">
        <v>5520</v>
      </c>
      <c r="N1514">
        <v>17949.86</v>
      </c>
      <c r="O1514">
        <v>9410.84</v>
      </c>
      <c r="P1514">
        <v>0</v>
      </c>
      <c r="Q1514">
        <v>12000</v>
      </c>
      <c r="R1514">
        <v>0</v>
      </c>
      <c r="S1514">
        <v>15360.7</v>
      </c>
    </row>
    <row r="1515" spans="1:19" x14ac:dyDescent="0.35">
      <c r="A1515">
        <v>2024</v>
      </c>
      <c r="B1515" t="s">
        <v>5712</v>
      </c>
      <c r="C1515">
        <v>28</v>
      </c>
      <c r="D1515">
        <v>2</v>
      </c>
      <c r="E1515">
        <v>12</v>
      </c>
      <c r="F1515" t="s">
        <v>615</v>
      </c>
      <c r="G1515" t="s">
        <v>5971</v>
      </c>
      <c r="H1515">
        <v>7</v>
      </c>
      <c r="I1515">
        <v>102087</v>
      </c>
      <c r="J1515">
        <v>1111</v>
      </c>
      <c r="K1515" t="s">
        <v>6726</v>
      </c>
      <c r="L1515">
        <v>0</v>
      </c>
      <c r="M1515" t="s">
        <v>5520</v>
      </c>
      <c r="N1515">
        <v>138419.06</v>
      </c>
      <c r="O1515">
        <v>88341.51</v>
      </c>
      <c r="P1515">
        <v>0</v>
      </c>
      <c r="Q1515">
        <v>90000</v>
      </c>
      <c r="R1515">
        <v>0</v>
      </c>
      <c r="S1515">
        <v>136760.57</v>
      </c>
    </row>
    <row r="1516" spans="1:19" x14ac:dyDescent="0.35">
      <c r="A1516">
        <v>2024</v>
      </c>
      <c r="B1516" t="s">
        <v>5712</v>
      </c>
      <c r="C1516">
        <v>28</v>
      </c>
      <c r="D1516">
        <v>2</v>
      </c>
      <c r="E1516">
        <v>13</v>
      </c>
      <c r="F1516" t="s">
        <v>616</v>
      </c>
      <c r="G1516" t="s">
        <v>5972</v>
      </c>
      <c r="H1516">
        <v>7</v>
      </c>
      <c r="I1516">
        <v>102087</v>
      </c>
      <c r="J1516">
        <v>1111</v>
      </c>
      <c r="K1516" t="s">
        <v>6726</v>
      </c>
      <c r="L1516">
        <v>0</v>
      </c>
      <c r="M1516" t="s">
        <v>5520</v>
      </c>
      <c r="N1516">
        <v>90795.54</v>
      </c>
      <c r="O1516">
        <v>42497.2</v>
      </c>
      <c r="P1516">
        <v>0</v>
      </c>
      <c r="Q1516">
        <v>27930.67</v>
      </c>
      <c r="R1516">
        <v>0</v>
      </c>
      <c r="S1516">
        <v>105362.07</v>
      </c>
    </row>
    <row r="1517" spans="1:19" x14ac:dyDescent="0.35">
      <c r="A1517">
        <v>2024</v>
      </c>
      <c r="B1517" t="s">
        <v>5712</v>
      </c>
      <c r="C1517">
        <v>28</v>
      </c>
      <c r="D1517">
        <v>2</v>
      </c>
      <c r="E1517">
        <v>14</v>
      </c>
      <c r="F1517" t="s">
        <v>125</v>
      </c>
      <c r="G1517" t="s">
        <v>5973</v>
      </c>
      <c r="H1517">
        <v>7</v>
      </c>
      <c r="I1517">
        <v>102087</v>
      </c>
      <c r="J1517">
        <v>1111</v>
      </c>
      <c r="K1517" t="s">
        <v>6726</v>
      </c>
      <c r="L1517">
        <v>0</v>
      </c>
      <c r="M1517" t="s">
        <v>5520</v>
      </c>
      <c r="N1517">
        <v>25067.51</v>
      </c>
      <c r="O1517">
        <v>9770.61</v>
      </c>
      <c r="P1517">
        <v>0</v>
      </c>
      <c r="Q1517">
        <v>4000</v>
      </c>
      <c r="R1517">
        <v>0</v>
      </c>
      <c r="S1517">
        <v>30838.12</v>
      </c>
    </row>
    <row r="1518" spans="1:19" x14ac:dyDescent="0.35">
      <c r="A1518">
        <v>2024</v>
      </c>
      <c r="B1518" t="s">
        <v>5712</v>
      </c>
      <c r="C1518">
        <v>28</v>
      </c>
      <c r="D1518">
        <v>2</v>
      </c>
      <c r="E1518">
        <v>15</v>
      </c>
      <c r="F1518" t="s">
        <v>617</v>
      </c>
      <c r="G1518" t="s">
        <v>5974</v>
      </c>
      <c r="H1518">
        <v>7</v>
      </c>
      <c r="I1518">
        <v>102087</v>
      </c>
      <c r="J1518">
        <v>1111</v>
      </c>
      <c r="K1518" t="s">
        <v>6726</v>
      </c>
      <c r="L1518">
        <v>0</v>
      </c>
      <c r="M1518" t="s">
        <v>5520</v>
      </c>
      <c r="N1518">
        <v>153555.59</v>
      </c>
      <c r="O1518">
        <v>14812.79</v>
      </c>
      <c r="P1518">
        <v>0</v>
      </c>
      <c r="Q1518">
        <v>36713.300000000003</v>
      </c>
      <c r="R1518">
        <v>0</v>
      </c>
      <c r="S1518">
        <v>131655.07999999999</v>
      </c>
    </row>
    <row r="1519" spans="1:19" x14ac:dyDescent="0.35">
      <c r="A1519">
        <v>2024</v>
      </c>
      <c r="B1519" t="s">
        <v>5600</v>
      </c>
      <c r="C1519">
        <v>29</v>
      </c>
      <c r="D1519">
        <v>2</v>
      </c>
      <c r="E1519">
        <v>1</v>
      </c>
      <c r="F1519" t="s">
        <v>291</v>
      </c>
      <c r="G1519" t="s">
        <v>6194</v>
      </c>
      <c r="H1519">
        <v>7</v>
      </c>
      <c r="I1519">
        <v>102087</v>
      </c>
      <c r="J1519">
        <v>1111</v>
      </c>
      <c r="K1519" t="s">
        <v>6726</v>
      </c>
      <c r="L1519">
        <v>0</v>
      </c>
      <c r="M1519" t="s">
        <v>5520</v>
      </c>
      <c r="N1519">
        <v>312885.34999999998</v>
      </c>
      <c r="O1519">
        <v>283588.43</v>
      </c>
      <c r="P1519">
        <v>0</v>
      </c>
      <c r="Q1519">
        <v>596473.78</v>
      </c>
      <c r="R1519">
        <v>0</v>
      </c>
      <c r="S1519">
        <v>0</v>
      </c>
    </row>
    <row r="1520" spans="1:19" x14ac:dyDescent="0.35">
      <c r="A1520">
        <v>2024</v>
      </c>
      <c r="B1520" t="s">
        <v>5600</v>
      </c>
      <c r="C1520">
        <v>29</v>
      </c>
      <c r="D1520">
        <v>2</v>
      </c>
      <c r="E1520">
        <v>3</v>
      </c>
      <c r="F1520" t="s">
        <v>563</v>
      </c>
      <c r="G1520" t="s">
        <v>5601</v>
      </c>
      <c r="H1520">
        <v>7</v>
      </c>
      <c r="I1520">
        <v>102087</v>
      </c>
      <c r="J1520">
        <v>1111</v>
      </c>
      <c r="K1520" t="s">
        <v>6726</v>
      </c>
      <c r="L1520">
        <v>0</v>
      </c>
      <c r="M1520" t="s">
        <v>5520</v>
      </c>
      <c r="N1520">
        <v>322831.19</v>
      </c>
      <c r="O1520">
        <v>425642.52</v>
      </c>
      <c r="P1520">
        <v>0</v>
      </c>
      <c r="Q1520">
        <v>331149</v>
      </c>
      <c r="R1520">
        <v>0</v>
      </c>
      <c r="S1520">
        <v>417324.71</v>
      </c>
    </row>
    <row r="1521" spans="1:19" x14ac:dyDescent="0.35">
      <c r="A1521">
        <v>2024</v>
      </c>
      <c r="B1521" t="s">
        <v>5600</v>
      </c>
      <c r="C1521">
        <v>29</v>
      </c>
      <c r="D1521">
        <v>2</v>
      </c>
      <c r="E1521">
        <v>4</v>
      </c>
      <c r="F1521" t="s">
        <v>618</v>
      </c>
      <c r="G1521" t="s">
        <v>5653</v>
      </c>
      <c r="H1521">
        <v>7</v>
      </c>
      <c r="I1521">
        <v>102087</v>
      </c>
      <c r="J1521">
        <v>1111</v>
      </c>
      <c r="K1521" t="s">
        <v>6726</v>
      </c>
      <c r="L1521">
        <v>0</v>
      </c>
      <c r="M1521" t="s">
        <v>5520</v>
      </c>
      <c r="N1521">
        <v>380807.91</v>
      </c>
      <c r="O1521">
        <v>1048415.42</v>
      </c>
      <c r="P1521">
        <v>0</v>
      </c>
      <c r="Q1521">
        <v>1155243</v>
      </c>
      <c r="R1521">
        <v>0</v>
      </c>
      <c r="S1521">
        <v>273980.33</v>
      </c>
    </row>
    <row r="1522" spans="1:19" x14ac:dyDescent="0.35">
      <c r="A1522">
        <v>2024</v>
      </c>
      <c r="B1522" t="s">
        <v>5600</v>
      </c>
      <c r="C1522">
        <v>29</v>
      </c>
      <c r="D1522">
        <v>2</v>
      </c>
      <c r="E1522">
        <v>5</v>
      </c>
      <c r="F1522" t="s">
        <v>300</v>
      </c>
      <c r="G1522" t="s">
        <v>5638</v>
      </c>
      <c r="H1522">
        <v>7</v>
      </c>
      <c r="I1522">
        <v>102087</v>
      </c>
      <c r="J1522">
        <v>1111</v>
      </c>
      <c r="K1522" t="s">
        <v>6726</v>
      </c>
      <c r="L1522">
        <v>0</v>
      </c>
      <c r="M1522" t="s">
        <v>5520</v>
      </c>
      <c r="N1522">
        <v>726667.16</v>
      </c>
      <c r="O1522">
        <v>1039348.76</v>
      </c>
      <c r="P1522">
        <v>0</v>
      </c>
      <c r="Q1522">
        <v>1043365.2</v>
      </c>
      <c r="R1522">
        <v>0</v>
      </c>
      <c r="S1522">
        <v>722650.72</v>
      </c>
    </row>
    <row r="1523" spans="1:19" x14ac:dyDescent="0.35">
      <c r="A1523">
        <v>2024</v>
      </c>
      <c r="B1523" t="s">
        <v>5600</v>
      </c>
      <c r="C1523">
        <v>29</v>
      </c>
      <c r="D1523">
        <v>2</v>
      </c>
      <c r="E1523">
        <v>7</v>
      </c>
      <c r="F1523" t="s">
        <v>125</v>
      </c>
      <c r="G1523" t="s">
        <v>5632</v>
      </c>
      <c r="H1523">
        <v>7</v>
      </c>
      <c r="I1523">
        <v>102087</v>
      </c>
      <c r="J1523">
        <v>1111</v>
      </c>
      <c r="K1523" t="s">
        <v>6726</v>
      </c>
      <c r="L1523">
        <v>0</v>
      </c>
      <c r="M1523" t="s">
        <v>5520</v>
      </c>
      <c r="N1523">
        <v>618962.9</v>
      </c>
      <c r="O1523">
        <v>853382.95</v>
      </c>
      <c r="P1523">
        <v>0</v>
      </c>
      <c r="Q1523">
        <v>864203.52</v>
      </c>
      <c r="R1523">
        <v>0</v>
      </c>
      <c r="S1523">
        <v>608142.32999999996</v>
      </c>
    </row>
    <row r="1524" spans="1:19" x14ac:dyDescent="0.35">
      <c r="A1524">
        <v>2024</v>
      </c>
      <c r="B1524" t="s">
        <v>5527</v>
      </c>
      <c r="C1524">
        <v>30</v>
      </c>
      <c r="D1524">
        <v>2</v>
      </c>
      <c r="E1524">
        <v>4</v>
      </c>
      <c r="F1524" t="s">
        <v>623</v>
      </c>
      <c r="G1524" t="s">
        <v>5978</v>
      </c>
      <c r="H1524">
        <v>7</v>
      </c>
      <c r="I1524">
        <v>102087</v>
      </c>
      <c r="J1524">
        <v>1111</v>
      </c>
      <c r="K1524" t="s">
        <v>6726</v>
      </c>
      <c r="L1524">
        <v>0</v>
      </c>
      <c r="M1524" t="s">
        <v>5520</v>
      </c>
      <c r="N1524">
        <v>1308819.92</v>
      </c>
      <c r="O1524">
        <v>4357791.33</v>
      </c>
      <c r="P1524">
        <v>0</v>
      </c>
      <c r="Q1524">
        <v>3833104.81</v>
      </c>
      <c r="R1524">
        <v>0</v>
      </c>
      <c r="S1524">
        <v>1833506.44</v>
      </c>
    </row>
    <row r="1525" spans="1:19" x14ac:dyDescent="0.35">
      <c r="A1525">
        <v>2024</v>
      </c>
      <c r="B1525" t="s">
        <v>5527</v>
      </c>
      <c r="C1525">
        <v>30</v>
      </c>
      <c r="D1525">
        <v>2</v>
      </c>
      <c r="E1525">
        <v>8</v>
      </c>
      <c r="F1525" t="s">
        <v>442</v>
      </c>
      <c r="G1525" t="s">
        <v>5528</v>
      </c>
      <c r="H1525">
        <v>7</v>
      </c>
      <c r="I1525">
        <v>102087</v>
      </c>
      <c r="J1525">
        <v>1111</v>
      </c>
      <c r="K1525" t="s">
        <v>6726</v>
      </c>
      <c r="L1525">
        <v>0</v>
      </c>
      <c r="M1525" t="s">
        <v>5520</v>
      </c>
      <c r="N1525">
        <v>2663791.4700000002</v>
      </c>
      <c r="O1525">
        <v>8419436.8699999992</v>
      </c>
      <c r="P1525">
        <v>0</v>
      </c>
      <c r="Q1525">
        <v>8250619.3899999997</v>
      </c>
      <c r="R1525">
        <v>0</v>
      </c>
      <c r="S1525">
        <v>2832608.95</v>
      </c>
    </row>
    <row r="1526" spans="1:19" x14ac:dyDescent="0.35">
      <c r="A1526">
        <v>2024</v>
      </c>
      <c r="B1526" t="s">
        <v>5527</v>
      </c>
      <c r="C1526">
        <v>30</v>
      </c>
      <c r="D1526">
        <v>2</v>
      </c>
      <c r="E1526">
        <v>9</v>
      </c>
      <c r="F1526" t="s">
        <v>624</v>
      </c>
      <c r="G1526" t="s">
        <v>5802</v>
      </c>
      <c r="H1526">
        <v>7</v>
      </c>
      <c r="I1526">
        <v>102087</v>
      </c>
      <c r="J1526">
        <v>1111</v>
      </c>
      <c r="K1526" t="s">
        <v>6726</v>
      </c>
      <c r="L1526">
        <v>0</v>
      </c>
      <c r="M1526" t="s">
        <v>5520</v>
      </c>
      <c r="N1526">
        <v>1375</v>
      </c>
      <c r="O1526">
        <v>0</v>
      </c>
      <c r="P1526">
        <v>0</v>
      </c>
      <c r="Q1526">
        <v>1375</v>
      </c>
      <c r="R1526">
        <v>0</v>
      </c>
      <c r="S1526">
        <v>0</v>
      </c>
    </row>
    <row r="1527" spans="1:19" x14ac:dyDescent="0.35">
      <c r="A1527">
        <v>2024</v>
      </c>
      <c r="B1527" t="s">
        <v>5678</v>
      </c>
      <c r="C1527">
        <v>32</v>
      </c>
      <c r="D1527">
        <v>2</v>
      </c>
      <c r="E1527">
        <v>2</v>
      </c>
      <c r="F1527" t="s">
        <v>391</v>
      </c>
      <c r="G1527" t="s">
        <v>6196</v>
      </c>
      <c r="H1527">
        <v>7</v>
      </c>
      <c r="I1527">
        <v>102087</v>
      </c>
      <c r="J1527">
        <v>1111</v>
      </c>
      <c r="K1527" t="s">
        <v>6726</v>
      </c>
      <c r="L1527">
        <v>0</v>
      </c>
      <c r="M1527" t="s">
        <v>5520</v>
      </c>
      <c r="N1527">
        <v>1736508.79</v>
      </c>
      <c r="O1527">
        <v>2541285.41</v>
      </c>
      <c r="P1527">
        <v>0</v>
      </c>
      <c r="Q1527">
        <v>2404235.11</v>
      </c>
      <c r="R1527">
        <v>0</v>
      </c>
      <c r="S1527">
        <v>1873559.09</v>
      </c>
    </row>
    <row r="1528" spans="1:19" x14ac:dyDescent="0.35">
      <c r="A1528">
        <v>2024</v>
      </c>
      <c r="B1528" t="s">
        <v>5678</v>
      </c>
      <c r="C1528">
        <v>32</v>
      </c>
      <c r="D1528">
        <v>2</v>
      </c>
      <c r="E1528">
        <v>7</v>
      </c>
      <c r="F1528" t="s">
        <v>480</v>
      </c>
      <c r="G1528" t="s">
        <v>5983</v>
      </c>
      <c r="H1528">
        <v>7</v>
      </c>
      <c r="I1528">
        <v>102087</v>
      </c>
      <c r="J1528">
        <v>1111</v>
      </c>
      <c r="K1528" t="s">
        <v>6726</v>
      </c>
      <c r="L1528">
        <v>0</v>
      </c>
      <c r="M1528" t="s">
        <v>5520</v>
      </c>
      <c r="N1528">
        <v>130208.33</v>
      </c>
      <c r="O1528">
        <v>721068.82</v>
      </c>
      <c r="P1528">
        <v>0</v>
      </c>
      <c r="Q1528">
        <v>623292.07999999996</v>
      </c>
      <c r="R1528">
        <v>0</v>
      </c>
      <c r="S1528">
        <v>227985.07</v>
      </c>
    </row>
    <row r="1529" spans="1:19" x14ac:dyDescent="0.35">
      <c r="A1529">
        <v>2024</v>
      </c>
      <c r="B1529" t="s">
        <v>5678</v>
      </c>
      <c r="C1529">
        <v>32</v>
      </c>
      <c r="D1529">
        <v>2</v>
      </c>
      <c r="E1529">
        <v>11</v>
      </c>
      <c r="F1529" t="s">
        <v>278</v>
      </c>
      <c r="G1529" t="s">
        <v>6198</v>
      </c>
      <c r="H1529">
        <v>7</v>
      </c>
      <c r="I1529">
        <v>102087</v>
      </c>
      <c r="J1529">
        <v>11</v>
      </c>
      <c r="K1529" t="s">
        <v>6727</v>
      </c>
      <c r="L1529">
        <v>0</v>
      </c>
      <c r="M1529" t="s">
        <v>5520</v>
      </c>
      <c r="N1529">
        <v>196551.35</v>
      </c>
      <c r="O1529">
        <v>166365.01</v>
      </c>
      <c r="P1529">
        <v>0</v>
      </c>
      <c r="Q1529">
        <v>163141.67000000001</v>
      </c>
      <c r="R1529">
        <v>0</v>
      </c>
      <c r="S1529">
        <v>199774.69</v>
      </c>
    </row>
    <row r="1530" spans="1:19" x14ac:dyDescent="0.35">
      <c r="A1530">
        <v>2024</v>
      </c>
      <c r="B1530" t="s">
        <v>5788</v>
      </c>
      <c r="C1530">
        <v>33</v>
      </c>
      <c r="D1530">
        <v>2</v>
      </c>
      <c r="E1530">
        <v>3</v>
      </c>
      <c r="F1530" t="s">
        <v>618</v>
      </c>
      <c r="G1530" t="s">
        <v>5986</v>
      </c>
      <c r="H1530">
        <v>7</v>
      </c>
      <c r="I1530">
        <v>102087</v>
      </c>
      <c r="J1530">
        <v>1111</v>
      </c>
      <c r="K1530" t="s">
        <v>6726</v>
      </c>
      <c r="L1530">
        <v>0</v>
      </c>
      <c r="M1530" t="s">
        <v>5520</v>
      </c>
      <c r="N1530">
        <v>51720.12</v>
      </c>
      <c r="O1530">
        <v>42610.09</v>
      </c>
      <c r="P1530">
        <v>0</v>
      </c>
      <c r="Q1530">
        <v>72512.31</v>
      </c>
      <c r="R1530">
        <v>0</v>
      </c>
      <c r="S1530">
        <v>21817.9</v>
      </c>
    </row>
    <row r="1531" spans="1:19" x14ac:dyDescent="0.35">
      <c r="A1531">
        <v>2024</v>
      </c>
      <c r="B1531" t="s">
        <v>5788</v>
      </c>
      <c r="C1531">
        <v>33</v>
      </c>
      <c r="D1531">
        <v>2</v>
      </c>
      <c r="E1531">
        <v>7</v>
      </c>
      <c r="F1531" t="s">
        <v>602</v>
      </c>
      <c r="G1531" t="s">
        <v>5789</v>
      </c>
      <c r="H1531">
        <v>7</v>
      </c>
      <c r="I1531">
        <v>102087</v>
      </c>
      <c r="J1531">
        <v>1111</v>
      </c>
      <c r="K1531" t="s">
        <v>6726</v>
      </c>
      <c r="L1531">
        <v>0</v>
      </c>
      <c r="M1531" t="s">
        <v>5520</v>
      </c>
      <c r="N1531">
        <v>1020338.08</v>
      </c>
      <c r="O1531">
        <v>560116.85</v>
      </c>
      <c r="P1531">
        <v>0</v>
      </c>
      <c r="Q1531">
        <v>599967.85</v>
      </c>
      <c r="R1531">
        <v>0</v>
      </c>
      <c r="S1531">
        <v>980487.08</v>
      </c>
    </row>
    <row r="1532" spans="1:19" x14ac:dyDescent="0.35">
      <c r="A1532">
        <v>2024</v>
      </c>
      <c r="B1532" t="s">
        <v>5989</v>
      </c>
      <c r="C1532">
        <v>34</v>
      </c>
      <c r="D1532">
        <v>2</v>
      </c>
      <c r="E1532">
        <v>1</v>
      </c>
      <c r="F1532" t="s">
        <v>391</v>
      </c>
      <c r="G1532" t="s">
        <v>6201</v>
      </c>
      <c r="H1532">
        <v>7</v>
      </c>
      <c r="I1532">
        <v>102087</v>
      </c>
      <c r="J1532">
        <v>1111</v>
      </c>
      <c r="K1532" t="s">
        <v>6726</v>
      </c>
      <c r="L1532">
        <v>0</v>
      </c>
      <c r="M1532" t="s">
        <v>5520</v>
      </c>
      <c r="N1532">
        <v>297611.40000000002</v>
      </c>
      <c r="O1532">
        <v>167908.62</v>
      </c>
      <c r="P1532">
        <v>0</v>
      </c>
      <c r="Q1532">
        <v>80000</v>
      </c>
      <c r="R1532">
        <v>0</v>
      </c>
      <c r="S1532">
        <v>385520.02</v>
      </c>
    </row>
    <row r="1533" spans="1:19" x14ac:dyDescent="0.35">
      <c r="A1533">
        <v>2024</v>
      </c>
      <c r="B1533" t="s">
        <v>5989</v>
      </c>
      <c r="C1533">
        <v>34</v>
      </c>
      <c r="D1533">
        <v>2</v>
      </c>
      <c r="E1533">
        <v>2</v>
      </c>
      <c r="F1533" t="s">
        <v>354</v>
      </c>
      <c r="G1533" t="s">
        <v>6424</v>
      </c>
      <c r="H1533">
        <v>7</v>
      </c>
      <c r="I1533">
        <v>102087</v>
      </c>
      <c r="J1533">
        <v>1111</v>
      </c>
      <c r="K1533" t="s">
        <v>6726</v>
      </c>
      <c r="L1533">
        <v>0</v>
      </c>
      <c r="M1533" t="s">
        <v>5520</v>
      </c>
      <c r="N1533">
        <v>145659.09</v>
      </c>
      <c r="O1533">
        <v>60603.22</v>
      </c>
      <c r="P1533">
        <v>0</v>
      </c>
      <c r="Q1533">
        <v>22500</v>
      </c>
      <c r="R1533">
        <v>0</v>
      </c>
      <c r="S1533">
        <v>183762.31</v>
      </c>
    </row>
    <row r="1534" spans="1:19" x14ac:dyDescent="0.35">
      <c r="A1534">
        <v>2024</v>
      </c>
      <c r="B1534" t="s">
        <v>5989</v>
      </c>
      <c r="C1534">
        <v>34</v>
      </c>
      <c r="D1534">
        <v>2</v>
      </c>
      <c r="E1534">
        <v>5</v>
      </c>
      <c r="F1534" t="s">
        <v>637</v>
      </c>
      <c r="G1534" t="s">
        <v>5991</v>
      </c>
      <c r="H1534">
        <v>7</v>
      </c>
      <c r="I1534">
        <v>102087</v>
      </c>
      <c r="J1534">
        <v>1111</v>
      </c>
      <c r="K1534" t="s">
        <v>6726</v>
      </c>
      <c r="L1534">
        <v>0</v>
      </c>
      <c r="M1534" t="s">
        <v>5520</v>
      </c>
      <c r="N1534">
        <v>68832.479999999996</v>
      </c>
      <c r="O1534">
        <v>41774.44</v>
      </c>
      <c r="P1534">
        <v>0</v>
      </c>
      <c r="Q1534">
        <v>31000</v>
      </c>
      <c r="R1534">
        <v>0</v>
      </c>
      <c r="S1534">
        <v>79606.92</v>
      </c>
    </row>
    <row r="1535" spans="1:19" x14ac:dyDescent="0.35">
      <c r="A1535">
        <v>2024</v>
      </c>
      <c r="B1535" t="s">
        <v>5989</v>
      </c>
      <c r="C1535">
        <v>34</v>
      </c>
      <c r="D1535">
        <v>2</v>
      </c>
      <c r="E1535">
        <v>6</v>
      </c>
      <c r="F1535" t="s">
        <v>638</v>
      </c>
      <c r="G1535" t="s">
        <v>6742</v>
      </c>
      <c r="H1535">
        <v>7</v>
      </c>
      <c r="I1535">
        <v>102087</v>
      </c>
      <c r="J1535">
        <v>1111</v>
      </c>
      <c r="K1535" t="s">
        <v>6726</v>
      </c>
      <c r="L1535">
        <v>0</v>
      </c>
      <c r="M1535" t="s">
        <v>5520</v>
      </c>
      <c r="N1535">
        <v>79461.91</v>
      </c>
      <c r="O1535">
        <v>44410.76</v>
      </c>
      <c r="P1535">
        <v>0</v>
      </c>
      <c r="Q1535">
        <v>36171.35</v>
      </c>
      <c r="R1535">
        <v>0</v>
      </c>
      <c r="S1535">
        <v>87701.32</v>
      </c>
    </row>
    <row r="1536" spans="1:19" x14ac:dyDescent="0.35">
      <c r="A1536">
        <v>2024</v>
      </c>
      <c r="B1536" t="s">
        <v>5989</v>
      </c>
      <c r="C1536">
        <v>34</v>
      </c>
      <c r="D1536">
        <v>2</v>
      </c>
      <c r="E1536">
        <v>8</v>
      </c>
      <c r="F1536" t="s">
        <v>480</v>
      </c>
      <c r="G1536" t="s">
        <v>5992</v>
      </c>
      <c r="H1536">
        <v>7</v>
      </c>
      <c r="I1536">
        <v>102087</v>
      </c>
      <c r="J1536">
        <v>1111</v>
      </c>
      <c r="K1536" t="s">
        <v>6726</v>
      </c>
      <c r="L1536">
        <v>0</v>
      </c>
      <c r="M1536" t="s">
        <v>5520</v>
      </c>
      <c r="N1536">
        <v>51555.18</v>
      </c>
      <c r="O1536">
        <v>34969.22</v>
      </c>
      <c r="P1536">
        <v>0</v>
      </c>
      <c r="Q1536">
        <v>34962</v>
      </c>
      <c r="R1536">
        <v>0</v>
      </c>
      <c r="S1536">
        <v>51562.400000000001</v>
      </c>
    </row>
    <row r="1537" spans="1:19" x14ac:dyDescent="0.35">
      <c r="A1537">
        <v>2024</v>
      </c>
      <c r="B1537" t="s">
        <v>5989</v>
      </c>
      <c r="C1537">
        <v>34</v>
      </c>
      <c r="D1537">
        <v>2</v>
      </c>
      <c r="E1537">
        <v>9</v>
      </c>
      <c r="F1537" t="s">
        <v>262</v>
      </c>
      <c r="G1537" t="s">
        <v>6743</v>
      </c>
      <c r="H1537">
        <v>7</v>
      </c>
      <c r="I1537">
        <v>102087</v>
      </c>
      <c r="J1537">
        <v>1111</v>
      </c>
      <c r="K1537" t="s">
        <v>6726</v>
      </c>
      <c r="L1537">
        <v>0</v>
      </c>
      <c r="M1537" t="s">
        <v>5520</v>
      </c>
      <c r="N1537">
        <v>20998.29</v>
      </c>
      <c r="O1537">
        <v>31651.78</v>
      </c>
      <c r="P1537">
        <v>0</v>
      </c>
      <c r="Q1537">
        <v>33000</v>
      </c>
      <c r="R1537">
        <v>0</v>
      </c>
      <c r="S1537">
        <v>19650.07</v>
      </c>
    </row>
    <row r="1538" spans="1:19" x14ac:dyDescent="0.35">
      <c r="A1538">
        <v>2024</v>
      </c>
      <c r="B1538" t="s">
        <v>5813</v>
      </c>
      <c r="C1538">
        <v>35</v>
      </c>
      <c r="D1538">
        <v>2</v>
      </c>
      <c r="E1538">
        <v>2</v>
      </c>
      <c r="F1538" t="s">
        <v>640</v>
      </c>
      <c r="G1538" t="s">
        <v>5994</v>
      </c>
      <c r="H1538">
        <v>7</v>
      </c>
      <c r="I1538">
        <v>102087</v>
      </c>
      <c r="J1538">
        <v>1111</v>
      </c>
      <c r="K1538" t="s">
        <v>6726</v>
      </c>
      <c r="L1538">
        <v>0</v>
      </c>
      <c r="M1538" t="s">
        <v>5520</v>
      </c>
      <c r="N1538">
        <v>81809.649999999994</v>
      </c>
      <c r="O1538">
        <v>49619.83</v>
      </c>
      <c r="P1538">
        <v>0</v>
      </c>
      <c r="Q1538">
        <v>20221.16</v>
      </c>
      <c r="R1538">
        <v>0</v>
      </c>
      <c r="S1538">
        <v>111208.32000000001</v>
      </c>
    </row>
    <row r="1539" spans="1:19" x14ac:dyDescent="0.35">
      <c r="A1539">
        <v>2024</v>
      </c>
      <c r="B1539" t="s">
        <v>5813</v>
      </c>
      <c r="C1539">
        <v>35</v>
      </c>
      <c r="D1539">
        <v>2</v>
      </c>
      <c r="E1539">
        <v>3</v>
      </c>
      <c r="F1539" t="s">
        <v>641</v>
      </c>
      <c r="G1539" t="s">
        <v>6161</v>
      </c>
      <c r="H1539">
        <v>7</v>
      </c>
      <c r="I1539">
        <v>102087</v>
      </c>
      <c r="J1539">
        <v>1111</v>
      </c>
      <c r="K1539" t="s">
        <v>6726</v>
      </c>
      <c r="L1539">
        <v>0</v>
      </c>
      <c r="M1539" t="s">
        <v>5520</v>
      </c>
      <c r="N1539">
        <v>94733.91</v>
      </c>
      <c r="O1539">
        <v>110642.94</v>
      </c>
      <c r="P1539">
        <v>0</v>
      </c>
      <c r="Q1539">
        <v>78241.97</v>
      </c>
      <c r="R1539">
        <v>0</v>
      </c>
      <c r="S1539">
        <v>127134.88</v>
      </c>
    </row>
    <row r="1540" spans="1:19" x14ac:dyDescent="0.35">
      <c r="A1540">
        <v>2024</v>
      </c>
      <c r="B1540" t="s">
        <v>5715</v>
      </c>
      <c r="C1540">
        <v>37</v>
      </c>
      <c r="D1540">
        <v>2</v>
      </c>
      <c r="E1540">
        <v>2</v>
      </c>
      <c r="F1540" t="s">
        <v>651</v>
      </c>
      <c r="G1540" t="s">
        <v>6002</v>
      </c>
      <c r="H1540">
        <v>7</v>
      </c>
      <c r="I1540">
        <v>102087</v>
      </c>
      <c r="J1540">
        <v>1111</v>
      </c>
      <c r="K1540" t="s">
        <v>6726</v>
      </c>
      <c r="L1540">
        <v>0</v>
      </c>
      <c r="M1540" t="s">
        <v>5520</v>
      </c>
      <c r="N1540">
        <v>150832.76999999999</v>
      </c>
      <c r="O1540">
        <v>0</v>
      </c>
      <c r="P1540">
        <v>0</v>
      </c>
      <c r="Q1540">
        <v>150832.76999999999</v>
      </c>
      <c r="R1540">
        <v>0</v>
      </c>
      <c r="S1540">
        <v>0</v>
      </c>
    </row>
    <row r="1541" spans="1:19" x14ac:dyDescent="0.35">
      <c r="A1541">
        <v>2024</v>
      </c>
      <c r="B1541" t="s">
        <v>5715</v>
      </c>
      <c r="C1541">
        <v>37</v>
      </c>
      <c r="D1541">
        <v>2</v>
      </c>
      <c r="E1541">
        <v>6</v>
      </c>
      <c r="F1541" t="s">
        <v>655</v>
      </c>
      <c r="G1541" t="s">
        <v>6003</v>
      </c>
      <c r="H1541">
        <v>7</v>
      </c>
      <c r="I1541">
        <v>102087</v>
      </c>
      <c r="J1541">
        <v>1111</v>
      </c>
      <c r="K1541" t="s">
        <v>6726</v>
      </c>
      <c r="L1541">
        <v>0</v>
      </c>
      <c r="M1541" t="s">
        <v>5520</v>
      </c>
      <c r="N1541">
        <v>23750.35</v>
      </c>
      <c r="O1541">
        <v>20093.740000000002</v>
      </c>
      <c r="P1541">
        <v>0</v>
      </c>
      <c r="Q1541">
        <v>33800</v>
      </c>
      <c r="R1541">
        <v>0</v>
      </c>
      <c r="S1541">
        <v>10044.09</v>
      </c>
    </row>
    <row r="1542" spans="1:19" x14ac:dyDescent="0.35">
      <c r="A1542">
        <v>2024</v>
      </c>
      <c r="B1542" t="s">
        <v>5715</v>
      </c>
      <c r="C1542">
        <v>37</v>
      </c>
      <c r="D1542">
        <v>2</v>
      </c>
      <c r="E1542">
        <v>7</v>
      </c>
      <c r="F1542" t="s">
        <v>656</v>
      </c>
      <c r="G1542" t="s">
        <v>5858</v>
      </c>
      <c r="H1542">
        <v>7</v>
      </c>
      <c r="I1542">
        <v>102087</v>
      </c>
      <c r="J1542">
        <v>1111</v>
      </c>
      <c r="K1542" t="s">
        <v>6726</v>
      </c>
      <c r="L1542">
        <v>0</v>
      </c>
      <c r="M1542" t="s">
        <v>5520</v>
      </c>
      <c r="N1542">
        <v>565990.13</v>
      </c>
      <c r="O1542">
        <v>0</v>
      </c>
      <c r="P1542">
        <v>0</v>
      </c>
      <c r="Q1542">
        <v>565990.13</v>
      </c>
      <c r="R1542">
        <v>0</v>
      </c>
      <c r="S1542">
        <v>0</v>
      </c>
    </row>
    <row r="1543" spans="1:19" x14ac:dyDescent="0.35">
      <c r="A1543">
        <v>2024</v>
      </c>
      <c r="B1543" t="s">
        <v>5715</v>
      </c>
      <c r="C1543">
        <v>37</v>
      </c>
      <c r="D1543">
        <v>2</v>
      </c>
      <c r="E1543">
        <v>8</v>
      </c>
      <c r="F1543" t="s">
        <v>314</v>
      </c>
      <c r="G1543" t="s">
        <v>5716</v>
      </c>
      <c r="H1543">
        <v>7</v>
      </c>
      <c r="I1543">
        <v>102087</v>
      </c>
      <c r="J1543">
        <v>1111</v>
      </c>
      <c r="K1543" t="s">
        <v>6726</v>
      </c>
      <c r="L1543">
        <v>0</v>
      </c>
      <c r="M1543" t="s">
        <v>5520</v>
      </c>
      <c r="N1543">
        <v>106838.46</v>
      </c>
      <c r="O1543">
        <v>155554.93</v>
      </c>
      <c r="P1543">
        <v>0</v>
      </c>
      <c r="Q1543">
        <v>164777.99</v>
      </c>
      <c r="R1543">
        <v>0</v>
      </c>
      <c r="S1543">
        <v>97615.4</v>
      </c>
    </row>
    <row r="1544" spans="1:19" x14ac:dyDescent="0.35">
      <c r="A1544">
        <v>2024</v>
      </c>
      <c r="B1544" t="s">
        <v>5715</v>
      </c>
      <c r="C1544">
        <v>37</v>
      </c>
      <c r="D1544">
        <v>2</v>
      </c>
      <c r="E1544">
        <v>12</v>
      </c>
      <c r="F1544" t="s">
        <v>659</v>
      </c>
      <c r="G1544" t="s">
        <v>6004</v>
      </c>
      <c r="H1544">
        <v>7</v>
      </c>
      <c r="I1544">
        <v>102087</v>
      </c>
      <c r="J1544">
        <v>1111</v>
      </c>
      <c r="K1544" t="s">
        <v>6726</v>
      </c>
      <c r="L1544">
        <v>0</v>
      </c>
      <c r="M1544" t="s">
        <v>5520</v>
      </c>
      <c r="N1544">
        <v>111023.95</v>
      </c>
      <c r="O1544">
        <v>0</v>
      </c>
      <c r="P1544">
        <v>0</v>
      </c>
      <c r="Q1544">
        <v>39039.61</v>
      </c>
      <c r="R1544">
        <v>0</v>
      </c>
      <c r="S1544">
        <v>71984.34</v>
      </c>
    </row>
    <row r="1545" spans="1:19" x14ac:dyDescent="0.35">
      <c r="A1545">
        <v>2024</v>
      </c>
      <c r="B1545" t="s">
        <v>5715</v>
      </c>
      <c r="C1545">
        <v>37</v>
      </c>
      <c r="D1545">
        <v>2</v>
      </c>
      <c r="E1545">
        <v>13</v>
      </c>
      <c r="F1545" t="s">
        <v>660</v>
      </c>
      <c r="G1545" t="s">
        <v>6203</v>
      </c>
      <c r="H1545">
        <v>7</v>
      </c>
      <c r="I1545">
        <v>102087</v>
      </c>
      <c r="J1545">
        <v>1111</v>
      </c>
      <c r="K1545" t="s">
        <v>6726</v>
      </c>
      <c r="L1545">
        <v>0</v>
      </c>
      <c r="M1545" t="s">
        <v>5520</v>
      </c>
      <c r="N1545">
        <v>186628.72</v>
      </c>
      <c r="O1545">
        <v>23620.33</v>
      </c>
      <c r="P1545">
        <v>0</v>
      </c>
      <c r="Q1545">
        <v>34856.31</v>
      </c>
      <c r="R1545">
        <v>0</v>
      </c>
      <c r="S1545">
        <v>175392.74</v>
      </c>
    </row>
    <row r="1546" spans="1:19" x14ac:dyDescent="0.35">
      <c r="A1546">
        <v>2024</v>
      </c>
      <c r="B1546" t="s">
        <v>6005</v>
      </c>
      <c r="C1546">
        <v>38</v>
      </c>
      <c r="D1546">
        <v>2</v>
      </c>
      <c r="E1546">
        <v>4</v>
      </c>
      <c r="F1546" t="s">
        <v>254</v>
      </c>
      <c r="G1546" t="s">
        <v>6428</v>
      </c>
      <c r="H1546">
        <v>7</v>
      </c>
      <c r="I1546">
        <v>102087</v>
      </c>
      <c r="J1546">
        <v>1111</v>
      </c>
      <c r="K1546" t="s">
        <v>6726</v>
      </c>
      <c r="L1546">
        <v>0</v>
      </c>
      <c r="M1546" t="s">
        <v>5520</v>
      </c>
      <c r="N1546">
        <v>87560.72</v>
      </c>
      <c r="O1546">
        <v>23553.45</v>
      </c>
      <c r="P1546">
        <v>0</v>
      </c>
      <c r="Q1546">
        <v>8590.59</v>
      </c>
      <c r="R1546">
        <v>0</v>
      </c>
      <c r="S1546">
        <v>102523.58</v>
      </c>
    </row>
    <row r="1547" spans="1:19" x14ac:dyDescent="0.35">
      <c r="A1547">
        <v>2024</v>
      </c>
      <c r="B1547" t="s">
        <v>6005</v>
      </c>
      <c r="C1547">
        <v>38</v>
      </c>
      <c r="D1547">
        <v>2</v>
      </c>
      <c r="E1547">
        <v>9</v>
      </c>
      <c r="F1547" t="s">
        <v>665</v>
      </c>
      <c r="G1547" t="s">
        <v>6744</v>
      </c>
      <c r="H1547">
        <v>7</v>
      </c>
      <c r="I1547">
        <v>102087</v>
      </c>
      <c r="J1547">
        <v>1111</v>
      </c>
      <c r="K1547" t="s">
        <v>6726</v>
      </c>
      <c r="L1547">
        <v>0</v>
      </c>
      <c r="M1547" t="s">
        <v>5520</v>
      </c>
      <c r="N1547">
        <v>38800.71</v>
      </c>
      <c r="O1547">
        <v>12390.02</v>
      </c>
      <c r="P1547">
        <v>0</v>
      </c>
      <c r="Q1547">
        <v>13581.84</v>
      </c>
      <c r="R1547">
        <v>0</v>
      </c>
      <c r="S1547">
        <v>37608.89</v>
      </c>
    </row>
    <row r="1548" spans="1:19" x14ac:dyDescent="0.35">
      <c r="A1548">
        <v>2024</v>
      </c>
      <c r="B1548" t="s">
        <v>6007</v>
      </c>
      <c r="C1548">
        <v>39</v>
      </c>
      <c r="D1548">
        <v>2</v>
      </c>
      <c r="E1548">
        <v>2</v>
      </c>
      <c r="F1548" t="s">
        <v>667</v>
      </c>
      <c r="G1548" t="s">
        <v>6745</v>
      </c>
      <c r="H1548">
        <v>7</v>
      </c>
      <c r="I1548">
        <v>102087</v>
      </c>
      <c r="J1548">
        <v>1111</v>
      </c>
      <c r="K1548" t="s">
        <v>6726</v>
      </c>
      <c r="L1548">
        <v>0</v>
      </c>
      <c r="M1548" t="s">
        <v>5520</v>
      </c>
      <c r="N1548">
        <v>177448.3</v>
      </c>
      <c r="O1548">
        <v>34759.69</v>
      </c>
      <c r="P1548">
        <v>0</v>
      </c>
      <c r="Q1548">
        <v>122950</v>
      </c>
      <c r="R1548">
        <v>0</v>
      </c>
      <c r="S1548">
        <v>89257.99</v>
      </c>
    </row>
    <row r="1549" spans="1:19" x14ac:dyDescent="0.35">
      <c r="A1549">
        <v>2024</v>
      </c>
      <c r="B1549" t="s">
        <v>6007</v>
      </c>
      <c r="C1549">
        <v>39</v>
      </c>
      <c r="D1549">
        <v>2</v>
      </c>
      <c r="E1549">
        <v>7</v>
      </c>
      <c r="F1549" t="s">
        <v>669</v>
      </c>
      <c r="G1549" t="s">
        <v>6008</v>
      </c>
      <c r="H1549">
        <v>7</v>
      </c>
      <c r="I1549">
        <v>102087</v>
      </c>
      <c r="J1549">
        <v>1111</v>
      </c>
      <c r="K1549" t="s">
        <v>6726</v>
      </c>
      <c r="L1549">
        <v>0</v>
      </c>
      <c r="M1549" t="s">
        <v>5520</v>
      </c>
      <c r="N1549">
        <v>12910.99</v>
      </c>
      <c r="O1549">
        <v>18004.23</v>
      </c>
      <c r="P1549">
        <v>0</v>
      </c>
      <c r="Q1549">
        <v>15315.5</v>
      </c>
      <c r="R1549">
        <v>0</v>
      </c>
      <c r="S1549">
        <v>15599.72</v>
      </c>
    </row>
    <row r="1550" spans="1:19" x14ac:dyDescent="0.35">
      <c r="A1550">
        <v>2024</v>
      </c>
      <c r="B1550" t="s">
        <v>6007</v>
      </c>
      <c r="C1550">
        <v>39</v>
      </c>
      <c r="D1550">
        <v>2</v>
      </c>
      <c r="E1550">
        <v>8</v>
      </c>
      <c r="F1550" t="s">
        <v>670</v>
      </c>
      <c r="G1550" t="s">
        <v>6429</v>
      </c>
      <c r="H1550">
        <v>7</v>
      </c>
      <c r="I1550">
        <v>102087</v>
      </c>
      <c r="J1550">
        <v>1111</v>
      </c>
      <c r="K1550" t="s">
        <v>6726</v>
      </c>
      <c r="L1550">
        <v>0</v>
      </c>
      <c r="M1550" t="s">
        <v>5520</v>
      </c>
      <c r="N1550">
        <v>25315.19</v>
      </c>
      <c r="O1550">
        <v>21678.84</v>
      </c>
      <c r="P1550">
        <v>0</v>
      </c>
      <c r="Q1550">
        <v>18000</v>
      </c>
      <c r="R1550">
        <v>0</v>
      </c>
      <c r="S1550">
        <v>28994.03</v>
      </c>
    </row>
    <row r="1551" spans="1:19" x14ac:dyDescent="0.35">
      <c r="A1551">
        <v>2024</v>
      </c>
      <c r="B1551" t="s">
        <v>5826</v>
      </c>
      <c r="C1551">
        <v>41</v>
      </c>
      <c r="D1551">
        <v>2</v>
      </c>
      <c r="E1551">
        <v>1</v>
      </c>
      <c r="F1551" t="s">
        <v>620</v>
      </c>
      <c r="G1551" t="s">
        <v>6746</v>
      </c>
      <c r="H1551">
        <v>7</v>
      </c>
      <c r="I1551">
        <v>102087</v>
      </c>
      <c r="J1551">
        <v>1111</v>
      </c>
      <c r="K1551" t="s">
        <v>6726</v>
      </c>
      <c r="L1551">
        <v>0</v>
      </c>
      <c r="M1551" t="s">
        <v>5520</v>
      </c>
      <c r="N1551">
        <v>106287.6</v>
      </c>
      <c r="O1551">
        <v>61158.06</v>
      </c>
      <c r="P1551">
        <v>0</v>
      </c>
      <c r="Q1551">
        <v>0</v>
      </c>
      <c r="R1551">
        <v>0</v>
      </c>
      <c r="S1551">
        <v>167445.66</v>
      </c>
    </row>
    <row r="1552" spans="1:19" x14ac:dyDescent="0.35">
      <c r="A1552">
        <v>2024</v>
      </c>
      <c r="B1552" t="s">
        <v>5826</v>
      </c>
      <c r="C1552">
        <v>41</v>
      </c>
      <c r="D1552">
        <v>2</v>
      </c>
      <c r="E1552">
        <v>10</v>
      </c>
      <c r="F1552" t="s">
        <v>5827</v>
      </c>
      <c r="G1552" t="s">
        <v>5828</v>
      </c>
      <c r="H1552">
        <v>7</v>
      </c>
      <c r="I1552">
        <v>102087</v>
      </c>
      <c r="J1552">
        <v>1111</v>
      </c>
      <c r="K1552" t="s">
        <v>6726</v>
      </c>
      <c r="L1552">
        <v>0</v>
      </c>
      <c r="M1552" t="s">
        <v>5520</v>
      </c>
      <c r="N1552">
        <v>180922.72</v>
      </c>
      <c r="O1552">
        <v>45558.23</v>
      </c>
      <c r="P1552">
        <v>0</v>
      </c>
      <c r="Q1552">
        <v>65000</v>
      </c>
      <c r="R1552">
        <v>0</v>
      </c>
      <c r="S1552">
        <v>161480.95000000001</v>
      </c>
    </row>
    <row r="1553" spans="1:19" x14ac:dyDescent="0.35">
      <c r="A1553">
        <v>2024</v>
      </c>
      <c r="B1553" t="s">
        <v>5558</v>
      </c>
      <c r="C1553">
        <v>42</v>
      </c>
      <c r="D1553">
        <v>2</v>
      </c>
      <c r="E1553">
        <v>5</v>
      </c>
      <c r="F1553" t="s">
        <v>683</v>
      </c>
      <c r="G1553" t="s">
        <v>5559</v>
      </c>
      <c r="H1553">
        <v>7</v>
      </c>
      <c r="I1553">
        <v>102087</v>
      </c>
      <c r="J1553">
        <v>1111</v>
      </c>
      <c r="K1553" t="s">
        <v>6726</v>
      </c>
      <c r="L1553">
        <v>0</v>
      </c>
      <c r="M1553" t="s">
        <v>5520</v>
      </c>
      <c r="N1553">
        <v>148609.87</v>
      </c>
      <c r="O1553">
        <v>87754.65</v>
      </c>
      <c r="P1553">
        <v>0</v>
      </c>
      <c r="Q1553">
        <v>71973.240000000005</v>
      </c>
      <c r="R1553">
        <v>0</v>
      </c>
      <c r="S1553">
        <v>164391.28</v>
      </c>
    </row>
    <row r="1554" spans="1:19" x14ac:dyDescent="0.35">
      <c r="A1554">
        <v>2024</v>
      </c>
      <c r="B1554" t="s">
        <v>5558</v>
      </c>
      <c r="C1554">
        <v>42</v>
      </c>
      <c r="D1554">
        <v>2</v>
      </c>
      <c r="E1554">
        <v>7</v>
      </c>
      <c r="F1554" t="s">
        <v>685</v>
      </c>
      <c r="G1554" t="s">
        <v>6205</v>
      </c>
      <c r="H1554">
        <v>7</v>
      </c>
      <c r="I1554">
        <v>102087</v>
      </c>
      <c r="J1554">
        <v>1111</v>
      </c>
      <c r="K1554" t="s">
        <v>6726</v>
      </c>
      <c r="L1554">
        <v>0</v>
      </c>
      <c r="M1554" t="s">
        <v>5520</v>
      </c>
      <c r="N1554">
        <v>42948.92</v>
      </c>
      <c r="O1554">
        <v>22582.71</v>
      </c>
      <c r="P1554">
        <v>0</v>
      </c>
      <c r="Q1554">
        <v>15000</v>
      </c>
      <c r="R1554">
        <v>0</v>
      </c>
      <c r="S1554">
        <v>50531.63</v>
      </c>
    </row>
    <row r="1555" spans="1:19" x14ac:dyDescent="0.35">
      <c r="A1555">
        <v>2024</v>
      </c>
      <c r="B1555" t="s">
        <v>5561</v>
      </c>
      <c r="C1555">
        <v>43</v>
      </c>
      <c r="D1555">
        <v>2</v>
      </c>
      <c r="E1555">
        <v>2</v>
      </c>
      <c r="F1555" t="s">
        <v>688</v>
      </c>
      <c r="G1555" t="s">
        <v>6208</v>
      </c>
      <c r="H1555">
        <v>7</v>
      </c>
      <c r="I1555">
        <v>102087</v>
      </c>
      <c r="J1555">
        <v>1111</v>
      </c>
      <c r="K1555" t="s">
        <v>6726</v>
      </c>
      <c r="L1555">
        <v>0</v>
      </c>
      <c r="M1555" t="s">
        <v>5520</v>
      </c>
      <c r="N1555">
        <v>106068.1</v>
      </c>
      <c r="O1555">
        <v>79434.31</v>
      </c>
      <c r="P1555">
        <v>0</v>
      </c>
      <c r="Q1555">
        <v>45500</v>
      </c>
      <c r="R1555">
        <v>0</v>
      </c>
      <c r="S1555">
        <v>140002.41</v>
      </c>
    </row>
    <row r="1556" spans="1:19" x14ac:dyDescent="0.35">
      <c r="A1556">
        <v>2024</v>
      </c>
      <c r="B1556" t="s">
        <v>5561</v>
      </c>
      <c r="C1556">
        <v>43</v>
      </c>
      <c r="D1556">
        <v>2</v>
      </c>
      <c r="E1556">
        <v>5</v>
      </c>
      <c r="F1556" t="s">
        <v>300</v>
      </c>
      <c r="G1556" t="s">
        <v>6209</v>
      </c>
      <c r="H1556">
        <v>7</v>
      </c>
      <c r="I1556">
        <v>102087</v>
      </c>
      <c r="J1556">
        <v>1111</v>
      </c>
      <c r="K1556" t="s">
        <v>6726</v>
      </c>
      <c r="L1556">
        <v>0</v>
      </c>
      <c r="M1556" t="s">
        <v>5520</v>
      </c>
      <c r="N1556">
        <v>107744</v>
      </c>
      <c r="O1556">
        <v>64525.42</v>
      </c>
      <c r="P1556">
        <v>0</v>
      </c>
      <c r="Q1556">
        <v>52584.3</v>
      </c>
      <c r="R1556">
        <v>0</v>
      </c>
      <c r="S1556">
        <v>119685.12</v>
      </c>
    </row>
    <row r="1557" spans="1:19" x14ac:dyDescent="0.35">
      <c r="A1557">
        <v>2024</v>
      </c>
      <c r="B1557" t="s">
        <v>5561</v>
      </c>
      <c r="C1557">
        <v>43</v>
      </c>
      <c r="D1557">
        <v>2</v>
      </c>
      <c r="E1557">
        <v>6</v>
      </c>
      <c r="F1557" t="s">
        <v>254</v>
      </c>
      <c r="G1557" t="s">
        <v>6015</v>
      </c>
      <c r="H1557">
        <v>7</v>
      </c>
      <c r="I1557">
        <v>102087</v>
      </c>
      <c r="J1557">
        <v>1111</v>
      </c>
      <c r="K1557" t="s">
        <v>6726</v>
      </c>
      <c r="L1557">
        <v>0</v>
      </c>
      <c r="M1557" t="s">
        <v>5520</v>
      </c>
      <c r="N1557">
        <v>93000.59</v>
      </c>
      <c r="O1557">
        <v>45933.599999999999</v>
      </c>
      <c r="P1557">
        <v>0</v>
      </c>
      <c r="Q1557">
        <v>41304</v>
      </c>
      <c r="R1557">
        <v>0</v>
      </c>
      <c r="S1557">
        <v>97630.19</v>
      </c>
    </row>
    <row r="1558" spans="1:19" x14ac:dyDescent="0.35">
      <c r="A1558">
        <v>2024</v>
      </c>
      <c r="B1558" t="s">
        <v>5561</v>
      </c>
      <c r="C1558">
        <v>43</v>
      </c>
      <c r="D1558">
        <v>2</v>
      </c>
      <c r="E1558">
        <v>7</v>
      </c>
      <c r="F1558" t="s">
        <v>308</v>
      </c>
      <c r="G1558" t="s">
        <v>6016</v>
      </c>
      <c r="H1558">
        <v>7</v>
      </c>
      <c r="I1558">
        <v>102087</v>
      </c>
      <c r="J1558">
        <v>1111</v>
      </c>
      <c r="K1558" t="s">
        <v>6726</v>
      </c>
      <c r="L1558">
        <v>0</v>
      </c>
      <c r="M1558" t="s">
        <v>5520</v>
      </c>
      <c r="N1558">
        <v>256707.06</v>
      </c>
      <c r="O1558">
        <v>137493.24</v>
      </c>
      <c r="P1558">
        <v>0</v>
      </c>
      <c r="Q1558">
        <v>50343.25</v>
      </c>
      <c r="R1558">
        <v>0</v>
      </c>
      <c r="S1558">
        <v>343857.05</v>
      </c>
    </row>
    <row r="1559" spans="1:19" x14ac:dyDescent="0.35">
      <c r="A1559">
        <v>2024</v>
      </c>
      <c r="B1559" t="s">
        <v>5561</v>
      </c>
      <c r="C1559">
        <v>43</v>
      </c>
      <c r="D1559">
        <v>2</v>
      </c>
      <c r="E1559">
        <v>8</v>
      </c>
      <c r="F1559" t="s">
        <v>262</v>
      </c>
      <c r="G1559" t="s">
        <v>6747</v>
      </c>
      <c r="H1559">
        <v>7</v>
      </c>
      <c r="I1559">
        <v>102087</v>
      </c>
      <c r="J1559">
        <v>1111</v>
      </c>
      <c r="K1559" t="s">
        <v>6726</v>
      </c>
      <c r="L1559">
        <v>0</v>
      </c>
      <c r="M1559" t="s">
        <v>5520</v>
      </c>
      <c r="N1559">
        <v>136536.25</v>
      </c>
      <c r="O1559">
        <v>44982.51</v>
      </c>
      <c r="P1559">
        <v>0</v>
      </c>
      <c r="Q1559">
        <v>21000</v>
      </c>
      <c r="R1559">
        <v>0</v>
      </c>
      <c r="S1559">
        <v>160518.76</v>
      </c>
    </row>
    <row r="1560" spans="1:19" x14ac:dyDescent="0.35">
      <c r="A1560">
        <v>2024</v>
      </c>
      <c r="B1560" t="s">
        <v>5561</v>
      </c>
      <c r="C1560">
        <v>43</v>
      </c>
      <c r="D1560">
        <v>2</v>
      </c>
      <c r="E1560">
        <v>12</v>
      </c>
      <c r="F1560" t="s">
        <v>691</v>
      </c>
      <c r="G1560" t="s">
        <v>5836</v>
      </c>
      <c r="H1560">
        <v>7</v>
      </c>
      <c r="I1560">
        <v>102087</v>
      </c>
      <c r="J1560">
        <v>1111</v>
      </c>
      <c r="K1560" t="s">
        <v>6726</v>
      </c>
      <c r="L1560">
        <v>0</v>
      </c>
      <c r="M1560" t="s">
        <v>5520</v>
      </c>
      <c r="N1560">
        <v>64773.03</v>
      </c>
      <c r="O1560">
        <v>79281.77</v>
      </c>
      <c r="P1560">
        <v>0</v>
      </c>
      <c r="Q1560">
        <v>49187.35</v>
      </c>
      <c r="R1560">
        <v>0</v>
      </c>
      <c r="S1560">
        <v>94867.45</v>
      </c>
    </row>
    <row r="1561" spans="1:19" x14ac:dyDescent="0.35">
      <c r="A1561">
        <v>2024</v>
      </c>
      <c r="B1561" t="s">
        <v>5561</v>
      </c>
      <c r="C1561">
        <v>43</v>
      </c>
      <c r="D1561">
        <v>2</v>
      </c>
      <c r="E1561">
        <v>13</v>
      </c>
      <c r="F1561" t="s">
        <v>490</v>
      </c>
      <c r="G1561" t="s">
        <v>5562</v>
      </c>
      <c r="H1561">
        <v>7</v>
      </c>
      <c r="I1561">
        <v>102087</v>
      </c>
      <c r="J1561">
        <v>1111</v>
      </c>
      <c r="K1561" t="s">
        <v>6726</v>
      </c>
      <c r="L1561">
        <v>0</v>
      </c>
      <c r="M1561" t="s">
        <v>5520</v>
      </c>
      <c r="N1561">
        <v>11266.56</v>
      </c>
      <c r="O1561">
        <v>336.63</v>
      </c>
      <c r="P1561">
        <v>0</v>
      </c>
      <c r="Q1561">
        <v>0</v>
      </c>
      <c r="R1561">
        <v>0</v>
      </c>
      <c r="S1561">
        <v>11603.19</v>
      </c>
    </row>
    <row r="1562" spans="1:19" x14ac:dyDescent="0.35">
      <c r="A1562">
        <v>2024</v>
      </c>
      <c r="B1562" t="s">
        <v>5561</v>
      </c>
      <c r="C1562">
        <v>43</v>
      </c>
      <c r="D1562">
        <v>2</v>
      </c>
      <c r="E1562">
        <v>15</v>
      </c>
      <c r="F1562" t="s">
        <v>455</v>
      </c>
      <c r="G1562" t="s">
        <v>6211</v>
      </c>
      <c r="H1562">
        <v>7</v>
      </c>
      <c r="I1562">
        <v>102087</v>
      </c>
      <c r="J1562">
        <v>1111</v>
      </c>
      <c r="K1562" t="s">
        <v>6726</v>
      </c>
      <c r="L1562">
        <v>0</v>
      </c>
      <c r="M1562" t="s">
        <v>5520</v>
      </c>
      <c r="N1562">
        <v>128624.72</v>
      </c>
      <c r="O1562">
        <v>65711.240000000005</v>
      </c>
      <c r="P1562">
        <v>0</v>
      </c>
      <c r="Q1562">
        <v>51357</v>
      </c>
      <c r="R1562">
        <v>0</v>
      </c>
      <c r="S1562">
        <v>142978.96</v>
      </c>
    </row>
    <row r="1563" spans="1:19" x14ac:dyDescent="0.35">
      <c r="A1563">
        <v>2024</v>
      </c>
      <c r="B1563" t="s">
        <v>5548</v>
      </c>
      <c r="C1563">
        <v>44</v>
      </c>
      <c r="D1563">
        <v>2</v>
      </c>
      <c r="E1563">
        <v>1</v>
      </c>
      <c r="F1563" t="s">
        <v>693</v>
      </c>
      <c r="G1563" t="s">
        <v>6151</v>
      </c>
      <c r="H1563">
        <v>7</v>
      </c>
      <c r="I1563">
        <v>102087</v>
      </c>
      <c r="J1563">
        <v>11</v>
      </c>
      <c r="K1563" t="s">
        <v>6727</v>
      </c>
      <c r="L1563">
        <v>0</v>
      </c>
      <c r="M1563" t="s">
        <v>5520</v>
      </c>
      <c r="N1563">
        <v>93271.43</v>
      </c>
      <c r="O1563">
        <v>0</v>
      </c>
      <c r="P1563">
        <v>0</v>
      </c>
      <c r="Q1563">
        <v>20000</v>
      </c>
      <c r="R1563">
        <v>0</v>
      </c>
      <c r="S1563">
        <v>73271.429999999993</v>
      </c>
    </row>
    <row r="1564" spans="1:19" x14ac:dyDescent="0.35">
      <c r="A1564">
        <v>2024</v>
      </c>
      <c r="B1564" t="s">
        <v>5548</v>
      </c>
      <c r="C1564">
        <v>44</v>
      </c>
      <c r="D1564">
        <v>2</v>
      </c>
      <c r="E1564">
        <v>2</v>
      </c>
      <c r="F1564" t="s">
        <v>354</v>
      </c>
      <c r="G1564" t="s">
        <v>6018</v>
      </c>
      <c r="H1564">
        <v>7</v>
      </c>
      <c r="I1564">
        <v>102087</v>
      </c>
      <c r="J1564">
        <v>1111</v>
      </c>
      <c r="K1564" t="s">
        <v>6726</v>
      </c>
      <c r="L1564">
        <v>0</v>
      </c>
      <c r="M1564" t="s">
        <v>5520</v>
      </c>
      <c r="N1564">
        <v>158804.38</v>
      </c>
      <c r="O1564">
        <v>38823.81</v>
      </c>
      <c r="P1564">
        <v>0</v>
      </c>
      <c r="Q1564">
        <v>27500</v>
      </c>
      <c r="R1564">
        <v>0</v>
      </c>
      <c r="S1564">
        <v>170128.19</v>
      </c>
    </row>
    <row r="1565" spans="1:19" x14ac:dyDescent="0.35">
      <c r="A1565">
        <v>2024</v>
      </c>
      <c r="B1565" t="s">
        <v>5548</v>
      </c>
      <c r="C1565">
        <v>44</v>
      </c>
      <c r="D1565">
        <v>2</v>
      </c>
      <c r="E1565">
        <v>3</v>
      </c>
      <c r="F1565" t="s">
        <v>694</v>
      </c>
      <c r="G1565" t="s">
        <v>5847</v>
      </c>
      <c r="H1565">
        <v>7</v>
      </c>
      <c r="I1565">
        <v>102087</v>
      </c>
      <c r="J1565">
        <v>1111</v>
      </c>
      <c r="K1565" t="s">
        <v>6726</v>
      </c>
      <c r="L1565">
        <v>0</v>
      </c>
      <c r="M1565" t="s">
        <v>5520</v>
      </c>
      <c r="N1565">
        <v>126240.37</v>
      </c>
      <c r="O1565">
        <v>20739.650000000001</v>
      </c>
      <c r="P1565">
        <v>0</v>
      </c>
      <c r="Q1565">
        <v>0</v>
      </c>
      <c r="R1565">
        <v>0</v>
      </c>
      <c r="S1565">
        <v>146980.01999999999</v>
      </c>
    </row>
    <row r="1566" spans="1:19" x14ac:dyDescent="0.35">
      <c r="A1566">
        <v>2024</v>
      </c>
      <c r="B1566" t="s">
        <v>5717</v>
      </c>
      <c r="C1566">
        <v>45</v>
      </c>
      <c r="D1566">
        <v>2</v>
      </c>
      <c r="E1566">
        <v>2</v>
      </c>
      <c r="F1566" t="s">
        <v>294</v>
      </c>
      <c r="G1566" t="s">
        <v>6213</v>
      </c>
      <c r="H1566">
        <v>7</v>
      </c>
      <c r="I1566">
        <v>102087</v>
      </c>
      <c r="J1566">
        <v>1111</v>
      </c>
      <c r="K1566" t="s">
        <v>6726</v>
      </c>
      <c r="L1566">
        <v>0</v>
      </c>
      <c r="M1566" t="s">
        <v>5520</v>
      </c>
      <c r="N1566">
        <v>40954.85</v>
      </c>
      <c r="O1566">
        <v>256849.64</v>
      </c>
      <c r="P1566">
        <v>0</v>
      </c>
      <c r="Q1566">
        <v>269929.34000000003</v>
      </c>
      <c r="R1566">
        <v>0</v>
      </c>
      <c r="S1566">
        <v>27875.15</v>
      </c>
    </row>
    <row r="1567" spans="1:19" x14ac:dyDescent="0.35">
      <c r="A1567">
        <v>2024</v>
      </c>
      <c r="B1567" t="s">
        <v>5717</v>
      </c>
      <c r="C1567">
        <v>45</v>
      </c>
      <c r="D1567">
        <v>2</v>
      </c>
      <c r="E1567">
        <v>5</v>
      </c>
      <c r="F1567" t="s">
        <v>667</v>
      </c>
      <c r="G1567" t="s">
        <v>6152</v>
      </c>
      <c r="H1567">
        <v>7</v>
      </c>
      <c r="I1567">
        <v>102087</v>
      </c>
      <c r="J1567">
        <v>102087</v>
      </c>
      <c r="K1567" t="s">
        <v>6727</v>
      </c>
      <c r="L1567">
        <v>0</v>
      </c>
      <c r="M1567" t="s">
        <v>5520</v>
      </c>
      <c r="N1567">
        <v>11187.35</v>
      </c>
      <c r="O1567">
        <v>232044.41</v>
      </c>
      <c r="P1567">
        <v>0</v>
      </c>
      <c r="Q1567">
        <v>200000</v>
      </c>
      <c r="R1567">
        <v>0</v>
      </c>
      <c r="S1567">
        <v>43231.76</v>
      </c>
    </row>
    <row r="1568" spans="1:19" x14ac:dyDescent="0.35">
      <c r="A1568">
        <v>2024</v>
      </c>
      <c r="B1568" t="s">
        <v>5717</v>
      </c>
      <c r="C1568">
        <v>45</v>
      </c>
      <c r="D1568">
        <v>2</v>
      </c>
      <c r="E1568">
        <v>6</v>
      </c>
      <c r="F1568" t="s">
        <v>702</v>
      </c>
      <c r="G1568" t="s">
        <v>6748</v>
      </c>
      <c r="H1568">
        <v>7</v>
      </c>
      <c r="I1568">
        <v>102087</v>
      </c>
      <c r="J1568">
        <v>11</v>
      </c>
      <c r="K1568" t="s">
        <v>6727</v>
      </c>
      <c r="L1568">
        <v>0</v>
      </c>
      <c r="M1568" t="s">
        <v>5520</v>
      </c>
      <c r="N1568">
        <v>2299.2600000000002</v>
      </c>
      <c r="O1568">
        <v>2371.7399999999998</v>
      </c>
      <c r="P1568">
        <v>0</v>
      </c>
      <c r="Q1568">
        <v>1748.91</v>
      </c>
      <c r="R1568">
        <v>0</v>
      </c>
      <c r="S1568">
        <v>2922.09</v>
      </c>
    </row>
    <row r="1569" spans="1:19" x14ac:dyDescent="0.35">
      <c r="A1569">
        <v>2024</v>
      </c>
      <c r="B1569" t="s">
        <v>5717</v>
      </c>
      <c r="C1569">
        <v>45</v>
      </c>
      <c r="D1569">
        <v>2</v>
      </c>
      <c r="E1569">
        <v>8</v>
      </c>
      <c r="F1569" t="s">
        <v>530</v>
      </c>
      <c r="G1569" t="s">
        <v>6345</v>
      </c>
      <c r="H1569">
        <v>7</v>
      </c>
      <c r="I1569">
        <v>102087</v>
      </c>
      <c r="J1569">
        <v>1111</v>
      </c>
      <c r="K1569" t="s">
        <v>6726</v>
      </c>
      <c r="L1569">
        <v>0</v>
      </c>
      <c r="M1569" t="s">
        <v>5520</v>
      </c>
      <c r="N1569">
        <v>42135.65</v>
      </c>
      <c r="O1569">
        <v>23301.51</v>
      </c>
      <c r="P1569">
        <v>0</v>
      </c>
      <c r="Q1569">
        <v>0</v>
      </c>
      <c r="R1569">
        <v>0</v>
      </c>
      <c r="S1569">
        <v>65437.16</v>
      </c>
    </row>
    <row r="1570" spans="1:19" x14ac:dyDescent="0.35">
      <c r="A1570">
        <v>2024</v>
      </c>
      <c r="B1570" t="s">
        <v>5717</v>
      </c>
      <c r="C1570">
        <v>45</v>
      </c>
      <c r="D1570">
        <v>2</v>
      </c>
      <c r="E1570">
        <v>10</v>
      </c>
      <c r="F1570" t="s">
        <v>705</v>
      </c>
      <c r="G1570" t="s">
        <v>5718</v>
      </c>
      <c r="H1570">
        <v>7</v>
      </c>
      <c r="I1570">
        <v>102087</v>
      </c>
      <c r="J1570">
        <v>1111</v>
      </c>
      <c r="K1570" t="s">
        <v>6726</v>
      </c>
      <c r="L1570">
        <v>0</v>
      </c>
      <c r="M1570" t="s">
        <v>5520</v>
      </c>
      <c r="N1570">
        <v>115138.5</v>
      </c>
      <c r="O1570">
        <v>87849.83</v>
      </c>
      <c r="P1570">
        <v>0</v>
      </c>
      <c r="Q1570">
        <v>86082</v>
      </c>
      <c r="R1570">
        <v>0</v>
      </c>
      <c r="S1570">
        <v>116906.33</v>
      </c>
    </row>
    <row r="1571" spans="1:19" x14ac:dyDescent="0.35">
      <c r="A1571">
        <v>2024</v>
      </c>
      <c r="B1571" t="s">
        <v>5572</v>
      </c>
      <c r="C1571">
        <v>46</v>
      </c>
      <c r="D1571">
        <v>2</v>
      </c>
      <c r="E1571">
        <v>2</v>
      </c>
      <c r="F1571" t="s">
        <v>391</v>
      </c>
      <c r="G1571" t="s">
        <v>6214</v>
      </c>
      <c r="H1571">
        <v>7</v>
      </c>
      <c r="I1571">
        <v>102087</v>
      </c>
      <c r="J1571">
        <v>1111</v>
      </c>
      <c r="K1571" t="s">
        <v>6726</v>
      </c>
      <c r="L1571">
        <v>0</v>
      </c>
      <c r="M1571" t="s">
        <v>5520</v>
      </c>
      <c r="N1571">
        <v>349779.53</v>
      </c>
      <c r="O1571">
        <v>192781.31</v>
      </c>
      <c r="P1571">
        <v>0</v>
      </c>
      <c r="Q1571">
        <v>191313.86</v>
      </c>
      <c r="R1571">
        <v>0</v>
      </c>
      <c r="S1571">
        <v>351246.98</v>
      </c>
    </row>
    <row r="1572" spans="1:19" x14ac:dyDescent="0.35">
      <c r="A1572">
        <v>2024</v>
      </c>
      <c r="B1572" t="s">
        <v>5572</v>
      </c>
      <c r="C1572">
        <v>46</v>
      </c>
      <c r="D1572">
        <v>2</v>
      </c>
      <c r="E1572">
        <v>4</v>
      </c>
      <c r="F1572" t="s">
        <v>707</v>
      </c>
      <c r="G1572" t="s">
        <v>6431</v>
      </c>
      <c r="H1572">
        <v>7</v>
      </c>
      <c r="I1572">
        <v>102087</v>
      </c>
      <c r="J1572">
        <v>1111</v>
      </c>
      <c r="K1572" t="s">
        <v>6726</v>
      </c>
      <c r="L1572">
        <v>0</v>
      </c>
      <c r="M1572" t="s">
        <v>5520</v>
      </c>
      <c r="N1572">
        <v>455586.42</v>
      </c>
      <c r="O1572">
        <v>207203.09</v>
      </c>
      <c r="P1572">
        <v>0</v>
      </c>
      <c r="Q1572">
        <v>146000</v>
      </c>
      <c r="R1572">
        <v>0</v>
      </c>
      <c r="S1572">
        <v>516789.51</v>
      </c>
    </row>
    <row r="1573" spans="1:19" x14ac:dyDescent="0.35">
      <c r="A1573">
        <v>2024</v>
      </c>
      <c r="B1573" t="s">
        <v>5572</v>
      </c>
      <c r="C1573">
        <v>46</v>
      </c>
      <c r="D1573">
        <v>2</v>
      </c>
      <c r="E1573">
        <v>8</v>
      </c>
      <c r="F1573" t="s">
        <v>711</v>
      </c>
      <c r="G1573" t="s">
        <v>6029</v>
      </c>
      <c r="H1573">
        <v>7</v>
      </c>
      <c r="I1573">
        <v>102087</v>
      </c>
      <c r="J1573">
        <v>1111</v>
      </c>
      <c r="K1573" t="s">
        <v>6726</v>
      </c>
      <c r="L1573">
        <v>0</v>
      </c>
      <c r="M1573" t="s">
        <v>5520</v>
      </c>
      <c r="N1573">
        <v>44981.1</v>
      </c>
      <c r="O1573">
        <v>0</v>
      </c>
      <c r="P1573">
        <v>0</v>
      </c>
      <c r="Q1573">
        <v>0</v>
      </c>
      <c r="R1573">
        <v>0</v>
      </c>
      <c r="S1573">
        <v>44981.1</v>
      </c>
    </row>
    <row r="1574" spans="1:19" x14ac:dyDescent="0.35">
      <c r="A1574">
        <v>2024</v>
      </c>
      <c r="B1574" t="s">
        <v>5572</v>
      </c>
      <c r="C1574">
        <v>46</v>
      </c>
      <c r="D1574">
        <v>2</v>
      </c>
      <c r="E1574">
        <v>13</v>
      </c>
      <c r="F1574" t="s">
        <v>712</v>
      </c>
      <c r="G1574" t="s">
        <v>6215</v>
      </c>
      <c r="H1574">
        <v>7</v>
      </c>
      <c r="I1574">
        <v>102087</v>
      </c>
      <c r="J1574">
        <v>1111</v>
      </c>
      <c r="K1574" t="s">
        <v>6726</v>
      </c>
      <c r="L1574">
        <v>0</v>
      </c>
      <c r="M1574" t="s">
        <v>5520</v>
      </c>
      <c r="N1574">
        <v>71148.95</v>
      </c>
      <c r="O1574">
        <v>125996.09</v>
      </c>
      <c r="P1574">
        <v>0</v>
      </c>
      <c r="Q1574">
        <v>120000</v>
      </c>
      <c r="R1574">
        <v>0</v>
      </c>
      <c r="S1574">
        <v>77145.039999999994</v>
      </c>
    </row>
    <row r="1575" spans="1:19" x14ac:dyDescent="0.35">
      <c r="A1575">
        <v>2024</v>
      </c>
      <c r="B1575" t="s">
        <v>5572</v>
      </c>
      <c r="C1575">
        <v>46</v>
      </c>
      <c r="D1575">
        <v>2</v>
      </c>
      <c r="E1575">
        <v>15</v>
      </c>
      <c r="F1575" t="s">
        <v>331</v>
      </c>
      <c r="G1575" t="s">
        <v>6031</v>
      </c>
      <c r="H1575">
        <v>7</v>
      </c>
      <c r="I1575">
        <v>102087</v>
      </c>
      <c r="J1575">
        <v>1111</v>
      </c>
      <c r="K1575" t="s">
        <v>6726</v>
      </c>
      <c r="L1575">
        <v>0</v>
      </c>
      <c r="M1575" t="s">
        <v>5520</v>
      </c>
      <c r="N1575">
        <v>471882.26</v>
      </c>
      <c r="O1575">
        <v>137088.60999999999</v>
      </c>
      <c r="P1575">
        <v>0</v>
      </c>
      <c r="Q1575">
        <v>115447.87</v>
      </c>
      <c r="R1575">
        <v>0</v>
      </c>
      <c r="S1575">
        <v>493523</v>
      </c>
    </row>
    <row r="1576" spans="1:19" x14ac:dyDescent="0.35">
      <c r="A1576">
        <v>2024</v>
      </c>
      <c r="B1576" t="s">
        <v>5572</v>
      </c>
      <c r="C1576">
        <v>46</v>
      </c>
      <c r="D1576">
        <v>2</v>
      </c>
      <c r="E1576">
        <v>21</v>
      </c>
      <c r="F1576" t="s">
        <v>714</v>
      </c>
      <c r="G1576" t="s">
        <v>6318</v>
      </c>
      <c r="H1576">
        <v>7</v>
      </c>
      <c r="I1576">
        <v>102087</v>
      </c>
      <c r="J1576">
        <v>1111</v>
      </c>
      <c r="K1576" t="s">
        <v>6726</v>
      </c>
      <c r="L1576">
        <v>0</v>
      </c>
      <c r="M1576" t="s">
        <v>5520</v>
      </c>
      <c r="N1576">
        <v>100477.87</v>
      </c>
      <c r="O1576">
        <v>0</v>
      </c>
      <c r="P1576">
        <v>0</v>
      </c>
      <c r="Q1576">
        <v>0</v>
      </c>
      <c r="R1576">
        <v>0</v>
      </c>
      <c r="S1576">
        <v>100477.87</v>
      </c>
    </row>
    <row r="1577" spans="1:19" x14ac:dyDescent="0.35">
      <c r="A1577">
        <v>2024</v>
      </c>
      <c r="B1577" t="s">
        <v>5586</v>
      </c>
      <c r="C1577">
        <v>47</v>
      </c>
      <c r="D1577">
        <v>2</v>
      </c>
      <c r="E1577">
        <v>4</v>
      </c>
      <c r="F1577" t="s">
        <v>314</v>
      </c>
      <c r="G1577" t="s">
        <v>6217</v>
      </c>
      <c r="H1577">
        <v>7</v>
      </c>
      <c r="I1577">
        <v>102087</v>
      </c>
      <c r="J1577">
        <v>1111</v>
      </c>
      <c r="K1577" t="s">
        <v>6726</v>
      </c>
      <c r="L1577">
        <v>0</v>
      </c>
      <c r="M1577" t="s">
        <v>5520</v>
      </c>
      <c r="N1577">
        <v>37365.019999999997</v>
      </c>
      <c r="O1577">
        <v>43580.3</v>
      </c>
      <c r="P1577">
        <v>0</v>
      </c>
      <c r="Q1577">
        <v>42018</v>
      </c>
      <c r="R1577">
        <v>0</v>
      </c>
      <c r="S1577">
        <v>38927.32</v>
      </c>
    </row>
    <row r="1578" spans="1:19" x14ac:dyDescent="0.35">
      <c r="A1578">
        <v>2024</v>
      </c>
      <c r="B1578" t="s">
        <v>5586</v>
      </c>
      <c r="C1578">
        <v>47</v>
      </c>
      <c r="D1578">
        <v>2</v>
      </c>
      <c r="E1578">
        <v>5</v>
      </c>
      <c r="F1578" t="s">
        <v>718</v>
      </c>
      <c r="G1578" t="s">
        <v>5587</v>
      </c>
      <c r="H1578">
        <v>7</v>
      </c>
      <c r="I1578">
        <v>102087</v>
      </c>
      <c r="J1578">
        <v>1111</v>
      </c>
      <c r="K1578" t="s">
        <v>6726</v>
      </c>
      <c r="L1578">
        <v>0</v>
      </c>
      <c r="M1578" t="s">
        <v>5520</v>
      </c>
      <c r="N1578">
        <v>44127.57</v>
      </c>
      <c r="O1578">
        <v>35530.85</v>
      </c>
      <c r="P1578">
        <v>0</v>
      </c>
      <c r="Q1578">
        <v>34200</v>
      </c>
      <c r="R1578">
        <v>0</v>
      </c>
      <c r="S1578">
        <v>45458.42</v>
      </c>
    </row>
    <row r="1579" spans="1:19" x14ac:dyDescent="0.35">
      <c r="A1579">
        <v>2024</v>
      </c>
      <c r="B1579" t="s">
        <v>5586</v>
      </c>
      <c r="C1579">
        <v>47</v>
      </c>
      <c r="D1579">
        <v>2</v>
      </c>
      <c r="E1579">
        <v>6</v>
      </c>
      <c r="F1579" t="s">
        <v>327</v>
      </c>
      <c r="G1579" t="s">
        <v>6036</v>
      </c>
      <c r="H1579">
        <v>7</v>
      </c>
      <c r="I1579">
        <v>102087</v>
      </c>
      <c r="J1579">
        <v>1111</v>
      </c>
      <c r="K1579" t="s">
        <v>6726</v>
      </c>
      <c r="L1579">
        <v>0</v>
      </c>
      <c r="M1579" t="s">
        <v>5520</v>
      </c>
      <c r="N1579">
        <v>11677.76</v>
      </c>
      <c r="O1579">
        <v>21340.91</v>
      </c>
      <c r="P1579">
        <v>0</v>
      </c>
      <c r="Q1579">
        <v>20000</v>
      </c>
      <c r="R1579">
        <v>0</v>
      </c>
      <c r="S1579">
        <v>13018.67</v>
      </c>
    </row>
    <row r="1580" spans="1:19" x14ac:dyDescent="0.35">
      <c r="A1580">
        <v>2024</v>
      </c>
      <c r="B1580" t="s">
        <v>5586</v>
      </c>
      <c r="C1580">
        <v>47</v>
      </c>
      <c r="D1580">
        <v>2</v>
      </c>
      <c r="E1580">
        <v>9</v>
      </c>
      <c r="F1580" t="s">
        <v>721</v>
      </c>
      <c r="G1580" t="s">
        <v>6038</v>
      </c>
      <c r="H1580">
        <v>7</v>
      </c>
      <c r="I1580">
        <v>102087</v>
      </c>
      <c r="J1580">
        <v>1111</v>
      </c>
      <c r="K1580" t="s">
        <v>6726</v>
      </c>
      <c r="L1580">
        <v>0</v>
      </c>
      <c r="M1580" t="s">
        <v>5520</v>
      </c>
      <c r="N1580">
        <v>22827.94</v>
      </c>
      <c r="O1580">
        <v>25243.18</v>
      </c>
      <c r="P1580">
        <v>0</v>
      </c>
      <c r="Q1580">
        <v>39387.360000000001</v>
      </c>
      <c r="R1580">
        <v>0</v>
      </c>
      <c r="S1580">
        <v>8683.76</v>
      </c>
    </row>
    <row r="1581" spans="1:19" x14ac:dyDescent="0.35">
      <c r="A1581">
        <v>2024</v>
      </c>
      <c r="B1581" t="s">
        <v>5564</v>
      </c>
      <c r="C1581">
        <v>48</v>
      </c>
      <c r="D1581">
        <v>2</v>
      </c>
      <c r="E1581">
        <v>10</v>
      </c>
      <c r="F1581" t="s">
        <v>724</v>
      </c>
      <c r="G1581" t="s">
        <v>6040</v>
      </c>
      <c r="H1581">
        <v>7</v>
      </c>
      <c r="I1581">
        <v>102087</v>
      </c>
      <c r="J1581">
        <v>1111</v>
      </c>
      <c r="K1581" t="s">
        <v>6726</v>
      </c>
      <c r="L1581">
        <v>0</v>
      </c>
      <c r="M1581" t="s">
        <v>5520</v>
      </c>
      <c r="N1581">
        <v>119547.99</v>
      </c>
      <c r="O1581">
        <v>120295.45</v>
      </c>
      <c r="P1581">
        <v>0</v>
      </c>
      <c r="Q1581">
        <v>152204.53</v>
      </c>
      <c r="R1581">
        <v>0</v>
      </c>
      <c r="S1581">
        <v>87638.91</v>
      </c>
    </row>
    <row r="1582" spans="1:19" x14ac:dyDescent="0.35">
      <c r="A1582">
        <v>2024</v>
      </c>
      <c r="B1582" t="s">
        <v>5517</v>
      </c>
      <c r="C1582">
        <v>49</v>
      </c>
      <c r="D1582">
        <v>2</v>
      </c>
      <c r="E1582">
        <v>9</v>
      </c>
      <c r="F1582" t="s">
        <v>351</v>
      </c>
      <c r="G1582" t="s">
        <v>6218</v>
      </c>
      <c r="H1582">
        <v>7</v>
      </c>
      <c r="I1582">
        <v>102087</v>
      </c>
      <c r="J1582">
        <v>1111</v>
      </c>
      <c r="K1582" t="s">
        <v>6726</v>
      </c>
      <c r="L1582">
        <v>0</v>
      </c>
      <c r="M1582" t="s">
        <v>5520</v>
      </c>
      <c r="N1582">
        <v>5806530.8700000001</v>
      </c>
      <c r="O1582">
        <v>36796820.140000001</v>
      </c>
      <c r="P1582">
        <v>0</v>
      </c>
      <c r="Q1582">
        <v>34754871.259999998</v>
      </c>
      <c r="R1582">
        <v>0</v>
      </c>
      <c r="S1582">
        <v>7848479.75</v>
      </c>
    </row>
    <row r="1583" spans="1:19" x14ac:dyDescent="0.35">
      <c r="A1583">
        <v>2024</v>
      </c>
      <c r="B1583" t="s">
        <v>5619</v>
      </c>
      <c r="C1583">
        <v>50</v>
      </c>
      <c r="D1583">
        <v>2</v>
      </c>
      <c r="E1583">
        <v>2</v>
      </c>
      <c r="F1583" t="s">
        <v>391</v>
      </c>
      <c r="G1583" t="s">
        <v>6041</v>
      </c>
      <c r="H1583">
        <v>7</v>
      </c>
      <c r="I1583">
        <v>102087</v>
      </c>
      <c r="J1583">
        <v>1111</v>
      </c>
      <c r="K1583" t="s">
        <v>6726</v>
      </c>
      <c r="L1583">
        <v>0</v>
      </c>
      <c r="M1583" t="s">
        <v>5520</v>
      </c>
      <c r="N1583">
        <v>141878.31</v>
      </c>
      <c r="O1583">
        <v>230766.2</v>
      </c>
      <c r="P1583">
        <v>0</v>
      </c>
      <c r="Q1583">
        <v>212605.01</v>
      </c>
      <c r="R1583">
        <v>0</v>
      </c>
      <c r="S1583">
        <v>160039.5</v>
      </c>
    </row>
    <row r="1584" spans="1:19" x14ac:dyDescent="0.35">
      <c r="A1584">
        <v>2024</v>
      </c>
      <c r="B1584" t="s">
        <v>5545</v>
      </c>
      <c r="C1584">
        <v>52</v>
      </c>
      <c r="D1584">
        <v>2</v>
      </c>
      <c r="E1584">
        <v>9</v>
      </c>
      <c r="F1584" t="s">
        <v>327</v>
      </c>
      <c r="G1584" t="s">
        <v>5719</v>
      </c>
      <c r="H1584">
        <v>7</v>
      </c>
      <c r="I1584">
        <v>102087</v>
      </c>
      <c r="J1584">
        <v>1111</v>
      </c>
      <c r="K1584" t="s">
        <v>6726</v>
      </c>
      <c r="L1584">
        <v>0</v>
      </c>
      <c r="M1584" t="s">
        <v>5520</v>
      </c>
      <c r="N1584">
        <v>28743.11</v>
      </c>
      <c r="O1584">
        <v>15754.94</v>
      </c>
      <c r="P1584">
        <v>0</v>
      </c>
      <c r="Q1584">
        <v>23895.5</v>
      </c>
      <c r="R1584">
        <v>0</v>
      </c>
      <c r="S1584">
        <v>20602.55</v>
      </c>
    </row>
    <row r="1585" spans="1:19" x14ac:dyDescent="0.35">
      <c r="A1585">
        <v>2024</v>
      </c>
      <c r="B1585" t="s">
        <v>5820</v>
      </c>
      <c r="C1585">
        <v>53</v>
      </c>
      <c r="D1585">
        <v>2</v>
      </c>
      <c r="E1585">
        <v>1</v>
      </c>
      <c r="F1585" t="s">
        <v>738</v>
      </c>
      <c r="G1585" t="s">
        <v>6051</v>
      </c>
      <c r="H1585">
        <v>7</v>
      </c>
      <c r="I1585">
        <v>102087</v>
      </c>
      <c r="J1585">
        <v>1111</v>
      </c>
      <c r="K1585" t="s">
        <v>6726</v>
      </c>
      <c r="L1585">
        <v>0</v>
      </c>
      <c r="M1585" t="s">
        <v>5520</v>
      </c>
      <c r="N1585">
        <v>97678.66</v>
      </c>
      <c r="O1585">
        <v>85471.679999999993</v>
      </c>
      <c r="P1585">
        <v>0</v>
      </c>
      <c r="Q1585">
        <v>85000</v>
      </c>
      <c r="R1585">
        <v>0</v>
      </c>
      <c r="S1585">
        <v>98150.34</v>
      </c>
    </row>
    <row r="1586" spans="1:19" x14ac:dyDescent="0.35">
      <c r="A1586">
        <v>2024</v>
      </c>
      <c r="B1586" t="s">
        <v>5820</v>
      </c>
      <c r="C1586">
        <v>53</v>
      </c>
      <c r="D1586">
        <v>2</v>
      </c>
      <c r="E1586">
        <v>7</v>
      </c>
      <c r="F1586" t="s">
        <v>643</v>
      </c>
      <c r="G1586" t="s">
        <v>6749</v>
      </c>
      <c r="H1586">
        <v>7</v>
      </c>
      <c r="I1586">
        <v>102087</v>
      </c>
      <c r="J1586">
        <v>1111</v>
      </c>
      <c r="K1586" t="s">
        <v>6726</v>
      </c>
      <c r="L1586">
        <v>0</v>
      </c>
      <c r="M1586" t="s">
        <v>5520</v>
      </c>
      <c r="N1586">
        <v>5135.88</v>
      </c>
      <c r="O1586">
        <v>72361.91</v>
      </c>
      <c r="P1586">
        <v>0</v>
      </c>
      <c r="Q1586">
        <v>63404</v>
      </c>
      <c r="R1586">
        <v>0</v>
      </c>
      <c r="S1586">
        <v>14093.79</v>
      </c>
    </row>
    <row r="1587" spans="1:19" x14ac:dyDescent="0.35">
      <c r="A1587">
        <v>2024</v>
      </c>
      <c r="B1587" t="s">
        <v>5820</v>
      </c>
      <c r="C1587">
        <v>53</v>
      </c>
      <c r="D1587">
        <v>2</v>
      </c>
      <c r="E1587">
        <v>8</v>
      </c>
      <c r="F1587" t="s">
        <v>412</v>
      </c>
      <c r="G1587" t="s">
        <v>6223</v>
      </c>
      <c r="H1587">
        <v>7</v>
      </c>
      <c r="I1587">
        <v>102087</v>
      </c>
      <c r="J1587">
        <v>1111</v>
      </c>
      <c r="K1587" t="s">
        <v>6726</v>
      </c>
      <c r="L1587">
        <v>0</v>
      </c>
      <c r="M1587" t="s">
        <v>5520</v>
      </c>
      <c r="N1587">
        <v>340441.61</v>
      </c>
      <c r="O1587">
        <v>807913.58</v>
      </c>
      <c r="P1587">
        <v>0</v>
      </c>
      <c r="Q1587">
        <v>717371.1</v>
      </c>
      <c r="R1587">
        <v>0</v>
      </c>
      <c r="S1587">
        <v>430984.09</v>
      </c>
    </row>
    <row r="1588" spans="1:19" x14ac:dyDescent="0.35">
      <c r="A1588">
        <v>2024</v>
      </c>
      <c r="B1588" t="s">
        <v>5634</v>
      </c>
      <c r="C1588">
        <v>55</v>
      </c>
      <c r="D1588">
        <v>2</v>
      </c>
      <c r="E1588">
        <v>5</v>
      </c>
      <c r="F1588" t="s">
        <v>354</v>
      </c>
      <c r="G1588" t="s">
        <v>6060</v>
      </c>
      <c r="H1588">
        <v>7</v>
      </c>
      <c r="I1588">
        <v>102087</v>
      </c>
      <c r="J1588">
        <v>2</v>
      </c>
      <c r="K1588" t="s">
        <v>6727</v>
      </c>
      <c r="L1588">
        <v>0</v>
      </c>
      <c r="M1588" t="s">
        <v>5520</v>
      </c>
      <c r="N1588">
        <v>49361.35</v>
      </c>
      <c r="O1588">
        <v>55205.07</v>
      </c>
      <c r="P1588">
        <v>0</v>
      </c>
      <c r="Q1588">
        <v>63669</v>
      </c>
      <c r="R1588">
        <v>0</v>
      </c>
      <c r="S1588">
        <v>40897.42</v>
      </c>
    </row>
    <row r="1589" spans="1:19" x14ac:dyDescent="0.35">
      <c r="A1589">
        <v>2024</v>
      </c>
      <c r="B1589" t="s">
        <v>5634</v>
      </c>
      <c r="C1589">
        <v>55</v>
      </c>
      <c r="D1589">
        <v>2</v>
      </c>
      <c r="E1589">
        <v>6</v>
      </c>
      <c r="F1589" t="s">
        <v>609</v>
      </c>
      <c r="G1589" t="s">
        <v>6061</v>
      </c>
      <c r="H1589">
        <v>7</v>
      </c>
      <c r="I1589">
        <v>102087</v>
      </c>
      <c r="J1589">
        <v>1111</v>
      </c>
      <c r="K1589" t="s">
        <v>6726</v>
      </c>
      <c r="L1589">
        <v>0</v>
      </c>
      <c r="M1589" t="s">
        <v>5520</v>
      </c>
      <c r="N1589">
        <v>283224.28000000003</v>
      </c>
      <c r="O1589">
        <v>225633.83</v>
      </c>
      <c r="P1589">
        <v>0</v>
      </c>
      <c r="Q1589">
        <v>220000</v>
      </c>
      <c r="R1589">
        <v>0</v>
      </c>
      <c r="S1589">
        <v>288858.11</v>
      </c>
    </row>
    <row r="1590" spans="1:19" x14ac:dyDescent="0.35">
      <c r="A1590">
        <v>2024</v>
      </c>
      <c r="B1590" t="s">
        <v>5634</v>
      </c>
      <c r="C1590">
        <v>55</v>
      </c>
      <c r="D1590">
        <v>2</v>
      </c>
      <c r="E1590">
        <v>7</v>
      </c>
      <c r="F1590" t="s">
        <v>744</v>
      </c>
      <c r="G1590" t="s">
        <v>5635</v>
      </c>
      <c r="H1590">
        <v>7</v>
      </c>
      <c r="I1590">
        <v>102087</v>
      </c>
      <c r="J1590">
        <v>1111</v>
      </c>
      <c r="K1590" t="s">
        <v>6726</v>
      </c>
      <c r="L1590">
        <v>0</v>
      </c>
      <c r="M1590" t="s">
        <v>5520</v>
      </c>
      <c r="N1590">
        <v>114557.64</v>
      </c>
      <c r="O1590">
        <v>272964.25</v>
      </c>
      <c r="P1590">
        <v>0</v>
      </c>
      <c r="Q1590">
        <v>178000</v>
      </c>
      <c r="R1590">
        <v>0</v>
      </c>
      <c r="S1590">
        <v>209521.89</v>
      </c>
    </row>
    <row r="1591" spans="1:19" x14ac:dyDescent="0.35">
      <c r="A1591">
        <v>2024</v>
      </c>
      <c r="B1591" t="s">
        <v>5634</v>
      </c>
      <c r="C1591">
        <v>55</v>
      </c>
      <c r="D1591">
        <v>2</v>
      </c>
      <c r="E1591">
        <v>14</v>
      </c>
      <c r="F1591" t="s">
        <v>125</v>
      </c>
      <c r="G1591" t="s">
        <v>5640</v>
      </c>
      <c r="H1591">
        <v>7</v>
      </c>
      <c r="I1591">
        <v>102087</v>
      </c>
      <c r="J1591">
        <v>11</v>
      </c>
      <c r="K1591" t="s">
        <v>6727</v>
      </c>
      <c r="L1591">
        <v>0</v>
      </c>
      <c r="M1591" t="s">
        <v>5520</v>
      </c>
      <c r="N1591">
        <v>689433.63</v>
      </c>
      <c r="O1591">
        <v>627115.46</v>
      </c>
      <c r="P1591">
        <v>0</v>
      </c>
      <c r="Q1591">
        <v>1136491.7</v>
      </c>
      <c r="R1591">
        <v>0</v>
      </c>
      <c r="S1591">
        <v>180057.39</v>
      </c>
    </row>
    <row r="1592" spans="1:19" x14ac:dyDescent="0.35">
      <c r="A1592">
        <v>2024</v>
      </c>
      <c r="B1592" t="s">
        <v>5767</v>
      </c>
      <c r="C1592">
        <v>56</v>
      </c>
      <c r="D1592">
        <v>2</v>
      </c>
      <c r="E1592">
        <v>3</v>
      </c>
      <c r="F1592" t="s">
        <v>397</v>
      </c>
      <c r="G1592" t="s">
        <v>6750</v>
      </c>
      <c r="H1592">
        <v>7</v>
      </c>
      <c r="I1592">
        <v>102087</v>
      </c>
      <c r="J1592">
        <v>1111</v>
      </c>
      <c r="K1592" t="s">
        <v>6726</v>
      </c>
      <c r="L1592">
        <v>0</v>
      </c>
      <c r="M1592" t="s">
        <v>5520</v>
      </c>
      <c r="N1592">
        <v>101428.86</v>
      </c>
      <c r="O1592">
        <v>10431.23</v>
      </c>
      <c r="P1592">
        <v>0</v>
      </c>
      <c r="Q1592">
        <v>7684.8</v>
      </c>
      <c r="R1592">
        <v>0</v>
      </c>
      <c r="S1592">
        <v>104175.29</v>
      </c>
    </row>
    <row r="1593" spans="1:19" x14ac:dyDescent="0.35">
      <c r="A1593">
        <v>2024</v>
      </c>
      <c r="B1593" t="s">
        <v>5767</v>
      </c>
      <c r="C1593">
        <v>56</v>
      </c>
      <c r="D1593">
        <v>2</v>
      </c>
      <c r="E1593">
        <v>8</v>
      </c>
      <c r="F1593" t="s">
        <v>629</v>
      </c>
      <c r="G1593" t="s">
        <v>6227</v>
      </c>
      <c r="H1593">
        <v>7</v>
      </c>
      <c r="I1593">
        <v>102087</v>
      </c>
      <c r="J1593">
        <v>1111</v>
      </c>
      <c r="K1593" t="s">
        <v>6726</v>
      </c>
      <c r="L1593">
        <v>0</v>
      </c>
      <c r="M1593" t="s">
        <v>5520</v>
      </c>
      <c r="N1593">
        <v>50047.79</v>
      </c>
      <c r="O1593">
        <v>137154.85999999999</v>
      </c>
      <c r="P1593">
        <v>0</v>
      </c>
      <c r="Q1593">
        <v>133000</v>
      </c>
      <c r="R1593">
        <v>0</v>
      </c>
      <c r="S1593">
        <v>54202.65</v>
      </c>
    </row>
    <row r="1594" spans="1:19" x14ac:dyDescent="0.35">
      <c r="A1594">
        <v>2024</v>
      </c>
      <c r="B1594" t="s">
        <v>5611</v>
      </c>
      <c r="C1594">
        <v>57</v>
      </c>
      <c r="D1594">
        <v>2</v>
      </c>
      <c r="E1594">
        <v>2</v>
      </c>
      <c r="F1594" t="s">
        <v>735</v>
      </c>
      <c r="G1594" t="s">
        <v>6068</v>
      </c>
      <c r="H1594">
        <v>7</v>
      </c>
      <c r="I1594">
        <v>102087</v>
      </c>
      <c r="J1594">
        <v>1111</v>
      </c>
      <c r="K1594" t="s">
        <v>6726</v>
      </c>
      <c r="L1594">
        <v>0</v>
      </c>
      <c r="M1594" t="s">
        <v>5520</v>
      </c>
      <c r="N1594">
        <v>73412.639999999999</v>
      </c>
      <c r="O1594">
        <v>56906.78</v>
      </c>
      <c r="P1594">
        <v>0</v>
      </c>
      <c r="Q1594">
        <v>73382.14</v>
      </c>
      <c r="R1594">
        <v>0</v>
      </c>
      <c r="S1594">
        <v>56937.279999999999</v>
      </c>
    </row>
    <row r="1595" spans="1:19" x14ac:dyDescent="0.35">
      <c r="A1595">
        <v>2024</v>
      </c>
      <c r="B1595" t="s">
        <v>5611</v>
      </c>
      <c r="C1595">
        <v>57</v>
      </c>
      <c r="D1595">
        <v>2</v>
      </c>
      <c r="E1595">
        <v>3</v>
      </c>
      <c r="F1595" t="s">
        <v>575</v>
      </c>
      <c r="G1595" t="s">
        <v>5612</v>
      </c>
      <c r="H1595">
        <v>7</v>
      </c>
      <c r="I1595">
        <v>102087</v>
      </c>
      <c r="J1595">
        <v>1111</v>
      </c>
      <c r="K1595" t="s">
        <v>6726</v>
      </c>
      <c r="L1595">
        <v>0</v>
      </c>
      <c r="M1595" t="s">
        <v>5520</v>
      </c>
      <c r="N1595">
        <v>32506.69</v>
      </c>
      <c r="O1595">
        <v>16354.17</v>
      </c>
      <c r="P1595">
        <v>0</v>
      </c>
      <c r="Q1595">
        <v>11913.14</v>
      </c>
      <c r="R1595">
        <v>0</v>
      </c>
      <c r="S1595">
        <v>36947.72</v>
      </c>
    </row>
    <row r="1596" spans="1:19" x14ac:dyDescent="0.35">
      <c r="A1596">
        <v>2024</v>
      </c>
      <c r="B1596" t="s">
        <v>5611</v>
      </c>
      <c r="C1596">
        <v>57</v>
      </c>
      <c r="D1596">
        <v>2</v>
      </c>
      <c r="E1596">
        <v>6</v>
      </c>
      <c r="F1596" t="s">
        <v>510</v>
      </c>
      <c r="G1596" t="s">
        <v>6228</v>
      </c>
      <c r="H1596">
        <v>7</v>
      </c>
      <c r="I1596">
        <v>102087</v>
      </c>
      <c r="J1596">
        <v>1111</v>
      </c>
      <c r="K1596" t="s">
        <v>6726</v>
      </c>
      <c r="L1596">
        <v>0</v>
      </c>
      <c r="M1596" t="s">
        <v>5520</v>
      </c>
      <c r="N1596">
        <v>138768.57</v>
      </c>
      <c r="O1596">
        <v>140623.95000000001</v>
      </c>
      <c r="P1596">
        <v>0</v>
      </c>
      <c r="Q1596">
        <v>139333.69</v>
      </c>
      <c r="R1596">
        <v>0</v>
      </c>
      <c r="S1596">
        <v>140058.82999999999</v>
      </c>
    </row>
    <row r="1597" spans="1:19" x14ac:dyDescent="0.35">
      <c r="A1597">
        <v>2024</v>
      </c>
      <c r="B1597" t="s">
        <v>5611</v>
      </c>
      <c r="C1597">
        <v>57</v>
      </c>
      <c r="D1597">
        <v>2</v>
      </c>
      <c r="E1597">
        <v>7</v>
      </c>
      <c r="F1597" t="s">
        <v>582</v>
      </c>
      <c r="G1597" t="s">
        <v>5614</v>
      </c>
      <c r="H1597">
        <v>7</v>
      </c>
      <c r="I1597">
        <v>102087</v>
      </c>
      <c r="J1597">
        <v>1111</v>
      </c>
      <c r="K1597" t="s">
        <v>6726</v>
      </c>
      <c r="L1597">
        <v>0</v>
      </c>
      <c r="M1597" t="s">
        <v>5520</v>
      </c>
      <c r="N1597">
        <v>404674.05</v>
      </c>
      <c r="O1597">
        <v>97210.78</v>
      </c>
      <c r="P1597">
        <v>0</v>
      </c>
      <c r="Q1597">
        <v>452041.92</v>
      </c>
      <c r="R1597">
        <v>0</v>
      </c>
      <c r="S1597">
        <v>49842.91</v>
      </c>
    </row>
    <row r="1598" spans="1:19" x14ac:dyDescent="0.35">
      <c r="A1598">
        <v>2024</v>
      </c>
      <c r="B1598" t="s">
        <v>5611</v>
      </c>
      <c r="C1598">
        <v>57</v>
      </c>
      <c r="D1598">
        <v>2</v>
      </c>
      <c r="E1598">
        <v>8</v>
      </c>
      <c r="F1598" t="s">
        <v>327</v>
      </c>
      <c r="G1598" t="s">
        <v>6229</v>
      </c>
      <c r="H1598">
        <v>7</v>
      </c>
      <c r="I1598">
        <v>102087</v>
      </c>
      <c r="J1598">
        <v>1111</v>
      </c>
      <c r="K1598" t="s">
        <v>6726</v>
      </c>
      <c r="L1598">
        <v>0</v>
      </c>
      <c r="M1598" t="s">
        <v>5520</v>
      </c>
      <c r="N1598">
        <v>185507.51</v>
      </c>
      <c r="O1598">
        <v>18525.54</v>
      </c>
      <c r="P1598">
        <v>0</v>
      </c>
      <c r="Q1598">
        <v>3686.47</v>
      </c>
      <c r="R1598">
        <v>0</v>
      </c>
      <c r="S1598">
        <v>200346.58</v>
      </c>
    </row>
    <row r="1599" spans="1:19" x14ac:dyDescent="0.35">
      <c r="A1599">
        <v>2024</v>
      </c>
      <c r="B1599" t="s">
        <v>5611</v>
      </c>
      <c r="C1599">
        <v>57</v>
      </c>
      <c r="D1599">
        <v>2</v>
      </c>
      <c r="E1599">
        <v>12</v>
      </c>
      <c r="F1599" t="s">
        <v>351</v>
      </c>
      <c r="G1599" t="s">
        <v>6751</v>
      </c>
      <c r="H1599">
        <v>7</v>
      </c>
      <c r="I1599">
        <v>102087</v>
      </c>
      <c r="J1599">
        <v>1111</v>
      </c>
      <c r="K1599" t="s">
        <v>6726</v>
      </c>
      <c r="L1599">
        <v>0</v>
      </c>
      <c r="M1599" t="s">
        <v>5520</v>
      </c>
      <c r="N1599">
        <v>136147.32999999999</v>
      </c>
      <c r="O1599">
        <v>31130.880000000001</v>
      </c>
      <c r="P1599">
        <v>0</v>
      </c>
      <c r="Q1599">
        <v>31000</v>
      </c>
      <c r="R1599">
        <v>0</v>
      </c>
      <c r="S1599">
        <v>136278.21</v>
      </c>
    </row>
    <row r="1600" spans="1:19" x14ac:dyDescent="0.35">
      <c r="A1600">
        <v>2024</v>
      </c>
      <c r="B1600" t="s">
        <v>5680</v>
      </c>
      <c r="C1600">
        <v>61</v>
      </c>
      <c r="D1600">
        <v>2</v>
      </c>
      <c r="E1600">
        <v>6</v>
      </c>
      <c r="F1600" t="s">
        <v>480</v>
      </c>
      <c r="G1600" t="s">
        <v>5681</v>
      </c>
      <c r="H1600">
        <v>7</v>
      </c>
      <c r="I1600">
        <v>102087</v>
      </c>
      <c r="J1600">
        <v>1105</v>
      </c>
      <c r="K1600" t="s">
        <v>6726</v>
      </c>
      <c r="L1600">
        <v>0</v>
      </c>
      <c r="M1600" t="s">
        <v>5520</v>
      </c>
      <c r="N1600">
        <v>66</v>
      </c>
      <c r="O1600">
        <v>19</v>
      </c>
      <c r="P1600">
        <v>0</v>
      </c>
      <c r="Q1600">
        <v>0</v>
      </c>
      <c r="R1600">
        <v>0</v>
      </c>
      <c r="S1600">
        <v>85</v>
      </c>
    </row>
    <row r="1601" spans="1:19" x14ac:dyDescent="0.35">
      <c r="A1601">
        <v>2024</v>
      </c>
      <c r="B1601" t="s">
        <v>5680</v>
      </c>
      <c r="C1601">
        <v>61</v>
      </c>
      <c r="D1601">
        <v>2</v>
      </c>
      <c r="E1601">
        <v>8</v>
      </c>
      <c r="F1601" t="s">
        <v>761</v>
      </c>
      <c r="G1601" t="s">
        <v>6752</v>
      </c>
      <c r="H1601">
        <v>7</v>
      </c>
      <c r="I1601">
        <v>102087</v>
      </c>
      <c r="J1601">
        <v>1105</v>
      </c>
      <c r="K1601" t="s">
        <v>6726</v>
      </c>
      <c r="L1601">
        <v>0</v>
      </c>
      <c r="M1601" t="s">
        <v>5520</v>
      </c>
      <c r="N1601">
        <v>48119.199999999997</v>
      </c>
      <c r="O1601">
        <v>32372.14</v>
      </c>
      <c r="P1601">
        <v>0</v>
      </c>
      <c r="Q1601">
        <v>34523</v>
      </c>
      <c r="R1601">
        <v>0</v>
      </c>
      <c r="S1601">
        <v>45968.34</v>
      </c>
    </row>
    <row r="1602" spans="1:19" x14ac:dyDescent="0.35">
      <c r="A1602">
        <v>2024</v>
      </c>
      <c r="B1602" t="s">
        <v>5680</v>
      </c>
      <c r="C1602">
        <v>61</v>
      </c>
      <c r="D1602">
        <v>2</v>
      </c>
      <c r="E1602">
        <v>9</v>
      </c>
      <c r="F1602" t="s">
        <v>762</v>
      </c>
      <c r="G1602" t="s">
        <v>6154</v>
      </c>
      <c r="H1602">
        <v>7</v>
      </c>
      <c r="I1602">
        <v>102087</v>
      </c>
      <c r="J1602">
        <v>1111</v>
      </c>
      <c r="K1602" t="s">
        <v>6726</v>
      </c>
      <c r="L1602">
        <v>0</v>
      </c>
      <c r="M1602" t="s">
        <v>5520</v>
      </c>
      <c r="N1602">
        <v>39732.769999999997</v>
      </c>
      <c r="O1602">
        <v>21059.41</v>
      </c>
      <c r="P1602">
        <v>0</v>
      </c>
      <c r="Q1602">
        <v>15597.78</v>
      </c>
      <c r="R1602">
        <v>0</v>
      </c>
      <c r="S1602">
        <v>45194.400000000001</v>
      </c>
    </row>
    <row r="1603" spans="1:19" x14ac:dyDescent="0.35">
      <c r="A1603">
        <v>2024</v>
      </c>
      <c r="B1603" t="s">
        <v>5532</v>
      </c>
      <c r="C1603">
        <v>64</v>
      </c>
      <c r="D1603">
        <v>2</v>
      </c>
      <c r="E1603">
        <v>4</v>
      </c>
      <c r="F1603" t="s">
        <v>480</v>
      </c>
      <c r="G1603" t="s">
        <v>6075</v>
      </c>
      <c r="H1603">
        <v>7</v>
      </c>
      <c r="I1603">
        <v>102087</v>
      </c>
      <c r="J1603">
        <v>1111</v>
      </c>
      <c r="K1603" t="s">
        <v>6726</v>
      </c>
      <c r="L1603">
        <v>0</v>
      </c>
      <c r="M1603" t="s">
        <v>5520</v>
      </c>
      <c r="N1603">
        <v>249128.52</v>
      </c>
      <c r="O1603">
        <v>316782.06</v>
      </c>
      <c r="P1603">
        <v>0</v>
      </c>
      <c r="Q1603">
        <v>292012.99</v>
      </c>
      <c r="R1603">
        <v>0</v>
      </c>
      <c r="S1603">
        <v>273897.59000000003</v>
      </c>
    </row>
    <row r="1604" spans="1:19" x14ac:dyDescent="0.35">
      <c r="A1604">
        <v>2024</v>
      </c>
      <c r="B1604" t="s">
        <v>5532</v>
      </c>
      <c r="C1604">
        <v>64</v>
      </c>
      <c r="D1604">
        <v>2</v>
      </c>
      <c r="E1604">
        <v>6</v>
      </c>
      <c r="F1604" t="s">
        <v>409</v>
      </c>
      <c r="G1604" t="s">
        <v>6231</v>
      </c>
      <c r="H1604">
        <v>7</v>
      </c>
      <c r="I1604">
        <v>102087</v>
      </c>
      <c r="J1604">
        <v>1111</v>
      </c>
      <c r="K1604" t="s">
        <v>6726</v>
      </c>
      <c r="L1604">
        <v>0</v>
      </c>
      <c r="M1604" t="s">
        <v>5520</v>
      </c>
      <c r="N1604">
        <v>146393.79999999999</v>
      </c>
      <c r="O1604">
        <v>34683.11</v>
      </c>
      <c r="P1604">
        <v>0</v>
      </c>
      <c r="Q1604">
        <v>45361.22</v>
      </c>
      <c r="R1604">
        <v>0</v>
      </c>
      <c r="S1604">
        <v>135715.69</v>
      </c>
    </row>
    <row r="1605" spans="1:19" x14ac:dyDescent="0.35">
      <c r="A1605">
        <v>2024</v>
      </c>
      <c r="B1605" t="s">
        <v>5532</v>
      </c>
      <c r="C1605">
        <v>64</v>
      </c>
      <c r="D1605">
        <v>2</v>
      </c>
      <c r="E1605">
        <v>7</v>
      </c>
      <c r="F1605" t="s">
        <v>331</v>
      </c>
      <c r="G1605" t="s">
        <v>5698</v>
      </c>
      <c r="H1605">
        <v>7</v>
      </c>
      <c r="I1605">
        <v>102087</v>
      </c>
      <c r="J1605">
        <v>11</v>
      </c>
      <c r="K1605" t="s">
        <v>6727</v>
      </c>
      <c r="L1605">
        <v>0</v>
      </c>
      <c r="M1605" t="s">
        <v>5520</v>
      </c>
      <c r="N1605">
        <v>99099.33</v>
      </c>
      <c r="O1605">
        <v>73731.100000000006</v>
      </c>
      <c r="P1605">
        <v>0</v>
      </c>
      <c r="Q1605">
        <v>55242</v>
      </c>
      <c r="R1605">
        <v>0</v>
      </c>
      <c r="S1605">
        <v>117588.43</v>
      </c>
    </row>
    <row r="1606" spans="1:19" x14ac:dyDescent="0.35">
      <c r="A1606">
        <v>2024</v>
      </c>
      <c r="B1606" t="s">
        <v>5532</v>
      </c>
      <c r="C1606">
        <v>64</v>
      </c>
      <c r="D1606">
        <v>2</v>
      </c>
      <c r="E1606">
        <v>10</v>
      </c>
      <c r="F1606" t="s">
        <v>278</v>
      </c>
      <c r="G1606" t="s">
        <v>5851</v>
      </c>
      <c r="H1606">
        <v>7</v>
      </c>
      <c r="I1606">
        <v>102087</v>
      </c>
      <c r="J1606">
        <v>1111</v>
      </c>
      <c r="K1606" t="s">
        <v>6726</v>
      </c>
      <c r="L1606">
        <v>0</v>
      </c>
      <c r="M1606" t="s">
        <v>5520</v>
      </c>
      <c r="N1606">
        <v>335454.2</v>
      </c>
      <c r="O1606">
        <v>360867.08</v>
      </c>
      <c r="P1606">
        <v>0</v>
      </c>
      <c r="Q1606">
        <v>340000</v>
      </c>
      <c r="R1606">
        <v>0</v>
      </c>
      <c r="S1606">
        <v>356321.28000000003</v>
      </c>
    </row>
    <row r="1607" spans="1:19" x14ac:dyDescent="0.35">
      <c r="A1607">
        <v>2024</v>
      </c>
      <c r="B1607" t="s">
        <v>6079</v>
      </c>
      <c r="C1607">
        <v>65</v>
      </c>
      <c r="D1607">
        <v>2</v>
      </c>
      <c r="E1607">
        <v>2</v>
      </c>
      <c r="F1607" t="s">
        <v>771</v>
      </c>
      <c r="G1607" t="s">
        <v>6232</v>
      </c>
      <c r="H1607">
        <v>7</v>
      </c>
      <c r="I1607">
        <v>102087</v>
      </c>
      <c r="J1607">
        <v>1111</v>
      </c>
      <c r="K1607" t="s">
        <v>6726</v>
      </c>
      <c r="L1607">
        <v>0</v>
      </c>
      <c r="M1607" t="s">
        <v>5520</v>
      </c>
      <c r="N1607">
        <v>1045587.39</v>
      </c>
      <c r="O1607">
        <v>428494.02</v>
      </c>
      <c r="P1607">
        <v>0</v>
      </c>
      <c r="Q1607">
        <v>640439.24</v>
      </c>
      <c r="R1607">
        <v>0</v>
      </c>
      <c r="S1607">
        <v>833642.17</v>
      </c>
    </row>
    <row r="1608" spans="1:19" x14ac:dyDescent="0.35">
      <c r="A1608">
        <v>2024</v>
      </c>
      <c r="B1608" t="s">
        <v>6079</v>
      </c>
      <c r="C1608">
        <v>65</v>
      </c>
      <c r="D1608">
        <v>2</v>
      </c>
      <c r="E1608">
        <v>7</v>
      </c>
      <c r="F1608" t="s">
        <v>775</v>
      </c>
      <c r="G1608" t="s">
        <v>6434</v>
      </c>
      <c r="H1608">
        <v>7</v>
      </c>
      <c r="I1608">
        <v>102087</v>
      </c>
      <c r="J1608">
        <v>1111</v>
      </c>
      <c r="K1608" t="s">
        <v>6726</v>
      </c>
      <c r="L1608">
        <v>0</v>
      </c>
      <c r="M1608" t="s">
        <v>5520</v>
      </c>
      <c r="N1608">
        <v>25506.06</v>
      </c>
      <c r="O1608">
        <v>17431.080000000002</v>
      </c>
      <c r="P1608">
        <v>0</v>
      </c>
      <c r="Q1608">
        <v>25000</v>
      </c>
      <c r="R1608">
        <v>0</v>
      </c>
      <c r="S1608">
        <v>17937.14</v>
      </c>
    </row>
    <row r="1609" spans="1:19" x14ac:dyDescent="0.35">
      <c r="A1609">
        <v>2024</v>
      </c>
      <c r="B1609" t="s">
        <v>6079</v>
      </c>
      <c r="C1609">
        <v>65</v>
      </c>
      <c r="D1609">
        <v>2</v>
      </c>
      <c r="E1609">
        <v>9</v>
      </c>
      <c r="F1609" t="s">
        <v>777</v>
      </c>
      <c r="G1609" t="s">
        <v>6081</v>
      </c>
      <c r="H1609">
        <v>7</v>
      </c>
      <c r="I1609">
        <v>102087</v>
      </c>
      <c r="J1609">
        <v>1111</v>
      </c>
      <c r="K1609" t="s">
        <v>6726</v>
      </c>
      <c r="L1609">
        <v>0</v>
      </c>
      <c r="M1609" t="s">
        <v>5520</v>
      </c>
      <c r="N1609">
        <v>104807.44</v>
      </c>
      <c r="O1609">
        <v>129176.78</v>
      </c>
      <c r="P1609">
        <v>0</v>
      </c>
      <c r="Q1609">
        <v>106000</v>
      </c>
      <c r="R1609">
        <v>0</v>
      </c>
      <c r="S1609">
        <v>127984.22</v>
      </c>
    </row>
    <row r="1610" spans="1:19" x14ac:dyDescent="0.35">
      <c r="A1610">
        <v>2024</v>
      </c>
      <c r="B1610" t="s">
        <v>5721</v>
      </c>
      <c r="C1610">
        <v>66</v>
      </c>
      <c r="D1610">
        <v>2</v>
      </c>
      <c r="E1610">
        <v>6</v>
      </c>
      <c r="F1610" t="s">
        <v>254</v>
      </c>
      <c r="G1610" t="s">
        <v>5723</v>
      </c>
      <c r="H1610">
        <v>7</v>
      </c>
      <c r="I1610">
        <v>102087</v>
      </c>
      <c r="J1610">
        <v>1111</v>
      </c>
      <c r="K1610" t="s">
        <v>6727</v>
      </c>
      <c r="L1610">
        <v>0</v>
      </c>
      <c r="M1610" t="s">
        <v>5520</v>
      </c>
      <c r="N1610">
        <v>52649.15</v>
      </c>
      <c r="O1610">
        <v>18573.439999999999</v>
      </c>
      <c r="P1610">
        <v>0</v>
      </c>
      <c r="Q1610">
        <v>14509.84</v>
      </c>
      <c r="R1610">
        <v>0</v>
      </c>
      <c r="S1610">
        <v>56712.75</v>
      </c>
    </row>
    <row r="1611" spans="1:19" x14ac:dyDescent="0.35">
      <c r="A1611">
        <v>2024</v>
      </c>
      <c r="B1611" t="s">
        <v>5691</v>
      </c>
      <c r="C1611">
        <v>69</v>
      </c>
      <c r="D1611">
        <v>2</v>
      </c>
      <c r="E1611">
        <v>5</v>
      </c>
      <c r="F1611" t="s">
        <v>555</v>
      </c>
      <c r="G1611" t="s">
        <v>5692</v>
      </c>
      <c r="H1611">
        <v>7</v>
      </c>
      <c r="I1611">
        <v>102087</v>
      </c>
      <c r="J1611">
        <v>1111</v>
      </c>
      <c r="K1611" t="s">
        <v>6726</v>
      </c>
      <c r="L1611">
        <v>0</v>
      </c>
      <c r="M1611" t="s">
        <v>5520</v>
      </c>
      <c r="N1611">
        <v>-3102.3</v>
      </c>
      <c r="O1611">
        <v>54507.33</v>
      </c>
      <c r="P1611">
        <v>0</v>
      </c>
      <c r="Q1611">
        <v>21000</v>
      </c>
      <c r="R1611">
        <v>0</v>
      </c>
      <c r="S1611">
        <v>30405.03</v>
      </c>
    </row>
    <row r="1612" spans="1:19" x14ac:dyDescent="0.35">
      <c r="A1612">
        <v>2024</v>
      </c>
      <c r="B1612" t="s">
        <v>6092</v>
      </c>
      <c r="C1612">
        <v>70</v>
      </c>
      <c r="D1612">
        <v>2</v>
      </c>
      <c r="E1612">
        <v>8</v>
      </c>
      <c r="F1612" t="s">
        <v>741</v>
      </c>
      <c r="G1612" t="s">
        <v>6753</v>
      </c>
      <c r="H1612">
        <v>7</v>
      </c>
      <c r="I1612">
        <v>102087</v>
      </c>
      <c r="J1612">
        <v>1111</v>
      </c>
      <c r="K1612" t="s">
        <v>6726</v>
      </c>
      <c r="L1612">
        <v>0</v>
      </c>
      <c r="M1612" t="s">
        <v>5520</v>
      </c>
      <c r="N1612">
        <v>44587.01</v>
      </c>
      <c r="O1612">
        <v>73962.61</v>
      </c>
      <c r="P1612">
        <v>0</v>
      </c>
      <c r="Q1612">
        <v>54000</v>
      </c>
      <c r="R1612">
        <v>0</v>
      </c>
      <c r="S1612">
        <v>64549.62</v>
      </c>
    </row>
    <row r="1613" spans="1:19" x14ac:dyDescent="0.35">
      <c r="A1613">
        <v>2024</v>
      </c>
      <c r="B1613" t="s">
        <v>5538</v>
      </c>
      <c r="C1613">
        <v>71</v>
      </c>
      <c r="D1613">
        <v>2</v>
      </c>
      <c r="E1613">
        <v>2</v>
      </c>
      <c r="F1613" t="s">
        <v>354</v>
      </c>
      <c r="G1613" t="s">
        <v>5642</v>
      </c>
      <c r="H1613">
        <v>7</v>
      </c>
      <c r="I1613">
        <v>102552</v>
      </c>
      <c r="J1613">
        <v>8604</v>
      </c>
      <c r="K1613" t="s">
        <v>6726</v>
      </c>
      <c r="L1613">
        <v>0</v>
      </c>
      <c r="M1613" t="s">
        <v>5520</v>
      </c>
      <c r="N1613">
        <v>6366027.79</v>
      </c>
      <c r="O1613">
        <v>10320106.42</v>
      </c>
      <c r="P1613">
        <v>0</v>
      </c>
      <c r="Q1613">
        <v>9771675.4399999995</v>
      </c>
      <c r="R1613">
        <v>0</v>
      </c>
      <c r="S1613">
        <v>6914458.7699999996</v>
      </c>
    </row>
    <row r="1614" spans="1:19" x14ac:dyDescent="0.35">
      <c r="A1614">
        <v>2024</v>
      </c>
      <c r="B1614" t="s">
        <v>5538</v>
      </c>
      <c r="C1614">
        <v>71</v>
      </c>
      <c r="D1614">
        <v>2</v>
      </c>
      <c r="E1614">
        <v>6</v>
      </c>
      <c r="F1614" t="s">
        <v>480</v>
      </c>
      <c r="G1614" t="s">
        <v>5617</v>
      </c>
      <c r="H1614">
        <v>7</v>
      </c>
      <c r="I1614">
        <v>102087</v>
      </c>
      <c r="J1614">
        <v>11</v>
      </c>
      <c r="K1614" t="s">
        <v>6727</v>
      </c>
      <c r="L1614">
        <v>0</v>
      </c>
      <c r="M1614" t="s">
        <v>5520</v>
      </c>
      <c r="N1614">
        <v>384308.68</v>
      </c>
      <c r="O1614">
        <v>0</v>
      </c>
      <c r="P1614">
        <v>0</v>
      </c>
      <c r="Q1614">
        <v>384308.68</v>
      </c>
      <c r="R1614">
        <v>0</v>
      </c>
      <c r="S1614">
        <v>0</v>
      </c>
    </row>
    <row r="1615" spans="1:19" x14ac:dyDescent="0.35">
      <c r="A1615">
        <v>2024</v>
      </c>
      <c r="B1615" t="s">
        <v>5538</v>
      </c>
      <c r="C1615">
        <v>71</v>
      </c>
      <c r="D1615">
        <v>2</v>
      </c>
      <c r="E1615">
        <v>13</v>
      </c>
      <c r="F1615" t="s">
        <v>531</v>
      </c>
      <c r="G1615" t="s">
        <v>5630</v>
      </c>
      <c r="H1615">
        <v>7</v>
      </c>
      <c r="I1615">
        <v>102087</v>
      </c>
      <c r="J1615">
        <v>1111</v>
      </c>
      <c r="K1615" t="s">
        <v>6726</v>
      </c>
      <c r="L1615">
        <v>0</v>
      </c>
      <c r="M1615" t="s">
        <v>5520</v>
      </c>
      <c r="N1615">
        <v>-245122.14</v>
      </c>
      <c r="O1615">
        <v>1593414.23</v>
      </c>
      <c r="P1615">
        <v>0</v>
      </c>
      <c r="Q1615">
        <v>1340008.27</v>
      </c>
      <c r="R1615">
        <v>0</v>
      </c>
      <c r="S1615">
        <v>8283.82</v>
      </c>
    </row>
    <row r="1616" spans="1:19" x14ac:dyDescent="0.35">
      <c r="A1616">
        <v>2024</v>
      </c>
      <c r="B1616" t="s">
        <v>5594</v>
      </c>
      <c r="C1616">
        <v>73</v>
      </c>
      <c r="D1616">
        <v>2</v>
      </c>
      <c r="E1616">
        <v>7</v>
      </c>
      <c r="F1616" t="s">
        <v>314</v>
      </c>
      <c r="G1616" t="s">
        <v>5747</v>
      </c>
      <c r="H1616">
        <v>7</v>
      </c>
      <c r="I1616">
        <v>102087</v>
      </c>
      <c r="J1616">
        <v>1105</v>
      </c>
      <c r="K1616" t="s">
        <v>6726</v>
      </c>
      <c r="L1616">
        <v>0</v>
      </c>
      <c r="M1616" t="s">
        <v>5520</v>
      </c>
      <c r="N1616">
        <v>125229.74</v>
      </c>
      <c r="O1616">
        <v>37614.980000000003</v>
      </c>
      <c r="P1616">
        <v>0</v>
      </c>
      <c r="Q1616">
        <v>25981.14</v>
      </c>
      <c r="R1616">
        <v>0</v>
      </c>
      <c r="S1616">
        <v>136863.57999999999</v>
      </c>
    </row>
    <row r="1617" spans="1:19" x14ac:dyDescent="0.35">
      <c r="A1617">
        <v>2024</v>
      </c>
      <c r="B1617" t="s">
        <v>5594</v>
      </c>
      <c r="C1617">
        <v>73</v>
      </c>
      <c r="D1617">
        <v>2</v>
      </c>
      <c r="E1617">
        <v>13</v>
      </c>
      <c r="F1617" t="s">
        <v>455</v>
      </c>
      <c r="G1617" t="s">
        <v>6754</v>
      </c>
      <c r="H1617">
        <v>7</v>
      </c>
      <c r="I1617">
        <v>102087</v>
      </c>
      <c r="J1617">
        <v>11</v>
      </c>
      <c r="K1617" t="s">
        <v>6727</v>
      </c>
      <c r="L1617">
        <v>0</v>
      </c>
      <c r="M1617" t="s">
        <v>5520</v>
      </c>
      <c r="N1617">
        <v>22163.1</v>
      </c>
      <c r="O1617">
        <v>107670.74</v>
      </c>
      <c r="P1617">
        <v>0</v>
      </c>
      <c r="Q1617">
        <v>88750</v>
      </c>
      <c r="R1617">
        <v>0</v>
      </c>
      <c r="S1617">
        <v>41083.839999999997</v>
      </c>
    </row>
    <row r="1618" spans="1:19" x14ac:dyDescent="0.35">
      <c r="A1618">
        <v>2024</v>
      </c>
      <c r="B1618" t="s">
        <v>6099</v>
      </c>
      <c r="C1618">
        <v>75</v>
      </c>
      <c r="D1618">
        <v>2</v>
      </c>
      <c r="E1618">
        <v>5</v>
      </c>
      <c r="F1618" t="s">
        <v>803</v>
      </c>
      <c r="G1618" t="s">
        <v>6755</v>
      </c>
      <c r="H1618">
        <v>7</v>
      </c>
      <c r="I1618">
        <v>102087</v>
      </c>
      <c r="J1618">
        <v>1111</v>
      </c>
      <c r="K1618" t="s">
        <v>6726</v>
      </c>
      <c r="L1618">
        <v>0</v>
      </c>
      <c r="M1618" t="s">
        <v>5520</v>
      </c>
      <c r="N1618">
        <v>189374.58</v>
      </c>
      <c r="O1618">
        <v>84993.21</v>
      </c>
      <c r="P1618">
        <v>0</v>
      </c>
      <c r="Q1618">
        <v>48430</v>
      </c>
      <c r="R1618">
        <v>0</v>
      </c>
      <c r="S1618">
        <v>225937.79</v>
      </c>
    </row>
    <row r="1619" spans="1:19" x14ac:dyDescent="0.35">
      <c r="A1619">
        <v>2024</v>
      </c>
      <c r="B1619" t="s">
        <v>6099</v>
      </c>
      <c r="C1619">
        <v>75</v>
      </c>
      <c r="D1619">
        <v>2</v>
      </c>
      <c r="E1619">
        <v>6</v>
      </c>
      <c r="F1619" t="s">
        <v>515</v>
      </c>
      <c r="G1619" t="s">
        <v>6101</v>
      </c>
      <c r="H1619">
        <v>7</v>
      </c>
      <c r="I1619">
        <v>102087</v>
      </c>
      <c r="J1619">
        <v>1111</v>
      </c>
      <c r="K1619" t="s">
        <v>6726</v>
      </c>
      <c r="L1619">
        <v>0</v>
      </c>
      <c r="M1619" t="s">
        <v>5520</v>
      </c>
      <c r="N1619">
        <v>62798.3</v>
      </c>
      <c r="O1619">
        <v>102053.93</v>
      </c>
      <c r="P1619">
        <v>0</v>
      </c>
      <c r="Q1619">
        <v>118021.69</v>
      </c>
      <c r="R1619">
        <v>0</v>
      </c>
      <c r="S1619">
        <v>46830.54</v>
      </c>
    </row>
    <row r="1620" spans="1:19" x14ac:dyDescent="0.35">
      <c r="A1620">
        <v>2024</v>
      </c>
      <c r="B1620" t="s">
        <v>5770</v>
      </c>
      <c r="C1620">
        <v>77</v>
      </c>
      <c r="D1620">
        <v>2</v>
      </c>
      <c r="E1620">
        <v>3</v>
      </c>
      <c r="F1620" t="s">
        <v>812</v>
      </c>
      <c r="G1620" t="s">
        <v>6153</v>
      </c>
      <c r="H1620">
        <v>7</v>
      </c>
      <c r="I1620">
        <v>102087</v>
      </c>
      <c r="J1620">
        <v>11</v>
      </c>
      <c r="K1620" t="s">
        <v>6727</v>
      </c>
      <c r="L1620">
        <v>0</v>
      </c>
      <c r="M1620" t="s">
        <v>5520</v>
      </c>
      <c r="N1620">
        <v>82641.600000000006</v>
      </c>
      <c r="O1620">
        <v>46327.77</v>
      </c>
      <c r="P1620">
        <v>0</v>
      </c>
      <c r="Q1620">
        <v>31853.439999999999</v>
      </c>
      <c r="R1620">
        <v>0</v>
      </c>
      <c r="S1620">
        <v>97115.93</v>
      </c>
    </row>
    <row r="1621" spans="1:19" x14ac:dyDescent="0.35">
      <c r="A1621">
        <v>2024</v>
      </c>
      <c r="B1621" t="s">
        <v>5770</v>
      </c>
      <c r="C1621">
        <v>77</v>
      </c>
      <c r="D1621">
        <v>2</v>
      </c>
      <c r="E1621">
        <v>8</v>
      </c>
      <c r="F1621" t="s">
        <v>254</v>
      </c>
      <c r="G1621" t="s">
        <v>6756</v>
      </c>
      <c r="H1621">
        <v>7</v>
      </c>
      <c r="I1621">
        <v>102087</v>
      </c>
      <c r="J1621">
        <v>11</v>
      </c>
      <c r="K1621" t="s">
        <v>6727</v>
      </c>
      <c r="L1621">
        <v>0</v>
      </c>
      <c r="M1621" t="s">
        <v>5520</v>
      </c>
      <c r="N1621">
        <v>2</v>
      </c>
      <c r="O1621">
        <v>0</v>
      </c>
      <c r="P1621">
        <v>0</v>
      </c>
      <c r="Q1621">
        <v>0</v>
      </c>
      <c r="R1621">
        <v>0</v>
      </c>
      <c r="S1621">
        <v>2</v>
      </c>
    </row>
    <row r="1622" spans="1:19" x14ac:dyDescent="0.35">
      <c r="A1622">
        <v>2024</v>
      </c>
      <c r="B1622" t="s">
        <v>5567</v>
      </c>
      <c r="C1622">
        <v>80</v>
      </c>
      <c r="D1622">
        <v>2</v>
      </c>
      <c r="E1622">
        <v>4</v>
      </c>
      <c r="F1622" t="s">
        <v>311</v>
      </c>
      <c r="G1622" t="s">
        <v>6757</v>
      </c>
      <c r="H1622">
        <v>7</v>
      </c>
      <c r="I1622">
        <v>102087</v>
      </c>
      <c r="J1622">
        <v>1111</v>
      </c>
      <c r="K1622" t="s">
        <v>6726</v>
      </c>
      <c r="L1622">
        <v>0</v>
      </c>
      <c r="M1622" t="s">
        <v>5520</v>
      </c>
      <c r="N1622">
        <v>169342.48</v>
      </c>
      <c r="O1622">
        <v>133516.74</v>
      </c>
      <c r="P1622">
        <v>0</v>
      </c>
      <c r="Q1622">
        <v>267930.05</v>
      </c>
      <c r="R1622">
        <v>0</v>
      </c>
      <c r="S1622">
        <v>34929.17</v>
      </c>
    </row>
    <row r="1623" spans="1:19" x14ac:dyDescent="0.35">
      <c r="A1623">
        <v>2024</v>
      </c>
      <c r="B1623" t="s">
        <v>5567</v>
      </c>
      <c r="C1623">
        <v>80</v>
      </c>
      <c r="D1623">
        <v>2</v>
      </c>
      <c r="E1623">
        <v>6</v>
      </c>
      <c r="F1623" t="s">
        <v>822</v>
      </c>
      <c r="G1623" t="s">
        <v>5568</v>
      </c>
      <c r="H1623">
        <v>7</v>
      </c>
      <c r="I1623">
        <v>102087</v>
      </c>
      <c r="J1623">
        <v>1111</v>
      </c>
      <c r="K1623" t="s">
        <v>6726</v>
      </c>
      <c r="L1623">
        <v>0</v>
      </c>
      <c r="M1623" t="s">
        <v>5520</v>
      </c>
      <c r="N1623">
        <v>108171.07</v>
      </c>
      <c r="O1623">
        <v>121692.85</v>
      </c>
      <c r="P1623">
        <v>0</v>
      </c>
      <c r="Q1623">
        <v>82135.62</v>
      </c>
      <c r="R1623">
        <v>0</v>
      </c>
      <c r="S1623">
        <v>147728.29999999999</v>
      </c>
    </row>
    <row r="1624" spans="1:19" x14ac:dyDescent="0.35">
      <c r="A1624">
        <v>2024</v>
      </c>
      <c r="B1624" t="s">
        <v>6113</v>
      </c>
      <c r="C1624">
        <v>82</v>
      </c>
      <c r="D1624">
        <v>2</v>
      </c>
      <c r="E1624">
        <v>3</v>
      </c>
      <c r="F1624" t="s">
        <v>366</v>
      </c>
      <c r="G1624" t="s">
        <v>6115</v>
      </c>
      <c r="H1624">
        <v>7</v>
      </c>
      <c r="I1624">
        <v>102087</v>
      </c>
      <c r="J1624">
        <v>1111</v>
      </c>
      <c r="K1624" t="s">
        <v>6726</v>
      </c>
      <c r="L1624">
        <v>0</v>
      </c>
      <c r="M1624" t="s">
        <v>5520</v>
      </c>
      <c r="N1624">
        <v>65674.69</v>
      </c>
      <c r="O1624">
        <v>438535.49</v>
      </c>
      <c r="P1624">
        <v>0</v>
      </c>
      <c r="Q1624">
        <v>415000</v>
      </c>
      <c r="R1624">
        <v>0</v>
      </c>
      <c r="S1624">
        <v>89210.18</v>
      </c>
    </row>
    <row r="1625" spans="1:19" x14ac:dyDescent="0.35">
      <c r="A1625">
        <v>2024</v>
      </c>
      <c r="B1625" t="s">
        <v>5793</v>
      </c>
      <c r="C1625">
        <v>83</v>
      </c>
      <c r="D1625">
        <v>2</v>
      </c>
      <c r="E1625">
        <v>2</v>
      </c>
      <c r="F1625" t="s">
        <v>827</v>
      </c>
      <c r="G1625" t="s">
        <v>5794</v>
      </c>
      <c r="H1625">
        <v>7</v>
      </c>
      <c r="I1625">
        <v>102087</v>
      </c>
      <c r="J1625">
        <v>1111</v>
      </c>
      <c r="K1625" t="s">
        <v>6726</v>
      </c>
      <c r="L1625">
        <v>0</v>
      </c>
      <c r="M1625" t="s">
        <v>5520</v>
      </c>
      <c r="N1625">
        <v>216977.64</v>
      </c>
      <c r="O1625">
        <v>34299.93</v>
      </c>
      <c r="P1625">
        <v>0</v>
      </c>
      <c r="Q1625">
        <v>168321.49</v>
      </c>
      <c r="R1625">
        <v>0</v>
      </c>
      <c r="S1625">
        <v>82956.08</v>
      </c>
    </row>
    <row r="1626" spans="1:19" x14ac:dyDescent="0.35">
      <c r="A1626">
        <v>2024</v>
      </c>
      <c r="B1626" t="s">
        <v>5686</v>
      </c>
      <c r="C1626">
        <v>84</v>
      </c>
      <c r="D1626">
        <v>2</v>
      </c>
      <c r="E1626">
        <v>7</v>
      </c>
      <c r="F1626" t="s">
        <v>787</v>
      </c>
      <c r="G1626" t="s">
        <v>6122</v>
      </c>
      <c r="H1626">
        <v>7</v>
      </c>
      <c r="I1626">
        <v>102087</v>
      </c>
      <c r="J1626">
        <v>1111</v>
      </c>
      <c r="K1626" t="s">
        <v>6726</v>
      </c>
      <c r="L1626">
        <v>0</v>
      </c>
      <c r="M1626" t="s">
        <v>5520</v>
      </c>
      <c r="N1626">
        <v>3463.47</v>
      </c>
      <c r="O1626">
        <v>547001.27</v>
      </c>
      <c r="P1626">
        <v>0</v>
      </c>
      <c r="Q1626">
        <v>318469.63</v>
      </c>
      <c r="R1626">
        <v>0</v>
      </c>
      <c r="S1626">
        <v>231995.11</v>
      </c>
    </row>
    <row r="1627" spans="1:19" x14ac:dyDescent="0.35">
      <c r="A1627">
        <v>2024</v>
      </c>
      <c r="B1627" t="s">
        <v>5728</v>
      </c>
      <c r="C1627">
        <v>85</v>
      </c>
      <c r="D1627">
        <v>2</v>
      </c>
      <c r="E1627">
        <v>1</v>
      </c>
      <c r="F1627" t="s">
        <v>838</v>
      </c>
      <c r="G1627" t="s">
        <v>6249</v>
      </c>
      <c r="H1627">
        <v>7</v>
      </c>
      <c r="I1627">
        <v>102087</v>
      </c>
      <c r="J1627">
        <v>1111</v>
      </c>
      <c r="K1627" t="s">
        <v>6726</v>
      </c>
      <c r="L1627">
        <v>0</v>
      </c>
      <c r="M1627" t="s">
        <v>5520</v>
      </c>
      <c r="N1627">
        <v>439365.94</v>
      </c>
      <c r="O1627">
        <v>0</v>
      </c>
      <c r="P1627">
        <v>0</v>
      </c>
      <c r="Q1627">
        <v>0</v>
      </c>
      <c r="R1627">
        <v>0</v>
      </c>
      <c r="S1627">
        <v>439365.94</v>
      </c>
    </row>
    <row r="1628" spans="1:19" x14ac:dyDescent="0.35">
      <c r="A1628">
        <v>2024</v>
      </c>
      <c r="B1628" t="s">
        <v>5728</v>
      </c>
      <c r="C1628">
        <v>85</v>
      </c>
      <c r="D1628">
        <v>2</v>
      </c>
      <c r="E1628">
        <v>2</v>
      </c>
      <c r="F1628" t="s">
        <v>839</v>
      </c>
      <c r="G1628" t="s">
        <v>6124</v>
      </c>
      <c r="H1628">
        <v>7</v>
      </c>
      <c r="I1628">
        <v>102087</v>
      </c>
      <c r="J1628">
        <v>11</v>
      </c>
      <c r="K1628" t="s">
        <v>6727</v>
      </c>
      <c r="L1628">
        <v>0</v>
      </c>
      <c r="M1628" t="s">
        <v>5520</v>
      </c>
      <c r="N1628">
        <v>1219260.06</v>
      </c>
      <c r="O1628">
        <v>337709.75</v>
      </c>
      <c r="P1628">
        <v>0</v>
      </c>
      <c r="Q1628">
        <v>478200</v>
      </c>
      <c r="R1628">
        <v>0</v>
      </c>
      <c r="S1628">
        <v>1078769.81</v>
      </c>
    </row>
    <row r="1629" spans="1:19" x14ac:dyDescent="0.35">
      <c r="A1629">
        <v>2024</v>
      </c>
      <c r="B1629" t="s">
        <v>5728</v>
      </c>
      <c r="C1629">
        <v>85</v>
      </c>
      <c r="D1629">
        <v>2</v>
      </c>
      <c r="E1629">
        <v>3</v>
      </c>
      <c r="F1629" t="s">
        <v>480</v>
      </c>
      <c r="G1629" t="s">
        <v>5783</v>
      </c>
      <c r="H1629">
        <v>7</v>
      </c>
      <c r="I1629">
        <v>102087</v>
      </c>
      <c r="J1629">
        <v>1111</v>
      </c>
      <c r="K1629" t="s">
        <v>6726</v>
      </c>
      <c r="L1629">
        <v>0</v>
      </c>
      <c r="M1629" t="s">
        <v>5520</v>
      </c>
      <c r="N1629">
        <v>215143.48</v>
      </c>
      <c r="O1629">
        <v>73897.399999999994</v>
      </c>
      <c r="P1629">
        <v>0</v>
      </c>
      <c r="Q1629">
        <v>76133.75</v>
      </c>
      <c r="R1629">
        <v>0</v>
      </c>
      <c r="S1629">
        <v>212907.13</v>
      </c>
    </row>
    <row r="1630" spans="1:19" x14ac:dyDescent="0.35">
      <c r="A1630">
        <v>2024</v>
      </c>
      <c r="B1630" t="s">
        <v>5728</v>
      </c>
      <c r="C1630">
        <v>85</v>
      </c>
      <c r="D1630">
        <v>2</v>
      </c>
      <c r="E1630">
        <v>4</v>
      </c>
      <c r="F1630" t="s">
        <v>510</v>
      </c>
      <c r="G1630" t="s">
        <v>6250</v>
      </c>
      <c r="H1630">
        <v>7</v>
      </c>
      <c r="I1630">
        <v>102087</v>
      </c>
      <c r="J1630">
        <v>1111</v>
      </c>
      <c r="K1630" t="s">
        <v>6726</v>
      </c>
      <c r="L1630">
        <v>0</v>
      </c>
      <c r="M1630" t="s">
        <v>5520</v>
      </c>
      <c r="N1630">
        <v>914284.6</v>
      </c>
      <c r="O1630">
        <v>184159.51</v>
      </c>
      <c r="P1630">
        <v>0</v>
      </c>
      <c r="Q1630">
        <v>77484.960000000006</v>
      </c>
      <c r="R1630">
        <v>0</v>
      </c>
      <c r="S1630">
        <v>1020959.15</v>
      </c>
    </row>
    <row r="1631" spans="1:19" x14ac:dyDescent="0.35">
      <c r="A1631">
        <v>2024</v>
      </c>
      <c r="B1631" t="s">
        <v>5728</v>
      </c>
      <c r="C1631">
        <v>85</v>
      </c>
      <c r="D1631">
        <v>2</v>
      </c>
      <c r="E1631">
        <v>5</v>
      </c>
      <c r="F1631" t="s">
        <v>840</v>
      </c>
      <c r="G1631" t="s">
        <v>5729</v>
      </c>
      <c r="H1631">
        <v>7</v>
      </c>
      <c r="I1631">
        <v>102087</v>
      </c>
      <c r="J1631">
        <v>11</v>
      </c>
      <c r="K1631" t="s">
        <v>6727</v>
      </c>
      <c r="L1631">
        <v>0</v>
      </c>
      <c r="M1631" t="s">
        <v>5520</v>
      </c>
      <c r="N1631">
        <v>48316.58</v>
      </c>
      <c r="O1631">
        <v>39294.550000000003</v>
      </c>
      <c r="P1631">
        <v>0</v>
      </c>
      <c r="Q1631">
        <v>33200</v>
      </c>
      <c r="R1631">
        <v>0</v>
      </c>
      <c r="S1631">
        <v>54411.13</v>
      </c>
    </row>
    <row r="1632" spans="1:19" x14ac:dyDescent="0.35">
      <c r="A1632">
        <v>2024</v>
      </c>
      <c r="B1632" t="s">
        <v>5728</v>
      </c>
      <c r="C1632">
        <v>85</v>
      </c>
      <c r="D1632">
        <v>2</v>
      </c>
      <c r="E1632">
        <v>7</v>
      </c>
      <c r="F1632" t="s">
        <v>841</v>
      </c>
      <c r="G1632" t="s">
        <v>6439</v>
      </c>
      <c r="H1632">
        <v>7</v>
      </c>
      <c r="I1632">
        <v>102087</v>
      </c>
      <c r="J1632">
        <v>1111</v>
      </c>
      <c r="K1632" t="s">
        <v>6726</v>
      </c>
      <c r="L1632">
        <v>0</v>
      </c>
      <c r="M1632" t="s">
        <v>5520</v>
      </c>
      <c r="N1632">
        <v>49638.12</v>
      </c>
      <c r="O1632">
        <v>16475.66</v>
      </c>
      <c r="P1632">
        <v>0</v>
      </c>
      <c r="Q1632">
        <v>14000</v>
      </c>
      <c r="R1632">
        <v>0</v>
      </c>
      <c r="S1632">
        <v>52113.78</v>
      </c>
    </row>
    <row r="1633" spans="1:19" x14ac:dyDescent="0.35">
      <c r="A1633">
        <v>2024</v>
      </c>
      <c r="B1633" t="s">
        <v>5688</v>
      </c>
      <c r="C1633">
        <v>87</v>
      </c>
      <c r="D1633">
        <v>2</v>
      </c>
      <c r="E1633">
        <v>1</v>
      </c>
      <c r="F1633" t="s">
        <v>722</v>
      </c>
      <c r="G1633" t="s">
        <v>6271</v>
      </c>
      <c r="H1633">
        <v>7</v>
      </c>
      <c r="I1633">
        <v>102087</v>
      </c>
      <c r="J1633">
        <v>1111</v>
      </c>
      <c r="K1633" t="s">
        <v>6726</v>
      </c>
      <c r="L1633">
        <v>0</v>
      </c>
      <c r="M1633" t="s">
        <v>5520</v>
      </c>
      <c r="N1633">
        <v>536992.18000000005</v>
      </c>
      <c r="O1633">
        <v>303212.55</v>
      </c>
      <c r="P1633">
        <v>0</v>
      </c>
      <c r="Q1633">
        <v>243412.57</v>
      </c>
      <c r="R1633">
        <v>0</v>
      </c>
      <c r="S1633">
        <v>596792.16</v>
      </c>
    </row>
    <row r="1634" spans="1:19" x14ac:dyDescent="0.35">
      <c r="A1634">
        <v>2024</v>
      </c>
      <c r="B1634" t="s">
        <v>5688</v>
      </c>
      <c r="C1634">
        <v>87</v>
      </c>
      <c r="D1634">
        <v>2</v>
      </c>
      <c r="E1634">
        <v>2</v>
      </c>
      <c r="F1634" t="s">
        <v>845</v>
      </c>
      <c r="G1634" t="s">
        <v>6758</v>
      </c>
      <c r="H1634">
        <v>7</v>
      </c>
      <c r="I1634">
        <v>102087</v>
      </c>
      <c r="J1634">
        <v>1111</v>
      </c>
      <c r="K1634" t="s">
        <v>6726</v>
      </c>
      <c r="L1634">
        <v>0</v>
      </c>
      <c r="M1634" t="s">
        <v>5520</v>
      </c>
      <c r="N1634">
        <v>552</v>
      </c>
      <c r="O1634">
        <v>0</v>
      </c>
      <c r="P1634">
        <v>0</v>
      </c>
      <c r="Q1634">
        <v>0</v>
      </c>
      <c r="R1634">
        <v>0</v>
      </c>
      <c r="S1634">
        <v>552</v>
      </c>
    </row>
    <row r="1635" spans="1:19" x14ac:dyDescent="0.35">
      <c r="A1635">
        <v>2024</v>
      </c>
      <c r="B1635" t="s">
        <v>5696</v>
      </c>
      <c r="C1635">
        <v>88</v>
      </c>
      <c r="D1635">
        <v>2</v>
      </c>
      <c r="E1635">
        <v>11</v>
      </c>
      <c r="F1635" t="s">
        <v>524</v>
      </c>
      <c r="G1635" t="s">
        <v>6133</v>
      </c>
      <c r="H1635">
        <v>7</v>
      </c>
      <c r="I1635">
        <v>102087</v>
      </c>
      <c r="J1635">
        <v>1111</v>
      </c>
      <c r="K1635" t="s">
        <v>6726</v>
      </c>
      <c r="L1635">
        <v>0</v>
      </c>
      <c r="M1635" t="s">
        <v>5520</v>
      </c>
      <c r="N1635">
        <v>48939.8</v>
      </c>
      <c r="O1635">
        <v>47242.43</v>
      </c>
      <c r="P1635">
        <v>0</v>
      </c>
      <c r="Q1635">
        <v>40000</v>
      </c>
      <c r="R1635">
        <v>0</v>
      </c>
      <c r="S1635">
        <v>56182.23</v>
      </c>
    </row>
    <row r="1636" spans="1:19" x14ac:dyDescent="0.35">
      <c r="A1636">
        <v>2024</v>
      </c>
      <c r="B1636" t="s">
        <v>5696</v>
      </c>
      <c r="C1636">
        <v>88</v>
      </c>
      <c r="D1636">
        <v>2</v>
      </c>
      <c r="E1636">
        <v>13</v>
      </c>
      <c r="F1636" t="s">
        <v>125</v>
      </c>
      <c r="G1636" t="s">
        <v>6251</v>
      </c>
      <c r="H1636">
        <v>7</v>
      </c>
      <c r="I1636">
        <v>102087</v>
      </c>
      <c r="J1636">
        <v>1111</v>
      </c>
      <c r="K1636" t="s">
        <v>6726</v>
      </c>
      <c r="L1636">
        <v>0</v>
      </c>
      <c r="M1636" t="s">
        <v>5520</v>
      </c>
      <c r="N1636">
        <v>197073.46</v>
      </c>
      <c r="O1636">
        <v>230973.45</v>
      </c>
      <c r="P1636">
        <v>0</v>
      </c>
      <c r="Q1636">
        <v>122165</v>
      </c>
      <c r="R1636">
        <v>0</v>
      </c>
      <c r="S1636">
        <v>305881.90999999997</v>
      </c>
    </row>
    <row r="1637" spans="1:19" x14ac:dyDescent="0.35">
      <c r="A1637">
        <v>2024</v>
      </c>
      <c r="B1637" t="s">
        <v>5551</v>
      </c>
      <c r="C1637">
        <v>89</v>
      </c>
      <c r="D1637">
        <v>2</v>
      </c>
      <c r="E1637">
        <v>2</v>
      </c>
      <c r="F1637" t="s">
        <v>853</v>
      </c>
      <c r="G1637" t="s">
        <v>6252</v>
      </c>
      <c r="H1637">
        <v>7</v>
      </c>
      <c r="I1637">
        <v>102087</v>
      </c>
      <c r="J1637">
        <v>1111</v>
      </c>
      <c r="K1637" t="s">
        <v>6726</v>
      </c>
      <c r="L1637">
        <v>0</v>
      </c>
      <c r="M1637" t="s">
        <v>5520</v>
      </c>
      <c r="N1637">
        <v>48613.3</v>
      </c>
      <c r="O1637">
        <v>65903.06</v>
      </c>
      <c r="P1637">
        <v>0</v>
      </c>
      <c r="Q1637">
        <v>69693.460000000006</v>
      </c>
      <c r="R1637">
        <v>0</v>
      </c>
      <c r="S1637">
        <v>44822.9</v>
      </c>
    </row>
    <row r="1638" spans="1:19" x14ac:dyDescent="0.35">
      <c r="A1638">
        <v>2024</v>
      </c>
      <c r="B1638" t="s">
        <v>5551</v>
      </c>
      <c r="C1638">
        <v>89</v>
      </c>
      <c r="D1638">
        <v>2</v>
      </c>
      <c r="E1638">
        <v>3</v>
      </c>
      <c r="F1638" t="s">
        <v>391</v>
      </c>
      <c r="G1638" t="s">
        <v>6253</v>
      </c>
      <c r="H1638">
        <v>7</v>
      </c>
      <c r="I1638">
        <v>102087</v>
      </c>
      <c r="J1638">
        <v>1111</v>
      </c>
      <c r="K1638" t="s">
        <v>6726</v>
      </c>
      <c r="L1638">
        <v>0</v>
      </c>
      <c r="M1638" t="s">
        <v>5520</v>
      </c>
      <c r="N1638">
        <v>100004.28</v>
      </c>
      <c r="O1638">
        <v>92656.97</v>
      </c>
      <c r="P1638">
        <v>0</v>
      </c>
      <c r="Q1638">
        <v>72000</v>
      </c>
      <c r="R1638">
        <v>0</v>
      </c>
      <c r="S1638">
        <v>120661.25</v>
      </c>
    </row>
    <row r="1639" spans="1:19" x14ac:dyDescent="0.35">
      <c r="A1639">
        <v>2024</v>
      </c>
      <c r="B1639" t="s">
        <v>5551</v>
      </c>
      <c r="C1639">
        <v>89</v>
      </c>
      <c r="D1639">
        <v>2</v>
      </c>
      <c r="E1639">
        <v>5</v>
      </c>
      <c r="F1639" t="s">
        <v>854</v>
      </c>
      <c r="G1639" t="s">
        <v>6337</v>
      </c>
      <c r="H1639">
        <v>7</v>
      </c>
      <c r="I1639">
        <v>102087</v>
      </c>
      <c r="J1639">
        <v>1111</v>
      </c>
      <c r="K1639" t="s">
        <v>6726</v>
      </c>
      <c r="L1639">
        <v>0</v>
      </c>
      <c r="M1639" t="s">
        <v>5520</v>
      </c>
      <c r="N1639">
        <v>5467.74</v>
      </c>
      <c r="O1639">
        <v>5011.93</v>
      </c>
      <c r="P1639">
        <v>0</v>
      </c>
      <c r="Q1639">
        <v>4650</v>
      </c>
      <c r="R1639">
        <v>0</v>
      </c>
      <c r="S1639">
        <v>5829.67</v>
      </c>
    </row>
    <row r="1640" spans="1:19" x14ac:dyDescent="0.35">
      <c r="A1640">
        <v>2024</v>
      </c>
      <c r="B1640" t="s">
        <v>5551</v>
      </c>
      <c r="C1640">
        <v>89</v>
      </c>
      <c r="D1640">
        <v>2</v>
      </c>
      <c r="E1640">
        <v>15</v>
      </c>
      <c r="F1640" t="s">
        <v>627</v>
      </c>
      <c r="G1640" t="s">
        <v>6139</v>
      </c>
      <c r="H1640">
        <v>7</v>
      </c>
      <c r="I1640">
        <v>102087</v>
      </c>
      <c r="J1640">
        <v>1111</v>
      </c>
      <c r="K1640" t="s">
        <v>6726</v>
      </c>
      <c r="L1640">
        <v>0</v>
      </c>
      <c r="M1640" t="s">
        <v>5520</v>
      </c>
      <c r="N1640">
        <v>178324.58</v>
      </c>
      <c r="O1640">
        <v>103070.37</v>
      </c>
      <c r="P1640">
        <v>0</v>
      </c>
      <c r="Q1640">
        <v>172290.96</v>
      </c>
      <c r="R1640">
        <v>0</v>
      </c>
      <c r="S1640">
        <v>109103.99</v>
      </c>
    </row>
    <row r="1641" spans="1:19" x14ac:dyDescent="0.35">
      <c r="A1641">
        <v>2024</v>
      </c>
      <c r="B1641" t="s">
        <v>5773</v>
      </c>
      <c r="C1641">
        <v>91</v>
      </c>
      <c r="D1641">
        <v>2</v>
      </c>
      <c r="E1641">
        <v>5</v>
      </c>
      <c r="F1641" t="s">
        <v>480</v>
      </c>
      <c r="G1641" t="s">
        <v>6256</v>
      </c>
      <c r="H1641">
        <v>7</v>
      </c>
      <c r="I1641">
        <v>102087</v>
      </c>
      <c r="J1641">
        <v>1111</v>
      </c>
      <c r="K1641" t="s">
        <v>6726</v>
      </c>
      <c r="L1641">
        <v>0</v>
      </c>
      <c r="M1641" t="s">
        <v>5520</v>
      </c>
      <c r="N1641">
        <v>208153.8</v>
      </c>
      <c r="O1641">
        <v>45301.67</v>
      </c>
      <c r="P1641">
        <v>0</v>
      </c>
      <c r="Q1641">
        <v>25990.799999999999</v>
      </c>
      <c r="R1641">
        <v>0</v>
      </c>
      <c r="S1641">
        <v>227464.67</v>
      </c>
    </row>
    <row r="1642" spans="1:19" x14ac:dyDescent="0.35">
      <c r="A1642">
        <v>2024</v>
      </c>
      <c r="B1642" t="s">
        <v>5773</v>
      </c>
      <c r="C1642">
        <v>91</v>
      </c>
      <c r="D1642">
        <v>2</v>
      </c>
      <c r="E1642">
        <v>6</v>
      </c>
      <c r="F1642" t="s">
        <v>629</v>
      </c>
      <c r="G1642" t="s">
        <v>6257</v>
      </c>
      <c r="H1642">
        <v>7</v>
      </c>
      <c r="I1642">
        <v>102087</v>
      </c>
      <c r="J1642">
        <v>1105</v>
      </c>
      <c r="K1642" t="s">
        <v>6726</v>
      </c>
      <c r="L1642">
        <v>0</v>
      </c>
      <c r="M1642" t="s">
        <v>5520</v>
      </c>
      <c r="N1642">
        <v>81798.039999999994</v>
      </c>
      <c r="O1642">
        <v>45163.91</v>
      </c>
      <c r="P1642">
        <v>0</v>
      </c>
      <c r="Q1642">
        <v>0</v>
      </c>
      <c r="R1642">
        <v>0</v>
      </c>
      <c r="S1642">
        <v>126961.95</v>
      </c>
    </row>
    <row r="1643" spans="1:19" x14ac:dyDescent="0.35">
      <c r="A1643">
        <v>2024</v>
      </c>
      <c r="B1643" t="s">
        <v>5773</v>
      </c>
      <c r="C1643">
        <v>91</v>
      </c>
      <c r="D1643">
        <v>2</v>
      </c>
      <c r="E1643">
        <v>7</v>
      </c>
      <c r="F1643" t="s">
        <v>858</v>
      </c>
      <c r="G1643" t="s">
        <v>6146</v>
      </c>
      <c r="H1643">
        <v>7</v>
      </c>
      <c r="I1643">
        <v>102087</v>
      </c>
      <c r="J1643">
        <v>1111</v>
      </c>
      <c r="K1643" t="s">
        <v>6726</v>
      </c>
      <c r="L1643">
        <v>0</v>
      </c>
      <c r="M1643" t="s">
        <v>5520</v>
      </c>
      <c r="N1643">
        <v>254434.54</v>
      </c>
      <c r="O1643">
        <v>82515</v>
      </c>
      <c r="P1643">
        <v>0</v>
      </c>
      <c r="Q1643">
        <v>72300.08</v>
      </c>
      <c r="R1643">
        <v>0</v>
      </c>
      <c r="S1643">
        <v>264649.46000000002</v>
      </c>
    </row>
    <row r="1644" spans="1:19" x14ac:dyDescent="0.35">
      <c r="A1644">
        <v>2024</v>
      </c>
      <c r="B1644" t="s">
        <v>5775</v>
      </c>
      <c r="C1644">
        <v>92</v>
      </c>
      <c r="D1644">
        <v>2</v>
      </c>
      <c r="E1644">
        <v>1</v>
      </c>
      <c r="F1644" t="s">
        <v>574</v>
      </c>
      <c r="G1644" t="s">
        <v>6258</v>
      </c>
      <c r="H1644">
        <v>7</v>
      </c>
      <c r="I1644">
        <v>102087</v>
      </c>
      <c r="J1644">
        <v>1111</v>
      </c>
      <c r="K1644" t="s">
        <v>6726</v>
      </c>
      <c r="L1644">
        <v>0</v>
      </c>
      <c r="M1644" t="s">
        <v>5520</v>
      </c>
      <c r="N1644">
        <v>208167.77</v>
      </c>
      <c r="O1644">
        <v>89983.81</v>
      </c>
      <c r="P1644">
        <v>0</v>
      </c>
      <c r="Q1644">
        <v>100336.99</v>
      </c>
      <c r="R1644">
        <v>0</v>
      </c>
      <c r="S1644">
        <v>197814.59</v>
      </c>
    </row>
    <row r="1645" spans="1:19" x14ac:dyDescent="0.35">
      <c r="A1645">
        <v>2024</v>
      </c>
      <c r="B1645" t="s">
        <v>5775</v>
      </c>
      <c r="C1645">
        <v>92</v>
      </c>
      <c r="D1645">
        <v>2</v>
      </c>
      <c r="E1645">
        <v>2</v>
      </c>
      <c r="F1645" t="s">
        <v>568</v>
      </c>
      <c r="G1645" t="s">
        <v>6338</v>
      </c>
      <c r="H1645">
        <v>7</v>
      </c>
      <c r="I1645">
        <v>102087</v>
      </c>
      <c r="J1645">
        <v>1111</v>
      </c>
      <c r="K1645" t="s">
        <v>6726</v>
      </c>
      <c r="L1645">
        <v>0</v>
      </c>
      <c r="M1645" t="s">
        <v>5520</v>
      </c>
      <c r="N1645">
        <v>236444.28</v>
      </c>
      <c r="O1645">
        <v>70982.91</v>
      </c>
      <c r="P1645">
        <v>0</v>
      </c>
      <c r="Q1645">
        <v>265269.62</v>
      </c>
      <c r="R1645">
        <v>0</v>
      </c>
      <c r="S1645">
        <v>42157.57</v>
      </c>
    </row>
    <row r="1646" spans="1:19" x14ac:dyDescent="0.35">
      <c r="A1646">
        <v>2024</v>
      </c>
      <c r="B1646" t="s">
        <v>5775</v>
      </c>
      <c r="C1646">
        <v>92</v>
      </c>
      <c r="D1646">
        <v>2</v>
      </c>
      <c r="E1646">
        <v>4</v>
      </c>
      <c r="F1646" t="s">
        <v>254</v>
      </c>
      <c r="G1646" t="s">
        <v>6259</v>
      </c>
      <c r="H1646">
        <v>7</v>
      </c>
      <c r="I1646">
        <v>102087</v>
      </c>
      <c r="J1646">
        <v>1111</v>
      </c>
      <c r="K1646" t="s">
        <v>6726</v>
      </c>
      <c r="L1646">
        <v>0</v>
      </c>
      <c r="M1646" t="s">
        <v>5520</v>
      </c>
      <c r="N1646">
        <v>104856.18</v>
      </c>
      <c r="O1646">
        <v>73042.429999999993</v>
      </c>
      <c r="P1646">
        <v>0</v>
      </c>
      <c r="Q1646">
        <v>69333.33</v>
      </c>
      <c r="R1646">
        <v>0</v>
      </c>
      <c r="S1646">
        <v>108565.28</v>
      </c>
    </row>
    <row r="1647" spans="1:19" x14ac:dyDescent="0.35">
      <c r="A1647">
        <v>2024</v>
      </c>
      <c r="B1647" t="s">
        <v>5775</v>
      </c>
      <c r="C1647">
        <v>92</v>
      </c>
      <c r="D1647">
        <v>2</v>
      </c>
      <c r="E1647">
        <v>5</v>
      </c>
      <c r="F1647" t="s">
        <v>412</v>
      </c>
      <c r="G1647" t="s">
        <v>5801</v>
      </c>
      <c r="H1647">
        <v>7</v>
      </c>
      <c r="I1647">
        <v>102087</v>
      </c>
      <c r="J1647">
        <v>1111</v>
      </c>
      <c r="K1647" t="s">
        <v>6726</v>
      </c>
      <c r="L1647">
        <v>0</v>
      </c>
      <c r="M1647" t="s">
        <v>5520</v>
      </c>
      <c r="N1647">
        <v>70851.850000000006</v>
      </c>
      <c r="O1647">
        <v>36264.85</v>
      </c>
      <c r="P1647">
        <v>0</v>
      </c>
      <c r="Q1647">
        <v>42514.19</v>
      </c>
      <c r="R1647">
        <v>0</v>
      </c>
      <c r="S1647">
        <v>64602.51</v>
      </c>
    </row>
    <row r="1648" spans="1:19" x14ac:dyDescent="0.35">
      <c r="A1648">
        <v>2024</v>
      </c>
      <c r="B1648" t="s">
        <v>5775</v>
      </c>
      <c r="C1648">
        <v>92</v>
      </c>
      <c r="D1648">
        <v>2</v>
      </c>
      <c r="E1648">
        <v>6</v>
      </c>
      <c r="F1648" t="s">
        <v>614</v>
      </c>
      <c r="G1648" t="s">
        <v>6260</v>
      </c>
      <c r="H1648">
        <v>7</v>
      </c>
      <c r="I1648">
        <v>102087</v>
      </c>
      <c r="J1648">
        <v>1111</v>
      </c>
      <c r="K1648" t="s">
        <v>6726</v>
      </c>
      <c r="L1648">
        <v>0</v>
      </c>
      <c r="M1648" t="s">
        <v>5520</v>
      </c>
      <c r="N1648">
        <v>152651.56</v>
      </c>
      <c r="O1648">
        <v>120032.27</v>
      </c>
      <c r="P1648">
        <v>0</v>
      </c>
      <c r="Q1648">
        <v>151833.01</v>
      </c>
      <c r="R1648">
        <v>0</v>
      </c>
      <c r="S1648">
        <v>120850.82</v>
      </c>
    </row>
    <row r="1649" spans="1:19" x14ac:dyDescent="0.35">
      <c r="A1649">
        <v>2024</v>
      </c>
      <c r="B1649" t="s">
        <v>5775</v>
      </c>
      <c r="C1649">
        <v>92</v>
      </c>
      <c r="D1649">
        <v>2</v>
      </c>
      <c r="E1649">
        <v>7</v>
      </c>
      <c r="F1649" t="s">
        <v>863</v>
      </c>
      <c r="G1649" t="s">
        <v>6261</v>
      </c>
      <c r="H1649">
        <v>7</v>
      </c>
      <c r="I1649">
        <v>102087</v>
      </c>
      <c r="J1649">
        <v>1111</v>
      </c>
      <c r="K1649" t="s">
        <v>6726</v>
      </c>
      <c r="L1649">
        <v>0</v>
      </c>
      <c r="M1649" t="s">
        <v>5520</v>
      </c>
      <c r="N1649">
        <v>193834.38</v>
      </c>
      <c r="O1649">
        <v>54400.03</v>
      </c>
      <c r="P1649">
        <v>0</v>
      </c>
      <c r="Q1649">
        <v>55087.09</v>
      </c>
      <c r="R1649">
        <v>0</v>
      </c>
      <c r="S1649">
        <v>193147.32</v>
      </c>
    </row>
    <row r="1650" spans="1:19" x14ac:dyDescent="0.35">
      <c r="A1650">
        <v>2024</v>
      </c>
      <c r="B1650" t="s">
        <v>5775</v>
      </c>
      <c r="C1650">
        <v>92</v>
      </c>
      <c r="D1650">
        <v>2</v>
      </c>
      <c r="E1650">
        <v>9</v>
      </c>
      <c r="F1650" t="s">
        <v>125</v>
      </c>
      <c r="G1650" t="s">
        <v>6262</v>
      </c>
      <c r="H1650">
        <v>7</v>
      </c>
      <c r="I1650">
        <v>102087</v>
      </c>
      <c r="J1650">
        <v>1111</v>
      </c>
      <c r="K1650" t="s">
        <v>6726</v>
      </c>
      <c r="L1650">
        <v>0</v>
      </c>
      <c r="M1650" t="s">
        <v>5520</v>
      </c>
      <c r="N1650">
        <v>112780.9</v>
      </c>
      <c r="O1650">
        <v>39943.620000000003</v>
      </c>
      <c r="P1650">
        <v>0</v>
      </c>
      <c r="Q1650">
        <v>50120</v>
      </c>
      <c r="R1650">
        <v>0</v>
      </c>
      <c r="S1650">
        <v>102604.52</v>
      </c>
    </row>
    <row r="1651" spans="1:19" x14ac:dyDescent="0.35">
      <c r="A1651">
        <v>2024</v>
      </c>
      <c r="B1651" t="s">
        <v>5876</v>
      </c>
      <c r="C1651">
        <v>74</v>
      </c>
      <c r="D1651">
        <v>2</v>
      </c>
      <c r="E1651">
        <v>7</v>
      </c>
      <c r="F1651" t="s">
        <v>300</v>
      </c>
      <c r="G1651" t="s">
        <v>6240</v>
      </c>
      <c r="H1651">
        <v>7</v>
      </c>
      <c r="I1651">
        <v>102087</v>
      </c>
      <c r="J1651">
        <v>1</v>
      </c>
      <c r="K1651" t="s">
        <v>6759</v>
      </c>
      <c r="L1651">
        <v>0</v>
      </c>
      <c r="M1651" t="s">
        <v>5520</v>
      </c>
      <c r="N1651">
        <v>9264.1299999999992</v>
      </c>
      <c r="O1651">
        <v>10389.18</v>
      </c>
      <c r="P1651">
        <v>0</v>
      </c>
      <c r="Q1651">
        <v>8800</v>
      </c>
      <c r="R1651">
        <v>0</v>
      </c>
      <c r="S1651">
        <v>10853.31</v>
      </c>
    </row>
    <row r="1652" spans="1:19" x14ac:dyDescent="0.35">
      <c r="A1652">
        <v>2024</v>
      </c>
      <c r="B1652" t="s">
        <v>5663</v>
      </c>
      <c r="C1652">
        <v>1</v>
      </c>
      <c r="D1652">
        <v>2</v>
      </c>
      <c r="E1652">
        <v>1</v>
      </c>
      <c r="F1652" t="s">
        <v>242</v>
      </c>
      <c r="G1652" t="s">
        <v>6760</v>
      </c>
      <c r="H1652">
        <v>7</v>
      </c>
      <c r="I1652">
        <v>102087</v>
      </c>
      <c r="J1652">
        <v>1</v>
      </c>
      <c r="K1652" t="s">
        <v>6761</v>
      </c>
      <c r="L1652">
        <v>0</v>
      </c>
      <c r="M1652" t="s">
        <v>5520</v>
      </c>
      <c r="N1652">
        <v>17004.39</v>
      </c>
      <c r="O1652">
        <v>8408.35</v>
      </c>
      <c r="P1652">
        <v>0</v>
      </c>
      <c r="Q1652">
        <v>9250.9</v>
      </c>
      <c r="R1652">
        <v>0</v>
      </c>
      <c r="S1652">
        <v>16161.84</v>
      </c>
    </row>
    <row r="1653" spans="1:19" x14ac:dyDescent="0.35">
      <c r="A1653">
        <v>2024</v>
      </c>
      <c r="B1653" t="s">
        <v>5704</v>
      </c>
      <c r="C1653">
        <v>5</v>
      </c>
      <c r="D1653">
        <v>2</v>
      </c>
      <c r="E1653">
        <v>1</v>
      </c>
      <c r="F1653" t="s">
        <v>369</v>
      </c>
      <c r="G1653" t="s">
        <v>6762</v>
      </c>
      <c r="H1653">
        <v>7</v>
      </c>
      <c r="I1653">
        <v>102087</v>
      </c>
      <c r="J1653">
        <v>11</v>
      </c>
      <c r="K1653" t="s">
        <v>6761</v>
      </c>
      <c r="L1653">
        <v>0</v>
      </c>
      <c r="M1653" t="s">
        <v>5520</v>
      </c>
      <c r="N1653">
        <v>16896.689999999999</v>
      </c>
      <c r="O1653">
        <v>42639.7</v>
      </c>
      <c r="P1653">
        <v>0</v>
      </c>
      <c r="Q1653">
        <v>55999.16</v>
      </c>
      <c r="R1653">
        <v>0</v>
      </c>
      <c r="S1653">
        <v>3537.23</v>
      </c>
    </row>
    <row r="1654" spans="1:19" x14ac:dyDescent="0.35">
      <c r="A1654">
        <v>2024</v>
      </c>
      <c r="B1654" t="s">
        <v>6304</v>
      </c>
      <c r="C1654">
        <v>13</v>
      </c>
      <c r="D1654">
        <v>2</v>
      </c>
      <c r="E1654">
        <v>5</v>
      </c>
      <c r="F1654" t="s">
        <v>377</v>
      </c>
      <c r="G1654" t="s">
        <v>6378</v>
      </c>
      <c r="H1654">
        <v>7</v>
      </c>
      <c r="I1654">
        <v>900001</v>
      </c>
      <c r="J1654">
        <v>1111</v>
      </c>
      <c r="K1654" t="s">
        <v>6763</v>
      </c>
      <c r="L1654">
        <v>0</v>
      </c>
      <c r="M1654" t="s">
        <v>5520</v>
      </c>
      <c r="N1654">
        <v>7</v>
      </c>
      <c r="O1654">
        <v>2</v>
      </c>
      <c r="P1654">
        <v>0</v>
      </c>
      <c r="Q1654">
        <v>0</v>
      </c>
      <c r="R1654">
        <v>0</v>
      </c>
      <c r="S1654">
        <v>9</v>
      </c>
    </row>
    <row r="1655" spans="1:19" x14ac:dyDescent="0.35">
      <c r="A1655">
        <v>2024</v>
      </c>
      <c r="B1655" t="s">
        <v>5678</v>
      </c>
      <c r="C1655">
        <v>32</v>
      </c>
      <c r="D1655">
        <v>2</v>
      </c>
      <c r="E1655">
        <v>12</v>
      </c>
      <c r="F1655" t="s">
        <v>125</v>
      </c>
      <c r="G1655" t="s">
        <v>6199</v>
      </c>
      <c r="H1655">
        <v>7</v>
      </c>
      <c r="I1655">
        <v>102087</v>
      </c>
      <c r="J1655">
        <v>11</v>
      </c>
      <c r="K1655" t="s">
        <v>6763</v>
      </c>
      <c r="L1655">
        <v>0</v>
      </c>
      <c r="M1655" t="s">
        <v>5520</v>
      </c>
      <c r="N1655">
        <v>10117793.880000001</v>
      </c>
      <c r="O1655">
        <v>16820287.219999999</v>
      </c>
      <c r="P1655">
        <v>0</v>
      </c>
      <c r="Q1655">
        <v>14473467.41</v>
      </c>
      <c r="R1655">
        <v>0</v>
      </c>
      <c r="S1655">
        <v>12464613.689999999</v>
      </c>
    </row>
    <row r="1656" spans="1:19" x14ac:dyDescent="0.35">
      <c r="A1656">
        <v>2024</v>
      </c>
      <c r="B1656" t="s">
        <v>5721</v>
      </c>
      <c r="C1656">
        <v>66</v>
      </c>
      <c r="D1656">
        <v>2</v>
      </c>
      <c r="E1656">
        <v>10</v>
      </c>
      <c r="F1656" t="s">
        <v>490</v>
      </c>
      <c r="G1656" t="s">
        <v>6764</v>
      </c>
      <c r="H1656">
        <v>7</v>
      </c>
      <c r="I1656">
        <v>102087</v>
      </c>
      <c r="J1656">
        <v>11</v>
      </c>
      <c r="K1656" t="s">
        <v>6761</v>
      </c>
      <c r="L1656">
        <v>0</v>
      </c>
      <c r="M1656" t="s">
        <v>5520</v>
      </c>
      <c r="N1656">
        <v>24891.34</v>
      </c>
      <c r="O1656">
        <v>24353.26</v>
      </c>
      <c r="P1656">
        <v>0</v>
      </c>
      <c r="Q1656">
        <v>30075</v>
      </c>
      <c r="R1656">
        <v>0</v>
      </c>
      <c r="S1656">
        <v>19169.599999999999</v>
      </c>
    </row>
    <row r="1657" spans="1:19" x14ac:dyDescent="0.35">
      <c r="A1657">
        <v>2024</v>
      </c>
      <c r="B1657" t="s">
        <v>5578</v>
      </c>
      <c r="C1657">
        <v>79</v>
      </c>
      <c r="D1657">
        <v>2</v>
      </c>
      <c r="E1657">
        <v>11</v>
      </c>
      <c r="F1657" t="s">
        <v>125</v>
      </c>
      <c r="G1657" t="s">
        <v>6244</v>
      </c>
      <c r="H1657">
        <v>7</v>
      </c>
      <c r="I1657">
        <v>102087</v>
      </c>
      <c r="J1657">
        <v>11</v>
      </c>
      <c r="K1657" t="s">
        <v>6761</v>
      </c>
      <c r="L1657">
        <v>0</v>
      </c>
      <c r="M1657" t="s">
        <v>5520</v>
      </c>
      <c r="N1657">
        <v>38642.199999999997</v>
      </c>
      <c r="O1657">
        <v>270912.84999999998</v>
      </c>
      <c r="P1657">
        <v>0</v>
      </c>
      <c r="Q1657">
        <v>173890.62</v>
      </c>
      <c r="R1657">
        <v>0</v>
      </c>
      <c r="S1657">
        <v>135664.43</v>
      </c>
    </row>
    <row r="1658" spans="1:19" x14ac:dyDescent="0.35">
      <c r="A1658">
        <v>2024</v>
      </c>
      <c r="B1658" t="s">
        <v>5551</v>
      </c>
      <c r="C1658">
        <v>89</v>
      </c>
      <c r="D1658">
        <v>2</v>
      </c>
      <c r="E1658">
        <v>9</v>
      </c>
      <c r="F1658" t="s">
        <v>300</v>
      </c>
      <c r="G1658" t="s">
        <v>6254</v>
      </c>
      <c r="H1658">
        <v>7</v>
      </c>
      <c r="I1658">
        <v>102087</v>
      </c>
      <c r="J1658">
        <v>1111</v>
      </c>
      <c r="K1658" t="s">
        <v>6763</v>
      </c>
      <c r="L1658">
        <v>0</v>
      </c>
      <c r="M1658" t="s">
        <v>5520</v>
      </c>
      <c r="N1658">
        <v>62384.88</v>
      </c>
      <c r="O1658">
        <v>30240.36</v>
      </c>
      <c r="P1658">
        <v>0</v>
      </c>
      <c r="Q1658">
        <v>24000</v>
      </c>
      <c r="R1658">
        <v>0</v>
      </c>
      <c r="S1658">
        <v>68625.240000000005</v>
      </c>
    </row>
    <row r="1659" spans="1:19" x14ac:dyDescent="0.35">
      <c r="A1659">
        <v>2024</v>
      </c>
      <c r="B1659" t="s">
        <v>5656</v>
      </c>
      <c r="C1659">
        <v>24</v>
      </c>
      <c r="D1659">
        <v>2</v>
      </c>
      <c r="E1659">
        <v>4</v>
      </c>
      <c r="F1659" t="s">
        <v>552</v>
      </c>
      <c r="G1659" t="s">
        <v>6765</v>
      </c>
      <c r="H1659">
        <v>7</v>
      </c>
      <c r="I1659">
        <v>102087</v>
      </c>
      <c r="J1659">
        <v>1</v>
      </c>
      <c r="K1659" t="s">
        <v>6766</v>
      </c>
      <c r="L1659">
        <v>0</v>
      </c>
      <c r="M1659" t="s">
        <v>5520</v>
      </c>
      <c r="N1659">
        <v>7213.2</v>
      </c>
      <c r="O1659">
        <v>4577.88</v>
      </c>
      <c r="P1659">
        <v>0</v>
      </c>
      <c r="Q1659">
        <v>5758</v>
      </c>
      <c r="R1659">
        <v>0</v>
      </c>
      <c r="S1659">
        <v>6033.08</v>
      </c>
    </row>
    <row r="1660" spans="1:19" x14ac:dyDescent="0.35">
      <c r="A1660">
        <v>2024</v>
      </c>
      <c r="B1660" t="s">
        <v>5989</v>
      </c>
      <c r="C1660">
        <v>34</v>
      </c>
      <c r="D1660">
        <v>2</v>
      </c>
      <c r="E1660">
        <v>10</v>
      </c>
      <c r="F1660" t="s">
        <v>616</v>
      </c>
      <c r="G1660" t="s">
        <v>6202</v>
      </c>
      <c r="H1660">
        <v>7</v>
      </c>
      <c r="I1660">
        <v>900004</v>
      </c>
      <c r="J1660">
        <v>3333</v>
      </c>
      <c r="K1660" t="s">
        <v>6767</v>
      </c>
      <c r="L1660">
        <v>0</v>
      </c>
      <c r="M1660" t="s">
        <v>5520</v>
      </c>
      <c r="N1660">
        <v>17362.560000000001</v>
      </c>
      <c r="O1660">
        <v>0</v>
      </c>
      <c r="P1660">
        <v>0</v>
      </c>
      <c r="Q1660">
        <v>0</v>
      </c>
      <c r="R1660">
        <v>0</v>
      </c>
      <c r="S1660">
        <v>17362.560000000001</v>
      </c>
    </row>
    <row r="1661" spans="1:19" x14ac:dyDescent="0.35">
      <c r="A1661">
        <v>2024</v>
      </c>
      <c r="B1661" t="s">
        <v>6113</v>
      </c>
      <c r="C1661">
        <v>82</v>
      </c>
      <c r="D1661">
        <v>2</v>
      </c>
      <c r="E1661">
        <v>7</v>
      </c>
      <c r="F1661" t="s">
        <v>690</v>
      </c>
      <c r="G1661" t="s">
        <v>6336</v>
      </c>
      <c r="H1661">
        <v>7</v>
      </c>
      <c r="I1661">
        <v>900001</v>
      </c>
      <c r="J1661">
        <v>1180</v>
      </c>
      <c r="K1661" t="s">
        <v>6768</v>
      </c>
      <c r="L1661">
        <v>0</v>
      </c>
      <c r="M1661" t="s">
        <v>5520</v>
      </c>
      <c r="N1661">
        <v>26177.38</v>
      </c>
      <c r="O1661">
        <v>177973.3</v>
      </c>
      <c r="P1661">
        <v>0</v>
      </c>
      <c r="Q1661">
        <v>172376</v>
      </c>
      <c r="R1661">
        <v>0</v>
      </c>
      <c r="S1661">
        <v>31774.68</v>
      </c>
    </row>
    <row r="1662" spans="1:19" x14ac:dyDescent="0.35">
      <c r="A1662">
        <v>2024</v>
      </c>
      <c r="B1662" t="s">
        <v>5538</v>
      </c>
      <c r="C1662">
        <v>71</v>
      </c>
      <c r="D1662">
        <v>2</v>
      </c>
      <c r="E1662">
        <v>12</v>
      </c>
      <c r="F1662" t="s">
        <v>278</v>
      </c>
      <c r="G1662" t="s">
        <v>5615</v>
      </c>
      <c r="H1662">
        <v>7</v>
      </c>
      <c r="I1662">
        <v>900015</v>
      </c>
      <c r="J1662">
        <v>50</v>
      </c>
      <c r="K1662" t="s">
        <v>6769</v>
      </c>
      <c r="L1662">
        <v>0</v>
      </c>
      <c r="M1662" t="s">
        <v>5520</v>
      </c>
      <c r="N1662">
        <v>435495.26</v>
      </c>
      <c r="O1662">
        <v>120602.17</v>
      </c>
      <c r="P1662">
        <v>0</v>
      </c>
      <c r="Q1662">
        <v>0</v>
      </c>
      <c r="R1662">
        <v>0</v>
      </c>
      <c r="S1662">
        <v>556097.43000000005</v>
      </c>
    </row>
    <row r="1663" spans="1:19" x14ac:dyDescent="0.35">
      <c r="A1663">
        <v>2024</v>
      </c>
      <c r="B1663" t="s">
        <v>5517</v>
      </c>
      <c r="C1663">
        <v>49</v>
      </c>
      <c r="D1663">
        <v>2</v>
      </c>
      <c r="E1663">
        <v>6</v>
      </c>
      <c r="F1663" t="s">
        <v>665</v>
      </c>
      <c r="G1663" t="s">
        <v>5518</v>
      </c>
      <c r="H1663">
        <v>7</v>
      </c>
      <c r="I1663">
        <v>900003</v>
      </c>
      <c r="J1663">
        <v>1118</v>
      </c>
      <c r="K1663" t="s">
        <v>6770</v>
      </c>
      <c r="L1663">
        <v>0</v>
      </c>
      <c r="M1663" t="s">
        <v>5520</v>
      </c>
      <c r="N1663">
        <v>233647.35999999999</v>
      </c>
      <c r="O1663">
        <v>89612.92</v>
      </c>
      <c r="P1663">
        <v>0</v>
      </c>
      <c r="Q1663">
        <v>177777.84</v>
      </c>
      <c r="R1663">
        <v>0</v>
      </c>
      <c r="S1663">
        <v>145482.44</v>
      </c>
    </row>
    <row r="1664" spans="1:19" x14ac:dyDescent="0.35">
      <c r="A1664">
        <v>2024</v>
      </c>
      <c r="B1664" t="s">
        <v>5702</v>
      </c>
      <c r="C1664">
        <v>3</v>
      </c>
      <c r="D1664">
        <v>2</v>
      </c>
      <c r="E1664">
        <v>9</v>
      </c>
      <c r="F1664" t="s">
        <v>377</v>
      </c>
      <c r="G1664" t="s">
        <v>6484</v>
      </c>
      <c r="H1664">
        <v>7</v>
      </c>
      <c r="I1664">
        <v>102552</v>
      </c>
      <c r="J1664">
        <v>102552</v>
      </c>
      <c r="K1664" t="s">
        <v>6771</v>
      </c>
      <c r="L1664">
        <v>0</v>
      </c>
      <c r="M1664" t="s">
        <v>5520</v>
      </c>
      <c r="N1664">
        <v>188040.68</v>
      </c>
      <c r="O1664">
        <v>0</v>
      </c>
      <c r="P1664">
        <v>0</v>
      </c>
      <c r="Q1664">
        <v>0</v>
      </c>
      <c r="R1664">
        <v>0</v>
      </c>
      <c r="S1664">
        <v>188040.68</v>
      </c>
    </row>
    <row r="1665" spans="1:19" x14ac:dyDescent="0.35">
      <c r="A1665">
        <v>2024</v>
      </c>
      <c r="B1665" t="s">
        <v>5603</v>
      </c>
      <c r="C1665">
        <v>54</v>
      </c>
      <c r="D1665">
        <v>2</v>
      </c>
      <c r="E1665">
        <v>4</v>
      </c>
      <c r="F1665" t="s">
        <v>555</v>
      </c>
      <c r="G1665" t="s">
        <v>6772</v>
      </c>
      <c r="H1665">
        <v>7</v>
      </c>
      <c r="I1665">
        <v>102552</v>
      </c>
      <c r="J1665">
        <v>102552</v>
      </c>
      <c r="K1665" t="s">
        <v>6771</v>
      </c>
      <c r="L1665">
        <v>0</v>
      </c>
      <c r="M1665" t="s">
        <v>5520</v>
      </c>
      <c r="N1665">
        <v>111766.88</v>
      </c>
      <c r="O1665">
        <v>111840.8</v>
      </c>
      <c r="P1665">
        <v>0</v>
      </c>
      <c r="Q1665">
        <v>84107</v>
      </c>
      <c r="R1665">
        <v>0</v>
      </c>
      <c r="S1665">
        <v>139500.68</v>
      </c>
    </row>
    <row r="1666" spans="1:19" x14ac:dyDescent="0.35">
      <c r="A1666">
        <v>2024</v>
      </c>
      <c r="B1666" t="s">
        <v>5876</v>
      </c>
      <c r="C1666">
        <v>74</v>
      </c>
      <c r="D1666">
        <v>2</v>
      </c>
      <c r="E1666">
        <v>8</v>
      </c>
      <c r="F1666" t="s">
        <v>801</v>
      </c>
      <c r="G1666" t="s">
        <v>6488</v>
      </c>
      <c r="H1666">
        <v>7</v>
      </c>
      <c r="I1666">
        <v>102552</v>
      </c>
      <c r="J1666">
        <v>8604</v>
      </c>
      <c r="K1666" t="s">
        <v>6773</v>
      </c>
      <c r="L1666">
        <v>0</v>
      </c>
      <c r="M1666" t="s">
        <v>5520</v>
      </c>
      <c r="N1666">
        <v>254575.97</v>
      </c>
      <c r="O1666">
        <v>281346.57</v>
      </c>
      <c r="P1666">
        <v>0</v>
      </c>
      <c r="Q1666">
        <v>214419.65</v>
      </c>
      <c r="R1666">
        <v>0</v>
      </c>
      <c r="S1666">
        <v>321502.89</v>
      </c>
    </row>
    <row r="1667" spans="1:19" x14ac:dyDescent="0.35">
      <c r="A1667">
        <v>2024</v>
      </c>
      <c r="B1667" t="s">
        <v>5927</v>
      </c>
      <c r="C1667">
        <v>11</v>
      </c>
      <c r="D1667">
        <v>2</v>
      </c>
      <c r="E1667">
        <v>2</v>
      </c>
      <c r="F1667" t="s">
        <v>521</v>
      </c>
      <c r="G1667" t="s">
        <v>6774</v>
      </c>
      <c r="H1667">
        <v>7</v>
      </c>
      <c r="I1667">
        <v>104026</v>
      </c>
      <c r="J1667">
        <v>104026</v>
      </c>
      <c r="K1667" t="s">
        <v>6775</v>
      </c>
      <c r="L1667">
        <v>0</v>
      </c>
      <c r="M1667" t="s">
        <v>5520</v>
      </c>
      <c r="N1667">
        <v>96163.07</v>
      </c>
      <c r="O1667">
        <v>44947.89</v>
      </c>
      <c r="P1667">
        <v>0</v>
      </c>
      <c r="Q1667">
        <v>28704.48</v>
      </c>
      <c r="R1667">
        <v>0</v>
      </c>
      <c r="S1667">
        <v>112406.48</v>
      </c>
    </row>
    <row r="1668" spans="1:19" x14ac:dyDescent="0.35">
      <c r="A1668">
        <v>2024</v>
      </c>
      <c r="B1668" t="s">
        <v>5927</v>
      </c>
      <c r="C1668">
        <v>11</v>
      </c>
      <c r="D1668">
        <v>2</v>
      </c>
      <c r="E1668">
        <v>2</v>
      </c>
      <c r="F1668" t="s">
        <v>521</v>
      </c>
      <c r="G1668" t="s">
        <v>6774</v>
      </c>
      <c r="H1668">
        <v>7</v>
      </c>
      <c r="I1668">
        <v>102087</v>
      </c>
      <c r="J1668">
        <v>102087</v>
      </c>
      <c r="K1668" t="s">
        <v>6776</v>
      </c>
      <c r="L1668">
        <v>0</v>
      </c>
      <c r="M1668" t="s">
        <v>5520</v>
      </c>
      <c r="N1668">
        <v>144423.85999999999</v>
      </c>
      <c r="O1668">
        <v>168145.63</v>
      </c>
      <c r="P1668">
        <v>0</v>
      </c>
      <c r="Q1668">
        <v>85192.4</v>
      </c>
      <c r="R1668">
        <v>0</v>
      </c>
      <c r="S1668">
        <v>227377.09</v>
      </c>
    </row>
    <row r="1669" spans="1:19" x14ac:dyDescent="0.35">
      <c r="A1669">
        <v>2024</v>
      </c>
      <c r="B1669" t="s">
        <v>5564</v>
      </c>
      <c r="C1669">
        <v>48</v>
      </c>
      <c r="D1669">
        <v>2</v>
      </c>
      <c r="E1669">
        <v>1</v>
      </c>
      <c r="F1669" t="s">
        <v>291</v>
      </c>
      <c r="G1669" t="s">
        <v>6319</v>
      </c>
      <c r="H1669">
        <v>7</v>
      </c>
      <c r="I1669">
        <v>102552</v>
      </c>
      <c r="J1669">
        <v>11</v>
      </c>
      <c r="K1669" t="s">
        <v>6776</v>
      </c>
      <c r="L1669">
        <v>0</v>
      </c>
      <c r="M1669" t="s">
        <v>5520</v>
      </c>
      <c r="N1669">
        <v>629627.32999999996</v>
      </c>
      <c r="O1669">
        <v>614638.62</v>
      </c>
      <c r="P1669">
        <v>0</v>
      </c>
      <c r="Q1669">
        <v>645612.04</v>
      </c>
      <c r="R1669">
        <v>0</v>
      </c>
      <c r="S1669">
        <v>598653.91</v>
      </c>
    </row>
    <row r="1670" spans="1:19" x14ac:dyDescent="0.35">
      <c r="A1670">
        <v>2024</v>
      </c>
      <c r="B1670" t="s">
        <v>5558</v>
      </c>
      <c r="C1670">
        <v>42</v>
      </c>
      <c r="D1670">
        <v>2</v>
      </c>
      <c r="E1670">
        <v>10</v>
      </c>
      <c r="F1670" t="s">
        <v>687</v>
      </c>
      <c r="G1670" t="s">
        <v>6206</v>
      </c>
      <c r="H1670">
        <v>7</v>
      </c>
      <c r="I1670">
        <v>900001</v>
      </c>
      <c r="J1670">
        <v>7777</v>
      </c>
      <c r="K1670" t="s">
        <v>6777</v>
      </c>
      <c r="L1670">
        <v>0</v>
      </c>
      <c r="M1670" t="s">
        <v>5520</v>
      </c>
      <c r="N1670">
        <v>5727.58</v>
      </c>
      <c r="O1670">
        <v>17093.04</v>
      </c>
      <c r="P1670">
        <v>0</v>
      </c>
      <c r="Q1670">
        <v>0</v>
      </c>
      <c r="R1670">
        <v>0</v>
      </c>
      <c r="S1670">
        <v>22820.62</v>
      </c>
    </row>
    <row r="1671" spans="1:19" x14ac:dyDescent="0.35">
      <c r="A1671">
        <v>2024</v>
      </c>
      <c r="B1671" t="s">
        <v>5668</v>
      </c>
      <c r="C1671">
        <v>9</v>
      </c>
      <c r="D1671">
        <v>2</v>
      </c>
      <c r="E1671">
        <v>8</v>
      </c>
      <c r="F1671" t="s">
        <v>369</v>
      </c>
      <c r="G1671" t="s">
        <v>5924</v>
      </c>
      <c r="H1671">
        <v>7</v>
      </c>
      <c r="I1671">
        <v>900002</v>
      </c>
      <c r="J1671">
        <v>2</v>
      </c>
      <c r="K1671" t="s">
        <v>6778</v>
      </c>
      <c r="L1671">
        <v>0</v>
      </c>
      <c r="M1671" t="s">
        <v>5520</v>
      </c>
      <c r="N1671">
        <v>101877.44</v>
      </c>
      <c r="O1671">
        <v>1354.9</v>
      </c>
      <c r="P1671">
        <v>0</v>
      </c>
      <c r="Q1671">
        <v>2</v>
      </c>
      <c r="R1671">
        <v>0</v>
      </c>
      <c r="S1671">
        <v>103230.34</v>
      </c>
    </row>
    <row r="1672" spans="1:19" x14ac:dyDescent="0.35">
      <c r="A1672">
        <v>2024</v>
      </c>
      <c r="B1672" t="s">
        <v>5561</v>
      </c>
      <c r="C1672">
        <v>43</v>
      </c>
      <c r="D1672">
        <v>2</v>
      </c>
      <c r="E1672">
        <v>13</v>
      </c>
      <c r="F1672" t="s">
        <v>490</v>
      </c>
      <c r="G1672" t="s">
        <v>5562</v>
      </c>
      <c r="H1672">
        <v>7</v>
      </c>
      <c r="I1672">
        <v>900005</v>
      </c>
      <c r="J1672">
        <v>1112</v>
      </c>
      <c r="K1672" t="s">
        <v>6779</v>
      </c>
      <c r="L1672">
        <v>0</v>
      </c>
      <c r="M1672" t="s">
        <v>5520</v>
      </c>
      <c r="N1672">
        <v>2661</v>
      </c>
      <c r="O1672">
        <v>59247.42</v>
      </c>
      <c r="P1672">
        <v>0</v>
      </c>
      <c r="Q1672">
        <v>14501.32</v>
      </c>
      <c r="R1672">
        <v>0</v>
      </c>
      <c r="S1672">
        <v>47407.1</v>
      </c>
    </row>
    <row r="1673" spans="1:19" x14ac:dyDescent="0.35">
      <c r="A1673">
        <v>2024</v>
      </c>
      <c r="B1673" t="s">
        <v>5532</v>
      </c>
      <c r="C1673">
        <v>64</v>
      </c>
      <c r="D1673">
        <v>2</v>
      </c>
      <c r="E1673">
        <v>8</v>
      </c>
      <c r="F1673" t="s">
        <v>767</v>
      </c>
      <c r="G1673" t="s">
        <v>5533</v>
      </c>
      <c r="H1673">
        <v>7</v>
      </c>
      <c r="I1673">
        <v>900012</v>
      </c>
      <c r="J1673">
        <v>182</v>
      </c>
      <c r="K1673" t="s">
        <v>6780</v>
      </c>
      <c r="L1673">
        <v>0</v>
      </c>
      <c r="M1673" t="s">
        <v>5520</v>
      </c>
      <c r="N1673">
        <v>0</v>
      </c>
      <c r="O1673">
        <v>267167.71000000002</v>
      </c>
      <c r="P1673">
        <v>0</v>
      </c>
      <c r="Q1673">
        <v>222141</v>
      </c>
      <c r="R1673">
        <v>0</v>
      </c>
      <c r="S1673">
        <v>45026.71</v>
      </c>
    </row>
    <row r="1674" spans="1:19" x14ac:dyDescent="0.35">
      <c r="A1674">
        <v>2024</v>
      </c>
      <c r="B1674" t="s">
        <v>5532</v>
      </c>
      <c r="C1674">
        <v>64</v>
      </c>
      <c r="D1674">
        <v>2</v>
      </c>
      <c r="E1674">
        <v>8</v>
      </c>
      <c r="F1674" t="s">
        <v>767</v>
      </c>
      <c r="G1674" t="s">
        <v>5533</v>
      </c>
      <c r="H1674">
        <v>7</v>
      </c>
      <c r="I1674">
        <v>900006</v>
      </c>
      <c r="J1674">
        <v>110</v>
      </c>
      <c r="K1674" t="s">
        <v>6781</v>
      </c>
      <c r="L1674">
        <v>0</v>
      </c>
      <c r="M1674" t="s">
        <v>5520</v>
      </c>
      <c r="N1674">
        <v>962140.78</v>
      </c>
      <c r="O1674">
        <v>0</v>
      </c>
      <c r="P1674">
        <v>0</v>
      </c>
      <c r="Q1674">
        <v>7408.99</v>
      </c>
      <c r="R1674">
        <v>0</v>
      </c>
      <c r="S1674">
        <v>954731.79</v>
      </c>
    </row>
    <row r="1675" spans="1:19" x14ac:dyDescent="0.35">
      <c r="A1675">
        <v>2024</v>
      </c>
      <c r="B1675" t="s">
        <v>5586</v>
      </c>
      <c r="C1675">
        <v>47</v>
      </c>
      <c r="D1675">
        <v>2</v>
      </c>
      <c r="E1675">
        <v>8</v>
      </c>
      <c r="F1675" t="s">
        <v>720</v>
      </c>
      <c r="G1675" t="s">
        <v>6782</v>
      </c>
      <c r="H1675">
        <v>7</v>
      </c>
      <c r="I1675">
        <v>102552</v>
      </c>
      <c r="J1675">
        <v>8604</v>
      </c>
      <c r="K1675" t="s">
        <v>6783</v>
      </c>
      <c r="L1675">
        <v>0</v>
      </c>
      <c r="M1675" t="s">
        <v>5520</v>
      </c>
      <c r="N1675">
        <v>403372.36</v>
      </c>
      <c r="O1675">
        <v>897096.21</v>
      </c>
      <c r="P1675">
        <v>0</v>
      </c>
      <c r="Q1675">
        <v>742919.38</v>
      </c>
      <c r="R1675">
        <v>0</v>
      </c>
      <c r="S1675">
        <v>557549.18999999994</v>
      </c>
    </row>
    <row r="1676" spans="1:19" x14ac:dyDescent="0.35">
      <c r="A1676">
        <v>2024</v>
      </c>
      <c r="B1676" t="s">
        <v>5538</v>
      </c>
      <c r="C1676">
        <v>71</v>
      </c>
      <c r="D1676">
        <v>2</v>
      </c>
      <c r="E1676">
        <v>12</v>
      </c>
      <c r="F1676" t="s">
        <v>278</v>
      </c>
      <c r="G1676" t="s">
        <v>5615</v>
      </c>
      <c r="H1676">
        <v>7</v>
      </c>
      <c r="I1676">
        <v>102552</v>
      </c>
      <c r="J1676">
        <v>11</v>
      </c>
      <c r="K1676" t="s">
        <v>6784</v>
      </c>
      <c r="L1676">
        <v>0</v>
      </c>
      <c r="M1676" t="s">
        <v>5520</v>
      </c>
      <c r="N1676">
        <v>95401.52</v>
      </c>
      <c r="O1676">
        <v>209450.94</v>
      </c>
      <c r="P1676">
        <v>0</v>
      </c>
      <c r="Q1676">
        <v>231242.42</v>
      </c>
      <c r="R1676">
        <v>0</v>
      </c>
      <c r="S1676">
        <v>73610.039999999994</v>
      </c>
    </row>
    <row r="1677" spans="1:19" x14ac:dyDescent="0.35">
      <c r="A1677">
        <v>2024</v>
      </c>
      <c r="B1677" t="s">
        <v>5770</v>
      </c>
      <c r="C1677">
        <v>77</v>
      </c>
      <c r="D1677">
        <v>2</v>
      </c>
      <c r="E1677">
        <v>2</v>
      </c>
      <c r="F1677" t="s">
        <v>811</v>
      </c>
      <c r="G1677" t="s">
        <v>6325</v>
      </c>
      <c r="H1677">
        <v>7</v>
      </c>
      <c r="I1677">
        <v>102552</v>
      </c>
      <c r="J1677">
        <v>1115</v>
      </c>
      <c r="K1677" t="s">
        <v>6785</v>
      </c>
      <c r="L1677">
        <v>0</v>
      </c>
      <c r="M1677" t="s">
        <v>5520</v>
      </c>
      <c r="N1677">
        <v>2776.09</v>
      </c>
      <c r="O1677">
        <v>0</v>
      </c>
      <c r="P1677">
        <v>0</v>
      </c>
      <c r="Q1677">
        <v>0</v>
      </c>
      <c r="R1677">
        <v>0</v>
      </c>
      <c r="S1677">
        <v>2776.09</v>
      </c>
    </row>
    <row r="1678" spans="1:19" x14ac:dyDescent="0.35">
      <c r="A1678">
        <v>2024</v>
      </c>
      <c r="B1678" t="s">
        <v>5702</v>
      </c>
      <c r="C1678">
        <v>3</v>
      </c>
      <c r="D1678">
        <v>2</v>
      </c>
      <c r="E1678">
        <v>9</v>
      </c>
      <c r="F1678" t="s">
        <v>377</v>
      </c>
      <c r="G1678" t="s">
        <v>6484</v>
      </c>
      <c r="H1678">
        <v>7</v>
      </c>
      <c r="I1678">
        <v>104087</v>
      </c>
      <c r="J1678">
        <v>104087</v>
      </c>
      <c r="K1678" t="s">
        <v>6786</v>
      </c>
      <c r="L1678">
        <v>0</v>
      </c>
      <c r="M1678" t="s">
        <v>5520</v>
      </c>
      <c r="N1678">
        <v>80406.92</v>
      </c>
      <c r="O1678">
        <v>0</v>
      </c>
      <c r="P1678">
        <v>0</v>
      </c>
      <c r="Q1678">
        <v>0</v>
      </c>
      <c r="R1678">
        <v>0</v>
      </c>
      <c r="S1678">
        <v>80406.92</v>
      </c>
    </row>
    <row r="1679" spans="1:19" x14ac:dyDescent="0.35">
      <c r="A1679">
        <v>2024</v>
      </c>
      <c r="B1679" t="s">
        <v>5564</v>
      </c>
      <c r="C1679">
        <v>48</v>
      </c>
      <c r="D1679">
        <v>2</v>
      </c>
      <c r="E1679">
        <v>12</v>
      </c>
      <c r="F1679" t="s">
        <v>725</v>
      </c>
      <c r="G1679" t="s">
        <v>6398</v>
      </c>
      <c r="H1679">
        <v>7</v>
      </c>
      <c r="I1679">
        <v>104087</v>
      </c>
      <c r="J1679">
        <v>4087</v>
      </c>
      <c r="K1679" t="s">
        <v>6787</v>
      </c>
      <c r="L1679">
        <v>0</v>
      </c>
      <c r="M1679" t="s">
        <v>5520</v>
      </c>
      <c r="N1679">
        <v>82124.89</v>
      </c>
      <c r="O1679">
        <v>60670.29</v>
      </c>
      <c r="P1679">
        <v>0</v>
      </c>
      <c r="Q1679">
        <v>96260.17</v>
      </c>
      <c r="R1679">
        <v>0</v>
      </c>
      <c r="S1679">
        <v>46535.01</v>
      </c>
    </row>
    <row r="1680" spans="1:19" x14ac:dyDescent="0.35">
      <c r="A1680">
        <v>2024</v>
      </c>
      <c r="B1680" t="s">
        <v>5603</v>
      </c>
      <c r="C1680">
        <v>54</v>
      </c>
      <c r="D1680">
        <v>2</v>
      </c>
      <c r="E1680">
        <v>4</v>
      </c>
      <c r="F1680" t="s">
        <v>555</v>
      </c>
      <c r="G1680" t="s">
        <v>6772</v>
      </c>
      <c r="H1680">
        <v>7</v>
      </c>
      <c r="I1680">
        <v>104087</v>
      </c>
      <c r="J1680">
        <v>104087</v>
      </c>
      <c r="K1680" t="s">
        <v>6786</v>
      </c>
      <c r="L1680">
        <v>0</v>
      </c>
      <c r="M1680" t="s">
        <v>5520</v>
      </c>
      <c r="N1680">
        <v>142199.47</v>
      </c>
      <c r="O1680">
        <v>88167.13</v>
      </c>
      <c r="P1680">
        <v>0</v>
      </c>
      <c r="Q1680">
        <v>73540.479999999996</v>
      </c>
      <c r="R1680">
        <v>0</v>
      </c>
      <c r="S1680">
        <v>156826.12</v>
      </c>
    </row>
    <row r="1681" spans="1:19" x14ac:dyDescent="0.35">
      <c r="A1681">
        <v>2024</v>
      </c>
      <c r="B1681" t="s">
        <v>6704</v>
      </c>
      <c r="C1681">
        <v>86</v>
      </c>
      <c r="D1681">
        <v>2</v>
      </c>
      <c r="E1681">
        <v>8</v>
      </c>
      <c r="F1681" t="s">
        <v>409</v>
      </c>
      <c r="G1681" t="s">
        <v>6788</v>
      </c>
      <c r="H1681">
        <v>7</v>
      </c>
      <c r="I1681">
        <v>104087</v>
      </c>
      <c r="J1681">
        <v>8692</v>
      </c>
      <c r="K1681" t="s">
        <v>6786</v>
      </c>
      <c r="L1681">
        <v>0</v>
      </c>
      <c r="M1681" t="s">
        <v>5520</v>
      </c>
      <c r="N1681">
        <v>8591.7999999999993</v>
      </c>
      <c r="O1681">
        <v>164675.5</v>
      </c>
      <c r="P1681">
        <v>0</v>
      </c>
      <c r="Q1681">
        <v>74538.41</v>
      </c>
      <c r="R1681">
        <v>0</v>
      </c>
      <c r="S1681">
        <v>98728.89</v>
      </c>
    </row>
    <row r="1682" spans="1:19" x14ac:dyDescent="0.35">
      <c r="A1682">
        <v>2024</v>
      </c>
      <c r="B1682" t="s">
        <v>5763</v>
      </c>
      <c r="C1682">
        <v>18</v>
      </c>
      <c r="D1682">
        <v>2</v>
      </c>
      <c r="E1682">
        <v>10</v>
      </c>
      <c r="F1682" t="s">
        <v>566</v>
      </c>
      <c r="G1682" t="s">
        <v>5842</v>
      </c>
      <c r="H1682">
        <v>7</v>
      </c>
      <c r="I1682">
        <v>104087</v>
      </c>
      <c r="J1682">
        <v>8692</v>
      </c>
      <c r="K1682" t="s">
        <v>6789</v>
      </c>
      <c r="L1682">
        <v>0</v>
      </c>
      <c r="M1682" t="s">
        <v>5520</v>
      </c>
      <c r="N1682">
        <v>20890.2</v>
      </c>
      <c r="O1682">
        <v>61476.23</v>
      </c>
      <c r="P1682">
        <v>0</v>
      </c>
      <c r="Q1682">
        <v>59000</v>
      </c>
      <c r="R1682">
        <v>0</v>
      </c>
      <c r="S1682">
        <v>23366.43</v>
      </c>
    </row>
    <row r="1683" spans="1:19" x14ac:dyDescent="0.35">
      <c r="A1683">
        <v>2024</v>
      </c>
      <c r="B1683" t="s">
        <v>5980</v>
      </c>
      <c r="C1683">
        <v>31</v>
      </c>
      <c r="D1683">
        <v>2</v>
      </c>
      <c r="E1683">
        <v>1</v>
      </c>
      <c r="F1683" t="s">
        <v>620</v>
      </c>
      <c r="G1683" t="s">
        <v>6790</v>
      </c>
      <c r="H1683">
        <v>7</v>
      </c>
      <c r="I1683">
        <v>104026</v>
      </c>
      <c r="J1683">
        <v>8692</v>
      </c>
      <c r="K1683" t="s">
        <v>6791</v>
      </c>
      <c r="L1683">
        <v>0</v>
      </c>
      <c r="M1683" t="s">
        <v>5520</v>
      </c>
      <c r="N1683">
        <v>748933.58</v>
      </c>
      <c r="O1683">
        <v>368230.42</v>
      </c>
      <c r="P1683">
        <v>0</v>
      </c>
      <c r="Q1683">
        <v>0</v>
      </c>
      <c r="R1683">
        <v>0</v>
      </c>
      <c r="S1683">
        <v>1117164</v>
      </c>
    </row>
    <row r="1684" spans="1:19" x14ac:dyDescent="0.35">
      <c r="A1684">
        <v>2024</v>
      </c>
      <c r="B1684" t="s">
        <v>5868</v>
      </c>
      <c r="C1684">
        <v>90</v>
      </c>
      <c r="D1684">
        <v>2</v>
      </c>
      <c r="E1684">
        <v>5</v>
      </c>
      <c r="F1684" t="s">
        <v>642</v>
      </c>
      <c r="G1684" t="s">
        <v>6717</v>
      </c>
      <c r="H1684">
        <v>7</v>
      </c>
      <c r="I1684">
        <v>900003</v>
      </c>
      <c r="J1684">
        <v>900003</v>
      </c>
      <c r="K1684" t="s">
        <v>6791</v>
      </c>
      <c r="L1684">
        <v>0</v>
      </c>
      <c r="M1684" t="s">
        <v>5520</v>
      </c>
      <c r="N1684">
        <v>58.77</v>
      </c>
      <c r="O1684">
        <v>30.44</v>
      </c>
      <c r="P1684">
        <v>0</v>
      </c>
      <c r="Q1684">
        <v>0</v>
      </c>
      <c r="R1684">
        <v>0</v>
      </c>
      <c r="S1684">
        <v>89.21</v>
      </c>
    </row>
    <row r="1685" spans="1:19" x14ac:dyDescent="0.35">
      <c r="A1685">
        <v>2024</v>
      </c>
      <c r="B1685" t="s">
        <v>5561</v>
      </c>
      <c r="C1685">
        <v>43</v>
      </c>
      <c r="D1685">
        <v>2</v>
      </c>
      <c r="E1685">
        <v>14</v>
      </c>
      <c r="F1685" t="s">
        <v>692</v>
      </c>
      <c r="G1685" t="s">
        <v>6792</v>
      </c>
      <c r="H1685">
        <v>7</v>
      </c>
      <c r="I1685">
        <v>104087</v>
      </c>
      <c r="J1685">
        <v>1</v>
      </c>
      <c r="K1685" t="s">
        <v>6793</v>
      </c>
      <c r="L1685">
        <v>0</v>
      </c>
      <c r="M1685" t="s">
        <v>5520</v>
      </c>
      <c r="N1685">
        <v>790161.59</v>
      </c>
      <c r="O1685">
        <v>1900754.85</v>
      </c>
      <c r="P1685">
        <v>0</v>
      </c>
      <c r="Q1685">
        <v>425072.66</v>
      </c>
      <c r="R1685">
        <v>0</v>
      </c>
      <c r="S1685">
        <v>2265843.7799999998</v>
      </c>
    </row>
    <row r="1686" spans="1:19" x14ac:dyDescent="0.35">
      <c r="A1686">
        <v>2024</v>
      </c>
      <c r="B1686" t="s">
        <v>5561</v>
      </c>
      <c r="C1686">
        <v>43</v>
      </c>
      <c r="D1686">
        <v>2</v>
      </c>
      <c r="E1686">
        <v>13</v>
      </c>
      <c r="F1686" t="s">
        <v>490</v>
      </c>
      <c r="G1686" t="s">
        <v>5562</v>
      </c>
      <c r="H1686">
        <v>7</v>
      </c>
      <c r="I1686">
        <v>104087</v>
      </c>
      <c r="J1686">
        <v>8692</v>
      </c>
      <c r="K1686" t="s">
        <v>6794</v>
      </c>
      <c r="L1686">
        <v>0</v>
      </c>
      <c r="M1686" t="s">
        <v>5520</v>
      </c>
      <c r="N1686">
        <v>356275.47</v>
      </c>
      <c r="O1686">
        <v>666331.02</v>
      </c>
      <c r="P1686">
        <v>0</v>
      </c>
      <c r="Q1686">
        <v>585909</v>
      </c>
      <c r="R1686">
        <v>0</v>
      </c>
      <c r="S1686">
        <v>436697.49</v>
      </c>
    </row>
    <row r="1687" spans="1:19" x14ac:dyDescent="0.35">
      <c r="A1687">
        <v>2024</v>
      </c>
      <c r="B1687" t="s">
        <v>5876</v>
      </c>
      <c r="C1687">
        <v>74</v>
      </c>
      <c r="D1687">
        <v>2</v>
      </c>
      <c r="E1687">
        <v>8</v>
      </c>
      <c r="F1687" t="s">
        <v>801</v>
      </c>
      <c r="G1687" t="s">
        <v>6488</v>
      </c>
      <c r="H1687">
        <v>7</v>
      </c>
      <c r="I1687">
        <v>104087</v>
      </c>
      <c r="J1687">
        <v>8692</v>
      </c>
      <c r="K1687" t="s">
        <v>6794</v>
      </c>
      <c r="L1687">
        <v>0</v>
      </c>
      <c r="M1687" t="s">
        <v>5520</v>
      </c>
      <c r="N1687">
        <v>45416.52</v>
      </c>
      <c r="O1687">
        <v>41980.72</v>
      </c>
      <c r="P1687">
        <v>0</v>
      </c>
      <c r="Q1687">
        <v>45400</v>
      </c>
      <c r="R1687">
        <v>0</v>
      </c>
      <c r="S1687">
        <v>41997.24</v>
      </c>
    </row>
    <row r="1688" spans="1:19" x14ac:dyDescent="0.35">
      <c r="A1688">
        <v>2024</v>
      </c>
      <c r="B1688" t="s">
        <v>5868</v>
      </c>
      <c r="C1688">
        <v>90</v>
      </c>
      <c r="D1688">
        <v>2</v>
      </c>
      <c r="E1688">
        <v>2</v>
      </c>
      <c r="F1688" t="s">
        <v>369</v>
      </c>
      <c r="G1688" t="s">
        <v>6440</v>
      </c>
      <c r="H1688">
        <v>7</v>
      </c>
      <c r="I1688">
        <v>900001</v>
      </c>
      <c r="J1688">
        <v>7777</v>
      </c>
      <c r="K1688" t="s">
        <v>6794</v>
      </c>
      <c r="L1688">
        <v>0</v>
      </c>
      <c r="M1688" t="s">
        <v>5520</v>
      </c>
      <c r="N1688">
        <v>467419.85</v>
      </c>
      <c r="O1688">
        <v>73.59</v>
      </c>
      <c r="P1688">
        <v>0</v>
      </c>
      <c r="Q1688">
        <v>467493.44</v>
      </c>
      <c r="R1688">
        <v>0</v>
      </c>
      <c r="S1688">
        <v>0</v>
      </c>
    </row>
    <row r="1689" spans="1:19" x14ac:dyDescent="0.35">
      <c r="A1689">
        <v>2024</v>
      </c>
      <c r="B1689" t="s">
        <v>5538</v>
      </c>
      <c r="C1689">
        <v>71</v>
      </c>
      <c r="D1689">
        <v>2</v>
      </c>
      <c r="E1689">
        <v>9</v>
      </c>
      <c r="F1689" t="s">
        <v>578</v>
      </c>
      <c r="G1689" t="s">
        <v>5724</v>
      </c>
      <c r="H1689">
        <v>7</v>
      </c>
      <c r="I1689">
        <v>104087</v>
      </c>
      <c r="J1689">
        <v>8692</v>
      </c>
      <c r="K1689" t="s">
        <v>6795</v>
      </c>
      <c r="L1689">
        <v>0</v>
      </c>
      <c r="M1689" t="s">
        <v>5520</v>
      </c>
      <c r="N1689">
        <v>91585.66</v>
      </c>
      <c r="O1689">
        <v>164044.48000000001</v>
      </c>
      <c r="P1689">
        <v>0</v>
      </c>
      <c r="Q1689">
        <v>103000</v>
      </c>
      <c r="R1689">
        <v>0</v>
      </c>
      <c r="S1689">
        <v>152630.14000000001</v>
      </c>
    </row>
    <row r="1690" spans="1:19" x14ac:dyDescent="0.35">
      <c r="A1690">
        <v>2024</v>
      </c>
      <c r="B1690" t="s">
        <v>5538</v>
      </c>
      <c r="C1690">
        <v>71</v>
      </c>
      <c r="D1690">
        <v>2</v>
      </c>
      <c r="E1690">
        <v>10</v>
      </c>
      <c r="F1690" t="s">
        <v>664</v>
      </c>
      <c r="G1690" t="s">
        <v>5817</v>
      </c>
      <c r="H1690">
        <v>7</v>
      </c>
      <c r="I1690">
        <v>104087</v>
      </c>
      <c r="J1690">
        <v>8692</v>
      </c>
      <c r="K1690" t="s">
        <v>6796</v>
      </c>
      <c r="L1690">
        <v>0</v>
      </c>
      <c r="M1690" t="s">
        <v>5520</v>
      </c>
      <c r="N1690">
        <v>1067783.6499999999</v>
      </c>
      <c r="O1690">
        <v>446460.76</v>
      </c>
      <c r="P1690">
        <v>0</v>
      </c>
      <c r="Q1690">
        <v>207980.09</v>
      </c>
      <c r="R1690">
        <v>0</v>
      </c>
      <c r="S1690">
        <v>1306264.32</v>
      </c>
    </row>
    <row r="1691" spans="1:19" x14ac:dyDescent="0.35">
      <c r="A1691">
        <v>2024</v>
      </c>
      <c r="B1691" t="s">
        <v>5523</v>
      </c>
      <c r="C1691">
        <v>2</v>
      </c>
      <c r="D1691">
        <v>2</v>
      </c>
      <c r="E1691">
        <v>3</v>
      </c>
      <c r="F1691" t="s">
        <v>294</v>
      </c>
      <c r="G1691" t="s">
        <v>5606</v>
      </c>
      <c r="H1691">
        <v>7</v>
      </c>
      <c r="I1691">
        <v>102552</v>
      </c>
      <c r="J1691">
        <v>8604</v>
      </c>
      <c r="K1691" t="s">
        <v>6797</v>
      </c>
      <c r="L1691">
        <v>0</v>
      </c>
      <c r="M1691" t="s">
        <v>5520</v>
      </c>
      <c r="N1691">
        <v>-429196.85</v>
      </c>
      <c r="O1691">
        <v>0</v>
      </c>
      <c r="P1691">
        <v>0</v>
      </c>
      <c r="Q1691">
        <v>0</v>
      </c>
      <c r="R1691">
        <v>0</v>
      </c>
      <c r="S1691">
        <v>-429196.85</v>
      </c>
    </row>
    <row r="1692" spans="1:19" x14ac:dyDescent="0.35">
      <c r="A1692">
        <v>2024</v>
      </c>
      <c r="B1692" t="s">
        <v>5678</v>
      </c>
      <c r="C1692">
        <v>32</v>
      </c>
      <c r="D1692">
        <v>2</v>
      </c>
      <c r="E1692">
        <v>10</v>
      </c>
      <c r="F1692" t="s">
        <v>630</v>
      </c>
      <c r="G1692" t="s">
        <v>6316</v>
      </c>
      <c r="H1692">
        <v>7</v>
      </c>
      <c r="I1692">
        <v>102552</v>
      </c>
      <c r="J1692">
        <v>3</v>
      </c>
      <c r="K1692" t="s">
        <v>6798</v>
      </c>
      <c r="L1692">
        <v>0</v>
      </c>
      <c r="M1692" t="s">
        <v>5520</v>
      </c>
      <c r="N1692">
        <v>1347141.13</v>
      </c>
      <c r="O1692">
        <v>3072188.68</v>
      </c>
      <c r="P1692">
        <v>0</v>
      </c>
      <c r="Q1692">
        <v>2816258.02</v>
      </c>
      <c r="R1692">
        <v>0</v>
      </c>
      <c r="S1692">
        <v>1603071.79</v>
      </c>
    </row>
    <row r="1693" spans="1:19" x14ac:dyDescent="0.35">
      <c r="A1693">
        <v>2024</v>
      </c>
      <c r="B1693" t="s">
        <v>5564</v>
      </c>
      <c r="C1693">
        <v>48</v>
      </c>
      <c r="D1693">
        <v>2</v>
      </c>
      <c r="E1693">
        <v>12</v>
      </c>
      <c r="F1693" t="s">
        <v>725</v>
      </c>
      <c r="G1693" t="s">
        <v>6398</v>
      </c>
      <c r="H1693">
        <v>7</v>
      </c>
      <c r="I1693">
        <v>102552</v>
      </c>
      <c r="J1693">
        <v>2552</v>
      </c>
      <c r="K1693" t="s">
        <v>6797</v>
      </c>
      <c r="L1693">
        <v>0</v>
      </c>
      <c r="M1693" t="s">
        <v>5520</v>
      </c>
      <c r="N1693">
        <v>55321.98</v>
      </c>
      <c r="O1693">
        <v>406169.51</v>
      </c>
      <c r="P1693">
        <v>0</v>
      </c>
      <c r="Q1693">
        <v>359523.59</v>
      </c>
      <c r="R1693">
        <v>0</v>
      </c>
      <c r="S1693">
        <v>101967.9</v>
      </c>
    </row>
    <row r="1694" spans="1:19" x14ac:dyDescent="0.35">
      <c r="A1694">
        <v>2024</v>
      </c>
      <c r="B1694" t="s">
        <v>5770</v>
      </c>
      <c r="C1694">
        <v>77</v>
      </c>
      <c r="D1694">
        <v>2</v>
      </c>
      <c r="E1694">
        <v>2</v>
      </c>
      <c r="F1694" t="s">
        <v>811</v>
      </c>
      <c r="G1694" t="s">
        <v>6325</v>
      </c>
      <c r="H1694">
        <v>7</v>
      </c>
      <c r="I1694">
        <v>102087</v>
      </c>
      <c r="J1694">
        <v>1112</v>
      </c>
      <c r="K1694" t="s">
        <v>6797</v>
      </c>
      <c r="L1694">
        <v>0</v>
      </c>
      <c r="M1694" t="s">
        <v>5520</v>
      </c>
      <c r="N1694">
        <v>87785.51</v>
      </c>
      <c r="O1694">
        <v>212326.41</v>
      </c>
      <c r="P1694">
        <v>0</v>
      </c>
      <c r="Q1694">
        <v>220266.47</v>
      </c>
      <c r="R1694">
        <v>0</v>
      </c>
      <c r="S1694">
        <v>79845.45</v>
      </c>
    </row>
    <row r="1695" spans="1:19" x14ac:dyDescent="0.35">
      <c r="A1695">
        <v>2024</v>
      </c>
      <c r="B1695" t="s">
        <v>5763</v>
      </c>
      <c r="C1695">
        <v>18</v>
      </c>
      <c r="D1695">
        <v>2</v>
      </c>
      <c r="E1695">
        <v>10</v>
      </c>
      <c r="F1695" t="s">
        <v>566</v>
      </c>
      <c r="G1695" t="s">
        <v>5842</v>
      </c>
      <c r="H1695">
        <v>7</v>
      </c>
      <c r="I1695">
        <v>102552</v>
      </c>
      <c r="J1695">
        <v>8604</v>
      </c>
      <c r="K1695" t="s">
        <v>6799</v>
      </c>
      <c r="L1695">
        <v>0</v>
      </c>
      <c r="M1695" t="s">
        <v>5520</v>
      </c>
      <c r="N1695">
        <v>505878.02</v>
      </c>
      <c r="O1695">
        <v>720752.73</v>
      </c>
      <c r="P1695">
        <v>0</v>
      </c>
      <c r="Q1695">
        <v>865584.24</v>
      </c>
      <c r="R1695">
        <v>0</v>
      </c>
      <c r="S1695">
        <v>361046.51</v>
      </c>
    </row>
    <row r="1696" spans="1:19" x14ac:dyDescent="0.35">
      <c r="A1696">
        <v>2024</v>
      </c>
      <c r="B1696" t="s">
        <v>5561</v>
      </c>
      <c r="C1696">
        <v>43</v>
      </c>
      <c r="D1696">
        <v>2</v>
      </c>
      <c r="E1696">
        <v>13</v>
      </c>
      <c r="F1696" t="s">
        <v>490</v>
      </c>
      <c r="G1696" t="s">
        <v>5562</v>
      </c>
      <c r="H1696">
        <v>7</v>
      </c>
      <c r="I1696">
        <v>102552</v>
      </c>
      <c r="J1696">
        <v>8604</v>
      </c>
      <c r="K1696" t="s">
        <v>6799</v>
      </c>
      <c r="L1696">
        <v>0</v>
      </c>
      <c r="M1696" t="s">
        <v>5520</v>
      </c>
      <c r="N1696">
        <v>625480.49</v>
      </c>
      <c r="O1696">
        <v>1987010.14</v>
      </c>
      <c r="P1696">
        <v>0</v>
      </c>
      <c r="Q1696">
        <v>1926264.28</v>
      </c>
      <c r="R1696">
        <v>0</v>
      </c>
      <c r="S1696">
        <v>686226.35</v>
      </c>
    </row>
    <row r="1697" spans="1:19" x14ac:dyDescent="0.35">
      <c r="A1697">
        <v>2024</v>
      </c>
      <c r="B1697" t="s">
        <v>5564</v>
      </c>
      <c r="C1697">
        <v>48</v>
      </c>
      <c r="D1697">
        <v>2</v>
      </c>
      <c r="E1697">
        <v>13</v>
      </c>
      <c r="F1697" t="s">
        <v>278</v>
      </c>
      <c r="G1697" t="s">
        <v>5824</v>
      </c>
      <c r="H1697">
        <v>7</v>
      </c>
      <c r="I1697">
        <v>102552</v>
      </c>
      <c r="J1697">
        <v>8604</v>
      </c>
      <c r="K1697" t="s">
        <v>6799</v>
      </c>
      <c r="L1697">
        <v>0</v>
      </c>
      <c r="M1697" t="s">
        <v>5520</v>
      </c>
      <c r="N1697">
        <v>1023174.3</v>
      </c>
      <c r="O1697">
        <v>3537264.83</v>
      </c>
      <c r="P1697">
        <v>0</v>
      </c>
      <c r="Q1697">
        <v>3420440.69</v>
      </c>
      <c r="R1697">
        <v>0</v>
      </c>
      <c r="S1697">
        <v>1139998.44</v>
      </c>
    </row>
    <row r="1698" spans="1:19" x14ac:dyDescent="0.35">
      <c r="A1698">
        <v>2024</v>
      </c>
      <c r="B1698" t="s">
        <v>5868</v>
      </c>
      <c r="C1698">
        <v>90</v>
      </c>
      <c r="D1698">
        <v>2</v>
      </c>
      <c r="E1698">
        <v>5</v>
      </c>
      <c r="F1698" t="s">
        <v>642</v>
      </c>
      <c r="G1698" t="s">
        <v>6717</v>
      </c>
      <c r="H1698">
        <v>7</v>
      </c>
      <c r="I1698">
        <v>900002</v>
      </c>
      <c r="J1698">
        <v>900002</v>
      </c>
      <c r="K1698" t="s">
        <v>6800</v>
      </c>
      <c r="L1698">
        <v>0</v>
      </c>
      <c r="M1698" t="s">
        <v>5520</v>
      </c>
      <c r="N1698">
        <v>148.22999999999999</v>
      </c>
      <c r="O1698">
        <v>173.56</v>
      </c>
      <c r="P1698">
        <v>0</v>
      </c>
      <c r="Q1698">
        <v>0</v>
      </c>
      <c r="R1698">
        <v>0</v>
      </c>
      <c r="S1698">
        <v>321.79000000000002</v>
      </c>
    </row>
    <row r="1699" spans="1:19" x14ac:dyDescent="0.35">
      <c r="A1699">
        <v>2024</v>
      </c>
      <c r="B1699" t="s">
        <v>5538</v>
      </c>
      <c r="C1699">
        <v>71</v>
      </c>
      <c r="D1699">
        <v>2</v>
      </c>
      <c r="E1699">
        <v>9</v>
      </c>
      <c r="F1699" t="s">
        <v>578</v>
      </c>
      <c r="G1699" t="s">
        <v>5724</v>
      </c>
      <c r="H1699">
        <v>7</v>
      </c>
      <c r="I1699">
        <v>102552</v>
      </c>
      <c r="J1699">
        <v>8604</v>
      </c>
      <c r="K1699" t="s">
        <v>6801</v>
      </c>
      <c r="L1699">
        <v>0</v>
      </c>
      <c r="M1699" t="s">
        <v>5520</v>
      </c>
      <c r="N1699">
        <v>876110.67</v>
      </c>
      <c r="O1699">
        <v>2843509.34</v>
      </c>
      <c r="P1699">
        <v>0</v>
      </c>
      <c r="Q1699">
        <v>2857937.96</v>
      </c>
      <c r="R1699">
        <v>0</v>
      </c>
      <c r="S1699">
        <v>861682.05</v>
      </c>
    </row>
    <row r="1700" spans="1:19" x14ac:dyDescent="0.35">
      <c r="A1700">
        <v>2024</v>
      </c>
      <c r="B1700" t="s">
        <v>5561</v>
      </c>
      <c r="C1700">
        <v>43</v>
      </c>
      <c r="D1700">
        <v>2</v>
      </c>
      <c r="E1700">
        <v>14</v>
      </c>
      <c r="F1700" t="s">
        <v>692</v>
      </c>
      <c r="G1700" t="s">
        <v>6792</v>
      </c>
      <c r="H1700">
        <v>7</v>
      </c>
      <c r="I1700">
        <v>950282</v>
      </c>
      <c r="J1700">
        <v>2</v>
      </c>
      <c r="K1700" t="s">
        <v>6802</v>
      </c>
      <c r="L1700">
        <v>0</v>
      </c>
      <c r="M1700" t="s">
        <v>5520</v>
      </c>
      <c r="N1700">
        <v>1015392.33</v>
      </c>
      <c r="O1700">
        <v>2387750.31</v>
      </c>
      <c r="P1700">
        <v>0</v>
      </c>
      <c r="Q1700">
        <v>2132919.9700000002</v>
      </c>
      <c r="R1700">
        <v>0</v>
      </c>
      <c r="S1700">
        <v>1270222.67</v>
      </c>
    </row>
    <row r="1701" spans="1:19" x14ac:dyDescent="0.35">
      <c r="A1701">
        <v>2024</v>
      </c>
      <c r="B1701" t="s">
        <v>5980</v>
      </c>
      <c r="C1701">
        <v>31</v>
      </c>
      <c r="D1701">
        <v>2</v>
      </c>
      <c r="E1701">
        <v>1</v>
      </c>
      <c r="F1701" t="s">
        <v>620</v>
      </c>
      <c r="G1701" t="s">
        <v>6790</v>
      </c>
      <c r="H1701">
        <v>7</v>
      </c>
      <c r="I1701">
        <v>102087</v>
      </c>
      <c r="J1701">
        <v>8604</v>
      </c>
      <c r="K1701" t="s">
        <v>6803</v>
      </c>
      <c r="L1701">
        <v>0</v>
      </c>
      <c r="M1701" t="s">
        <v>5520</v>
      </c>
      <c r="N1701">
        <v>331378.34999999998</v>
      </c>
      <c r="O1701">
        <v>382429.65</v>
      </c>
      <c r="P1701">
        <v>0</v>
      </c>
      <c r="Q1701">
        <v>185912.77</v>
      </c>
      <c r="R1701">
        <v>0</v>
      </c>
      <c r="S1701">
        <v>527895.23</v>
      </c>
    </row>
    <row r="1702" spans="1:19" x14ac:dyDescent="0.35">
      <c r="A1702">
        <v>2024</v>
      </c>
      <c r="B1702" t="s">
        <v>6704</v>
      </c>
      <c r="C1702">
        <v>86</v>
      </c>
      <c r="D1702">
        <v>2</v>
      </c>
      <c r="E1702">
        <v>8</v>
      </c>
      <c r="F1702" t="s">
        <v>409</v>
      </c>
      <c r="G1702" t="s">
        <v>6788</v>
      </c>
      <c r="H1702">
        <v>7</v>
      </c>
      <c r="I1702">
        <v>102552</v>
      </c>
      <c r="J1702">
        <v>8604</v>
      </c>
      <c r="K1702" t="s">
        <v>6804</v>
      </c>
      <c r="L1702">
        <v>0</v>
      </c>
      <c r="M1702" t="s">
        <v>5520</v>
      </c>
      <c r="N1702">
        <v>21463.83</v>
      </c>
      <c r="O1702">
        <v>280433.03999999998</v>
      </c>
      <c r="P1702">
        <v>0</v>
      </c>
      <c r="Q1702">
        <v>293767.64</v>
      </c>
      <c r="R1702">
        <v>0</v>
      </c>
      <c r="S1702">
        <v>8129.23</v>
      </c>
    </row>
    <row r="1703" spans="1:19" x14ac:dyDescent="0.35">
      <c r="A1703">
        <v>2024</v>
      </c>
      <c r="B1703" t="s">
        <v>5927</v>
      </c>
      <c r="C1703">
        <v>11</v>
      </c>
      <c r="D1703">
        <v>2</v>
      </c>
      <c r="E1703">
        <v>2</v>
      </c>
      <c r="F1703" t="s">
        <v>521</v>
      </c>
      <c r="G1703" t="s">
        <v>6774</v>
      </c>
      <c r="H1703">
        <v>7</v>
      </c>
      <c r="I1703">
        <v>102194</v>
      </c>
      <c r="J1703">
        <v>102194</v>
      </c>
      <c r="K1703" t="s">
        <v>6805</v>
      </c>
      <c r="L1703">
        <v>0</v>
      </c>
      <c r="M1703" t="s">
        <v>5520</v>
      </c>
      <c r="N1703">
        <v>7960.21</v>
      </c>
      <c r="O1703">
        <v>0</v>
      </c>
      <c r="P1703">
        <v>0</v>
      </c>
      <c r="Q1703">
        <v>7960.21</v>
      </c>
      <c r="R1703">
        <v>0</v>
      </c>
      <c r="S1703">
        <v>0</v>
      </c>
    </row>
    <row r="1704" spans="1:19" x14ac:dyDescent="0.35">
      <c r="A1704">
        <v>2024</v>
      </c>
      <c r="B1704" t="s">
        <v>5671</v>
      </c>
      <c r="C1704">
        <v>12</v>
      </c>
      <c r="D1704">
        <v>2</v>
      </c>
      <c r="E1704">
        <v>5</v>
      </c>
      <c r="F1704" t="s">
        <v>528</v>
      </c>
      <c r="G1704" t="s">
        <v>6806</v>
      </c>
      <c r="H1704">
        <v>7</v>
      </c>
      <c r="I1704">
        <v>104050</v>
      </c>
      <c r="J1704">
        <v>8692</v>
      </c>
      <c r="K1704" t="s">
        <v>6807</v>
      </c>
      <c r="L1704">
        <v>0</v>
      </c>
      <c r="M1704" t="s">
        <v>5520</v>
      </c>
      <c r="N1704">
        <v>347187.4</v>
      </c>
      <c r="O1704">
        <v>44404.34</v>
      </c>
      <c r="P1704">
        <v>0</v>
      </c>
      <c r="Q1704">
        <v>0</v>
      </c>
      <c r="R1704">
        <v>0</v>
      </c>
      <c r="S1704">
        <v>391591.74</v>
      </c>
    </row>
    <row r="1705" spans="1:19" x14ac:dyDescent="0.35">
      <c r="A1705">
        <v>2024</v>
      </c>
      <c r="B1705" t="s">
        <v>5980</v>
      </c>
      <c r="C1705">
        <v>31</v>
      </c>
      <c r="D1705">
        <v>2</v>
      </c>
      <c r="E1705">
        <v>4</v>
      </c>
      <c r="F1705" t="s">
        <v>369</v>
      </c>
      <c r="G1705" t="s">
        <v>6808</v>
      </c>
      <c r="H1705">
        <v>7</v>
      </c>
      <c r="I1705">
        <v>900001</v>
      </c>
      <c r="J1705">
        <v>1250</v>
      </c>
      <c r="K1705" t="s">
        <v>6809</v>
      </c>
      <c r="L1705">
        <v>0</v>
      </c>
      <c r="M1705" t="s">
        <v>5520</v>
      </c>
      <c r="N1705">
        <v>194117.4</v>
      </c>
      <c r="O1705">
        <v>0</v>
      </c>
      <c r="P1705">
        <v>0</v>
      </c>
      <c r="Q1705">
        <v>193879.16</v>
      </c>
      <c r="R1705">
        <v>0</v>
      </c>
      <c r="S1705">
        <v>238.24</v>
      </c>
    </row>
    <row r="1706" spans="1:19" x14ac:dyDescent="0.35">
      <c r="A1706">
        <v>2024</v>
      </c>
      <c r="B1706" t="s">
        <v>5572</v>
      </c>
      <c r="C1706">
        <v>46</v>
      </c>
      <c r="D1706">
        <v>2</v>
      </c>
      <c r="E1706">
        <v>17</v>
      </c>
      <c r="F1706" t="s">
        <v>336</v>
      </c>
      <c r="G1706" t="s">
        <v>5573</v>
      </c>
      <c r="H1706">
        <v>7</v>
      </c>
      <c r="I1706">
        <v>900004</v>
      </c>
      <c r="J1706">
        <v>11</v>
      </c>
      <c r="K1706" t="s">
        <v>6810</v>
      </c>
      <c r="L1706">
        <v>0</v>
      </c>
      <c r="M1706" t="s">
        <v>5520</v>
      </c>
      <c r="N1706">
        <v>253944.53</v>
      </c>
      <c r="O1706">
        <v>1076.0899999999999</v>
      </c>
      <c r="P1706">
        <v>0</v>
      </c>
      <c r="Q1706">
        <v>255020.62</v>
      </c>
      <c r="R1706">
        <v>0</v>
      </c>
      <c r="S1706">
        <v>0</v>
      </c>
    </row>
    <row r="1707" spans="1:19" x14ac:dyDescent="0.35">
      <c r="A1707">
        <v>2024</v>
      </c>
      <c r="B1707" t="s">
        <v>5868</v>
      </c>
      <c r="C1707">
        <v>90</v>
      </c>
      <c r="D1707">
        <v>2</v>
      </c>
      <c r="E1707">
        <v>8</v>
      </c>
      <c r="F1707" t="s">
        <v>380</v>
      </c>
      <c r="G1707" t="s">
        <v>6142</v>
      </c>
      <c r="H1707">
        <v>7</v>
      </c>
      <c r="I1707">
        <v>900001</v>
      </c>
      <c r="J1707">
        <v>0</v>
      </c>
      <c r="K1707" t="s">
        <v>6810</v>
      </c>
      <c r="L1707">
        <v>0</v>
      </c>
      <c r="M1707" t="s">
        <v>5520</v>
      </c>
      <c r="N1707">
        <v>3863.75</v>
      </c>
      <c r="O1707">
        <v>24814.36</v>
      </c>
      <c r="P1707">
        <v>0</v>
      </c>
      <c r="Q1707">
        <v>23888.18</v>
      </c>
      <c r="R1707">
        <v>0</v>
      </c>
      <c r="S1707">
        <v>4789.93</v>
      </c>
    </row>
    <row r="1708" spans="1:19" x14ac:dyDescent="0.35">
      <c r="A1708">
        <v>2024</v>
      </c>
      <c r="B1708" t="s">
        <v>5728</v>
      </c>
      <c r="C1708">
        <v>85</v>
      </c>
      <c r="D1708">
        <v>2</v>
      </c>
      <c r="E1708">
        <v>6</v>
      </c>
      <c r="F1708" t="s">
        <v>331</v>
      </c>
      <c r="G1708" t="s">
        <v>6125</v>
      </c>
      <c r="H1708">
        <v>7</v>
      </c>
      <c r="I1708">
        <v>104087</v>
      </c>
      <c r="J1708">
        <v>870</v>
      </c>
      <c r="K1708" t="s">
        <v>6811</v>
      </c>
      <c r="L1708">
        <v>0</v>
      </c>
      <c r="M1708" t="s">
        <v>5520</v>
      </c>
      <c r="N1708">
        <v>100</v>
      </c>
      <c r="O1708">
        <v>0</v>
      </c>
      <c r="P1708">
        <v>0</v>
      </c>
      <c r="Q1708">
        <v>0</v>
      </c>
      <c r="R1708">
        <v>0</v>
      </c>
      <c r="S1708">
        <v>100</v>
      </c>
    </row>
    <row r="1709" spans="1:19" x14ac:dyDescent="0.35">
      <c r="A1709">
        <v>2024</v>
      </c>
      <c r="B1709" t="s">
        <v>5890</v>
      </c>
      <c r="C1709">
        <v>17</v>
      </c>
      <c r="D1709">
        <v>2</v>
      </c>
      <c r="E1709">
        <v>1</v>
      </c>
      <c r="F1709" t="s">
        <v>552</v>
      </c>
      <c r="G1709" t="s">
        <v>6559</v>
      </c>
      <c r="H1709">
        <v>7</v>
      </c>
      <c r="I1709">
        <v>900001</v>
      </c>
      <c r="J1709">
        <v>101724</v>
      </c>
      <c r="K1709" t="s">
        <v>6812</v>
      </c>
      <c r="L1709">
        <v>0</v>
      </c>
      <c r="M1709" t="s">
        <v>5520</v>
      </c>
      <c r="N1709">
        <v>0</v>
      </c>
      <c r="O1709">
        <v>151464.49</v>
      </c>
      <c r="P1709">
        <v>0</v>
      </c>
      <c r="Q1709">
        <v>0</v>
      </c>
      <c r="R1709">
        <v>0</v>
      </c>
      <c r="S1709">
        <v>151464.49</v>
      </c>
    </row>
    <row r="1710" spans="1:19" x14ac:dyDescent="0.35">
      <c r="A1710">
        <v>2024</v>
      </c>
      <c r="B1710" t="s">
        <v>5663</v>
      </c>
      <c r="C1710">
        <v>1</v>
      </c>
      <c r="D1710">
        <v>2</v>
      </c>
      <c r="E1710">
        <v>5</v>
      </c>
      <c r="F1710" t="s">
        <v>258</v>
      </c>
      <c r="G1710" t="s">
        <v>5893</v>
      </c>
      <c r="H1710">
        <v>7</v>
      </c>
      <c r="I1710">
        <v>102087</v>
      </c>
      <c r="J1710">
        <v>1111</v>
      </c>
      <c r="K1710" t="s">
        <v>6813</v>
      </c>
      <c r="L1710">
        <v>0</v>
      </c>
      <c r="M1710" t="s">
        <v>5520</v>
      </c>
      <c r="N1710">
        <v>65752.639999999999</v>
      </c>
      <c r="O1710">
        <v>0</v>
      </c>
      <c r="P1710">
        <v>0</v>
      </c>
      <c r="Q1710">
        <v>0</v>
      </c>
      <c r="R1710">
        <v>0</v>
      </c>
      <c r="S1710">
        <v>65752.639999999999</v>
      </c>
    </row>
    <row r="1711" spans="1:19" x14ac:dyDescent="0.35">
      <c r="A1711">
        <v>2024</v>
      </c>
      <c r="B1711" t="s">
        <v>5671</v>
      </c>
      <c r="C1711">
        <v>12</v>
      </c>
      <c r="D1711">
        <v>2</v>
      </c>
      <c r="E1711">
        <v>8</v>
      </c>
      <c r="F1711" t="s">
        <v>516</v>
      </c>
      <c r="G1711" t="s">
        <v>5932</v>
      </c>
      <c r="H1711">
        <v>7</v>
      </c>
      <c r="I1711">
        <v>102087</v>
      </c>
      <c r="J1711">
        <v>1111</v>
      </c>
      <c r="K1711" t="s">
        <v>6814</v>
      </c>
      <c r="L1711">
        <v>0</v>
      </c>
      <c r="M1711" t="s">
        <v>5520</v>
      </c>
      <c r="N1711">
        <v>96729.12</v>
      </c>
      <c r="O1711">
        <v>46704.24</v>
      </c>
      <c r="P1711">
        <v>0</v>
      </c>
      <c r="Q1711">
        <v>19390</v>
      </c>
      <c r="R1711">
        <v>0</v>
      </c>
      <c r="S1711">
        <v>124043.36</v>
      </c>
    </row>
    <row r="1712" spans="1:19" x14ac:dyDescent="0.35">
      <c r="A1712">
        <v>2024</v>
      </c>
      <c r="B1712" t="s">
        <v>6304</v>
      </c>
      <c r="C1712">
        <v>13</v>
      </c>
      <c r="D1712">
        <v>2</v>
      </c>
      <c r="E1712">
        <v>2</v>
      </c>
      <c r="F1712" t="s">
        <v>532</v>
      </c>
      <c r="G1712" t="s">
        <v>6815</v>
      </c>
      <c r="H1712">
        <v>7</v>
      </c>
      <c r="I1712">
        <v>102087</v>
      </c>
      <c r="J1712">
        <v>1111</v>
      </c>
      <c r="K1712" t="s">
        <v>6813</v>
      </c>
      <c r="L1712">
        <v>0</v>
      </c>
      <c r="M1712" t="s">
        <v>5520</v>
      </c>
      <c r="N1712">
        <v>7</v>
      </c>
      <c r="O1712">
        <v>4</v>
      </c>
      <c r="P1712">
        <v>0</v>
      </c>
      <c r="Q1712">
        <v>0</v>
      </c>
      <c r="R1712">
        <v>0</v>
      </c>
      <c r="S1712">
        <v>11</v>
      </c>
    </row>
    <row r="1713" spans="1:19" x14ac:dyDescent="0.35">
      <c r="A1713">
        <v>2024</v>
      </c>
      <c r="B1713" t="s">
        <v>5873</v>
      </c>
      <c r="C1713">
        <v>16</v>
      </c>
      <c r="D1713">
        <v>2</v>
      </c>
      <c r="E1713">
        <v>1</v>
      </c>
      <c r="F1713" t="s">
        <v>291</v>
      </c>
      <c r="G1713" t="s">
        <v>5937</v>
      </c>
      <c r="H1713">
        <v>7</v>
      </c>
      <c r="I1713">
        <v>102087</v>
      </c>
      <c r="J1713">
        <v>1111</v>
      </c>
      <c r="K1713" t="s">
        <v>6814</v>
      </c>
      <c r="L1713">
        <v>0</v>
      </c>
      <c r="M1713" t="s">
        <v>5520</v>
      </c>
      <c r="N1713">
        <v>72597.05</v>
      </c>
      <c r="O1713">
        <v>22086.81</v>
      </c>
      <c r="P1713">
        <v>0</v>
      </c>
      <c r="Q1713">
        <v>38850</v>
      </c>
      <c r="R1713">
        <v>0</v>
      </c>
      <c r="S1713">
        <v>55833.86</v>
      </c>
    </row>
    <row r="1714" spans="1:19" x14ac:dyDescent="0.35">
      <c r="A1714">
        <v>2024</v>
      </c>
      <c r="B1714" t="s">
        <v>5600</v>
      </c>
      <c r="C1714">
        <v>29</v>
      </c>
      <c r="D1714">
        <v>2</v>
      </c>
      <c r="E1714">
        <v>8</v>
      </c>
      <c r="F1714" t="s">
        <v>351</v>
      </c>
      <c r="G1714" t="s">
        <v>5975</v>
      </c>
      <c r="H1714">
        <v>7</v>
      </c>
      <c r="I1714">
        <v>102087</v>
      </c>
      <c r="J1714">
        <v>1111</v>
      </c>
      <c r="K1714" t="s">
        <v>6814</v>
      </c>
      <c r="L1714">
        <v>0</v>
      </c>
      <c r="M1714" t="s">
        <v>5520</v>
      </c>
      <c r="N1714">
        <v>73651.3</v>
      </c>
      <c r="O1714">
        <v>417543.64</v>
      </c>
      <c r="P1714">
        <v>0</v>
      </c>
      <c r="Q1714">
        <v>254565.38</v>
      </c>
      <c r="R1714">
        <v>0</v>
      </c>
      <c r="S1714">
        <v>236629.56</v>
      </c>
    </row>
    <row r="1715" spans="1:19" x14ac:dyDescent="0.35">
      <c r="A1715">
        <v>2024</v>
      </c>
      <c r="B1715" t="s">
        <v>5788</v>
      </c>
      <c r="C1715">
        <v>33</v>
      </c>
      <c r="D1715">
        <v>2</v>
      </c>
      <c r="E1715">
        <v>2</v>
      </c>
      <c r="F1715" t="s">
        <v>631</v>
      </c>
      <c r="G1715" t="s">
        <v>5985</v>
      </c>
      <c r="H1715">
        <v>7</v>
      </c>
      <c r="I1715">
        <v>102087</v>
      </c>
      <c r="J1715">
        <v>3</v>
      </c>
      <c r="K1715" t="s">
        <v>6816</v>
      </c>
      <c r="L1715">
        <v>0</v>
      </c>
      <c r="M1715" t="s">
        <v>5520</v>
      </c>
      <c r="N1715">
        <v>13150.38</v>
      </c>
      <c r="O1715">
        <v>6193.69</v>
      </c>
      <c r="P1715">
        <v>0</v>
      </c>
      <c r="Q1715">
        <v>9460</v>
      </c>
      <c r="R1715">
        <v>0</v>
      </c>
      <c r="S1715">
        <v>9884.07</v>
      </c>
    </row>
    <row r="1716" spans="1:19" x14ac:dyDescent="0.35">
      <c r="A1716">
        <v>2024</v>
      </c>
      <c r="B1716" t="s">
        <v>5813</v>
      </c>
      <c r="C1716">
        <v>35</v>
      </c>
      <c r="D1716">
        <v>2</v>
      </c>
      <c r="E1716">
        <v>1</v>
      </c>
      <c r="F1716" t="s">
        <v>639</v>
      </c>
      <c r="G1716" t="s">
        <v>5993</v>
      </c>
      <c r="H1716">
        <v>7</v>
      </c>
      <c r="I1716">
        <v>102087</v>
      </c>
      <c r="J1716">
        <v>1111</v>
      </c>
      <c r="K1716" t="s">
        <v>6816</v>
      </c>
      <c r="L1716">
        <v>0</v>
      </c>
      <c r="M1716" t="s">
        <v>5520</v>
      </c>
      <c r="N1716">
        <v>40661.949999999997</v>
      </c>
      <c r="O1716">
        <v>51645.31</v>
      </c>
      <c r="P1716">
        <v>0</v>
      </c>
      <c r="Q1716">
        <v>51163</v>
      </c>
      <c r="R1716">
        <v>0</v>
      </c>
      <c r="S1716">
        <v>41144.26</v>
      </c>
    </row>
    <row r="1717" spans="1:19" x14ac:dyDescent="0.35">
      <c r="A1717">
        <v>2024</v>
      </c>
      <c r="B1717" t="s">
        <v>5715</v>
      </c>
      <c r="C1717">
        <v>37</v>
      </c>
      <c r="D1717">
        <v>2</v>
      </c>
      <c r="E1717">
        <v>9</v>
      </c>
      <c r="F1717" t="s">
        <v>657</v>
      </c>
      <c r="G1717" t="s">
        <v>6817</v>
      </c>
      <c r="H1717">
        <v>7</v>
      </c>
      <c r="I1717">
        <v>102087</v>
      </c>
      <c r="J1717">
        <v>102087</v>
      </c>
      <c r="K1717" t="s">
        <v>6813</v>
      </c>
      <c r="L1717">
        <v>0</v>
      </c>
      <c r="M1717" t="s">
        <v>5520</v>
      </c>
      <c r="N1717">
        <v>26157.14</v>
      </c>
      <c r="O1717">
        <v>8220.1</v>
      </c>
      <c r="P1717">
        <v>0</v>
      </c>
      <c r="Q1717">
        <v>8400</v>
      </c>
      <c r="R1717">
        <v>0</v>
      </c>
      <c r="S1717">
        <v>25977.24</v>
      </c>
    </row>
    <row r="1718" spans="1:19" x14ac:dyDescent="0.35">
      <c r="A1718">
        <v>2024</v>
      </c>
      <c r="B1718" t="s">
        <v>5715</v>
      </c>
      <c r="C1718">
        <v>37</v>
      </c>
      <c r="D1718">
        <v>2</v>
      </c>
      <c r="E1718">
        <v>10</v>
      </c>
      <c r="F1718" t="s">
        <v>658</v>
      </c>
      <c r="G1718" t="s">
        <v>6818</v>
      </c>
      <c r="H1718">
        <v>7</v>
      </c>
      <c r="I1718">
        <v>102087</v>
      </c>
      <c r="J1718">
        <v>1111</v>
      </c>
      <c r="K1718" t="s">
        <v>6814</v>
      </c>
      <c r="L1718">
        <v>0</v>
      </c>
      <c r="M1718" t="s">
        <v>5520</v>
      </c>
      <c r="N1718">
        <v>45835.01</v>
      </c>
      <c r="O1718">
        <v>22723.68</v>
      </c>
      <c r="P1718">
        <v>0</v>
      </c>
      <c r="Q1718">
        <v>22892</v>
      </c>
      <c r="R1718">
        <v>0</v>
      </c>
      <c r="S1718">
        <v>45666.69</v>
      </c>
    </row>
    <row r="1719" spans="1:19" x14ac:dyDescent="0.35">
      <c r="A1719">
        <v>2024</v>
      </c>
      <c r="B1719" t="s">
        <v>5558</v>
      </c>
      <c r="C1719">
        <v>42</v>
      </c>
      <c r="D1719">
        <v>2</v>
      </c>
      <c r="E1719">
        <v>9</v>
      </c>
      <c r="F1719" t="s">
        <v>125</v>
      </c>
      <c r="G1719" t="s">
        <v>6819</v>
      </c>
      <c r="H1719">
        <v>7</v>
      </c>
      <c r="I1719">
        <v>102087</v>
      </c>
      <c r="J1719">
        <v>1111</v>
      </c>
      <c r="K1719" t="s">
        <v>6813</v>
      </c>
      <c r="L1719">
        <v>0</v>
      </c>
      <c r="M1719" t="s">
        <v>5520</v>
      </c>
      <c r="N1719">
        <v>89078.75</v>
      </c>
      <c r="O1719">
        <v>172292.96</v>
      </c>
      <c r="P1719">
        <v>0</v>
      </c>
      <c r="Q1719">
        <v>185360.81</v>
      </c>
      <c r="R1719">
        <v>0</v>
      </c>
      <c r="S1719">
        <v>76010.899999999994</v>
      </c>
    </row>
    <row r="1720" spans="1:19" x14ac:dyDescent="0.35">
      <c r="A1720">
        <v>2024</v>
      </c>
      <c r="B1720" t="s">
        <v>5548</v>
      </c>
      <c r="C1720">
        <v>44</v>
      </c>
      <c r="D1720">
        <v>2</v>
      </c>
      <c r="E1720">
        <v>6</v>
      </c>
      <c r="F1720" t="s">
        <v>527</v>
      </c>
      <c r="G1720" t="s">
        <v>5549</v>
      </c>
      <c r="H1720">
        <v>7</v>
      </c>
      <c r="I1720">
        <v>102087</v>
      </c>
      <c r="J1720">
        <v>1111</v>
      </c>
      <c r="K1720" t="s">
        <v>6814</v>
      </c>
      <c r="L1720">
        <v>0</v>
      </c>
      <c r="M1720" t="s">
        <v>5520</v>
      </c>
      <c r="N1720">
        <v>260384.11</v>
      </c>
      <c r="O1720">
        <v>94782.21</v>
      </c>
      <c r="P1720">
        <v>0</v>
      </c>
      <c r="Q1720">
        <v>103395.49</v>
      </c>
      <c r="R1720">
        <v>0</v>
      </c>
      <c r="S1720">
        <v>251770.83</v>
      </c>
    </row>
    <row r="1721" spans="1:19" x14ac:dyDescent="0.35">
      <c r="A1721">
        <v>2024</v>
      </c>
      <c r="B1721" t="s">
        <v>5820</v>
      </c>
      <c r="C1721">
        <v>53</v>
      </c>
      <c r="D1721">
        <v>2</v>
      </c>
      <c r="E1721">
        <v>9</v>
      </c>
      <c r="F1721" t="s">
        <v>599</v>
      </c>
      <c r="G1721" t="s">
        <v>6820</v>
      </c>
      <c r="H1721">
        <v>7</v>
      </c>
      <c r="I1721">
        <v>102087</v>
      </c>
      <c r="J1721">
        <v>1111</v>
      </c>
      <c r="K1721" t="s">
        <v>6813</v>
      </c>
      <c r="L1721">
        <v>0</v>
      </c>
      <c r="M1721" t="s">
        <v>5520</v>
      </c>
      <c r="N1721">
        <v>511173.31</v>
      </c>
      <c r="O1721">
        <v>160221.49</v>
      </c>
      <c r="P1721">
        <v>0</v>
      </c>
      <c r="Q1721">
        <v>205136</v>
      </c>
      <c r="R1721">
        <v>0</v>
      </c>
      <c r="S1721">
        <v>466258.8</v>
      </c>
    </row>
    <row r="1722" spans="1:19" x14ac:dyDescent="0.35">
      <c r="A1722">
        <v>2024</v>
      </c>
      <c r="B1722" t="s">
        <v>5680</v>
      </c>
      <c r="C1722">
        <v>61</v>
      </c>
      <c r="D1722">
        <v>2</v>
      </c>
      <c r="E1722">
        <v>2</v>
      </c>
      <c r="F1722" t="s">
        <v>760</v>
      </c>
      <c r="G1722" t="s">
        <v>6071</v>
      </c>
      <c r="H1722">
        <v>7</v>
      </c>
      <c r="I1722">
        <v>102087</v>
      </c>
      <c r="J1722">
        <v>1111</v>
      </c>
      <c r="K1722" t="s">
        <v>6814</v>
      </c>
      <c r="L1722">
        <v>0</v>
      </c>
      <c r="M1722" t="s">
        <v>5520</v>
      </c>
      <c r="N1722">
        <v>97714.84</v>
      </c>
      <c r="O1722">
        <v>42229.02</v>
      </c>
      <c r="P1722">
        <v>0</v>
      </c>
      <c r="Q1722">
        <v>36811.75</v>
      </c>
      <c r="R1722">
        <v>0</v>
      </c>
      <c r="S1722">
        <v>103132.11</v>
      </c>
    </row>
    <row r="1723" spans="1:19" x14ac:dyDescent="0.35">
      <c r="A1723">
        <v>2024</v>
      </c>
      <c r="B1723" t="s">
        <v>5691</v>
      </c>
      <c r="C1723">
        <v>69</v>
      </c>
      <c r="D1723">
        <v>2</v>
      </c>
      <c r="E1723">
        <v>8</v>
      </c>
      <c r="F1723" t="s">
        <v>786</v>
      </c>
      <c r="G1723" t="s">
        <v>6436</v>
      </c>
      <c r="H1723">
        <v>7</v>
      </c>
      <c r="I1723">
        <v>102087</v>
      </c>
      <c r="J1723">
        <v>1111</v>
      </c>
      <c r="K1723" t="s">
        <v>6813</v>
      </c>
      <c r="L1723">
        <v>0</v>
      </c>
      <c r="M1723" t="s">
        <v>5520</v>
      </c>
      <c r="N1723">
        <v>53137.8</v>
      </c>
      <c r="O1723">
        <v>22068.959999999999</v>
      </c>
      <c r="P1723">
        <v>0</v>
      </c>
      <c r="Q1723">
        <v>23000</v>
      </c>
      <c r="R1723">
        <v>0</v>
      </c>
      <c r="S1723">
        <v>52206.76</v>
      </c>
    </row>
    <row r="1724" spans="1:19" x14ac:dyDescent="0.35">
      <c r="A1724">
        <v>2024</v>
      </c>
      <c r="B1724" t="s">
        <v>5578</v>
      </c>
      <c r="C1724">
        <v>79</v>
      </c>
      <c r="D1724">
        <v>2</v>
      </c>
      <c r="E1724">
        <v>6</v>
      </c>
      <c r="F1724" t="s">
        <v>819</v>
      </c>
      <c r="G1724" t="s">
        <v>6243</v>
      </c>
      <c r="H1724">
        <v>7</v>
      </c>
      <c r="I1724">
        <v>102087</v>
      </c>
      <c r="J1724">
        <v>1111</v>
      </c>
      <c r="K1724" t="s">
        <v>6813</v>
      </c>
      <c r="L1724">
        <v>0</v>
      </c>
      <c r="M1724" t="s">
        <v>5520</v>
      </c>
      <c r="N1724">
        <v>215314.35</v>
      </c>
      <c r="O1724">
        <v>282077.3</v>
      </c>
      <c r="P1724">
        <v>0</v>
      </c>
      <c r="Q1724">
        <v>99515.6</v>
      </c>
      <c r="R1724">
        <v>0</v>
      </c>
      <c r="S1724">
        <v>397876.05</v>
      </c>
    </row>
    <row r="1725" spans="1:19" x14ac:dyDescent="0.35">
      <c r="A1725">
        <v>2024</v>
      </c>
      <c r="B1725" t="s">
        <v>5567</v>
      </c>
      <c r="C1725">
        <v>80</v>
      </c>
      <c r="D1725">
        <v>2</v>
      </c>
      <c r="E1725">
        <v>1</v>
      </c>
      <c r="F1725" t="s">
        <v>821</v>
      </c>
      <c r="G1725" t="s">
        <v>6112</v>
      </c>
      <c r="H1725">
        <v>7</v>
      </c>
      <c r="I1725">
        <v>102087</v>
      </c>
      <c r="J1725">
        <v>1111</v>
      </c>
      <c r="K1725" t="s">
        <v>6814</v>
      </c>
      <c r="L1725">
        <v>0</v>
      </c>
      <c r="M1725" t="s">
        <v>5520</v>
      </c>
      <c r="N1725">
        <v>327797.65999999997</v>
      </c>
      <c r="O1725">
        <v>305704.65999999997</v>
      </c>
      <c r="P1725">
        <v>0</v>
      </c>
      <c r="Q1725">
        <v>377490.47</v>
      </c>
      <c r="R1725">
        <v>0</v>
      </c>
      <c r="S1725">
        <v>256011.85</v>
      </c>
    </row>
    <row r="1726" spans="1:19" x14ac:dyDescent="0.35">
      <c r="A1726">
        <v>2024</v>
      </c>
      <c r="B1726" t="s">
        <v>5686</v>
      </c>
      <c r="C1726">
        <v>84</v>
      </c>
      <c r="D1726">
        <v>2</v>
      </c>
      <c r="E1726">
        <v>8</v>
      </c>
      <c r="F1726" t="s">
        <v>834</v>
      </c>
      <c r="G1726" t="s">
        <v>6123</v>
      </c>
      <c r="H1726">
        <v>7</v>
      </c>
      <c r="I1726">
        <v>102087</v>
      </c>
      <c r="J1726">
        <v>1111</v>
      </c>
      <c r="K1726" t="s">
        <v>6814</v>
      </c>
      <c r="L1726">
        <v>0</v>
      </c>
      <c r="M1726" t="s">
        <v>5520</v>
      </c>
      <c r="N1726">
        <v>185122.72</v>
      </c>
      <c r="O1726">
        <v>185912.32000000001</v>
      </c>
      <c r="P1726">
        <v>0</v>
      </c>
      <c r="Q1726">
        <v>140000</v>
      </c>
      <c r="R1726">
        <v>0</v>
      </c>
      <c r="S1726">
        <v>231035.04</v>
      </c>
    </row>
    <row r="1727" spans="1:19" x14ac:dyDescent="0.35">
      <c r="A1727">
        <v>2024</v>
      </c>
      <c r="B1727" t="s">
        <v>5775</v>
      </c>
      <c r="C1727">
        <v>92</v>
      </c>
      <c r="D1727">
        <v>2</v>
      </c>
      <c r="E1727">
        <v>3</v>
      </c>
      <c r="F1727" t="s">
        <v>862</v>
      </c>
      <c r="G1727" t="s">
        <v>5776</v>
      </c>
      <c r="H1727">
        <v>7</v>
      </c>
      <c r="I1727">
        <v>102087</v>
      </c>
      <c r="J1727">
        <v>1111</v>
      </c>
      <c r="K1727" t="s">
        <v>6814</v>
      </c>
      <c r="L1727">
        <v>0</v>
      </c>
      <c r="M1727" t="s">
        <v>5520</v>
      </c>
      <c r="N1727">
        <v>105015.09</v>
      </c>
      <c r="O1727">
        <v>15360.08</v>
      </c>
      <c r="P1727">
        <v>0</v>
      </c>
      <c r="Q1727">
        <v>16500</v>
      </c>
      <c r="R1727">
        <v>0</v>
      </c>
      <c r="S1727">
        <v>103875.17</v>
      </c>
    </row>
    <row r="1728" spans="1:19" x14ac:dyDescent="0.35">
      <c r="A1728">
        <v>2024</v>
      </c>
      <c r="B1728" t="s">
        <v>5717</v>
      </c>
      <c r="C1728">
        <v>45</v>
      </c>
      <c r="D1728">
        <v>2</v>
      </c>
      <c r="E1728">
        <v>11</v>
      </c>
      <c r="F1728" t="s">
        <v>706</v>
      </c>
      <c r="G1728" t="s">
        <v>6027</v>
      </c>
      <c r="H1728">
        <v>7</v>
      </c>
      <c r="I1728">
        <v>102087</v>
      </c>
      <c r="J1728">
        <v>1111</v>
      </c>
      <c r="K1728" t="s">
        <v>6821</v>
      </c>
      <c r="L1728">
        <v>0</v>
      </c>
      <c r="M1728" t="s">
        <v>5520</v>
      </c>
      <c r="N1728">
        <v>248580.51</v>
      </c>
      <c r="O1728">
        <v>624092.22</v>
      </c>
      <c r="P1728">
        <v>0</v>
      </c>
      <c r="Q1728">
        <v>394155.05</v>
      </c>
      <c r="R1728">
        <v>0</v>
      </c>
      <c r="S1728">
        <v>478517.68</v>
      </c>
    </row>
    <row r="1729" spans="1:19" x14ac:dyDescent="0.35">
      <c r="A1729">
        <v>2024</v>
      </c>
      <c r="B1729" t="s">
        <v>5702</v>
      </c>
      <c r="C1729">
        <v>3</v>
      </c>
      <c r="D1729">
        <v>2</v>
      </c>
      <c r="E1729">
        <v>7</v>
      </c>
      <c r="F1729" t="s">
        <v>372</v>
      </c>
      <c r="G1729" t="s">
        <v>6822</v>
      </c>
      <c r="H1729">
        <v>7</v>
      </c>
      <c r="I1729">
        <v>102087</v>
      </c>
      <c r="J1729">
        <v>11</v>
      </c>
      <c r="K1729" t="s">
        <v>6823</v>
      </c>
      <c r="L1729">
        <v>0</v>
      </c>
      <c r="M1729" t="s">
        <v>5520</v>
      </c>
      <c r="N1729">
        <v>17584.09</v>
      </c>
      <c r="O1729">
        <v>221044.71</v>
      </c>
      <c r="P1729">
        <v>0</v>
      </c>
      <c r="Q1729">
        <v>93880</v>
      </c>
      <c r="R1729">
        <v>0</v>
      </c>
      <c r="S1729">
        <v>144748.79999999999</v>
      </c>
    </row>
    <row r="1730" spans="1:19" x14ac:dyDescent="0.35">
      <c r="A1730">
        <v>2024</v>
      </c>
      <c r="B1730" t="s">
        <v>6177</v>
      </c>
      <c r="C1730">
        <v>14</v>
      </c>
      <c r="D1730">
        <v>2</v>
      </c>
      <c r="E1730">
        <v>3</v>
      </c>
      <c r="F1730" t="s">
        <v>538</v>
      </c>
      <c r="G1730" t="s">
        <v>6178</v>
      </c>
      <c r="H1730">
        <v>7</v>
      </c>
      <c r="I1730">
        <v>102087</v>
      </c>
      <c r="J1730">
        <v>11</v>
      </c>
      <c r="K1730" t="s">
        <v>6823</v>
      </c>
      <c r="L1730">
        <v>0</v>
      </c>
      <c r="M1730" t="s">
        <v>5520</v>
      </c>
      <c r="N1730">
        <v>12611.58</v>
      </c>
      <c r="O1730">
        <v>0</v>
      </c>
      <c r="P1730">
        <v>0</v>
      </c>
      <c r="Q1730">
        <v>21225.62</v>
      </c>
      <c r="R1730">
        <v>0</v>
      </c>
      <c r="S1730">
        <v>-8614.0400000000009</v>
      </c>
    </row>
    <row r="1731" spans="1:19" x14ac:dyDescent="0.35">
      <c r="A1731">
        <v>2024</v>
      </c>
      <c r="B1731" t="s">
        <v>5569</v>
      </c>
      <c r="C1731">
        <v>20</v>
      </c>
      <c r="D1731">
        <v>2</v>
      </c>
      <c r="E1731">
        <v>10</v>
      </c>
      <c r="F1731" t="s">
        <v>576</v>
      </c>
      <c r="G1731" t="s">
        <v>5756</v>
      </c>
      <c r="H1731">
        <v>7</v>
      </c>
      <c r="I1731">
        <v>102087</v>
      </c>
      <c r="J1731">
        <v>11</v>
      </c>
      <c r="K1731" t="s">
        <v>6823</v>
      </c>
      <c r="L1731">
        <v>0</v>
      </c>
      <c r="M1731" t="s">
        <v>5520</v>
      </c>
      <c r="N1731">
        <v>16745</v>
      </c>
      <c r="O1731">
        <v>14334.42</v>
      </c>
      <c r="P1731">
        <v>0</v>
      </c>
      <c r="Q1731">
        <v>28000</v>
      </c>
      <c r="R1731">
        <v>0</v>
      </c>
      <c r="S1731">
        <v>3079.42</v>
      </c>
    </row>
    <row r="1732" spans="1:19" x14ac:dyDescent="0.35">
      <c r="A1732">
        <v>2024</v>
      </c>
      <c r="B1732" t="s">
        <v>6419</v>
      </c>
      <c r="C1732">
        <v>21</v>
      </c>
      <c r="D1732">
        <v>2</v>
      </c>
      <c r="E1732">
        <v>4</v>
      </c>
      <c r="F1732" t="s">
        <v>369</v>
      </c>
      <c r="G1732" t="s">
        <v>6824</v>
      </c>
      <c r="H1732">
        <v>7</v>
      </c>
      <c r="I1732">
        <v>102087</v>
      </c>
      <c r="J1732">
        <v>11</v>
      </c>
      <c r="K1732" t="s">
        <v>6823</v>
      </c>
      <c r="L1732">
        <v>0</v>
      </c>
      <c r="M1732" t="s">
        <v>5520</v>
      </c>
      <c r="N1732">
        <v>-6936.96</v>
      </c>
      <c r="O1732">
        <v>29339.66</v>
      </c>
      <c r="P1732">
        <v>0</v>
      </c>
      <c r="Q1732">
        <v>0</v>
      </c>
      <c r="R1732">
        <v>0</v>
      </c>
      <c r="S1732">
        <v>22402.7</v>
      </c>
    </row>
    <row r="1733" spans="1:19" x14ac:dyDescent="0.35">
      <c r="A1733">
        <v>2024</v>
      </c>
      <c r="B1733" t="s">
        <v>5527</v>
      </c>
      <c r="C1733">
        <v>30</v>
      </c>
      <c r="D1733">
        <v>2</v>
      </c>
      <c r="E1733">
        <v>1</v>
      </c>
      <c r="F1733" t="s">
        <v>620</v>
      </c>
      <c r="G1733" t="s">
        <v>5977</v>
      </c>
      <c r="H1733">
        <v>7</v>
      </c>
      <c r="I1733">
        <v>102087</v>
      </c>
      <c r="J1733">
        <v>11</v>
      </c>
      <c r="K1733" t="s">
        <v>6823</v>
      </c>
      <c r="L1733">
        <v>0</v>
      </c>
      <c r="M1733" t="s">
        <v>5520</v>
      </c>
      <c r="N1733">
        <v>141463.85</v>
      </c>
      <c r="O1733">
        <v>0</v>
      </c>
      <c r="P1733">
        <v>0</v>
      </c>
      <c r="Q1733">
        <v>0</v>
      </c>
      <c r="R1733">
        <v>0</v>
      </c>
      <c r="S1733">
        <v>141463.85</v>
      </c>
    </row>
    <row r="1734" spans="1:19" x14ac:dyDescent="0.35">
      <c r="A1734">
        <v>2024</v>
      </c>
      <c r="B1734" t="s">
        <v>6005</v>
      </c>
      <c r="C1734">
        <v>38</v>
      </c>
      <c r="D1734">
        <v>2</v>
      </c>
      <c r="E1734">
        <v>1</v>
      </c>
      <c r="F1734" t="s">
        <v>661</v>
      </c>
      <c r="G1734" t="s">
        <v>6825</v>
      </c>
      <c r="H1734">
        <v>7</v>
      </c>
      <c r="I1734">
        <v>102087</v>
      </c>
      <c r="J1734">
        <v>11</v>
      </c>
      <c r="K1734" t="s">
        <v>6823</v>
      </c>
      <c r="L1734">
        <v>0</v>
      </c>
      <c r="M1734" t="s">
        <v>5520</v>
      </c>
      <c r="N1734">
        <v>100109.67</v>
      </c>
      <c r="O1734">
        <v>23371.94</v>
      </c>
      <c r="P1734">
        <v>0</v>
      </c>
      <c r="Q1734">
        <v>15000</v>
      </c>
      <c r="R1734">
        <v>0</v>
      </c>
      <c r="S1734">
        <v>108481.61</v>
      </c>
    </row>
    <row r="1735" spans="1:19" x14ac:dyDescent="0.35">
      <c r="A1735">
        <v>2024</v>
      </c>
      <c r="B1735" t="s">
        <v>6005</v>
      </c>
      <c r="C1735">
        <v>38</v>
      </c>
      <c r="D1735">
        <v>2</v>
      </c>
      <c r="E1735">
        <v>2</v>
      </c>
      <c r="F1735" t="s">
        <v>662</v>
      </c>
      <c r="G1735" t="s">
        <v>6826</v>
      </c>
      <c r="H1735">
        <v>7</v>
      </c>
      <c r="I1735">
        <v>102087</v>
      </c>
      <c r="J1735">
        <v>11</v>
      </c>
      <c r="K1735" t="s">
        <v>6823</v>
      </c>
      <c r="L1735">
        <v>0</v>
      </c>
      <c r="M1735" t="s">
        <v>5520</v>
      </c>
      <c r="N1735">
        <v>19178.82</v>
      </c>
      <c r="O1735">
        <v>20959.53</v>
      </c>
      <c r="P1735">
        <v>0</v>
      </c>
      <c r="Q1735">
        <v>16802.509999999998</v>
      </c>
      <c r="R1735">
        <v>0</v>
      </c>
      <c r="S1735">
        <v>23335.84</v>
      </c>
    </row>
    <row r="1736" spans="1:19" x14ac:dyDescent="0.35">
      <c r="A1736">
        <v>2024</v>
      </c>
      <c r="B1736" t="s">
        <v>5619</v>
      </c>
      <c r="C1736">
        <v>50</v>
      </c>
      <c r="D1736">
        <v>2</v>
      </c>
      <c r="E1736">
        <v>7</v>
      </c>
      <c r="F1736" t="s">
        <v>490</v>
      </c>
      <c r="G1736" t="s">
        <v>5620</v>
      </c>
      <c r="H1736">
        <v>7</v>
      </c>
      <c r="I1736">
        <v>102087</v>
      </c>
      <c r="J1736">
        <v>11</v>
      </c>
      <c r="K1736" t="s">
        <v>6823</v>
      </c>
      <c r="L1736">
        <v>0</v>
      </c>
      <c r="M1736" t="s">
        <v>5520</v>
      </c>
      <c r="N1736">
        <v>93068.81</v>
      </c>
      <c r="O1736">
        <v>24943.89</v>
      </c>
      <c r="P1736">
        <v>0</v>
      </c>
      <c r="Q1736">
        <v>17665.900000000001</v>
      </c>
      <c r="R1736">
        <v>0</v>
      </c>
      <c r="S1736">
        <v>100346.8</v>
      </c>
    </row>
    <row r="1737" spans="1:19" x14ac:dyDescent="0.35">
      <c r="A1737">
        <v>2024</v>
      </c>
      <c r="B1737" t="s">
        <v>5545</v>
      </c>
      <c r="C1737">
        <v>52</v>
      </c>
      <c r="D1737">
        <v>2</v>
      </c>
      <c r="E1737">
        <v>14</v>
      </c>
      <c r="F1737" t="s">
        <v>125</v>
      </c>
      <c r="G1737" t="s">
        <v>6222</v>
      </c>
      <c r="H1737">
        <v>7</v>
      </c>
      <c r="I1737">
        <v>102087</v>
      </c>
      <c r="J1737">
        <v>102087</v>
      </c>
      <c r="K1737" t="s">
        <v>6823</v>
      </c>
      <c r="L1737">
        <v>0</v>
      </c>
      <c r="M1737" t="s">
        <v>5520</v>
      </c>
      <c r="N1737">
        <v>13807.46</v>
      </c>
      <c r="O1737">
        <v>41805.910000000003</v>
      </c>
      <c r="P1737">
        <v>0</v>
      </c>
      <c r="Q1737">
        <v>39734.9</v>
      </c>
      <c r="R1737">
        <v>0</v>
      </c>
      <c r="S1737">
        <v>15878.47</v>
      </c>
    </row>
    <row r="1738" spans="1:19" x14ac:dyDescent="0.35">
      <c r="A1738">
        <v>2024</v>
      </c>
      <c r="B1738" t="s">
        <v>5767</v>
      </c>
      <c r="C1738">
        <v>56</v>
      </c>
      <c r="D1738">
        <v>2</v>
      </c>
      <c r="E1738">
        <v>4</v>
      </c>
      <c r="F1738" t="s">
        <v>747</v>
      </c>
      <c r="G1738" t="s">
        <v>6066</v>
      </c>
      <c r="H1738">
        <v>7</v>
      </c>
      <c r="I1738">
        <v>102087</v>
      </c>
      <c r="J1738">
        <v>11</v>
      </c>
      <c r="K1738" t="s">
        <v>6823</v>
      </c>
      <c r="L1738">
        <v>0</v>
      </c>
      <c r="M1738" t="s">
        <v>5520</v>
      </c>
      <c r="N1738">
        <v>20765.41</v>
      </c>
      <c r="O1738">
        <v>9225.9500000000007</v>
      </c>
      <c r="P1738">
        <v>0</v>
      </c>
      <c r="Q1738">
        <v>15000</v>
      </c>
      <c r="R1738">
        <v>0</v>
      </c>
      <c r="S1738">
        <v>14991.36</v>
      </c>
    </row>
    <row r="1739" spans="1:19" x14ac:dyDescent="0.35">
      <c r="A1739">
        <v>2024</v>
      </c>
      <c r="B1739" t="s">
        <v>5767</v>
      </c>
      <c r="C1739">
        <v>56</v>
      </c>
      <c r="D1739">
        <v>2</v>
      </c>
      <c r="E1739">
        <v>6</v>
      </c>
      <c r="F1739" t="s">
        <v>254</v>
      </c>
      <c r="G1739" t="s">
        <v>6226</v>
      </c>
      <c r="H1739">
        <v>7</v>
      </c>
      <c r="I1739">
        <v>102087</v>
      </c>
      <c r="J1739">
        <v>1111</v>
      </c>
      <c r="K1739" t="s">
        <v>6827</v>
      </c>
      <c r="L1739">
        <v>0</v>
      </c>
      <c r="M1739" t="s">
        <v>5520</v>
      </c>
      <c r="N1739">
        <v>73665.16</v>
      </c>
      <c r="O1739">
        <v>44528.26</v>
      </c>
      <c r="P1739">
        <v>0</v>
      </c>
      <c r="Q1739">
        <v>20000</v>
      </c>
      <c r="R1739">
        <v>0</v>
      </c>
      <c r="S1739">
        <v>98193.42</v>
      </c>
    </row>
    <row r="1740" spans="1:19" x14ac:dyDescent="0.35">
      <c r="A1740">
        <v>2024</v>
      </c>
      <c r="B1740" t="s">
        <v>5721</v>
      </c>
      <c r="C1740">
        <v>66</v>
      </c>
      <c r="D1740">
        <v>2</v>
      </c>
      <c r="E1740">
        <v>1</v>
      </c>
      <c r="F1740" t="s">
        <v>745</v>
      </c>
      <c r="G1740" t="s">
        <v>6828</v>
      </c>
      <c r="H1740">
        <v>7</v>
      </c>
      <c r="I1740">
        <v>102087</v>
      </c>
      <c r="J1740">
        <v>11</v>
      </c>
      <c r="K1740" t="s">
        <v>6823</v>
      </c>
      <c r="L1740">
        <v>0</v>
      </c>
      <c r="M1740" t="s">
        <v>5520</v>
      </c>
      <c r="N1740">
        <v>21720.58</v>
      </c>
      <c r="O1740">
        <v>19170.240000000002</v>
      </c>
      <c r="P1740">
        <v>0</v>
      </c>
      <c r="Q1740">
        <v>9497.1299999999992</v>
      </c>
      <c r="R1740">
        <v>0</v>
      </c>
      <c r="S1740">
        <v>31393.69</v>
      </c>
    </row>
    <row r="1741" spans="1:19" x14ac:dyDescent="0.35">
      <c r="A1741">
        <v>2024</v>
      </c>
      <c r="B1741" t="s">
        <v>5684</v>
      </c>
      <c r="C1741">
        <v>68</v>
      </c>
      <c r="D1741">
        <v>2</v>
      </c>
      <c r="E1741">
        <v>2</v>
      </c>
      <c r="F1741" t="s">
        <v>609</v>
      </c>
      <c r="G1741" t="s">
        <v>6829</v>
      </c>
      <c r="H1741">
        <v>7</v>
      </c>
      <c r="I1741">
        <v>102087</v>
      </c>
      <c r="J1741">
        <v>11</v>
      </c>
      <c r="K1741" t="s">
        <v>6830</v>
      </c>
      <c r="L1741">
        <v>0</v>
      </c>
      <c r="M1741" t="s">
        <v>5520</v>
      </c>
      <c r="N1741">
        <v>46248.78</v>
      </c>
      <c r="O1741">
        <v>16770.43</v>
      </c>
      <c r="P1741">
        <v>0</v>
      </c>
      <c r="Q1741">
        <v>12395</v>
      </c>
      <c r="R1741">
        <v>0</v>
      </c>
      <c r="S1741">
        <v>50624.21</v>
      </c>
    </row>
    <row r="1742" spans="1:19" x14ac:dyDescent="0.35">
      <c r="A1742">
        <v>2024</v>
      </c>
      <c r="B1742" t="s">
        <v>5770</v>
      </c>
      <c r="C1742">
        <v>77</v>
      </c>
      <c r="D1742">
        <v>2</v>
      </c>
      <c r="E1742">
        <v>7</v>
      </c>
      <c r="F1742" t="s">
        <v>300</v>
      </c>
      <c r="G1742" t="s">
        <v>6831</v>
      </c>
      <c r="H1742">
        <v>7</v>
      </c>
      <c r="I1742">
        <v>102087</v>
      </c>
      <c r="J1742">
        <v>11</v>
      </c>
      <c r="K1742" t="s">
        <v>6823</v>
      </c>
      <c r="L1742">
        <v>0</v>
      </c>
      <c r="M1742" t="s">
        <v>5520</v>
      </c>
      <c r="N1742">
        <v>46491.81</v>
      </c>
      <c r="O1742">
        <v>26698.51</v>
      </c>
      <c r="P1742">
        <v>0</v>
      </c>
      <c r="Q1742">
        <v>20175.259999999998</v>
      </c>
      <c r="R1742">
        <v>0</v>
      </c>
      <c r="S1742">
        <v>53015.06</v>
      </c>
    </row>
    <row r="1743" spans="1:19" x14ac:dyDescent="0.35">
      <c r="A1743">
        <v>2024</v>
      </c>
      <c r="B1743" t="s">
        <v>5778</v>
      </c>
      <c r="C1743">
        <v>63</v>
      </c>
      <c r="D1743">
        <v>2</v>
      </c>
      <c r="E1743">
        <v>3</v>
      </c>
      <c r="F1743" t="s">
        <v>766</v>
      </c>
      <c r="G1743" t="s">
        <v>5779</v>
      </c>
      <c r="H1743">
        <v>7</v>
      </c>
      <c r="I1743">
        <v>950491</v>
      </c>
      <c r="J1743">
        <v>6</v>
      </c>
      <c r="K1743" t="s">
        <v>6832</v>
      </c>
      <c r="L1743">
        <v>0</v>
      </c>
      <c r="M1743" t="s">
        <v>5520</v>
      </c>
      <c r="N1743">
        <v>5651.66</v>
      </c>
      <c r="O1743">
        <v>0</v>
      </c>
      <c r="P1743">
        <v>0</v>
      </c>
      <c r="Q1743">
        <v>0</v>
      </c>
      <c r="R1743">
        <v>0</v>
      </c>
      <c r="S1743">
        <v>5651.66</v>
      </c>
    </row>
    <row r="1744" spans="1:19" x14ac:dyDescent="0.35">
      <c r="A1744">
        <v>2024</v>
      </c>
      <c r="B1744" t="s">
        <v>5564</v>
      </c>
      <c r="C1744">
        <v>48</v>
      </c>
      <c r="D1744">
        <v>2</v>
      </c>
      <c r="E1744">
        <v>12</v>
      </c>
      <c r="F1744" t="s">
        <v>725</v>
      </c>
      <c r="G1744" t="s">
        <v>6398</v>
      </c>
      <c r="H1744">
        <v>7</v>
      </c>
      <c r="I1744">
        <v>900007</v>
      </c>
      <c r="J1744">
        <v>15</v>
      </c>
      <c r="K1744" t="s">
        <v>6833</v>
      </c>
      <c r="L1744">
        <v>0</v>
      </c>
      <c r="M1744" t="s">
        <v>5520</v>
      </c>
      <c r="N1744">
        <v>61091.49</v>
      </c>
      <c r="O1744">
        <v>39659.56</v>
      </c>
      <c r="P1744">
        <v>0</v>
      </c>
      <c r="Q1744">
        <v>51979.43</v>
      </c>
      <c r="R1744">
        <v>0</v>
      </c>
      <c r="S1744">
        <v>48771.62</v>
      </c>
    </row>
    <row r="1745" spans="1:19" x14ac:dyDescent="0.35">
      <c r="A1745">
        <v>2024</v>
      </c>
      <c r="B1745" t="s">
        <v>5564</v>
      </c>
      <c r="C1745">
        <v>48</v>
      </c>
      <c r="D1745">
        <v>2</v>
      </c>
      <c r="E1745">
        <v>1</v>
      </c>
      <c r="F1745" t="s">
        <v>291</v>
      </c>
      <c r="G1745" t="s">
        <v>6319</v>
      </c>
      <c r="H1745">
        <v>7</v>
      </c>
      <c r="I1745">
        <v>104087</v>
      </c>
      <c r="J1745">
        <v>12</v>
      </c>
      <c r="K1745" t="s">
        <v>6834</v>
      </c>
      <c r="L1745">
        <v>0</v>
      </c>
      <c r="M1745" t="s">
        <v>5520</v>
      </c>
      <c r="N1745">
        <v>203987.66</v>
      </c>
      <c r="O1745">
        <v>72800.02</v>
      </c>
      <c r="P1745">
        <v>0</v>
      </c>
      <c r="Q1745">
        <v>54850.05</v>
      </c>
      <c r="R1745">
        <v>0</v>
      </c>
      <c r="S1745">
        <v>221937.63</v>
      </c>
    </row>
    <row r="1746" spans="1:19" x14ac:dyDescent="0.35">
      <c r="A1746">
        <v>2024</v>
      </c>
      <c r="B1746" t="s">
        <v>5564</v>
      </c>
      <c r="C1746">
        <v>48</v>
      </c>
      <c r="D1746">
        <v>2</v>
      </c>
      <c r="E1746">
        <v>14</v>
      </c>
      <c r="F1746" t="s">
        <v>455</v>
      </c>
      <c r="G1746" t="s">
        <v>5856</v>
      </c>
      <c r="H1746">
        <v>7</v>
      </c>
      <c r="I1746">
        <v>909500</v>
      </c>
      <c r="J1746">
        <v>9500</v>
      </c>
      <c r="K1746" t="s">
        <v>6835</v>
      </c>
      <c r="L1746">
        <v>0</v>
      </c>
      <c r="M1746" t="s">
        <v>5520</v>
      </c>
      <c r="N1746">
        <v>13127.83</v>
      </c>
      <c r="O1746">
        <v>14980.44</v>
      </c>
      <c r="P1746">
        <v>0</v>
      </c>
      <c r="Q1746">
        <v>22140.720000000001</v>
      </c>
      <c r="R1746">
        <v>0</v>
      </c>
      <c r="S1746">
        <v>5967.55</v>
      </c>
    </row>
    <row r="1747" spans="1:19" x14ac:dyDescent="0.35">
      <c r="A1747">
        <v>2024</v>
      </c>
      <c r="B1747" t="s">
        <v>5712</v>
      </c>
      <c r="C1747">
        <v>28</v>
      </c>
      <c r="D1747">
        <v>2</v>
      </c>
      <c r="E1747">
        <v>4</v>
      </c>
      <c r="F1747" t="s">
        <v>613</v>
      </c>
      <c r="G1747" t="s">
        <v>6740</v>
      </c>
      <c r="H1747">
        <v>7</v>
      </c>
      <c r="I1747">
        <v>900001</v>
      </c>
      <c r="J1747">
        <v>1</v>
      </c>
      <c r="K1747" t="s">
        <v>6836</v>
      </c>
      <c r="L1747">
        <v>0</v>
      </c>
      <c r="M1747" t="s">
        <v>5520</v>
      </c>
      <c r="N1747">
        <v>350</v>
      </c>
      <c r="O1747">
        <v>0</v>
      </c>
      <c r="P1747">
        <v>0</v>
      </c>
      <c r="Q1747">
        <v>0</v>
      </c>
      <c r="R1747">
        <v>0</v>
      </c>
      <c r="S1747">
        <v>350</v>
      </c>
    </row>
    <row r="1748" spans="1:19" x14ac:dyDescent="0.35">
      <c r="A1748">
        <v>2024</v>
      </c>
      <c r="B1748" t="s">
        <v>5627</v>
      </c>
      <c r="C1748">
        <v>27</v>
      </c>
      <c r="D1748">
        <v>2</v>
      </c>
      <c r="E1748">
        <v>2</v>
      </c>
      <c r="F1748" t="s">
        <v>608</v>
      </c>
      <c r="G1748" t="s">
        <v>6191</v>
      </c>
      <c r="H1748">
        <v>7</v>
      </c>
      <c r="I1748">
        <v>900001</v>
      </c>
      <c r="J1748">
        <v>46928</v>
      </c>
      <c r="K1748" t="s">
        <v>6837</v>
      </c>
      <c r="L1748">
        <v>0</v>
      </c>
      <c r="M1748" t="s">
        <v>5520</v>
      </c>
      <c r="N1748">
        <v>8210.1200000000008</v>
      </c>
      <c r="O1748">
        <v>584.25</v>
      </c>
      <c r="P1748">
        <v>0</v>
      </c>
      <c r="Q1748">
        <v>413.2</v>
      </c>
      <c r="R1748">
        <v>0</v>
      </c>
      <c r="S1748">
        <v>8381.17</v>
      </c>
    </row>
    <row r="1749" spans="1:19" x14ac:dyDescent="0.35">
      <c r="A1749">
        <v>2024</v>
      </c>
      <c r="B1749" t="s">
        <v>5532</v>
      </c>
      <c r="C1749">
        <v>64</v>
      </c>
      <c r="D1749">
        <v>2</v>
      </c>
      <c r="E1749">
        <v>6</v>
      </c>
      <c r="F1749" t="s">
        <v>409</v>
      </c>
      <c r="G1749" t="s">
        <v>6231</v>
      </c>
      <c r="H1749">
        <v>7</v>
      </c>
      <c r="I1749">
        <v>900001</v>
      </c>
      <c r="J1749">
        <v>191</v>
      </c>
      <c r="K1749" t="s">
        <v>6838</v>
      </c>
      <c r="L1749">
        <v>0</v>
      </c>
      <c r="M1749" t="s">
        <v>5520</v>
      </c>
      <c r="N1749">
        <v>2973.66</v>
      </c>
      <c r="O1749">
        <v>0</v>
      </c>
      <c r="P1749">
        <v>0</v>
      </c>
      <c r="Q1749">
        <v>0</v>
      </c>
      <c r="R1749">
        <v>0</v>
      </c>
      <c r="S1749">
        <v>2973.66</v>
      </c>
    </row>
    <row r="1750" spans="1:19" x14ac:dyDescent="0.35">
      <c r="A1750">
        <v>2024</v>
      </c>
      <c r="B1750" t="s">
        <v>5523</v>
      </c>
      <c r="C1750">
        <v>2</v>
      </c>
      <c r="D1750">
        <v>2</v>
      </c>
      <c r="E1750">
        <v>1</v>
      </c>
      <c r="F1750" t="s">
        <v>288</v>
      </c>
      <c r="G1750" t="s">
        <v>5524</v>
      </c>
      <c r="H1750">
        <v>7</v>
      </c>
      <c r="I1750">
        <v>900011</v>
      </c>
      <c r="J1750">
        <v>9501</v>
      </c>
      <c r="K1750" t="s">
        <v>6839</v>
      </c>
      <c r="L1750">
        <v>0</v>
      </c>
      <c r="M1750" t="s">
        <v>5520</v>
      </c>
      <c r="N1750">
        <v>2789.1</v>
      </c>
      <c r="O1750">
        <v>1196.04</v>
      </c>
      <c r="P1750">
        <v>0</v>
      </c>
      <c r="Q1750">
        <v>874.85</v>
      </c>
      <c r="R1750">
        <v>0</v>
      </c>
      <c r="S1750">
        <v>3110.29</v>
      </c>
    </row>
    <row r="1751" spans="1:19" x14ac:dyDescent="0.35">
      <c r="A1751">
        <v>2024</v>
      </c>
      <c r="B1751" t="s">
        <v>5532</v>
      </c>
      <c r="C1751">
        <v>64</v>
      </c>
      <c r="D1751">
        <v>2</v>
      </c>
      <c r="E1751">
        <v>10</v>
      </c>
      <c r="F1751" t="s">
        <v>278</v>
      </c>
      <c r="G1751" t="s">
        <v>5851</v>
      </c>
      <c r="H1751">
        <v>7</v>
      </c>
      <c r="I1751">
        <v>900001</v>
      </c>
      <c r="J1751">
        <v>7777</v>
      </c>
      <c r="K1751" t="s">
        <v>6839</v>
      </c>
      <c r="L1751">
        <v>0</v>
      </c>
      <c r="M1751" t="s">
        <v>5520</v>
      </c>
      <c r="N1751">
        <v>4261.6899999999996</v>
      </c>
      <c r="O1751">
        <v>0</v>
      </c>
      <c r="P1751">
        <v>0</v>
      </c>
      <c r="Q1751">
        <v>0</v>
      </c>
      <c r="R1751">
        <v>0</v>
      </c>
      <c r="S1751">
        <v>4261.6899999999996</v>
      </c>
    </row>
    <row r="1752" spans="1:19" x14ac:dyDescent="0.35">
      <c r="A1752">
        <v>2024</v>
      </c>
      <c r="B1752" t="s">
        <v>5527</v>
      </c>
      <c r="C1752">
        <v>30</v>
      </c>
      <c r="D1752">
        <v>2</v>
      </c>
      <c r="E1752">
        <v>4</v>
      </c>
      <c r="F1752" t="s">
        <v>623</v>
      </c>
      <c r="G1752" t="s">
        <v>5978</v>
      </c>
      <c r="H1752">
        <v>7</v>
      </c>
      <c r="I1752">
        <v>900003</v>
      </c>
      <c r="J1752">
        <v>7700</v>
      </c>
      <c r="K1752" t="s">
        <v>6840</v>
      </c>
      <c r="L1752">
        <v>0</v>
      </c>
      <c r="M1752" t="s">
        <v>5520</v>
      </c>
      <c r="N1752">
        <v>177292.62</v>
      </c>
      <c r="O1752">
        <v>0</v>
      </c>
      <c r="P1752">
        <v>0</v>
      </c>
      <c r="Q1752">
        <v>177292.62</v>
      </c>
      <c r="R1752">
        <v>0</v>
      </c>
      <c r="S1752">
        <v>0</v>
      </c>
    </row>
    <row r="1753" spans="1:19" x14ac:dyDescent="0.35">
      <c r="A1753">
        <v>2024</v>
      </c>
      <c r="B1753" t="s">
        <v>5578</v>
      </c>
      <c r="C1753">
        <v>79</v>
      </c>
      <c r="D1753">
        <v>2</v>
      </c>
      <c r="E1753">
        <v>4</v>
      </c>
      <c r="F1753" t="s">
        <v>327</v>
      </c>
      <c r="G1753" t="s">
        <v>6841</v>
      </c>
      <c r="H1753">
        <v>7</v>
      </c>
      <c r="I1753">
        <v>900002</v>
      </c>
      <c r="J1753">
        <v>3</v>
      </c>
      <c r="K1753" t="s">
        <v>6842</v>
      </c>
      <c r="L1753">
        <v>0</v>
      </c>
      <c r="M1753" t="s">
        <v>5520</v>
      </c>
      <c r="N1753">
        <v>319571.11</v>
      </c>
      <c r="O1753">
        <v>194271.81</v>
      </c>
      <c r="P1753">
        <v>0</v>
      </c>
      <c r="Q1753">
        <v>0</v>
      </c>
      <c r="R1753">
        <v>0</v>
      </c>
      <c r="S1753">
        <v>513842.92</v>
      </c>
    </row>
    <row r="1754" spans="1:19" x14ac:dyDescent="0.35">
      <c r="A1754">
        <v>2024</v>
      </c>
      <c r="B1754" t="s">
        <v>5578</v>
      </c>
      <c r="C1754">
        <v>79</v>
      </c>
      <c r="D1754">
        <v>2</v>
      </c>
      <c r="E1754">
        <v>4</v>
      </c>
      <c r="F1754" t="s">
        <v>327</v>
      </c>
      <c r="G1754" t="s">
        <v>6841</v>
      </c>
      <c r="H1754">
        <v>7</v>
      </c>
      <c r="I1754">
        <v>900001</v>
      </c>
      <c r="J1754">
        <v>2</v>
      </c>
      <c r="K1754" t="s">
        <v>6843</v>
      </c>
      <c r="L1754">
        <v>0</v>
      </c>
      <c r="M1754" t="s">
        <v>5520</v>
      </c>
      <c r="N1754">
        <v>89353.51</v>
      </c>
      <c r="O1754">
        <v>222403.21</v>
      </c>
      <c r="P1754">
        <v>0</v>
      </c>
      <c r="Q1754">
        <v>158911</v>
      </c>
      <c r="R1754">
        <v>0</v>
      </c>
      <c r="S1754">
        <v>152845.72</v>
      </c>
    </row>
    <row r="1755" spans="1:19" x14ac:dyDescent="0.35">
      <c r="A1755">
        <v>2024</v>
      </c>
      <c r="B1755" t="s">
        <v>5564</v>
      </c>
      <c r="C1755">
        <v>48</v>
      </c>
      <c r="D1755">
        <v>2</v>
      </c>
      <c r="E1755">
        <v>8</v>
      </c>
      <c r="F1755" t="s">
        <v>305</v>
      </c>
      <c r="G1755" t="s">
        <v>5565</v>
      </c>
      <c r="H1755">
        <v>7</v>
      </c>
      <c r="I1755">
        <v>104050</v>
      </c>
      <c r="J1755">
        <v>1181</v>
      </c>
      <c r="K1755" t="s">
        <v>6844</v>
      </c>
      <c r="L1755">
        <v>0</v>
      </c>
      <c r="M1755" t="s">
        <v>5520</v>
      </c>
      <c r="N1755">
        <v>107678.78</v>
      </c>
      <c r="O1755">
        <v>118564.63</v>
      </c>
      <c r="P1755">
        <v>0</v>
      </c>
      <c r="Q1755">
        <v>144006</v>
      </c>
      <c r="R1755">
        <v>0</v>
      </c>
      <c r="S1755">
        <v>82237.41</v>
      </c>
    </row>
    <row r="1756" spans="1:19" x14ac:dyDescent="0.35">
      <c r="A1756">
        <v>2024</v>
      </c>
      <c r="B1756" t="s">
        <v>5527</v>
      </c>
      <c r="C1756">
        <v>30</v>
      </c>
      <c r="D1756">
        <v>2</v>
      </c>
      <c r="E1756">
        <v>4</v>
      </c>
      <c r="F1756" t="s">
        <v>623</v>
      </c>
      <c r="G1756" t="s">
        <v>5978</v>
      </c>
      <c r="H1756">
        <v>7</v>
      </c>
      <c r="I1756">
        <v>900001</v>
      </c>
      <c r="J1756">
        <v>1181</v>
      </c>
      <c r="K1756" t="s">
        <v>6845</v>
      </c>
      <c r="L1756">
        <v>0</v>
      </c>
      <c r="M1756" t="s">
        <v>5520</v>
      </c>
      <c r="N1756">
        <v>0</v>
      </c>
      <c r="O1756">
        <v>2970295.3</v>
      </c>
      <c r="P1756">
        <v>0</v>
      </c>
      <c r="Q1756">
        <v>1040518</v>
      </c>
      <c r="R1756">
        <v>0</v>
      </c>
      <c r="S1756">
        <v>1929777.3</v>
      </c>
    </row>
    <row r="1757" spans="1:19" x14ac:dyDescent="0.35">
      <c r="A1757">
        <v>2024</v>
      </c>
      <c r="B1757" t="s">
        <v>5668</v>
      </c>
      <c r="C1757">
        <v>9</v>
      </c>
      <c r="D1757">
        <v>2</v>
      </c>
      <c r="E1757">
        <v>13</v>
      </c>
      <c r="F1757" t="s">
        <v>511</v>
      </c>
      <c r="G1757" t="s">
        <v>6540</v>
      </c>
      <c r="H1757">
        <v>7</v>
      </c>
      <c r="I1757">
        <v>101008</v>
      </c>
      <c r="J1757">
        <v>1</v>
      </c>
      <c r="K1757" t="s">
        <v>6846</v>
      </c>
      <c r="L1757">
        <v>0</v>
      </c>
      <c r="M1757" t="s">
        <v>5520</v>
      </c>
      <c r="N1757">
        <v>57170.57</v>
      </c>
      <c r="O1757">
        <v>35006.21</v>
      </c>
      <c r="P1757">
        <v>0</v>
      </c>
      <c r="Q1757">
        <v>14223.13</v>
      </c>
      <c r="R1757">
        <v>0</v>
      </c>
      <c r="S1757">
        <v>77953.649999999994</v>
      </c>
    </row>
    <row r="1758" spans="1:19" x14ac:dyDescent="0.35">
      <c r="A1758">
        <v>2024</v>
      </c>
      <c r="B1758" t="s">
        <v>5798</v>
      </c>
      <c r="C1758">
        <v>10</v>
      </c>
      <c r="D1758">
        <v>2</v>
      </c>
      <c r="E1758">
        <v>6</v>
      </c>
      <c r="F1758" t="s">
        <v>515</v>
      </c>
      <c r="G1758" t="s">
        <v>6847</v>
      </c>
      <c r="H1758">
        <v>7</v>
      </c>
      <c r="I1758">
        <v>101008</v>
      </c>
      <c r="J1758">
        <v>101</v>
      </c>
      <c r="K1758" t="s">
        <v>6846</v>
      </c>
      <c r="L1758">
        <v>0</v>
      </c>
      <c r="M1758" t="s">
        <v>5520</v>
      </c>
      <c r="N1758">
        <v>43510.14</v>
      </c>
      <c r="O1758">
        <v>19873.59</v>
      </c>
      <c r="P1758">
        <v>0</v>
      </c>
      <c r="Q1758">
        <v>22212.62</v>
      </c>
      <c r="R1758">
        <v>0</v>
      </c>
      <c r="S1758">
        <v>41171.11</v>
      </c>
    </row>
    <row r="1759" spans="1:19" x14ac:dyDescent="0.35">
      <c r="A1759">
        <v>2024</v>
      </c>
      <c r="B1759" t="s">
        <v>5798</v>
      </c>
      <c r="C1759">
        <v>10</v>
      </c>
      <c r="D1759">
        <v>2</v>
      </c>
      <c r="E1759">
        <v>8</v>
      </c>
      <c r="F1759" t="s">
        <v>517</v>
      </c>
      <c r="G1759" t="s">
        <v>6331</v>
      </c>
      <c r="H1759">
        <v>7</v>
      </c>
      <c r="I1759">
        <v>101008</v>
      </c>
      <c r="J1759">
        <v>101</v>
      </c>
      <c r="K1759" t="s">
        <v>6846</v>
      </c>
      <c r="L1759">
        <v>0</v>
      </c>
      <c r="M1759" t="s">
        <v>5520</v>
      </c>
      <c r="N1759">
        <v>277147.34000000003</v>
      </c>
      <c r="O1759">
        <v>225207.77</v>
      </c>
      <c r="P1759">
        <v>0</v>
      </c>
      <c r="Q1759">
        <v>111392.06</v>
      </c>
      <c r="R1759">
        <v>0</v>
      </c>
      <c r="S1759">
        <v>390963.05</v>
      </c>
    </row>
    <row r="1760" spans="1:19" x14ac:dyDescent="0.35">
      <c r="A1760">
        <v>2024</v>
      </c>
      <c r="B1760" t="s">
        <v>5798</v>
      </c>
      <c r="C1760">
        <v>10</v>
      </c>
      <c r="D1760">
        <v>2</v>
      </c>
      <c r="E1760">
        <v>9</v>
      </c>
      <c r="F1760" t="s">
        <v>278</v>
      </c>
      <c r="G1760" t="s">
        <v>6848</v>
      </c>
      <c r="H1760">
        <v>7</v>
      </c>
      <c r="I1760">
        <v>101008</v>
      </c>
      <c r="J1760">
        <v>101</v>
      </c>
      <c r="K1760" t="s">
        <v>6846</v>
      </c>
      <c r="L1760">
        <v>0</v>
      </c>
      <c r="M1760" t="s">
        <v>5520</v>
      </c>
      <c r="N1760">
        <v>53487.22</v>
      </c>
      <c r="O1760">
        <v>34779.54</v>
      </c>
      <c r="P1760">
        <v>0</v>
      </c>
      <c r="Q1760">
        <v>31483.84</v>
      </c>
      <c r="R1760">
        <v>0</v>
      </c>
      <c r="S1760">
        <v>56782.92</v>
      </c>
    </row>
    <row r="1761" spans="1:19" x14ac:dyDescent="0.35">
      <c r="A1761">
        <v>2024</v>
      </c>
      <c r="B1761" t="s">
        <v>5527</v>
      </c>
      <c r="C1761">
        <v>30</v>
      </c>
      <c r="D1761">
        <v>2</v>
      </c>
      <c r="E1761">
        <v>9</v>
      </c>
      <c r="F1761" t="s">
        <v>624</v>
      </c>
      <c r="G1761" t="s">
        <v>5802</v>
      </c>
      <c r="H1761">
        <v>7</v>
      </c>
      <c r="I1761">
        <v>101008</v>
      </c>
      <c r="J1761">
        <v>101</v>
      </c>
      <c r="K1761" t="s">
        <v>6849</v>
      </c>
      <c r="L1761">
        <v>0</v>
      </c>
      <c r="M1761" t="s">
        <v>5520</v>
      </c>
      <c r="N1761">
        <v>711136.8</v>
      </c>
      <c r="O1761">
        <v>1178505.6599999999</v>
      </c>
      <c r="P1761">
        <v>0</v>
      </c>
      <c r="Q1761">
        <v>929158.59</v>
      </c>
      <c r="R1761">
        <v>0</v>
      </c>
      <c r="S1761">
        <v>960483.87</v>
      </c>
    </row>
    <row r="1762" spans="1:19" x14ac:dyDescent="0.35">
      <c r="A1762">
        <v>2024</v>
      </c>
      <c r="B1762" t="s">
        <v>6372</v>
      </c>
      <c r="C1762">
        <v>36</v>
      </c>
      <c r="D1762">
        <v>2</v>
      </c>
      <c r="E1762">
        <v>6</v>
      </c>
      <c r="F1762" t="s">
        <v>300</v>
      </c>
      <c r="G1762" t="s">
        <v>6850</v>
      </c>
      <c r="H1762">
        <v>7</v>
      </c>
      <c r="I1762">
        <v>101008</v>
      </c>
      <c r="J1762">
        <v>101</v>
      </c>
      <c r="K1762" t="s">
        <v>6846</v>
      </c>
      <c r="L1762">
        <v>0</v>
      </c>
      <c r="M1762" t="s">
        <v>5520</v>
      </c>
      <c r="N1762">
        <v>364157.02</v>
      </c>
      <c r="O1762">
        <v>160050.12</v>
      </c>
      <c r="P1762">
        <v>0</v>
      </c>
      <c r="Q1762">
        <v>198426</v>
      </c>
      <c r="R1762">
        <v>0</v>
      </c>
      <c r="S1762">
        <v>325781.14</v>
      </c>
    </row>
    <row r="1763" spans="1:19" x14ac:dyDescent="0.35">
      <c r="A1763">
        <v>2024</v>
      </c>
      <c r="B1763" t="s">
        <v>5589</v>
      </c>
      <c r="C1763">
        <v>40</v>
      </c>
      <c r="D1763">
        <v>2</v>
      </c>
      <c r="E1763">
        <v>3</v>
      </c>
      <c r="F1763" t="s">
        <v>391</v>
      </c>
      <c r="G1763" t="s">
        <v>6263</v>
      </c>
      <c r="H1763">
        <v>7</v>
      </c>
      <c r="I1763">
        <v>101008</v>
      </c>
      <c r="J1763">
        <v>101</v>
      </c>
      <c r="K1763" t="s">
        <v>6846</v>
      </c>
      <c r="L1763">
        <v>0</v>
      </c>
      <c r="M1763" t="s">
        <v>5520</v>
      </c>
      <c r="N1763">
        <v>256210.17</v>
      </c>
      <c r="O1763">
        <v>105815.12</v>
      </c>
      <c r="P1763">
        <v>0</v>
      </c>
      <c r="Q1763">
        <v>47026.21</v>
      </c>
      <c r="R1763">
        <v>0</v>
      </c>
      <c r="S1763">
        <v>314999.08</v>
      </c>
    </row>
    <row r="1764" spans="1:19" x14ac:dyDescent="0.35">
      <c r="A1764">
        <v>2024</v>
      </c>
      <c r="B1764" t="s">
        <v>5589</v>
      </c>
      <c r="C1764">
        <v>40</v>
      </c>
      <c r="D1764">
        <v>2</v>
      </c>
      <c r="E1764">
        <v>4</v>
      </c>
      <c r="F1764" t="s">
        <v>568</v>
      </c>
      <c r="G1764" t="s">
        <v>6609</v>
      </c>
      <c r="H1764">
        <v>7</v>
      </c>
      <c r="I1764">
        <v>101008</v>
      </c>
      <c r="J1764">
        <v>101</v>
      </c>
      <c r="K1764" t="s">
        <v>6846</v>
      </c>
      <c r="L1764">
        <v>0</v>
      </c>
      <c r="M1764" t="s">
        <v>5520</v>
      </c>
      <c r="N1764">
        <v>24493.18</v>
      </c>
      <c r="O1764">
        <v>25114.91</v>
      </c>
      <c r="P1764">
        <v>0</v>
      </c>
      <c r="Q1764">
        <v>18466.810000000001</v>
      </c>
      <c r="R1764">
        <v>0</v>
      </c>
      <c r="S1764">
        <v>31141.279999999999</v>
      </c>
    </row>
    <row r="1765" spans="1:19" x14ac:dyDescent="0.35">
      <c r="A1765">
        <v>2024</v>
      </c>
      <c r="B1765" t="s">
        <v>5589</v>
      </c>
      <c r="C1765">
        <v>40</v>
      </c>
      <c r="D1765">
        <v>2</v>
      </c>
      <c r="E1765">
        <v>9</v>
      </c>
      <c r="F1765" t="s">
        <v>677</v>
      </c>
      <c r="G1765" t="s">
        <v>6012</v>
      </c>
      <c r="H1765">
        <v>7</v>
      </c>
      <c r="I1765">
        <v>101008</v>
      </c>
      <c r="J1765">
        <v>101</v>
      </c>
      <c r="K1765" t="s">
        <v>6846</v>
      </c>
      <c r="L1765">
        <v>0</v>
      </c>
      <c r="M1765" t="s">
        <v>5520</v>
      </c>
      <c r="N1765">
        <v>84954.37</v>
      </c>
      <c r="O1765">
        <v>26186.65</v>
      </c>
      <c r="P1765">
        <v>0</v>
      </c>
      <c r="Q1765">
        <v>24055.14</v>
      </c>
      <c r="R1765">
        <v>0</v>
      </c>
      <c r="S1765">
        <v>87085.88</v>
      </c>
    </row>
    <row r="1766" spans="1:19" x14ac:dyDescent="0.35">
      <c r="A1766">
        <v>2024</v>
      </c>
      <c r="B1766" t="s">
        <v>5589</v>
      </c>
      <c r="C1766">
        <v>40</v>
      </c>
      <c r="D1766">
        <v>2</v>
      </c>
      <c r="E1766">
        <v>10</v>
      </c>
      <c r="F1766" t="s">
        <v>559</v>
      </c>
      <c r="G1766" t="s">
        <v>5835</v>
      </c>
      <c r="H1766">
        <v>7</v>
      </c>
      <c r="I1766">
        <v>101008</v>
      </c>
      <c r="J1766">
        <v>101</v>
      </c>
      <c r="K1766" t="s">
        <v>6846</v>
      </c>
      <c r="L1766">
        <v>0</v>
      </c>
      <c r="M1766" t="s">
        <v>5520</v>
      </c>
      <c r="N1766">
        <v>66855.38</v>
      </c>
      <c r="O1766">
        <v>39784.85</v>
      </c>
      <c r="P1766">
        <v>0</v>
      </c>
      <c r="Q1766">
        <v>18464.599999999999</v>
      </c>
      <c r="R1766">
        <v>0</v>
      </c>
      <c r="S1766">
        <v>88175.63</v>
      </c>
    </row>
    <row r="1767" spans="1:19" x14ac:dyDescent="0.35">
      <c r="A1767">
        <v>2024</v>
      </c>
      <c r="B1767" t="s">
        <v>5564</v>
      </c>
      <c r="C1767">
        <v>48</v>
      </c>
      <c r="D1767">
        <v>2</v>
      </c>
      <c r="E1767">
        <v>3</v>
      </c>
      <c r="F1767" t="s">
        <v>500</v>
      </c>
      <c r="G1767" t="s">
        <v>5853</v>
      </c>
      <c r="H1767">
        <v>7</v>
      </c>
      <c r="I1767">
        <v>101008</v>
      </c>
      <c r="J1767">
        <v>101</v>
      </c>
      <c r="K1767" t="s">
        <v>6849</v>
      </c>
      <c r="L1767">
        <v>0</v>
      </c>
      <c r="M1767" t="s">
        <v>5520</v>
      </c>
      <c r="N1767">
        <v>60117.14</v>
      </c>
      <c r="O1767">
        <v>43324.15</v>
      </c>
      <c r="P1767">
        <v>0</v>
      </c>
      <c r="Q1767">
        <v>37542.01</v>
      </c>
      <c r="R1767">
        <v>0</v>
      </c>
      <c r="S1767">
        <v>65899.28</v>
      </c>
    </row>
    <row r="1768" spans="1:19" x14ac:dyDescent="0.35">
      <c r="A1768">
        <v>2024</v>
      </c>
      <c r="B1768" t="s">
        <v>5564</v>
      </c>
      <c r="C1768">
        <v>48</v>
      </c>
      <c r="D1768">
        <v>2</v>
      </c>
      <c r="E1768">
        <v>4</v>
      </c>
      <c r="F1768" t="s">
        <v>723</v>
      </c>
      <c r="G1768" t="s">
        <v>5855</v>
      </c>
      <c r="H1768">
        <v>7</v>
      </c>
      <c r="I1768">
        <v>101008</v>
      </c>
      <c r="J1768">
        <v>101</v>
      </c>
      <c r="K1768" t="s">
        <v>6849</v>
      </c>
      <c r="L1768">
        <v>0</v>
      </c>
      <c r="M1768" t="s">
        <v>5520</v>
      </c>
      <c r="N1768">
        <v>50995.54</v>
      </c>
      <c r="O1768">
        <v>50251.15</v>
      </c>
      <c r="P1768">
        <v>0</v>
      </c>
      <c r="Q1768">
        <v>34118.47</v>
      </c>
      <c r="R1768">
        <v>0</v>
      </c>
      <c r="S1768">
        <v>67128.22</v>
      </c>
    </row>
    <row r="1769" spans="1:19" x14ac:dyDescent="0.35">
      <c r="A1769">
        <v>2024</v>
      </c>
      <c r="B1769" t="s">
        <v>5564</v>
      </c>
      <c r="C1769">
        <v>48</v>
      </c>
      <c r="D1769">
        <v>2</v>
      </c>
      <c r="E1769">
        <v>5</v>
      </c>
      <c r="F1769" t="s">
        <v>618</v>
      </c>
      <c r="G1769" t="s">
        <v>6462</v>
      </c>
      <c r="H1769">
        <v>7</v>
      </c>
      <c r="I1769">
        <v>101008</v>
      </c>
      <c r="J1769">
        <v>101</v>
      </c>
      <c r="K1769" t="s">
        <v>6849</v>
      </c>
      <c r="L1769">
        <v>0</v>
      </c>
      <c r="M1769" t="s">
        <v>5520</v>
      </c>
      <c r="N1769">
        <v>80524.89</v>
      </c>
      <c r="O1769">
        <v>77852.02</v>
      </c>
      <c r="P1769">
        <v>0</v>
      </c>
      <c r="Q1769">
        <v>44683.69</v>
      </c>
      <c r="R1769">
        <v>0</v>
      </c>
      <c r="S1769">
        <v>113693.22</v>
      </c>
    </row>
    <row r="1770" spans="1:19" x14ac:dyDescent="0.35">
      <c r="A1770">
        <v>2024</v>
      </c>
      <c r="B1770" t="s">
        <v>5564</v>
      </c>
      <c r="C1770">
        <v>48</v>
      </c>
      <c r="D1770">
        <v>2</v>
      </c>
      <c r="E1770">
        <v>14</v>
      </c>
      <c r="F1770" t="s">
        <v>455</v>
      </c>
      <c r="G1770" t="s">
        <v>5856</v>
      </c>
      <c r="H1770">
        <v>7</v>
      </c>
      <c r="I1770">
        <v>101008</v>
      </c>
      <c r="J1770">
        <v>101</v>
      </c>
      <c r="K1770" t="s">
        <v>6849</v>
      </c>
      <c r="L1770">
        <v>0</v>
      </c>
      <c r="M1770" t="s">
        <v>5520</v>
      </c>
      <c r="N1770">
        <v>112277.93</v>
      </c>
      <c r="O1770">
        <v>193570.2</v>
      </c>
      <c r="P1770">
        <v>0</v>
      </c>
      <c r="Q1770">
        <v>85572.93</v>
      </c>
      <c r="R1770">
        <v>0</v>
      </c>
      <c r="S1770">
        <v>220275.20000000001</v>
      </c>
    </row>
    <row r="1771" spans="1:19" x14ac:dyDescent="0.35">
      <c r="A1771">
        <v>2024</v>
      </c>
      <c r="B1771" t="s">
        <v>5545</v>
      </c>
      <c r="C1771">
        <v>52</v>
      </c>
      <c r="D1771">
        <v>2</v>
      </c>
      <c r="E1771">
        <v>12</v>
      </c>
      <c r="F1771" t="s">
        <v>412</v>
      </c>
      <c r="G1771" t="s">
        <v>5857</v>
      </c>
      <c r="H1771">
        <v>7</v>
      </c>
      <c r="I1771">
        <v>101008</v>
      </c>
      <c r="J1771">
        <v>101</v>
      </c>
      <c r="K1771" t="s">
        <v>6849</v>
      </c>
      <c r="L1771">
        <v>0</v>
      </c>
      <c r="M1771" t="s">
        <v>5520</v>
      </c>
      <c r="N1771">
        <v>35981.199999999997</v>
      </c>
      <c r="O1771">
        <v>17505.75</v>
      </c>
      <c r="P1771">
        <v>0</v>
      </c>
      <c r="Q1771">
        <v>14744.74</v>
      </c>
      <c r="R1771">
        <v>0</v>
      </c>
      <c r="S1771">
        <v>38742.21</v>
      </c>
    </row>
    <row r="1772" spans="1:19" x14ac:dyDescent="0.35">
      <c r="A1772">
        <v>2024</v>
      </c>
      <c r="B1772" t="s">
        <v>5603</v>
      </c>
      <c r="C1772">
        <v>54</v>
      </c>
      <c r="D1772">
        <v>2</v>
      </c>
      <c r="E1772">
        <v>7</v>
      </c>
      <c r="F1772" t="s">
        <v>690</v>
      </c>
      <c r="G1772" t="s">
        <v>6056</v>
      </c>
      <c r="H1772">
        <v>7</v>
      </c>
      <c r="I1772">
        <v>101008</v>
      </c>
      <c r="J1772">
        <v>3</v>
      </c>
      <c r="K1772" t="s">
        <v>6846</v>
      </c>
      <c r="L1772">
        <v>0</v>
      </c>
      <c r="M1772" t="s">
        <v>5520</v>
      </c>
      <c r="N1772">
        <v>75695.78</v>
      </c>
      <c r="O1772">
        <v>27845.360000000001</v>
      </c>
      <c r="P1772">
        <v>0</v>
      </c>
      <c r="Q1772">
        <v>9331.64</v>
      </c>
      <c r="R1772">
        <v>0</v>
      </c>
      <c r="S1772">
        <v>94209.5</v>
      </c>
    </row>
    <row r="1773" spans="1:19" x14ac:dyDescent="0.35">
      <c r="A1773">
        <v>2024</v>
      </c>
      <c r="B1773" t="s">
        <v>5684</v>
      </c>
      <c r="C1773">
        <v>68</v>
      </c>
      <c r="D1773">
        <v>2</v>
      </c>
      <c r="E1773">
        <v>10</v>
      </c>
      <c r="F1773" t="s">
        <v>351</v>
      </c>
      <c r="G1773" t="s">
        <v>5685</v>
      </c>
      <c r="H1773">
        <v>7</v>
      </c>
      <c r="I1773">
        <v>101008</v>
      </c>
      <c r="J1773">
        <v>101008</v>
      </c>
      <c r="K1773" t="s">
        <v>6846</v>
      </c>
      <c r="L1773">
        <v>0</v>
      </c>
      <c r="M1773" t="s">
        <v>5520</v>
      </c>
      <c r="N1773">
        <v>31707.02</v>
      </c>
      <c r="O1773">
        <v>4874.2299999999996</v>
      </c>
      <c r="P1773">
        <v>0</v>
      </c>
      <c r="Q1773">
        <v>1490.1</v>
      </c>
      <c r="R1773">
        <v>0</v>
      </c>
      <c r="S1773">
        <v>35091.15</v>
      </c>
    </row>
    <row r="1774" spans="1:19" x14ac:dyDescent="0.35">
      <c r="A1774">
        <v>2024</v>
      </c>
      <c r="B1774" t="s">
        <v>5691</v>
      </c>
      <c r="C1774">
        <v>69</v>
      </c>
      <c r="D1774">
        <v>2</v>
      </c>
      <c r="E1774">
        <v>7</v>
      </c>
      <c r="F1774" t="s">
        <v>527</v>
      </c>
      <c r="G1774" t="s">
        <v>6669</v>
      </c>
      <c r="H1774">
        <v>7</v>
      </c>
      <c r="I1774">
        <v>101008</v>
      </c>
      <c r="J1774">
        <v>101</v>
      </c>
      <c r="K1774" t="s">
        <v>6846</v>
      </c>
      <c r="L1774">
        <v>0</v>
      </c>
      <c r="M1774" t="s">
        <v>5520</v>
      </c>
      <c r="N1774">
        <v>80680</v>
      </c>
      <c r="O1774">
        <v>92222.96</v>
      </c>
      <c r="P1774">
        <v>0</v>
      </c>
      <c r="Q1774">
        <v>70509.2</v>
      </c>
      <c r="R1774">
        <v>0</v>
      </c>
      <c r="S1774">
        <v>102393.76</v>
      </c>
    </row>
    <row r="1775" spans="1:19" x14ac:dyDescent="0.35">
      <c r="A1775">
        <v>2024</v>
      </c>
      <c r="B1775" t="s">
        <v>5691</v>
      </c>
      <c r="C1775">
        <v>69</v>
      </c>
      <c r="D1775">
        <v>2</v>
      </c>
      <c r="E1775">
        <v>10</v>
      </c>
      <c r="F1775" t="s">
        <v>671</v>
      </c>
      <c r="G1775" t="s">
        <v>6454</v>
      </c>
      <c r="H1775">
        <v>7</v>
      </c>
      <c r="I1775">
        <v>101008</v>
      </c>
      <c r="J1775">
        <v>101</v>
      </c>
      <c r="K1775" t="s">
        <v>6846</v>
      </c>
      <c r="L1775">
        <v>0</v>
      </c>
      <c r="M1775" t="s">
        <v>5520</v>
      </c>
      <c r="N1775">
        <v>5423.48</v>
      </c>
      <c r="O1775">
        <v>29570.27</v>
      </c>
      <c r="P1775">
        <v>0</v>
      </c>
      <c r="Q1775">
        <v>25509.51</v>
      </c>
      <c r="R1775">
        <v>0</v>
      </c>
      <c r="S1775">
        <v>9484.24</v>
      </c>
    </row>
    <row r="1776" spans="1:19" x14ac:dyDescent="0.35">
      <c r="A1776">
        <v>2024</v>
      </c>
      <c r="B1776" t="s">
        <v>6455</v>
      </c>
      <c r="C1776">
        <v>72</v>
      </c>
      <c r="D1776">
        <v>2</v>
      </c>
      <c r="E1776">
        <v>5</v>
      </c>
      <c r="F1776" t="s">
        <v>793</v>
      </c>
      <c r="G1776" t="s">
        <v>6456</v>
      </c>
      <c r="H1776">
        <v>7</v>
      </c>
      <c r="I1776">
        <v>101008</v>
      </c>
      <c r="J1776">
        <v>101</v>
      </c>
      <c r="K1776" t="s">
        <v>6846</v>
      </c>
      <c r="L1776">
        <v>0</v>
      </c>
      <c r="M1776" t="s">
        <v>5520</v>
      </c>
      <c r="N1776">
        <v>79069.94</v>
      </c>
      <c r="O1776">
        <v>184325.98</v>
      </c>
      <c r="P1776">
        <v>0</v>
      </c>
      <c r="Q1776">
        <v>142354.23999999999</v>
      </c>
      <c r="R1776">
        <v>0</v>
      </c>
      <c r="S1776">
        <v>121041.68</v>
      </c>
    </row>
    <row r="1777" spans="1:19" x14ac:dyDescent="0.35">
      <c r="A1777">
        <v>2024</v>
      </c>
      <c r="B1777" t="s">
        <v>6113</v>
      </c>
      <c r="C1777">
        <v>82</v>
      </c>
      <c r="D1777">
        <v>2</v>
      </c>
      <c r="E1777">
        <v>5</v>
      </c>
      <c r="F1777" t="s">
        <v>825</v>
      </c>
      <c r="G1777" t="s">
        <v>6116</v>
      </c>
      <c r="H1777">
        <v>7</v>
      </c>
      <c r="I1777">
        <v>101008</v>
      </c>
      <c r="J1777">
        <v>101</v>
      </c>
      <c r="K1777" t="s">
        <v>6849</v>
      </c>
      <c r="L1777">
        <v>0</v>
      </c>
      <c r="M1777" t="s">
        <v>5520</v>
      </c>
      <c r="N1777">
        <v>242435.02</v>
      </c>
      <c r="O1777">
        <v>200227.7</v>
      </c>
      <c r="P1777">
        <v>0</v>
      </c>
      <c r="Q1777">
        <v>123633.02</v>
      </c>
      <c r="R1777">
        <v>0</v>
      </c>
      <c r="S1777">
        <v>319029.7</v>
      </c>
    </row>
    <row r="1778" spans="1:19" x14ac:dyDescent="0.35">
      <c r="A1778">
        <v>2024</v>
      </c>
      <c r="B1778" t="s">
        <v>5671</v>
      </c>
      <c r="C1778">
        <v>12</v>
      </c>
      <c r="D1778">
        <v>2</v>
      </c>
      <c r="E1778">
        <v>7</v>
      </c>
      <c r="F1778" t="s">
        <v>529</v>
      </c>
      <c r="G1778" t="s">
        <v>6416</v>
      </c>
      <c r="H1778">
        <v>7</v>
      </c>
      <c r="I1778">
        <v>102552</v>
      </c>
      <c r="J1778">
        <v>1111</v>
      </c>
      <c r="K1778" t="s">
        <v>6851</v>
      </c>
      <c r="L1778">
        <v>0</v>
      </c>
      <c r="M1778" t="s">
        <v>5520</v>
      </c>
      <c r="N1778">
        <v>108903.01</v>
      </c>
      <c r="O1778">
        <v>225942.17</v>
      </c>
      <c r="P1778">
        <v>0</v>
      </c>
      <c r="Q1778">
        <v>293278.87</v>
      </c>
      <c r="R1778">
        <v>0</v>
      </c>
      <c r="S1778">
        <v>41566.31</v>
      </c>
    </row>
    <row r="1779" spans="1:19" x14ac:dyDescent="0.35">
      <c r="A1779">
        <v>2024</v>
      </c>
      <c r="B1779" t="s">
        <v>5523</v>
      </c>
      <c r="C1779">
        <v>2</v>
      </c>
      <c r="D1779">
        <v>2</v>
      </c>
      <c r="E1779">
        <v>1</v>
      </c>
      <c r="F1779" t="s">
        <v>288</v>
      </c>
      <c r="G1779" t="s">
        <v>5524</v>
      </c>
      <c r="H1779">
        <v>7</v>
      </c>
      <c r="I1779">
        <v>101008</v>
      </c>
      <c r="J1779">
        <v>101</v>
      </c>
      <c r="K1779" t="s">
        <v>6852</v>
      </c>
      <c r="L1779">
        <v>0</v>
      </c>
      <c r="M1779" t="s">
        <v>5520</v>
      </c>
      <c r="N1779">
        <v>328409.98</v>
      </c>
      <c r="O1779">
        <v>707038.98</v>
      </c>
      <c r="P1779">
        <v>0</v>
      </c>
      <c r="Q1779">
        <v>686422.32</v>
      </c>
      <c r="R1779">
        <v>0</v>
      </c>
      <c r="S1779">
        <v>349026.64</v>
      </c>
    </row>
    <row r="1780" spans="1:19" x14ac:dyDescent="0.35">
      <c r="A1780">
        <v>2024</v>
      </c>
      <c r="B1780" t="s">
        <v>5927</v>
      </c>
      <c r="C1780">
        <v>11</v>
      </c>
      <c r="D1780">
        <v>2</v>
      </c>
      <c r="E1780">
        <v>2</v>
      </c>
      <c r="F1780" t="s">
        <v>521</v>
      </c>
      <c r="G1780" t="s">
        <v>6774</v>
      </c>
      <c r="H1780">
        <v>7</v>
      </c>
      <c r="I1780">
        <v>101008</v>
      </c>
      <c r="J1780">
        <v>101008</v>
      </c>
      <c r="K1780" t="s">
        <v>6853</v>
      </c>
      <c r="L1780">
        <v>0</v>
      </c>
      <c r="M1780" t="s">
        <v>5520</v>
      </c>
      <c r="N1780">
        <v>8737.2199999999993</v>
      </c>
      <c r="O1780">
        <v>8202.26</v>
      </c>
      <c r="P1780">
        <v>0</v>
      </c>
      <c r="Q1780">
        <v>15852.23</v>
      </c>
      <c r="R1780">
        <v>0</v>
      </c>
      <c r="S1780">
        <v>1087.25</v>
      </c>
    </row>
    <row r="1781" spans="1:19" x14ac:dyDescent="0.35">
      <c r="A1781">
        <v>2024</v>
      </c>
      <c r="B1781" t="s">
        <v>6177</v>
      </c>
      <c r="C1781">
        <v>14</v>
      </c>
      <c r="D1781">
        <v>2</v>
      </c>
      <c r="E1781">
        <v>10</v>
      </c>
      <c r="F1781" t="s">
        <v>125</v>
      </c>
      <c r="G1781" t="s">
        <v>6179</v>
      </c>
      <c r="H1781">
        <v>7</v>
      </c>
      <c r="I1781">
        <v>101008</v>
      </c>
      <c r="J1781">
        <v>101</v>
      </c>
      <c r="K1781" t="s">
        <v>6852</v>
      </c>
      <c r="L1781">
        <v>0</v>
      </c>
      <c r="M1781" t="s">
        <v>5520</v>
      </c>
      <c r="N1781">
        <v>253451.42</v>
      </c>
      <c r="O1781">
        <v>292710.89</v>
      </c>
      <c r="P1781">
        <v>0</v>
      </c>
      <c r="Q1781">
        <v>150120.37</v>
      </c>
      <c r="R1781">
        <v>0</v>
      </c>
      <c r="S1781">
        <v>396041.94</v>
      </c>
    </row>
    <row r="1782" spans="1:19" x14ac:dyDescent="0.35">
      <c r="A1782">
        <v>2024</v>
      </c>
      <c r="B1782" t="s">
        <v>5730</v>
      </c>
      <c r="C1782">
        <v>25</v>
      </c>
      <c r="D1782">
        <v>2</v>
      </c>
      <c r="E1782">
        <v>6</v>
      </c>
      <c r="F1782" t="s">
        <v>604</v>
      </c>
      <c r="G1782" t="s">
        <v>6854</v>
      </c>
      <c r="H1782">
        <v>7</v>
      </c>
      <c r="I1782">
        <v>101008</v>
      </c>
      <c r="J1782">
        <v>101008</v>
      </c>
      <c r="K1782" t="s">
        <v>6853</v>
      </c>
      <c r="L1782">
        <v>0</v>
      </c>
      <c r="M1782" t="s">
        <v>5520</v>
      </c>
      <c r="N1782">
        <v>357763.13</v>
      </c>
      <c r="O1782">
        <v>111076.88</v>
      </c>
      <c r="P1782">
        <v>0</v>
      </c>
      <c r="Q1782">
        <v>51518.04</v>
      </c>
      <c r="R1782">
        <v>0</v>
      </c>
      <c r="S1782">
        <v>417321.97</v>
      </c>
    </row>
    <row r="1783" spans="1:19" x14ac:dyDescent="0.35">
      <c r="A1783">
        <v>2024</v>
      </c>
      <c r="B1783" t="s">
        <v>5600</v>
      </c>
      <c r="C1783">
        <v>29</v>
      </c>
      <c r="D1783">
        <v>2</v>
      </c>
      <c r="E1783">
        <v>2</v>
      </c>
      <c r="F1783" t="s">
        <v>354</v>
      </c>
      <c r="G1783" t="s">
        <v>5651</v>
      </c>
      <c r="H1783">
        <v>7</v>
      </c>
      <c r="I1783">
        <v>101008</v>
      </c>
      <c r="J1783">
        <v>101</v>
      </c>
      <c r="K1783" t="s">
        <v>6852</v>
      </c>
      <c r="L1783">
        <v>0</v>
      </c>
      <c r="M1783" t="s">
        <v>5520</v>
      </c>
      <c r="N1783">
        <v>349689.61</v>
      </c>
      <c r="O1783">
        <v>12458557.49</v>
      </c>
      <c r="P1783">
        <v>0</v>
      </c>
      <c r="Q1783">
        <v>12318773.220000001</v>
      </c>
      <c r="R1783">
        <v>0</v>
      </c>
      <c r="S1783">
        <v>489473.88</v>
      </c>
    </row>
    <row r="1784" spans="1:19" x14ac:dyDescent="0.35">
      <c r="A1784">
        <v>2024</v>
      </c>
      <c r="B1784" t="s">
        <v>5813</v>
      </c>
      <c r="C1784">
        <v>35</v>
      </c>
      <c r="D1784">
        <v>2</v>
      </c>
      <c r="E1784">
        <v>8</v>
      </c>
      <c r="F1784" t="s">
        <v>487</v>
      </c>
      <c r="G1784" t="s">
        <v>5839</v>
      </c>
      <c r="H1784">
        <v>7</v>
      </c>
      <c r="I1784">
        <v>101008</v>
      </c>
      <c r="J1784">
        <v>101008</v>
      </c>
      <c r="K1784" t="s">
        <v>6853</v>
      </c>
      <c r="L1784">
        <v>0</v>
      </c>
      <c r="M1784" t="s">
        <v>5520</v>
      </c>
      <c r="N1784">
        <v>129631.59</v>
      </c>
      <c r="O1784">
        <v>69109.740000000005</v>
      </c>
      <c r="P1784">
        <v>0</v>
      </c>
      <c r="Q1784">
        <v>18973.05</v>
      </c>
      <c r="R1784">
        <v>0</v>
      </c>
      <c r="S1784">
        <v>179768.28</v>
      </c>
    </row>
    <row r="1785" spans="1:19" x14ac:dyDescent="0.35">
      <c r="A1785">
        <v>2024</v>
      </c>
      <c r="B1785" t="s">
        <v>5813</v>
      </c>
      <c r="C1785">
        <v>35</v>
      </c>
      <c r="D1785">
        <v>2</v>
      </c>
      <c r="E1785">
        <v>9</v>
      </c>
      <c r="F1785" t="s">
        <v>644</v>
      </c>
      <c r="G1785" t="s">
        <v>5998</v>
      </c>
      <c r="H1785">
        <v>7</v>
      </c>
      <c r="I1785">
        <v>101008</v>
      </c>
      <c r="J1785">
        <v>101008</v>
      </c>
      <c r="K1785" t="s">
        <v>6853</v>
      </c>
      <c r="L1785">
        <v>0</v>
      </c>
      <c r="M1785" t="s">
        <v>5520</v>
      </c>
      <c r="N1785">
        <v>11542.82</v>
      </c>
      <c r="O1785">
        <v>10454.74</v>
      </c>
      <c r="P1785">
        <v>0</v>
      </c>
      <c r="Q1785">
        <v>28915.07</v>
      </c>
      <c r="R1785">
        <v>0</v>
      </c>
      <c r="S1785">
        <v>-6917.51</v>
      </c>
    </row>
    <row r="1786" spans="1:19" x14ac:dyDescent="0.35">
      <c r="A1786">
        <v>2024</v>
      </c>
      <c r="B1786" t="s">
        <v>6372</v>
      </c>
      <c r="C1786">
        <v>36</v>
      </c>
      <c r="D1786">
        <v>2</v>
      </c>
      <c r="E1786">
        <v>2</v>
      </c>
      <c r="F1786" t="s">
        <v>512</v>
      </c>
      <c r="G1786" t="s">
        <v>6855</v>
      </c>
      <c r="H1786">
        <v>7</v>
      </c>
      <c r="I1786">
        <v>101008</v>
      </c>
      <c r="J1786">
        <v>101</v>
      </c>
      <c r="K1786" t="s">
        <v>6853</v>
      </c>
      <c r="L1786">
        <v>0</v>
      </c>
      <c r="M1786" t="s">
        <v>5520</v>
      </c>
      <c r="N1786">
        <v>271964.96999999997</v>
      </c>
      <c r="O1786">
        <v>96652.62</v>
      </c>
      <c r="P1786">
        <v>0</v>
      </c>
      <c r="Q1786">
        <v>52185.21</v>
      </c>
      <c r="R1786">
        <v>0</v>
      </c>
      <c r="S1786">
        <v>316432.38</v>
      </c>
    </row>
    <row r="1787" spans="1:19" x14ac:dyDescent="0.35">
      <c r="A1787">
        <v>2024</v>
      </c>
      <c r="B1787" t="s">
        <v>6372</v>
      </c>
      <c r="C1787">
        <v>36</v>
      </c>
      <c r="D1787">
        <v>2</v>
      </c>
      <c r="E1787">
        <v>11</v>
      </c>
      <c r="F1787" t="s">
        <v>624</v>
      </c>
      <c r="G1787" t="s">
        <v>6856</v>
      </c>
      <c r="H1787">
        <v>7</v>
      </c>
      <c r="I1787">
        <v>101008</v>
      </c>
      <c r="J1787">
        <v>101</v>
      </c>
      <c r="K1787" t="s">
        <v>6853</v>
      </c>
      <c r="L1787">
        <v>0</v>
      </c>
      <c r="M1787" t="s">
        <v>5520</v>
      </c>
      <c r="N1787">
        <v>105159.45</v>
      </c>
      <c r="O1787">
        <v>34753.910000000003</v>
      </c>
      <c r="P1787">
        <v>0</v>
      </c>
      <c r="Q1787">
        <v>38529.78</v>
      </c>
      <c r="R1787">
        <v>0</v>
      </c>
      <c r="S1787">
        <v>101383.58</v>
      </c>
    </row>
    <row r="1788" spans="1:19" x14ac:dyDescent="0.35">
      <c r="A1788">
        <v>2024</v>
      </c>
      <c r="B1788" t="s">
        <v>5826</v>
      </c>
      <c r="C1788">
        <v>41</v>
      </c>
      <c r="D1788">
        <v>2</v>
      </c>
      <c r="E1788">
        <v>10</v>
      </c>
      <c r="F1788" t="s">
        <v>5827</v>
      </c>
      <c r="G1788" t="s">
        <v>5828</v>
      </c>
      <c r="H1788">
        <v>7</v>
      </c>
      <c r="I1788">
        <v>101008</v>
      </c>
      <c r="J1788">
        <v>101</v>
      </c>
      <c r="K1788" t="s">
        <v>6852</v>
      </c>
      <c r="L1788">
        <v>0</v>
      </c>
      <c r="M1788" t="s">
        <v>5520</v>
      </c>
      <c r="N1788">
        <v>57341.97</v>
      </c>
      <c r="O1788">
        <v>353880.03</v>
      </c>
      <c r="P1788">
        <v>0</v>
      </c>
      <c r="Q1788">
        <v>225545.98</v>
      </c>
      <c r="R1788">
        <v>0</v>
      </c>
      <c r="S1788">
        <v>185676.02</v>
      </c>
    </row>
    <row r="1789" spans="1:19" x14ac:dyDescent="0.35">
      <c r="A1789">
        <v>2024</v>
      </c>
      <c r="B1789" t="s">
        <v>5564</v>
      </c>
      <c r="C1789">
        <v>48</v>
      </c>
      <c r="D1789">
        <v>2</v>
      </c>
      <c r="E1789">
        <v>9</v>
      </c>
      <c r="F1789" t="s">
        <v>262</v>
      </c>
      <c r="G1789" t="s">
        <v>5733</v>
      </c>
      <c r="H1789">
        <v>7</v>
      </c>
      <c r="I1789">
        <v>101008</v>
      </c>
      <c r="J1789">
        <v>101008</v>
      </c>
      <c r="K1789" t="s">
        <v>6853</v>
      </c>
      <c r="L1789">
        <v>0</v>
      </c>
      <c r="M1789" t="s">
        <v>5520</v>
      </c>
      <c r="N1789">
        <v>51017.97</v>
      </c>
      <c r="O1789">
        <v>249643.56</v>
      </c>
      <c r="P1789">
        <v>0</v>
      </c>
      <c r="Q1789">
        <v>113619.78</v>
      </c>
      <c r="R1789">
        <v>0</v>
      </c>
      <c r="S1789">
        <v>187041.75</v>
      </c>
    </row>
    <row r="1790" spans="1:19" x14ac:dyDescent="0.35">
      <c r="A1790">
        <v>2024</v>
      </c>
      <c r="B1790" t="s">
        <v>5517</v>
      </c>
      <c r="C1790">
        <v>49</v>
      </c>
      <c r="D1790">
        <v>2</v>
      </c>
      <c r="E1790">
        <v>2</v>
      </c>
      <c r="F1790" t="s">
        <v>726</v>
      </c>
      <c r="G1790" t="s">
        <v>6159</v>
      </c>
      <c r="H1790">
        <v>7</v>
      </c>
      <c r="I1790">
        <v>101008</v>
      </c>
      <c r="J1790">
        <v>101</v>
      </c>
      <c r="K1790" t="s">
        <v>6852</v>
      </c>
      <c r="L1790">
        <v>0</v>
      </c>
      <c r="M1790" t="s">
        <v>5520</v>
      </c>
      <c r="N1790">
        <v>2226540.14</v>
      </c>
      <c r="O1790">
        <v>4147947.25</v>
      </c>
      <c r="P1790">
        <v>0</v>
      </c>
      <c r="Q1790">
        <v>2019876.38</v>
      </c>
      <c r="R1790">
        <v>0</v>
      </c>
      <c r="S1790">
        <v>4354611.01</v>
      </c>
    </row>
    <row r="1791" spans="1:19" x14ac:dyDescent="0.35">
      <c r="A1791">
        <v>2024</v>
      </c>
      <c r="B1791" t="s">
        <v>5545</v>
      </c>
      <c r="C1791">
        <v>52</v>
      </c>
      <c r="D1791">
        <v>2</v>
      </c>
      <c r="E1791">
        <v>4</v>
      </c>
      <c r="F1791" t="s">
        <v>470</v>
      </c>
      <c r="G1791" t="s">
        <v>6050</v>
      </c>
      <c r="H1791">
        <v>7</v>
      </c>
      <c r="I1791">
        <v>101008</v>
      </c>
      <c r="J1791">
        <v>101008</v>
      </c>
      <c r="K1791" t="s">
        <v>6853</v>
      </c>
      <c r="L1791">
        <v>0</v>
      </c>
      <c r="M1791" t="s">
        <v>5520</v>
      </c>
      <c r="N1791">
        <v>86513.8</v>
      </c>
      <c r="O1791">
        <v>148590.87</v>
      </c>
      <c r="P1791">
        <v>0</v>
      </c>
      <c r="Q1791">
        <v>126807.62</v>
      </c>
      <c r="R1791">
        <v>0</v>
      </c>
      <c r="S1791">
        <v>108297.05</v>
      </c>
    </row>
    <row r="1792" spans="1:19" x14ac:dyDescent="0.35">
      <c r="A1792">
        <v>2024</v>
      </c>
      <c r="B1792" t="s">
        <v>11</v>
      </c>
      <c r="C1792">
        <v>59</v>
      </c>
      <c r="D1792">
        <v>2</v>
      </c>
      <c r="E1792">
        <v>10</v>
      </c>
      <c r="F1792" t="s">
        <v>759</v>
      </c>
      <c r="G1792" t="s">
        <v>6857</v>
      </c>
      <c r="H1792">
        <v>7</v>
      </c>
      <c r="I1792">
        <v>101008</v>
      </c>
      <c r="J1792">
        <v>101008</v>
      </c>
      <c r="K1792" t="s">
        <v>6853</v>
      </c>
      <c r="L1792">
        <v>0</v>
      </c>
      <c r="M1792" t="s">
        <v>5520</v>
      </c>
      <c r="N1792">
        <v>39872.239999999998</v>
      </c>
      <c r="O1792">
        <v>17986.689999999999</v>
      </c>
      <c r="P1792">
        <v>0</v>
      </c>
      <c r="Q1792">
        <v>12550.75</v>
      </c>
      <c r="R1792">
        <v>0</v>
      </c>
      <c r="S1792">
        <v>45308.18</v>
      </c>
    </row>
    <row r="1793" spans="1:19" x14ac:dyDescent="0.35">
      <c r="A1793">
        <v>2024</v>
      </c>
      <c r="B1793" t="s">
        <v>6394</v>
      </c>
      <c r="C1793">
        <v>62</v>
      </c>
      <c r="D1793">
        <v>2</v>
      </c>
      <c r="E1793">
        <v>6</v>
      </c>
      <c r="F1793" t="s">
        <v>561</v>
      </c>
      <c r="G1793" t="s">
        <v>6651</v>
      </c>
      <c r="H1793">
        <v>7</v>
      </c>
      <c r="I1793">
        <v>101008</v>
      </c>
      <c r="J1793">
        <v>101008</v>
      </c>
      <c r="K1793" t="s">
        <v>6853</v>
      </c>
      <c r="L1793">
        <v>0</v>
      </c>
      <c r="M1793" t="s">
        <v>5520</v>
      </c>
      <c r="N1793">
        <v>313275.37</v>
      </c>
      <c r="O1793">
        <v>89323.33</v>
      </c>
      <c r="P1793">
        <v>0</v>
      </c>
      <c r="Q1793">
        <v>42488.69</v>
      </c>
      <c r="R1793">
        <v>0</v>
      </c>
      <c r="S1793">
        <v>360110.01</v>
      </c>
    </row>
    <row r="1794" spans="1:19" x14ac:dyDescent="0.35">
      <c r="A1794">
        <v>2024</v>
      </c>
      <c r="B1794" t="s">
        <v>5538</v>
      </c>
      <c r="C1794">
        <v>71</v>
      </c>
      <c r="D1794">
        <v>2</v>
      </c>
      <c r="E1794">
        <v>3</v>
      </c>
      <c r="F1794" t="s">
        <v>366</v>
      </c>
      <c r="G1794" t="s">
        <v>6335</v>
      </c>
      <c r="H1794">
        <v>7</v>
      </c>
      <c r="I1794">
        <v>101008</v>
      </c>
      <c r="J1794">
        <v>101</v>
      </c>
      <c r="K1794" t="s">
        <v>6852</v>
      </c>
      <c r="L1794">
        <v>0</v>
      </c>
      <c r="M1794" t="s">
        <v>5520</v>
      </c>
      <c r="N1794">
        <v>336694.63</v>
      </c>
      <c r="O1794">
        <v>208653.71</v>
      </c>
      <c r="P1794">
        <v>0</v>
      </c>
      <c r="Q1794">
        <v>123245.43</v>
      </c>
      <c r="R1794">
        <v>0</v>
      </c>
      <c r="S1794">
        <v>422102.91</v>
      </c>
    </row>
    <row r="1795" spans="1:19" x14ac:dyDescent="0.35">
      <c r="A1795">
        <v>2024</v>
      </c>
      <c r="B1795" t="s">
        <v>5538</v>
      </c>
      <c r="C1795">
        <v>71</v>
      </c>
      <c r="D1795">
        <v>2</v>
      </c>
      <c r="E1795">
        <v>5</v>
      </c>
      <c r="F1795" t="s">
        <v>790</v>
      </c>
      <c r="G1795" t="s">
        <v>6858</v>
      </c>
      <c r="H1795">
        <v>7</v>
      </c>
      <c r="I1795">
        <v>101008</v>
      </c>
      <c r="J1795">
        <v>101</v>
      </c>
      <c r="K1795" t="s">
        <v>6852</v>
      </c>
      <c r="L1795">
        <v>0</v>
      </c>
      <c r="M1795" t="s">
        <v>5520</v>
      </c>
      <c r="N1795">
        <v>649399.99</v>
      </c>
      <c r="O1795">
        <v>730540.96</v>
      </c>
      <c r="P1795">
        <v>0</v>
      </c>
      <c r="Q1795">
        <v>251133.17</v>
      </c>
      <c r="R1795">
        <v>0</v>
      </c>
      <c r="S1795">
        <v>1128807.78</v>
      </c>
    </row>
    <row r="1796" spans="1:19" x14ac:dyDescent="0.35">
      <c r="A1796">
        <v>2024</v>
      </c>
      <c r="B1796" t="s">
        <v>5578</v>
      </c>
      <c r="C1796">
        <v>79</v>
      </c>
      <c r="D1796">
        <v>2</v>
      </c>
      <c r="E1796">
        <v>10</v>
      </c>
      <c r="F1796" t="s">
        <v>282</v>
      </c>
      <c r="G1796" t="s">
        <v>5807</v>
      </c>
      <c r="H1796">
        <v>7</v>
      </c>
      <c r="I1796">
        <v>101008</v>
      </c>
      <c r="J1796">
        <v>101</v>
      </c>
      <c r="K1796" t="s">
        <v>6852</v>
      </c>
      <c r="L1796">
        <v>0</v>
      </c>
      <c r="M1796" t="s">
        <v>5520</v>
      </c>
      <c r="N1796">
        <v>154510.88</v>
      </c>
      <c r="O1796">
        <v>389699.47</v>
      </c>
      <c r="P1796">
        <v>0</v>
      </c>
      <c r="Q1796">
        <v>300887.96000000002</v>
      </c>
      <c r="R1796">
        <v>0</v>
      </c>
      <c r="S1796">
        <v>243322.39</v>
      </c>
    </row>
    <row r="1797" spans="1:19" x14ac:dyDescent="0.35">
      <c r="A1797">
        <v>2024</v>
      </c>
      <c r="B1797" t="s">
        <v>5551</v>
      </c>
      <c r="C1797">
        <v>89</v>
      </c>
      <c r="D1797">
        <v>2</v>
      </c>
      <c r="E1797">
        <v>14</v>
      </c>
      <c r="F1797" t="s">
        <v>351</v>
      </c>
      <c r="G1797" t="s">
        <v>5690</v>
      </c>
      <c r="H1797">
        <v>7</v>
      </c>
      <c r="I1797">
        <v>101008</v>
      </c>
      <c r="J1797">
        <v>101</v>
      </c>
      <c r="K1797" t="s">
        <v>6852</v>
      </c>
      <c r="L1797">
        <v>0</v>
      </c>
      <c r="M1797" t="s">
        <v>5520</v>
      </c>
      <c r="N1797">
        <v>441201.13</v>
      </c>
      <c r="O1797">
        <v>528221.59</v>
      </c>
      <c r="P1797">
        <v>0</v>
      </c>
      <c r="Q1797">
        <v>367707.05</v>
      </c>
      <c r="R1797">
        <v>0</v>
      </c>
      <c r="S1797">
        <v>601715.67000000004</v>
      </c>
    </row>
    <row r="1798" spans="1:19" x14ac:dyDescent="0.35">
      <c r="A1798">
        <v>2024</v>
      </c>
      <c r="B1798" t="s">
        <v>5868</v>
      </c>
      <c r="C1798">
        <v>90</v>
      </c>
      <c r="D1798">
        <v>2</v>
      </c>
      <c r="E1798">
        <v>4</v>
      </c>
      <c r="F1798" t="s">
        <v>254</v>
      </c>
      <c r="G1798" t="s">
        <v>6157</v>
      </c>
      <c r="H1798">
        <v>7</v>
      </c>
      <c r="I1798">
        <v>101008</v>
      </c>
      <c r="J1798">
        <v>101008</v>
      </c>
      <c r="K1798" t="s">
        <v>6853</v>
      </c>
      <c r="L1798">
        <v>0</v>
      </c>
      <c r="M1798" t="s">
        <v>5520</v>
      </c>
      <c r="N1798">
        <v>140357.07</v>
      </c>
      <c r="O1798">
        <v>82760.36</v>
      </c>
      <c r="P1798">
        <v>0</v>
      </c>
      <c r="Q1798">
        <v>106721.98</v>
      </c>
      <c r="R1798">
        <v>0</v>
      </c>
      <c r="S1798">
        <v>116395.45</v>
      </c>
    </row>
    <row r="1799" spans="1:19" x14ac:dyDescent="0.35">
      <c r="A1799">
        <v>2024</v>
      </c>
      <c r="B1799" t="s">
        <v>5773</v>
      </c>
      <c r="C1799">
        <v>91</v>
      </c>
      <c r="D1799">
        <v>2</v>
      </c>
      <c r="E1799">
        <v>3</v>
      </c>
      <c r="F1799" t="s">
        <v>637</v>
      </c>
      <c r="G1799" t="s">
        <v>6145</v>
      </c>
      <c r="H1799">
        <v>7</v>
      </c>
      <c r="I1799">
        <v>101008</v>
      </c>
      <c r="J1799">
        <v>101008</v>
      </c>
      <c r="K1799" t="s">
        <v>6853</v>
      </c>
      <c r="L1799">
        <v>0</v>
      </c>
      <c r="M1799" t="s">
        <v>5520</v>
      </c>
      <c r="N1799">
        <v>175326.85</v>
      </c>
      <c r="O1799">
        <v>219373.4</v>
      </c>
      <c r="P1799">
        <v>0</v>
      </c>
      <c r="Q1799">
        <v>218938.1</v>
      </c>
      <c r="R1799">
        <v>0</v>
      </c>
      <c r="S1799">
        <v>175762.15</v>
      </c>
    </row>
    <row r="1800" spans="1:19" x14ac:dyDescent="0.35">
      <c r="A1800">
        <v>2024</v>
      </c>
      <c r="B1800" t="s">
        <v>5775</v>
      </c>
      <c r="C1800">
        <v>92</v>
      </c>
      <c r="D1800">
        <v>2</v>
      </c>
      <c r="E1800">
        <v>6</v>
      </c>
      <c r="F1800" t="s">
        <v>614</v>
      </c>
      <c r="G1800" t="s">
        <v>6260</v>
      </c>
      <c r="H1800">
        <v>7</v>
      </c>
      <c r="I1800">
        <v>101008</v>
      </c>
      <c r="J1800">
        <v>101</v>
      </c>
      <c r="K1800" t="s">
        <v>6852</v>
      </c>
      <c r="L1800">
        <v>0</v>
      </c>
      <c r="M1800" t="s">
        <v>5520</v>
      </c>
      <c r="N1800">
        <v>134664.79999999999</v>
      </c>
      <c r="O1800">
        <v>230857.05</v>
      </c>
      <c r="P1800">
        <v>0</v>
      </c>
      <c r="Q1800">
        <v>61212.91</v>
      </c>
      <c r="R1800">
        <v>0</v>
      </c>
      <c r="S1800">
        <v>304308.94</v>
      </c>
    </row>
    <row r="1801" spans="1:19" x14ac:dyDescent="0.35">
      <c r="A1801">
        <v>2024</v>
      </c>
      <c r="B1801" t="s">
        <v>6084</v>
      </c>
      <c r="C1801">
        <v>67</v>
      </c>
      <c r="D1801">
        <v>2</v>
      </c>
      <c r="E1801">
        <v>2</v>
      </c>
      <c r="F1801" t="s">
        <v>780</v>
      </c>
      <c r="G1801" t="s">
        <v>6085</v>
      </c>
      <c r="H1801">
        <v>7</v>
      </c>
      <c r="I1801">
        <v>104025</v>
      </c>
      <c r="J1801">
        <v>2</v>
      </c>
      <c r="K1801" t="s">
        <v>6859</v>
      </c>
      <c r="L1801">
        <v>0</v>
      </c>
      <c r="M1801" t="s">
        <v>5520</v>
      </c>
      <c r="N1801">
        <v>131092</v>
      </c>
      <c r="O1801">
        <v>108758.62</v>
      </c>
      <c r="P1801">
        <v>0</v>
      </c>
      <c r="Q1801">
        <v>84555.11</v>
      </c>
      <c r="R1801">
        <v>0</v>
      </c>
      <c r="S1801">
        <v>155295.51</v>
      </c>
    </row>
    <row r="1802" spans="1:19" x14ac:dyDescent="0.35">
      <c r="A1802">
        <v>2024</v>
      </c>
      <c r="B1802" t="s">
        <v>5538</v>
      </c>
      <c r="C1802">
        <v>71</v>
      </c>
      <c r="D1802">
        <v>2</v>
      </c>
      <c r="E1802">
        <v>10</v>
      </c>
      <c r="F1802" t="s">
        <v>664</v>
      </c>
      <c r="G1802" t="s">
        <v>5817</v>
      </c>
      <c r="H1802">
        <v>7</v>
      </c>
      <c r="I1802">
        <v>101008</v>
      </c>
      <c r="J1802">
        <v>101</v>
      </c>
      <c r="K1802" t="s">
        <v>6860</v>
      </c>
      <c r="L1802">
        <v>0</v>
      </c>
      <c r="M1802" t="s">
        <v>5520</v>
      </c>
      <c r="N1802">
        <v>2464692.21</v>
      </c>
      <c r="O1802">
        <v>1291819.81</v>
      </c>
      <c r="P1802">
        <v>0</v>
      </c>
      <c r="Q1802">
        <v>323161.31</v>
      </c>
      <c r="R1802">
        <v>0</v>
      </c>
      <c r="S1802">
        <v>3433350.71</v>
      </c>
    </row>
    <row r="1803" spans="1:19" x14ac:dyDescent="0.35">
      <c r="A1803">
        <v>2024</v>
      </c>
      <c r="B1803" t="s">
        <v>5717</v>
      </c>
      <c r="C1803">
        <v>45</v>
      </c>
      <c r="D1803">
        <v>2</v>
      </c>
      <c r="E1803">
        <v>5</v>
      </c>
      <c r="F1803" t="s">
        <v>667</v>
      </c>
      <c r="G1803" t="s">
        <v>6152</v>
      </c>
      <c r="H1803">
        <v>7</v>
      </c>
      <c r="I1803">
        <v>900012</v>
      </c>
      <c r="J1803">
        <v>900012</v>
      </c>
      <c r="K1803" t="s">
        <v>6861</v>
      </c>
      <c r="L1803">
        <v>0</v>
      </c>
      <c r="M1803" t="s">
        <v>5520</v>
      </c>
      <c r="N1803">
        <v>9711.56</v>
      </c>
      <c r="O1803">
        <v>10800</v>
      </c>
      <c r="P1803">
        <v>0</v>
      </c>
      <c r="Q1803">
        <v>19311.560000000001</v>
      </c>
      <c r="R1803">
        <v>0</v>
      </c>
      <c r="S1803">
        <v>1200</v>
      </c>
    </row>
    <row r="1804" spans="1:19" x14ac:dyDescent="0.35">
      <c r="A1804">
        <v>2024</v>
      </c>
      <c r="B1804" t="s">
        <v>5728</v>
      </c>
      <c r="C1804">
        <v>85</v>
      </c>
      <c r="D1804">
        <v>2</v>
      </c>
      <c r="E1804">
        <v>6</v>
      </c>
      <c r="F1804" t="s">
        <v>331</v>
      </c>
      <c r="G1804" t="s">
        <v>6125</v>
      </c>
      <c r="H1804">
        <v>7</v>
      </c>
      <c r="I1804">
        <v>950612</v>
      </c>
      <c r="J1804">
        <v>880</v>
      </c>
      <c r="K1804" t="s">
        <v>6862</v>
      </c>
      <c r="L1804">
        <v>0</v>
      </c>
      <c r="M1804" t="s">
        <v>5520</v>
      </c>
      <c r="N1804">
        <v>625.04999999999995</v>
      </c>
      <c r="O1804">
        <v>0</v>
      </c>
      <c r="P1804">
        <v>0</v>
      </c>
      <c r="Q1804">
        <v>0</v>
      </c>
      <c r="R1804">
        <v>0</v>
      </c>
      <c r="S1804">
        <v>625.04999999999995</v>
      </c>
    </row>
    <row r="1805" spans="1:19" x14ac:dyDescent="0.35">
      <c r="A1805">
        <v>2024</v>
      </c>
      <c r="B1805" t="s">
        <v>5603</v>
      </c>
      <c r="C1805">
        <v>54</v>
      </c>
      <c r="D1805">
        <v>2</v>
      </c>
      <c r="E1805">
        <v>6</v>
      </c>
      <c r="F1805" t="s">
        <v>741</v>
      </c>
      <c r="G1805" t="s">
        <v>6055</v>
      </c>
      <c r="H1805">
        <v>7</v>
      </c>
      <c r="I1805">
        <v>900001</v>
      </c>
      <c r="J1805">
        <v>1050</v>
      </c>
      <c r="K1805" t="s">
        <v>6863</v>
      </c>
      <c r="L1805">
        <v>0</v>
      </c>
      <c r="M1805" t="s">
        <v>5520</v>
      </c>
      <c r="N1805">
        <v>1710.67</v>
      </c>
      <c r="O1805">
        <v>0</v>
      </c>
      <c r="P1805">
        <v>0</v>
      </c>
      <c r="Q1805">
        <v>0</v>
      </c>
      <c r="R1805">
        <v>0</v>
      </c>
      <c r="S1805">
        <v>1710.67</v>
      </c>
    </row>
    <row r="1806" spans="1:19" x14ac:dyDescent="0.35">
      <c r="A1806">
        <v>2024</v>
      </c>
      <c r="B1806" t="s">
        <v>6079</v>
      </c>
      <c r="C1806">
        <v>65</v>
      </c>
      <c r="D1806">
        <v>2</v>
      </c>
      <c r="E1806">
        <v>5</v>
      </c>
      <c r="F1806" t="s">
        <v>773</v>
      </c>
      <c r="G1806" t="s">
        <v>6654</v>
      </c>
      <c r="H1806">
        <v>7</v>
      </c>
      <c r="I1806">
        <v>900001</v>
      </c>
      <c r="J1806">
        <v>2</v>
      </c>
      <c r="K1806" t="s">
        <v>6864</v>
      </c>
      <c r="L1806">
        <v>0</v>
      </c>
      <c r="M1806" t="s">
        <v>5520</v>
      </c>
      <c r="N1806">
        <v>14063.57</v>
      </c>
      <c r="O1806">
        <v>3151.08</v>
      </c>
      <c r="P1806">
        <v>0</v>
      </c>
      <c r="Q1806">
        <v>0</v>
      </c>
      <c r="R1806">
        <v>0</v>
      </c>
      <c r="S1806">
        <v>17214.650000000001</v>
      </c>
    </row>
    <row r="1807" spans="1:19" x14ac:dyDescent="0.35">
      <c r="A1807">
        <v>2024</v>
      </c>
      <c r="B1807" t="s">
        <v>5770</v>
      </c>
      <c r="C1807">
        <v>77</v>
      </c>
      <c r="D1807">
        <v>2</v>
      </c>
      <c r="E1807">
        <v>3</v>
      </c>
      <c r="F1807" t="s">
        <v>812</v>
      </c>
      <c r="G1807" t="s">
        <v>6153</v>
      </c>
      <c r="H1807">
        <v>7</v>
      </c>
      <c r="I1807">
        <v>902019</v>
      </c>
      <c r="J1807">
        <v>81</v>
      </c>
      <c r="K1807" t="s">
        <v>6865</v>
      </c>
      <c r="L1807">
        <v>0</v>
      </c>
      <c r="M1807" t="s">
        <v>5520</v>
      </c>
      <c r="N1807">
        <v>0</v>
      </c>
      <c r="O1807">
        <v>500</v>
      </c>
      <c r="P1807">
        <v>0</v>
      </c>
      <c r="Q1807">
        <v>500</v>
      </c>
      <c r="R1807">
        <v>0</v>
      </c>
      <c r="S1807">
        <v>0</v>
      </c>
    </row>
    <row r="1808" spans="1:19" x14ac:dyDescent="0.35">
      <c r="A1808">
        <v>2024</v>
      </c>
      <c r="B1808" t="s">
        <v>5561</v>
      </c>
      <c r="C1808">
        <v>43</v>
      </c>
      <c r="D1808">
        <v>2</v>
      </c>
      <c r="E1808">
        <v>5</v>
      </c>
      <c r="F1808" t="s">
        <v>300</v>
      </c>
      <c r="G1808" t="s">
        <v>6209</v>
      </c>
      <c r="H1808">
        <v>7</v>
      </c>
      <c r="I1808">
        <v>900001</v>
      </c>
      <c r="J1808">
        <v>1115</v>
      </c>
      <c r="K1808" t="s">
        <v>329</v>
      </c>
      <c r="L1808">
        <v>0</v>
      </c>
      <c r="M1808" t="s">
        <v>5520</v>
      </c>
      <c r="N1808">
        <v>60.57</v>
      </c>
      <c r="O1808">
        <v>24500</v>
      </c>
      <c r="P1808">
        <v>0</v>
      </c>
      <c r="Q1808">
        <v>24560.57</v>
      </c>
      <c r="R1808">
        <v>0</v>
      </c>
      <c r="S1808">
        <v>0</v>
      </c>
    </row>
    <row r="1809" spans="1:19" x14ac:dyDescent="0.35">
      <c r="A1809">
        <v>2024</v>
      </c>
      <c r="B1809" t="s">
        <v>5717</v>
      </c>
      <c r="C1809">
        <v>45</v>
      </c>
      <c r="D1809">
        <v>2</v>
      </c>
      <c r="E1809">
        <v>8</v>
      </c>
      <c r="F1809" t="s">
        <v>530</v>
      </c>
      <c r="G1809" t="s">
        <v>6345</v>
      </c>
      <c r="H1809">
        <v>7</v>
      </c>
      <c r="I1809">
        <v>900001</v>
      </c>
      <c r="J1809">
        <v>9500</v>
      </c>
      <c r="K1809" t="s">
        <v>6866</v>
      </c>
      <c r="L1809">
        <v>0</v>
      </c>
      <c r="M1809" t="s">
        <v>5520</v>
      </c>
      <c r="N1809">
        <v>0</v>
      </c>
      <c r="O1809">
        <v>179341.5</v>
      </c>
      <c r="P1809">
        <v>0</v>
      </c>
      <c r="Q1809">
        <v>41131.300000000003</v>
      </c>
      <c r="R1809">
        <v>0</v>
      </c>
      <c r="S1809">
        <v>138210.20000000001</v>
      </c>
    </row>
    <row r="1810" spans="1:19" x14ac:dyDescent="0.35">
      <c r="A1810">
        <v>2024</v>
      </c>
      <c r="B1810" t="s">
        <v>5678</v>
      </c>
      <c r="C1810">
        <v>32</v>
      </c>
      <c r="D1810">
        <v>2</v>
      </c>
      <c r="E1810">
        <v>12</v>
      </c>
      <c r="F1810" t="s">
        <v>125</v>
      </c>
      <c r="G1810" t="s">
        <v>6199</v>
      </c>
      <c r="H1810">
        <v>7</v>
      </c>
      <c r="I1810">
        <v>900008</v>
      </c>
      <c r="J1810">
        <v>30</v>
      </c>
      <c r="K1810" t="s">
        <v>6867</v>
      </c>
      <c r="L1810">
        <v>0</v>
      </c>
      <c r="M1810" t="s">
        <v>5520</v>
      </c>
      <c r="N1810">
        <v>14242.91</v>
      </c>
      <c r="O1810">
        <v>0</v>
      </c>
      <c r="P1810">
        <v>0</v>
      </c>
      <c r="Q1810">
        <v>0</v>
      </c>
      <c r="R1810">
        <v>0</v>
      </c>
      <c r="S1810">
        <v>14242.91</v>
      </c>
    </row>
    <row r="1811" spans="1:19" x14ac:dyDescent="0.35">
      <c r="A1811">
        <v>2024</v>
      </c>
      <c r="B1811" t="s">
        <v>5715</v>
      </c>
      <c r="C1811">
        <v>37</v>
      </c>
      <c r="D1811">
        <v>2</v>
      </c>
      <c r="E1811">
        <v>8</v>
      </c>
      <c r="F1811" t="s">
        <v>314</v>
      </c>
      <c r="G1811" t="s">
        <v>5716</v>
      </c>
      <c r="H1811">
        <v>7</v>
      </c>
      <c r="I1811">
        <v>900001</v>
      </c>
      <c r="J1811">
        <v>7777</v>
      </c>
      <c r="K1811" t="s">
        <v>6867</v>
      </c>
      <c r="L1811">
        <v>0</v>
      </c>
      <c r="M1811" t="s">
        <v>5520</v>
      </c>
      <c r="N1811">
        <v>0.36</v>
      </c>
      <c r="O1811">
        <v>0</v>
      </c>
      <c r="P1811">
        <v>0</v>
      </c>
      <c r="Q1811">
        <v>0</v>
      </c>
      <c r="R1811">
        <v>0</v>
      </c>
      <c r="S1811">
        <v>0.36</v>
      </c>
    </row>
    <row r="1812" spans="1:19" x14ac:dyDescent="0.35">
      <c r="A1812">
        <v>2024</v>
      </c>
      <c r="B1812" t="s">
        <v>5684</v>
      </c>
      <c r="C1812">
        <v>68</v>
      </c>
      <c r="D1812">
        <v>2</v>
      </c>
      <c r="E1812">
        <v>11</v>
      </c>
      <c r="F1812" t="s">
        <v>607</v>
      </c>
      <c r="G1812" t="s">
        <v>6091</v>
      </c>
      <c r="H1812">
        <v>7</v>
      </c>
      <c r="I1812">
        <v>900004</v>
      </c>
      <c r="J1812">
        <v>900004</v>
      </c>
      <c r="K1812" t="s">
        <v>6868</v>
      </c>
      <c r="L1812">
        <v>0</v>
      </c>
      <c r="M1812" t="s">
        <v>5520</v>
      </c>
      <c r="N1812">
        <v>98700</v>
      </c>
      <c r="O1812">
        <v>27036.84</v>
      </c>
      <c r="P1812">
        <v>0</v>
      </c>
      <c r="Q1812">
        <v>125736.84</v>
      </c>
      <c r="R1812">
        <v>0</v>
      </c>
      <c r="S1812">
        <v>0</v>
      </c>
    </row>
    <row r="1813" spans="1:19" x14ac:dyDescent="0.35">
      <c r="A1813">
        <v>2024</v>
      </c>
      <c r="B1813" t="s">
        <v>5564</v>
      </c>
      <c r="C1813">
        <v>48</v>
      </c>
      <c r="D1813">
        <v>2</v>
      </c>
      <c r="E1813">
        <v>11</v>
      </c>
      <c r="F1813" t="s">
        <v>412</v>
      </c>
      <c r="G1813" t="s">
        <v>6349</v>
      </c>
      <c r="H1813">
        <v>7</v>
      </c>
      <c r="I1813">
        <v>900001</v>
      </c>
      <c r="J1813">
        <v>4603</v>
      </c>
      <c r="K1813" t="s">
        <v>6869</v>
      </c>
      <c r="L1813">
        <v>0</v>
      </c>
      <c r="M1813" t="s">
        <v>5520</v>
      </c>
      <c r="N1813">
        <v>0</v>
      </c>
      <c r="O1813">
        <v>1764</v>
      </c>
      <c r="P1813">
        <v>0</v>
      </c>
      <c r="Q1813">
        <v>1764</v>
      </c>
      <c r="R1813">
        <v>0</v>
      </c>
      <c r="S1813">
        <v>0</v>
      </c>
    </row>
    <row r="1814" spans="1:19" x14ac:dyDescent="0.35">
      <c r="A1814">
        <v>2024</v>
      </c>
      <c r="B1814" t="s">
        <v>5688</v>
      </c>
      <c r="C1814">
        <v>87</v>
      </c>
      <c r="D1814">
        <v>2</v>
      </c>
      <c r="E1814">
        <v>7</v>
      </c>
      <c r="F1814" t="s">
        <v>377</v>
      </c>
      <c r="G1814" t="s">
        <v>6272</v>
      </c>
      <c r="H1814">
        <v>7</v>
      </c>
      <c r="I1814">
        <v>902018</v>
      </c>
      <c r="J1814">
        <v>60</v>
      </c>
      <c r="K1814" t="s">
        <v>6870</v>
      </c>
      <c r="L1814">
        <v>0</v>
      </c>
      <c r="M1814" t="s">
        <v>5520</v>
      </c>
      <c r="N1814">
        <v>5401.99</v>
      </c>
      <c r="O1814">
        <v>9915.41</v>
      </c>
      <c r="P1814">
        <v>0</v>
      </c>
      <c r="Q1814">
        <v>4330.4399999999996</v>
      </c>
      <c r="R1814">
        <v>0</v>
      </c>
      <c r="S1814">
        <v>10986.96</v>
      </c>
    </row>
    <row r="1815" spans="1:19" x14ac:dyDescent="0.35">
      <c r="A1815">
        <v>2024</v>
      </c>
      <c r="B1815" t="s">
        <v>5686</v>
      </c>
      <c r="C1815">
        <v>84</v>
      </c>
      <c r="D1815">
        <v>2</v>
      </c>
      <c r="E1815">
        <v>5</v>
      </c>
      <c r="F1815" t="s">
        <v>832</v>
      </c>
      <c r="G1815" t="s">
        <v>6871</v>
      </c>
      <c r="H1815">
        <v>7</v>
      </c>
      <c r="I1815">
        <v>900001</v>
      </c>
      <c r="J1815">
        <v>401</v>
      </c>
      <c r="K1815" t="s">
        <v>6872</v>
      </c>
      <c r="L1815">
        <v>0</v>
      </c>
      <c r="M1815" t="s">
        <v>5520</v>
      </c>
      <c r="N1815">
        <v>5202.57</v>
      </c>
      <c r="O1815">
        <v>71</v>
      </c>
      <c r="P1815">
        <v>0</v>
      </c>
      <c r="Q1815">
        <v>5197.9399999999996</v>
      </c>
      <c r="R1815">
        <v>0</v>
      </c>
      <c r="S1815">
        <v>75.63</v>
      </c>
    </row>
    <row r="1816" spans="1:19" x14ac:dyDescent="0.35">
      <c r="A1816">
        <v>2024</v>
      </c>
      <c r="B1816" t="s">
        <v>5730</v>
      </c>
      <c r="C1816">
        <v>25</v>
      </c>
      <c r="D1816">
        <v>2</v>
      </c>
      <c r="E1816">
        <v>1</v>
      </c>
      <c r="F1816" t="s">
        <v>601</v>
      </c>
      <c r="G1816" t="s">
        <v>5731</v>
      </c>
      <c r="H1816">
        <v>7</v>
      </c>
      <c r="I1816">
        <v>909504</v>
      </c>
      <c r="J1816">
        <v>909504</v>
      </c>
      <c r="K1816" t="s">
        <v>6873</v>
      </c>
      <c r="L1816">
        <v>0</v>
      </c>
      <c r="M1816" t="s">
        <v>5520</v>
      </c>
      <c r="N1816">
        <v>150000</v>
      </c>
      <c r="O1816">
        <v>48.73</v>
      </c>
      <c r="P1816">
        <v>0</v>
      </c>
      <c r="Q1816">
        <v>150048.73000000001</v>
      </c>
      <c r="R1816">
        <v>0</v>
      </c>
      <c r="S1816">
        <v>0</v>
      </c>
    </row>
    <row r="1817" spans="1:19" x14ac:dyDescent="0.35">
      <c r="A1817">
        <v>2024</v>
      </c>
      <c r="B1817" t="s">
        <v>5572</v>
      </c>
      <c r="C1817">
        <v>46</v>
      </c>
      <c r="D1817">
        <v>2</v>
      </c>
      <c r="E1817">
        <v>2</v>
      </c>
      <c r="F1817" t="s">
        <v>391</v>
      </c>
      <c r="G1817" t="s">
        <v>6214</v>
      </c>
      <c r="H1817">
        <v>7</v>
      </c>
      <c r="I1817">
        <v>900006</v>
      </c>
      <c r="J1817">
        <v>1200</v>
      </c>
      <c r="K1817" t="s">
        <v>6874</v>
      </c>
      <c r="L1817">
        <v>0</v>
      </c>
      <c r="M1817" t="s">
        <v>5520</v>
      </c>
      <c r="N1817">
        <v>3280.5</v>
      </c>
      <c r="O1817">
        <v>4000</v>
      </c>
      <c r="P1817">
        <v>0</v>
      </c>
      <c r="Q1817">
        <v>6207.7</v>
      </c>
      <c r="R1817">
        <v>0</v>
      </c>
      <c r="S1817">
        <v>1072.8</v>
      </c>
    </row>
    <row r="1818" spans="1:19" x14ac:dyDescent="0.35">
      <c r="A1818">
        <v>2024</v>
      </c>
      <c r="B1818" t="s">
        <v>5572</v>
      </c>
      <c r="C1818">
        <v>46</v>
      </c>
      <c r="D1818">
        <v>2</v>
      </c>
      <c r="E1818">
        <v>4</v>
      </c>
      <c r="F1818" t="s">
        <v>707</v>
      </c>
      <c r="G1818" t="s">
        <v>6431</v>
      </c>
      <c r="H1818">
        <v>7</v>
      </c>
      <c r="I1818">
        <v>900001</v>
      </c>
      <c r="J1818">
        <v>1200</v>
      </c>
      <c r="K1818" t="s">
        <v>6874</v>
      </c>
      <c r="L1818">
        <v>0</v>
      </c>
      <c r="M1818" t="s">
        <v>5520</v>
      </c>
      <c r="N1818">
        <v>575.39</v>
      </c>
      <c r="O1818">
        <v>0</v>
      </c>
      <c r="P1818">
        <v>0</v>
      </c>
      <c r="Q1818">
        <v>0</v>
      </c>
      <c r="R1818">
        <v>0</v>
      </c>
      <c r="S1818">
        <v>575.39</v>
      </c>
    </row>
    <row r="1819" spans="1:19" x14ac:dyDescent="0.35">
      <c r="A1819">
        <v>2024</v>
      </c>
      <c r="B1819" t="s">
        <v>5564</v>
      </c>
      <c r="C1819">
        <v>48</v>
      </c>
      <c r="D1819">
        <v>2</v>
      </c>
      <c r="E1819">
        <v>12</v>
      </c>
      <c r="F1819" t="s">
        <v>725</v>
      </c>
      <c r="G1819" t="s">
        <v>6398</v>
      </c>
      <c r="H1819">
        <v>7</v>
      </c>
      <c r="I1819">
        <v>900003</v>
      </c>
      <c r="J1819">
        <v>30</v>
      </c>
      <c r="K1819" t="s">
        <v>6874</v>
      </c>
      <c r="L1819">
        <v>0</v>
      </c>
      <c r="M1819" t="s">
        <v>5520</v>
      </c>
      <c r="N1819">
        <v>0.75</v>
      </c>
      <c r="O1819">
        <v>0</v>
      </c>
      <c r="P1819">
        <v>0</v>
      </c>
      <c r="Q1819">
        <v>0</v>
      </c>
      <c r="R1819">
        <v>0</v>
      </c>
      <c r="S1819">
        <v>0.75</v>
      </c>
    </row>
    <row r="1820" spans="1:19" x14ac:dyDescent="0.35">
      <c r="A1820">
        <v>2024</v>
      </c>
      <c r="B1820" t="s">
        <v>5564</v>
      </c>
      <c r="C1820">
        <v>48</v>
      </c>
      <c r="D1820">
        <v>2</v>
      </c>
      <c r="E1820">
        <v>13</v>
      </c>
      <c r="F1820" t="s">
        <v>278</v>
      </c>
      <c r="G1820" t="s">
        <v>5824</v>
      </c>
      <c r="H1820">
        <v>7</v>
      </c>
      <c r="I1820">
        <v>900001</v>
      </c>
      <c r="J1820">
        <v>7777</v>
      </c>
      <c r="K1820" t="s">
        <v>6874</v>
      </c>
      <c r="L1820">
        <v>0</v>
      </c>
      <c r="M1820" t="s">
        <v>5520</v>
      </c>
      <c r="N1820">
        <v>3828.9</v>
      </c>
      <c r="O1820">
        <v>6739.9</v>
      </c>
      <c r="P1820">
        <v>0</v>
      </c>
      <c r="Q1820">
        <v>8052.52</v>
      </c>
      <c r="R1820">
        <v>0</v>
      </c>
      <c r="S1820">
        <v>2516.2800000000002</v>
      </c>
    </row>
    <row r="1821" spans="1:19" x14ac:dyDescent="0.35">
      <c r="A1821">
        <v>2024</v>
      </c>
      <c r="B1821" t="s">
        <v>5600</v>
      </c>
      <c r="C1821">
        <v>29</v>
      </c>
      <c r="D1821">
        <v>2</v>
      </c>
      <c r="E1821">
        <v>8</v>
      </c>
      <c r="F1821" t="s">
        <v>351</v>
      </c>
      <c r="G1821" t="s">
        <v>5975</v>
      </c>
      <c r="H1821">
        <v>7</v>
      </c>
      <c r="I1821">
        <v>900005</v>
      </c>
      <c r="J1821">
        <v>440</v>
      </c>
      <c r="K1821" t="s">
        <v>6875</v>
      </c>
      <c r="L1821">
        <v>0</v>
      </c>
      <c r="M1821" t="s">
        <v>5520</v>
      </c>
      <c r="N1821">
        <v>1516</v>
      </c>
      <c r="O1821">
        <v>1725</v>
      </c>
      <c r="P1821">
        <v>0</v>
      </c>
      <c r="Q1821">
        <v>250</v>
      </c>
      <c r="R1821">
        <v>0</v>
      </c>
      <c r="S1821">
        <v>2991</v>
      </c>
    </row>
    <row r="1822" spans="1:19" x14ac:dyDescent="0.35">
      <c r="A1822">
        <v>2024</v>
      </c>
      <c r="B1822" t="s">
        <v>5517</v>
      </c>
      <c r="C1822">
        <v>49</v>
      </c>
      <c r="D1822">
        <v>2</v>
      </c>
      <c r="E1822">
        <v>4</v>
      </c>
      <c r="F1822" t="s">
        <v>727</v>
      </c>
      <c r="G1822" t="s">
        <v>5530</v>
      </c>
      <c r="H1822">
        <v>7</v>
      </c>
      <c r="I1822">
        <v>900008</v>
      </c>
      <c r="J1822">
        <v>9550</v>
      </c>
      <c r="K1822" t="s">
        <v>6876</v>
      </c>
      <c r="L1822">
        <v>0</v>
      </c>
      <c r="M1822" t="s">
        <v>5520</v>
      </c>
      <c r="N1822">
        <v>0</v>
      </c>
      <c r="O1822">
        <v>3600</v>
      </c>
      <c r="P1822">
        <v>0</v>
      </c>
      <c r="Q1822">
        <v>3600</v>
      </c>
      <c r="R1822">
        <v>0</v>
      </c>
      <c r="S1822">
        <v>0</v>
      </c>
    </row>
    <row r="1823" spans="1:19" x14ac:dyDescent="0.35">
      <c r="A1823">
        <v>2024</v>
      </c>
      <c r="B1823" t="s">
        <v>5523</v>
      </c>
      <c r="C1823">
        <v>2</v>
      </c>
      <c r="D1823">
        <v>2</v>
      </c>
      <c r="E1823">
        <v>18</v>
      </c>
      <c r="F1823" t="s">
        <v>344</v>
      </c>
      <c r="G1823" t="s">
        <v>6168</v>
      </c>
      <c r="H1823">
        <v>7</v>
      </c>
      <c r="I1823">
        <v>900003</v>
      </c>
      <c r="J1823">
        <v>5000</v>
      </c>
      <c r="K1823" t="s">
        <v>6877</v>
      </c>
      <c r="L1823">
        <v>0</v>
      </c>
      <c r="M1823" t="s">
        <v>5520</v>
      </c>
      <c r="N1823">
        <v>0</v>
      </c>
      <c r="O1823">
        <v>5100</v>
      </c>
      <c r="P1823">
        <v>0</v>
      </c>
      <c r="Q1823">
        <v>4650</v>
      </c>
      <c r="R1823">
        <v>0</v>
      </c>
      <c r="S1823">
        <v>450</v>
      </c>
    </row>
    <row r="1824" spans="1:19" x14ac:dyDescent="0.35">
      <c r="A1824">
        <v>2024</v>
      </c>
      <c r="B1824" t="s">
        <v>5717</v>
      </c>
      <c r="C1824">
        <v>45</v>
      </c>
      <c r="D1824">
        <v>2</v>
      </c>
      <c r="E1824">
        <v>9</v>
      </c>
      <c r="F1824" t="s">
        <v>704</v>
      </c>
      <c r="G1824" t="s">
        <v>5838</v>
      </c>
      <c r="H1824">
        <v>7</v>
      </c>
      <c r="I1824">
        <v>900001</v>
      </c>
      <c r="J1824">
        <v>3000</v>
      </c>
      <c r="K1824" t="s">
        <v>6878</v>
      </c>
      <c r="L1824">
        <v>0</v>
      </c>
      <c r="M1824" t="s">
        <v>5520</v>
      </c>
      <c r="N1824">
        <v>8100.01</v>
      </c>
      <c r="O1824">
        <v>53486.92</v>
      </c>
      <c r="P1824">
        <v>0</v>
      </c>
      <c r="Q1824">
        <v>52986.32</v>
      </c>
      <c r="R1824">
        <v>0</v>
      </c>
      <c r="S1824">
        <v>8600.61</v>
      </c>
    </row>
    <row r="1825" spans="1:19" x14ac:dyDescent="0.35">
      <c r="A1825">
        <v>2024</v>
      </c>
      <c r="B1825" t="s">
        <v>5548</v>
      </c>
      <c r="C1825">
        <v>44</v>
      </c>
      <c r="D1825">
        <v>2</v>
      </c>
      <c r="E1825">
        <v>6</v>
      </c>
      <c r="F1825" t="s">
        <v>527</v>
      </c>
      <c r="G1825" t="s">
        <v>5549</v>
      </c>
      <c r="H1825">
        <v>7</v>
      </c>
      <c r="I1825">
        <v>102011</v>
      </c>
      <c r="J1825">
        <v>8888</v>
      </c>
      <c r="K1825" t="s">
        <v>6879</v>
      </c>
      <c r="L1825">
        <v>0</v>
      </c>
      <c r="M1825" t="s">
        <v>5520</v>
      </c>
      <c r="N1825">
        <v>10546.85</v>
      </c>
      <c r="O1825">
        <v>0</v>
      </c>
      <c r="P1825">
        <v>0</v>
      </c>
      <c r="Q1825">
        <v>0</v>
      </c>
      <c r="R1825">
        <v>0</v>
      </c>
      <c r="S1825">
        <v>10546.85</v>
      </c>
    </row>
    <row r="1826" spans="1:19" x14ac:dyDescent="0.35">
      <c r="A1826">
        <v>2024</v>
      </c>
      <c r="B1826" t="s">
        <v>5820</v>
      </c>
      <c r="C1826">
        <v>53</v>
      </c>
      <c r="D1826">
        <v>2</v>
      </c>
      <c r="E1826">
        <v>10</v>
      </c>
      <c r="F1826" t="s">
        <v>455</v>
      </c>
      <c r="G1826" t="s">
        <v>6341</v>
      </c>
      <c r="H1826">
        <v>7</v>
      </c>
      <c r="I1826">
        <v>900005</v>
      </c>
      <c r="J1826">
        <v>2012</v>
      </c>
      <c r="K1826" t="s">
        <v>6880</v>
      </c>
      <c r="L1826">
        <v>0</v>
      </c>
      <c r="M1826" t="s">
        <v>5520</v>
      </c>
      <c r="N1826">
        <v>18793.54</v>
      </c>
      <c r="O1826">
        <v>0</v>
      </c>
      <c r="P1826">
        <v>0</v>
      </c>
      <c r="Q1826">
        <v>107.18</v>
      </c>
      <c r="R1826">
        <v>0</v>
      </c>
      <c r="S1826">
        <v>18686.36</v>
      </c>
    </row>
    <row r="1827" spans="1:19" x14ac:dyDescent="0.35">
      <c r="A1827">
        <v>2024</v>
      </c>
      <c r="B1827" t="s">
        <v>5678</v>
      </c>
      <c r="C1827">
        <v>32</v>
      </c>
      <c r="D1827">
        <v>2</v>
      </c>
      <c r="E1827">
        <v>12</v>
      </c>
      <c r="F1827" t="s">
        <v>125</v>
      </c>
      <c r="G1827" t="s">
        <v>6199</v>
      </c>
      <c r="H1827">
        <v>7</v>
      </c>
      <c r="I1827">
        <v>900009</v>
      </c>
      <c r="J1827">
        <v>40</v>
      </c>
      <c r="K1827" t="s">
        <v>6881</v>
      </c>
      <c r="L1827">
        <v>0</v>
      </c>
      <c r="M1827" t="s">
        <v>5520</v>
      </c>
      <c r="N1827">
        <v>9145.01</v>
      </c>
      <c r="O1827">
        <v>0</v>
      </c>
      <c r="P1827">
        <v>0</v>
      </c>
      <c r="Q1827">
        <v>0</v>
      </c>
      <c r="R1827">
        <v>0</v>
      </c>
      <c r="S1827">
        <v>9145.01</v>
      </c>
    </row>
    <row r="1828" spans="1:19" x14ac:dyDescent="0.35">
      <c r="A1828">
        <v>2024</v>
      </c>
      <c r="B1828" t="s">
        <v>5517</v>
      </c>
      <c r="C1828">
        <v>49</v>
      </c>
      <c r="D1828">
        <v>2</v>
      </c>
      <c r="E1828">
        <v>9</v>
      </c>
      <c r="F1828" t="s">
        <v>351</v>
      </c>
      <c r="G1828" t="s">
        <v>6218</v>
      </c>
      <c r="H1828">
        <v>7</v>
      </c>
      <c r="I1828">
        <v>900004</v>
      </c>
      <c r="J1828">
        <v>2511</v>
      </c>
      <c r="K1828" t="s">
        <v>6882</v>
      </c>
      <c r="L1828">
        <v>0</v>
      </c>
      <c r="M1828" t="s">
        <v>5520</v>
      </c>
      <c r="N1828">
        <v>15079</v>
      </c>
      <c r="O1828">
        <v>34794</v>
      </c>
      <c r="P1828">
        <v>0</v>
      </c>
      <c r="Q1828">
        <v>0</v>
      </c>
      <c r="R1828">
        <v>0</v>
      </c>
      <c r="S1828">
        <v>49873</v>
      </c>
    </row>
    <row r="1829" spans="1:19" x14ac:dyDescent="0.35">
      <c r="A1829">
        <v>2024</v>
      </c>
      <c r="B1829" t="s">
        <v>5600</v>
      </c>
      <c r="C1829">
        <v>29</v>
      </c>
      <c r="D1829">
        <v>2</v>
      </c>
      <c r="E1829">
        <v>4</v>
      </c>
      <c r="F1829" t="s">
        <v>618</v>
      </c>
      <c r="G1829" t="s">
        <v>5653</v>
      </c>
      <c r="H1829">
        <v>7</v>
      </c>
      <c r="I1829">
        <v>900003</v>
      </c>
      <c r="J1829">
        <v>7778</v>
      </c>
      <c r="K1829" t="s">
        <v>6883</v>
      </c>
      <c r="L1829">
        <v>0</v>
      </c>
      <c r="M1829" t="s">
        <v>5520</v>
      </c>
      <c r="N1829">
        <v>3981.52</v>
      </c>
      <c r="O1829">
        <v>0</v>
      </c>
      <c r="P1829">
        <v>0</v>
      </c>
      <c r="Q1829">
        <v>0</v>
      </c>
      <c r="R1829">
        <v>0</v>
      </c>
      <c r="S1829">
        <v>3981.52</v>
      </c>
    </row>
    <row r="1830" spans="1:19" x14ac:dyDescent="0.35">
      <c r="A1830">
        <v>2024</v>
      </c>
      <c r="B1830" t="s">
        <v>5538</v>
      </c>
      <c r="C1830">
        <v>71</v>
      </c>
      <c r="D1830">
        <v>2</v>
      </c>
      <c r="E1830">
        <v>11</v>
      </c>
      <c r="F1830" t="s">
        <v>767</v>
      </c>
      <c r="G1830" t="s">
        <v>5539</v>
      </c>
      <c r="H1830">
        <v>7</v>
      </c>
      <c r="I1830">
        <v>900007</v>
      </c>
      <c r="J1830">
        <v>801</v>
      </c>
      <c r="K1830" t="s">
        <v>6884</v>
      </c>
      <c r="L1830">
        <v>0</v>
      </c>
      <c r="M1830" t="s">
        <v>5520</v>
      </c>
      <c r="N1830">
        <v>0</v>
      </c>
      <c r="O1830">
        <v>57200.77</v>
      </c>
      <c r="P1830">
        <v>0</v>
      </c>
      <c r="Q1830">
        <v>64200.97</v>
      </c>
      <c r="R1830">
        <v>0</v>
      </c>
      <c r="S1830">
        <v>-7000.2</v>
      </c>
    </row>
    <row r="1831" spans="1:19" x14ac:dyDescent="0.35">
      <c r="A1831">
        <v>2024</v>
      </c>
      <c r="B1831" t="s">
        <v>5532</v>
      </c>
      <c r="C1831">
        <v>64</v>
      </c>
      <c r="D1831">
        <v>2</v>
      </c>
      <c r="E1831">
        <v>1</v>
      </c>
      <c r="F1831" t="s">
        <v>500</v>
      </c>
      <c r="G1831" t="s">
        <v>5860</v>
      </c>
      <c r="H1831">
        <v>7</v>
      </c>
      <c r="I1831">
        <v>900001</v>
      </c>
      <c r="J1831">
        <v>8911</v>
      </c>
      <c r="K1831" t="s">
        <v>6885</v>
      </c>
      <c r="L1831">
        <v>0</v>
      </c>
      <c r="M1831" t="s">
        <v>5520</v>
      </c>
      <c r="N1831">
        <v>171841.24</v>
      </c>
      <c r="O1831">
        <v>7712.05</v>
      </c>
      <c r="P1831">
        <v>0</v>
      </c>
      <c r="Q1831">
        <v>0</v>
      </c>
      <c r="R1831">
        <v>0</v>
      </c>
      <c r="S1831">
        <v>179553.29</v>
      </c>
    </row>
    <row r="1832" spans="1:19" x14ac:dyDescent="0.35">
      <c r="A1832">
        <v>2024</v>
      </c>
      <c r="B1832" t="s">
        <v>5763</v>
      </c>
      <c r="C1832">
        <v>18</v>
      </c>
      <c r="D1832">
        <v>2</v>
      </c>
      <c r="E1832">
        <v>10</v>
      </c>
      <c r="F1832" t="s">
        <v>566</v>
      </c>
      <c r="G1832" t="s">
        <v>5842</v>
      </c>
      <c r="H1832">
        <v>7</v>
      </c>
      <c r="I1832">
        <v>102016</v>
      </c>
      <c r="J1832">
        <v>1101</v>
      </c>
      <c r="K1832" t="s">
        <v>6886</v>
      </c>
      <c r="L1832">
        <v>0</v>
      </c>
      <c r="M1832" t="s">
        <v>5520</v>
      </c>
      <c r="N1832">
        <v>622.54</v>
      </c>
      <c r="O1832">
        <v>0</v>
      </c>
      <c r="P1832">
        <v>0</v>
      </c>
      <c r="Q1832">
        <v>0</v>
      </c>
      <c r="R1832">
        <v>0</v>
      </c>
      <c r="S1832">
        <v>622.54</v>
      </c>
    </row>
    <row r="1833" spans="1:19" x14ac:dyDescent="0.35">
      <c r="A1833">
        <v>2024</v>
      </c>
      <c r="B1833" t="s">
        <v>5788</v>
      </c>
      <c r="C1833">
        <v>33</v>
      </c>
      <c r="D1833">
        <v>2</v>
      </c>
      <c r="E1833">
        <v>10</v>
      </c>
      <c r="F1833" t="s">
        <v>633</v>
      </c>
      <c r="G1833" t="s">
        <v>6423</v>
      </c>
      <c r="H1833">
        <v>7</v>
      </c>
      <c r="I1833">
        <v>900001</v>
      </c>
      <c r="J1833">
        <v>1980</v>
      </c>
      <c r="K1833" t="s">
        <v>6887</v>
      </c>
      <c r="L1833">
        <v>0</v>
      </c>
      <c r="M1833" t="s">
        <v>5520</v>
      </c>
      <c r="N1833">
        <v>43423.81</v>
      </c>
      <c r="O1833">
        <v>16078.67</v>
      </c>
      <c r="P1833">
        <v>0</v>
      </c>
      <c r="Q1833">
        <v>8283.7800000000007</v>
      </c>
      <c r="R1833">
        <v>0</v>
      </c>
      <c r="S1833">
        <v>51218.7</v>
      </c>
    </row>
    <row r="1834" spans="1:19" x14ac:dyDescent="0.35">
      <c r="A1834">
        <v>2024</v>
      </c>
      <c r="B1834" t="s">
        <v>5721</v>
      </c>
      <c r="C1834">
        <v>66</v>
      </c>
      <c r="D1834">
        <v>2</v>
      </c>
      <c r="E1834">
        <v>6</v>
      </c>
      <c r="F1834" t="s">
        <v>254</v>
      </c>
      <c r="G1834" t="s">
        <v>5723</v>
      </c>
      <c r="H1834">
        <v>7</v>
      </c>
      <c r="I1834">
        <v>900003</v>
      </c>
      <c r="J1834">
        <v>1234</v>
      </c>
      <c r="K1834" t="s">
        <v>6888</v>
      </c>
      <c r="L1834">
        <v>0</v>
      </c>
      <c r="M1834" t="s">
        <v>5520</v>
      </c>
      <c r="N1834">
        <v>55941.88</v>
      </c>
      <c r="O1834">
        <v>959.73</v>
      </c>
      <c r="P1834">
        <v>0</v>
      </c>
      <c r="Q1834">
        <v>0</v>
      </c>
      <c r="R1834">
        <v>0</v>
      </c>
      <c r="S1834">
        <v>56901.61</v>
      </c>
    </row>
    <row r="1835" spans="1:19" x14ac:dyDescent="0.35">
      <c r="A1835">
        <v>2024</v>
      </c>
      <c r="B1835" t="s">
        <v>6079</v>
      </c>
      <c r="C1835">
        <v>65</v>
      </c>
      <c r="D1835">
        <v>2</v>
      </c>
      <c r="E1835">
        <v>10</v>
      </c>
      <c r="F1835" t="s">
        <v>614</v>
      </c>
      <c r="G1835" t="s">
        <v>6082</v>
      </c>
      <c r="H1835">
        <v>7</v>
      </c>
      <c r="I1835">
        <v>900001</v>
      </c>
      <c r="J1835">
        <v>8</v>
      </c>
      <c r="K1835" t="s">
        <v>6889</v>
      </c>
      <c r="L1835">
        <v>0</v>
      </c>
      <c r="M1835" t="s">
        <v>5520</v>
      </c>
      <c r="N1835">
        <v>212.31</v>
      </c>
      <c r="O1835">
        <v>0</v>
      </c>
      <c r="P1835">
        <v>0</v>
      </c>
      <c r="Q1835">
        <v>0</v>
      </c>
      <c r="R1835">
        <v>0</v>
      </c>
      <c r="S1835">
        <v>212.31</v>
      </c>
    </row>
    <row r="1836" spans="1:19" x14ac:dyDescent="0.35">
      <c r="A1836">
        <v>2024</v>
      </c>
      <c r="B1836" t="s">
        <v>5717</v>
      </c>
      <c r="C1836">
        <v>45</v>
      </c>
      <c r="D1836">
        <v>2</v>
      </c>
      <c r="E1836">
        <v>3</v>
      </c>
      <c r="F1836" t="s">
        <v>391</v>
      </c>
      <c r="G1836" t="s">
        <v>6025</v>
      </c>
      <c r="H1836">
        <v>7</v>
      </c>
      <c r="I1836">
        <v>950299</v>
      </c>
      <c r="J1836">
        <v>3</v>
      </c>
      <c r="K1836" t="s">
        <v>6890</v>
      </c>
      <c r="L1836">
        <v>0</v>
      </c>
      <c r="M1836" t="s">
        <v>5520</v>
      </c>
      <c r="N1836">
        <v>14020.83</v>
      </c>
      <c r="O1836">
        <v>11624.55</v>
      </c>
      <c r="P1836">
        <v>0</v>
      </c>
      <c r="Q1836">
        <v>621.41</v>
      </c>
      <c r="R1836">
        <v>0</v>
      </c>
      <c r="S1836">
        <v>25023.97</v>
      </c>
    </row>
    <row r="1837" spans="1:19" x14ac:dyDescent="0.35">
      <c r="A1837">
        <v>2024</v>
      </c>
      <c r="B1837" t="s">
        <v>5680</v>
      </c>
      <c r="C1837">
        <v>61</v>
      </c>
      <c r="D1837">
        <v>2</v>
      </c>
      <c r="E1837">
        <v>1</v>
      </c>
      <c r="F1837" t="s">
        <v>291</v>
      </c>
      <c r="G1837" t="s">
        <v>6230</v>
      </c>
      <c r="H1837">
        <v>7</v>
      </c>
      <c r="I1837">
        <v>102016</v>
      </c>
      <c r="J1837">
        <v>9500</v>
      </c>
      <c r="K1837" t="s">
        <v>6891</v>
      </c>
      <c r="L1837">
        <v>0</v>
      </c>
      <c r="M1837" t="s">
        <v>5520</v>
      </c>
      <c r="N1837">
        <v>0</v>
      </c>
      <c r="O1837">
        <v>1009.1</v>
      </c>
      <c r="P1837">
        <v>0</v>
      </c>
      <c r="Q1837">
        <v>1009.1</v>
      </c>
      <c r="R1837">
        <v>0</v>
      </c>
      <c r="S1837">
        <v>0</v>
      </c>
    </row>
    <row r="1838" spans="1:19" x14ac:dyDescent="0.35">
      <c r="A1838">
        <v>2024</v>
      </c>
      <c r="B1838" t="s">
        <v>5551</v>
      </c>
      <c r="C1838">
        <v>89</v>
      </c>
      <c r="D1838">
        <v>2</v>
      </c>
      <c r="E1838">
        <v>9</v>
      </c>
      <c r="F1838" t="s">
        <v>300</v>
      </c>
      <c r="G1838" t="s">
        <v>6254</v>
      </c>
      <c r="H1838">
        <v>7</v>
      </c>
      <c r="I1838">
        <v>900003</v>
      </c>
      <c r="J1838">
        <v>401</v>
      </c>
      <c r="K1838" t="s">
        <v>6892</v>
      </c>
      <c r="L1838">
        <v>0</v>
      </c>
      <c r="M1838" t="s">
        <v>5520</v>
      </c>
      <c r="N1838">
        <v>3980.52</v>
      </c>
      <c r="O1838">
        <v>0</v>
      </c>
      <c r="P1838">
        <v>0</v>
      </c>
      <c r="Q1838">
        <v>400</v>
      </c>
      <c r="R1838">
        <v>0</v>
      </c>
      <c r="S1838">
        <v>3580.52</v>
      </c>
    </row>
    <row r="1839" spans="1:19" x14ac:dyDescent="0.35">
      <c r="A1839">
        <v>2024</v>
      </c>
      <c r="B1839" t="s">
        <v>5586</v>
      </c>
      <c r="C1839">
        <v>47</v>
      </c>
      <c r="D1839">
        <v>2</v>
      </c>
      <c r="E1839">
        <v>5</v>
      </c>
      <c r="F1839" t="s">
        <v>718</v>
      </c>
      <c r="G1839" t="s">
        <v>5587</v>
      </c>
      <c r="H1839">
        <v>7</v>
      </c>
      <c r="I1839">
        <v>900004</v>
      </c>
      <c r="J1839">
        <v>2201</v>
      </c>
      <c r="K1839" t="s">
        <v>6893</v>
      </c>
      <c r="L1839">
        <v>0</v>
      </c>
      <c r="M1839" t="s">
        <v>5520</v>
      </c>
      <c r="N1839">
        <v>2486</v>
      </c>
      <c r="O1839">
        <v>1668</v>
      </c>
      <c r="P1839">
        <v>0</v>
      </c>
      <c r="Q1839">
        <v>1750</v>
      </c>
      <c r="R1839">
        <v>0</v>
      </c>
      <c r="S1839">
        <v>2404</v>
      </c>
    </row>
    <row r="1840" spans="1:19" x14ac:dyDescent="0.35">
      <c r="A1840">
        <v>2024</v>
      </c>
      <c r="B1840" t="s">
        <v>5773</v>
      </c>
      <c r="C1840">
        <v>91</v>
      </c>
      <c r="D1840">
        <v>2</v>
      </c>
      <c r="E1840">
        <v>12</v>
      </c>
      <c r="F1840" t="s">
        <v>861</v>
      </c>
      <c r="G1840" t="s">
        <v>6457</v>
      </c>
      <c r="H1840">
        <v>7</v>
      </c>
      <c r="I1840">
        <v>900001</v>
      </c>
      <c r="J1840">
        <v>1</v>
      </c>
      <c r="K1840" t="s">
        <v>6894</v>
      </c>
      <c r="L1840">
        <v>0</v>
      </c>
      <c r="M1840" t="s">
        <v>5520</v>
      </c>
      <c r="N1840">
        <v>19225.830000000002</v>
      </c>
      <c r="O1840">
        <v>0</v>
      </c>
      <c r="P1840">
        <v>0</v>
      </c>
      <c r="Q1840">
        <v>500</v>
      </c>
      <c r="R1840">
        <v>0</v>
      </c>
      <c r="S1840">
        <v>18725.830000000002</v>
      </c>
    </row>
    <row r="1841" spans="1:19" x14ac:dyDescent="0.35">
      <c r="A1841">
        <v>2024</v>
      </c>
      <c r="B1841" t="s">
        <v>5523</v>
      </c>
      <c r="C1841">
        <v>2</v>
      </c>
      <c r="D1841">
        <v>2</v>
      </c>
      <c r="E1841">
        <v>12</v>
      </c>
      <c r="F1841" t="s">
        <v>320</v>
      </c>
      <c r="G1841" t="s">
        <v>6468</v>
      </c>
      <c r="H1841">
        <v>7</v>
      </c>
      <c r="I1841">
        <v>102096</v>
      </c>
      <c r="J1841">
        <v>102096</v>
      </c>
      <c r="K1841" t="s">
        <v>6895</v>
      </c>
      <c r="L1841">
        <v>0</v>
      </c>
      <c r="M1841" t="s">
        <v>5520</v>
      </c>
      <c r="N1841">
        <v>-275</v>
      </c>
      <c r="O1841">
        <v>16060</v>
      </c>
      <c r="P1841">
        <v>0</v>
      </c>
      <c r="Q1841">
        <v>15785</v>
      </c>
      <c r="R1841">
        <v>0</v>
      </c>
      <c r="S1841">
        <v>0</v>
      </c>
    </row>
    <row r="1842" spans="1:19" x14ac:dyDescent="0.35">
      <c r="A1842">
        <v>2024</v>
      </c>
      <c r="B1842" t="s">
        <v>5712</v>
      </c>
      <c r="C1842">
        <v>28</v>
      </c>
      <c r="D1842">
        <v>2</v>
      </c>
      <c r="E1842">
        <v>7</v>
      </c>
      <c r="F1842" t="s">
        <v>300</v>
      </c>
      <c r="G1842" t="s">
        <v>5969</v>
      </c>
      <c r="H1842">
        <v>7</v>
      </c>
      <c r="I1842">
        <v>900003</v>
      </c>
      <c r="J1842">
        <v>702</v>
      </c>
      <c r="K1842" t="s">
        <v>6896</v>
      </c>
      <c r="L1842">
        <v>0</v>
      </c>
      <c r="M1842" t="s">
        <v>5520</v>
      </c>
      <c r="N1842">
        <v>10</v>
      </c>
      <c r="O1842">
        <v>0</v>
      </c>
      <c r="P1842">
        <v>0</v>
      </c>
      <c r="Q1842">
        <v>0</v>
      </c>
      <c r="R1842">
        <v>0</v>
      </c>
      <c r="S1842">
        <v>10</v>
      </c>
    </row>
    <row r="1843" spans="1:19" x14ac:dyDescent="0.35">
      <c r="A1843">
        <v>2024</v>
      </c>
      <c r="B1843" t="s">
        <v>5578</v>
      </c>
      <c r="C1843">
        <v>79</v>
      </c>
      <c r="D1843">
        <v>2</v>
      </c>
      <c r="E1843">
        <v>10</v>
      </c>
      <c r="F1843" t="s">
        <v>282</v>
      </c>
      <c r="G1843" t="s">
        <v>5807</v>
      </c>
      <c r="H1843">
        <v>7</v>
      </c>
      <c r="I1843">
        <v>900007</v>
      </c>
      <c r="J1843">
        <v>9503</v>
      </c>
      <c r="K1843" t="s">
        <v>6897</v>
      </c>
      <c r="L1843">
        <v>0</v>
      </c>
      <c r="M1843" t="s">
        <v>5520</v>
      </c>
      <c r="N1843">
        <v>0</v>
      </c>
      <c r="O1843">
        <v>0</v>
      </c>
      <c r="P1843">
        <v>0</v>
      </c>
      <c r="Q1843">
        <v>35363.15</v>
      </c>
      <c r="R1843">
        <v>0</v>
      </c>
      <c r="S1843">
        <v>-35363.15</v>
      </c>
    </row>
    <row r="1844" spans="1:19" x14ac:dyDescent="0.35">
      <c r="A1844">
        <v>2024</v>
      </c>
      <c r="B1844" t="s">
        <v>5578</v>
      </c>
      <c r="C1844">
        <v>79</v>
      </c>
      <c r="D1844">
        <v>2</v>
      </c>
      <c r="E1844">
        <v>10</v>
      </c>
      <c r="F1844" t="s">
        <v>282</v>
      </c>
      <c r="G1844" t="s">
        <v>5807</v>
      </c>
      <c r="H1844">
        <v>7</v>
      </c>
      <c r="I1844">
        <v>900006</v>
      </c>
      <c r="J1844">
        <v>9502</v>
      </c>
      <c r="K1844" t="s">
        <v>6898</v>
      </c>
      <c r="L1844">
        <v>0</v>
      </c>
      <c r="M1844" t="s">
        <v>5520</v>
      </c>
      <c r="N1844">
        <v>-10000</v>
      </c>
      <c r="O1844">
        <v>10000</v>
      </c>
      <c r="P1844">
        <v>0</v>
      </c>
      <c r="Q1844">
        <v>0</v>
      </c>
      <c r="R1844">
        <v>0</v>
      </c>
      <c r="S1844">
        <v>0</v>
      </c>
    </row>
    <row r="1845" spans="1:19" x14ac:dyDescent="0.35">
      <c r="A1845">
        <v>2024</v>
      </c>
      <c r="B1845" t="s">
        <v>5578</v>
      </c>
      <c r="C1845">
        <v>79</v>
      </c>
      <c r="D1845">
        <v>2</v>
      </c>
      <c r="E1845">
        <v>10</v>
      </c>
      <c r="F1845" t="s">
        <v>282</v>
      </c>
      <c r="G1845" t="s">
        <v>5807</v>
      </c>
      <c r="H1845">
        <v>7</v>
      </c>
      <c r="I1845">
        <v>900005</v>
      </c>
      <c r="J1845">
        <v>9501</v>
      </c>
      <c r="K1845" t="s">
        <v>6899</v>
      </c>
      <c r="L1845">
        <v>0</v>
      </c>
      <c r="M1845" t="s">
        <v>5520</v>
      </c>
      <c r="N1845">
        <v>-72698.61</v>
      </c>
      <c r="O1845">
        <v>114553.88</v>
      </c>
      <c r="P1845">
        <v>0</v>
      </c>
      <c r="Q1845">
        <v>55472.23</v>
      </c>
      <c r="R1845">
        <v>0</v>
      </c>
      <c r="S1845">
        <v>-13616.96</v>
      </c>
    </row>
    <row r="1846" spans="1:19" x14ac:dyDescent="0.35">
      <c r="A1846">
        <v>2024</v>
      </c>
      <c r="B1846" t="s">
        <v>5578</v>
      </c>
      <c r="C1846">
        <v>79</v>
      </c>
      <c r="D1846">
        <v>2</v>
      </c>
      <c r="E1846">
        <v>10</v>
      </c>
      <c r="F1846" t="s">
        <v>282</v>
      </c>
      <c r="G1846" t="s">
        <v>5807</v>
      </c>
      <c r="H1846">
        <v>7</v>
      </c>
      <c r="I1846">
        <v>900008</v>
      </c>
      <c r="J1846">
        <v>9504</v>
      </c>
      <c r="K1846" t="s">
        <v>6900</v>
      </c>
      <c r="L1846">
        <v>0</v>
      </c>
      <c r="M1846" t="s">
        <v>5520</v>
      </c>
      <c r="N1846">
        <v>0</v>
      </c>
      <c r="O1846">
        <v>0</v>
      </c>
      <c r="P1846">
        <v>0</v>
      </c>
      <c r="Q1846">
        <v>1430.96</v>
      </c>
      <c r="R1846">
        <v>0</v>
      </c>
      <c r="S1846">
        <v>-1430.96</v>
      </c>
    </row>
    <row r="1847" spans="1:19" x14ac:dyDescent="0.35">
      <c r="A1847">
        <v>2024</v>
      </c>
      <c r="B1847" t="s">
        <v>5586</v>
      </c>
      <c r="C1847">
        <v>47</v>
      </c>
      <c r="D1847">
        <v>2</v>
      </c>
      <c r="E1847">
        <v>9</v>
      </c>
      <c r="F1847" t="s">
        <v>721</v>
      </c>
      <c r="G1847" t="s">
        <v>6038</v>
      </c>
      <c r="H1847">
        <v>7</v>
      </c>
      <c r="I1847">
        <v>900001</v>
      </c>
      <c r="J1847">
        <v>107</v>
      </c>
      <c r="K1847" t="s">
        <v>6901</v>
      </c>
      <c r="L1847">
        <v>0</v>
      </c>
      <c r="M1847" t="s">
        <v>5520</v>
      </c>
      <c r="N1847">
        <v>430.37</v>
      </c>
      <c r="O1847">
        <v>181.16</v>
      </c>
      <c r="P1847">
        <v>0</v>
      </c>
      <c r="Q1847">
        <v>605.37</v>
      </c>
      <c r="R1847">
        <v>0</v>
      </c>
      <c r="S1847">
        <v>6.16</v>
      </c>
    </row>
    <row r="1848" spans="1:19" x14ac:dyDescent="0.35">
      <c r="A1848">
        <v>2024</v>
      </c>
      <c r="B1848" t="s">
        <v>5600</v>
      </c>
      <c r="C1848">
        <v>29</v>
      </c>
      <c r="D1848">
        <v>2</v>
      </c>
      <c r="E1848">
        <v>2</v>
      </c>
      <c r="F1848" t="s">
        <v>354</v>
      </c>
      <c r="G1848" t="s">
        <v>5651</v>
      </c>
      <c r="H1848">
        <v>7</v>
      </c>
      <c r="I1848">
        <v>900005</v>
      </c>
      <c r="J1848">
        <v>473</v>
      </c>
      <c r="K1848" t="s">
        <v>6902</v>
      </c>
      <c r="L1848">
        <v>0</v>
      </c>
      <c r="M1848" t="s">
        <v>5520</v>
      </c>
      <c r="N1848">
        <v>0</v>
      </c>
      <c r="O1848">
        <v>2.62</v>
      </c>
      <c r="P1848">
        <v>0</v>
      </c>
      <c r="Q1848">
        <v>2.62</v>
      </c>
      <c r="R1848">
        <v>0</v>
      </c>
      <c r="S1848">
        <v>0</v>
      </c>
    </row>
    <row r="1849" spans="1:19" x14ac:dyDescent="0.35">
      <c r="A1849">
        <v>2024</v>
      </c>
      <c r="B1849" t="s">
        <v>5611</v>
      </c>
      <c r="C1849">
        <v>57</v>
      </c>
      <c r="D1849">
        <v>2</v>
      </c>
      <c r="E1849">
        <v>6</v>
      </c>
      <c r="F1849" t="s">
        <v>510</v>
      </c>
      <c r="G1849" t="s">
        <v>6228</v>
      </c>
      <c r="H1849">
        <v>7</v>
      </c>
      <c r="I1849">
        <v>900003</v>
      </c>
      <c r="J1849">
        <v>1400</v>
      </c>
      <c r="K1849" t="s">
        <v>6903</v>
      </c>
      <c r="L1849">
        <v>0</v>
      </c>
      <c r="M1849" t="s">
        <v>5520</v>
      </c>
      <c r="N1849">
        <v>426.58</v>
      </c>
      <c r="O1849">
        <v>2306</v>
      </c>
      <c r="P1849">
        <v>0</v>
      </c>
      <c r="Q1849">
        <v>0</v>
      </c>
      <c r="R1849">
        <v>0</v>
      </c>
      <c r="S1849">
        <v>2732.58</v>
      </c>
    </row>
    <row r="1850" spans="1:19" x14ac:dyDescent="0.35">
      <c r="A1850">
        <v>2024</v>
      </c>
      <c r="B1850" t="s">
        <v>5686</v>
      </c>
      <c r="C1850">
        <v>84</v>
      </c>
      <c r="D1850">
        <v>2</v>
      </c>
      <c r="E1850">
        <v>4</v>
      </c>
      <c r="F1850" t="s">
        <v>831</v>
      </c>
      <c r="G1850" t="s">
        <v>5687</v>
      </c>
      <c r="H1850">
        <v>7</v>
      </c>
      <c r="I1850">
        <v>950606</v>
      </c>
      <c r="J1850">
        <v>3</v>
      </c>
      <c r="K1850" t="s">
        <v>6904</v>
      </c>
      <c r="L1850">
        <v>0</v>
      </c>
      <c r="M1850" t="s">
        <v>5520</v>
      </c>
      <c r="N1850">
        <v>350</v>
      </c>
      <c r="O1850">
        <v>0</v>
      </c>
      <c r="P1850">
        <v>0</v>
      </c>
      <c r="Q1850">
        <v>120.38</v>
      </c>
      <c r="R1850">
        <v>0</v>
      </c>
      <c r="S1850">
        <v>229.62</v>
      </c>
    </row>
    <row r="1851" spans="1:19" x14ac:dyDescent="0.35">
      <c r="A1851">
        <v>2024</v>
      </c>
      <c r="B1851" t="s">
        <v>5572</v>
      </c>
      <c r="C1851">
        <v>46</v>
      </c>
      <c r="D1851">
        <v>2</v>
      </c>
      <c r="E1851">
        <v>6</v>
      </c>
      <c r="F1851" t="s">
        <v>709</v>
      </c>
      <c r="G1851" t="s">
        <v>5648</v>
      </c>
      <c r="H1851">
        <v>7</v>
      </c>
      <c r="I1851">
        <v>903054</v>
      </c>
      <c r="J1851">
        <v>903054</v>
      </c>
      <c r="K1851" t="s">
        <v>6905</v>
      </c>
      <c r="L1851">
        <v>0</v>
      </c>
      <c r="M1851" t="s">
        <v>5520</v>
      </c>
      <c r="N1851">
        <v>18482.939999999999</v>
      </c>
      <c r="O1851">
        <v>0</v>
      </c>
      <c r="P1851">
        <v>0</v>
      </c>
      <c r="Q1851">
        <v>0</v>
      </c>
      <c r="R1851">
        <v>0</v>
      </c>
      <c r="S1851">
        <v>18482.939999999999</v>
      </c>
    </row>
    <row r="1852" spans="1:19" x14ac:dyDescent="0.35">
      <c r="A1852">
        <v>2024</v>
      </c>
      <c r="B1852" t="s">
        <v>5673</v>
      </c>
      <c r="C1852">
        <v>15</v>
      </c>
      <c r="D1852">
        <v>2</v>
      </c>
      <c r="E1852">
        <v>6</v>
      </c>
      <c r="F1852" t="s">
        <v>300</v>
      </c>
      <c r="G1852" t="s">
        <v>6553</v>
      </c>
      <c r="H1852">
        <v>7</v>
      </c>
      <c r="I1852">
        <v>101008</v>
      </c>
      <c r="J1852">
        <v>101</v>
      </c>
      <c r="K1852" t="s">
        <v>6906</v>
      </c>
      <c r="L1852">
        <v>0</v>
      </c>
      <c r="M1852" t="s">
        <v>5520</v>
      </c>
      <c r="N1852">
        <v>17583.12</v>
      </c>
      <c r="O1852">
        <v>18615.189999999999</v>
      </c>
      <c r="P1852">
        <v>0</v>
      </c>
      <c r="Q1852">
        <v>16905.11</v>
      </c>
      <c r="R1852">
        <v>0</v>
      </c>
      <c r="S1852">
        <v>19293.2</v>
      </c>
    </row>
    <row r="1853" spans="1:19" x14ac:dyDescent="0.35">
      <c r="A1853">
        <v>2024</v>
      </c>
      <c r="B1853" t="s">
        <v>5600</v>
      </c>
      <c r="C1853">
        <v>29</v>
      </c>
      <c r="D1853">
        <v>2</v>
      </c>
      <c r="E1853">
        <v>5</v>
      </c>
      <c r="F1853" t="s">
        <v>300</v>
      </c>
      <c r="G1853" t="s">
        <v>5638</v>
      </c>
      <c r="H1853">
        <v>7</v>
      </c>
      <c r="I1853">
        <v>900002</v>
      </c>
      <c r="J1853">
        <v>402</v>
      </c>
      <c r="K1853" t="s">
        <v>6907</v>
      </c>
      <c r="L1853">
        <v>0</v>
      </c>
      <c r="M1853" t="s">
        <v>5520</v>
      </c>
      <c r="N1853">
        <v>0</v>
      </c>
      <c r="O1853">
        <v>12230.23</v>
      </c>
      <c r="P1853">
        <v>0</v>
      </c>
      <c r="Q1853">
        <v>0</v>
      </c>
      <c r="R1853">
        <v>0</v>
      </c>
      <c r="S1853">
        <v>12230.23</v>
      </c>
    </row>
    <row r="1854" spans="1:19" x14ac:dyDescent="0.35">
      <c r="A1854">
        <v>2024</v>
      </c>
      <c r="B1854" t="s">
        <v>5600</v>
      </c>
      <c r="C1854">
        <v>29</v>
      </c>
      <c r="D1854">
        <v>2</v>
      </c>
      <c r="E1854">
        <v>2</v>
      </c>
      <c r="F1854" t="s">
        <v>354</v>
      </c>
      <c r="G1854" t="s">
        <v>5651</v>
      </c>
      <c r="H1854">
        <v>7</v>
      </c>
      <c r="I1854">
        <v>900011</v>
      </c>
      <c r="J1854">
        <v>478</v>
      </c>
      <c r="K1854" t="s">
        <v>6908</v>
      </c>
      <c r="L1854">
        <v>0</v>
      </c>
      <c r="M1854" t="s">
        <v>5520</v>
      </c>
      <c r="N1854">
        <v>1697252.44</v>
      </c>
      <c r="O1854">
        <v>62139.13</v>
      </c>
      <c r="P1854">
        <v>0</v>
      </c>
      <c r="Q1854">
        <v>1168369.6499999999</v>
      </c>
      <c r="R1854">
        <v>0</v>
      </c>
      <c r="S1854">
        <v>591021.92000000004</v>
      </c>
    </row>
    <row r="1855" spans="1:19" x14ac:dyDescent="0.35">
      <c r="A1855">
        <v>2024</v>
      </c>
      <c r="B1855" t="s">
        <v>5668</v>
      </c>
      <c r="C1855">
        <v>9</v>
      </c>
      <c r="D1855">
        <v>2</v>
      </c>
      <c r="E1855">
        <v>8</v>
      </c>
      <c r="F1855" t="s">
        <v>369</v>
      </c>
      <c r="G1855" t="s">
        <v>5924</v>
      </c>
      <c r="H1855">
        <v>7</v>
      </c>
      <c r="I1855">
        <v>900003</v>
      </c>
      <c r="J1855">
        <v>1223</v>
      </c>
      <c r="K1855" t="s">
        <v>6909</v>
      </c>
      <c r="L1855">
        <v>0</v>
      </c>
      <c r="M1855" t="s">
        <v>5520</v>
      </c>
      <c r="N1855">
        <v>1815</v>
      </c>
      <c r="O1855">
        <v>0</v>
      </c>
      <c r="P1855">
        <v>0</v>
      </c>
      <c r="Q1855">
        <v>1570</v>
      </c>
      <c r="R1855">
        <v>0</v>
      </c>
      <c r="S1855">
        <v>245</v>
      </c>
    </row>
    <row r="1856" spans="1:19" x14ac:dyDescent="0.35">
      <c r="A1856">
        <v>2024</v>
      </c>
      <c r="B1856" t="s">
        <v>6304</v>
      </c>
      <c r="C1856">
        <v>13</v>
      </c>
      <c r="D1856">
        <v>2</v>
      </c>
      <c r="E1856">
        <v>3</v>
      </c>
      <c r="F1856" t="s">
        <v>527</v>
      </c>
      <c r="G1856" t="s">
        <v>6375</v>
      </c>
      <c r="H1856">
        <v>7</v>
      </c>
      <c r="I1856">
        <v>101008</v>
      </c>
      <c r="J1856">
        <v>101</v>
      </c>
      <c r="K1856" t="s">
        <v>6910</v>
      </c>
      <c r="L1856">
        <v>0</v>
      </c>
      <c r="M1856" t="s">
        <v>5520</v>
      </c>
      <c r="N1856">
        <v>3533.81</v>
      </c>
      <c r="O1856">
        <v>5322.13</v>
      </c>
      <c r="P1856">
        <v>0</v>
      </c>
      <c r="Q1856">
        <v>3692.33</v>
      </c>
      <c r="R1856">
        <v>0</v>
      </c>
      <c r="S1856">
        <v>5163.6099999999997</v>
      </c>
    </row>
    <row r="1857" spans="1:19" x14ac:dyDescent="0.35">
      <c r="A1857">
        <v>2024</v>
      </c>
      <c r="B1857" t="s">
        <v>6177</v>
      </c>
      <c r="C1857">
        <v>14</v>
      </c>
      <c r="D1857">
        <v>2</v>
      </c>
      <c r="E1857">
        <v>3</v>
      </c>
      <c r="F1857" t="s">
        <v>538</v>
      </c>
      <c r="G1857" t="s">
        <v>6178</v>
      </c>
      <c r="H1857">
        <v>7</v>
      </c>
      <c r="I1857">
        <v>900012</v>
      </c>
      <c r="J1857">
        <v>89</v>
      </c>
      <c r="K1857" t="s">
        <v>6911</v>
      </c>
      <c r="L1857">
        <v>0</v>
      </c>
      <c r="M1857" t="s">
        <v>5520</v>
      </c>
      <c r="N1857">
        <v>28.19</v>
      </c>
      <c r="O1857">
        <v>0</v>
      </c>
      <c r="P1857">
        <v>0</v>
      </c>
      <c r="Q1857">
        <v>0</v>
      </c>
      <c r="R1857">
        <v>0</v>
      </c>
      <c r="S1857">
        <v>28.19</v>
      </c>
    </row>
    <row r="1858" spans="1:19" x14ac:dyDescent="0.35">
      <c r="A1858">
        <v>2024</v>
      </c>
      <c r="B1858" t="s">
        <v>5820</v>
      </c>
      <c r="C1858">
        <v>53</v>
      </c>
      <c r="D1858">
        <v>2</v>
      </c>
      <c r="E1858">
        <v>10</v>
      </c>
      <c r="F1858" t="s">
        <v>455</v>
      </c>
      <c r="G1858" t="s">
        <v>6341</v>
      </c>
      <c r="H1858">
        <v>7</v>
      </c>
      <c r="I1858">
        <v>900004</v>
      </c>
      <c r="J1858">
        <v>2011</v>
      </c>
      <c r="K1858" t="s">
        <v>6912</v>
      </c>
      <c r="L1858">
        <v>0</v>
      </c>
      <c r="M1858" t="s">
        <v>5520</v>
      </c>
      <c r="N1858">
        <v>26466.39</v>
      </c>
      <c r="O1858">
        <v>0</v>
      </c>
      <c r="P1858">
        <v>0</v>
      </c>
      <c r="Q1858">
        <v>0</v>
      </c>
      <c r="R1858">
        <v>0</v>
      </c>
      <c r="S1858">
        <v>26466.39</v>
      </c>
    </row>
    <row r="1859" spans="1:19" x14ac:dyDescent="0.35">
      <c r="A1859">
        <v>2024</v>
      </c>
      <c r="B1859" t="s">
        <v>5767</v>
      </c>
      <c r="C1859">
        <v>56</v>
      </c>
      <c r="D1859">
        <v>2</v>
      </c>
      <c r="E1859">
        <v>4</v>
      </c>
      <c r="F1859" t="s">
        <v>747</v>
      </c>
      <c r="G1859" t="s">
        <v>6066</v>
      </c>
      <c r="H1859">
        <v>7</v>
      </c>
      <c r="I1859">
        <v>900005</v>
      </c>
      <c r="J1859">
        <v>25</v>
      </c>
      <c r="K1859" t="s">
        <v>6913</v>
      </c>
      <c r="L1859">
        <v>0</v>
      </c>
      <c r="M1859" t="s">
        <v>5520</v>
      </c>
      <c r="N1859">
        <v>410977.7</v>
      </c>
      <c r="O1859">
        <v>71473.100000000006</v>
      </c>
      <c r="P1859">
        <v>0</v>
      </c>
      <c r="Q1859">
        <v>77821.899999999994</v>
      </c>
      <c r="R1859">
        <v>0</v>
      </c>
      <c r="S1859">
        <v>404628.9</v>
      </c>
    </row>
    <row r="1860" spans="1:19" x14ac:dyDescent="0.35">
      <c r="A1860">
        <v>2024</v>
      </c>
      <c r="B1860" t="s">
        <v>5767</v>
      </c>
      <c r="C1860">
        <v>56</v>
      </c>
      <c r="D1860">
        <v>2</v>
      </c>
      <c r="E1860">
        <v>9</v>
      </c>
      <c r="F1860" t="s">
        <v>748</v>
      </c>
      <c r="G1860" t="s">
        <v>6629</v>
      </c>
      <c r="H1860">
        <v>7</v>
      </c>
      <c r="I1860">
        <v>950462</v>
      </c>
      <c r="J1860">
        <v>2</v>
      </c>
      <c r="K1860" t="s">
        <v>6913</v>
      </c>
      <c r="L1860">
        <v>0</v>
      </c>
      <c r="M1860" t="s">
        <v>5520</v>
      </c>
      <c r="N1860">
        <v>205719.56</v>
      </c>
      <c r="O1860">
        <v>71473.100000000006</v>
      </c>
      <c r="P1860">
        <v>0</v>
      </c>
      <c r="Q1860">
        <v>188625.77</v>
      </c>
      <c r="R1860">
        <v>0</v>
      </c>
      <c r="S1860">
        <v>88566.89</v>
      </c>
    </row>
    <row r="1861" spans="1:19" x14ac:dyDescent="0.35">
      <c r="A1861">
        <v>2024</v>
      </c>
      <c r="B1861" t="s">
        <v>5767</v>
      </c>
      <c r="C1861">
        <v>56</v>
      </c>
      <c r="D1861">
        <v>2</v>
      </c>
      <c r="E1861">
        <v>2</v>
      </c>
      <c r="F1861" t="s">
        <v>746</v>
      </c>
      <c r="G1861" t="s">
        <v>6432</v>
      </c>
      <c r="H1861">
        <v>7</v>
      </c>
      <c r="I1861">
        <v>900001</v>
      </c>
      <c r="J1861">
        <v>2043</v>
      </c>
      <c r="K1861" t="s">
        <v>6914</v>
      </c>
      <c r="L1861">
        <v>0</v>
      </c>
      <c r="M1861" t="s">
        <v>5520</v>
      </c>
      <c r="N1861">
        <v>83707.62</v>
      </c>
      <c r="O1861">
        <v>71473.100000000006</v>
      </c>
      <c r="P1861">
        <v>0</v>
      </c>
      <c r="Q1861">
        <v>74090.27</v>
      </c>
      <c r="R1861">
        <v>0</v>
      </c>
      <c r="S1861">
        <v>81090.45</v>
      </c>
    </row>
    <row r="1862" spans="1:19" x14ac:dyDescent="0.35">
      <c r="A1862">
        <v>2024</v>
      </c>
      <c r="B1862" t="s">
        <v>5767</v>
      </c>
      <c r="C1862">
        <v>56</v>
      </c>
      <c r="D1862">
        <v>2</v>
      </c>
      <c r="E1862">
        <v>3</v>
      </c>
      <c r="F1862" t="s">
        <v>397</v>
      </c>
      <c r="G1862" t="s">
        <v>6750</v>
      </c>
      <c r="H1862">
        <v>7</v>
      </c>
      <c r="I1862">
        <v>900001</v>
      </c>
      <c r="J1862">
        <v>7777</v>
      </c>
      <c r="K1862" t="s">
        <v>6914</v>
      </c>
      <c r="L1862">
        <v>0</v>
      </c>
      <c r="M1862" t="s">
        <v>5520</v>
      </c>
      <c r="N1862">
        <v>419606.32</v>
      </c>
      <c r="O1862">
        <v>47648.74</v>
      </c>
      <c r="P1862">
        <v>0</v>
      </c>
      <c r="Q1862">
        <v>22618.46</v>
      </c>
      <c r="R1862">
        <v>0</v>
      </c>
      <c r="S1862">
        <v>444636.6</v>
      </c>
    </row>
    <row r="1863" spans="1:19" x14ac:dyDescent="0.35">
      <c r="A1863">
        <v>2024</v>
      </c>
      <c r="B1863" t="s">
        <v>5773</v>
      </c>
      <c r="C1863">
        <v>91</v>
      </c>
      <c r="D1863">
        <v>2</v>
      </c>
      <c r="E1863">
        <v>5</v>
      </c>
      <c r="F1863" t="s">
        <v>480</v>
      </c>
      <c r="G1863" t="s">
        <v>6256</v>
      </c>
      <c r="H1863">
        <v>7</v>
      </c>
      <c r="I1863">
        <v>900001</v>
      </c>
      <c r="J1863">
        <v>5501</v>
      </c>
      <c r="K1863" t="s">
        <v>6914</v>
      </c>
      <c r="L1863">
        <v>0</v>
      </c>
      <c r="M1863" t="s">
        <v>5520</v>
      </c>
      <c r="N1863">
        <v>1946201.61</v>
      </c>
      <c r="O1863">
        <v>1007851.15</v>
      </c>
      <c r="P1863">
        <v>0</v>
      </c>
      <c r="Q1863">
        <v>575811.19999999995</v>
      </c>
      <c r="R1863">
        <v>0</v>
      </c>
      <c r="S1863">
        <v>2378241.56</v>
      </c>
    </row>
    <row r="1864" spans="1:19" x14ac:dyDescent="0.35">
      <c r="A1864">
        <v>2024</v>
      </c>
      <c r="B1864" t="s">
        <v>5767</v>
      </c>
      <c r="C1864">
        <v>56</v>
      </c>
      <c r="D1864">
        <v>2</v>
      </c>
      <c r="E1864">
        <v>5</v>
      </c>
      <c r="F1864" t="s">
        <v>300</v>
      </c>
      <c r="G1864" t="s">
        <v>6628</v>
      </c>
      <c r="H1864">
        <v>7</v>
      </c>
      <c r="I1864">
        <v>950455</v>
      </c>
      <c r="J1864">
        <v>2043</v>
      </c>
      <c r="K1864" t="s">
        <v>6915</v>
      </c>
      <c r="L1864">
        <v>0</v>
      </c>
      <c r="M1864" t="s">
        <v>5520</v>
      </c>
      <c r="N1864">
        <v>281843.26</v>
      </c>
      <c r="O1864">
        <v>71473.100000000006</v>
      </c>
      <c r="P1864">
        <v>0</v>
      </c>
      <c r="Q1864">
        <v>47432.29</v>
      </c>
      <c r="R1864">
        <v>0</v>
      </c>
      <c r="S1864">
        <v>305884.07</v>
      </c>
    </row>
    <row r="1865" spans="1:19" x14ac:dyDescent="0.35">
      <c r="A1865">
        <v>2024</v>
      </c>
      <c r="B1865" t="s">
        <v>5773</v>
      </c>
      <c r="C1865">
        <v>91</v>
      </c>
      <c r="D1865">
        <v>2</v>
      </c>
      <c r="E1865">
        <v>2</v>
      </c>
      <c r="F1865" t="s">
        <v>521</v>
      </c>
      <c r="G1865" t="s">
        <v>6718</v>
      </c>
      <c r="H1865">
        <v>7</v>
      </c>
      <c r="I1865">
        <v>900002</v>
      </c>
      <c r="J1865">
        <v>6</v>
      </c>
      <c r="K1865" t="s">
        <v>6916</v>
      </c>
      <c r="L1865">
        <v>0</v>
      </c>
      <c r="M1865" t="s">
        <v>5520</v>
      </c>
      <c r="N1865">
        <v>1072494.3600000001</v>
      </c>
      <c r="O1865">
        <v>0</v>
      </c>
      <c r="P1865">
        <v>0</v>
      </c>
      <c r="Q1865">
        <v>222000</v>
      </c>
      <c r="R1865">
        <v>0</v>
      </c>
      <c r="S1865">
        <v>850494.36</v>
      </c>
    </row>
    <row r="1866" spans="1:19" x14ac:dyDescent="0.35">
      <c r="A1866">
        <v>2024</v>
      </c>
      <c r="B1866" t="s">
        <v>5767</v>
      </c>
      <c r="C1866">
        <v>56</v>
      </c>
      <c r="D1866">
        <v>2</v>
      </c>
      <c r="E1866">
        <v>10</v>
      </c>
      <c r="F1866" t="s">
        <v>125</v>
      </c>
      <c r="G1866" t="s">
        <v>5768</v>
      </c>
      <c r="H1866">
        <v>7</v>
      </c>
      <c r="I1866">
        <v>102351</v>
      </c>
      <c r="J1866">
        <v>2</v>
      </c>
      <c r="K1866" t="s">
        <v>6917</v>
      </c>
      <c r="L1866">
        <v>0</v>
      </c>
      <c r="M1866" t="s">
        <v>5520</v>
      </c>
      <c r="N1866">
        <v>583.5</v>
      </c>
      <c r="O1866">
        <v>0</v>
      </c>
      <c r="P1866">
        <v>0</v>
      </c>
      <c r="Q1866">
        <v>583.5</v>
      </c>
      <c r="R1866">
        <v>0</v>
      </c>
      <c r="S1866">
        <v>0</v>
      </c>
    </row>
    <row r="1867" spans="1:19" x14ac:dyDescent="0.35">
      <c r="A1867">
        <v>2024</v>
      </c>
      <c r="B1867" t="s">
        <v>5767</v>
      </c>
      <c r="C1867">
        <v>56</v>
      </c>
      <c r="D1867">
        <v>2</v>
      </c>
      <c r="E1867">
        <v>6</v>
      </c>
      <c r="F1867" t="s">
        <v>254</v>
      </c>
      <c r="G1867" t="s">
        <v>6226</v>
      </c>
      <c r="H1867">
        <v>7</v>
      </c>
      <c r="I1867">
        <v>102351</v>
      </c>
      <c r="J1867">
        <v>108</v>
      </c>
      <c r="K1867" t="s">
        <v>6918</v>
      </c>
      <c r="L1867">
        <v>0</v>
      </c>
      <c r="M1867" t="s">
        <v>5520</v>
      </c>
      <c r="N1867">
        <v>536.52</v>
      </c>
      <c r="O1867">
        <v>0</v>
      </c>
      <c r="P1867">
        <v>0</v>
      </c>
      <c r="Q1867">
        <v>0</v>
      </c>
      <c r="R1867">
        <v>0</v>
      </c>
      <c r="S1867">
        <v>536.52</v>
      </c>
    </row>
    <row r="1868" spans="1:19" x14ac:dyDescent="0.35">
      <c r="A1868">
        <v>2024</v>
      </c>
      <c r="B1868" t="s">
        <v>5523</v>
      </c>
      <c r="C1868">
        <v>2</v>
      </c>
      <c r="D1868">
        <v>2</v>
      </c>
      <c r="E1868">
        <v>19</v>
      </c>
      <c r="F1868" t="s">
        <v>125</v>
      </c>
      <c r="G1868" t="s">
        <v>6169</v>
      </c>
      <c r="H1868">
        <v>7</v>
      </c>
      <c r="I1868">
        <v>102351</v>
      </c>
      <c r="J1868">
        <v>108</v>
      </c>
      <c r="K1868" t="s">
        <v>6919</v>
      </c>
      <c r="L1868">
        <v>0</v>
      </c>
      <c r="M1868" t="s">
        <v>5520</v>
      </c>
      <c r="N1868">
        <v>2288.8200000000002</v>
      </c>
      <c r="O1868">
        <v>0</v>
      </c>
      <c r="P1868">
        <v>0</v>
      </c>
      <c r="Q1868">
        <v>0</v>
      </c>
      <c r="R1868">
        <v>0</v>
      </c>
      <c r="S1868">
        <v>2288.8200000000002</v>
      </c>
    </row>
    <row r="1869" spans="1:19" x14ac:dyDescent="0.35">
      <c r="A1869">
        <v>2024</v>
      </c>
      <c r="B1869" t="s">
        <v>5702</v>
      </c>
      <c r="C1869">
        <v>3</v>
      </c>
      <c r="D1869">
        <v>2</v>
      </c>
      <c r="E1869">
        <v>5</v>
      </c>
      <c r="F1869" t="s">
        <v>366</v>
      </c>
      <c r="G1869" t="s">
        <v>5903</v>
      </c>
      <c r="H1869">
        <v>7</v>
      </c>
      <c r="I1869">
        <v>102351</v>
      </c>
      <c r="J1869">
        <v>1</v>
      </c>
      <c r="K1869" t="s">
        <v>6920</v>
      </c>
      <c r="L1869">
        <v>0</v>
      </c>
      <c r="M1869" t="s">
        <v>5520</v>
      </c>
      <c r="N1869">
        <v>3721.44</v>
      </c>
      <c r="O1869">
        <v>0</v>
      </c>
      <c r="P1869">
        <v>0</v>
      </c>
      <c r="Q1869">
        <v>2617</v>
      </c>
      <c r="R1869">
        <v>0</v>
      </c>
      <c r="S1869">
        <v>1104.44</v>
      </c>
    </row>
    <row r="1870" spans="1:19" x14ac:dyDescent="0.35">
      <c r="A1870">
        <v>2024</v>
      </c>
      <c r="B1870" t="s">
        <v>5702</v>
      </c>
      <c r="C1870">
        <v>3</v>
      </c>
      <c r="D1870">
        <v>2</v>
      </c>
      <c r="E1870">
        <v>9</v>
      </c>
      <c r="F1870" t="s">
        <v>377</v>
      </c>
      <c r="G1870" t="s">
        <v>6484</v>
      </c>
      <c r="H1870">
        <v>7</v>
      </c>
      <c r="I1870">
        <v>102351</v>
      </c>
      <c r="J1870">
        <v>102351</v>
      </c>
      <c r="K1870" t="s">
        <v>6920</v>
      </c>
      <c r="L1870">
        <v>0</v>
      </c>
      <c r="M1870" t="s">
        <v>5520</v>
      </c>
      <c r="N1870">
        <v>2453</v>
      </c>
      <c r="O1870">
        <v>0</v>
      </c>
      <c r="P1870">
        <v>0</v>
      </c>
      <c r="Q1870">
        <v>0</v>
      </c>
      <c r="R1870">
        <v>0</v>
      </c>
      <c r="S1870">
        <v>2453</v>
      </c>
    </row>
    <row r="1871" spans="1:19" x14ac:dyDescent="0.35">
      <c r="A1871">
        <v>2024</v>
      </c>
      <c r="B1871" t="s">
        <v>5702</v>
      </c>
      <c r="C1871">
        <v>3</v>
      </c>
      <c r="D1871">
        <v>2</v>
      </c>
      <c r="E1871">
        <v>11</v>
      </c>
      <c r="F1871" t="s">
        <v>383</v>
      </c>
      <c r="G1871" t="s">
        <v>6525</v>
      </c>
      <c r="H1871">
        <v>7</v>
      </c>
      <c r="I1871">
        <v>102351</v>
      </c>
      <c r="J1871">
        <v>5</v>
      </c>
      <c r="K1871" t="s">
        <v>6919</v>
      </c>
      <c r="L1871">
        <v>0</v>
      </c>
      <c r="M1871" t="s">
        <v>5520</v>
      </c>
      <c r="N1871">
        <v>830</v>
      </c>
      <c r="O1871">
        <v>0</v>
      </c>
      <c r="P1871">
        <v>0</v>
      </c>
      <c r="Q1871">
        <v>0</v>
      </c>
      <c r="R1871">
        <v>0</v>
      </c>
      <c r="S1871">
        <v>830</v>
      </c>
    </row>
    <row r="1872" spans="1:19" x14ac:dyDescent="0.35">
      <c r="A1872">
        <v>2024</v>
      </c>
      <c r="B1872" t="s">
        <v>5624</v>
      </c>
      <c r="C1872">
        <v>8</v>
      </c>
      <c r="D1872">
        <v>2</v>
      </c>
      <c r="E1872">
        <v>6</v>
      </c>
      <c r="F1872" t="s">
        <v>473</v>
      </c>
      <c r="G1872" t="s">
        <v>5915</v>
      </c>
      <c r="H1872">
        <v>7</v>
      </c>
      <c r="I1872">
        <v>102351</v>
      </c>
      <c r="J1872">
        <v>3</v>
      </c>
      <c r="K1872" t="s">
        <v>6920</v>
      </c>
      <c r="L1872">
        <v>0</v>
      </c>
      <c r="M1872" t="s">
        <v>5520</v>
      </c>
      <c r="N1872">
        <v>148.07</v>
      </c>
      <c r="O1872">
        <v>0</v>
      </c>
      <c r="P1872">
        <v>0</v>
      </c>
      <c r="Q1872">
        <v>0</v>
      </c>
      <c r="R1872">
        <v>0</v>
      </c>
      <c r="S1872">
        <v>148.07</v>
      </c>
    </row>
    <row r="1873" spans="1:19" x14ac:dyDescent="0.35">
      <c r="A1873">
        <v>2024</v>
      </c>
      <c r="B1873" t="s">
        <v>5927</v>
      </c>
      <c r="C1873">
        <v>11</v>
      </c>
      <c r="D1873">
        <v>2</v>
      </c>
      <c r="E1873">
        <v>9</v>
      </c>
      <c r="F1873" t="s">
        <v>525</v>
      </c>
      <c r="G1873" t="s">
        <v>6544</v>
      </c>
      <c r="H1873">
        <v>7</v>
      </c>
      <c r="I1873">
        <v>102351</v>
      </c>
      <c r="J1873">
        <v>707</v>
      </c>
      <c r="K1873" t="s">
        <v>6920</v>
      </c>
      <c r="L1873">
        <v>0</v>
      </c>
      <c r="M1873" t="s">
        <v>5520</v>
      </c>
      <c r="N1873">
        <v>0</v>
      </c>
      <c r="O1873">
        <v>844</v>
      </c>
      <c r="P1873">
        <v>0</v>
      </c>
      <c r="Q1873">
        <v>0</v>
      </c>
      <c r="R1873">
        <v>0</v>
      </c>
      <c r="S1873">
        <v>844</v>
      </c>
    </row>
    <row r="1874" spans="1:19" x14ac:dyDescent="0.35">
      <c r="A1874">
        <v>2024</v>
      </c>
      <c r="B1874" t="s">
        <v>5671</v>
      </c>
      <c r="C1874">
        <v>12</v>
      </c>
      <c r="D1874">
        <v>2</v>
      </c>
      <c r="E1874">
        <v>11</v>
      </c>
      <c r="F1874" t="s">
        <v>442</v>
      </c>
      <c r="G1874" t="s">
        <v>6449</v>
      </c>
      <c r="H1874">
        <v>7</v>
      </c>
      <c r="I1874">
        <v>102351</v>
      </c>
      <c r="J1874">
        <v>1001</v>
      </c>
      <c r="K1874" t="s">
        <v>6921</v>
      </c>
      <c r="L1874">
        <v>0</v>
      </c>
      <c r="M1874" t="s">
        <v>5520</v>
      </c>
      <c r="N1874">
        <v>0</v>
      </c>
      <c r="O1874">
        <v>294</v>
      </c>
      <c r="P1874">
        <v>0</v>
      </c>
      <c r="Q1874">
        <v>0</v>
      </c>
      <c r="R1874">
        <v>0</v>
      </c>
      <c r="S1874">
        <v>294</v>
      </c>
    </row>
    <row r="1875" spans="1:19" x14ac:dyDescent="0.35">
      <c r="A1875">
        <v>2024</v>
      </c>
      <c r="B1875" t="s">
        <v>6177</v>
      </c>
      <c r="C1875">
        <v>14</v>
      </c>
      <c r="D1875">
        <v>2</v>
      </c>
      <c r="E1875">
        <v>2</v>
      </c>
      <c r="F1875" t="s">
        <v>537</v>
      </c>
      <c r="G1875" t="s">
        <v>6547</v>
      </c>
      <c r="H1875">
        <v>7</v>
      </c>
      <c r="I1875">
        <v>102351</v>
      </c>
      <c r="J1875">
        <v>2</v>
      </c>
      <c r="K1875" t="s">
        <v>6920</v>
      </c>
      <c r="L1875">
        <v>0</v>
      </c>
      <c r="M1875" t="s">
        <v>5520</v>
      </c>
      <c r="N1875">
        <v>67.09</v>
      </c>
      <c r="O1875">
        <v>0</v>
      </c>
      <c r="P1875">
        <v>0</v>
      </c>
      <c r="Q1875">
        <v>0</v>
      </c>
      <c r="R1875">
        <v>0</v>
      </c>
      <c r="S1875">
        <v>67.09</v>
      </c>
    </row>
    <row r="1876" spans="1:19" x14ac:dyDescent="0.35">
      <c r="A1876">
        <v>2024</v>
      </c>
      <c r="B1876" t="s">
        <v>5673</v>
      </c>
      <c r="C1876">
        <v>15</v>
      </c>
      <c r="D1876">
        <v>2</v>
      </c>
      <c r="E1876">
        <v>1</v>
      </c>
      <c r="F1876" t="s">
        <v>542</v>
      </c>
      <c r="G1876" t="s">
        <v>6549</v>
      </c>
      <c r="H1876">
        <v>7</v>
      </c>
      <c r="I1876">
        <v>102351</v>
      </c>
      <c r="J1876">
        <v>4</v>
      </c>
      <c r="K1876" t="s">
        <v>6920</v>
      </c>
      <c r="L1876">
        <v>0</v>
      </c>
      <c r="M1876" t="s">
        <v>5520</v>
      </c>
      <c r="N1876">
        <v>0.37</v>
      </c>
      <c r="O1876">
        <v>0</v>
      </c>
      <c r="P1876">
        <v>0</v>
      </c>
      <c r="Q1876">
        <v>0</v>
      </c>
      <c r="R1876">
        <v>0</v>
      </c>
      <c r="S1876">
        <v>0.37</v>
      </c>
    </row>
    <row r="1877" spans="1:19" x14ac:dyDescent="0.35">
      <c r="A1877">
        <v>2024</v>
      </c>
      <c r="B1877" t="s">
        <v>5673</v>
      </c>
      <c r="C1877">
        <v>15</v>
      </c>
      <c r="D1877">
        <v>2</v>
      </c>
      <c r="E1877">
        <v>4</v>
      </c>
      <c r="F1877" t="s">
        <v>369</v>
      </c>
      <c r="G1877" t="s">
        <v>5674</v>
      </c>
      <c r="H1877">
        <v>7</v>
      </c>
      <c r="I1877">
        <v>102351</v>
      </c>
      <c r="J1877">
        <v>103</v>
      </c>
      <c r="K1877" t="s">
        <v>6920</v>
      </c>
      <c r="L1877">
        <v>0</v>
      </c>
      <c r="M1877" t="s">
        <v>5520</v>
      </c>
      <c r="N1877">
        <v>177.89</v>
      </c>
      <c r="O1877">
        <v>0</v>
      </c>
      <c r="P1877">
        <v>0</v>
      </c>
      <c r="Q1877">
        <v>0</v>
      </c>
      <c r="R1877">
        <v>0</v>
      </c>
      <c r="S1877">
        <v>177.89</v>
      </c>
    </row>
    <row r="1878" spans="1:19" x14ac:dyDescent="0.35">
      <c r="A1878">
        <v>2024</v>
      </c>
      <c r="B1878" t="s">
        <v>5673</v>
      </c>
      <c r="C1878">
        <v>15</v>
      </c>
      <c r="D1878">
        <v>2</v>
      </c>
      <c r="E1878">
        <v>6</v>
      </c>
      <c r="F1878" t="s">
        <v>300</v>
      </c>
      <c r="G1878" t="s">
        <v>6553</v>
      </c>
      <c r="H1878">
        <v>7</v>
      </c>
      <c r="I1878">
        <v>102351</v>
      </c>
      <c r="J1878">
        <v>2</v>
      </c>
      <c r="K1878" t="s">
        <v>6920</v>
      </c>
      <c r="L1878">
        <v>0</v>
      </c>
      <c r="M1878" t="s">
        <v>5520</v>
      </c>
      <c r="N1878">
        <v>1.25</v>
      </c>
      <c r="O1878">
        <v>0</v>
      </c>
      <c r="P1878">
        <v>0</v>
      </c>
      <c r="Q1878">
        <v>0</v>
      </c>
      <c r="R1878">
        <v>0</v>
      </c>
      <c r="S1878">
        <v>1.25</v>
      </c>
    </row>
    <row r="1879" spans="1:19" x14ac:dyDescent="0.35">
      <c r="A1879">
        <v>2024</v>
      </c>
      <c r="B1879" t="s">
        <v>5673</v>
      </c>
      <c r="C1879">
        <v>15</v>
      </c>
      <c r="D1879">
        <v>2</v>
      </c>
      <c r="E1879">
        <v>10</v>
      </c>
      <c r="F1879" t="s">
        <v>547</v>
      </c>
      <c r="G1879" t="s">
        <v>6734</v>
      </c>
      <c r="H1879">
        <v>7</v>
      </c>
      <c r="I1879">
        <v>102351</v>
      </c>
      <c r="J1879">
        <v>91</v>
      </c>
      <c r="K1879" t="s">
        <v>6920</v>
      </c>
      <c r="L1879">
        <v>0</v>
      </c>
      <c r="M1879" t="s">
        <v>5520</v>
      </c>
      <c r="N1879">
        <v>6.93</v>
      </c>
      <c r="O1879">
        <v>0</v>
      </c>
      <c r="P1879">
        <v>0</v>
      </c>
      <c r="Q1879">
        <v>0</v>
      </c>
      <c r="R1879">
        <v>0</v>
      </c>
      <c r="S1879">
        <v>6.93</v>
      </c>
    </row>
    <row r="1880" spans="1:19" x14ac:dyDescent="0.35">
      <c r="A1880">
        <v>2024</v>
      </c>
      <c r="B1880" t="s">
        <v>5873</v>
      </c>
      <c r="C1880">
        <v>16</v>
      </c>
      <c r="D1880">
        <v>2</v>
      </c>
      <c r="E1880">
        <v>3</v>
      </c>
      <c r="F1880" t="s">
        <v>431</v>
      </c>
      <c r="G1880" t="s">
        <v>6332</v>
      </c>
      <c r="H1880">
        <v>7</v>
      </c>
      <c r="I1880">
        <v>102351</v>
      </c>
      <c r="J1880">
        <v>2</v>
      </c>
      <c r="K1880" t="s">
        <v>6920</v>
      </c>
      <c r="L1880">
        <v>0</v>
      </c>
      <c r="M1880" t="s">
        <v>5520</v>
      </c>
      <c r="N1880">
        <v>1226.77</v>
      </c>
      <c r="O1880">
        <v>0</v>
      </c>
      <c r="P1880">
        <v>0</v>
      </c>
      <c r="Q1880">
        <v>0</v>
      </c>
      <c r="R1880">
        <v>0</v>
      </c>
      <c r="S1880">
        <v>1226.77</v>
      </c>
    </row>
    <row r="1881" spans="1:19" x14ac:dyDescent="0.35">
      <c r="A1881">
        <v>2024</v>
      </c>
      <c r="B1881" t="s">
        <v>5890</v>
      </c>
      <c r="C1881">
        <v>17</v>
      </c>
      <c r="D1881">
        <v>2</v>
      </c>
      <c r="E1881">
        <v>3</v>
      </c>
      <c r="F1881" t="s">
        <v>554</v>
      </c>
      <c r="G1881" t="s">
        <v>6561</v>
      </c>
      <c r="H1881">
        <v>7</v>
      </c>
      <c r="I1881">
        <v>102351</v>
      </c>
      <c r="J1881" t="s">
        <v>6922</v>
      </c>
      <c r="K1881" t="s">
        <v>6920</v>
      </c>
      <c r="L1881">
        <v>0</v>
      </c>
      <c r="M1881" t="s">
        <v>5520</v>
      </c>
      <c r="N1881">
        <v>492</v>
      </c>
      <c r="O1881">
        <v>0</v>
      </c>
      <c r="P1881">
        <v>0</v>
      </c>
      <c r="Q1881">
        <v>0</v>
      </c>
      <c r="R1881">
        <v>0</v>
      </c>
      <c r="S1881">
        <v>492</v>
      </c>
    </row>
    <row r="1882" spans="1:19" x14ac:dyDescent="0.35">
      <c r="A1882">
        <v>2024</v>
      </c>
      <c r="B1882" t="s">
        <v>5763</v>
      </c>
      <c r="C1882">
        <v>18</v>
      </c>
      <c r="D1882">
        <v>2</v>
      </c>
      <c r="E1882">
        <v>4</v>
      </c>
      <c r="F1882" t="s">
        <v>369</v>
      </c>
      <c r="G1882" t="s">
        <v>5947</v>
      </c>
      <c r="H1882">
        <v>7</v>
      </c>
      <c r="I1882">
        <v>102351</v>
      </c>
      <c r="J1882">
        <v>7</v>
      </c>
      <c r="K1882" t="s">
        <v>6920</v>
      </c>
      <c r="L1882">
        <v>0</v>
      </c>
      <c r="M1882" t="s">
        <v>5520</v>
      </c>
      <c r="N1882">
        <v>0.69</v>
      </c>
      <c r="O1882">
        <v>0</v>
      </c>
      <c r="P1882">
        <v>0</v>
      </c>
      <c r="Q1882">
        <v>0.69</v>
      </c>
      <c r="R1882">
        <v>0</v>
      </c>
      <c r="S1882">
        <v>0</v>
      </c>
    </row>
    <row r="1883" spans="1:19" x14ac:dyDescent="0.35">
      <c r="A1883">
        <v>2024</v>
      </c>
      <c r="B1883" t="s">
        <v>5763</v>
      </c>
      <c r="C1883">
        <v>18</v>
      </c>
      <c r="D1883">
        <v>2</v>
      </c>
      <c r="E1883">
        <v>11</v>
      </c>
      <c r="F1883" t="s">
        <v>278</v>
      </c>
      <c r="G1883" t="s">
        <v>5949</v>
      </c>
      <c r="H1883">
        <v>7</v>
      </c>
      <c r="I1883">
        <v>102351</v>
      </c>
      <c r="J1883">
        <v>3</v>
      </c>
      <c r="K1883" t="s">
        <v>6920</v>
      </c>
      <c r="L1883">
        <v>0</v>
      </c>
      <c r="M1883" t="s">
        <v>5520</v>
      </c>
      <c r="N1883">
        <v>0.34</v>
      </c>
      <c r="O1883">
        <v>0</v>
      </c>
      <c r="P1883">
        <v>0</v>
      </c>
      <c r="Q1883">
        <v>0</v>
      </c>
      <c r="R1883">
        <v>0</v>
      </c>
      <c r="S1883">
        <v>0.34</v>
      </c>
    </row>
    <row r="1884" spans="1:19" x14ac:dyDescent="0.35">
      <c r="A1884">
        <v>2024</v>
      </c>
      <c r="B1884" t="s">
        <v>5844</v>
      </c>
      <c r="C1884">
        <v>19</v>
      </c>
      <c r="D1884">
        <v>2</v>
      </c>
      <c r="E1884">
        <v>6</v>
      </c>
      <c r="F1884" t="s">
        <v>570</v>
      </c>
      <c r="G1884" t="s">
        <v>5951</v>
      </c>
      <c r="H1884">
        <v>7</v>
      </c>
      <c r="I1884">
        <v>102351</v>
      </c>
      <c r="J1884">
        <v>108</v>
      </c>
      <c r="K1884" t="s">
        <v>6920</v>
      </c>
      <c r="L1884">
        <v>0</v>
      </c>
      <c r="M1884" t="s">
        <v>5520</v>
      </c>
      <c r="N1884">
        <v>769</v>
      </c>
      <c r="O1884">
        <v>0</v>
      </c>
      <c r="P1884">
        <v>0</v>
      </c>
      <c r="Q1884">
        <v>769</v>
      </c>
      <c r="R1884">
        <v>0</v>
      </c>
      <c r="S1884">
        <v>0</v>
      </c>
    </row>
    <row r="1885" spans="1:19" x14ac:dyDescent="0.35">
      <c r="A1885">
        <v>2024</v>
      </c>
      <c r="B1885" t="s">
        <v>6163</v>
      </c>
      <c r="C1885">
        <v>22</v>
      </c>
      <c r="D1885">
        <v>2</v>
      </c>
      <c r="E1885">
        <v>1</v>
      </c>
      <c r="F1885" t="s">
        <v>555</v>
      </c>
      <c r="G1885" t="s">
        <v>6164</v>
      </c>
      <c r="H1885">
        <v>7</v>
      </c>
      <c r="I1885">
        <v>102351</v>
      </c>
      <c r="J1885">
        <v>102351</v>
      </c>
      <c r="K1885" t="s">
        <v>6920</v>
      </c>
      <c r="L1885">
        <v>0</v>
      </c>
      <c r="M1885" t="s">
        <v>5520</v>
      </c>
      <c r="N1885">
        <v>360</v>
      </c>
      <c r="O1885">
        <v>0</v>
      </c>
      <c r="P1885">
        <v>0</v>
      </c>
      <c r="Q1885">
        <v>0</v>
      </c>
      <c r="R1885">
        <v>0</v>
      </c>
      <c r="S1885">
        <v>360</v>
      </c>
    </row>
    <row r="1886" spans="1:19" x14ac:dyDescent="0.35">
      <c r="A1886">
        <v>2024</v>
      </c>
      <c r="B1886" t="s">
        <v>5656</v>
      </c>
      <c r="C1886">
        <v>24</v>
      </c>
      <c r="D1886">
        <v>2</v>
      </c>
      <c r="E1886">
        <v>4</v>
      </c>
      <c r="F1886" t="s">
        <v>552</v>
      </c>
      <c r="G1886" t="s">
        <v>6765</v>
      </c>
      <c r="H1886">
        <v>7</v>
      </c>
      <c r="I1886">
        <v>102351</v>
      </c>
      <c r="J1886">
        <v>2</v>
      </c>
      <c r="K1886" t="s">
        <v>6920</v>
      </c>
      <c r="L1886">
        <v>0</v>
      </c>
      <c r="M1886" t="s">
        <v>5520</v>
      </c>
      <c r="N1886">
        <v>31</v>
      </c>
      <c r="O1886">
        <v>0</v>
      </c>
      <c r="P1886">
        <v>0</v>
      </c>
      <c r="Q1886">
        <v>0</v>
      </c>
      <c r="R1886">
        <v>0</v>
      </c>
      <c r="S1886">
        <v>31</v>
      </c>
    </row>
    <row r="1887" spans="1:19" x14ac:dyDescent="0.35">
      <c r="A1887">
        <v>2024</v>
      </c>
      <c r="B1887" t="s">
        <v>5656</v>
      </c>
      <c r="C1887">
        <v>24</v>
      </c>
      <c r="D1887">
        <v>2</v>
      </c>
      <c r="E1887">
        <v>10</v>
      </c>
      <c r="F1887" t="s">
        <v>598</v>
      </c>
      <c r="G1887" t="s">
        <v>5959</v>
      </c>
      <c r="H1887">
        <v>7</v>
      </c>
      <c r="I1887">
        <v>102351</v>
      </c>
      <c r="J1887">
        <v>2</v>
      </c>
      <c r="K1887" t="s">
        <v>6920</v>
      </c>
      <c r="L1887">
        <v>0</v>
      </c>
      <c r="M1887" t="s">
        <v>5520</v>
      </c>
      <c r="N1887">
        <v>76.430000000000007</v>
      </c>
      <c r="O1887">
        <v>0</v>
      </c>
      <c r="P1887">
        <v>0</v>
      </c>
      <c r="Q1887">
        <v>0</v>
      </c>
      <c r="R1887">
        <v>0</v>
      </c>
      <c r="S1887">
        <v>76.430000000000007</v>
      </c>
    </row>
    <row r="1888" spans="1:19" x14ac:dyDescent="0.35">
      <c r="A1888">
        <v>2024</v>
      </c>
      <c r="B1888" t="s">
        <v>5656</v>
      </c>
      <c r="C1888">
        <v>24</v>
      </c>
      <c r="D1888">
        <v>2</v>
      </c>
      <c r="E1888">
        <v>12</v>
      </c>
      <c r="F1888" t="s">
        <v>340</v>
      </c>
      <c r="G1888" t="s">
        <v>5960</v>
      </c>
      <c r="H1888">
        <v>7</v>
      </c>
      <c r="I1888">
        <v>102351</v>
      </c>
      <c r="J1888">
        <v>3</v>
      </c>
      <c r="K1888" t="s">
        <v>6920</v>
      </c>
      <c r="L1888">
        <v>0</v>
      </c>
      <c r="M1888" t="s">
        <v>5520</v>
      </c>
      <c r="N1888">
        <v>123.88</v>
      </c>
      <c r="O1888">
        <v>0</v>
      </c>
      <c r="P1888">
        <v>0</v>
      </c>
      <c r="Q1888">
        <v>0</v>
      </c>
      <c r="R1888">
        <v>0</v>
      </c>
      <c r="S1888">
        <v>123.88</v>
      </c>
    </row>
    <row r="1889" spans="1:19" x14ac:dyDescent="0.35">
      <c r="A1889">
        <v>2024</v>
      </c>
      <c r="B1889" t="s">
        <v>5730</v>
      </c>
      <c r="C1889">
        <v>25</v>
      </c>
      <c r="D1889">
        <v>2</v>
      </c>
      <c r="E1889">
        <v>6</v>
      </c>
      <c r="F1889" t="s">
        <v>604</v>
      </c>
      <c r="G1889" t="s">
        <v>6854</v>
      </c>
      <c r="H1889">
        <v>7</v>
      </c>
      <c r="I1889">
        <v>102351</v>
      </c>
      <c r="J1889">
        <v>102351</v>
      </c>
      <c r="K1889" t="s">
        <v>6920</v>
      </c>
      <c r="L1889">
        <v>0</v>
      </c>
      <c r="M1889" t="s">
        <v>5520</v>
      </c>
      <c r="N1889">
        <v>2128</v>
      </c>
      <c r="O1889">
        <v>1346</v>
      </c>
      <c r="P1889">
        <v>0</v>
      </c>
      <c r="Q1889">
        <v>3474</v>
      </c>
      <c r="R1889">
        <v>0</v>
      </c>
      <c r="S1889">
        <v>0</v>
      </c>
    </row>
    <row r="1890" spans="1:19" x14ac:dyDescent="0.35">
      <c r="A1890">
        <v>2024</v>
      </c>
      <c r="B1890" t="s">
        <v>5730</v>
      </c>
      <c r="C1890">
        <v>25</v>
      </c>
      <c r="D1890">
        <v>2</v>
      </c>
      <c r="E1890">
        <v>8</v>
      </c>
      <c r="F1890" t="s">
        <v>351</v>
      </c>
      <c r="G1890" t="s">
        <v>5963</v>
      </c>
      <c r="H1890">
        <v>7</v>
      </c>
      <c r="I1890">
        <v>102351</v>
      </c>
      <c r="J1890">
        <v>4</v>
      </c>
      <c r="K1890" t="s">
        <v>6920</v>
      </c>
      <c r="L1890">
        <v>0</v>
      </c>
      <c r="M1890" t="s">
        <v>5520</v>
      </c>
      <c r="N1890">
        <v>0</v>
      </c>
      <c r="O1890">
        <v>327</v>
      </c>
      <c r="P1890">
        <v>0</v>
      </c>
      <c r="Q1890">
        <v>327</v>
      </c>
      <c r="R1890">
        <v>0</v>
      </c>
      <c r="S1890">
        <v>0</v>
      </c>
    </row>
    <row r="1891" spans="1:19" x14ac:dyDescent="0.35">
      <c r="A1891">
        <v>2024</v>
      </c>
      <c r="B1891" t="s">
        <v>5527</v>
      </c>
      <c r="C1891">
        <v>30</v>
      </c>
      <c r="D1891">
        <v>2</v>
      </c>
      <c r="E1891">
        <v>6</v>
      </c>
      <c r="F1891" t="s">
        <v>609</v>
      </c>
      <c r="G1891" t="s">
        <v>5979</v>
      </c>
      <c r="H1891">
        <v>7</v>
      </c>
      <c r="I1891">
        <v>102351</v>
      </c>
      <c r="J1891">
        <v>5</v>
      </c>
      <c r="K1891" t="s">
        <v>6920</v>
      </c>
      <c r="L1891">
        <v>0</v>
      </c>
      <c r="M1891" t="s">
        <v>5520</v>
      </c>
      <c r="N1891">
        <v>385.5</v>
      </c>
      <c r="O1891">
        <v>0</v>
      </c>
      <c r="P1891">
        <v>0</v>
      </c>
      <c r="Q1891">
        <v>385.5</v>
      </c>
      <c r="R1891">
        <v>0</v>
      </c>
      <c r="S1891">
        <v>0</v>
      </c>
    </row>
    <row r="1892" spans="1:19" x14ac:dyDescent="0.35">
      <c r="A1892">
        <v>2024</v>
      </c>
      <c r="B1892" t="s">
        <v>5527</v>
      </c>
      <c r="C1892">
        <v>30</v>
      </c>
      <c r="D1892">
        <v>2</v>
      </c>
      <c r="E1892">
        <v>8</v>
      </c>
      <c r="F1892" t="s">
        <v>442</v>
      </c>
      <c r="G1892" t="s">
        <v>5528</v>
      </c>
      <c r="H1892">
        <v>7</v>
      </c>
      <c r="I1892">
        <v>102351</v>
      </c>
      <c r="J1892">
        <v>108</v>
      </c>
      <c r="K1892" t="s">
        <v>6919</v>
      </c>
      <c r="L1892">
        <v>0</v>
      </c>
      <c r="M1892" t="s">
        <v>5520</v>
      </c>
      <c r="N1892">
        <v>1322.17</v>
      </c>
      <c r="O1892">
        <v>0</v>
      </c>
      <c r="P1892">
        <v>0</v>
      </c>
      <c r="Q1892">
        <v>0</v>
      </c>
      <c r="R1892">
        <v>0</v>
      </c>
      <c r="S1892">
        <v>1322.17</v>
      </c>
    </row>
    <row r="1893" spans="1:19" x14ac:dyDescent="0.35">
      <c r="A1893">
        <v>2024</v>
      </c>
      <c r="B1893" t="s">
        <v>5980</v>
      </c>
      <c r="C1893">
        <v>31</v>
      </c>
      <c r="D1893">
        <v>2</v>
      </c>
      <c r="E1893">
        <v>6</v>
      </c>
      <c r="F1893" t="s">
        <v>300</v>
      </c>
      <c r="G1893" t="s">
        <v>6592</v>
      </c>
      <c r="H1893">
        <v>7</v>
      </c>
      <c r="I1893">
        <v>102351</v>
      </c>
      <c r="J1893">
        <v>3</v>
      </c>
      <c r="K1893" t="s">
        <v>6920</v>
      </c>
      <c r="L1893">
        <v>0</v>
      </c>
      <c r="M1893" t="s">
        <v>5520</v>
      </c>
      <c r="N1893">
        <v>5161.3100000000004</v>
      </c>
      <c r="O1893">
        <v>0</v>
      </c>
      <c r="P1893">
        <v>0</v>
      </c>
      <c r="Q1893">
        <v>0</v>
      </c>
      <c r="R1893">
        <v>0</v>
      </c>
      <c r="S1893">
        <v>5161.3100000000004</v>
      </c>
    </row>
    <row r="1894" spans="1:19" x14ac:dyDescent="0.35">
      <c r="A1894">
        <v>2024</v>
      </c>
      <c r="B1894" t="s">
        <v>5788</v>
      </c>
      <c r="C1894">
        <v>33</v>
      </c>
      <c r="D1894">
        <v>2</v>
      </c>
      <c r="E1894">
        <v>1</v>
      </c>
      <c r="F1894" t="s">
        <v>620</v>
      </c>
      <c r="G1894" t="s">
        <v>5984</v>
      </c>
      <c r="H1894">
        <v>7</v>
      </c>
      <c r="I1894">
        <v>102351</v>
      </c>
      <c r="J1894">
        <v>3</v>
      </c>
      <c r="K1894" t="s">
        <v>6920</v>
      </c>
      <c r="L1894">
        <v>0</v>
      </c>
      <c r="M1894" t="s">
        <v>5520</v>
      </c>
      <c r="N1894">
        <v>251.54</v>
      </c>
      <c r="O1894">
        <v>287</v>
      </c>
      <c r="P1894">
        <v>0</v>
      </c>
      <c r="Q1894">
        <v>0</v>
      </c>
      <c r="R1894">
        <v>0</v>
      </c>
      <c r="S1894">
        <v>538.54</v>
      </c>
    </row>
    <row r="1895" spans="1:19" x14ac:dyDescent="0.35">
      <c r="A1895">
        <v>2024</v>
      </c>
      <c r="B1895" t="s">
        <v>5788</v>
      </c>
      <c r="C1895">
        <v>33</v>
      </c>
      <c r="D1895">
        <v>2</v>
      </c>
      <c r="E1895">
        <v>2</v>
      </c>
      <c r="F1895" t="s">
        <v>631</v>
      </c>
      <c r="G1895" t="s">
        <v>5985</v>
      </c>
      <c r="H1895">
        <v>7</v>
      </c>
      <c r="I1895">
        <v>102351</v>
      </c>
      <c r="J1895">
        <v>4</v>
      </c>
      <c r="K1895" t="s">
        <v>6920</v>
      </c>
      <c r="L1895">
        <v>0</v>
      </c>
      <c r="M1895" t="s">
        <v>5520</v>
      </c>
      <c r="N1895">
        <v>5.62</v>
      </c>
      <c r="O1895">
        <v>0</v>
      </c>
      <c r="P1895">
        <v>0</v>
      </c>
      <c r="Q1895">
        <v>0</v>
      </c>
      <c r="R1895">
        <v>0</v>
      </c>
      <c r="S1895">
        <v>5.62</v>
      </c>
    </row>
    <row r="1896" spans="1:19" x14ac:dyDescent="0.35">
      <c r="A1896">
        <v>2024</v>
      </c>
      <c r="B1896" t="s">
        <v>5788</v>
      </c>
      <c r="C1896">
        <v>33</v>
      </c>
      <c r="D1896">
        <v>2</v>
      </c>
      <c r="E1896">
        <v>6</v>
      </c>
      <c r="F1896" t="s">
        <v>369</v>
      </c>
      <c r="G1896" t="s">
        <v>6594</v>
      </c>
      <c r="H1896">
        <v>7</v>
      </c>
      <c r="I1896">
        <v>102351</v>
      </c>
      <c r="J1896">
        <v>2</v>
      </c>
      <c r="K1896" t="s">
        <v>6920</v>
      </c>
      <c r="L1896">
        <v>0</v>
      </c>
      <c r="M1896" t="s">
        <v>5520</v>
      </c>
      <c r="N1896">
        <v>83.33</v>
      </c>
      <c r="O1896">
        <v>0</v>
      </c>
      <c r="P1896">
        <v>0</v>
      </c>
      <c r="Q1896">
        <v>0</v>
      </c>
      <c r="R1896">
        <v>0</v>
      </c>
      <c r="S1896">
        <v>83.33</v>
      </c>
    </row>
    <row r="1897" spans="1:19" x14ac:dyDescent="0.35">
      <c r="A1897">
        <v>2024</v>
      </c>
      <c r="B1897" t="s">
        <v>5788</v>
      </c>
      <c r="C1897">
        <v>33</v>
      </c>
      <c r="D1897">
        <v>2</v>
      </c>
      <c r="E1897">
        <v>8</v>
      </c>
      <c r="F1897" t="s">
        <v>254</v>
      </c>
      <c r="G1897" t="s">
        <v>5988</v>
      </c>
      <c r="H1897">
        <v>7</v>
      </c>
      <c r="I1897">
        <v>102351</v>
      </c>
      <c r="J1897">
        <v>105</v>
      </c>
      <c r="K1897" t="s">
        <v>6920</v>
      </c>
      <c r="L1897">
        <v>0</v>
      </c>
      <c r="M1897" t="s">
        <v>5520</v>
      </c>
      <c r="N1897">
        <v>22.99</v>
      </c>
      <c r="O1897">
        <v>0</v>
      </c>
      <c r="P1897">
        <v>0</v>
      </c>
      <c r="Q1897">
        <v>0</v>
      </c>
      <c r="R1897">
        <v>0</v>
      </c>
      <c r="S1897">
        <v>22.99</v>
      </c>
    </row>
    <row r="1898" spans="1:19" x14ac:dyDescent="0.35">
      <c r="A1898">
        <v>2024</v>
      </c>
      <c r="B1898" t="s">
        <v>5788</v>
      </c>
      <c r="C1898">
        <v>33</v>
      </c>
      <c r="D1898">
        <v>2</v>
      </c>
      <c r="E1898">
        <v>11</v>
      </c>
      <c r="F1898" t="s">
        <v>634</v>
      </c>
      <c r="G1898" t="s">
        <v>5795</v>
      </c>
      <c r="H1898">
        <v>7</v>
      </c>
      <c r="I1898">
        <v>102351</v>
      </c>
      <c r="J1898">
        <v>4</v>
      </c>
      <c r="K1898" t="s">
        <v>6920</v>
      </c>
      <c r="L1898">
        <v>0</v>
      </c>
      <c r="M1898" t="s">
        <v>5520</v>
      </c>
      <c r="N1898">
        <v>137.22999999999999</v>
      </c>
      <c r="O1898">
        <v>0</v>
      </c>
      <c r="P1898">
        <v>0</v>
      </c>
      <c r="Q1898">
        <v>0</v>
      </c>
      <c r="R1898">
        <v>0</v>
      </c>
      <c r="S1898">
        <v>137.22999999999999</v>
      </c>
    </row>
    <row r="1899" spans="1:19" x14ac:dyDescent="0.35">
      <c r="A1899">
        <v>2024</v>
      </c>
      <c r="B1899" t="s">
        <v>5813</v>
      </c>
      <c r="C1899">
        <v>35</v>
      </c>
      <c r="D1899">
        <v>2</v>
      </c>
      <c r="E1899">
        <v>6</v>
      </c>
      <c r="F1899" t="s">
        <v>642</v>
      </c>
      <c r="G1899" t="s">
        <v>5996</v>
      </c>
      <c r="H1899">
        <v>7</v>
      </c>
      <c r="I1899">
        <v>102351</v>
      </c>
      <c r="J1899">
        <v>3</v>
      </c>
      <c r="K1899" t="s">
        <v>6920</v>
      </c>
      <c r="L1899">
        <v>0</v>
      </c>
      <c r="M1899" t="s">
        <v>5520</v>
      </c>
      <c r="N1899">
        <v>284</v>
      </c>
      <c r="O1899">
        <v>0</v>
      </c>
      <c r="P1899">
        <v>0</v>
      </c>
      <c r="Q1899">
        <v>0</v>
      </c>
      <c r="R1899">
        <v>0</v>
      </c>
      <c r="S1899">
        <v>284</v>
      </c>
    </row>
    <row r="1900" spans="1:19" x14ac:dyDescent="0.35">
      <c r="A1900">
        <v>2024</v>
      </c>
      <c r="B1900" t="s">
        <v>5813</v>
      </c>
      <c r="C1900">
        <v>35</v>
      </c>
      <c r="D1900">
        <v>2</v>
      </c>
      <c r="E1900">
        <v>7</v>
      </c>
      <c r="F1900" t="s">
        <v>643</v>
      </c>
      <c r="G1900" t="s">
        <v>5997</v>
      </c>
      <c r="H1900">
        <v>7</v>
      </c>
      <c r="I1900">
        <v>102351</v>
      </c>
      <c r="J1900">
        <v>3</v>
      </c>
      <c r="K1900" t="s">
        <v>6920</v>
      </c>
      <c r="L1900">
        <v>0</v>
      </c>
      <c r="M1900" t="s">
        <v>5520</v>
      </c>
      <c r="N1900">
        <v>2.7</v>
      </c>
      <c r="O1900">
        <v>280</v>
      </c>
      <c r="P1900">
        <v>0</v>
      </c>
      <c r="Q1900">
        <v>0</v>
      </c>
      <c r="R1900">
        <v>0</v>
      </c>
      <c r="S1900">
        <v>282.7</v>
      </c>
    </row>
    <row r="1901" spans="1:19" x14ac:dyDescent="0.35">
      <c r="A1901">
        <v>2024</v>
      </c>
      <c r="B1901" t="s">
        <v>5813</v>
      </c>
      <c r="C1901">
        <v>35</v>
      </c>
      <c r="D1901">
        <v>2</v>
      </c>
      <c r="E1901">
        <v>8</v>
      </c>
      <c r="F1901" t="s">
        <v>487</v>
      </c>
      <c r="G1901" t="s">
        <v>5839</v>
      </c>
      <c r="H1901">
        <v>7</v>
      </c>
      <c r="I1901">
        <v>102351</v>
      </c>
      <c r="J1901">
        <v>102351</v>
      </c>
      <c r="K1901" t="s">
        <v>6920</v>
      </c>
      <c r="L1901">
        <v>0</v>
      </c>
      <c r="M1901" t="s">
        <v>5520</v>
      </c>
      <c r="N1901">
        <v>855</v>
      </c>
      <c r="O1901">
        <v>0</v>
      </c>
      <c r="P1901">
        <v>0</v>
      </c>
      <c r="Q1901">
        <v>0</v>
      </c>
      <c r="R1901">
        <v>0</v>
      </c>
      <c r="S1901">
        <v>855</v>
      </c>
    </row>
    <row r="1902" spans="1:19" x14ac:dyDescent="0.35">
      <c r="A1902">
        <v>2024</v>
      </c>
      <c r="B1902" t="s">
        <v>5813</v>
      </c>
      <c r="C1902">
        <v>35</v>
      </c>
      <c r="D1902">
        <v>2</v>
      </c>
      <c r="E1902">
        <v>9</v>
      </c>
      <c r="F1902" t="s">
        <v>644</v>
      </c>
      <c r="G1902" t="s">
        <v>5998</v>
      </c>
      <c r="H1902">
        <v>7</v>
      </c>
      <c r="I1902">
        <v>102351</v>
      </c>
      <c r="J1902">
        <v>102351</v>
      </c>
      <c r="K1902" t="s">
        <v>6920</v>
      </c>
      <c r="L1902">
        <v>0</v>
      </c>
      <c r="M1902" t="s">
        <v>5520</v>
      </c>
      <c r="N1902">
        <v>147.19999999999999</v>
      </c>
      <c r="O1902">
        <v>0</v>
      </c>
      <c r="P1902">
        <v>0</v>
      </c>
      <c r="Q1902">
        <v>0</v>
      </c>
      <c r="R1902">
        <v>0</v>
      </c>
      <c r="S1902">
        <v>147.19999999999999</v>
      </c>
    </row>
    <row r="1903" spans="1:19" x14ac:dyDescent="0.35">
      <c r="A1903">
        <v>2024</v>
      </c>
      <c r="B1903" t="s">
        <v>5813</v>
      </c>
      <c r="C1903">
        <v>35</v>
      </c>
      <c r="D1903">
        <v>2</v>
      </c>
      <c r="E1903">
        <v>12</v>
      </c>
      <c r="F1903" t="s">
        <v>351</v>
      </c>
      <c r="G1903" t="s">
        <v>6001</v>
      </c>
      <c r="H1903">
        <v>7</v>
      </c>
      <c r="I1903">
        <v>102351</v>
      </c>
      <c r="J1903">
        <v>3</v>
      </c>
      <c r="K1903" t="s">
        <v>6920</v>
      </c>
      <c r="L1903">
        <v>0</v>
      </c>
      <c r="M1903" t="s">
        <v>5520</v>
      </c>
      <c r="N1903">
        <v>1591.36</v>
      </c>
      <c r="O1903">
        <v>0</v>
      </c>
      <c r="P1903">
        <v>0</v>
      </c>
      <c r="Q1903">
        <v>0</v>
      </c>
      <c r="R1903">
        <v>0</v>
      </c>
      <c r="S1903">
        <v>1591.36</v>
      </c>
    </row>
    <row r="1904" spans="1:19" x14ac:dyDescent="0.35">
      <c r="A1904">
        <v>2024</v>
      </c>
      <c r="B1904" t="s">
        <v>6372</v>
      </c>
      <c r="C1904">
        <v>36</v>
      </c>
      <c r="D1904">
        <v>2</v>
      </c>
      <c r="E1904">
        <v>2</v>
      </c>
      <c r="F1904" t="s">
        <v>512</v>
      </c>
      <c r="G1904" t="s">
        <v>6855</v>
      </c>
      <c r="H1904">
        <v>7</v>
      </c>
      <c r="I1904">
        <v>102351</v>
      </c>
      <c r="J1904">
        <v>505</v>
      </c>
      <c r="K1904" t="s">
        <v>6920</v>
      </c>
      <c r="L1904">
        <v>0</v>
      </c>
      <c r="M1904" t="s">
        <v>5520</v>
      </c>
      <c r="N1904">
        <v>737</v>
      </c>
      <c r="O1904">
        <v>0</v>
      </c>
      <c r="P1904">
        <v>0</v>
      </c>
      <c r="Q1904">
        <v>0</v>
      </c>
      <c r="R1904">
        <v>0</v>
      </c>
      <c r="S1904">
        <v>737</v>
      </c>
    </row>
    <row r="1905" spans="1:19" x14ac:dyDescent="0.35">
      <c r="A1905">
        <v>2024</v>
      </c>
      <c r="B1905" t="s">
        <v>6372</v>
      </c>
      <c r="C1905">
        <v>36</v>
      </c>
      <c r="D1905">
        <v>2</v>
      </c>
      <c r="E1905">
        <v>7</v>
      </c>
      <c r="F1905" t="s">
        <v>516</v>
      </c>
      <c r="G1905" t="s">
        <v>6373</v>
      </c>
      <c r="H1905">
        <v>7</v>
      </c>
      <c r="I1905">
        <v>102351</v>
      </c>
      <c r="J1905">
        <v>3</v>
      </c>
      <c r="K1905" t="s">
        <v>6920</v>
      </c>
      <c r="L1905">
        <v>0</v>
      </c>
      <c r="M1905" t="s">
        <v>5520</v>
      </c>
      <c r="N1905">
        <v>82.7</v>
      </c>
      <c r="O1905">
        <v>0</v>
      </c>
      <c r="P1905">
        <v>0</v>
      </c>
      <c r="Q1905">
        <v>0</v>
      </c>
      <c r="R1905">
        <v>0</v>
      </c>
      <c r="S1905">
        <v>82.7</v>
      </c>
    </row>
    <row r="1906" spans="1:19" x14ac:dyDescent="0.35">
      <c r="A1906">
        <v>2024</v>
      </c>
      <c r="B1906" t="s">
        <v>5715</v>
      </c>
      <c r="C1906">
        <v>37</v>
      </c>
      <c r="D1906">
        <v>2</v>
      </c>
      <c r="E1906">
        <v>1</v>
      </c>
      <c r="F1906" t="s">
        <v>650</v>
      </c>
      <c r="G1906" t="s">
        <v>6597</v>
      </c>
      <c r="H1906">
        <v>7</v>
      </c>
      <c r="I1906">
        <v>102351</v>
      </c>
      <c r="J1906">
        <v>2</v>
      </c>
      <c r="K1906" t="s">
        <v>6920</v>
      </c>
      <c r="L1906">
        <v>0</v>
      </c>
      <c r="M1906" t="s">
        <v>5520</v>
      </c>
      <c r="N1906">
        <v>486</v>
      </c>
      <c r="O1906">
        <v>0</v>
      </c>
      <c r="P1906">
        <v>0</v>
      </c>
      <c r="Q1906">
        <v>486</v>
      </c>
      <c r="R1906">
        <v>0</v>
      </c>
      <c r="S1906">
        <v>0</v>
      </c>
    </row>
    <row r="1907" spans="1:19" x14ac:dyDescent="0.35">
      <c r="A1907">
        <v>2024</v>
      </c>
      <c r="B1907" t="s">
        <v>5715</v>
      </c>
      <c r="C1907">
        <v>37</v>
      </c>
      <c r="D1907">
        <v>2</v>
      </c>
      <c r="E1907">
        <v>11</v>
      </c>
      <c r="F1907" t="s">
        <v>278</v>
      </c>
      <c r="G1907" t="s">
        <v>5833</v>
      </c>
      <c r="H1907">
        <v>7</v>
      </c>
      <c r="I1907">
        <v>102351</v>
      </c>
      <c r="J1907">
        <v>2</v>
      </c>
      <c r="K1907" t="s">
        <v>6920</v>
      </c>
      <c r="L1907">
        <v>0</v>
      </c>
      <c r="M1907" t="s">
        <v>5520</v>
      </c>
      <c r="N1907">
        <v>778.43</v>
      </c>
      <c r="O1907">
        <v>0</v>
      </c>
      <c r="P1907">
        <v>0</v>
      </c>
      <c r="Q1907">
        <v>0</v>
      </c>
      <c r="R1907">
        <v>0</v>
      </c>
      <c r="S1907">
        <v>778.43</v>
      </c>
    </row>
    <row r="1908" spans="1:19" x14ac:dyDescent="0.35">
      <c r="A1908">
        <v>2024</v>
      </c>
      <c r="B1908" t="s">
        <v>6005</v>
      </c>
      <c r="C1908">
        <v>38</v>
      </c>
      <c r="D1908">
        <v>2</v>
      </c>
      <c r="E1908">
        <v>6</v>
      </c>
      <c r="F1908" t="s">
        <v>311</v>
      </c>
      <c r="G1908" t="s">
        <v>6006</v>
      </c>
      <c r="H1908">
        <v>7</v>
      </c>
      <c r="I1908">
        <v>102351</v>
      </c>
      <c r="J1908">
        <v>3</v>
      </c>
      <c r="K1908" t="s">
        <v>6920</v>
      </c>
      <c r="L1908">
        <v>0</v>
      </c>
      <c r="M1908" t="s">
        <v>5520</v>
      </c>
      <c r="N1908">
        <v>67</v>
      </c>
      <c r="O1908">
        <v>0</v>
      </c>
      <c r="P1908">
        <v>0</v>
      </c>
      <c r="Q1908">
        <v>0</v>
      </c>
      <c r="R1908">
        <v>0</v>
      </c>
      <c r="S1908">
        <v>67</v>
      </c>
    </row>
    <row r="1909" spans="1:19" x14ac:dyDescent="0.35">
      <c r="A1909">
        <v>2024</v>
      </c>
      <c r="B1909" t="s">
        <v>6007</v>
      </c>
      <c r="C1909">
        <v>39</v>
      </c>
      <c r="D1909">
        <v>2</v>
      </c>
      <c r="E1909">
        <v>1</v>
      </c>
      <c r="F1909" t="s">
        <v>666</v>
      </c>
      <c r="G1909" t="s">
        <v>6603</v>
      </c>
      <c r="H1909">
        <v>7</v>
      </c>
      <c r="I1909">
        <v>102351</v>
      </c>
      <c r="J1909">
        <v>3</v>
      </c>
      <c r="K1909" t="s">
        <v>6920</v>
      </c>
      <c r="L1909">
        <v>0</v>
      </c>
      <c r="M1909" t="s">
        <v>5520</v>
      </c>
      <c r="N1909">
        <v>54.4</v>
      </c>
      <c r="O1909">
        <v>0</v>
      </c>
      <c r="P1909">
        <v>0</v>
      </c>
      <c r="Q1909">
        <v>0</v>
      </c>
      <c r="R1909">
        <v>0</v>
      </c>
      <c r="S1909">
        <v>54.4</v>
      </c>
    </row>
    <row r="1910" spans="1:19" x14ac:dyDescent="0.35">
      <c r="A1910">
        <v>2024</v>
      </c>
      <c r="B1910" t="s">
        <v>6007</v>
      </c>
      <c r="C1910">
        <v>39</v>
      </c>
      <c r="D1910">
        <v>2</v>
      </c>
      <c r="E1910">
        <v>10</v>
      </c>
      <c r="F1910" t="s">
        <v>672</v>
      </c>
      <c r="G1910" t="s">
        <v>6009</v>
      </c>
      <c r="H1910">
        <v>7</v>
      </c>
      <c r="I1910">
        <v>102351</v>
      </c>
      <c r="J1910">
        <v>3</v>
      </c>
      <c r="K1910" t="s">
        <v>6920</v>
      </c>
      <c r="L1910">
        <v>0</v>
      </c>
      <c r="M1910" t="s">
        <v>5520</v>
      </c>
      <c r="N1910">
        <v>92.18</v>
      </c>
      <c r="O1910">
        <v>0</v>
      </c>
      <c r="P1910">
        <v>0</v>
      </c>
      <c r="Q1910">
        <v>0</v>
      </c>
      <c r="R1910">
        <v>0</v>
      </c>
      <c r="S1910">
        <v>92.18</v>
      </c>
    </row>
    <row r="1911" spans="1:19" x14ac:dyDescent="0.35">
      <c r="A1911">
        <v>2024</v>
      </c>
      <c r="B1911" t="s">
        <v>5558</v>
      </c>
      <c r="C1911">
        <v>42</v>
      </c>
      <c r="D1911">
        <v>2</v>
      </c>
      <c r="E1911">
        <v>6</v>
      </c>
      <c r="F1911" t="s">
        <v>684</v>
      </c>
      <c r="G1911" t="s">
        <v>6615</v>
      </c>
      <c r="H1911">
        <v>7</v>
      </c>
      <c r="I1911">
        <v>102351</v>
      </c>
      <c r="J1911">
        <v>400</v>
      </c>
      <c r="K1911" t="s">
        <v>6920</v>
      </c>
      <c r="L1911">
        <v>0</v>
      </c>
      <c r="M1911" t="s">
        <v>5520</v>
      </c>
      <c r="N1911">
        <v>215</v>
      </c>
      <c r="O1911">
        <v>275</v>
      </c>
      <c r="P1911">
        <v>0</v>
      </c>
      <c r="Q1911">
        <v>0</v>
      </c>
      <c r="R1911">
        <v>0</v>
      </c>
      <c r="S1911">
        <v>490</v>
      </c>
    </row>
    <row r="1912" spans="1:19" x14ac:dyDescent="0.35">
      <c r="A1912">
        <v>2024</v>
      </c>
      <c r="B1912" t="s">
        <v>5548</v>
      </c>
      <c r="C1912">
        <v>44</v>
      </c>
      <c r="D1912">
        <v>2</v>
      </c>
      <c r="E1912">
        <v>11</v>
      </c>
      <c r="F1912" t="s">
        <v>455</v>
      </c>
      <c r="G1912" t="s">
        <v>6024</v>
      </c>
      <c r="H1912">
        <v>7</v>
      </c>
      <c r="I1912">
        <v>102351</v>
      </c>
      <c r="J1912">
        <v>3</v>
      </c>
      <c r="K1912" t="s">
        <v>6920</v>
      </c>
      <c r="L1912">
        <v>0</v>
      </c>
      <c r="M1912" t="s">
        <v>5520</v>
      </c>
      <c r="N1912">
        <v>1.31</v>
      </c>
      <c r="O1912">
        <v>0</v>
      </c>
      <c r="P1912">
        <v>0</v>
      </c>
      <c r="Q1912">
        <v>0</v>
      </c>
      <c r="R1912">
        <v>0</v>
      </c>
      <c r="S1912">
        <v>1.31</v>
      </c>
    </row>
    <row r="1913" spans="1:19" x14ac:dyDescent="0.35">
      <c r="A1913">
        <v>2024</v>
      </c>
      <c r="B1913" t="s">
        <v>5572</v>
      </c>
      <c r="C1913">
        <v>46</v>
      </c>
      <c r="D1913">
        <v>2</v>
      </c>
      <c r="E1913">
        <v>3</v>
      </c>
      <c r="F1913" t="s">
        <v>431</v>
      </c>
      <c r="G1913" t="s">
        <v>6294</v>
      </c>
      <c r="H1913">
        <v>7</v>
      </c>
      <c r="I1913">
        <v>102351</v>
      </c>
      <c r="J1913">
        <v>8</v>
      </c>
      <c r="K1913" t="s">
        <v>6920</v>
      </c>
      <c r="L1913">
        <v>0</v>
      </c>
      <c r="M1913" t="s">
        <v>5520</v>
      </c>
      <c r="N1913">
        <v>979.71</v>
      </c>
      <c r="O1913">
        <v>0</v>
      </c>
      <c r="P1913">
        <v>0</v>
      </c>
      <c r="Q1913">
        <v>0</v>
      </c>
      <c r="R1913">
        <v>0</v>
      </c>
      <c r="S1913">
        <v>979.71</v>
      </c>
    </row>
    <row r="1914" spans="1:19" x14ac:dyDescent="0.35">
      <c r="A1914">
        <v>2024</v>
      </c>
      <c r="B1914" t="s">
        <v>5572</v>
      </c>
      <c r="C1914">
        <v>46</v>
      </c>
      <c r="D1914">
        <v>2</v>
      </c>
      <c r="E1914">
        <v>6</v>
      </c>
      <c r="F1914" t="s">
        <v>709</v>
      </c>
      <c r="G1914" t="s">
        <v>5648</v>
      </c>
      <c r="H1914">
        <v>7</v>
      </c>
      <c r="I1914">
        <v>102351</v>
      </c>
      <c r="J1914">
        <v>102351</v>
      </c>
      <c r="K1914" t="s">
        <v>6920</v>
      </c>
      <c r="L1914">
        <v>0</v>
      </c>
      <c r="M1914" t="s">
        <v>5520</v>
      </c>
      <c r="N1914">
        <v>839.1</v>
      </c>
      <c r="O1914">
        <v>0</v>
      </c>
      <c r="P1914">
        <v>0</v>
      </c>
      <c r="Q1914">
        <v>0</v>
      </c>
      <c r="R1914">
        <v>0</v>
      </c>
      <c r="S1914">
        <v>839.1</v>
      </c>
    </row>
    <row r="1915" spans="1:19" x14ac:dyDescent="0.35">
      <c r="A1915">
        <v>2024</v>
      </c>
      <c r="B1915" t="s">
        <v>5572</v>
      </c>
      <c r="C1915">
        <v>46</v>
      </c>
      <c r="D1915">
        <v>2</v>
      </c>
      <c r="E1915">
        <v>9</v>
      </c>
      <c r="F1915" t="s">
        <v>527</v>
      </c>
      <c r="G1915" t="s">
        <v>6619</v>
      </c>
      <c r="H1915">
        <v>7</v>
      </c>
      <c r="I1915">
        <v>102351</v>
      </c>
      <c r="J1915">
        <v>2</v>
      </c>
      <c r="K1915" t="s">
        <v>6920</v>
      </c>
      <c r="L1915">
        <v>0</v>
      </c>
      <c r="M1915" t="s">
        <v>5520</v>
      </c>
      <c r="N1915">
        <v>256.3</v>
      </c>
      <c r="O1915">
        <v>0</v>
      </c>
      <c r="P1915">
        <v>0</v>
      </c>
      <c r="Q1915">
        <v>0</v>
      </c>
      <c r="R1915">
        <v>0</v>
      </c>
      <c r="S1915">
        <v>256.3</v>
      </c>
    </row>
    <row r="1916" spans="1:19" x14ac:dyDescent="0.35">
      <c r="A1916">
        <v>2024</v>
      </c>
      <c r="B1916" t="s">
        <v>5572</v>
      </c>
      <c r="C1916">
        <v>46</v>
      </c>
      <c r="D1916">
        <v>2</v>
      </c>
      <c r="E1916">
        <v>11</v>
      </c>
      <c r="F1916" t="s">
        <v>629</v>
      </c>
      <c r="G1916" t="s">
        <v>5650</v>
      </c>
      <c r="H1916">
        <v>7</v>
      </c>
      <c r="I1916">
        <v>102351</v>
      </c>
      <c r="J1916">
        <v>8</v>
      </c>
      <c r="K1916" t="s">
        <v>6920</v>
      </c>
      <c r="L1916">
        <v>0</v>
      </c>
      <c r="M1916" t="s">
        <v>5520</v>
      </c>
      <c r="N1916">
        <v>1776.66</v>
      </c>
      <c r="O1916">
        <v>0</v>
      </c>
      <c r="P1916">
        <v>0</v>
      </c>
      <c r="Q1916">
        <v>0</v>
      </c>
      <c r="R1916">
        <v>0</v>
      </c>
      <c r="S1916">
        <v>1776.66</v>
      </c>
    </row>
    <row r="1917" spans="1:19" x14ac:dyDescent="0.35">
      <c r="A1917">
        <v>2024</v>
      </c>
      <c r="B1917" t="s">
        <v>5572</v>
      </c>
      <c r="C1917">
        <v>46</v>
      </c>
      <c r="D1917">
        <v>2</v>
      </c>
      <c r="E1917">
        <v>20</v>
      </c>
      <c r="F1917" t="s">
        <v>125</v>
      </c>
      <c r="G1917" t="s">
        <v>6034</v>
      </c>
      <c r="H1917">
        <v>7</v>
      </c>
      <c r="I1917">
        <v>102351</v>
      </c>
      <c r="J1917">
        <v>4</v>
      </c>
      <c r="K1917" t="s">
        <v>6920</v>
      </c>
      <c r="L1917">
        <v>0</v>
      </c>
      <c r="M1917" t="s">
        <v>5520</v>
      </c>
      <c r="N1917">
        <v>1840.56</v>
      </c>
      <c r="O1917">
        <v>0</v>
      </c>
      <c r="P1917">
        <v>0</v>
      </c>
      <c r="Q1917">
        <v>0</v>
      </c>
      <c r="R1917">
        <v>0</v>
      </c>
      <c r="S1917">
        <v>1840.56</v>
      </c>
    </row>
    <row r="1918" spans="1:19" x14ac:dyDescent="0.35">
      <c r="A1918">
        <v>2024</v>
      </c>
      <c r="B1918" t="s">
        <v>6047</v>
      </c>
      <c r="C1918">
        <v>51</v>
      </c>
      <c r="D1918">
        <v>2</v>
      </c>
      <c r="E1918">
        <v>6</v>
      </c>
      <c r="F1918" t="s">
        <v>734</v>
      </c>
      <c r="G1918" t="s">
        <v>6624</v>
      </c>
      <c r="H1918">
        <v>7</v>
      </c>
      <c r="I1918">
        <v>102351</v>
      </c>
      <c r="J1918">
        <v>2</v>
      </c>
      <c r="K1918" t="s">
        <v>6920</v>
      </c>
      <c r="L1918">
        <v>0</v>
      </c>
      <c r="M1918" t="s">
        <v>5520</v>
      </c>
      <c r="N1918">
        <v>56.86</v>
      </c>
      <c r="O1918">
        <v>0</v>
      </c>
      <c r="P1918">
        <v>0</v>
      </c>
      <c r="Q1918">
        <v>0</v>
      </c>
      <c r="R1918">
        <v>0</v>
      </c>
      <c r="S1918">
        <v>56.86</v>
      </c>
    </row>
    <row r="1919" spans="1:19" x14ac:dyDescent="0.35">
      <c r="A1919">
        <v>2024</v>
      </c>
      <c r="B1919" t="s">
        <v>5603</v>
      </c>
      <c r="C1919">
        <v>54</v>
      </c>
      <c r="D1919">
        <v>2</v>
      </c>
      <c r="E1919">
        <v>3</v>
      </c>
      <c r="F1919" t="s">
        <v>740</v>
      </c>
      <c r="G1919" t="s">
        <v>6054</v>
      </c>
      <c r="H1919">
        <v>7</v>
      </c>
      <c r="I1919">
        <v>102351</v>
      </c>
      <c r="J1919">
        <v>9</v>
      </c>
      <c r="K1919" t="s">
        <v>6919</v>
      </c>
      <c r="L1919">
        <v>0</v>
      </c>
      <c r="M1919" t="s">
        <v>5520</v>
      </c>
      <c r="N1919">
        <v>103</v>
      </c>
      <c r="O1919">
        <v>0</v>
      </c>
      <c r="P1919">
        <v>0</v>
      </c>
      <c r="Q1919">
        <v>103</v>
      </c>
      <c r="R1919">
        <v>0</v>
      </c>
      <c r="S1919">
        <v>0</v>
      </c>
    </row>
    <row r="1920" spans="1:19" x14ac:dyDescent="0.35">
      <c r="A1920">
        <v>2024</v>
      </c>
      <c r="B1920" t="s">
        <v>5603</v>
      </c>
      <c r="C1920">
        <v>54</v>
      </c>
      <c r="D1920">
        <v>2</v>
      </c>
      <c r="E1920">
        <v>4</v>
      </c>
      <c r="F1920" t="s">
        <v>555</v>
      </c>
      <c r="G1920" t="s">
        <v>6772</v>
      </c>
      <c r="H1920">
        <v>7</v>
      </c>
      <c r="I1920">
        <v>102351</v>
      </c>
      <c r="J1920">
        <v>102351</v>
      </c>
      <c r="K1920" t="s">
        <v>6920</v>
      </c>
      <c r="L1920">
        <v>0</v>
      </c>
      <c r="M1920" t="s">
        <v>5520</v>
      </c>
      <c r="N1920">
        <v>0</v>
      </c>
      <c r="O1920">
        <v>172</v>
      </c>
      <c r="P1920">
        <v>0</v>
      </c>
      <c r="Q1920">
        <v>0</v>
      </c>
      <c r="R1920">
        <v>0</v>
      </c>
      <c r="S1920">
        <v>172</v>
      </c>
    </row>
    <row r="1921" spans="1:19" x14ac:dyDescent="0.35">
      <c r="A1921">
        <v>2024</v>
      </c>
      <c r="B1921" t="s">
        <v>5603</v>
      </c>
      <c r="C1921">
        <v>54</v>
      </c>
      <c r="D1921">
        <v>2</v>
      </c>
      <c r="E1921">
        <v>7</v>
      </c>
      <c r="F1921" t="s">
        <v>690</v>
      </c>
      <c r="G1921" t="s">
        <v>6056</v>
      </c>
      <c r="H1921">
        <v>7</v>
      </c>
      <c r="I1921">
        <v>102351</v>
      </c>
      <c r="J1921">
        <v>2022</v>
      </c>
      <c r="K1921" t="s">
        <v>6920</v>
      </c>
      <c r="L1921">
        <v>0</v>
      </c>
      <c r="M1921" t="s">
        <v>5520</v>
      </c>
      <c r="N1921">
        <v>1736</v>
      </c>
      <c r="O1921">
        <v>0</v>
      </c>
      <c r="P1921">
        <v>0</v>
      </c>
      <c r="Q1921">
        <v>0</v>
      </c>
      <c r="R1921">
        <v>0</v>
      </c>
      <c r="S1921">
        <v>1736</v>
      </c>
    </row>
    <row r="1922" spans="1:19" x14ac:dyDescent="0.35">
      <c r="A1922">
        <v>2024</v>
      </c>
      <c r="B1922" t="s">
        <v>11</v>
      </c>
      <c r="C1922">
        <v>59</v>
      </c>
      <c r="D1922">
        <v>2</v>
      </c>
      <c r="E1922">
        <v>5</v>
      </c>
      <c r="F1922" t="s">
        <v>754</v>
      </c>
      <c r="G1922" t="s">
        <v>6923</v>
      </c>
      <c r="H1922">
        <v>7</v>
      </c>
      <c r="I1922">
        <v>102351</v>
      </c>
      <c r="J1922">
        <v>1</v>
      </c>
      <c r="K1922" t="s">
        <v>6920</v>
      </c>
      <c r="L1922">
        <v>0</v>
      </c>
      <c r="M1922" t="s">
        <v>5520</v>
      </c>
      <c r="N1922">
        <v>378.16</v>
      </c>
      <c r="O1922">
        <v>0</v>
      </c>
      <c r="P1922">
        <v>0</v>
      </c>
      <c r="Q1922">
        <v>0</v>
      </c>
      <c r="R1922">
        <v>0</v>
      </c>
      <c r="S1922">
        <v>378.16</v>
      </c>
    </row>
    <row r="1923" spans="1:19" x14ac:dyDescent="0.35">
      <c r="A1923">
        <v>2024</v>
      </c>
      <c r="B1923" t="s">
        <v>11</v>
      </c>
      <c r="C1923">
        <v>59</v>
      </c>
      <c r="D1923">
        <v>2</v>
      </c>
      <c r="E1923">
        <v>6</v>
      </c>
      <c r="F1923" t="s">
        <v>755</v>
      </c>
      <c r="G1923" t="s">
        <v>6924</v>
      </c>
      <c r="H1923">
        <v>7</v>
      </c>
      <c r="I1923">
        <v>102351</v>
      </c>
      <c r="J1923">
        <v>1</v>
      </c>
      <c r="K1923" t="s">
        <v>6920</v>
      </c>
      <c r="L1923">
        <v>0</v>
      </c>
      <c r="M1923" t="s">
        <v>5520</v>
      </c>
      <c r="N1923">
        <v>0.37</v>
      </c>
      <c r="O1923">
        <v>0</v>
      </c>
      <c r="P1923">
        <v>0</v>
      </c>
      <c r="Q1923">
        <v>0</v>
      </c>
      <c r="R1923">
        <v>0</v>
      </c>
      <c r="S1923">
        <v>0.37</v>
      </c>
    </row>
    <row r="1924" spans="1:19" x14ac:dyDescent="0.35">
      <c r="A1924">
        <v>2024</v>
      </c>
      <c r="B1924" t="s">
        <v>5680</v>
      </c>
      <c r="C1924">
        <v>61</v>
      </c>
      <c r="D1924">
        <v>2</v>
      </c>
      <c r="E1924">
        <v>13</v>
      </c>
      <c r="F1924" t="s">
        <v>125</v>
      </c>
      <c r="G1924" t="s">
        <v>6073</v>
      </c>
      <c r="H1924">
        <v>7</v>
      </c>
      <c r="I1924">
        <v>102351</v>
      </c>
      <c r="J1924">
        <v>5</v>
      </c>
      <c r="K1924" t="s">
        <v>6920</v>
      </c>
      <c r="L1924">
        <v>0</v>
      </c>
      <c r="M1924" t="s">
        <v>5520</v>
      </c>
      <c r="N1924">
        <v>31.06</v>
      </c>
      <c r="O1924">
        <v>0</v>
      </c>
      <c r="P1924">
        <v>0</v>
      </c>
      <c r="Q1924">
        <v>0</v>
      </c>
      <c r="R1924">
        <v>0</v>
      </c>
      <c r="S1924">
        <v>31.06</v>
      </c>
    </row>
    <row r="1925" spans="1:19" x14ac:dyDescent="0.35">
      <c r="A1925">
        <v>2024</v>
      </c>
      <c r="B1925" t="s">
        <v>5532</v>
      </c>
      <c r="C1925">
        <v>64</v>
      </c>
      <c r="D1925">
        <v>2</v>
      </c>
      <c r="E1925">
        <v>11</v>
      </c>
      <c r="F1925" t="s">
        <v>125</v>
      </c>
      <c r="G1925" t="s">
        <v>6077</v>
      </c>
      <c r="H1925">
        <v>7</v>
      </c>
      <c r="I1925">
        <v>102351</v>
      </c>
      <c r="J1925">
        <v>102351</v>
      </c>
      <c r="K1925" t="s">
        <v>6920</v>
      </c>
      <c r="L1925">
        <v>0</v>
      </c>
      <c r="M1925" t="s">
        <v>5520</v>
      </c>
      <c r="N1925">
        <v>1531.06</v>
      </c>
      <c r="O1925">
        <v>0</v>
      </c>
      <c r="P1925">
        <v>0</v>
      </c>
      <c r="Q1925">
        <v>1531.06</v>
      </c>
      <c r="R1925">
        <v>0</v>
      </c>
      <c r="S1925">
        <v>0</v>
      </c>
    </row>
    <row r="1926" spans="1:19" x14ac:dyDescent="0.35">
      <c r="A1926">
        <v>2024</v>
      </c>
      <c r="B1926" t="s">
        <v>5532</v>
      </c>
      <c r="C1926">
        <v>64</v>
      </c>
      <c r="D1926">
        <v>2</v>
      </c>
      <c r="E1926">
        <v>12</v>
      </c>
      <c r="F1926" t="s">
        <v>769</v>
      </c>
      <c r="G1926" t="s">
        <v>6078</v>
      </c>
      <c r="H1926">
        <v>7</v>
      </c>
      <c r="I1926">
        <v>102351</v>
      </c>
      <c r="J1926">
        <v>1182</v>
      </c>
      <c r="K1926" t="s">
        <v>6920</v>
      </c>
      <c r="L1926">
        <v>0</v>
      </c>
      <c r="M1926" t="s">
        <v>5520</v>
      </c>
      <c r="N1926">
        <v>2500.9</v>
      </c>
      <c r="O1926">
        <v>0</v>
      </c>
      <c r="P1926">
        <v>0</v>
      </c>
      <c r="Q1926">
        <v>0</v>
      </c>
      <c r="R1926">
        <v>0</v>
      </c>
      <c r="S1926">
        <v>2500.9</v>
      </c>
    </row>
    <row r="1927" spans="1:19" x14ac:dyDescent="0.35">
      <c r="A1927">
        <v>2024</v>
      </c>
      <c r="B1927" t="s">
        <v>5721</v>
      </c>
      <c r="C1927">
        <v>66</v>
      </c>
      <c r="D1927">
        <v>2</v>
      </c>
      <c r="E1927">
        <v>6</v>
      </c>
      <c r="F1927" t="s">
        <v>254</v>
      </c>
      <c r="G1927" t="s">
        <v>5723</v>
      </c>
      <c r="H1927">
        <v>7</v>
      </c>
      <c r="I1927">
        <v>102351</v>
      </c>
      <c r="J1927">
        <v>2550</v>
      </c>
      <c r="K1927" t="s">
        <v>6920</v>
      </c>
      <c r="L1927">
        <v>0</v>
      </c>
      <c r="M1927" t="s">
        <v>5520</v>
      </c>
      <c r="N1927">
        <v>0</v>
      </c>
      <c r="O1927">
        <v>368</v>
      </c>
      <c r="P1927">
        <v>0</v>
      </c>
      <c r="Q1927">
        <v>0</v>
      </c>
      <c r="R1927">
        <v>0</v>
      </c>
      <c r="S1927">
        <v>368</v>
      </c>
    </row>
    <row r="1928" spans="1:19" x14ac:dyDescent="0.35">
      <c r="A1928">
        <v>2024</v>
      </c>
      <c r="B1928" t="s">
        <v>6084</v>
      </c>
      <c r="C1928">
        <v>67</v>
      </c>
      <c r="D1928">
        <v>2</v>
      </c>
      <c r="E1928">
        <v>10</v>
      </c>
      <c r="F1928" t="s">
        <v>262</v>
      </c>
      <c r="G1928" t="s">
        <v>6351</v>
      </c>
      <c r="H1928">
        <v>7</v>
      </c>
      <c r="I1928">
        <v>102351</v>
      </c>
      <c r="J1928">
        <v>1255467</v>
      </c>
      <c r="K1928" t="s">
        <v>6920</v>
      </c>
      <c r="L1928">
        <v>0</v>
      </c>
      <c r="M1928" t="s">
        <v>5520</v>
      </c>
      <c r="N1928">
        <v>145.02000000000001</v>
      </c>
      <c r="O1928">
        <v>0</v>
      </c>
      <c r="P1928">
        <v>0</v>
      </c>
      <c r="Q1928">
        <v>0</v>
      </c>
      <c r="R1928">
        <v>0</v>
      </c>
      <c r="S1928">
        <v>145.02000000000001</v>
      </c>
    </row>
    <row r="1929" spans="1:19" x14ac:dyDescent="0.35">
      <c r="A1929">
        <v>2024</v>
      </c>
      <c r="B1929" t="s">
        <v>5684</v>
      </c>
      <c r="C1929">
        <v>68</v>
      </c>
      <c r="D1929">
        <v>2</v>
      </c>
      <c r="E1929">
        <v>1</v>
      </c>
      <c r="F1929" t="s">
        <v>555</v>
      </c>
      <c r="G1929" t="s">
        <v>6660</v>
      </c>
      <c r="H1929">
        <v>7</v>
      </c>
      <c r="I1929">
        <v>102351</v>
      </c>
      <c r="J1929">
        <v>2</v>
      </c>
      <c r="K1929" t="s">
        <v>6920</v>
      </c>
      <c r="L1929">
        <v>0</v>
      </c>
      <c r="M1929" t="s">
        <v>5520</v>
      </c>
      <c r="N1929">
        <v>934.65</v>
      </c>
      <c r="O1929">
        <v>0</v>
      </c>
      <c r="P1929">
        <v>0</v>
      </c>
      <c r="Q1929">
        <v>0</v>
      </c>
      <c r="R1929">
        <v>0</v>
      </c>
      <c r="S1929">
        <v>934.65</v>
      </c>
    </row>
    <row r="1930" spans="1:19" x14ac:dyDescent="0.35">
      <c r="A1930">
        <v>2024</v>
      </c>
      <c r="B1930" t="s">
        <v>5684</v>
      </c>
      <c r="C1930">
        <v>68</v>
      </c>
      <c r="D1930">
        <v>2</v>
      </c>
      <c r="E1930">
        <v>6</v>
      </c>
      <c r="F1930" t="s">
        <v>635</v>
      </c>
      <c r="G1930" t="s">
        <v>6664</v>
      </c>
      <c r="H1930">
        <v>7</v>
      </c>
      <c r="I1930">
        <v>102351</v>
      </c>
      <c r="J1930">
        <v>2</v>
      </c>
      <c r="K1930" t="s">
        <v>6920</v>
      </c>
      <c r="L1930">
        <v>0</v>
      </c>
      <c r="M1930" t="s">
        <v>5520</v>
      </c>
      <c r="N1930">
        <v>285.52999999999997</v>
      </c>
      <c r="O1930">
        <v>0</v>
      </c>
      <c r="P1930">
        <v>0</v>
      </c>
      <c r="Q1930">
        <v>0</v>
      </c>
      <c r="R1930">
        <v>0</v>
      </c>
      <c r="S1930">
        <v>285.52999999999997</v>
      </c>
    </row>
    <row r="1931" spans="1:19" x14ac:dyDescent="0.35">
      <c r="A1931">
        <v>2024</v>
      </c>
      <c r="B1931" t="s">
        <v>5684</v>
      </c>
      <c r="C1931">
        <v>68</v>
      </c>
      <c r="D1931">
        <v>2</v>
      </c>
      <c r="E1931">
        <v>8</v>
      </c>
      <c r="F1931" t="s">
        <v>785</v>
      </c>
      <c r="G1931" t="s">
        <v>6925</v>
      </c>
      <c r="H1931">
        <v>7</v>
      </c>
      <c r="I1931">
        <v>102351</v>
      </c>
      <c r="J1931">
        <v>1</v>
      </c>
      <c r="K1931" t="s">
        <v>6920</v>
      </c>
      <c r="L1931">
        <v>0</v>
      </c>
      <c r="M1931" t="s">
        <v>5520</v>
      </c>
      <c r="N1931">
        <v>128.13</v>
      </c>
      <c r="O1931">
        <v>0</v>
      </c>
      <c r="P1931">
        <v>0</v>
      </c>
      <c r="Q1931">
        <v>0</v>
      </c>
      <c r="R1931">
        <v>0</v>
      </c>
      <c r="S1931">
        <v>128.13</v>
      </c>
    </row>
    <row r="1932" spans="1:19" x14ac:dyDescent="0.35">
      <c r="A1932">
        <v>2024</v>
      </c>
      <c r="B1932" t="s">
        <v>5691</v>
      </c>
      <c r="C1932">
        <v>69</v>
      </c>
      <c r="D1932">
        <v>2</v>
      </c>
      <c r="E1932">
        <v>2</v>
      </c>
      <c r="F1932" t="s">
        <v>622</v>
      </c>
      <c r="G1932" t="s">
        <v>5830</v>
      </c>
      <c r="H1932">
        <v>7</v>
      </c>
      <c r="I1932">
        <v>102351</v>
      </c>
      <c r="J1932">
        <v>3</v>
      </c>
      <c r="K1932" t="s">
        <v>6920</v>
      </c>
      <c r="L1932">
        <v>0</v>
      </c>
      <c r="M1932" t="s">
        <v>5520</v>
      </c>
      <c r="N1932">
        <v>1033</v>
      </c>
      <c r="O1932">
        <v>0</v>
      </c>
      <c r="P1932">
        <v>0</v>
      </c>
      <c r="Q1932">
        <v>0</v>
      </c>
      <c r="R1932">
        <v>0</v>
      </c>
      <c r="S1932">
        <v>1033</v>
      </c>
    </row>
    <row r="1933" spans="1:19" x14ac:dyDescent="0.35">
      <c r="A1933">
        <v>2024</v>
      </c>
      <c r="B1933" t="s">
        <v>5691</v>
      </c>
      <c r="C1933">
        <v>69</v>
      </c>
      <c r="D1933">
        <v>2</v>
      </c>
      <c r="E1933">
        <v>6</v>
      </c>
      <c r="F1933" t="s">
        <v>300</v>
      </c>
      <c r="G1933" t="s">
        <v>6926</v>
      </c>
      <c r="H1933">
        <v>7</v>
      </c>
      <c r="I1933">
        <v>102351</v>
      </c>
      <c r="J1933">
        <v>5</v>
      </c>
      <c r="K1933" t="s">
        <v>6920</v>
      </c>
      <c r="L1933">
        <v>0</v>
      </c>
      <c r="M1933" t="s">
        <v>5520</v>
      </c>
      <c r="N1933">
        <v>0.33</v>
      </c>
      <c r="O1933">
        <v>0</v>
      </c>
      <c r="P1933">
        <v>0</v>
      </c>
      <c r="Q1933">
        <v>0</v>
      </c>
      <c r="R1933">
        <v>0</v>
      </c>
      <c r="S1933">
        <v>0.33</v>
      </c>
    </row>
    <row r="1934" spans="1:19" x14ac:dyDescent="0.35">
      <c r="A1934">
        <v>2024</v>
      </c>
      <c r="B1934" t="s">
        <v>5691</v>
      </c>
      <c r="C1934">
        <v>69</v>
      </c>
      <c r="D1934">
        <v>2</v>
      </c>
      <c r="E1934">
        <v>7</v>
      </c>
      <c r="F1934" t="s">
        <v>527</v>
      </c>
      <c r="G1934" t="s">
        <v>6669</v>
      </c>
      <c r="H1934">
        <v>7</v>
      </c>
      <c r="I1934">
        <v>102351</v>
      </c>
      <c r="J1934">
        <v>108</v>
      </c>
      <c r="K1934" t="s">
        <v>6920</v>
      </c>
      <c r="L1934">
        <v>0</v>
      </c>
      <c r="M1934" t="s">
        <v>5520</v>
      </c>
      <c r="N1934">
        <v>144.27000000000001</v>
      </c>
      <c r="O1934">
        <v>0</v>
      </c>
      <c r="P1934">
        <v>0</v>
      </c>
      <c r="Q1934">
        <v>0</v>
      </c>
      <c r="R1934">
        <v>0</v>
      </c>
      <c r="S1934">
        <v>144.27000000000001</v>
      </c>
    </row>
    <row r="1935" spans="1:19" x14ac:dyDescent="0.35">
      <c r="A1935">
        <v>2024</v>
      </c>
      <c r="B1935" t="s">
        <v>6092</v>
      </c>
      <c r="C1935">
        <v>70</v>
      </c>
      <c r="D1935">
        <v>2</v>
      </c>
      <c r="E1935">
        <v>9</v>
      </c>
      <c r="F1935" t="s">
        <v>788</v>
      </c>
      <c r="G1935" t="s">
        <v>6094</v>
      </c>
      <c r="H1935">
        <v>7</v>
      </c>
      <c r="I1935">
        <v>102351</v>
      </c>
      <c r="J1935">
        <v>3</v>
      </c>
      <c r="K1935" t="s">
        <v>6920</v>
      </c>
      <c r="L1935">
        <v>0</v>
      </c>
      <c r="M1935" t="s">
        <v>5520</v>
      </c>
      <c r="N1935">
        <v>944.68</v>
      </c>
      <c r="O1935">
        <v>0</v>
      </c>
      <c r="P1935">
        <v>0</v>
      </c>
      <c r="Q1935">
        <v>0</v>
      </c>
      <c r="R1935">
        <v>0</v>
      </c>
      <c r="S1935">
        <v>944.68</v>
      </c>
    </row>
    <row r="1936" spans="1:19" x14ac:dyDescent="0.35">
      <c r="A1936">
        <v>2024</v>
      </c>
      <c r="B1936" t="s">
        <v>6455</v>
      </c>
      <c r="C1936">
        <v>72</v>
      </c>
      <c r="D1936">
        <v>2</v>
      </c>
      <c r="E1936">
        <v>1</v>
      </c>
      <c r="F1936" t="s">
        <v>791</v>
      </c>
      <c r="G1936" t="s">
        <v>6679</v>
      </c>
      <c r="H1936">
        <v>7</v>
      </c>
      <c r="I1936">
        <v>102351</v>
      </c>
      <c r="J1936">
        <v>4</v>
      </c>
      <c r="K1936" t="s">
        <v>6920</v>
      </c>
      <c r="L1936">
        <v>0</v>
      </c>
      <c r="M1936" t="s">
        <v>5520</v>
      </c>
      <c r="N1936">
        <v>0.3</v>
      </c>
      <c r="O1936">
        <v>0</v>
      </c>
      <c r="P1936">
        <v>0</v>
      </c>
      <c r="Q1936">
        <v>0</v>
      </c>
      <c r="R1936">
        <v>0</v>
      </c>
      <c r="S1936">
        <v>0.3</v>
      </c>
    </row>
    <row r="1937" spans="1:19" x14ac:dyDescent="0.35">
      <c r="A1937">
        <v>2024</v>
      </c>
      <c r="B1937" t="s">
        <v>6455</v>
      </c>
      <c r="C1937">
        <v>72</v>
      </c>
      <c r="D1937">
        <v>2</v>
      </c>
      <c r="E1937">
        <v>2</v>
      </c>
      <c r="F1937" t="s">
        <v>532</v>
      </c>
      <c r="G1937" t="s">
        <v>6680</v>
      </c>
      <c r="H1937">
        <v>7</v>
      </c>
      <c r="I1937">
        <v>102351</v>
      </c>
      <c r="J1937">
        <v>4</v>
      </c>
      <c r="K1937" t="s">
        <v>6920</v>
      </c>
      <c r="L1937">
        <v>0</v>
      </c>
      <c r="M1937" t="s">
        <v>5520</v>
      </c>
      <c r="N1937">
        <v>2201.35</v>
      </c>
      <c r="O1937">
        <v>0</v>
      </c>
      <c r="P1937">
        <v>0</v>
      </c>
      <c r="Q1937">
        <v>0</v>
      </c>
      <c r="R1937">
        <v>0</v>
      </c>
      <c r="S1937">
        <v>2201.35</v>
      </c>
    </row>
    <row r="1938" spans="1:19" x14ac:dyDescent="0.35">
      <c r="A1938">
        <v>2024</v>
      </c>
      <c r="B1938" t="s">
        <v>6455</v>
      </c>
      <c r="C1938">
        <v>72</v>
      </c>
      <c r="D1938">
        <v>2</v>
      </c>
      <c r="E1938">
        <v>3</v>
      </c>
      <c r="F1938" t="s">
        <v>527</v>
      </c>
      <c r="G1938" t="s">
        <v>6681</v>
      </c>
      <c r="H1938">
        <v>7</v>
      </c>
      <c r="I1938">
        <v>102351</v>
      </c>
      <c r="J1938">
        <v>2</v>
      </c>
      <c r="K1938" t="s">
        <v>6920</v>
      </c>
      <c r="L1938">
        <v>0</v>
      </c>
      <c r="M1938" t="s">
        <v>5520</v>
      </c>
      <c r="N1938">
        <v>108.55</v>
      </c>
      <c r="O1938">
        <v>0</v>
      </c>
      <c r="P1938">
        <v>0</v>
      </c>
      <c r="Q1938">
        <v>0</v>
      </c>
      <c r="R1938">
        <v>0</v>
      </c>
      <c r="S1938">
        <v>108.55</v>
      </c>
    </row>
    <row r="1939" spans="1:19" x14ac:dyDescent="0.35">
      <c r="A1939">
        <v>2024</v>
      </c>
      <c r="B1939" t="s">
        <v>5594</v>
      </c>
      <c r="C1939">
        <v>73</v>
      </c>
      <c r="D1939">
        <v>2</v>
      </c>
      <c r="E1939">
        <v>5</v>
      </c>
      <c r="F1939" t="s">
        <v>300</v>
      </c>
      <c r="G1939" t="s">
        <v>6095</v>
      </c>
      <c r="H1939">
        <v>7</v>
      </c>
      <c r="I1939">
        <v>102351</v>
      </c>
      <c r="J1939">
        <v>102351</v>
      </c>
      <c r="K1939" t="s">
        <v>6920</v>
      </c>
      <c r="L1939">
        <v>0</v>
      </c>
      <c r="M1939" t="s">
        <v>5520</v>
      </c>
      <c r="N1939">
        <v>531</v>
      </c>
      <c r="O1939">
        <v>0</v>
      </c>
      <c r="P1939">
        <v>0</v>
      </c>
      <c r="Q1939">
        <v>0</v>
      </c>
      <c r="R1939">
        <v>0</v>
      </c>
      <c r="S1939">
        <v>531</v>
      </c>
    </row>
    <row r="1940" spans="1:19" x14ac:dyDescent="0.35">
      <c r="A1940">
        <v>2024</v>
      </c>
      <c r="B1940" t="s">
        <v>5594</v>
      </c>
      <c r="C1940">
        <v>73</v>
      </c>
      <c r="D1940">
        <v>2</v>
      </c>
      <c r="E1940">
        <v>11</v>
      </c>
      <c r="F1940" t="s">
        <v>442</v>
      </c>
      <c r="G1940" t="s">
        <v>6097</v>
      </c>
      <c r="H1940">
        <v>7</v>
      </c>
      <c r="I1940">
        <v>102351</v>
      </c>
      <c r="J1940">
        <v>108</v>
      </c>
      <c r="K1940" t="s">
        <v>6920</v>
      </c>
      <c r="L1940">
        <v>0</v>
      </c>
      <c r="M1940" t="s">
        <v>5520</v>
      </c>
      <c r="N1940">
        <v>120</v>
      </c>
      <c r="O1940">
        <v>0</v>
      </c>
      <c r="P1940">
        <v>0</v>
      </c>
      <c r="Q1940">
        <v>0</v>
      </c>
      <c r="R1940">
        <v>0</v>
      </c>
      <c r="S1940">
        <v>120</v>
      </c>
    </row>
    <row r="1941" spans="1:19" x14ac:dyDescent="0.35">
      <c r="A1941">
        <v>2024</v>
      </c>
      <c r="B1941" t="s">
        <v>5876</v>
      </c>
      <c r="C1941">
        <v>74</v>
      </c>
      <c r="D1941">
        <v>2</v>
      </c>
      <c r="E1941">
        <v>6</v>
      </c>
      <c r="F1941" t="s">
        <v>800</v>
      </c>
      <c r="G1941" t="s">
        <v>6688</v>
      </c>
      <c r="H1941">
        <v>7</v>
      </c>
      <c r="I1941">
        <v>102351</v>
      </c>
      <c r="J1941">
        <v>2</v>
      </c>
      <c r="K1941" t="s">
        <v>6920</v>
      </c>
      <c r="L1941">
        <v>0</v>
      </c>
      <c r="M1941" t="s">
        <v>5520</v>
      </c>
      <c r="N1941">
        <v>150.29</v>
      </c>
      <c r="O1941">
        <v>0</v>
      </c>
      <c r="P1941">
        <v>0</v>
      </c>
      <c r="Q1941">
        <v>0</v>
      </c>
      <c r="R1941">
        <v>0</v>
      </c>
      <c r="S1941">
        <v>150.29</v>
      </c>
    </row>
    <row r="1942" spans="1:19" x14ac:dyDescent="0.35">
      <c r="A1942">
        <v>2024</v>
      </c>
      <c r="B1942" t="s">
        <v>5876</v>
      </c>
      <c r="C1942">
        <v>74</v>
      </c>
      <c r="D1942">
        <v>2</v>
      </c>
      <c r="E1942">
        <v>9</v>
      </c>
      <c r="F1942" t="s">
        <v>377</v>
      </c>
      <c r="G1942" t="s">
        <v>6504</v>
      </c>
      <c r="H1942">
        <v>7</v>
      </c>
      <c r="I1942">
        <v>102351</v>
      </c>
      <c r="J1942">
        <v>102351</v>
      </c>
      <c r="K1942" t="s">
        <v>6920</v>
      </c>
      <c r="L1942">
        <v>0</v>
      </c>
      <c r="M1942" t="s">
        <v>5520</v>
      </c>
      <c r="N1942">
        <v>3593</v>
      </c>
      <c r="O1942">
        <v>0</v>
      </c>
      <c r="P1942">
        <v>0</v>
      </c>
      <c r="Q1942">
        <v>0</v>
      </c>
      <c r="R1942">
        <v>0</v>
      </c>
      <c r="S1942">
        <v>3593</v>
      </c>
    </row>
    <row r="1943" spans="1:19" x14ac:dyDescent="0.35">
      <c r="A1943">
        <v>2024</v>
      </c>
      <c r="B1943" t="s">
        <v>6099</v>
      </c>
      <c r="C1943">
        <v>75</v>
      </c>
      <c r="D1943">
        <v>2</v>
      </c>
      <c r="E1943">
        <v>9</v>
      </c>
      <c r="F1943" t="s">
        <v>351</v>
      </c>
      <c r="G1943" t="s">
        <v>6104</v>
      </c>
      <c r="H1943">
        <v>7</v>
      </c>
      <c r="I1943">
        <v>102351</v>
      </c>
      <c r="J1943">
        <v>1000</v>
      </c>
      <c r="K1943" t="s">
        <v>6920</v>
      </c>
      <c r="L1943">
        <v>0</v>
      </c>
      <c r="M1943" t="s">
        <v>5520</v>
      </c>
      <c r="N1943">
        <v>4</v>
      </c>
      <c r="O1943">
        <v>0</v>
      </c>
      <c r="P1943">
        <v>0</v>
      </c>
      <c r="Q1943">
        <v>0</v>
      </c>
      <c r="R1943">
        <v>0</v>
      </c>
      <c r="S1943">
        <v>4</v>
      </c>
    </row>
    <row r="1944" spans="1:19" x14ac:dyDescent="0.35">
      <c r="A1944">
        <v>2024</v>
      </c>
      <c r="B1944" t="s">
        <v>5758</v>
      </c>
      <c r="C1944">
        <v>76</v>
      </c>
      <c r="D1944">
        <v>2</v>
      </c>
      <c r="E1944">
        <v>6</v>
      </c>
      <c r="F1944" t="s">
        <v>809</v>
      </c>
      <c r="G1944" t="s">
        <v>6105</v>
      </c>
      <c r="H1944">
        <v>7</v>
      </c>
      <c r="I1944">
        <v>102351</v>
      </c>
      <c r="J1944">
        <v>3</v>
      </c>
      <c r="K1944" t="s">
        <v>6920</v>
      </c>
      <c r="L1944">
        <v>0</v>
      </c>
      <c r="M1944" t="s">
        <v>5520</v>
      </c>
      <c r="N1944">
        <v>497.11</v>
      </c>
      <c r="O1944">
        <v>0</v>
      </c>
      <c r="P1944">
        <v>0</v>
      </c>
      <c r="Q1944">
        <v>0</v>
      </c>
      <c r="R1944">
        <v>0</v>
      </c>
      <c r="S1944">
        <v>497.11</v>
      </c>
    </row>
    <row r="1945" spans="1:19" x14ac:dyDescent="0.35">
      <c r="A1945">
        <v>2024</v>
      </c>
      <c r="B1945" t="s">
        <v>5770</v>
      </c>
      <c r="C1945">
        <v>77</v>
      </c>
      <c r="D1945">
        <v>2</v>
      </c>
      <c r="E1945">
        <v>4</v>
      </c>
      <c r="F1945" t="s">
        <v>813</v>
      </c>
      <c r="G1945" t="s">
        <v>6108</v>
      </c>
      <c r="H1945">
        <v>7</v>
      </c>
      <c r="I1945">
        <v>102351</v>
      </c>
      <c r="J1945">
        <v>3</v>
      </c>
      <c r="K1945" t="s">
        <v>6920</v>
      </c>
      <c r="L1945">
        <v>0</v>
      </c>
      <c r="M1945" t="s">
        <v>5520</v>
      </c>
      <c r="N1945">
        <v>425</v>
      </c>
      <c r="O1945">
        <v>429</v>
      </c>
      <c r="P1945">
        <v>0</v>
      </c>
      <c r="Q1945">
        <v>425</v>
      </c>
      <c r="R1945">
        <v>0</v>
      </c>
      <c r="S1945">
        <v>429</v>
      </c>
    </row>
    <row r="1946" spans="1:19" x14ac:dyDescent="0.35">
      <c r="A1946">
        <v>2024</v>
      </c>
      <c r="B1946" t="s">
        <v>5578</v>
      </c>
      <c r="C1946">
        <v>79</v>
      </c>
      <c r="D1946">
        <v>2</v>
      </c>
      <c r="E1946">
        <v>2</v>
      </c>
      <c r="F1946" t="s">
        <v>300</v>
      </c>
      <c r="G1946" t="s">
        <v>6242</v>
      </c>
      <c r="H1946">
        <v>7</v>
      </c>
      <c r="I1946">
        <v>102351</v>
      </c>
      <c r="J1946">
        <v>2</v>
      </c>
      <c r="K1946" t="s">
        <v>6920</v>
      </c>
      <c r="L1946">
        <v>0</v>
      </c>
      <c r="M1946" t="s">
        <v>5520</v>
      </c>
      <c r="N1946">
        <v>1749.34</v>
      </c>
      <c r="O1946">
        <v>0</v>
      </c>
      <c r="P1946">
        <v>0</v>
      </c>
      <c r="Q1946">
        <v>1749.34</v>
      </c>
      <c r="R1946">
        <v>0</v>
      </c>
      <c r="S1946">
        <v>0</v>
      </c>
    </row>
    <row r="1947" spans="1:19" x14ac:dyDescent="0.35">
      <c r="A1947">
        <v>2024</v>
      </c>
      <c r="B1947" t="s">
        <v>5578</v>
      </c>
      <c r="C1947">
        <v>79</v>
      </c>
      <c r="D1947">
        <v>2</v>
      </c>
      <c r="E1947">
        <v>5</v>
      </c>
      <c r="F1947" t="s">
        <v>751</v>
      </c>
      <c r="G1947" t="s">
        <v>6110</v>
      </c>
      <c r="H1947">
        <v>7</v>
      </c>
      <c r="I1947">
        <v>102351</v>
      </c>
      <c r="J1947">
        <v>4</v>
      </c>
      <c r="K1947" t="s">
        <v>6920</v>
      </c>
      <c r="L1947">
        <v>0</v>
      </c>
      <c r="M1947" t="s">
        <v>5520</v>
      </c>
      <c r="N1947">
        <v>3989.91</v>
      </c>
      <c r="O1947">
        <v>0</v>
      </c>
      <c r="P1947">
        <v>0</v>
      </c>
      <c r="Q1947">
        <v>3989.91</v>
      </c>
      <c r="R1947">
        <v>0</v>
      </c>
      <c r="S1947">
        <v>0</v>
      </c>
    </row>
    <row r="1948" spans="1:19" x14ac:dyDescent="0.35">
      <c r="A1948">
        <v>2024</v>
      </c>
      <c r="B1948" t="s">
        <v>5578</v>
      </c>
      <c r="C1948">
        <v>79</v>
      </c>
      <c r="D1948">
        <v>2</v>
      </c>
      <c r="E1948">
        <v>7</v>
      </c>
      <c r="F1948" t="s">
        <v>671</v>
      </c>
      <c r="G1948" t="s">
        <v>6927</v>
      </c>
      <c r="H1948">
        <v>7</v>
      </c>
      <c r="I1948">
        <v>102351</v>
      </c>
      <c r="J1948">
        <v>105</v>
      </c>
      <c r="K1948" t="s">
        <v>6920</v>
      </c>
      <c r="L1948">
        <v>0</v>
      </c>
      <c r="M1948" t="s">
        <v>5520</v>
      </c>
      <c r="N1948">
        <v>4.72</v>
      </c>
      <c r="O1948">
        <v>0</v>
      </c>
      <c r="P1948">
        <v>0</v>
      </c>
      <c r="Q1948">
        <v>0</v>
      </c>
      <c r="R1948">
        <v>0</v>
      </c>
      <c r="S1948">
        <v>4.72</v>
      </c>
    </row>
    <row r="1949" spans="1:19" x14ac:dyDescent="0.35">
      <c r="A1949">
        <v>2024</v>
      </c>
      <c r="B1949" t="s">
        <v>5578</v>
      </c>
      <c r="C1949">
        <v>79</v>
      </c>
      <c r="D1949">
        <v>2</v>
      </c>
      <c r="E1949">
        <v>8</v>
      </c>
      <c r="F1949" t="s">
        <v>490</v>
      </c>
      <c r="G1949" t="s">
        <v>5579</v>
      </c>
      <c r="H1949">
        <v>7</v>
      </c>
      <c r="I1949">
        <v>102351</v>
      </c>
      <c r="J1949">
        <v>108</v>
      </c>
      <c r="K1949" t="s">
        <v>6919</v>
      </c>
      <c r="L1949">
        <v>0</v>
      </c>
      <c r="M1949" t="s">
        <v>5520</v>
      </c>
      <c r="N1949">
        <v>6582.82</v>
      </c>
      <c r="O1949">
        <v>0</v>
      </c>
      <c r="P1949">
        <v>0</v>
      </c>
      <c r="Q1949">
        <v>0</v>
      </c>
      <c r="R1949">
        <v>0</v>
      </c>
      <c r="S1949">
        <v>6582.82</v>
      </c>
    </row>
    <row r="1950" spans="1:19" x14ac:dyDescent="0.35">
      <c r="A1950">
        <v>2024</v>
      </c>
      <c r="B1950" t="s">
        <v>5578</v>
      </c>
      <c r="C1950">
        <v>79</v>
      </c>
      <c r="D1950">
        <v>2</v>
      </c>
      <c r="E1950">
        <v>9</v>
      </c>
      <c r="F1950" t="s">
        <v>278</v>
      </c>
      <c r="G1950" t="s">
        <v>6928</v>
      </c>
      <c r="H1950">
        <v>7</v>
      </c>
      <c r="I1950">
        <v>102351</v>
      </c>
      <c r="J1950">
        <v>1</v>
      </c>
      <c r="K1950" t="s">
        <v>6920</v>
      </c>
      <c r="L1950">
        <v>0</v>
      </c>
      <c r="M1950" t="s">
        <v>5520</v>
      </c>
      <c r="N1950">
        <v>1811.09</v>
      </c>
      <c r="O1950">
        <v>0</v>
      </c>
      <c r="P1950">
        <v>0</v>
      </c>
      <c r="Q1950">
        <v>0</v>
      </c>
      <c r="R1950">
        <v>0</v>
      </c>
      <c r="S1950">
        <v>1811.09</v>
      </c>
    </row>
    <row r="1951" spans="1:19" x14ac:dyDescent="0.35">
      <c r="A1951">
        <v>2024</v>
      </c>
      <c r="B1951" t="s">
        <v>5578</v>
      </c>
      <c r="C1951">
        <v>79</v>
      </c>
      <c r="D1951">
        <v>2</v>
      </c>
      <c r="E1951">
        <v>12</v>
      </c>
      <c r="F1951" t="s">
        <v>351</v>
      </c>
      <c r="G1951" t="s">
        <v>6111</v>
      </c>
      <c r="H1951">
        <v>7</v>
      </c>
      <c r="I1951">
        <v>102351</v>
      </c>
      <c r="J1951">
        <v>4</v>
      </c>
      <c r="K1951" t="s">
        <v>6920</v>
      </c>
      <c r="L1951">
        <v>0</v>
      </c>
      <c r="M1951" t="s">
        <v>5520</v>
      </c>
      <c r="N1951">
        <v>2305.84</v>
      </c>
      <c r="O1951">
        <v>0</v>
      </c>
      <c r="P1951">
        <v>0</v>
      </c>
      <c r="Q1951">
        <v>2305.84</v>
      </c>
      <c r="R1951">
        <v>0</v>
      </c>
      <c r="S1951">
        <v>0</v>
      </c>
    </row>
    <row r="1952" spans="1:19" x14ac:dyDescent="0.35">
      <c r="A1952">
        <v>2024</v>
      </c>
      <c r="B1952" t="s">
        <v>5659</v>
      </c>
      <c r="C1952">
        <v>81</v>
      </c>
      <c r="D1952">
        <v>2</v>
      </c>
      <c r="E1952">
        <v>1</v>
      </c>
      <c r="F1952" t="s">
        <v>823</v>
      </c>
      <c r="G1952" t="s">
        <v>6699</v>
      </c>
      <c r="H1952">
        <v>7</v>
      </c>
      <c r="I1952">
        <v>102351</v>
      </c>
      <c r="J1952">
        <v>2</v>
      </c>
      <c r="K1952" t="s">
        <v>6920</v>
      </c>
      <c r="L1952">
        <v>0</v>
      </c>
      <c r="M1952" t="s">
        <v>5520</v>
      </c>
      <c r="N1952">
        <v>41.05</v>
      </c>
      <c r="O1952">
        <v>0</v>
      </c>
      <c r="P1952">
        <v>0</v>
      </c>
      <c r="Q1952">
        <v>0</v>
      </c>
      <c r="R1952">
        <v>0</v>
      </c>
      <c r="S1952">
        <v>41.05</v>
      </c>
    </row>
    <row r="1953" spans="1:19" x14ac:dyDescent="0.35">
      <c r="A1953">
        <v>2024</v>
      </c>
      <c r="B1953" t="s">
        <v>5659</v>
      </c>
      <c r="C1953">
        <v>81</v>
      </c>
      <c r="D1953">
        <v>2</v>
      </c>
      <c r="E1953">
        <v>2</v>
      </c>
      <c r="F1953" t="s">
        <v>391</v>
      </c>
      <c r="G1953" t="s">
        <v>6700</v>
      </c>
      <c r="H1953">
        <v>7</v>
      </c>
      <c r="I1953">
        <v>102351</v>
      </c>
      <c r="J1953">
        <v>1234</v>
      </c>
      <c r="K1953" t="s">
        <v>6929</v>
      </c>
      <c r="L1953">
        <v>0</v>
      </c>
      <c r="M1953" t="s">
        <v>5520</v>
      </c>
      <c r="N1953">
        <v>4625</v>
      </c>
      <c r="O1953">
        <v>0</v>
      </c>
      <c r="P1953">
        <v>0</v>
      </c>
      <c r="Q1953">
        <v>0</v>
      </c>
      <c r="R1953">
        <v>0</v>
      </c>
      <c r="S1953">
        <v>4625</v>
      </c>
    </row>
    <row r="1954" spans="1:19" x14ac:dyDescent="0.35">
      <c r="A1954">
        <v>2024</v>
      </c>
      <c r="B1954" t="s">
        <v>5659</v>
      </c>
      <c r="C1954">
        <v>81</v>
      </c>
      <c r="D1954">
        <v>2</v>
      </c>
      <c r="E1954">
        <v>5</v>
      </c>
      <c r="F1954" t="s">
        <v>480</v>
      </c>
      <c r="G1954" t="s">
        <v>6703</v>
      </c>
      <c r="H1954">
        <v>7</v>
      </c>
      <c r="I1954">
        <v>102351</v>
      </c>
      <c r="J1954">
        <v>6</v>
      </c>
      <c r="K1954" t="s">
        <v>6920</v>
      </c>
      <c r="L1954">
        <v>0</v>
      </c>
      <c r="M1954" t="s">
        <v>5520</v>
      </c>
      <c r="N1954">
        <v>53</v>
      </c>
      <c r="O1954">
        <v>0</v>
      </c>
      <c r="P1954">
        <v>0</v>
      </c>
      <c r="Q1954">
        <v>0</v>
      </c>
      <c r="R1954">
        <v>0</v>
      </c>
      <c r="S1954">
        <v>53</v>
      </c>
    </row>
    <row r="1955" spans="1:19" x14ac:dyDescent="0.35">
      <c r="A1955">
        <v>2024</v>
      </c>
      <c r="B1955" t="s">
        <v>5659</v>
      </c>
      <c r="C1955">
        <v>81</v>
      </c>
      <c r="D1955">
        <v>2</v>
      </c>
      <c r="E1955">
        <v>6</v>
      </c>
      <c r="F1955" t="s">
        <v>278</v>
      </c>
      <c r="G1955" t="s">
        <v>5660</v>
      </c>
      <c r="H1955">
        <v>7</v>
      </c>
      <c r="I1955">
        <v>102351</v>
      </c>
      <c r="J1955">
        <v>3</v>
      </c>
      <c r="K1955" t="s">
        <v>6920</v>
      </c>
      <c r="L1955">
        <v>0</v>
      </c>
      <c r="M1955" t="s">
        <v>5520</v>
      </c>
      <c r="N1955">
        <v>324</v>
      </c>
      <c r="O1955">
        <v>0</v>
      </c>
      <c r="P1955">
        <v>0</v>
      </c>
      <c r="Q1955">
        <v>0</v>
      </c>
      <c r="R1955">
        <v>0</v>
      </c>
      <c r="S1955">
        <v>324</v>
      </c>
    </row>
    <row r="1956" spans="1:19" x14ac:dyDescent="0.35">
      <c r="A1956">
        <v>2024</v>
      </c>
      <c r="B1956" t="s">
        <v>6113</v>
      </c>
      <c r="C1956">
        <v>82</v>
      </c>
      <c r="D1956">
        <v>2</v>
      </c>
      <c r="E1956">
        <v>2</v>
      </c>
      <c r="F1956" t="s">
        <v>391</v>
      </c>
      <c r="G1956" t="s">
        <v>6114</v>
      </c>
      <c r="H1956">
        <v>7</v>
      </c>
      <c r="I1956">
        <v>102351</v>
      </c>
      <c r="J1956">
        <v>102351</v>
      </c>
      <c r="K1956" t="s">
        <v>6920</v>
      </c>
      <c r="L1956">
        <v>0</v>
      </c>
      <c r="M1956" t="s">
        <v>5520</v>
      </c>
      <c r="N1956">
        <v>1371.53</v>
      </c>
      <c r="O1956">
        <v>0</v>
      </c>
      <c r="P1956">
        <v>0</v>
      </c>
      <c r="Q1956">
        <v>0</v>
      </c>
      <c r="R1956">
        <v>0</v>
      </c>
      <c r="S1956">
        <v>1371.53</v>
      </c>
    </row>
    <row r="1957" spans="1:19" x14ac:dyDescent="0.35">
      <c r="A1957">
        <v>2024</v>
      </c>
      <c r="B1957" t="s">
        <v>5686</v>
      </c>
      <c r="C1957">
        <v>84</v>
      </c>
      <c r="D1957">
        <v>2</v>
      </c>
      <c r="E1957">
        <v>1</v>
      </c>
      <c r="F1957" t="s">
        <v>830</v>
      </c>
      <c r="G1957" t="s">
        <v>6120</v>
      </c>
      <c r="H1957">
        <v>7</v>
      </c>
      <c r="I1957">
        <v>102351</v>
      </c>
      <c r="J1957">
        <v>3</v>
      </c>
      <c r="K1957" t="s">
        <v>6920</v>
      </c>
      <c r="L1957">
        <v>0</v>
      </c>
      <c r="M1957" t="s">
        <v>5520</v>
      </c>
      <c r="N1957">
        <v>475.58</v>
      </c>
      <c r="O1957">
        <v>0</v>
      </c>
      <c r="P1957">
        <v>0</v>
      </c>
      <c r="Q1957">
        <v>0</v>
      </c>
      <c r="R1957">
        <v>0</v>
      </c>
      <c r="S1957">
        <v>475.58</v>
      </c>
    </row>
    <row r="1958" spans="1:19" x14ac:dyDescent="0.35">
      <c r="A1958">
        <v>2024</v>
      </c>
      <c r="B1958" t="s">
        <v>6704</v>
      </c>
      <c r="C1958">
        <v>86</v>
      </c>
      <c r="D1958">
        <v>2</v>
      </c>
      <c r="E1958">
        <v>5</v>
      </c>
      <c r="F1958" t="s">
        <v>843</v>
      </c>
      <c r="G1958" t="s">
        <v>6707</v>
      </c>
      <c r="H1958">
        <v>7</v>
      </c>
      <c r="I1958">
        <v>102351</v>
      </c>
      <c r="J1958">
        <v>2</v>
      </c>
      <c r="K1958" t="s">
        <v>6920</v>
      </c>
      <c r="L1958">
        <v>0</v>
      </c>
      <c r="M1958" t="s">
        <v>5520</v>
      </c>
      <c r="N1958">
        <v>1417.98</v>
      </c>
      <c r="O1958">
        <v>3.89</v>
      </c>
      <c r="P1958">
        <v>0</v>
      </c>
      <c r="Q1958">
        <v>0</v>
      </c>
      <c r="R1958">
        <v>0</v>
      </c>
      <c r="S1958">
        <v>1421.87</v>
      </c>
    </row>
    <row r="1959" spans="1:19" x14ac:dyDescent="0.35">
      <c r="A1959">
        <v>2024</v>
      </c>
      <c r="B1959" t="s">
        <v>5551</v>
      </c>
      <c r="C1959">
        <v>89</v>
      </c>
      <c r="D1959">
        <v>2</v>
      </c>
      <c r="E1959">
        <v>4</v>
      </c>
      <c r="F1959" t="s">
        <v>354</v>
      </c>
      <c r="G1959" t="s">
        <v>6134</v>
      </c>
      <c r="H1959">
        <v>7</v>
      </c>
      <c r="I1959">
        <v>102351</v>
      </c>
      <c r="J1959">
        <v>102351</v>
      </c>
      <c r="K1959" t="s">
        <v>6920</v>
      </c>
      <c r="L1959">
        <v>0</v>
      </c>
      <c r="M1959" t="s">
        <v>5520</v>
      </c>
      <c r="N1959">
        <v>873.79</v>
      </c>
      <c r="O1959">
        <v>0</v>
      </c>
      <c r="P1959">
        <v>0</v>
      </c>
      <c r="Q1959">
        <v>650.71</v>
      </c>
      <c r="R1959">
        <v>0</v>
      </c>
      <c r="S1959">
        <v>223.08</v>
      </c>
    </row>
    <row r="1960" spans="1:19" x14ac:dyDescent="0.35">
      <c r="A1960">
        <v>2024</v>
      </c>
      <c r="B1960" t="s">
        <v>5551</v>
      </c>
      <c r="C1960">
        <v>89</v>
      </c>
      <c r="D1960">
        <v>2</v>
      </c>
      <c r="E1960">
        <v>5</v>
      </c>
      <c r="F1960" t="s">
        <v>854</v>
      </c>
      <c r="G1960" t="s">
        <v>6337</v>
      </c>
      <c r="H1960">
        <v>7</v>
      </c>
      <c r="I1960">
        <v>102351</v>
      </c>
      <c r="J1960">
        <v>105</v>
      </c>
      <c r="K1960" t="s">
        <v>6919</v>
      </c>
      <c r="L1960">
        <v>0</v>
      </c>
      <c r="M1960" t="s">
        <v>5520</v>
      </c>
      <c r="N1960">
        <v>31.85</v>
      </c>
      <c r="O1960">
        <v>0</v>
      </c>
      <c r="P1960">
        <v>0</v>
      </c>
      <c r="Q1960">
        <v>0</v>
      </c>
      <c r="R1960">
        <v>0</v>
      </c>
      <c r="S1960">
        <v>31.85</v>
      </c>
    </row>
    <row r="1961" spans="1:19" x14ac:dyDescent="0.35">
      <c r="A1961">
        <v>2024</v>
      </c>
      <c r="B1961" t="s">
        <v>5551</v>
      </c>
      <c r="C1961">
        <v>89</v>
      </c>
      <c r="D1961">
        <v>2</v>
      </c>
      <c r="E1961">
        <v>13</v>
      </c>
      <c r="F1961" t="s">
        <v>125</v>
      </c>
      <c r="G1961" t="s">
        <v>6138</v>
      </c>
      <c r="H1961">
        <v>7</v>
      </c>
      <c r="I1961">
        <v>102351</v>
      </c>
      <c r="J1961">
        <v>3</v>
      </c>
      <c r="K1961" t="s">
        <v>6920</v>
      </c>
      <c r="L1961">
        <v>0</v>
      </c>
      <c r="M1961" t="s">
        <v>5520</v>
      </c>
      <c r="N1961">
        <v>371.22</v>
      </c>
      <c r="O1961">
        <v>0</v>
      </c>
      <c r="P1961">
        <v>0</v>
      </c>
      <c r="Q1961">
        <v>0</v>
      </c>
      <c r="R1961">
        <v>0</v>
      </c>
      <c r="S1961">
        <v>371.22</v>
      </c>
    </row>
    <row r="1962" spans="1:19" x14ac:dyDescent="0.35">
      <c r="A1962">
        <v>2024</v>
      </c>
      <c r="B1962" t="s">
        <v>5551</v>
      </c>
      <c r="C1962">
        <v>89</v>
      </c>
      <c r="D1962">
        <v>2</v>
      </c>
      <c r="E1962">
        <v>15</v>
      </c>
      <c r="F1962" t="s">
        <v>627</v>
      </c>
      <c r="G1962" t="s">
        <v>6139</v>
      </c>
      <c r="H1962">
        <v>7</v>
      </c>
      <c r="I1962">
        <v>102351</v>
      </c>
      <c r="J1962">
        <v>9995</v>
      </c>
      <c r="K1962" t="s">
        <v>6919</v>
      </c>
      <c r="L1962">
        <v>0</v>
      </c>
      <c r="M1962" t="s">
        <v>5520</v>
      </c>
      <c r="N1962">
        <v>230.66</v>
      </c>
      <c r="O1962">
        <v>0</v>
      </c>
      <c r="P1962">
        <v>0</v>
      </c>
      <c r="Q1962">
        <v>0</v>
      </c>
      <c r="R1962">
        <v>0</v>
      </c>
      <c r="S1962">
        <v>230.66</v>
      </c>
    </row>
    <row r="1963" spans="1:19" x14ac:dyDescent="0.35">
      <c r="A1963">
        <v>2024</v>
      </c>
      <c r="B1963" t="s">
        <v>5868</v>
      </c>
      <c r="C1963">
        <v>90</v>
      </c>
      <c r="D1963">
        <v>2</v>
      </c>
      <c r="E1963">
        <v>5</v>
      </c>
      <c r="F1963" t="s">
        <v>642</v>
      </c>
      <c r="G1963" t="s">
        <v>6717</v>
      </c>
      <c r="H1963">
        <v>7</v>
      </c>
      <c r="I1963">
        <v>102351</v>
      </c>
      <c r="J1963">
        <v>102351</v>
      </c>
      <c r="K1963" t="s">
        <v>6920</v>
      </c>
      <c r="L1963">
        <v>0</v>
      </c>
      <c r="M1963" t="s">
        <v>5520</v>
      </c>
      <c r="N1963">
        <v>410</v>
      </c>
      <c r="O1963">
        <v>0</v>
      </c>
      <c r="P1963">
        <v>0</v>
      </c>
      <c r="Q1963">
        <v>0</v>
      </c>
      <c r="R1963">
        <v>0</v>
      </c>
      <c r="S1963">
        <v>410</v>
      </c>
    </row>
    <row r="1964" spans="1:19" x14ac:dyDescent="0.35">
      <c r="A1964">
        <v>2024</v>
      </c>
      <c r="B1964" t="s">
        <v>5868</v>
      </c>
      <c r="C1964">
        <v>90</v>
      </c>
      <c r="D1964">
        <v>2</v>
      </c>
      <c r="E1964">
        <v>9</v>
      </c>
      <c r="F1964" t="s">
        <v>278</v>
      </c>
      <c r="G1964" t="s">
        <v>6143</v>
      </c>
      <c r="H1964">
        <v>7</v>
      </c>
      <c r="I1964">
        <v>102351</v>
      </c>
      <c r="J1964">
        <v>6</v>
      </c>
      <c r="K1964" t="s">
        <v>6920</v>
      </c>
      <c r="L1964">
        <v>0</v>
      </c>
      <c r="M1964" t="s">
        <v>5520</v>
      </c>
      <c r="N1964">
        <v>370</v>
      </c>
      <c r="O1964">
        <v>0</v>
      </c>
      <c r="P1964">
        <v>0</v>
      </c>
      <c r="Q1964">
        <v>0</v>
      </c>
      <c r="R1964">
        <v>0</v>
      </c>
      <c r="S1964">
        <v>370</v>
      </c>
    </row>
    <row r="1965" spans="1:19" x14ac:dyDescent="0.35">
      <c r="A1965">
        <v>2024</v>
      </c>
      <c r="B1965" t="s">
        <v>5523</v>
      </c>
      <c r="C1965">
        <v>2</v>
      </c>
      <c r="D1965">
        <v>2</v>
      </c>
      <c r="E1965">
        <v>7</v>
      </c>
      <c r="F1965" t="s">
        <v>305</v>
      </c>
      <c r="G1965" t="s">
        <v>6930</v>
      </c>
      <c r="H1965">
        <v>7</v>
      </c>
      <c r="I1965">
        <v>102351</v>
      </c>
      <c r="J1965">
        <v>5178058946</v>
      </c>
      <c r="K1965" t="s">
        <v>6931</v>
      </c>
      <c r="L1965">
        <v>0</v>
      </c>
      <c r="M1965" t="s">
        <v>5520</v>
      </c>
      <c r="N1965">
        <v>0.28000000000000003</v>
      </c>
      <c r="O1965">
        <v>0</v>
      </c>
      <c r="P1965">
        <v>0</v>
      </c>
      <c r="Q1965">
        <v>0</v>
      </c>
      <c r="R1965">
        <v>0</v>
      </c>
      <c r="S1965">
        <v>0.28000000000000003</v>
      </c>
    </row>
    <row r="1966" spans="1:19" x14ac:dyDescent="0.35">
      <c r="A1966">
        <v>2024</v>
      </c>
      <c r="B1966" t="s">
        <v>5523</v>
      </c>
      <c r="C1966">
        <v>2</v>
      </c>
      <c r="D1966">
        <v>2</v>
      </c>
      <c r="E1966">
        <v>14</v>
      </c>
      <c r="F1966" t="s">
        <v>327</v>
      </c>
      <c r="G1966" t="s">
        <v>6364</v>
      </c>
      <c r="H1966">
        <v>7</v>
      </c>
      <c r="I1966">
        <v>102351</v>
      </c>
      <c r="J1966">
        <v>6000</v>
      </c>
      <c r="K1966" t="s">
        <v>6932</v>
      </c>
      <c r="L1966">
        <v>0</v>
      </c>
      <c r="M1966" t="s">
        <v>5520</v>
      </c>
      <c r="N1966">
        <v>0.16</v>
      </c>
      <c r="O1966">
        <v>0</v>
      </c>
      <c r="P1966">
        <v>0</v>
      </c>
      <c r="Q1966">
        <v>0</v>
      </c>
      <c r="R1966">
        <v>0</v>
      </c>
      <c r="S1966">
        <v>0.16</v>
      </c>
    </row>
    <row r="1967" spans="1:19" x14ac:dyDescent="0.35">
      <c r="A1967">
        <v>2024</v>
      </c>
      <c r="B1967" t="s">
        <v>5702</v>
      </c>
      <c r="C1967">
        <v>3</v>
      </c>
      <c r="D1967">
        <v>2</v>
      </c>
      <c r="E1967">
        <v>1</v>
      </c>
      <c r="F1967" t="s">
        <v>354</v>
      </c>
      <c r="G1967" t="s">
        <v>6483</v>
      </c>
      <c r="H1967">
        <v>7</v>
      </c>
      <c r="I1967">
        <v>102351</v>
      </c>
      <c r="J1967">
        <v>91</v>
      </c>
      <c r="K1967" t="s">
        <v>6931</v>
      </c>
      <c r="L1967">
        <v>0</v>
      </c>
      <c r="M1967" t="s">
        <v>5520</v>
      </c>
      <c r="N1967">
        <v>3139</v>
      </c>
      <c r="O1967">
        <v>0</v>
      </c>
      <c r="P1967">
        <v>0</v>
      </c>
      <c r="Q1967">
        <v>3139</v>
      </c>
      <c r="R1967">
        <v>0</v>
      </c>
      <c r="S1967">
        <v>0</v>
      </c>
    </row>
    <row r="1968" spans="1:19" x14ac:dyDescent="0.35">
      <c r="A1968">
        <v>2024</v>
      </c>
      <c r="B1968" t="s">
        <v>5702</v>
      </c>
      <c r="C1968">
        <v>3</v>
      </c>
      <c r="D1968">
        <v>2</v>
      </c>
      <c r="E1968">
        <v>7</v>
      </c>
      <c r="F1968" t="s">
        <v>372</v>
      </c>
      <c r="G1968" t="s">
        <v>6822</v>
      </c>
      <c r="H1968">
        <v>7</v>
      </c>
      <c r="I1968">
        <v>102351</v>
      </c>
      <c r="J1968">
        <v>91</v>
      </c>
      <c r="K1968" t="s">
        <v>6931</v>
      </c>
      <c r="L1968">
        <v>0</v>
      </c>
      <c r="M1968" t="s">
        <v>5520</v>
      </c>
      <c r="N1968">
        <v>8030.32</v>
      </c>
      <c r="O1968">
        <v>0</v>
      </c>
      <c r="P1968">
        <v>0</v>
      </c>
      <c r="Q1968">
        <v>0</v>
      </c>
      <c r="R1968">
        <v>0</v>
      </c>
      <c r="S1968">
        <v>8030.32</v>
      </c>
    </row>
    <row r="1969" spans="1:19" x14ac:dyDescent="0.35">
      <c r="A1969">
        <v>2024</v>
      </c>
      <c r="B1969" t="s">
        <v>5702</v>
      </c>
      <c r="C1969">
        <v>3</v>
      </c>
      <c r="D1969">
        <v>2</v>
      </c>
      <c r="E1969">
        <v>10</v>
      </c>
      <c r="F1969" t="s">
        <v>380</v>
      </c>
      <c r="G1969" t="s">
        <v>5904</v>
      </c>
      <c r="H1969">
        <v>7</v>
      </c>
      <c r="I1969">
        <v>102351</v>
      </c>
      <c r="J1969">
        <v>15</v>
      </c>
      <c r="K1969" t="s">
        <v>6933</v>
      </c>
      <c r="L1969">
        <v>0</v>
      </c>
      <c r="M1969" t="s">
        <v>5520</v>
      </c>
      <c r="N1969">
        <v>687</v>
      </c>
      <c r="O1969">
        <v>0</v>
      </c>
      <c r="P1969">
        <v>0</v>
      </c>
      <c r="Q1969">
        <v>0</v>
      </c>
      <c r="R1969">
        <v>0</v>
      </c>
      <c r="S1969">
        <v>687</v>
      </c>
    </row>
    <row r="1970" spans="1:19" x14ac:dyDescent="0.35">
      <c r="A1970">
        <v>2024</v>
      </c>
      <c r="B1970" t="s">
        <v>6177</v>
      </c>
      <c r="C1970">
        <v>14</v>
      </c>
      <c r="D1970">
        <v>2</v>
      </c>
      <c r="E1970">
        <v>3</v>
      </c>
      <c r="F1970" t="s">
        <v>538</v>
      </c>
      <c r="G1970" t="s">
        <v>6178</v>
      </c>
      <c r="H1970">
        <v>7</v>
      </c>
      <c r="I1970">
        <v>102351</v>
      </c>
      <c r="J1970">
        <v>91</v>
      </c>
      <c r="K1970" t="s">
        <v>6931</v>
      </c>
      <c r="L1970">
        <v>0</v>
      </c>
      <c r="M1970" t="s">
        <v>5520</v>
      </c>
      <c r="N1970">
        <v>736.62</v>
      </c>
      <c r="O1970">
        <v>0</v>
      </c>
      <c r="P1970">
        <v>0</v>
      </c>
      <c r="Q1970">
        <v>0</v>
      </c>
      <c r="R1970">
        <v>0</v>
      </c>
      <c r="S1970">
        <v>736.62</v>
      </c>
    </row>
    <row r="1971" spans="1:19" x14ac:dyDescent="0.35">
      <c r="A1971">
        <v>2024</v>
      </c>
      <c r="B1971" t="s">
        <v>6177</v>
      </c>
      <c r="C1971">
        <v>14</v>
      </c>
      <c r="D1971">
        <v>2</v>
      </c>
      <c r="E1971">
        <v>7</v>
      </c>
      <c r="F1971" t="s">
        <v>540</v>
      </c>
      <c r="G1971" t="s">
        <v>6934</v>
      </c>
      <c r="H1971">
        <v>7</v>
      </c>
      <c r="I1971">
        <v>102351</v>
      </c>
      <c r="J1971">
        <v>91</v>
      </c>
      <c r="K1971" t="s">
        <v>6931</v>
      </c>
      <c r="L1971">
        <v>0</v>
      </c>
      <c r="M1971" t="s">
        <v>5520</v>
      </c>
      <c r="N1971">
        <v>151</v>
      </c>
      <c r="O1971">
        <v>0</v>
      </c>
      <c r="P1971">
        <v>0</v>
      </c>
      <c r="Q1971">
        <v>0</v>
      </c>
      <c r="R1971">
        <v>0</v>
      </c>
      <c r="S1971">
        <v>151</v>
      </c>
    </row>
    <row r="1972" spans="1:19" x14ac:dyDescent="0.35">
      <c r="A1972">
        <v>2024</v>
      </c>
      <c r="B1972" t="s">
        <v>5763</v>
      </c>
      <c r="C1972">
        <v>18</v>
      </c>
      <c r="D1972">
        <v>2</v>
      </c>
      <c r="E1972">
        <v>1</v>
      </c>
      <c r="F1972" t="s">
        <v>391</v>
      </c>
      <c r="G1972" t="s">
        <v>5764</v>
      </c>
      <c r="H1972">
        <v>7</v>
      </c>
      <c r="I1972">
        <v>102351</v>
      </c>
      <c r="J1972">
        <v>102</v>
      </c>
      <c r="K1972" t="s">
        <v>6932</v>
      </c>
      <c r="L1972">
        <v>0</v>
      </c>
      <c r="M1972" t="s">
        <v>5520</v>
      </c>
      <c r="N1972">
        <v>13.94</v>
      </c>
      <c r="O1972">
        <v>0</v>
      </c>
      <c r="P1972">
        <v>0</v>
      </c>
      <c r="Q1972">
        <v>0</v>
      </c>
      <c r="R1972">
        <v>0</v>
      </c>
      <c r="S1972">
        <v>13.94</v>
      </c>
    </row>
    <row r="1973" spans="1:19" x14ac:dyDescent="0.35">
      <c r="A1973">
        <v>2024</v>
      </c>
      <c r="B1973" t="s">
        <v>5763</v>
      </c>
      <c r="C1973">
        <v>18</v>
      </c>
      <c r="D1973">
        <v>2</v>
      </c>
      <c r="E1973">
        <v>2</v>
      </c>
      <c r="F1973" t="s">
        <v>563</v>
      </c>
      <c r="G1973" t="s">
        <v>5945</v>
      </c>
      <c r="H1973">
        <v>7</v>
      </c>
      <c r="I1973">
        <v>102351</v>
      </c>
      <c r="J1973">
        <v>0</v>
      </c>
      <c r="K1973" t="s">
        <v>6932</v>
      </c>
      <c r="L1973">
        <v>0</v>
      </c>
      <c r="M1973" t="s">
        <v>5520</v>
      </c>
      <c r="N1973">
        <v>0.45</v>
      </c>
      <c r="O1973">
        <v>0</v>
      </c>
      <c r="P1973">
        <v>0</v>
      </c>
      <c r="Q1973">
        <v>0.45</v>
      </c>
      <c r="R1973">
        <v>0</v>
      </c>
      <c r="S1973">
        <v>0</v>
      </c>
    </row>
    <row r="1974" spans="1:19" x14ac:dyDescent="0.35">
      <c r="A1974">
        <v>2024</v>
      </c>
      <c r="B1974" t="s">
        <v>5569</v>
      </c>
      <c r="C1974">
        <v>20</v>
      </c>
      <c r="D1974">
        <v>2</v>
      </c>
      <c r="E1974">
        <v>9</v>
      </c>
      <c r="F1974" t="s">
        <v>254</v>
      </c>
      <c r="G1974" t="s">
        <v>5953</v>
      </c>
      <c r="H1974">
        <v>7</v>
      </c>
      <c r="I1974">
        <v>102351</v>
      </c>
      <c r="J1974">
        <v>91</v>
      </c>
      <c r="K1974" t="s">
        <v>6931</v>
      </c>
      <c r="L1974">
        <v>0</v>
      </c>
      <c r="M1974" t="s">
        <v>5520</v>
      </c>
      <c r="N1974">
        <v>2819</v>
      </c>
      <c r="O1974">
        <v>0</v>
      </c>
      <c r="P1974">
        <v>0</v>
      </c>
      <c r="Q1974">
        <v>0</v>
      </c>
      <c r="R1974">
        <v>0</v>
      </c>
      <c r="S1974">
        <v>2819</v>
      </c>
    </row>
    <row r="1975" spans="1:19" x14ac:dyDescent="0.35">
      <c r="A1975">
        <v>2024</v>
      </c>
      <c r="B1975" t="s">
        <v>6419</v>
      </c>
      <c r="C1975">
        <v>21</v>
      </c>
      <c r="D1975">
        <v>2</v>
      </c>
      <c r="E1975">
        <v>4</v>
      </c>
      <c r="F1975" t="s">
        <v>369</v>
      </c>
      <c r="G1975" t="s">
        <v>6824</v>
      </c>
      <c r="H1975">
        <v>7</v>
      </c>
      <c r="I1975">
        <v>102351</v>
      </c>
      <c r="J1975">
        <v>91</v>
      </c>
      <c r="K1975" t="s">
        <v>6931</v>
      </c>
      <c r="L1975">
        <v>0</v>
      </c>
      <c r="M1975" t="s">
        <v>5520</v>
      </c>
      <c r="N1975">
        <v>505</v>
      </c>
      <c r="O1975">
        <v>0</v>
      </c>
      <c r="P1975">
        <v>0</v>
      </c>
      <c r="Q1975">
        <v>0</v>
      </c>
      <c r="R1975">
        <v>0</v>
      </c>
      <c r="S1975">
        <v>505</v>
      </c>
    </row>
    <row r="1976" spans="1:19" x14ac:dyDescent="0.35">
      <c r="A1976">
        <v>2024</v>
      </c>
      <c r="B1976" t="s">
        <v>5554</v>
      </c>
      <c r="C1976">
        <v>23</v>
      </c>
      <c r="D1976">
        <v>2</v>
      </c>
      <c r="E1976">
        <v>2</v>
      </c>
      <c r="F1976" t="s">
        <v>588</v>
      </c>
      <c r="G1976" t="s">
        <v>5675</v>
      </c>
      <c r="H1976">
        <v>7</v>
      </c>
      <c r="I1976">
        <v>102351</v>
      </c>
      <c r="J1976">
        <v>200</v>
      </c>
      <c r="K1976" t="s">
        <v>6935</v>
      </c>
      <c r="L1976">
        <v>0</v>
      </c>
      <c r="M1976" t="s">
        <v>5520</v>
      </c>
      <c r="N1976">
        <v>1375.43</v>
      </c>
      <c r="O1976">
        <v>0</v>
      </c>
      <c r="P1976">
        <v>0</v>
      </c>
      <c r="Q1976">
        <v>1375.43</v>
      </c>
      <c r="R1976">
        <v>0</v>
      </c>
      <c r="S1976">
        <v>0</v>
      </c>
    </row>
    <row r="1977" spans="1:19" x14ac:dyDescent="0.35">
      <c r="A1977">
        <v>2024</v>
      </c>
      <c r="B1977" t="s">
        <v>5627</v>
      </c>
      <c r="C1977">
        <v>27</v>
      </c>
      <c r="D1977">
        <v>2</v>
      </c>
      <c r="E1977">
        <v>6</v>
      </c>
      <c r="F1977" t="s">
        <v>480</v>
      </c>
      <c r="G1977" t="s">
        <v>6738</v>
      </c>
      <c r="H1977">
        <v>7</v>
      </c>
      <c r="I1977">
        <v>102351</v>
      </c>
      <c r="J1977">
        <v>91</v>
      </c>
      <c r="K1977" t="s">
        <v>6931</v>
      </c>
      <c r="L1977">
        <v>0</v>
      </c>
      <c r="M1977" t="s">
        <v>5520</v>
      </c>
      <c r="N1977">
        <v>214</v>
      </c>
      <c r="O1977">
        <v>0</v>
      </c>
      <c r="P1977">
        <v>0</v>
      </c>
      <c r="Q1977">
        <v>0</v>
      </c>
      <c r="R1977">
        <v>0</v>
      </c>
      <c r="S1977">
        <v>214</v>
      </c>
    </row>
    <row r="1978" spans="1:19" x14ac:dyDescent="0.35">
      <c r="A1978">
        <v>2024</v>
      </c>
      <c r="B1978" t="s">
        <v>5600</v>
      </c>
      <c r="C1978">
        <v>29</v>
      </c>
      <c r="D1978">
        <v>2</v>
      </c>
      <c r="E1978">
        <v>8</v>
      </c>
      <c r="F1978" t="s">
        <v>351</v>
      </c>
      <c r="G1978" t="s">
        <v>5975</v>
      </c>
      <c r="H1978">
        <v>7</v>
      </c>
      <c r="I1978">
        <v>102351</v>
      </c>
      <c r="J1978">
        <v>108</v>
      </c>
      <c r="K1978" t="s">
        <v>6932</v>
      </c>
      <c r="L1978">
        <v>0</v>
      </c>
      <c r="M1978" t="s">
        <v>5520</v>
      </c>
      <c r="N1978">
        <v>1.64</v>
      </c>
      <c r="O1978">
        <v>0</v>
      </c>
      <c r="P1978">
        <v>0</v>
      </c>
      <c r="Q1978">
        <v>0</v>
      </c>
      <c r="R1978">
        <v>0</v>
      </c>
      <c r="S1978">
        <v>1.64</v>
      </c>
    </row>
    <row r="1979" spans="1:19" x14ac:dyDescent="0.35">
      <c r="A1979">
        <v>2024</v>
      </c>
      <c r="B1979" t="s">
        <v>5527</v>
      </c>
      <c r="C1979">
        <v>30</v>
      </c>
      <c r="D1979">
        <v>2</v>
      </c>
      <c r="E1979">
        <v>1</v>
      </c>
      <c r="F1979" t="s">
        <v>620</v>
      </c>
      <c r="G1979" t="s">
        <v>5977</v>
      </c>
      <c r="H1979">
        <v>7</v>
      </c>
      <c r="I1979">
        <v>102351</v>
      </c>
      <c r="J1979">
        <v>91</v>
      </c>
      <c r="K1979" t="s">
        <v>6931</v>
      </c>
      <c r="L1979">
        <v>0</v>
      </c>
      <c r="M1979" t="s">
        <v>5520</v>
      </c>
      <c r="N1979">
        <v>1671.82</v>
      </c>
      <c r="O1979">
        <v>0</v>
      </c>
      <c r="P1979">
        <v>0</v>
      </c>
      <c r="Q1979">
        <v>0</v>
      </c>
      <c r="R1979">
        <v>0</v>
      </c>
      <c r="S1979">
        <v>1671.82</v>
      </c>
    </row>
    <row r="1980" spans="1:19" x14ac:dyDescent="0.35">
      <c r="A1980">
        <v>2024</v>
      </c>
      <c r="B1980" t="s">
        <v>5527</v>
      </c>
      <c r="C1980">
        <v>30</v>
      </c>
      <c r="D1980">
        <v>2</v>
      </c>
      <c r="E1980">
        <v>7</v>
      </c>
      <c r="F1980" t="s">
        <v>300</v>
      </c>
      <c r="G1980" t="s">
        <v>6195</v>
      </c>
      <c r="H1980">
        <v>7</v>
      </c>
      <c r="I1980">
        <v>102351</v>
      </c>
      <c r="J1980">
        <v>91</v>
      </c>
      <c r="K1980" t="s">
        <v>6931</v>
      </c>
      <c r="L1980">
        <v>0</v>
      </c>
      <c r="M1980" t="s">
        <v>5520</v>
      </c>
      <c r="N1980">
        <v>490.82</v>
      </c>
      <c r="O1980">
        <v>0</v>
      </c>
      <c r="P1980">
        <v>0</v>
      </c>
      <c r="Q1980">
        <v>0</v>
      </c>
      <c r="R1980">
        <v>0</v>
      </c>
      <c r="S1980">
        <v>490.82</v>
      </c>
    </row>
    <row r="1981" spans="1:19" x14ac:dyDescent="0.35">
      <c r="A1981">
        <v>2024</v>
      </c>
      <c r="B1981" t="s">
        <v>5813</v>
      </c>
      <c r="C1981">
        <v>35</v>
      </c>
      <c r="D1981">
        <v>2</v>
      </c>
      <c r="E1981">
        <v>1</v>
      </c>
      <c r="F1981" t="s">
        <v>639</v>
      </c>
      <c r="G1981" t="s">
        <v>5993</v>
      </c>
      <c r="H1981">
        <v>7</v>
      </c>
      <c r="I1981">
        <v>102351</v>
      </c>
      <c r="J1981">
        <v>2223</v>
      </c>
      <c r="K1981" t="s">
        <v>6931</v>
      </c>
      <c r="L1981">
        <v>0</v>
      </c>
      <c r="M1981" t="s">
        <v>5520</v>
      </c>
      <c r="N1981">
        <v>0</v>
      </c>
      <c r="O1981">
        <v>222</v>
      </c>
      <c r="P1981">
        <v>0</v>
      </c>
      <c r="Q1981">
        <v>0</v>
      </c>
      <c r="R1981">
        <v>0</v>
      </c>
      <c r="S1981">
        <v>222</v>
      </c>
    </row>
    <row r="1982" spans="1:19" x14ac:dyDescent="0.35">
      <c r="A1982">
        <v>2024</v>
      </c>
      <c r="B1982" t="s">
        <v>5813</v>
      </c>
      <c r="C1982">
        <v>35</v>
      </c>
      <c r="D1982">
        <v>2</v>
      </c>
      <c r="E1982">
        <v>3</v>
      </c>
      <c r="F1982" t="s">
        <v>641</v>
      </c>
      <c r="G1982" t="s">
        <v>6161</v>
      </c>
      <c r="H1982">
        <v>7</v>
      </c>
      <c r="I1982">
        <v>102351</v>
      </c>
      <c r="J1982">
        <v>108</v>
      </c>
      <c r="K1982" t="s">
        <v>6932</v>
      </c>
      <c r="L1982">
        <v>0</v>
      </c>
      <c r="M1982" t="s">
        <v>5520</v>
      </c>
      <c r="N1982">
        <v>1367</v>
      </c>
      <c r="O1982">
        <v>0</v>
      </c>
      <c r="P1982">
        <v>0</v>
      </c>
      <c r="Q1982">
        <v>0</v>
      </c>
      <c r="R1982">
        <v>0</v>
      </c>
      <c r="S1982">
        <v>1367</v>
      </c>
    </row>
    <row r="1983" spans="1:19" x14ac:dyDescent="0.35">
      <c r="A1983">
        <v>2024</v>
      </c>
      <c r="B1983" t="s">
        <v>5715</v>
      </c>
      <c r="C1983">
        <v>37</v>
      </c>
      <c r="D1983">
        <v>2</v>
      </c>
      <c r="E1983">
        <v>6</v>
      </c>
      <c r="F1983" t="s">
        <v>655</v>
      </c>
      <c r="G1983" t="s">
        <v>6003</v>
      </c>
      <c r="H1983">
        <v>7</v>
      </c>
      <c r="I1983">
        <v>102351</v>
      </c>
      <c r="J1983">
        <v>113</v>
      </c>
      <c r="K1983" t="s">
        <v>6932</v>
      </c>
      <c r="L1983">
        <v>0</v>
      </c>
      <c r="M1983" t="s">
        <v>5520</v>
      </c>
      <c r="N1983">
        <v>2526</v>
      </c>
      <c r="O1983">
        <v>0</v>
      </c>
      <c r="P1983">
        <v>0</v>
      </c>
      <c r="Q1983">
        <v>0</v>
      </c>
      <c r="R1983">
        <v>0</v>
      </c>
      <c r="S1983">
        <v>2526</v>
      </c>
    </row>
    <row r="1984" spans="1:19" x14ac:dyDescent="0.35">
      <c r="A1984">
        <v>2024</v>
      </c>
      <c r="B1984" t="s">
        <v>6005</v>
      </c>
      <c r="C1984">
        <v>38</v>
      </c>
      <c r="D1984">
        <v>2</v>
      </c>
      <c r="E1984">
        <v>1</v>
      </c>
      <c r="F1984" t="s">
        <v>661</v>
      </c>
      <c r="G1984" t="s">
        <v>6825</v>
      </c>
      <c r="H1984">
        <v>7</v>
      </c>
      <c r="I1984">
        <v>102351</v>
      </c>
      <c r="J1984">
        <v>91</v>
      </c>
      <c r="K1984" t="s">
        <v>6931</v>
      </c>
      <c r="L1984">
        <v>0</v>
      </c>
      <c r="M1984" t="s">
        <v>5520</v>
      </c>
      <c r="N1984">
        <v>435.08</v>
      </c>
      <c r="O1984">
        <v>0</v>
      </c>
      <c r="P1984">
        <v>0</v>
      </c>
      <c r="Q1984">
        <v>0</v>
      </c>
      <c r="R1984">
        <v>0</v>
      </c>
      <c r="S1984">
        <v>435.08</v>
      </c>
    </row>
    <row r="1985" spans="1:19" x14ac:dyDescent="0.35">
      <c r="A1985">
        <v>2024</v>
      </c>
      <c r="B1985" t="s">
        <v>6005</v>
      </c>
      <c r="C1985">
        <v>38</v>
      </c>
      <c r="D1985">
        <v>2</v>
      </c>
      <c r="E1985">
        <v>2</v>
      </c>
      <c r="F1985" t="s">
        <v>662</v>
      </c>
      <c r="G1985" t="s">
        <v>6826</v>
      </c>
      <c r="H1985">
        <v>7</v>
      </c>
      <c r="I1985">
        <v>102351</v>
      </c>
      <c r="J1985">
        <v>91</v>
      </c>
      <c r="K1985" t="s">
        <v>6931</v>
      </c>
      <c r="L1985">
        <v>0</v>
      </c>
      <c r="M1985" t="s">
        <v>5520</v>
      </c>
      <c r="N1985">
        <v>118.72</v>
      </c>
      <c r="O1985">
        <v>0</v>
      </c>
      <c r="P1985">
        <v>0</v>
      </c>
      <c r="Q1985">
        <v>0</v>
      </c>
      <c r="R1985">
        <v>0</v>
      </c>
      <c r="S1985">
        <v>118.72</v>
      </c>
    </row>
    <row r="1986" spans="1:19" x14ac:dyDescent="0.35">
      <c r="A1986">
        <v>2024</v>
      </c>
      <c r="B1986" t="s">
        <v>5717</v>
      </c>
      <c r="C1986">
        <v>45</v>
      </c>
      <c r="D1986">
        <v>2</v>
      </c>
      <c r="E1986">
        <v>3</v>
      </c>
      <c r="F1986" t="s">
        <v>391</v>
      </c>
      <c r="G1986" t="s">
        <v>6025</v>
      </c>
      <c r="H1986">
        <v>7</v>
      </c>
      <c r="I1986">
        <v>102351</v>
      </c>
      <c r="J1986">
        <v>91</v>
      </c>
      <c r="K1986" t="s">
        <v>6931</v>
      </c>
      <c r="L1986">
        <v>0</v>
      </c>
      <c r="M1986" t="s">
        <v>5520</v>
      </c>
      <c r="N1986">
        <v>80.260000000000005</v>
      </c>
      <c r="O1986">
        <v>0</v>
      </c>
      <c r="P1986">
        <v>0</v>
      </c>
      <c r="Q1986">
        <v>0</v>
      </c>
      <c r="R1986">
        <v>0</v>
      </c>
      <c r="S1986">
        <v>80.260000000000005</v>
      </c>
    </row>
    <row r="1987" spans="1:19" x14ac:dyDescent="0.35">
      <c r="A1987">
        <v>2024</v>
      </c>
      <c r="B1987" t="s">
        <v>5717</v>
      </c>
      <c r="C1987">
        <v>45</v>
      </c>
      <c r="D1987">
        <v>2</v>
      </c>
      <c r="E1987">
        <v>5</v>
      </c>
      <c r="F1987" t="s">
        <v>667</v>
      </c>
      <c r="G1987" t="s">
        <v>6152</v>
      </c>
      <c r="H1987">
        <v>7</v>
      </c>
      <c r="I1987">
        <v>102351</v>
      </c>
      <c r="J1987">
        <v>102351</v>
      </c>
      <c r="K1987" t="s">
        <v>6931</v>
      </c>
      <c r="L1987">
        <v>0</v>
      </c>
      <c r="M1987" t="s">
        <v>5520</v>
      </c>
      <c r="N1987">
        <v>45.01</v>
      </c>
      <c r="O1987">
        <v>0</v>
      </c>
      <c r="P1987">
        <v>0</v>
      </c>
      <c r="Q1987">
        <v>0</v>
      </c>
      <c r="R1987">
        <v>0</v>
      </c>
      <c r="S1987">
        <v>45.01</v>
      </c>
    </row>
    <row r="1988" spans="1:19" x14ac:dyDescent="0.35">
      <c r="A1988">
        <v>2024</v>
      </c>
      <c r="B1988" t="s">
        <v>5717</v>
      </c>
      <c r="C1988">
        <v>45</v>
      </c>
      <c r="D1988">
        <v>2</v>
      </c>
      <c r="E1988">
        <v>6</v>
      </c>
      <c r="F1988" t="s">
        <v>702</v>
      </c>
      <c r="G1988" t="s">
        <v>6748</v>
      </c>
      <c r="H1988">
        <v>7</v>
      </c>
      <c r="I1988">
        <v>102351</v>
      </c>
      <c r="J1988">
        <v>91</v>
      </c>
      <c r="K1988" t="s">
        <v>6931</v>
      </c>
      <c r="L1988">
        <v>0</v>
      </c>
      <c r="M1988" t="s">
        <v>5520</v>
      </c>
      <c r="N1988">
        <v>57.74</v>
      </c>
      <c r="O1988">
        <v>0</v>
      </c>
      <c r="P1988">
        <v>0</v>
      </c>
      <c r="Q1988">
        <v>0</v>
      </c>
      <c r="R1988">
        <v>0</v>
      </c>
      <c r="S1988">
        <v>57.74</v>
      </c>
    </row>
    <row r="1989" spans="1:19" x14ac:dyDescent="0.35">
      <c r="A1989">
        <v>2024</v>
      </c>
      <c r="B1989" t="s">
        <v>5517</v>
      </c>
      <c r="C1989">
        <v>49</v>
      </c>
      <c r="D1989">
        <v>2</v>
      </c>
      <c r="E1989">
        <v>6</v>
      </c>
      <c r="F1989" t="s">
        <v>665</v>
      </c>
      <c r="G1989" t="s">
        <v>5518</v>
      </c>
      <c r="H1989">
        <v>7</v>
      </c>
      <c r="I1989">
        <v>102351</v>
      </c>
      <c r="J1989">
        <v>60</v>
      </c>
      <c r="K1989" t="s">
        <v>6932</v>
      </c>
      <c r="L1989">
        <v>0</v>
      </c>
      <c r="M1989" t="s">
        <v>5520</v>
      </c>
      <c r="N1989">
        <v>49387.77</v>
      </c>
      <c r="O1989">
        <v>0</v>
      </c>
      <c r="P1989">
        <v>0</v>
      </c>
      <c r="Q1989">
        <v>0</v>
      </c>
      <c r="R1989">
        <v>0</v>
      </c>
      <c r="S1989">
        <v>49387.77</v>
      </c>
    </row>
    <row r="1990" spans="1:19" x14ac:dyDescent="0.35">
      <c r="A1990">
        <v>2024</v>
      </c>
      <c r="B1990" t="s">
        <v>6047</v>
      </c>
      <c r="C1990">
        <v>51</v>
      </c>
      <c r="D1990">
        <v>2</v>
      </c>
      <c r="E1990">
        <v>2</v>
      </c>
      <c r="F1990" t="s">
        <v>731</v>
      </c>
      <c r="G1990" t="s">
        <v>6267</v>
      </c>
      <c r="H1990">
        <v>7</v>
      </c>
      <c r="I1990">
        <v>102351</v>
      </c>
      <c r="J1990">
        <v>7</v>
      </c>
      <c r="K1990" t="s">
        <v>6931</v>
      </c>
      <c r="L1990">
        <v>0</v>
      </c>
      <c r="M1990" t="s">
        <v>5520</v>
      </c>
      <c r="N1990">
        <v>0.7</v>
      </c>
      <c r="O1990">
        <v>0</v>
      </c>
      <c r="P1990">
        <v>0</v>
      </c>
      <c r="Q1990">
        <v>0</v>
      </c>
      <c r="R1990">
        <v>0</v>
      </c>
      <c r="S1990">
        <v>0.7</v>
      </c>
    </row>
    <row r="1991" spans="1:19" x14ac:dyDescent="0.35">
      <c r="A1991">
        <v>2024</v>
      </c>
      <c r="B1991" t="s">
        <v>5545</v>
      </c>
      <c r="C1991">
        <v>52</v>
      </c>
      <c r="D1991">
        <v>2</v>
      </c>
      <c r="E1991">
        <v>11</v>
      </c>
      <c r="F1991" t="s">
        <v>724</v>
      </c>
      <c r="G1991" t="s">
        <v>6221</v>
      </c>
      <c r="H1991">
        <v>7</v>
      </c>
      <c r="I1991">
        <v>102351</v>
      </c>
      <c r="J1991">
        <v>2023</v>
      </c>
      <c r="K1991" t="s">
        <v>6931</v>
      </c>
      <c r="L1991">
        <v>0</v>
      </c>
      <c r="M1991" t="s">
        <v>5520</v>
      </c>
      <c r="N1991">
        <v>0</v>
      </c>
      <c r="O1991">
        <v>2401</v>
      </c>
      <c r="P1991">
        <v>0</v>
      </c>
      <c r="Q1991">
        <v>0</v>
      </c>
      <c r="R1991">
        <v>0</v>
      </c>
      <c r="S1991">
        <v>2401</v>
      </c>
    </row>
    <row r="1992" spans="1:19" x14ac:dyDescent="0.35">
      <c r="A1992">
        <v>2024</v>
      </c>
      <c r="B1992" t="s">
        <v>5611</v>
      </c>
      <c r="C1992">
        <v>57</v>
      </c>
      <c r="D1992">
        <v>2</v>
      </c>
      <c r="E1992">
        <v>5</v>
      </c>
      <c r="F1992" t="s">
        <v>254</v>
      </c>
      <c r="G1992" t="s">
        <v>6632</v>
      </c>
      <c r="H1992">
        <v>7</v>
      </c>
      <c r="I1992">
        <v>102351</v>
      </c>
      <c r="J1992">
        <v>5050</v>
      </c>
      <c r="K1992" t="s">
        <v>6932</v>
      </c>
      <c r="L1992">
        <v>0</v>
      </c>
      <c r="M1992" t="s">
        <v>5520</v>
      </c>
      <c r="N1992">
        <v>171</v>
      </c>
      <c r="O1992">
        <v>0</v>
      </c>
      <c r="P1992">
        <v>0</v>
      </c>
      <c r="Q1992">
        <v>171</v>
      </c>
      <c r="R1992">
        <v>0</v>
      </c>
      <c r="S1992">
        <v>0</v>
      </c>
    </row>
    <row r="1993" spans="1:19" x14ac:dyDescent="0.35">
      <c r="A1993">
        <v>2024</v>
      </c>
      <c r="B1993" t="s">
        <v>5532</v>
      </c>
      <c r="C1993">
        <v>64</v>
      </c>
      <c r="D1993">
        <v>2</v>
      </c>
      <c r="E1993">
        <v>7</v>
      </c>
      <c r="F1993" t="s">
        <v>331</v>
      </c>
      <c r="G1993" t="s">
        <v>5698</v>
      </c>
      <c r="H1993">
        <v>7</v>
      </c>
      <c r="I1993">
        <v>102351</v>
      </c>
      <c r="J1993">
        <v>91</v>
      </c>
      <c r="K1993" t="s">
        <v>6931</v>
      </c>
      <c r="L1993">
        <v>0</v>
      </c>
      <c r="M1993" t="s">
        <v>5520</v>
      </c>
      <c r="N1993">
        <v>649.04999999999995</v>
      </c>
      <c r="O1993">
        <v>0</v>
      </c>
      <c r="P1993">
        <v>0</v>
      </c>
      <c r="Q1993">
        <v>0</v>
      </c>
      <c r="R1993">
        <v>0</v>
      </c>
      <c r="S1993">
        <v>649.04999999999995</v>
      </c>
    </row>
    <row r="1994" spans="1:19" x14ac:dyDescent="0.35">
      <c r="A1994">
        <v>2024</v>
      </c>
      <c r="B1994" t="s">
        <v>5532</v>
      </c>
      <c r="C1994">
        <v>64</v>
      </c>
      <c r="D1994">
        <v>2</v>
      </c>
      <c r="E1994">
        <v>8</v>
      </c>
      <c r="F1994" t="s">
        <v>767</v>
      </c>
      <c r="G1994" t="s">
        <v>5533</v>
      </c>
      <c r="H1994">
        <v>7</v>
      </c>
      <c r="I1994">
        <v>102351</v>
      </c>
      <c r="J1994">
        <v>105</v>
      </c>
      <c r="K1994" t="s">
        <v>6932</v>
      </c>
      <c r="L1994">
        <v>0</v>
      </c>
      <c r="M1994" t="s">
        <v>5520</v>
      </c>
      <c r="N1994">
        <v>0</v>
      </c>
      <c r="O1994">
        <v>1430</v>
      </c>
      <c r="P1994">
        <v>0</v>
      </c>
      <c r="Q1994">
        <v>0</v>
      </c>
      <c r="R1994">
        <v>0</v>
      </c>
      <c r="S1994">
        <v>1430</v>
      </c>
    </row>
    <row r="1995" spans="1:19" x14ac:dyDescent="0.35">
      <c r="A1995">
        <v>2024</v>
      </c>
      <c r="B1995" t="s">
        <v>6084</v>
      </c>
      <c r="C1995">
        <v>67</v>
      </c>
      <c r="D1995">
        <v>2</v>
      </c>
      <c r="E1995">
        <v>8</v>
      </c>
      <c r="F1995" t="s">
        <v>311</v>
      </c>
      <c r="G1995" t="s">
        <v>6088</v>
      </c>
      <c r="H1995">
        <v>7</v>
      </c>
      <c r="I1995">
        <v>102351</v>
      </c>
      <c r="J1995">
        <v>7</v>
      </c>
      <c r="K1995" t="s">
        <v>6931</v>
      </c>
      <c r="L1995">
        <v>0</v>
      </c>
      <c r="M1995" t="s">
        <v>5520</v>
      </c>
      <c r="N1995">
        <v>295</v>
      </c>
      <c r="O1995">
        <v>0</v>
      </c>
      <c r="P1995">
        <v>0</v>
      </c>
      <c r="Q1995">
        <v>295</v>
      </c>
      <c r="R1995">
        <v>0</v>
      </c>
      <c r="S1995">
        <v>0</v>
      </c>
    </row>
    <row r="1996" spans="1:19" x14ac:dyDescent="0.35">
      <c r="A1996">
        <v>2024</v>
      </c>
      <c r="B1996" t="s">
        <v>6092</v>
      </c>
      <c r="C1996">
        <v>70</v>
      </c>
      <c r="D1996">
        <v>2</v>
      </c>
      <c r="E1996">
        <v>1</v>
      </c>
      <c r="F1996" t="s">
        <v>722</v>
      </c>
      <c r="G1996" t="s">
        <v>6235</v>
      </c>
      <c r="H1996">
        <v>7</v>
      </c>
      <c r="I1996">
        <v>102351</v>
      </c>
      <c r="J1996">
        <v>91</v>
      </c>
      <c r="K1996" t="s">
        <v>6931</v>
      </c>
      <c r="L1996">
        <v>0</v>
      </c>
      <c r="M1996" t="s">
        <v>5520</v>
      </c>
      <c r="N1996">
        <v>208</v>
      </c>
      <c r="O1996">
        <v>0</v>
      </c>
      <c r="P1996">
        <v>0</v>
      </c>
      <c r="Q1996">
        <v>0</v>
      </c>
      <c r="R1996">
        <v>0</v>
      </c>
      <c r="S1996">
        <v>208</v>
      </c>
    </row>
    <row r="1997" spans="1:19" x14ac:dyDescent="0.35">
      <c r="A1997">
        <v>2024</v>
      </c>
      <c r="B1997" t="s">
        <v>6092</v>
      </c>
      <c r="C1997">
        <v>70</v>
      </c>
      <c r="D1997">
        <v>2</v>
      </c>
      <c r="E1997">
        <v>3</v>
      </c>
      <c r="F1997" t="s">
        <v>300</v>
      </c>
      <c r="G1997" t="s">
        <v>6936</v>
      </c>
      <c r="H1997">
        <v>7</v>
      </c>
      <c r="I1997">
        <v>102351</v>
      </c>
      <c r="J1997">
        <v>5</v>
      </c>
      <c r="K1997" t="s">
        <v>6931</v>
      </c>
      <c r="L1997">
        <v>0</v>
      </c>
      <c r="M1997" t="s">
        <v>5520</v>
      </c>
      <c r="N1997">
        <v>182</v>
      </c>
      <c r="O1997">
        <v>0</v>
      </c>
      <c r="P1997">
        <v>0</v>
      </c>
      <c r="Q1997">
        <v>0</v>
      </c>
      <c r="R1997">
        <v>0</v>
      </c>
      <c r="S1997">
        <v>182</v>
      </c>
    </row>
    <row r="1998" spans="1:19" x14ac:dyDescent="0.35">
      <c r="A1998">
        <v>2024</v>
      </c>
      <c r="B1998" t="s">
        <v>5594</v>
      </c>
      <c r="C1998">
        <v>73</v>
      </c>
      <c r="D1998">
        <v>2</v>
      </c>
      <c r="E1998">
        <v>10</v>
      </c>
      <c r="F1998" t="s">
        <v>671</v>
      </c>
      <c r="G1998" t="s">
        <v>6239</v>
      </c>
      <c r="H1998">
        <v>7</v>
      </c>
      <c r="I1998">
        <v>102351</v>
      </c>
      <c r="J1998">
        <v>91</v>
      </c>
      <c r="K1998" t="s">
        <v>6931</v>
      </c>
      <c r="L1998">
        <v>0</v>
      </c>
      <c r="M1998" t="s">
        <v>5520</v>
      </c>
      <c r="N1998">
        <v>26.88</v>
      </c>
      <c r="O1998">
        <v>0</v>
      </c>
      <c r="P1998">
        <v>0</v>
      </c>
      <c r="Q1998">
        <v>0</v>
      </c>
      <c r="R1998">
        <v>0</v>
      </c>
      <c r="S1998">
        <v>26.88</v>
      </c>
    </row>
    <row r="1999" spans="1:19" x14ac:dyDescent="0.35">
      <c r="A1999">
        <v>2024</v>
      </c>
      <c r="B1999" t="s">
        <v>5594</v>
      </c>
      <c r="C1999">
        <v>73</v>
      </c>
      <c r="D1999">
        <v>2</v>
      </c>
      <c r="E1999">
        <v>13</v>
      </c>
      <c r="F1999" t="s">
        <v>455</v>
      </c>
      <c r="G1999" t="s">
        <v>6754</v>
      </c>
      <c r="H1999">
        <v>7</v>
      </c>
      <c r="I1999">
        <v>102351</v>
      </c>
      <c r="J1999">
        <v>91</v>
      </c>
      <c r="K1999" t="s">
        <v>6931</v>
      </c>
      <c r="L1999">
        <v>0</v>
      </c>
      <c r="M1999" t="s">
        <v>5520</v>
      </c>
      <c r="N1999">
        <v>232.71</v>
      </c>
      <c r="O1999">
        <v>0</v>
      </c>
      <c r="P1999">
        <v>0</v>
      </c>
      <c r="Q1999">
        <v>0</v>
      </c>
      <c r="R1999">
        <v>0</v>
      </c>
      <c r="S1999">
        <v>232.71</v>
      </c>
    </row>
    <row r="2000" spans="1:19" x14ac:dyDescent="0.35">
      <c r="A2000">
        <v>2024</v>
      </c>
      <c r="B2000" t="s">
        <v>5770</v>
      </c>
      <c r="C2000">
        <v>77</v>
      </c>
      <c r="D2000">
        <v>2</v>
      </c>
      <c r="E2000">
        <v>3</v>
      </c>
      <c r="F2000" t="s">
        <v>812</v>
      </c>
      <c r="G2000" t="s">
        <v>6153</v>
      </c>
      <c r="H2000">
        <v>7</v>
      </c>
      <c r="I2000">
        <v>102351</v>
      </c>
      <c r="J2000">
        <v>91</v>
      </c>
      <c r="K2000" t="s">
        <v>6931</v>
      </c>
      <c r="L2000">
        <v>0</v>
      </c>
      <c r="M2000" t="s">
        <v>5520</v>
      </c>
      <c r="N2000">
        <v>626</v>
      </c>
      <c r="O2000">
        <v>1485</v>
      </c>
      <c r="P2000">
        <v>0</v>
      </c>
      <c r="Q2000">
        <v>0</v>
      </c>
      <c r="R2000">
        <v>0</v>
      </c>
      <c r="S2000">
        <v>2111</v>
      </c>
    </row>
    <row r="2001" spans="1:19" x14ac:dyDescent="0.35">
      <c r="A2001">
        <v>2024</v>
      </c>
      <c r="B2001" t="s">
        <v>5578</v>
      </c>
      <c r="C2001">
        <v>79</v>
      </c>
      <c r="D2001">
        <v>2</v>
      </c>
      <c r="E2001">
        <v>11</v>
      </c>
      <c r="F2001" t="s">
        <v>125</v>
      </c>
      <c r="G2001" t="s">
        <v>6244</v>
      </c>
      <c r="H2001">
        <v>7</v>
      </c>
      <c r="I2001">
        <v>102351</v>
      </c>
      <c r="J2001">
        <v>91</v>
      </c>
      <c r="K2001" t="s">
        <v>6931</v>
      </c>
      <c r="L2001">
        <v>0</v>
      </c>
      <c r="M2001" t="s">
        <v>5520</v>
      </c>
      <c r="N2001">
        <v>3174.41</v>
      </c>
      <c r="O2001">
        <v>0</v>
      </c>
      <c r="P2001">
        <v>0</v>
      </c>
      <c r="Q2001">
        <v>0</v>
      </c>
      <c r="R2001">
        <v>0</v>
      </c>
      <c r="S2001">
        <v>3174.41</v>
      </c>
    </row>
    <row r="2002" spans="1:19" x14ac:dyDescent="0.35">
      <c r="A2002">
        <v>2024</v>
      </c>
      <c r="B2002" t="s">
        <v>5728</v>
      </c>
      <c r="C2002">
        <v>85</v>
      </c>
      <c r="D2002">
        <v>2</v>
      </c>
      <c r="E2002">
        <v>5</v>
      </c>
      <c r="F2002" t="s">
        <v>840</v>
      </c>
      <c r="G2002" t="s">
        <v>5729</v>
      </c>
      <c r="H2002">
        <v>7</v>
      </c>
      <c r="I2002">
        <v>102351</v>
      </c>
      <c r="J2002">
        <v>91</v>
      </c>
      <c r="K2002" t="s">
        <v>6931</v>
      </c>
      <c r="L2002">
        <v>0</v>
      </c>
      <c r="M2002" t="s">
        <v>5520</v>
      </c>
      <c r="N2002">
        <v>307</v>
      </c>
      <c r="O2002">
        <v>0</v>
      </c>
      <c r="P2002">
        <v>0</v>
      </c>
      <c r="Q2002">
        <v>0</v>
      </c>
      <c r="R2002">
        <v>0</v>
      </c>
      <c r="S2002">
        <v>307</v>
      </c>
    </row>
    <row r="2003" spans="1:19" x14ac:dyDescent="0.35">
      <c r="A2003">
        <v>2024</v>
      </c>
      <c r="B2003" t="s">
        <v>5688</v>
      </c>
      <c r="C2003">
        <v>87</v>
      </c>
      <c r="D2003">
        <v>2</v>
      </c>
      <c r="E2003">
        <v>1</v>
      </c>
      <c r="F2003" t="s">
        <v>722</v>
      </c>
      <c r="G2003" t="s">
        <v>6271</v>
      </c>
      <c r="H2003">
        <v>7</v>
      </c>
      <c r="I2003">
        <v>102351</v>
      </c>
      <c r="J2003">
        <v>1</v>
      </c>
      <c r="K2003" t="s">
        <v>6932</v>
      </c>
      <c r="L2003">
        <v>0</v>
      </c>
      <c r="M2003" t="s">
        <v>5520</v>
      </c>
      <c r="N2003">
        <v>3014</v>
      </c>
      <c r="O2003">
        <v>8040</v>
      </c>
      <c r="P2003">
        <v>0</v>
      </c>
      <c r="Q2003">
        <v>3014</v>
      </c>
      <c r="R2003">
        <v>0</v>
      </c>
      <c r="S2003">
        <v>8040</v>
      </c>
    </row>
    <row r="2004" spans="1:19" x14ac:dyDescent="0.35">
      <c r="A2004">
        <v>2024</v>
      </c>
      <c r="B2004" t="s">
        <v>5551</v>
      </c>
      <c r="C2004">
        <v>89</v>
      </c>
      <c r="D2004">
        <v>2</v>
      </c>
      <c r="E2004">
        <v>1</v>
      </c>
      <c r="F2004" t="s">
        <v>852</v>
      </c>
      <c r="G2004" t="s">
        <v>5552</v>
      </c>
      <c r="H2004">
        <v>7</v>
      </c>
      <c r="I2004">
        <v>102351</v>
      </c>
      <c r="J2004">
        <v>91</v>
      </c>
      <c r="K2004" t="s">
        <v>6931</v>
      </c>
      <c r="L2004">
        <v>0</v>
      </c>
      <c r="M2004" t="s">
        <v>5520</v>
      </c>
      <c r="N2004">
        <v>8.2100000000000009</v>
      </c>
      <c r="O2004">
        <v>0</v>
      </c>
      <c r="P2004">
        <v>0</v>
      </c>
      <c r="Q2004">
        <v>0</v>
      </c>
      <c r="R2004">
        <v>0</v>
      </c>
      <c r="S2004">
        <v>8.2100000000000009</v>
      </c>
    </row>
    <row r="2005" spans="1:19" x14ac:dyDescent="0.35">
      <c r="A2005">
        <v>2024</v>
      </c>
      <c r="B2005" t="s">
        <v>5551</v>
      </c>
      <c r="C2005">
        <v>89</v>
      </c>
      <c r="D2005">
        <v>2</v>
      </c>
      <c r="E2005">
        <v>14</v>
      </c>
      <c r="F2005" t="s">
        <v>351</v>
      </c>
      <c r="G2005" t="s">
        <v>5690</v>
      </c>
      <c r="H2005">
        <v>7</v>
      </c>
      <c r="I2005">
        <v>102351</v>
      </c>
      <c r="J2005">
        <v>9995</v>
      </c>
      <c r="K2005" t="s">
        <v>6932</v>
      </c>
      <c r="L2005">
        <v>0</v>
      </c>
      <c r="M2005" t="s">
        <v>5520</v>
      </c>
      <c r="N2005">
        <v>7109.28</v>
      </c>
      <c r="O2005">
        <v>0</v>
      </c>
      <c r="P2005">
        <v>0</v>
      </c>
      <c r="Q2005">
        <v>0</v>
      </c>
      <c r="R2005">
        <v>0</v>
      </c>
      <c r="S2005">
        <v>7109.28</v>
      </c>
    </row>
    <row r="2006" spans="1:19" x14ac:dyDescent="0.35">
      <c r="A2006">
        <v>2024</v>
      </c>
      <c r="B2006" t="s">
        <v>5890</v>
      </c>
      <c r="C2006">
        <v>17</v>
      </c>
      <c r="D2006">
        <v>2</v>
      </c>
      <c r="E2006">
        <v>10</v>
      </c>
      <c r="F2006" t="s">
        <v>558</v>
      </c>
      <c r="G2006" t="s">
        <v>6735</v>
      </c>
      <c r="H2006">
        <v>7</v>
      </c>
      <c r="I2006">
        <v>102351</v>
      </c>
      <c r="J2006">
        <v>1234</v>
      </c>
      <c r="K2006" t="s">
        <v>6937</v>
      </c>
      <c r="L2006">
        <v>0</v>
      </c>
      <c r="M2006" t="s">
        <v>5520</v>
      </c>
      <c r="N2006">
        <v>174</v>
      </c>
      <c r="O2006">
        <v>0</v>
      </c>
      <c r="P2006">
        <v>0</v>
      </c>
      <c r="Q2006">
        <v>0</v>
      </c>
      <c r="R2006">
        <v>0</v>
      </c>
      <c r="S2006">
        <v>174</v>
      </c>
    </row>
    <row r="2007" spans="1:19" x14ac:dyDescent="0.35">
      <c r="A2007">
        <v>2024</v>
      </c>
      <c r="B2007" t="s">
        <v>5688</v>
      </c>
      <c r="C2007">
        <v>87</v>
      </c>
      <c r="D2007">
        <v>2</v>
      </c>
      <c r="E2007">
        <v>7</v>
      </c>
      <c r="F2007" t="s">
        <v>377</v>
      </c>
      <c r="G2007" t="s">
        <v>6272</v>
      </c>
      <c r="H2007">
        <v>7</v>
      </c>
      <c r="I2007">
        <v>912561</v>
      </c>
      <c r="J2007">
        <v>20</v>
      </c>
      <c r="K2007" t="s">
        <v>6938</v>
      </c>
      <c r="L2007">
        <v>0</v>
      </c>
      <c r="M2007" t="s">
        <v>5520</v>
      </c>
      <c r="N2007">
        <v>8748.86</v>
      </c>
      <c r="O2007">
        <v>293063.33</v>
      </c>
      <c r="P2007">
        <v>0</v>
      </c>
      <c r="Q2007">
        <v>9149</v>
      </c>
      <c r="R2007">
        <v>0</v>
      </c>
      <c r="S2007">
        <v>292663.19</v>
      </c>
    </row>
    <row r="2008" spans="1:19" x14ac:dyDescent="0.35">
      <c r="A2008">
        <v>2024</v>
      </c>
      <c r="B2008" t="s">
        <v>5663</v>
      </c>
      <c r="C2008">
        <v>1</v>
      </c>
      <c r="D2008">
        <v>2</v>
      </c>
      <c r="E2008">
        <v>8</v>
      </c>
      <c r="F2008" t="s">
        <v>270</v>
      </c>
      <c r="G2008" t="s">
        <v>6522</v>
      </c>
      <c r="H2008">
        <v>7</v>
      </c>
      <c r="I2008">
        <v>102095</v>
      </c>
      <c r="J2008">
        <v>3</v>
      </c>
      <c r="K2008" t="s">
        <v>6939</v>
      </c>
      <c r="L2008">
        <v>0</v>
      </c>
      <c r="M2008" t="s">
        <v>5520</v>
      </c>
      <c r="N2008">
        <v>6561.92</v>
      </c>
      <c r="O2008">
        <v>12509.77</v>
      </c>
      <c r="P2008">
        <v>0</v>
      </c>
      <c r="Q2008">
        <v>14617</v>
      </c>
      <c r="R2008">
        <v>0</v>
      </c>
      <c r="S2008">
        <v>4454.6899999999996</v>
      </c>
    </row>
    <row r="2009" spans="1:19" x14ac:dyDescent="0.35">
      <c r="A2009">
        <v>2024</v>
      </c>
      <c r="B2009" t="s">
        <v>5663</v>
      </c>
      <c r="C2009">
        <v>1</v>
      </c>
      <c r="D2009">
        <v>2</v>
      </c>
      <c r="E2009">
        <v>11</v>
      </c>
      <c r="F2009" t="s">
        <v>282</v>
      </c>
      <c r="G2009" t="s">
        <v>6523</v>
      </c>
      <c r="H2009">
        <v>7</v>
      </c>
      <c r="I2009">
        <v>102042</v>
      </c>
      <c r="J2009">
        <v>102042</v>
      </c>
      <c r="K2009" t="s">
        <v>6939</v>
      </c>
      <c r="L2009">
        <v>0</v>
      </c>
      <c r="M2009" t="s">
        <v>5520</v>
      </c>
      <c r="N2009">
        <v>4309.3500000000004</v>
      </c>
      <c r="O2009">
        <v>4669.1899999999996</v>
      </c>
      <c r="P2009">
        <v>0</v>
      </c>
      <c r="Q2009">
        <v>3710</v>
      </c>
      <c r="R2009">
        <v>0</v>
      </c>
      <c r="S2009">
        <v>5268.54</v>
      </c>
    </row>
    <row r="2010" spans="1:19" x14ac:dyDescent="0.35">
      <c r="A2010">
        <v>2024</v>
      </c>
      <c r="B2010" t="s">
        <v>5704</v>
      </c>
      <c r="C2010">
        <v>5</v>
      </c>
      <c r="D2010">
        <v>2</v>
      </c>
      <c r="E2010">
        <v>2</v>
      </c>
      <c r="F2010" t="s">
        <v>300</v>
      </c>
      <c r="G2010" t="s">
        <v>6531</v>
      </c>
      <c r="H2010">
        <v>7</v>
      </c>
      <c r="I2010">
        <v>102095</v>
      </c>
      <c r="J2010">
        <v>4</v>
      </c>
      <c r="K2010" t="s">
        <v>6939</v>
      </c>
      <c r="L2010">
        <v>0</v>
      </c>
      <c r="M2010" t="s">
        <v>5520</v>
      </c>
      <c r="N2010">
        <v>13657.19</v>
      </c>
      <c r="O2010">
        <v>0</v>
      </c>
      <c r="P2010">
        <v>0</v>
      </c>
      <c r="Q2010">
        <v>0</v>
      </c>
      <c r="R2010">
        <v>0</v>
      </c>
      <c r="S2010">
        <v>13657.19</v>
      </c>
    </row>
    <row r="2011" spans="1:19" x14ac:dyDescent="0.35">
      <c r="A2011">
        <v>2024</v>
      </c>
      <c r="B2011" t="s">
        <v>5704</v>
      </c>
      <c r="C2011">
        <v>5</v>
      </c>
      <c r="D2011">
        <v>2</v>
      </c>
      <c r="E2011">
        <v>3</v>
      </c>
      <c r="F2011" t="s">
        <v>424</v>
      </c>
      <c r="G2011" t="s">
        <v>5705</v>
      </c>
      <c r="H2011">
        <v>7</v>
      </c>
      <c r="I2011">
        <v>102095</v>
      </c>
      <c r="J2011">
        <v>2222</v>
      </c>
      <c r="K2011" t="s">
        <v>6940</v>
      </c>
      <c r="L2011">
        <v>0</v>
      </c>
      <c r="M2011" t="s">
        <v>5520</v>
      </c>
      <c r="N2011">
        <v>19896.75</v>
      </c>
      <c r="O2011">
        <v>11955.16</v>
      </c>
      <c r="P2011">
        <v>0</v>
      </c>
      <c r="Q2011">
        <v>7275</v>
      </c>
      <c r="R2011">
        <v>0</v>
      </c>
      <c r="S2011">
        <v>24576.91</v>
      </c>
    </row>
    <row r="2012" spans="1:19" x14ac:dyDescent="0.35">
      <c r="A2012">
        <v>2024</v>
      </c>
      <c r="B2012" t="s">
        <v>5964</v>
      </c>
      <c r="C2012">
        <v>26</v>
      </c>
      <c r="D2012">
        <v>2</v>
      </c>
      <c r="E2012">
        <v>2</v>
      </c>
      <c r="F2012" t="s">
        <v>391</v>
      </c>
      <c r="G2012" t="s">
        <v>6585</v>
      </c>
      <c r="H2012">
        <v>7</v>
      </c>
      <c r="I2012">
        <v>102095</v>
      </c>
      <c r="J2012">
        <v>442</v>
      </c>
      <c r="K2012" t="s">
        <v>6939</v>
      </c>
      <c r="L2012">
        <v>0</v>
      </c>
      <c r="M2012" t="s">
        <v>5520</v>
      </c>
      <c r="N2012">
        <v>3185.55</v>
      </c>
      <c r="O2012">
        <v>2703.16</v>
      </c>
      <c r="P2012">
        <v>0</v>
      </c>
      <c r="Q2012">
        <v>1750</v>
      </c>
      <c r="R2012">
        <v>0</v>
      </c>
      <c r="S2012">
        <v>4138.71</v>
      </c>
    </row>
    <row r="2013" spans="1:19" x14ac:dyDescent="0.35">
      <c r="A2013">
        <v>2024</v>
      </c>
      <c r="B2013" t="s">
        <v>6047</v>
      </c>
      <c r="C2013">
        <v>51</v>
      </c>
      <c r="D2013">
        <v>2</v>
      </c>
      <c r="E2013">
        <v>1</v>
      </c>
      <c r="F2013" t="s">
        <v>391</v>
      </c>
      <c r="G2013" t="s">
        <v>6621</v>
      </c>
      <c r="H2013">
        <v>7</v>
      </c>
      <c r="I2013">
        <v>102095</v>
      </c>
      <c r="J2013">
        <v>3</v>
      </c>
      <c r="K2013" t="s">
        <v>6939</v>
      </c>
      <c r="L2013">
        <v>0</v>
      </c>
      <c r="M2013" t="s">
        <v>5520</v>
      </c>
      <c r="N2013">
        <v>10110.75</v>
      </c>
      <c r="O2013">
        <v>0</v>
      </c>
      <c r="P2013">
        <v>0</v>
      </c>
      <c r="Q2013">
        <v>10110.75</v>
      </c>
      <c r="R2013">
        <v>0</v>
      </c>
      <c r="S2013">
        <v>0</v>
      </c>
    </row>
    <row r="2014" spans="1:19" x14ac:dyDescent="0.35">
      <c r="A2014">
        <v>2024</v>
      </c>
      <c r="B2014" t="s">
        <v>6047</v>
      </c>
      <c r="C2014">
        <v>51</v>
      </c>
      <c r="D2014">
        <v>2</v>
      </c>
      <c r="E2014">
        <v>2</v>
      </c>
      <c r="F2014" t="s">
        <v>731</v>
      </c>
      <c r="G2014" t="s">
        <v>6267</v>
      </c>
      <c r="H2014">
        <v>7</v>
      </c>
      <c r="I2014">
        <v>102095</v>
      </c>
      <c r="J2014">
        <v>2</v>
      </c>
      <c r="K2014" t="s">
        <v>6939</v>
      </c>
      <c r="L2014">
        <v>0</v>
      </c>
      <c r="M2014" t="s">
        <v>5520</v>
      </c>
      <c r="N2014">
        <v>10216.26</v>
      </c>
      <c r="O2014">
        <v>0</v>
      </c>
      <c r="P2014">
        <v>0</v>
      </c>
      <c r="Q2014">
        <v>10216.26</v>
      </c>
      <c r="R2014">
        <v>0</v>
      </c>
      <c r="S2014">
        <v>0</v>
      </c>
    </row>
    <row r="2015" spans="1:19" x14ac:dyDescent="0.35">
      <c r="A2015">
        <v>2024</v>
      </c>
      <c r="B2015" t="s">
        <v>6047</v>
      </c>
      <c r="C2015">
        <v>51</v>
      </c>
      <c r="D2015">
        <v>2</v>
      </c>
      <c r="E2015">
        <v>4</v>
      </c>
      <c r="F2015" t="s">
        <v>733</v>
      </c>
      <c r="G2015" t="s">
        <v>6622</v>
      </c>
      <c r="H2015">
        <v>7</v>
      </c>
      <c r="I2015">
        <v>102095</v>
      </c>
      <c r="J2015">
        <v>3</v>
      </c>
      <c r="K2015" t="s">
        <v>6939</v>
      </c>
      <c r="L2015">
        <v>0</v>
      </c>
      <c r="M2015" t="s">
        <v>5520</v>
      </c>
      <c r="N2015">
        <v>2366.8000000000002</v>
      </c>
      <c r="O2015">
        <v>0</v>
      </c>
      <c r="P2015">
        <v>0</v>
      </c>
      <c r="Q2015">
        <v>2366.8000000000002</v>
      </c>
      <c r="R2015">
        <v>0</v>
      </c>
      <c r="S2015">
        <v>0</v>
      </c>
    </row>
    <row r="2016" spans="1:19" x14ac:dyDescent="0.35">
      <c r="A2016">
        <v>2024</v>
      </c>
      <c r="B2016" t="s">
        <v>11</v>
      </c>
      <c r="C2016">
        <v>59</v>
      </c>
      <c r="D2016">
        <v>2</v>
      </c>
      <c r="E2016">
        <v>4</v>
      </c>
      <c r="F2016" t="s">
        <v>753</v>
      </c>
      <c r="G2016" t="s">
        <v>6941</v>
      </c>
      <c r="H2016">
        <v>7</v>
      </c>
      <c r="I2016">
        <v>102095</v>
      </c>
      <c r="J2016">
        <v>2</v>
      </c>
      <c r="K2016" t="s">
        <v>6939</v>
      </c>
      <c r="L2016">
        <v>0</v>
      </c>
      <c r="M2016" t="s">
        <v>5520</v>
      </c>
      <c r="N2016">
        <v>6104.37</v>
      </c>
      <c r="O2016">
        <v>1380.48</v>
      </c>
      <c r="P2016">
        <v>0</v>
      </c>
      <c r="Q2016">
        <v>1250</v>
      </c>
      <c r="R2016">
        <v>0</v>
      </c>
      <c r="S2016">
        <v>6234.85</v>
      </c>
    </row>
    <row r="2017" spans="1:19" x14ac:dyDescent="0.35">
      <c r="A2017">
        <v>2024</v>
      </c>
      <c r="B2017" t="s">
        <v>11</v>
      </c>
      <c r="C2017">
        <v>59</v>
      </c>
      <c r="D2017">
        <v>2</v>
      </c>
      <c r="E2017">
        <v>6</v>
      </c>
      <c r="F2017" t="s">
        <v>755</v>
      </c>
      <c r="G2017" t="s">
        <v>6924</v>
      </c>
      <c r="H2017">
        <v>7</v>
      </c>
      <c r="I2017">
        <v>102095</v>
      </c>
      <c r="J2017">
        <v>2</v>
      </c>
      <c r="K2017" t="s">
        <v>6939</v>
      </c>
      <c r="L2017">
        <v>0</v>
      </c>
      <c r="M2017" t="s">
        <v>5520</v>
      </c>
      <c r="N2017">
        <v>1600.51</v>
      </c>
      <c r="O2017">
        <v>1331.32</v>
      </c>
      <c r="P2017">
        <v>0</v>
      </c>
      <c r="Q2017">
        <v>1000</v>
      </c>
      <c r="R2017">
        <v>0</v>
      </c>
      <c r="S2017">
        <v>1931.83</v>
      </c>
    </row>
    <row r="2018" spans="1:19" x14ac:dyDescent="0.35">
      <c r="A2018">
        <v>2024</v>
      </c>
      <c r="B2018" t="s">
        <v>6079</v>
      </c>
      <c r="C2018">
        <v>65</v>
      </c>
      <c r="D2018">
        <v>2</v>
      </c>
      <c r="E2018">
        <v>4</v>
      </c>
      <c r="F2018" t="s">
        <v>772</v>
      </c>
      <c r="G2018" t="s">
        <v>6080</v>
      </c>
      <c r="H2018">
        <v>7</v>
      </c>
      <c r="I2018">
        <v>102095</v>
      </c>
      <c r="J2018">
        <v>4</v>
      </c>
      <c r="K2018" t="s">
        <v>6939</v>
      </c>
      <c r="L2018">
        <v>0</v>
      </c>
      <c r="M2018" t="s">
        <v>5520</v>
      </c>
      <c r="N2018">
        <v>6116.44</v>
      </c>
      <c r="O2018">
        <v>8470.66</v>
      </c>
      <c r="P2018">
        <v>0</v>
      </c>
      <c r="Q2018">
        <v>8500</v>
      </c>
      <c r="R2018">
        <v>0</v>
      </c>
      <c r="S2018">
        <v>6087.1</v>
      </c>
    </row>
    <row r="2019" spans="1:19" x14ac:dyDescent="0.35">
      <c r="A2019">
        <v>2024</v>
      </c>
      <c r="B2019" t="s">
        <v>5684</v>
      </c>
      <c r="C2019">
        <v>68</v>
      </c>
      <c r="D2019">
        <v>2</v>
      </c>
      <c r="E2019">
        <v>1</v>
      </c>
      <c r="F2019" t="s">
        <v>555</v>
      </c>
      <c r="G2019" t="s">
        <v>6660</v>
      </c>
      <c r="H2019">
        <v>7</v>
      </c>
      <c r="I2019">
        <v>102095</v>
      </c>
      <c r="J2019">
        <v>3</v>
      </c>
      <c r="K2019" t="s">
        <v>6939</v>
      </c>
      <c r="L2019">
        <v>0</v>
      </c>
      <c r="M2019" t="s">
        <v>5520</v>
      </c>
      <c r="N2019">
        <v>-628.83000000000004</v>
      </c>
      <c r="O2019">
        <v>934.46</v>
      </c>
      <c r="P2019">
        <v>0</v>
      </c>
      <c r="Q2019">
        <v>0</v>
      </c>
      <c r="R2019">
        <v>0</v>
      </c>
      <c r="S2019">
        <v>305.63</v>
      </c>
    </row>
    <row r="2020" spans="1:19" x14ac:dyDescent="0.35">
      <c r="A2020">
        <v>2024</v>
      </c>
      <c r="B2020" t="s">
        <v>6092</v>
      </c>
      <c r="C2020">
        <v>70</v>
      </c>
      <c r="D2020">
        <v>2</v>
      </c>
      <c r="E2020">
        <v>8</v>
      </c>
      <c r="F2020" t="s">
        <v>741</v>
      </c>
      <c r="G2020" t="s">
        <v>6753</v>
      </c>
      <c r="H2020">
        <v>7</v>
      </c>
      <c r="I2020">
        <v>102095</v>
      </c>
      <c r="J2020">
        <v>3</v>
      </c>
      <c r="K2020" t="s">
        <v>6940</v>
      </c>
      <c r="L2020">
        <v>0</v>
      </c>
      <c r="M2020" t="s">
        <v>5520</v>
      </c>
      <c r="N2020">
        <v>12712.58</v>
      </c>
      <c r="O2020">
        <v>12489.44</v>
      </c>
      <c r="P2020">
        <v>0</v>
      </c>
      <c r="Q2020">
        <v>15000</v>
      </c>
      <c r="R2020">
        <v>0</v>
      </c>
      <c r="S2020">
        <v>10202.02</v>
      </c>
    </row>
    <row r="2021" spans="1:19" x14ac:dyDescent="0.35">
      <c r="A2021">
        <v>2024</v>
      </c>
      <c r="B2021" t="s">
        <v>5758</v>
      </c>
      <c r="C2021">
        <v>76</v>
      </c>
      <c r="D2021">
        <v>2</v>
      </c>
      <c r="E2021">
        <v>5</v>
      </c>
      <c r="F2021" t="s">
        <v>808</v>
      </c>
      <c r="G2021" t="s">
        <v>6694</v>
      </c>
      <c r="H2021">
        <v>7</v>
      </c>
      <c r="I2021">
        <v>102095</v>
      </c>
      <c r="J2021">
        <v>3</v>
      </c>
      <c r="K2021" t="s">
        <v>6939</v>
      </c>
      <c r="L2021">
        <v>0</v>
      </c>
      <c r="M2021" t="s">
        <v>5520</v>
      </c>
      <c r="N2021">
        <v>13336.85</v>
      </c>
      <c r="O2021">
        <v>9881.66</v>
      </c>
      <c r="P2021">
        <v>0</v>
      </c>
      <c r="Q2021">
        <v>9500</v>
      </c>
      <c r="R2021">
        <v>0</v>
      </c>
      <c r="S2021">
        <v>13718.51</v>
      </c>
    </row>
    <row r="2022" spans="1:19" x14ac:dyDescent="0.35">
      <c r="A2022">
        <v>2024</v>
      </c>
      <c r="B2022" t="s">
        <v>5663</v>
      </c>
      <c r="C2022">
        <v>1</v>
      </c>
      <c r="D2022">
        <v>2</v>
      </c>
      <c r="E2022">
        <v>6</v>
      </c>
      <c r="F2022" t="s">
        <v>262</v>
      </c>
      <c r="G2022" t="s">
        <v>5742</v>
      </c>
      <c r="H2022">
        <v>7</v>
      </c>
      <c r="I2022">
        <v>102095</v>
      </c>
      <c r="J2022">
        <v>3</v>
      </c>
      <c r="K2022" t="s">
        <v>6942</v>
      </c>
      <c r="L2022">
        <v>0</v>
      </c>
      <c r="M2022" t="s">
        <v>5520</v>
      </c>
      <c r="N2022">
        <v>12699.79</v>
      </c>
      <c r="O2022">
        <v>7834.97</v>
      </c>
      <c r="P2022">
        <v>0</v>
      </c>
      <c r="Q2022">
        <v>8784</v>
      </c>
      <c r="R2022">
        <v>0</v>
      </c>
      <c r="S2022">
        <v>11750.76</v>
      </c>
    </row>
    <row r="2023" spans="1:19" x14ac:dyDescent="0.35">
      <c r="A2023">
        <v>2024</v>
      </c>
      <c r="B2023" t="s">
        <v>5663</v>
      </c>
      <c r="C2023">
        <v>1</v>
      </c>
      <c r="D2023">
        <v>2</v>
      </c>
      <c r="E2023">
        <v>12</v>
      </c>
      <c r="F2023" t="s">
        <v>125</v>
      </c>
      <c r="G2023" t="s">
        <v>5700</v>
      </c>
      <c r="H2023">
        <v>7</v>
      </c>
      <c r="I2023">
        <v>102095</v>
      </c>
      <c r="J2023">
        <v>303</v>
      </c>
      <c r="K2023" t="s">
        <v>6943</v>
      </c>
      <c r="L2023">
        <v>0</v>
      </c>
      <c r="M2023" t="s">
        <v>5520</v>
      </c>
      <c r="N2023">
        <v>27722.39</v>
      </c>
      <c r="O2023">
        <v>0</v>
      </c>
      <c r="P2023">
        <v>0</v>
      </c>
      <c r="Q2023">
        <v>9888</v>
      </c>
      <c r="R2023">
        <v>0</v>
      </c>
      <c r="S2023">
        <v>17834.39</v>
      </c>
    </row>
    <row r="2024" spans="1:19" x14ac:dyDescent="0.35">
      <c r="A2024">
        <v>2024</v>
      </c>
      <c r="B2024" t="s">
        <v>5624</v>
      </c>
      <c r="C2024">
        <v>8</v>
      </c>
      <c r="D2024">
        <v>2</v>
      </c>
      <c r="E2024">
        <v>2</v>
      </c>
      <c r="F2024" t="s">
        <v>462</v>
      </c>
      <c r="G2024" t="s">
        <v>6174</v>
      </c>
      <c r="H2024">
        <v>7</v>
      </c>
      <c r="I2024">
        <v>102095</v>
      </c>
      <c r="J2024">
        <v>2010</v>
      </c>
      <c r="K2024" t="s">
        <v>6943</v>
      </c>
      <c r="L2024">
        <v>0</v>
      </c>
      <c r="M2024" t="s">
        <v>5520</v>
      </c>
      <c r="N2024">
        <v>57119.59</v>
      </c>
      <c r="O2024">
        <v>18742.55</v>
      </c>
      <c r="P2024">
        <v>0</v>
      </c>
      <c r="Q2024">
        <v>25000</v>
      </c>
      <c r="R2024">
        <v>0</v>
      </c>
      <c r="S2024">
        <v>50862.14</v>
      </c>
    </row>
    <row r="2025" spans="1:19" x14ac:dyDescent="0.35">
      <c r="A2025">
        <v>2024</v>
      </c>
      <c r="B2025" t="s">
        <v>5890</v>
      </c>
      <c r="C2025">
        <v>17</v>
      </c>
      <c r="D2025">
        <v>2</v>
      </c>
      <c r="E2025">
        <v>15</v>
      </c>
      <c r="F2025" t="s">
        <v>562</v>
      </c>
      <c r="G2025" t="s">
        <v>6418</v>
      </c>
      <c r="H2025">
        <v>7</v>
      </c>
      <c r="I2025">
        <v>102095</v>
      </c>
      <c r="J2025">
        <v>1313</v>
      </c>
      <c r="K2025" t="s">
        <v>6943</v>
      </c>
      <c r="L2025">
        <v>0</v>
      </c>
      <c r="M2025" t="s">
        <v>5520</v>
      </c>
      <c r="N2025">
        <v>9662.44</v>
      </c>
      <c r="O2025">
        <v>0</v>
      </c>
      <c r="P2025">
        <v>0</v>
      </c>
      <c r="Q2025">
        <v>3500</v>
      </c>
      <c r="R2025">
        <v>0</v>
      </c>
      <c r="S2025">
        <v>6162.44</v>
      </c>
    </row>
    <row r="2026" spans="1:19" x14ac:dyDescent="0.35">
      <c r="A2026">
        <v>2024</v>
      </c>
      <c r="B2026" t="s">
        <v>5728</v>
      </c>
      <c r="C2026">
        <v>85</v>
      </c>
      <c r="D2026">
        <v>2</v>
      </c>
      <c r="E2026">
        <v>1</v>
      </c>
      <c r="F2026" t="s">
        <v>838</v>
      </c>
      <c r="G2026" t="s">
        <v>6249</v>
      </c>
      <c r="H2026">
        <v>7</v>
      </c>
      <c r="I2026">
        <v>102095</v>
      </c>
      <c r="J2026">
        <v>201</v>
      </c>
      <c r="K2026" t="s">
        <v>6943</v>
      </c>
      <c r="L2026">
        <v>0</v>
      </c>
      <c r="M2026" t="s">
        <v>5520</v>
      </c>
      <c r="N2026">
        <v>52941.32</v>
      </c>
      <c r="O2026">
        <v>0</v>
      </c>
      <c r="P2026">
        <v>0</v>
      </c>
      <c r="Q2026">
        <v>0</v>
      </c>
      <c r="R2026">
        <v>0</v>
      </c>
      <c r="S2026">
        <v>52941.32</v>
      </c>
    </row>
    <row r="2027" spans="1:19" x14ac:dyDescent="0.35">
      <c r="A2027">
        <v>2024</v>
      </c>
      <c r="B2027" t="s">
        <v>5686</v>
      </c>
      <c r="C2027">
        <v>84</v>
      </c>
      <c r="D2027">
        <v>2</v>
      </c>
      <c r="E2027">
        <v>7</v>
      </c>
      <c r="F2027" t="s">
        <v>787</v>
      </c>
      <c r="G2027" t="s">
        <v>6122</v>
      </c>
      <c r="H2027">
        <v>7</v>
      </c>
      <c r="I2027">
        <v>900003</v>
      </c>
      <c r="J2027">
        <v>254</v>
      </c>
      <c r="K2027" t="s">
        <v>6944</v>
      </c>
      <c r="L2027">
        <v>0</v>
      </c>
      <c r="M2027" t="s">
        <v>5520</v>
      </c>
      <c r="N2027">
        <v>39255.129999999997</v>
      </c>
      <c r="O2027">
        <v>31249.87</v>
      </c>
      <c r="P2027">
        <v>0</v>
      </c>
      <c r="Q2027">
        <v>37314.15</v>
      </c>
      <c r="R2027">
        <v>0</v>
      </c>
      <c r="S2027">
        <v>33190.85</v>
      </c>
    </row>
    <row r="2028" spans="1:19" x14ac:dyDescent="0.35">
      <c r="A2028">
        <v>2024</v>
      </c>
      <c r="B2028" t="s">
        <v>5717</v>
      </c>
      <c r="C2028">
        <v>45</v>
      </c>
      <c r="D2028">
        <v>2</v>
      </c>
      <c r="E2028">
        <v>2</v>
      </c>
      <c r="F2028" t="s">
        <v>294</v>
      </c>
      <c r="G2028" t="s">
        <v>6213</v>
      </c>
      <c r="H2028">
        <v>7</v>
      </c>
      <c r="I2028">
        <v>900001</v>
      </c>
      <c r="J2028">
        <v>254</v>
      </c>
      <c r="K2028" t="s">
        <v>6945</v>
      </c>
      <c r="L2028">
        <v>0</v>
      </c>
      <c r="M2028" t="s">
        <v>5520</v>
      </c>
      <c r="N2028">
        <v>3172.64</v>
      </c>
      <c r="O2028">
        <v>51843</v>
      </c>
      <c r="P2028">
        <v>0</v>
      </c>
      <c r="Q2028">
        <v>54400</v>
      </c>
      <c r="R2028">
        <v>0</v>
      </c>
      <c r="S2028">
        <v>615.64</v>
      </c>
    </row>
    <row r="2029" spans="1:19" x14ac:dyDescent="0.35">
      <c r="A2029">
        <v>2024</v>
      </c>
      <c r="B2029" t="s">
        <v>5688</v>
      </c>
      <c r="C2029">
        <v>87</v>
      </c>
      <c r="D2029">
        <v>2</v>
      </c>
      <c r="E2029">
        <v>7</v>
      </c>
      <c r="F2029" t="s">
        <v>377</v>
      </c>
      <c r="G2029" t="s">
        <v>6272</v>
      </c>
      <c r="H2029">
        <v>7</v>
      </c>
      <c r="I2029">
        <v>965900</v>
      </c>
      <c r="J2029">
        <v>17</v>
      </c>
      <c r="K2029" t="s">
        <v>6946</v>
      </c>
      <c r="L2029">
        <v>0</v>
      </c>
      <c r="M2029" t="s">
        <v>5520</v>
      </c>
      <c r="N2029">
        <v>2028024.92</v>
      </c>
      <c r="O2029">
        <v>750568.22</v>
      </c>
      <c r="P2029">
        <v>0</v>
      </c>
      <c r="Q2029">
        <v>999894.57</v>
      </c>
      <c r="R2029">
        <v>0</v>
      </c>
      <c r="S2029">
        <v>1778698.57</v>
      </c>
    </row>
    <row r="2030" spans="1:19" x14ac:dyDescent="0.35">
      <c r="A2030">
        <v>2024</v>
      </c>
      <c r="B2030" t="s">
        <v>5523</v>
      </c>
      <c r="C2030">
        <v>2</v>
      </c>
      <c r="D2030">
        <v>2</v>
      </c>
      <c r="E2030">
        <v>4</v>
      </c>
      <c r="F2030" t="s">
        <v>297</v>
      </c>
      <c r="G2030" t="s">
        <v>5897</v>
      </c>
      <c r="H2030">
        <v>7</v>
      </c>
      <c r="I2030">
        <v>900001</v>
      </c>
      <c r="J2030">
        <v>7777</v>
      </c>
      <c r="K2030" t="s">
        <v>6947</v>
      </c>
      <c r="L2030">
        <v>0</v>
      </c>
      <c r="M2030" t="s">
        <v>5520</v>
      </c>
      <c r="N2030">
        <v>2444.2399999999998</v>
      </c>
      <c r="O2030">
        <v>0</v>
      </c>
      <c r="P2030">
        <v>0</v>
      </c>
      <c r="Q2030">
        <v>2444.2399999999998</v>
      </c>
      <c r="R2030">
        <v>0</v>
      </c>
      <c r="S2030">
        <v>0</v>
      </c>
    </row>
    <row r="2031" spans="1:19" x14ac:dyDescent="0.35">
      <c r="A2031">
        <v>2024</v>
      </c>
      <c r="B2031" t="s">
        <v>5717</v>
      </c>
      <c r="C2031">
        <v>45</v>
      </c>
      <c r="D2031">
        <v>2</v>
      </c>
      <c r="E2031">
        <v>9</v>
      </c>
      <c r="F2031" t="s">
        <v>704</v>
      </c>
      <c r="G2031" t="s">
        <v>5838</v>
      </c>
      <c r="H2031">
        <v>7</v>
      </c>
      <c r="I2031">
        <v>900003</v>
      </c>
      <c r="J2031">
        <v>9500</v>
      </c>
      <c r="K2031" t="s">
        <v>6948</v>
      </c>
      <c r="L2031">
        <v>0</v>
      </c>
      <c r="M2031" t="s">
        <v>5520</v>
      </c>
      <c r="N2031">
        <v>4259.3</v>
      </c>
      <c r="O2031">
        <v>86327</v>
      </c>
      <c r="P2031">
        <v>0</v>
      </c>
      <c r="Q2031">
        <v>88105.3</v>
      </c>
      <c r="R2031">
        <v>0</v>
      </c>
      <c r="S2031">
        <v>2481</v>
      </c>
    </row>
    <row r="2032" spans="1:19" x14ac:dyDescent="0.35">
      <c r="A2032">
        <v>2024</v>
      </c>
      <c r="B2032" t="s">
        <v>5572</v>
      </c>
      <c r="C2032">
        <v>46</v>
      </c>
      <c r="D2032">
        <v>2</v>
      </c>
      <c r="E2032">
        <v>20</v>
      </c>
      <c r="F2032" t="s">
        <v>125</v>
      </c>
      <c r="G2032" t="s">
        <v>6034</v>
      </c>
      <c r="H2032">
        <v>7</v>
      </c>
      <c r="I2032">
        <v>900002</v>
      </c>
      <c r="J2032">
        <v>8</v>
      </c>
      <c r="K2032" t="s">
        <v>6949</v>
      </c>
      <c r="L2032">
        <v>0</v>
      </c>
      <c r="M2032" t="s">
        <v>5520</v>
      </c>
      <c r="N2032">
        <v>4231.1099999999997</v>
      </c>
      <c r="O2032">
        <v>0</v>
      </c>
      <c r="P2032">
        <v>0</v>
      </c>
      <c r="Q2032">
        <v>0</v>
      </c>
      <c r="R2032">
        <v>0</v>
      </c>
      <c r="S2032">
        <v>4231.1099999999997</v>
      </c>
    </row>
    <row r="2033" spans="1:19" x14ac:dyDescent="0.35">
      <c r="A2033">
        <v>2024</v>
      </c>
      <c r="B2033" t="s">
        <v>5717</v>
      </c>
      <c r="C2033">
        <v>45</v>
      </c>
      <c r="D2033">
        <v>2</v>
      </c>
      <c r="E2033">
        <v>6</v>
      </c>
      <c r="F2033" t="s">
        <v>702</v>
      </c>
      <c r="G2033" t="s">
        <v>6748</v>
      </c>
      <c r="H2033">
        <v>7</v>
      </c>
      <c r="I2033">
        <v>910340</v>
      </c>
      <c r="J2033">
        <v>15</v>
      </c>
      <c r="K2033" t="s">
        <v>6950</v>
      </c>
      <c r="L2033">
        <v>0</v>
      </c>
      <c r="M2033" t="s">
        <v>5520</v>
      </c>
      <c r="N2033">
        <v>927</v>
      </c>
      <c r="O2033">
        <v>3894</v>
      </c>
      <c r="P2033">
        <v>0</v>
      </c>
      <c r="Q2033">
        <v>0</v>
      </c>
      <c r="R2033">
        <v>0</v>
      </c>
      <c r="S2033">
        <v>4821</v>
      </c>
    </row>
    <row r="2034" spans="1:19" x14ac:dyDescent="0.35">
      <c r="A2034">
        <v>2024</v>
      </c>
      <c r="B2034" t="s">
        <v>5717</v>
      </c>
      <c r="C2034">
        <v>45</v>
      </c>
      <c r="D2034">
        <v>2</v>
      </c>
      <c r="E2034">
        <v>11</v>
      </c>
      <c r="F2034" t="s">
        <v>706</v>
      </c>
      <c r="G2034" t="s">
        <v>6027</v>
      </c>
      <c r="H2034">
        <v>7</v>
      </c>
      <c r="I2034">
        <v>900001</v>
      </c>
      <c r="J2034">
        <v>7777</v>
      </c>
      <c r="K2034" t="s">
        <v>6951</v>
      </c>
      <c r="L2034">
        <v>0</v>
      </c>
      <c r="M2034" t="s">
        <v>5520</v>
      </c>
      <c r="N2034">
        <v>37074.82</v>
      </c>
      <c r="O2034">
        <v>55379</v>
      </c>
      <c r="P2034">
        <v>0</v>
      </c>
      <c r="Q2034">
        <v>10219</v>
      </c>
      <c r="R2034">
        <v>0</v>
      </c>
      <c r="S2034">
        <v>82234.820000000007</v>
      </c>
    </row>
    <row r="2035" spans="1:19" x14ac:dyDescent="0.35">
      <c r="A2035">
        <v>2024</v>
      </c>
      <c r="B2035" t="s">
        <v>5527</v>
      </c>
      <c r="C2035">
        <v>30</v>
      </c>
      <c r="D2035">
        <v>2</v>
      </c>
      <c r="E2035">
        <v>2</v>
      </c>
      <c r="F2035" t="s">
        <v>621</v>
      </c>
      <c r="G2035" t="s">
        <v>6487</v>
      </c>
      <c r="H2035">
        <v>7</v>
      </c>
      <c r="I2035">
        <v>900001</v>
      </c>
      <c r="J2035">
        <v>600</v>
      </c>
      <c r="K2035" t="s">
        <v>6952</v>
      </c>
      <c r="L2035">
        <v>0</v>
      </c>
      <c r="M2035" t="s">
        <v>5520</v>
      </c>
      <c r="N2035">
        <v>10653.78</v>
      </c>
      <c r="O2035">
        <v>0</v>
      </c>
      <c r="P2035">
        <v>0</v>
      </c>
      <c r="Q2035">
        <v>0</v>
      </c>
      <c r="R2035">
        <v>0</v>
      </c>
      <c r="S2035">
        <v>10653.78</v>
      </c>
    </row>
    <row r="2036" spans="1:19" x14ac:dyDescent="0.35">
      <c r="A2036">
        <v>2024</v>
      </c>
      <c r="B2036" t="s">
        <v>5572</v>
      </c>
      <c r="C2036">
        <v>46</v>
      </c>
      <c r="D2036">
        <v>2</v>
      </c>
      <c r="E2036">
        <v>10</v>
      </c>
      <c r="F2036" t="s">
        <v>655</v>
      </c>
      <c r="G2036" t="s">
        <v>6030</v>
      </c>
      <c r="H2036">
        <v>7</v>
      </c>
      <c r="I2036">
        <v>900001</v>
      </c>
      <c r="J2036">
        <v>8</v>
      </c>
      <c r="K2036" t="s">
        <v>6953</v>
      </c>
      <c r="L2036">
        <v>0</v>
      </c>
      <c r="M2036" t="s">
        <v>5520</v>
      </c>
      <c r="N2036">
        <v>1412.27</v>
      </c>
      <c r="O2036">
        <v>0</v>
      </c>
      <c r="P2036">
        <v>0</v>
      </c>
      <c r="Q2036">
        <v>0</v>
      </c>
      <c r="R2036">
        <v>0</v>
      </c>
      <c r="S2036">
        <v>1412.27</v>
      </c>
    </row>
    <row r="2037" spans="1:19" x14ac:dyDescent="0.35">
      <c r="A2037">
        <v>2024</v>
      </c>
      <c r="B2037" t="s">
        <v>5696</v>
      </c>
      <c r="C2037">
        <v>88</v>
      </c>
      <c r="D2037">
        <v>2</v>
      </c>
      <c r="E2037">
        <v>8</v>
      </c>
      <c r="F2037" t="s">
        <v>262</v>
      </c>
      <c r="G2037" t="s">
        <v>5697</v>
      </c>
      <c r="H2037">
        <v>7</v>
      </c>
      <c r="I2037">
        <v>900004</v>
      </c>
      <c r="J2037">
        <v>7</v>
      </c>
      <c r="K2037" t="s">
        <v>6954</v>
      </c>
      <c r="L2037">
        <v>0</v>
      </c>
      <c r="M2037" t="s">
        <v>5520</v>
      </c>
      <c r="N2037">
        <v>6555.1</v>
      </c>
      <c r="O2037">
        <v>6451</v>
      </c>
      <c r="P2037">
        <v>0</v>
      </c>
      <c r="Q2037">
        <v>7045.86</v>
      </c>
      <c r="R2037">
        <v>0</v>
      </c>
      <c r="S2037">
        <v>5960.24</v>
      </c>
    </row>
    <row r="2038" spans="1:19" x14ac:dyDescent="0.35">
      <c r="A2038">
        <v>2024</v>
      </c>
      <c r="B2038" t="s">
        <v>5569</v>
      </c>
      <c r="C2038">
        <v>20</v>
      </c>
      <c r="D2038">
        <v>2</v>
      </c>
      <c r="E2038">
        <v>11</v>
      </c>
      <c r="F2038" t="s">
        <v>577</v>
      </c>
      <c r="G2038" t="s">
        <v>5954</v>
      </c>
      <c r="H2038">
        <v>7</v>
      </c>
      <c r="I2038">
        <v>900002</v>
      </c>
      <c r="J2038">
        <v>950</v>
      </c>
      <c r="K2038" t="s">
        <v>6955</v>
      </c>
      <c r="L2038">
        <v>0</v>
      </c>
      <c r="M2038" t="s">
        <v>5520</v>
      </c>
      <c r="N2038">
        <v>0</v>
      </c>
      <c r="O2038">
        <v>463295.65</v>
      </c>
      <c r="P2038">
        <v>0</v>
      </c>
      <c r="Q2038">
        <v>463295.65</v>
      </c>
      <c r="R2038">
        <v>0</v>
      </c>
      <c r="S2038">
        <v>0</v>
      </c>
    </row>
    <row r="2039" spans="1:19" x14ac:dyDescent="0.35">
      <c r="A2039">
        <v>2024</v>
      </c>
      <c r="B2039" t="s">
        <v>5798</v>
      </c>
      <c r="C2039">
        <v>10</v>
      </c>
      <c r="D2039">
        <v>2</v>
      </c>
      <c r="E2039">
        <v>12</v>
      </c>
      <c r="F2039" t="s">
        <v>519</v>
      </c>
      <c r="G2039" t="s">
        <v>5926</v>
      </c>
      <c r="H2039">
        <v>7</v>
      </c>
      <c r="I2039">
        <v>900001</v>
      </c>
      <c r="J2039">
        <v>1112</v>
      </c>
      <c r="K2039" t="s">
        <v>6956</v>
      </c>
      <c r="L2039">
        <v>0</v>
      </c>
      <c r="M2039" t="s">
        <v>5520</v>
      </c>
      <c r="N2039">
        <v>3959.92</v>
      </c>
      <c r="O2039">
        <v>0</v>
      </c>
      <c r="P2039">
        <v>0</v>
      </c>
      <c r="Q2039">
        <v>0</v>
      </c>
      <c r="R2039">
        <v>0</v>
      </c>
      <c r="S2039">
        <v>3959.92</v>
      </c>
    </row>
    <row r="2040" spans="1:19" x14ac:dyDescent="0.35">
      <c r="A2040">
        <v>2024</v>
      </c>
      <c r="B2040" t="s">
        <v>5578</v>
      </c>
      <c r="C2040">
        <v>79</v>
      </c>
      <c r="D2040">
        <v>2</v>
      </c>
      <c r="E2040">
        <v>3</v>
      </c>
      <c r="F2040" t="s">
        <v>818</v>
      </c>
      <c r="G2040" t="s">
        <v>5750</v>
      </c>
      <c r="H2040">
        <v>7</v>
      </c>
      <c r="I2040">
        <v>900009</v>
      </c>
      <c r="J2040">
        <v>401</v>
      </c>
      <c r="K2040" t="s">
        <v>6957</v>
      </c>
      <c r="L2040">
        <v>0</v>
      </c>
      <c r="M2040" t="s">
        <v>5520</v>
      </c>
      <c r="N2040">
        <v>286.77</v>
      </c>
      <c r="O2040">
        <v>0</v>
      </c>
      <c r="P2040">
        <v>0</v>
      </c>
      <c r="Q2040">
        <v>286.77</v>
      </c>
      <c r="R2040">
        <v>0</v>
      </c>
      <c r="S2040">
        <v>0</v>
      </c>
    </row>
    <row r="2041" spans="1:19" x14ac:dyDescent="0.35">
      <c r="A2041">
        <v>2024</v>
      </c>
      <c r="B2041" t="s">
        <v>5561</v>
      </c>
      <c r="C2041">
        <v>43</v>
      </c>
      <c r="D2041">
        <v>2</v>
      </c>
      <c r="E2041">
        <v>16</v>
      </c>
      <c r="F2041" t="s">
        <v>125</v>
      </c>
      <c r="G2041" t="s">
        <v>6212</v>
      </c>
      <c r="H2041">
        <v>7</v>
      </c>
      <c r="I2041">
        <v>900012</v>
      </c>
      <c r="J2041">
        <v>1690</v>
      </c>
      <c r="K2041" t="s">
        <v>6958</v>
      </c>
      <c r="L2041">
        <v>0</v>
      </c>
      <c r="M2041" t="s">
        <v>5520</v>
      </c>
      <c r="N2041">
        <v>13640.53</v>
      </c>
      <c r="O2041">
        <v>0</v>
      </c>
      <c r="P2041">
        <v>0</v>
      </c>
      <c r="Q2041">
        <v>0</v>
      </c>
      <c r="R2041">
        <v>0</v>
      </c>
      <c r="S2041">
        <v>13640.53</v>
      </c>
    </row>
    <row r="2042" spans="1:19" x14ac:dyDescent="0.35">
      <c r="A2042">
        <v>2024</v>
      </c>
      <c r="B2042" t="s">
        <v>5523</v>
      </c>
      <c r="C2042">
        <v>2</v>
      </c>
      <c r="D2042">
        <v>2</v>
      </c>
      <c r="E2042">
        <v>6</v>
      </c>
      <c r="F2042" t="s">
        <v>254</v>
      </c>
      <c r="G2042" t="s">
        <v>6959</v>
      </c>
      <c r="H2042">
        <v>7</v>
      </c>
      <c r="I2042">
        <v>900001</v>
      </c>
      <c r="J2042">
        <v>1111</v>
      </c>
      <c r="K2042" t="s">
        <v>6960</v>
      </c>
      <c r="L2042">
        <v>0</v>
      </c>
      <c r="M2042" t="s">
        <v>5520</v>
      </c>
      <c r="N2042">
        <v>88.92</v>
      </c>
      <c r="O2042">
        <v>0</v>
      </c>
      <c r="P2042">
        <v>0</v>
      </c>
      <c r="Q2042">
        <v>0</v>
      </c>
      <c r="R2042">
        <v>0</v>
      </c>
      <c r="S2042">
        <v>88.92</v>
      </c>
    </row>
    <row r="2043" spans="1:19" x14ac:dyDescent="0.35">
      <c r="A2043">
        <v>2024</v>
      </c>
      <c r="B2043" t="s">
        <v>5600</v>
      </c>
      <c r="C2043">
        <v>29</v>
      </c>
      <c r="D2043">
        <v>2</v>
      </c>
      <c r="E2043">
        <v>2</v>
      </c>
      <c r="F2043" t="s">
        <v>354</v>
      </c>
      <c r="G2043" t="s">
        <v>5651</v>
      </c>
      <c r="H2043">
        <v>7</v>
      </c>
      <c r="I2043">
        <v>900007</v>
      </c>
      <c r="J2043">
        <v>474</v>
      </c>
      <c r="K2043" t="s">
        <v>6961</v>
      </c>
      <c r="L2043">
        <v>0</v>
      </c>
      <c r="M2043" t="s">
        <v>5520</v>
      </c>
      <c r="N2043">
        <v>22054.43</v>
      </c>
      <c r="O2043">
        <v>417.99</v>
      </c>
      <c r="P2043">
        <v>0</v>
      </c>
      <c r="Q2043">
        <v>22034.93</v>
      </c>
      <c r="R2043">
        <v>0</v>
      </c>
      <c r="S2043">
        <v>437.49</v>
      </c>
    </row>
    <row r="2044" spans="1:19" x14ac:dyDescent="0.35">
      <c r="A2044">
        <v>2024</v>
      </c>
      <c r="B2044" t="s">
        <v>5523</v>
      </c>
      <c r="C2044">
        <v>2</v>
      </c>
      <c r="D2044">
        <v>2</v>
      </c>
      <c r="E2044">
        <v>17</v>
      </c>
      <c r="F2044" t="s">
        <v>340</v>
      </c>
      <c r="G2044" t="s">
        <v>5608</v>
      </c>
      <c r="H2044">
        <v>7</v>
      </c>
      <c r="I2044">
        <v>900006</v>
      </c>
      <c r="J2044">
        <v>1600</v>
      </c>
      <c r="K2044" t="s">
        <v>6962</v>
      </c>
      <c r="L2044">
        <v>0</v>
      </c>
      <c r="M2044" t="s">
        <v>5520</v>
      </c>
      <c r="N2044">
        <v>1577.96</v>
      </c>
      <c r="O2044">
        <v>20</v>
      </c>
      <c r="P2044">
        <v>0</v>
      </c>
      <c r="Q2044">
        <v>0</v>
      </c>
      <c r="R2044">
        <v>0</v>
      </c>
      <c r="S2044">
        <v>1597.96</v>
      </c>
    </row>
    <row r="2045" spans="1:19" x14ac:dyDescent="0.35">
      <c r="A2045">
        <v>2024</v>
      </c>
      <c r="B2045" t="s">
        <v>5545</v>
      </c>
      <c r="C2045">
        <v>52</v>
      </c>
      <c r="D2045">
        <v>2</v>
      </c>
      <c r="E2045">
        <v>2</v>
      </c>
      <c r="F2045" t="s">
        <v>552</v>
      </c>
      <c r="G2045" t="s">
        <v>5864</v>
      </c>
      <c r="H2045">
        <v>7</v>
      </c>
      <c r="I2045">
        <v>900001</v>
      </c>
      <c r="J2045">
        <v>950405</v>
      </c>
      <c r="K2045" t="s">
        <v>6963</v>
      </c>
      <c r="L2045">
        <v>0</v>
      </c>
      <c r="M2045" t="s">
        <v>5520</v>
      </c>
      <c r="N2045">
        <v>1826.89</v>
      </c>
      <c r="O2045">
        <v>1796.32</v>
      </c>
      <c r="P2045">
        <v>0</v>
      </c>
      <c r="Q2045">
        <v>1826.89</v>
      </c>
      <c r="R2045">
        <v>0</v>
      </c>
      <c r="S2045">
        <v>1796.32</v>
      </c>
    </row>
    <row r="2046" spans="1:19" x14ac:dyDescent="0.35">
      <c r="A2046">
        <v>2024</v>
      </c>
      <c r="B2046" t="s">
        <v>5927</v>
      </c>
      <c r="C2046">
        <v>11</v>
      </c>
      <c r="D2046">
        <v>2</v>
      </c>
      <c r="E2046">
        <v>2</v>
      </c>
      <c r="F2046" t="s">
        <v>521</v>
      </c>
      <c r="G2046" t="s">
        <v>6774</v>
      </c>
      <c r="H2046">
        <v>7</v>
      </c>
      <c r="I2046">
        <v>102056</v>
      </c>
      <c r="J2046">
        <v>102056</v>
      </c>
      <c r="K2046" t="s">
        <v>6964</v>
      </c>
      <c r="L2046">
        <v>0</v>
      </c>
      <c r="M2046" t="s">
        <v>5520</v>
      </c>
      <c r="N2046">
        <v>0</v>
      </c>
      <c r="O2046">
        <v>5000</v>
      </c>
      <c r="P2046">
        <v>0</v>
      </c>
      <c r="Q2046">
        <v>5000</v>
      </c>
      <c r="R2046">
        <v>0</v>
      </c>
      <c r="S2046">
        <v>0</v>
      </c>
    </row>
    <row r="2047" spans="1:19" x14ac:dyDescent="0.35">
      <c r="A2047">
        <v>2024</v>
      </c>
      <c r="B2047" t="s">
        <v>5600</v>
      </c>
      <c r="C2047">
        <v>29</v>
      </c>
      <c r="D2047">
        <v>2</v>
      </c>
      <c r="E2047">
        <v>2</v>
      </c>
      <c r="F2047" t="s">
        <v>354</v>
      </c>
      <c r="G2047" t="s">
        <v>5651</v>
      </c>
      <c r="H2047">
        <v>7</v>
      </c>
      <c r="I2047">
        <v>900020</v>
      </c>
      <c r="J2047">
        <v>485</v>
      </c>
      <c r="K2047" t="s">
        <v>6965</v>
      </c>
      <c r="L2047">
        <v>0</v>
      </c>
      <c r="M2047" t="s">
        <v>5520</v>
      </c>
      <c r="N2047">
        <v>2569030.7400000002</v>
      </c>
      <c r="O2047">
        <v>229288.36</v>
      </c>
      <c r="P2047">
        <v>0</v>
      </c>
      <c r="Q2047">
        <v>2335602.61</v>
      </c>
      <c r="R2047">
        <v>0</v>
      </c>
      <c r="S2047">
        <v>462716.49</v>
      </c>
    </row>
    <row r="2048" spans="1:19" x14ac:dyDescent="0.35">
      <c r="A2048">
        <v>2024</v>
      </c>
      <c r="B2048" t="s">
        <v>5545</v>
      </c>
      <c r="C2048">
        <v>52</v>
      </c>
      <c r="D2048">
        <v>2</v>
      </c>
      <c r="E2048">
        <v>6</v>
      </c>
      <c r="F2048" t="s">
        <v>369</v>
      </c>
      <c r="G2048" t="s">
        <v>6220</v>
      </c>
      <c r="H2048">
        <v>7</v>
      </c>
      <c r="I2048">
        <v>900002</v>
      </c>
      <c r="J2048">
        <v>950405</v>
      </c>
      <c r="K2048" t="s">
        <v>6966</v>
      </c>
      <c r="L2048">
        <v>0</v>
      </c>
      <c r="M2048" t="s">
        <v>5520</v>
      </c>
      <c r="N2048">
        <v>296.3</v>
      </c>
      <c r="O2048">
        <v>1185.2</v>
      </c>
      <c r="P2048">
        <v>0</v>
      </c>
      <c r="Q2048">
        <v>1481.5</v>
      </c>
      <c r="R2048">
        <v>0</v>
      </c>
      <c r="S2048">
        <v>0</v>
      </c>
    </row>
    <row r="2049" spans="1:19" x14ac:dyDescent="0.35">
      <c r="A2049">
        <v>2024</v>
      </c>
      <c r="B2049" t="s">
        <v>5545</v>
      </c>
      <c r="C2049">
        <v>52</v>
      </c>
      <c r="D2049">
        <v>2</v>
      </c>
      <c r="E2049">
        <v>5</v>
      </c>
      <c r="F2049" t="s">
        <v>736</v>
      </c>
      <c r="G2049" t="s">
        <v>5546</v>
      </c>
      <c r="H2049">
        <v>7</v>
      </c>
      <c r="I2049">
        <v>900001</v>
      </c>
      <c r="J2049">
        <v>950405</v>
      </c>
      <c r="K2049" t="s">
        <v>6967</v>
      </c>
      <c r="L2049">
        <v>0</v>
      </c>
      <c r="M2049" t="s">
        <v>5520</v>
      </c>
      <c r="N2049">
        <v>785.13</v>
      </c>
      <c r="O2049">
        <v>1570.26</v>
      </c>
      <c r="P2049">
        <v>0</v>
      </c>
      <c r="Q2049">
        <v>1570.26</v>
      </c>
      <c r="R2049">
        <v>0</v>
      </c>
      <c r="S2049">
        <v>785.13</v>
      </c>
    </row>
    <row r="2050" spans="1:19" x14ac:dyDescent="0.35">
      <c r="A2050">
        <v>2024</v>
      </c>
      <c r="B2050" t="s">
        <v>5545</v>
      </c>
      <c r="C2050">
        <v>52</v>
      </c>
      <c r="D2050">
        <v>2</v>
      </c>
      <c r="E2050">
        <v>14</v>
      </c>
      <c r="F2050" t="s">
        <v>125</v>
      </c>
      <c r="G2050" t="s">
        <v>6222</v>
      </c>
      <c r="H2050">
        <v>7</v>
      </c>
      <c r="I2050">
        <v>950405</v>
      </c>
      <c r="J2050">
        <v>950405</v>
      </c>
      <c r="K2050" t="s">
        <v>6968</v>
      </c>
      <c r="L2050">
        <v>0</v>
      </c>
      <c r="M2050" t="s">
        <v>5520</v>
      </c>
      <c r="N2050">
        <v>0</v>
      </c>
      <c r="O2050">
        <v>10110.4</v>
      </c>
      <c r="P2050">
        <v>0</v>
      </c>
      <c r="Q2050">
        <v>10110.4</v>
      </c>
      <c r="R2050">
        <v>0</v>
      </c>
      <c r="S2050">
        <v>0</v>
      </c>
    </row>
    <row r="2051" spans="1:19" x14ac:dyDescent="0.35">
      <c r="A2051">
        <v>2024</v>
      </c>
      <c r="B2051" t="s">
        <v>5600</v>
      </c>
      <c r="C2051">
        <v>29</v>
      </c>
      <c r="D2051">
        <v>2</v>
      </c>
      <c r="E2051">
        <v>5</v>
      </c>
      <c r="F2051" t="s">
        <v>300</v>
      </c>
      <c r="G2051" t="s">
        <v>5638</v>
      </c>
      <c r="H2051">
        <v>7</v>
      </c>
      <c r="I2051">
        <v>900003</v>
      </c>
      <c r="J2051">
        <v>1314</v>
      </c>
      <c r="K2051" t="s">
        <v>6969</v>
      </c>
      <c r="L2051">
        <v>0</v>
      </c>
      <c r="M2051" t="s">
        <v>5520</v>
      </c>
      <c r="N2051">
        <v>1077.32</v>
      </c>
      <c r="O2051">
        <v>2500</v>
      </c>
      <c r="P2051">
        <v>0</v>
      </c>
      <c r="Q2051">
        <v>1923.66</v>
      </c>
      <c r="R2051">
        <v>0</v>
      </c>
      <c r="S2051">
        <v>1653.66</v>
      </c>
    </row>
    <row r="2052" spans="1:19" x14ac:dyDescent="0.35">
      <c r="A2052">
        <v>2024</v>
      </c>
      <c r="B2052" t="s">
        <v>5548</v>
      </c>
      <c r="C2052">
        <v>44</v>
      </c>
      <c r="D2052">
        <v>2</v>
      </c>
      <c r="E2052">
        <v>6</v>
      </c>
      <c r="F2052" t="s">
        <v>527</v>
      </c>
      <c r="G2052" t="s">
        <v>5549</v>
      </c>
      <c r="H2052">
        <v>7</v>
      </c>
      <c r="I2052">
        <v>900001</v>
      </c>
      <c r="J2052">
        <v>6500</v>
      </c>
      <c r="K2052" t="s">
        <v>6970</v>
      </c>
      <c r="L2052">
        <v>0</v>
      </c>
      <c r="M2052" t="s">
        <v>5520</v>
      </c>
      <c r="N2052">
        <v>141.74</v>
      </c>
      <c r="O2052">
        <v>0</v>
      </c>
      <c r="P2052">
        <v>0</v>
      </c>
      <c r="Q2052">
        <v>0</v>
      </c>
      <c r="R2052">
        <v>0</v>
      </c>
      <c r="S2052">
        <v>141.74</v>
      </c>
    </row>
    <row r="2053" spans="1:19" x14ac:dyDescent="0.35">
      <c r="A2053">
        <v>2024</v>
      </c>
      <c r="B2053" t="s">
        <v>5517</v>
      </c>
      <c r="C2053">
        <v>49</v>
      </c>
      <c r="D2053">
        <v>2</v>
      </c>
      <c r="E2053">
        <v>4</v>
      </c>
      <c r="F2053" t="s">
        <v>727</v>
      </c>
      <c r="G2053" t="s">
        <v>5530</v>
      </c>
      <c r="H2053">
        <v>7</v>
      </c>
      <c r="I2053">
        <v>900010</v>
      </c>
      <c r="J2053">
        <v>9650</v>
      </c>
      <c r="K2053" t="s">
        <v>6971</v>
      </c>
      <c r="L2053">
        <v>0</v>
      </c>
      <c r="M2053" t="s">
        <v>5520</v>
      </c>
      <c r="N2053">
        <v>0</v>
      </c>
      <c r="O2053">
        <v>90000</v>
      </c>
      <c r="P2053">
        <v>0</v>
      </c>
      <c r="Q2053">
        <v>5438.5</v>
      </c>
      <c r="R2053">
        <v>0</v>
      </c>
      <c r="S2053">
        <v>84561.5</v>
      </c>
    </row>
    <row r="2054" spans="1:19" x14ac:dyDescent="0.35">
      <c r="A2054">
        <v>2024</v>
      </c>
      <c r="B2054" t="s">
        <v>5548</v>
      </c>
      <c r="C2054">
        <v>44</v>
      </c>
      <c r="D2054">
        <v>2</v>
      </c>
      <c r="E2054">
        <v>10</v>
      </c>
      <c r="F2054" t="s">
        <v>340</v>
      </c>
      <c r="G2054" t="s">
        <v>6023</v>
      </c>
      <c r="H2054">
        <v>7</v>
      </c>
      <c r="I2054">
        <v>900001</v>
      </c>
      <c r="J2054" t="s">
        <v>6972</v>
      </c>
      <c r="K2054" t="s">
        <v>6973</v>
      </c>
      <c r="L2054">
        <v>0</v>
      </c>
      <c r="M2054" t="s">
        <v>5520</v>
      </c>
      <c r="N2054">
        <v>26976.48</v>
      </c>
      <c r="O2054">
        <v>22.88</v>
      </c>
      <c r="P2054">
        <v>0</v>
      </c>
      <c r="Q2054">
        <v>0</v>
      </c>
      <c r="R2054">
        <v>0</v>
      </c>
      <c r="S2054">
        <v>26999.360000000001</v>
      </c>
    </row>
    <row r="2055" spans="1:19" x14ac:dyDescent="0.35">
      <c r="A2055">
        <v>2024</v>
      </c>
      <c r="B2055" t="s">
        <v>5600</v>
      </c>
      <c r="C2055">
        <v>29</v>
      </c>
      <c r="D2055">
        <v>2</v>
      </c>
      <c r="E2055">
        <v>2</v>
      </c>
      <c r="F2055" t="s">
        <v>354</v>
      </c>
      <c r="G2055" t="s">
        <v>5651</v>
      </c>
      <c r="H2055">
        <v>7</v>
      </c>
      <c r="I2055">
        <v>900010</v>
      </c>
      <c r="J2055">
        <v>477</v>
      </c>
      <c r="K2055" t="s">
        <v>6974</v>
      </c>
      <c r="L2055">
        <v>0</v>
      </c>
      <c r="M2055" t="s">
        <v>5520</v>
      </c>
      <c r="N2055">
        <v>104806.02</v>
      </c>
      <c r="O2055">
        <v>1059.83</v>
      </c>
      <c r="P2055">
        <v>0</v>
      </c>
      <c r="Q2055">
        <v>105865.85</v>
      </c>
      <c r="R2055">
        <v>0</v>
      </c>
      <c r="S2055">
        <v>0</v>
      </c>
    </row>
    <row r="2056" spans="1:19" x14ac:dyDescent="0.35">
      <c r="A2056">
        <v>2024</v>
      </c>
      <c r="B2056" t="s">
        <v>5773</v>
      </c>
      <c r="C2056">
        <v>91</v>
      </c>
      <c r="D2056">
        <v>2</v>
      </c>
      <c r="E2056">
        <v>5</v>
      </c>
      <c r="F2056" t="s">
        <v>480</v>
      </c>
      <c r="G2056" t="s">
        <v>6256</v>
      </c>
      <c r="H2056">
        <v>7</v>
      </c>
      <c r="I2056">
        <v>900003</v>
      </c>
      <c r="J2056">
        <v>5555</v>
      </c>
      <c r="K2056" t="s">
        <v>6975</v>
      </c>
      <c r="L2056">
        <v>0</v>
      </c>
      <c r="M2056" t="s">
        <v>5520</v>
      </c>
      <c r="N2056">
        <v>13323.72</v>
      </c>
      <c r="O2056">
        <v>0</v>
      </c>
      <c r="P2056">
        <v>0</v>
      </c>
      <c r="Q2056">
        <v>26600.12</v>
      </c>
      <c r="R2056">
        <v>0</v>
      </c>
      <c r="S2056">
        <v>-13276.4</v>
      </c>
    </row>
    <row r="2057" spans="1:19" x14ac:dyDescent="0.35">
      <c r="A2057">
        <v>2024</v>
      </c>
      <c r="B2057" t="s">
        <v>5910</v>
      </c>
      <c r="C2057">
        <v>7</v>
      </c>
      <c r="D2057">
        <v>2</v>
      </c>
      <c r="E2057">
        <v>2</v>
      </c>
      <c r="F2057" t="s">
        <v>300</v>
      </c>
      <c r="G2057" t="s">
        <v>6173</v>
      </c>
      <c r="H2057">
        <v>7</v>
      </c>
      <c r="I2057">
        <v>900002</v>
      </c>
      <c r="J2057">
        <v>7</v>
      </c>
      <c r="K2057" t="s">
        <v>6976</v>
      </c>
      <c r="L2057">
        <v>33423</v>
      </c>
      <c r="M2057" t="s">
        <v>6976</v>
      </c>
      <c r="N2057">
        <v>45936.35</v>
      </c>
      <c r="O2057">
        <v>0</v>
      </c>
      <c r="P2057">
        <v>0</v>
      </c>
      <c r="Q2057">
        <v>8956.02</v>
      </c>
      <c r="R2057">
        <v>0</v>
      </c>
      <c r="S2057">
        <v>36980.33</v>
      </c>
    </row>
    <row r="2058" spans="1:19" x14ac:dyDescent="0.35">
      <c r="A2058">
        <v>2024</v>
      </c>
      <c r="B2058" t="s">
        <v>5686</v>
      </c>
      <c r="C2058">
        <v>84</v>
      </c>
      <c r="D2058">
        <v>2</v>
      </c>
      <c r="E2058">
        <v>6</v>
      </c>
      <c r="F2058" t="s">
        <v>833</v>
      </c>
      <c r="G2058" t="s">
        <v>6121</v>
      </c>
      <c r="H2058">
        <v>7</v>
      </c>
      <c r="I2058">
        <v>950607</v>
      </c>
      <c r="J2058">
        <v>4</v>
      </c>
      <c r="K2058" t="s">
        <v>6977</v>
      </c>
      <c r="L2058">
        <v>0</v>
      </c>
      <c r="M2058" t="s">
        <v>5520</v>
      </c>
      <c r="N2058">
        <v>10276.32</v>
      </c>
      <c r="O2058">
        <v>0</v>
      </c>
      <c r="P2058">
        <v>0</v>
      </c>
      <c r="Q2058">
        <v>3200</v>
      </c>
      <c r="R2058">
        <v>0</v>
      </c>
      <c r="S2058">
        <v>7076.32</v>
      </c>
    </row>
    <row r="2059" spans="1:19" x14ac:dyDescent="0.35">
      <c r="A2059">
        <v>2024</v>
      </c>
      <c r="B2059" t="s">
        <v>5611</v>
      </c>
      <c r="C2059">
        <v>57</v>
      </c>
      <c r="D2059">
        <v>2</v>
      </c>
      <c r="E2059">
        <v>6</v>
      </c>
      <c r="F2059" t="s">
        <v>510</v>
      </c>
      <c r="G2059" t="s">
        <v>6228</v>
      </c>
      <c r="H2059">
        <v>7</v>
      </c>
      <c r="I2059">
        <v>104050</v>
      </c>
      <c r="J2059">
        <v>1300</v>
      </c>
      <c r="K2059" t="s">
        <v>6978</v>
      </c>
      <c r="L2059">
        <v>0</v>
      </c>
      <c r="M2059" t="s">
        <v>5520</v>
      </c>
      <c r="N2059">
        <v>7804.58</v>
      </c>
      <c r="O2059">
        <v>0</v>
      </c>
      <c r="P2059">
        <v>0</v>
      </c>
      <c r="Q2059">
        <v>0</v>
      </c>
      <c r="R2059">
        <v>0</v>
      </c>
      <c r="S2059">
        <v>7804.58</v>
      </c>
    </row>
    <row r="2060" spans="1:19" x14ac:dyDescent="0.35">
      <c r="A2060">
        <v>2024</v>
      </c>
      <c r="B2060" t="s">
        <v>5538</v>
      </c>
      <c r="C2060">
        <v>71</v>
      </c>
      <c r="D2060">
        <v>2</v>
      </c>
      <c r="E2060">
        <v>10</v>
      </c>
      <c r="F2060" t="s">
        <v>664</v>
      </c>
      <c r="G2060" t="s">
        <v>5817</v>
      </c>
      <c r="H2060">
        <v>7</v>
      </c>
      <c r="I2060">
        <v>900001</v>
      </c>
      <c r="J2060">
        <v>7777</v>
      </c>
      <c r="K2060" t="s">
        <v>6979</v>
      </c>
      <c r="L2060">
        <v>0</v>
      </c>
      <c r="M2060" t="s">
        <v>5520</v>
      </c>
      <c r="N2060">
        <v>132939.81</v>
      </c>
      <c r="O2060">
        <v>25</v>
      </c>
      <c r="P2060">
        <v>0</v>
      </c>
      <c r="Q2060">
        <v>0</v>
      </c>
      <c r="R2060">
        <v>0</v>
      </c>
      <c r="S2060">
        <v>132964.81</v>
      </c>
    </row>
    <row r="2061" spans="1:19" x14ac:dyDescent="0.35">
      <c r="A2061">
        <v>2024</v>
      </c>
      <c r="B2061" t="s">
        <v>5702</v>
      </c>
      <c r="C2061">
        <v>3</v>
      </c>
      <c r="D2061">
        <v>2</v>
      </c>
      <c r="E2061">
        <v>4</v>
      </c>
      <c r="F2061" t="s">
        <v>363</v>
      </c>
      <c r="G2061" t="s">
        <v>5752</v>
      </c>
      <c r="H2061">
        <v>7</v>
      </c>
      <c r="I2061">
        <v>900008</v>
      </c>
      <c r="J2061">
        <v>1034321669</v>
      </c>
      <c r="K2061" t="s">
        <v>6980</v>
      </c>
      <c r="L2061">
        <v>0</v>
      </c>
      <c r="M2061" t="s">
        <v>5520</v>
      </c>
      <c r="N2061">
        <v>1022.82</v>
      </c>
      <c r="O2061">
        <v>0</v>
      </c>
      <c r="P2061">
        <v>0</v>
      </c>
      <c r="Q2061">
        <v>0</v>
      </c>
      <c r="R2061">
        <v>0</v>
      </c>
      <c r="S2061">
        <v>1022.82</v>
      </c>
    </row>
    <row r="2062" spans="1:19" x14ac:dyDescent="0.35">
      <c r="A2062">
        <v>2024</v>
      </c>
      <c r="B2062" t="s">
        <v>5702</v>
      </c>
      <c r="C2062">
        <v>3</v>
      </c>
      <c r="D2062">
        <v>2</v>
      </c>
      <c r="E2062">
        <v>4</v>
      </c>
      <c r="F2062" t="s">
        <v>363</v>
      </c>
      <c r="G2062" t="s">
        <v>5752</v>
      </c>
      <c r="H2062">
        <v>7</v>
      </c>
      <c r="I2062">
        <v>900009</v>
      </c>
      <c r="J2062">
        <v>1034321677</v>
      </c>
      <c r="K2062" t="s">
        <v>6980</v>
      </c>
      <c r="L2062">
        <v>0</v>
      </c>
      <c r="M2062" t="s">
        <v>5520</v>
      </c>
      <c r="N2062">
        <v>1022.82</v>
      </c>
      <c r="O2062">
        <v>0</v>
      </c>
      <c r="P2062">
        <v>0</v>
      </c>
      <c r="Q2062">
        <v>0</v>
      </c>
      <c r="R2062">
        <v>0</v>
      </c>
      <c r="S2062">
        <v>1022.82</v>
      </c>
    </row>
    <row r="2063" spans="1:19" x14ac:dyDescent="0.35">
      <c r="A2063">
        <v>2024</v>
      </c>
      <c r="B2063" t="s">
        <v>5767</v>
      </c>
      <c r="C2063">
        <v>56</v>
      </c>
      <c r="D2063">
        <v>2</v>
      </c>
      <c r="E2063">
        <v>7</v>
      </c>
      <c r="F2063" t="s">
        <v>308</v>
      </c>
      <c r="G2063" t="s">
        <v>6067</v>
      </c>
      <c r="H2063">
        <v>7</v>
      </c>
      <c r="I2063">
        <v>950459</v>
      </c>
      <c r="J2063">
        <v>1600</v>
      </c>
      <c r="K2063" t="s">
        <v>6981</v>
      </c>
      <c r="L2063">
        <v>0</v>
      </c>
      <c r="M2063" t="s">
        <v>5520</v>
      </c>
      <c r="N2063">
        <v>517.04999999999995</v>
      </c>
      <c r="O2063">
        <v>0</v>
      </c>
      <c r="P2063">
        <v>0</v>
      </c>
      <c r="Q2063">
        <v>0</v>
      </c>
      <c r="R2063">
        <v>0</v>
      </c>
      <c r="S2063">
        <v>517.04999999999995</v>
      </c>
    </row>
    <row r="2064" spans="1:19" x14ac:dyDescent="0.35">
      <c r="A2064">
        <v>2024</v>
      </c>
      <c r="B2064" t="s">
        <v>5611</v>
      </c>
      <c r="C2064">
        <v>57</v>
      </c>
      <c r="D2064">
        <v>2</v>
      </c>
      <c r="E2064">
        <v>8</v>
      </c>
      <c r="F2064" t="s">
        <v>327</v>
      </c>
      <c r="G2064" t="s">
        <v>6229</v>
      </c>
      <c r="H2064">
        <v>7</v>
      </c>
      <c r="I2064">
        <v>102096</v>
      </c>
      <c r="J2064">
        <v>2000</v>
      </c>
      <c r="K2064" t="s">
        <v>6982</v>
      </c>
      <c r="L2064">
        <v>0</v>
      </c>
      <c r="M2064" t="s">
        <v>5520</v>
      </c>
      <c r="N2064">
        <v>0</v>
      </c>
      <c r="O2064">
        <v>39600</v>
      </c>
      <c r="P2064">
        <v>0</v>
      </c>
      <c r="Q2064">
        <v>39600</v>
      </c>
      <c r="R2064">
        <v>0</v>
      </c>
      <c r="S2064">
        <v>0</v>
      </c>
    </row>
    <row r="2065" spans="1:19" x14ac:dyDescent="0.35">
      <c r="A2065">
        <v>2024</v>
      </c>
      <c r="B2065" t="s">
        <v>5527</v>
      </c>
      <c r="C2065">
        <v>30</v>
      </c>
      <c r="D2065">
        <v>2</v>
      </c>
      <c r="E2065">
        <v>8</v>
      </c>
      <c r="F2065" t="s">
        <v>442</v>
      </c>
      <c r="G2065" t="s">
        <v>5528</v>
      </c>
      <c r="H2065">
        <v>7</v>
      </c>
      <c r="I2065">
        <v>900003</v>
      </c>
      <c r="J2065">
        <v>74</v>
      </c>
      <c r="K2065" t="s">
        <v>6983</v>
      </c>
      <c r="L2065">
        <v>0</v>
      </c>
      <c r="M2065" t="s">
        <v>5520</v>
      </c>
      <c r="N2065">
        <v>523113.79</v>
      </c>
      <c r="O2065">
        <v>360646.51</v>
      </c>
      <c r="P2065">
        <v>0</v>
      </c>
      <c r="Q2065">
        <v>72652</v>
      </c>
      <c r="R2065">
        <v>0</v>
      </c>
      <c r="S2065">
        <v>811108.3</v>
      </c>
    </row>
    <row r="2066" spans="1:19" x14ac:dyDescent="0.35">
      <c r="A2066">
        <v>2024</v>
      </c>
      <c r="B2066" t="s">
        <v>5527</v>
      </c>
      <c r="C2066">
        <v>30</v>
      </c>
      <c r="D2066">
        <v>2</v>
      </c>
      <c r="E2066">
        <v>8</v>
      </c>
      <c r="F2066" t="s">
        <v>442</v>
      </c>
      <c r="G2066" t="s">
        <v>5528</v>
      </c>
      <c r="H2066">
        <v>7</v>
      </c>
      <c r="I2066">
        <v>900008</v>
      </c>
      <c r="J2066">
        <v>68</v>
      </c>
      <c r="K2066" t="s">
        <v>6984</v>
      </c>
      <c r="L2066">
        <v>0</v>
      </c>
      <c r="M2066" t="s">
        <v>5520</v>
      </c>
      <c r="N2066">
        <v>2487.19</v>
      </c>
      <c r="O2066">
        <v>0</v>
      </c>
      <c r="P2066">
        <v>0</v>
      </c>
      <c r="Q2066">
        <v>0</v>
      </c>
      <c r="R2066">
        <v>0</v>
      </c>
      <c r="S2066">
        <v>2487.19</v>
      </c>
    </row>
    <row r="2067" spans="1:19" x14ac:dyDescent="0.35">
      <c r="A2067">
        <v>2024</v>
      </c>
      <c r="B2067" t="s">
        <v>6007</v>
      </c>
      <c r="C2067">
        <v>39</v>
      </c>
      <c r="D2067">
        <v>2</v>
      </c>
      <c r="E2067">
        <v>9</v>
      </c>
      <c r="F2067" t="s">
        <v>671</v>
      </c>
      <c r="G2067" t="s">
        <v>6608</v>
      </c>
      <c r="H2067">
        <v>7</v>
      </c>
      <c r="I2067">
        <v>900001</v>
      </c>
      <c r="J2067">
        <v>6</v>
      </c>
      <c r="K2067" t="s">
        <v>6985</v>
      </c>
      <c r="L2067">
        <v>0</v>
      </c>
      <c r="M2067" t="s">
        <v>5520</v>
      </c>
      <c r="N2067">
        <v>11874.1</v>
      </c>
      <c r="O2067">
        <v>0</v>
      </c>
      <c r="P2067">
        <v>0</v>
      </c>
      <c r="Q2067">
        <v>0</v>
      </c>
      <c r="R2067">
        <v>0</v>
      </c>
      <c r="S2067">
        <v>11874.1</v>
      </c>
    </row>
    <row r="2068" spans="1:19" x14ac:dyDescent="0.35">
      <c r="A2068">
        <v>2024</v>
      </c>
      <c r="B2068" t="s">
        <v>5538</v>
      </c>
      <c r="C2068">
        <v>71</v>
      </c>
      <c r="D2068">
        <v>2</v>
      </c>
      <c r="E2068">
        <v>10</v>
      </c>
      <c r="F2068" t="s">
        <v>664</v>
      </c>
      <c r="G2068" t="s">
        <v>5817</v>
      </c>
      <c r="H2068">
        <v>7</v>
      </c>
      <c r="I2068">
        <v>900003</v>
      </c>
      <c r="J2068">
        <v>113</v>
      </c>
      <c r="K2068" t="s">
        <v>6986</v>
      </c>
      <c r="L2068">
        <v>0</v>
      </c>
      <c r="M2068" t="s">
        <v>5520</v>
      </c>
      <c r="N2068">
        <v>47042.04</v>
      </c>
      <c r="O2068">
        <v>18865.68</v>
      </c>
      <c r="P2068">
        <v>0</v>
      </c>
      <c r="Q2068">
        <v>5760.12</v>
      </c>
      <c r="R2068">
        <v>0</v>
      </c>
      <c r="S2068">
        <v>60147.6</v>
      </c>
    </row>
    <row r="2069" spans="1:19" x14ac:dyDescent="0.35">
      <c r="A2069">
        <v>2024</v>
      </c>
      <c r="B2069" t="s">
        <v>5717</v>
      </c>
      <c r="C2069">
        <v>45</v>
      </c>
      <c r="D2069">
        <v>2</v>
      </c>
      <c r="E2069">
        <v>7</v>
      </c>
      <c r="F2069" t="s">
        <v>703</v>
      </c>
      <c r="G2069" t="s">
        <v>5739</v>
      </c>
      <c r="H2069">
        <v>7</v>
      </c>
      <c r="I2069">
        <v>900006</v>
      </c>
      <c r="J2069">
        <v>113</v>
      </c>
      <c r="K2069" t="s">
        <v>6987</v>
      </c>
      <c r="L2069">
        <v>0</v>
      </c>
      <c r="M2069" t="s">
        <v>5520</v>
      </c>
      <c r="N2069">
        <v>188954.67</v>
      </c>
      <c r="O2069">
        <v>189218.15</v>
      </c>
      <c r="P2069">
        <v>0</v>
      </c>
      <c r="Q2069">
        <v>225850.23999999999</v>
      </c>
      <c r="R2069">
        <v>0</v>
      </c>
      <c r="S2069">
        <v>152322.57999999999</v>
      </c>
    </row>
    <row r="2070" spans="1:19" x14ac:dyDescent="0.35">
      <c r="A2070">
        <v>2024</v>
      </c>
      <c r="B2070" t="s">
        <v>5717</v>
      </c>
      <c r="C2070">
        <v>45</v>
      </c>
      <c r="D2070">
        <v>2</v>
      </c>
      <c r="E2070">
        <v>7</v>
      </c>
      <c r="F2070" t="s">
        <v>703</v>
      </c>
      <c r="G2070" t="s">
        <v>5739</v>
      </c>
      <c r="H2070">
        <v>7</v>
      </c>
      <c r="I2070">
        <v>102011</v>
      </c>
      <c r="J2070">
        <v>114</v>
      </c>
      <c r="K2070" t="s">
        <v>6988</v>
      </c>
      <c r="L2070">
        <v>0</v>
      </c>
      <c r="M2070" t="s">
        <v>5520</v>
      </c>
      <c r="N2070">
        <v>33660.75</v>
      </c>
      <c r="O2070">
        <v>252005.42</v>
      </c>
      <c r="P2070">
        <v>0</v>
      </c>
      <c r="Q2070">
        <v>248805.42</v>
      </c>
      <c r="R2070">
        <v>0</v>
      </c>
      <c r="S2070">
        <v>36860.75</v>
      </c>
    </row>
    <row r="2071" spans="1:19" x14ac:dyDescent="0.35">
      <c r="A2071">
        <v>2024</v>
      </c>
      <c r="B2071" t="s">
        <v>5517</v>
      </c>
      <c r="C2071">
        <v>49</v>
      </c>
      <c r="D2071">
        <v>2</v>
      </c>
      <c r="E2071">
        <v>4</v>
      </c>
      <c r="F2071" t="s">
        <v>727</v>
      </c>
      <c r="G2071" t="s">
        <v>5530</v>
      </c>
      <c r="H2071">
        <v>7</v>
      </c>
      <c r="I2071">
        <v>900011</v>
      </c>
      <c r="J2071">
        <v>9700</v>
      </c>
      <c r="K2071" t="s">
        <v>6989</v>
      </c>
      <c r="L2071">
        <v>0</v>
      </c>
      <c r="M2071" t="s">
        <v>5520</v>
      </c>
      <c r="N2071">
        <v>0</v>
      </c>
      <c r="O2071">
        <v>205000</v>
      </c>
      <c r="P2071">
        <v>0</v>
      </c>
      <c r="Q2071">
        <v>89034.02</v>
      </c>
      <c r="R2071">
        <v>0</v>
      </c>
      <c r="S2071">
        <v>115965.98</v>
      </c>
    </row>
    <row r="2072" spans="1:19" x14ac:dyDescent="0.35">
      <c r="A2072">
        <v>2024</v>
      </c>
      <c r="B2072" t="s">
        <v>5910</v>
      </c>
      <c r="C2072">
        <v>7</v>
      </c>
      <c r="D2072">
        <v>2</v>
      </c>
      <c r="E2072">
        <v>3</v>
      </c>
      <c r="F2072" t="s">
        <v>455</v>
      </c>
      <c r="G2072" t="s">
        <v>5912</v>
      </c>
      <c r="H2072">
        <v>7</v>
      </c>
      <c r="I2072">
        <v>900002</v>
      </c>
      <c r="J2072">
        <v>9</v>
      </c>
      <c r="K2072" t="s">
        <v>6990</v>
      </c>
      <c r="L2072">
        <v>0</v>
      </c>
      <c r="M2072" t="s">
        <v>5520</v>
      </c>
      <c r="N2072">
        <v>2182.4699999999998</v>
      </c>
      <c r="O2072">
        <v>0</v>
      </c>
      <c r="P2072">
        <v>0</v>
      </c>
      <c r="Q2072">
        <v>0</v>
      </c>
      <c r="R2072">
        <v>0</v>
      </c>
      <c r="S2072">
        <v>2182.4699999999998</v>
      </c>
    </row>
    <row r="2073" spans="1:19" x14ac:dyDescent="0.35">
      <c r="A2073">
        <v>2024</v>
      </c>
      <c r="B2073" t="s">
        <v>5763</v>
      </c>
      <c r="C2073">
        <v>18</v>
      </c>
      <c r="D2073">
        <v>2</v>
      </c>
      <c r="E2073">
        <v>12</v>
      </c>
      <c r="F2073" t="s">
        <v>125</v>
      </c>
      <c r="G2073" t="s">
        <v>6564</v>
      </c>
      <c r="H2073">
        <v>7</v>
      </c>
      <c r="I2073">
        <v>900001</v>
      </c>
      <c r="J2073">
        <v>999</v>
      </c>
      <c r="K2073" t="s">
        <v>6991</v>
      </c>
      <c r="L2073">
        <v>0</v>
      </c>
      <c r="M2073" t="s">
        <v>5520</v>
      </c>
      <c r="N2073">
        <v>15977.39</v>
      </c>
      <c r="O2073">
        <v>450</v>
      </c>
      <c r="P2073">
        <v>0</v>
      </c>
      <c r="Q2073">
        <v>1690</v>
      </c>
      <c r="R2073">
        <v>0</v>
      </c>
      <c r="S2073">
        <v>14737.39</v>
      </c>
    </row>
    <row r="2074" spans="1:19" x14ac:dyDescent="0.35">
      <c r="A2074">
        <v>2024</v>
      </c>
      <c r="B2074" t="s">
        <v>5578</v>
      </c>
      <c r="C2074">
        <v>79</v>
      </c>
      <c r="D2074">
        <v>2</v>
      </c>
      <c r="E2074">
        <v>7</v>
      </c>
      <c r="F2074" t="s">
        <v>671</v>
      </c>
      <c r="G2074" t="s">
        <v>6927</v>
      </c>
      <c r="H2074">
        <v>7</v>
      </c>
      <c r="I2074">
        <v>102552</v>
      </c>
      <c r="J2074">
        <v>8604</v>
      </c>
      <c r="K2074" t="s">
        <v>6992</v>
      </c>
      <c r="L2074">
        <v>0</v>
      </c>
      <c r="M2074" t="s">
        <v>5520</v>
      </c>
      <c r="N2074">
        <v>77525.58</v>
      </c>
      <c r="O2074">
        <v>303736.44</v>
      </c>
      <c r="P2074">
        <v>0</v>
      </c>
      <c r="Q2074">
        <v>218400</v>
      </c>
      <c r="R2074">
        <v>0</v>
      </c>
      <c r="S2074">
        <v>162862.01999999999</v>
      </c>
    </row>
    <row r="2075" spans="1:19" x14ac:dyDescent="0.35">
      <c r="A2075">
        <v>2024</v>
      </c>
      <c r="B2075" t="s">
        <v>5578</v>
      </c>
      <c r="C2075">
        <v>79</v>
      </c>
      <c r="D2075">
        <v>2</v>
      </c>
      <c r="E2075">
        <v>7</v>
      </c>
      <c r="F2075" t="s">
        <v>671</v>
      </c>
      <c r="G2075" t="s">
        <v>6927</v>
      </c>
      <c r="H2075">
        <v>7</v>
      </c>
      <c r="I2075">
        <v>104087</v>
      </c>
      <c r="J2075">
        <v>8692</v>
      </c>
      <c r="K2075" t="s">
        <v>6993</v>
      </c>
      <c r="L2075">
        <v>0</v>
      </c>
      <c r="M2075" t="s">
        <v>5520</v>
      </c>
      <c r="N2075">
        <v>862420.32</v>
      </c>
      <c r="O2075">
        <v>233666.23</v>
      </c>
      <c r="P2075">
        <v>0</v>
      </c>
      <c r="Q2075">
        <v>75351.78</v>
      </c>
      <c r="R2075">
        <v>0</v>
      </c>
      <c r="S2075">
        <v>1020734.77</v>
      </c>
    </row>
    <row r="2076" spans="1:19" x14ac:dyDescent="0.35">
      <c r="A2076">
        <v>2024</v>
      </c>
      <c r="B2076" t="s">
        <v>5523</v>
      </c>
      <c r="C2076">
        <v>2</v>
      </c>
      <c r="D2076">
        <v>2</v>
      </c>
      <c r="E2076">
        <v>1</v>
      </c>
      <c r="F2076" t="s">
        <v>288</v>
      </c>
      <c r="G2076" t="s">
        <v>5524</v>
      </c>
      <c r="H2076">
        <v>7</v>
      </c>
      <c r="I2076">
        <v>102056</v>
      </c>
      <c r="J2076">
        <v>1312</v>
      </c>
      <c r="K2076" t="s">
        <v>6994</v>
      </c>
      <c r="L2076">
        <v>0</v>
      </c>
      <c r="M2076" t="s">
        <v>5520</v>
      </c>
      <c r="N2076">
        <v>1090.3399999999999</v>
      </c>
      <c r="O2076">
        <v>269855.3</v>
      </c>
      <c r="P2076">
        <v>0</v>
      </c>
      <c r="Q2076">
        <v>161597.34</v>
      </c>
      <c r="R2076">
        <v>0</v>
      </c>
      <c r="S2076">
        <v>109348.3</v>
      </c>
    </row>
    <row r="2077" spans="1:19" x14ac:dyDescent="0.35">
      <c r="A2077">
        <v>2024</v>
      </c>
      <c r="B2077" t="s">
        <v>6419</v>
      </c>
      <c r="C2077">
        <v>21</v>
      </c>
      <c r="D2077">
        <v>2</v>
      </c>
      <c r="E2077">
        <v>6</v>
      </c>
      <c r="F2077" t="s">
        <v>532</v>
      </c>
      <c r="G2077" t="s">
        <v>6574</v>
      </c>
      <c r="H2077">
        <v>7</v>
      </c>
      <c r="I2077">
        <v>102056</v>
      </c>
      <c r="J2077">
        <v>5</v>
      </c>
      <c r="K2077" t="s">
        <v>6995</v>
      </c>
      <c r="L2077">
        <v>0</v>
      </c>
      <c r="M2077" t="s">
        <v>5520</v>
      </c>
      <c r="N2077">
        <v>2515.2800000000002</v>
      </c>
      <c r="O2077">
        <v>2091.5</v>
      </c>
      <c r="P2077">
        <v>0</v>
      </c>
      <c r="Q2077">
        <v>2887</v>
      </c>
      <c r="R2077">
        <v>0</v>
      </c>
      <c r="S2077">
        <v>1719.78</v>
      </c>
    </row>
    <row r="2078" spans="1:19" x14ac:dyDescent="0.35">
      <c r="A2078">
        <v>2024</v>
      </c>
      <c r="B2078" t="s">
        <v>6007</v>
      </c>
      <c r="C2078">
        <v>39</v>
      </c>
      <c r="D2078">
        <v>2</v>
      </c>
      <c r="E2078">
        <v>8</v>
      </c>
      <c r="F2078" t="s">
        <v>670</v>
      </c>
      <c r="G2078" t="s">
        <v>6429</v>
      </c>
      <c r="H2078">
        <v>7</v>
      </c>
      <c r="I2078">
        <v>102056</v>
      </c>
      <c r="J2078">
        <v>1301</v>
      </c>
      <c r="K2078" t="s">
        <v>6994</v>
      </c>
      <c r="L2078">
        <v>0</v>
      </c>
      <c r="M2078" t="s">
        <v>5520</v>
      </c>
      <c r="N2078">
        <v>42568.480000000003</v>
      </c>
      <c r="O2078">
        <v>7521.75</v>
      </c>
      <c r="P2078">
        <v>0</v>
      </c>
      <c r="Q2078">
        <v>12614.2</v>
      </c>
      <c r="R2078">
        <v>0</v>
      </c>
      <c r="S2078">
        <v>37476.03</v>
      </c>
    </row>
    <row r="2079" spans="1:19" x14ac:dyDescent="0.35">
      <c r="A2079">
        <v>2024</v>
      </c>
      <c r="B2079" t="s">
        <v>5564</v>
      </c>
      <c r="C2079">
        <v>48</v>
      </c>
      <c r="D2079">
        <v>2</v>
      </c>
      <c r="E2079">
        <v>6</v>
      </c>
      <c r="F2079" t="s">
        <v>609</v>
      </c>
      <c r="G2079" t="s">
        <v>6039</v>
      </c>
      <c r="H2079">
        <v>7</v>
      </c>
      <c r="I2079">
        <v>102056</v>
      </c>
      <c r="J2079">
        <v>8</v>
      </c>
      <c r="K2079" t="s">
        <v>6995</v>
      </c>
      <c r="L2079">
        <v>0</v>
      </c>
      <c r="M2079" t="s">
        <v>5520</v>
      </c>
      <c r="N2079">
        <v>15735.14</v>
      </c>
      <c r="O2079">
        <v>63446.98</v>
      </c>
      <c r="P2079">
        <v>0</v>
      </c>
      <c r="Q2079">
        <v>58098.93</v>
      </c>
      <c r="R2079">
        <v>0</v>
      </c>
      <c r="S2079">
        <v>21083.19</v>
      </c>
    </row>
    <row r="2080" spans="1:19" x14ac:dyDescent="0.35">
      <c r="A2080">
        <v>2024</v>
      </c>
      <c r="B2080" t="s">
        <v>5688</v>
      </c>
      <c r="C2080">
        <v>87</v>
      </c>
      <c r="D2080">
        <v>2</v>
      </c>
      <c r="E2080">
        <v>7</v>
      </c>
      <c r="F2080" t="s">
        <v>377</v>
      </c>
      <c r="G2080" t="s">
        <v>6272</v>
      </c>
      <c r="H2080">
        <v>7</v>
      </c>
      <c r="I2080">
        <v>965478</v>
      </c>
      <c r="J2080">
        <v>22</v>
      </c>
      <c r="K2080" t="s">
        <v>6996</v>
      </c>
      <c r="L2080">
        <v>0</v>
      </c>
      <c r="M2080" t="s">
        <v>5520</v>
      </c>
      <c r="N2080">
        <v>7955910.75</v>
      </c>
      <c r="O2080">
        <v>1313727.53</v>
      </c>
      <c r="P2080">
        <v>0</v>
      </c>
      <c r="Q2080">
        <v>4306412.63</v>
      </c>
      <c r="R2080">
        <v>0</v>
      </c>
      <c r="S2080">
        <v>4963225.6500000004</v>
      </c>
    </row>
    <row r="2081" spans="1:19" x14ac:dyDescent="0.35">
      <c r="A2081">
        <v>2024</v>
      </c>
      <c r="B2081" t="s">
        <v>5586</v>
      </c>
      <c r="C2081">
        <v>47</v>
      </c>
      <c r="D2081">
        <v>2</v>
      </c>
      <c r="E2081">
        <v>5</v>
      </c>
      <c r="F2081" t="s">
        <v>718</v>
      </c>
      <c r="G2081" t="s">
        <v>5587</v>
      </c>
      <c r="H2081">
        <v>7</v>
      </c>
      <c r="I2081">
        <v>102056</v>
      </c>
      <c r="J2081">
        <v>1312</v>
      </c>
      <c r="K2081" t="s">
        <v>6997</v>
      </c>
      <c r="L2081">
        <v>0</v>
      </c>
      <c r="M2081" t="s">
        <v>5520</v>
      </c>
      <c r="N2081">
        <v>4889.21</v>
      </c>
      <c r="O2081">
        <v>12220.58</v>
      </c>
      <c r="P2081">
        <v>0</v>
      </c>
      <c r="Q2081">
        <v>5172.1400000000003</v>
      </c>
      <c r="R2081">
        <v>0</v>
      </c>
      <c r="S2081">
        <v>11937.65</v>
      </c>
    </row>
    <row r="2082" spans="1:19" x14ac:dyDescent="0.35">
      <c r="A2082">
        <v>2024</v>
      </c>
      <c r="B2082" t="s">
        <v>5586</v>
      </c>
      <c r="C2082">
        <v>47</v>
      </c>
      <c r="D2082">
        <v>2</v>
      </c>
      <c r="E2082">
        <v>5</v>
      </c>
      <c r="F2082" t="s">
        <v>718</v>
      </c>
      <c r="G2082" t="s">
        <v>5587</v>
      </c>
      <c r="H2082">
        <v>7</v>
      </c>
      <c r="I2082">
        <v>102011</v>
      </c>
      <c r="J2082">
        <v>1313</v>
      </c>
      <c r="K2082" t="s">
        <v>6998</v>
      </c>
      <c r="L2082">
        <v>0</v>
      </c>
      <c r="M2082" t="s">
        <v>5520</v>
      </c>
      <c r="N2082">
        <v>16916.46</v>
      </c>
      <c r="O2082">
        <v>29347.87</v>
      </c>
      <c r="P2082">
        <v>0</v>
      </c>
      <c r="Q2082">
        <v>13569.96</v>
      </c>
      <c r="R2082">
        <v>0</v>
      </c>
      <c r="S2082">
        <v>32694.37</v>
      </c>
    </row>
    <row r="2083" spans="1:19" x14ac:dyDescent="0.35">
      <c r="A2083">
        <v>2024</v>
      </c>
      <c r="B2083" t="s">
        <v>5813</v>
      </c>
      <c r="C2083">
        <v>35</v>
      </c>
      <c r="D2083">
        <v>2</v>
      </c>
      <c r="E2083">
        <v>3</v>
      </c>
      <c r="F2083" t="s">
        <v>641</v>
      </c>
      <c r="G2083" t="s">
        <v>6161</v>
      </c>
      <c r="H2083">
        <v>7</v>
      </c>
      <c r="I2083">
        <v>102056</v>
      </c>
      <c r="J2083">
        <v>1312</v>
      </c>
      <c r="K2083" t="s">
        <v>6999</v>
      </c>
      <c r="L2083">
        <v>0</v>
      </c>
      <c r="M2083" t="s">
        <v>5520</v>
      </c>
      <c r="N2083">
        <v>230570.07</v>
      </c>
      <c r="O2083">
        <v>33777.08</v>
      </c>
      <c r="P2083">
        <v>0</v>
      </c>
      <c r="Q2083">
        <v>34058.699999999997</v>
      </c>
      <c r="R2083">
        <v>0</v>
      </c>
      <c r="S2083">
        <v>230288.45</v>
      </c>
    </row>
    <row r="2084" spans="1:19" x14ac:dyDescent="0.35">
      <c r="A2084">
        <v>2024</v>
      </c>
      <c r="B2084" t="s">
        <v>5589</v>
      </c>
      <c r="C2084">
        <v>40</v>
      </c>
      <c r="D2084">
        <v>2</v>
      </c>
      <c r="E2084">
        <v>5</v>
      </c>
      <c r="F2084" t="s">
        <v>675</v>
      </c>
      <c r="G2084" t="s">
        <v>6011</v>
      </c>
      <c r="H2084">
        <v>7</v>
      </c>
      <c r="I2084">
        <v>102056</v>
      </c>
      <c r="J2084">
        <v>1301</v>
      </c>
      <c r="K2084" t="s">
        <v>7000</v>
      </c>
      <c r="L2084">
        <v>0</v>
      </c>
      <c r="M2084" t="s">
        <v>5520</v>
      </c>
      <c r="N2084">
        <v>12932.76</v>
      </c>
      <c r="O2084">
        <v>12068.99</v>
      </c>
      <c r="P2084">
        <v>0</v>
      </c>
      <c r="Q2084">
        <v>8000</v>
      </c>
      <c r="R2084">
        <v>0</v>
      </c>
      <c r="S2084">
        <v>17001.75</v>
      </c>
    </row>
    <row r="2085" spans="1:19" x14ac:dyDescent="0.35">
      <c r="A2085">
        <v>2024</v>
      </c>
      <c r="B2085" t="s">
        <v>5611</v>
      </c>
      <c r="C2085">
        <v>57</v>
      </c>
      <c r="D2085">
        <v>2</v>
      </c>
      <c r="E2085">
        <v>8</v>
      </c>
      <c r="F2085" t="s">
        <v>327</v>
      </c>
      <c r="G2085" t="s">
        <v>6229</v>
      </c>
      <c r="H2085">
        <v>7</v>
      </c>
      <c r="I2085">
        <v>102056</v>
      </c>
      <c r="J2085">
        <v>1312</v>
      </c>
      <c r="K2085" t="s">
        <v>7001</v>
      </c>
      <c r="L2085">
        <v>0</v>
      </c>
      <c r="M2085" t="s">
        <v>5520</v>
      </c>
      <c r="N2085">
        <v>35636.78</v>
      </c>
      <c r="O2085">
        <v>4839.8500000000004</v>
      </c>
      <c r="P2085">
        <v>0</v>
      </c>
      <c r="Q2085">
        <v>4100</v>
      </c>
      <c r="R2085">
        <v>0</v>
      </c>
      <c r="S2085">
        <v>36376.629999999997</v>
      </c>
    </row>
    <row r="2086" spans="1:19" x14ac:dyDescent="0.35">
      <c r="A2086">
        <v>2024</v>
      </c>
      <c r="B2086" t="s">
        <v>5773</v>
      </c>
      <c r="C2086">
        <v>91</v>
      </c>
      <c r="D2086">
        <v>2</v>
      </c>
      <c r="E2086">
        <v>8</v>
      </c>
      <c r="F2086" t="s">
        <v>633</v>
      </c>
      <c r="G2086" t="s">
        <v>6720</v>
      </c>
      <c r="H2086">
        <v>7</v>
      </c>
      <c r="I2086">
        <v>102056</v>
      </c>
      <c r="J2086">
        <v>1</v>
      </c>
      <c r="K2086" t="s">
        <v>7002</v>
      </c>
      <c r="L2086">
        <v>0</v>
      </c>
      <c r="M2086" t="s">
        <v>5520</v>
      </c>
      <c r="N2086">
        <v>9314.52</v>
      </c>
      <c r="O2086">
        <v>0</v>
      </c>
      <c r="P2086">
        <v>0</v>
      </c>
      <c r="Q2086">
        <v>2000</v>
      </c>
      <c r="R2086">
        <v>0</v>
      </c>
      <c r="S2086">
        <v>7314.52</v>
      </c>
    </row>
    <row r="2087" spans="1:19" x14ac:dyDescent="0.35">
      <c r="A2087">
        <v>2024</v>
      </c>
      <c r="B2087" t="s">
        <v>5663</v>
      </c>
      <c r="C2087">
        <v>1</v>
      </c>
      <c r="D2087">
        <v>2</v>
      </c>
      <c r="E2087">
        <v>3</v>
      </c>
      <c r="F2087" t="s">
        <v>250</v>
      </c>
      <c r="G2087" t="s">
        <v>6519</v>
      </c>
      <c r="H2087">
        <v>7</v>
      </c>
      <c r="I2087">
        <v>102056</v>
      </c>
      <c r="J2087">
        <v>1301</v>
      </c>
      <c r="K2087" t="s">
        <v>7003</v>
      </c>
      <c r="L2087">
        <v>0</v>
      </c>
      <c r="M2087" t="s">
        <v>5520</v>
      </c>
      <c r="N2087">
        <v>19029.330000000002</v>
      </c>
      <c r="O2087">
        <v>5335.09</v>
      </c>
      <c r="P2087">
        <v>0</v>
      </c>
      <c r="Q2087">
        <v>6569.85</v>
      </c>
      <c r="R2087">
        <v>0</v>
      </c>
      <c r="S2087">
        <v>17794.57</v>
      </c>
    </row>
    <row r="2088" spans="1:19" x14ac:dyDescent="0.35">
      <c r="A2088">
        <v>2024</v>
      </c>
      <c r="B2088" t="s">
        <v>5663</v>
      </c>
      <c r="C2088">
        <v>1</v>
      </c>
      <c r="D2088">
        <v>2</v>
      </c>
      <c r="E2088">
        <v>9</v>
      </c>
      <c r="F2088" t="s">
        <v>274</v>
      </c>
      <c r="G2088" t="s">
        <v>5664</v>
      </c>
      <c r="H2088">
        <v>7</v>
      </c>
      <c r="I2088">
        <v>102056</v>
      </c>
      <c r="J2088">
        <v>4</v>
      </c>
      <c r="K2088" t="s">
        <v>7004</v>
      </c>
      <c r="L2088">
        <v>0</v>
      </c>
      <c r="M2088" t="s">
        <v>5520</v>
      </c>
      <c r="N2088">
        <v>45219.41</v>
      </c>
      <c r="O2088">
        <v>23194.02</v>
      </c>
      <c r="P2088">
        <v>0</v>
      </c>
      <c r="Q2088">
        <v>18373.22</v>
      </c>
      <c r="R2088">
        <v>0</v>
      </c>
      <c r="S2088">
        <v>50040.21</v>
      </c>
    </row>
    <row r="2089" spans="1:19" x14ac:dyDescent="0.35">
      <c r="A2089">
        <v>2024</v>
      </c>
      <c r="B2089" t="s">
        <v>5523</v>
      </c>
      <c r="C2089">
        <v>2</v>
      </c>
      <c r="D2089">
        <v>2</v>
      </c>
      <c r="E2089">
        <v>6</v>
      </c>
      <c r="F2089" t="s">
        <v>254</v>
      </c>
      <c r="G2089" t="s">
        <v>6959</v>
      </c>
      <c r="H2089">
        <v>7</v>
      </c>
      <c r="I2089">
        <v>102056</v>
      </c>
      <c r="J2089">
        <v>5</v>
      </c>
      <c r="K2089" t="s">
        <v>7004</v>
      </c>
      <c r="L2089">
        <v>0</v>
      </c>
      <c r="M2089" t="s">
        <v>5520</v>
      </c>
      <c r="N2089">
        <v>121473.92</v>
      </c>
      <c r="O2089">
        <v>86259.76</v>
      </c>
      <c r="P2089">
        <v>0</v>
      </c>
      <c r="Q2089">
        <v>72556.509999999995</v>
      </c>
      <c r="R2089">
        <v>0</v>
      </c>
      <c r="S2089">
        <v>135177.17000000001</v>
      </c>
    </row>
    <row r="2090" spans="1:19" x14ac:dyDescent="0.35">
      <c r="A2090">
        <v>2024</v>
      </c>
      <c r="B2090" t="s">
        <v>5523</v>
      </c>
      <c r="C2090">
        <v>2</v>
      </c>
      <c r="D2090">
        <v>2</v>
      </c>
      <c r="E2090">
        <v>8</v>
      </c>
      <c r="F2090" t="s">
        <v>308</v>
      </c>
      <c r="G2090" t="s">
        <v>5899</v>
      </c>
      <c r="H2090">
        <v>7</v>
      </c>
      <c r="I2090">
        <v>102056</v>
      </c>
      <c r="J2090">
        <v>3</v>
      </c>
      <c r="K2090" t="s">
        <v>7004</v>
      </c>
      <c r="L2090">
        <v>0</v>
      </c>
      <c r="M2090" t="s">
        <v>5520</v>
      </c>
      <c r="N2090">
        <v>48175.82</v>
      </c>
      <c r="O2090">
        <v>16612.48</v>
      </c>
      <c r="P2090">
        <v>0</v>
      </c>
      <c r="Q2090">
        <v>12776.92</v>
      </c>
      <c r="R2090">
        <v>0</v>
      </c>
      <c r="S2090">
        <v>52011.38</v>
      </c>
    </row>
    <row r="2091" spans="1:19" x14ac:dyDescent="0.35">
      <c r="A2091">
        <v>2024</v>
      </c>
      <c r="B2091" t="s">
        <v>5523</v>
      </c>
      <c r="C2091">
        <v>2</v>
      </c>
      <c r="D2091">
        <v>2</v>
      </c>
      <c r="E2091">
        <v>11</v>
      </c>
      <c r="F2091" t="s">
        <v>317</v>
      </c>
      <c r="G2091" t="s">
        <v>5901</v>
      </c>
      <c r="H2091">
        <v>7</v>
      </c>
      <c r="I2091">
        <v>102056</v>
      </c>
      <c r="J2091">
        <v>1312</v>
      </c>
      <c r="K2091" t="s">
        <v>7004</v>
      </c>
      <c r="L2091">
        <v>0</v>
      </c>
      <c r="M2091" t="s">
        <v>5520</v>
      </c>
      <c r="N2091">
        <v>28867.41</v>
      </c>
      <c r="O2091">
        <v>49018.76</v>
      </c>
      <c r="P2091">
        <v>0</v>
      </c>
      <c r="Q2091">
        <v>39267.440000000002</v>
      </c>
      <c r="R2091">
        <v>0</v>
      </c>
      <c r="S2091">
        <v>38618.730000000003</v>
      </c>
    </row>
    <row r="2092" spans="1:19" x14ac:dyDescent="0.35">
      <c r="A2092">
        <v>2024</v>
      </c>
      <c r="B2092" t="s">
        <v>5905</v>
      </c>
      <c r="C2092">
        <v>4</v>
      </c>
      <c r="D2092">
        <v>2</v>
      </c>
      <c r="E2092">
        <v>9</v>
      </c>
      <c r="F2092" t="s">
        <v>412</v>
      </c>
      <c r="G2092" t="s">
        <v>6528</v>
      </c>
      <c r="H2092">
        <v>7</v>
      </c>
      <c r="I2092">
        <v>102056</v>
      </c>
      <c r="J2092">
        <v>3</v>
      </c>
      <c r="K2092" t="s">
        <v>7004</v>
      </c>
      <c r="L2092">
        <v>0</v>
      </c>
      <c r="M2092" t="s">
        <v>5520</v>
      </c>
      <c r="N2092">
        <v>25988.959999999999</v>
      </c>
      <c r="O2092">
        <v>3093.01</v>
      </c>
      <c r="P2092">
        <v>0</v>
      </c>
      <c r="Q2092">
        <v>1423.37</v>
      </c>
      <c r="R2092">
        <v>0</v>
      </c>
      <c r="S2092">
        <v>27658.6</v>
      </c>
    </row>
    <row r="2093" spans="1:19" x14ac:dyDescent="0.35">
      <c r="A2093">
        <v>2024</v>
      </c>
      <c r="B2093" t="s">
        <v>5624</v>
      </c>
      <c r="C2093">
        <v>8</v>
      </c>
      <c r="D2093">
        <v>2</v>
      </c>
      <c r="E2093">
        <v>12</v>
      </c>
      <c r="F2093" t="s">
        <v>487</v>
      </c>
      <c r="G2093" t="s">
        <v>7005</v>
      </c>
      <c r="H2093">
        <v>7</v>
      </c>
      <c r="I2093">
        <v>102056</v>
      </c>
      <c r="J2093">
        <v>1301</v>
      </c>
      <c r="K2093" t="s">
        <v>7006</v>
      </c>
      <c r="L2093">
        <v>0</v>
      </c>
      <c r="M2093" t="s">
        <v>5520</v>
      </c>
      <c r="N2093">
        <v>33299.11</v>
      </c>
      <c r="O2093">
        <v>15110.93</v>
      </c>
      <c r="P2093">
        <v>0</v>
      </c>
      <c r="Q2093">
        <v>10277.64</v>
      </c>
      <c r="R2093">
        <v>0</v>
      </c>
      <c r="S2093">
        <v>38132.400000000001</v>
      </c>
    </row>
    <row r="2094" spans="1:19" x14ac:dyDescent="0.35">
      <c r="A2094">
        <v>2024</v>
      </c>
      <c r="B2094" t="s">
        <v>5668</v>
      </c>
      <c r="C2094">
        <v>9</v>
      </c>
      <c r="D2094">
        <v>2</v>
      </c>
      <c r="E2094">
        <v>3</v>
      </c>
      <c r="F2094" t="s">
        <v>500</v>
      </c>
      <c r="G2094" t="s">
        <v>5922</v>
      </c>
      <c r="H2094">
        <v>7</v>
      </c>
      <c r="I2094">
        <v>102056</v>
      </c>
      <c r="J2094">
        <v>4</v>
      </c>
      <c r="K2094" t="s">
        <v>7004</v>
      </c>
      <c r="L2094">
        <v>0</v>
      </c>
      <c r="M2094" t="s">
        <v>5520</v>
      </c>
      <c r="N2094">
        <v>27372.78</v>
      </c>
      <c r="O2094">
        <v>0</v>
      </c>
      <c r="P2094">
        <v>0</v>
      </c>
      <c r="Q2094">
        <v>0</v>
      </c>
      <c r="R2094">
        <v>0</v>
      </c>
      <c r="S2094">
        <v>27372.78</v>
      </c>
    </row>
    <row r="2095" spans="1:19" x14ac:dyDescent="0.35">
      <c r="A2095">
        <v>2024</v>
      </c>
      <c r="B2095" t="s">
        <v>5798</v>
      </c>
      <c r="C2095">
        <v>10</v>
      </c>
      <c r="D2095">
        <v>2</v>
      </c>
      <c r="E2095">
        <v>8</v>
      </c>
      <c r="F2095" t="s">
        <v>517</v>
      </c>
      <c r="G2095" t="s">
        <v>6331</v>
      </c>
      <c r="H2095">
        <v>7</v>
      </c>
      <c r="I2095">
        <v>102056</v>
      </c>
      <c r="J2095">
        <v>1301</v>
      </c>
      <c r="K2095" t="s">
        <v>7003</v>
      </c>
      <c r="L2095">
        <v>0</v>
      </c>
      <c r="M2095" t="s">
        <v>5520</v>
      </c>
      <c r="N2095">
        <v>345539.52</v>
      </c>
      <c r="O2095">
        <v>56375.72</v>
      </c>
      <c r="P2095">
        <v>0</v>
      </c>
      <c r="Q2095">
        <v>134759.23000000001</v>
      </c>
      <c r="R2095">
        <v>0</v>
      </c>
      <c r="S2095">
        <v>267156.01</v>
      </c>
    </row>
    <row r="2096" spans="1:19" x14ac:dyDescent="0.35">
      <c r="A2096">
        <v>2024</v>
      </c>
      <c r="B2096" t="s">
        <v>5798</v>
      </c>
      <c r="C2096">
        <v>10</v>
      </c>
      <c r="D2096">
        <v>2</v>
      </c>
      <c r="E2096">
        <v>10</v>
      </c>
      <c r="F2096" t="s">
        <v>518</v>
      </c>
      <c r="G2096" t="s">
        <v>7007</v>
      </c>
      <c r="H2096">
        <v>7</v>
      </c>
      <c r="I2096">
        <v>102056</v>
      </c>
      <c r="J2096">
        <v>1</v>
      </c>
      <c r="K2096" t="s">
        <v>7004</v>
      </c>
      <c r="L2096">
        <v>0</v>
      </c>
      <c r="M2096" t="s">
        <v>5520</v>
      </c>
      <c r="N2096">
        <v>32256.31</v>
      </c>
      <c r="O2096">
        <v>0</v>
      </c>
      <c r="P2096">
        <v>0</v>
      </c>
      <c r="Q2096">
        <v>0</v>
      </c>
      <c r="R2096">
        <v>0</v>
      </c>
      <c r="S2096">
        <v>32256.31</v>
      </c>
    </row>
    <row r="2097" spans="1:19" x14ac:dyDescent="0.35">
      <c r="A2097">
        <v>2024</v>
      </c>
      <c r="B2097" t="s">
        <v>5927</v>
      </c>
      <c r="C2097">
        <v>11</v>
      </c>
      <c r="D2097">
        <v>2</v>
      </c>
      <c r="E2097">
        <v>4</v>
      </c>
      <c r="F2097" t="s">
        <v>369</v>
      </c>
      <c r="G2097" t="s">
        <v>5928</v>
      </c>
      <c r="H2097">
        <v>7</v>
      </c>
      <c r="I2097">
        <v>102056</v>
      </c>
      <c r="J2097">
        <v>307</v>
      </c>
      <c r="K2097" t="s">
        <v>7004</v>
      </c>
      <c r="L2097">
        <v>0</v>
      </c>
      <c r="M2097" t="s">
        <v>5520</v>
      </c>
      <c r="N2097">
        <v>155903</v>
      </c>
      <c r="O2097">
        <v>125504.27</v>
      </c>
      <c r="P2097">
        <v>0</v>
      </c>
      <c r="Q2097">
        <v>45603.65</v>
      </c>
      <c r="R2097">
        <v>0</v>
      </c>
      <c r="S2097">
        <v>235803.62</v>
      </c>
    </row>
    <row r="2098" spans="1:19" x14ac:dyDescent="0.35">
      <c r="A2098">
        <v>2024</v>
      </c>
      <c r="B2098" t="s">
        <v>5927</v>
      </c>
      <c r="C2098">
        <v>11</v>
      </c>
      <c r="D2098">
        <v>2</v>
      </c>
      <c r="E2098">
        <v>11</v>
      </c>
      <c r="F2098" t="s">
        <v>125</v>
      </c>
      <c r="G2098" t="s">
        <v>6545</v>
      </c>
      <c r="H2098">
        <v>7</v>
      </c>
      <c r="I2098">
        <v>102056</v>
      </c>
      <c r="J2098">
        <v>200</v>
      </c>
      <c r="K2098" t="s">
        <v>7004</v>
      </c>
      <c r="L2098">
        <v>0</v>
      </c>
      <c r="M2098" t="s">
        <v>5520</v>
      </c>
      <c r="N2098">
        <v>12245.53</v>
      </c>
      <c r="O2098">
        <v>5478</v>
      </c>
      <c r="P2098">
        <v>0</v>
      </c>
      <c r="Q2098">
        <v>2430</v>
      </c>
      <c r="R2098">
        <v>0</v>
      </c>
      <c r="S2098">
        <v>15293.53</v>
      </c>
    </row>
    <row r="2099" spans="1:19" x14ac:dyDescent="0.35">
      <c r="A2099">
        <v>2024</v>
      </c>
      <c r="B2099" t="s">
        <v>5873</v>
      </c>
      <c r="C2099">
        <v>16</v>
      </c>
      <c r="D2099">
        <v>2</v>
      </c>
      <c r="E2099">
        <v>7</v>
      </c>
      <c r="F2099" t="s">
        <v>551</v>
      </c>
      <c r="G2099" t="s">
        <v>6558</v>
      </c>
      <c r="H2099">
        <v>7</v>
      </c>
      <c r="I2099">
        <v>102056</v>
      </c>
      <c r="J2099">
        <v>3</v>
      </c>
      <c r="K2099" t="s">
        <v>7004</v>
      </c>
      <c r="L2099">
        <v>0</v>
      </c>
      <c r="M2099" t="s">
        <v>5520</v>
      </c>
      <c r="N2099">
        <v>7688.13</v>
      </c>
      <c r="O2099">
        <v>7012.29</v>
      </c>
      <c r="P2099">
        <v>0</v>
      </c>
      <c r="Q2099">
        <v>6909.09</v>
      </c>
      <c r="R2099">
        <v>0</v>
      </c>
      <c r="S2099">
        <v>7791.33</v>
      </c>
    </row>
    <row r="2100" spans="1:19" x14ac:dyDescent="0.35">
      <c r="A2100">
        <v>2024</v>
      </c>
      <c r="B2100" t="s">
        <v>5844</v>
      </c>
      <c r="C2100">
        <v>19</v>
      </c>
      <c r="D2100">
        <v>2</v>
      </c>
      <c r="E2100">
        <v>3</v>
      </c>
      <c r="F2100" t="s">
        <v>521</v>
      </c>
      <c r="G2100" t="s">
        <v>5950</v>
      </c>
      <c r="H2100">
        <v>7</v>
      </c>
      <c r="I2100">
        <v>102056</v>
      </c>
      <c r="J2100">
        <v>3</v>
      </c>
      <c r="K2100" t="s">
        <v>7004</v>
      </c>
      <c r="L2100">
        <v>0</v>
      </c>
      <c r="M2100" t="s">
        <v>5520</v>
      </c>
      <c r="N2100">
        <v>8036.76</v>
      </c>
      <c r="O2100">
        <v>7405.87</v>
      </c>
      <c r="P2100">
        <v>0</v>
      </c>
      <c r="Q2100">
        <v>6750</v>
      </c>
      <c r="R2100">
        <v>0</v>
      </c>
      <c r="S2100">
        <v>8692.6299999999992</v>
      </c>
    </row>
    <row r="2101" spans="1:19" x14ac:dyDescent="0.35">
      <c r="A2101">
        <v>2024</v>
      </c>
      <c r="B2101" t="s">
        <v>5844</v>
      </c>
      <c r="C2101">
        <v>19</v>
      </c>
      <c r="D2101">
        <v>2</v>
      </c>
      <c r="E2101">
        <v>5</v>
      </c>
      <c r="F2101" t="s">
        <v>569</v>
      </c>
      <c r="G2101" t="s">
        <v>6567</v>
      </c>
      <c r="H2101">
        <v>7</v>
      </c>
      <c r="I2101">
        <v>102056</v>
      </c>
      <c r="J2101">
        <v>3</v>
      </c>
      <c r="K2101" t="s">
        <v>7004</v>
      </c>
      <c r="L2101">
        <v>0</v>
      </c>
      <c r="M2101" t="s">
        <v>5520</v>
      </c>
      <c r="N2101">
        <v>4728.3</v>
      </c>
      <c r="O2101">
        <v>31324.45</v>
      </c>
      <c r="P2101">
        <v>0</v>
      </c>
      <c r="Q2101">
        <v>34000</v>
      </c>
      <c r="R2101">
        <v>0</v>
      </c>
      <c r="S2101">
        <v>2052.75</v>
      </c>
    </row>
    <row r="2102" spans="1:19" x14ac:dyDescent="0.35">
      <c r="A2102">
        <v>2024</v>
      </c>
      <c r="B2102" t="s">
        <v>5844</v>
      </c>
      <c r="C2102">
        <v>19</v>
      </c>
      <c r="D2102">
        <v>2</v>
      </c>
      <c r="E2102">
        <v>10</v>
      </c>
      <c r="F2102" t="s">
        <v>311</v>
      </c>
      <c r="G2102" t="s">
        <v>6570</v>
      </c>
      <c r="H2102">
        <v>7</v>
      </c>
      <c r="I2102">
        <v>102056</v>
      </c>
      <c r="J2102">
        <v>3</v>
      </c>
      <c r="K2102" t="s">
        <v>7004</v>
      </c>
      <c r="L2102">
        <v>0</v>
      </c>
      <c r="M2102" t="s">
        <v>5520</v>
      </c>
      <c r="N2102">
        <v>1931.39</v>
      </c>
      <c r="O2102">
        <v>1200</v>
      </c>
      <c r="P2102">
        <v>0</v>
      </c>
      <c r="Q2102">
        <v>1200</v>
      </c>
      <c r="R2102">
        <v>0</v>
      </c>
      <c r="S2102">
        <v>1931.39</v>
      </c>
    </row>
    <row r="2103" spans="1:19" x14ac:dyDescent="0.35">
      <c r="A2103">
        <v>2024</v>
      </c>
      <c r="B2103" t="s">
        <v>5844</v>
      </c>
      <c r="C2103">
        <v>19</v>
      </c>
      <c r="D2103">
        <v>2</v>
      </c>
      <c r="E2103">
        <v>11</v>
      </c>
      <c r="F2103" t="s">
        <v>314</v>
      </c>
      <c r="G2103" t="s">
        <v>5845</v>
      </c>
      <c r="H2103">
        <v>7</v>
      </c>
      <c r="I2103">
        <v>102056</v>
      </c>
      <c r="J2103">
        <v>4</v>
      </c>
      <c r="K2103" t="s">
        <v>7004</v>
      </c>
      <c r="L2103">
        <v>0</v>
      </c>
      <c r="M2103" t="s">
        <v>5520</v>
      </c>
      <c r="N2103">
        <v>15522.8</v>
      </c>
      <c r="O2103">
        <v>977.49</v>
      </c>
      <c r="P2103">
        <v>0</v>
      </c>
      <c r="Q2103">
        <v>2400</v>
      </c>
      <c r="R2103">
        <v>0</v>
      </c>
      <c r="S2103">
        <v>14100.29</v>
      </c>
    </row>
    <row r="2104" spans="1:19" x14ac:dyDescent="0.35">
      <c r="A2104">
        <v>2024</v>
      </c>
      <c r="B2104" t="s">
        <v>5844</v>
      </c>
      <c r="C2104">
        <v>19</v>
      </c>
      <c r="D2104">
        <v>2</v>
      </c>
      <c r="E2104">
        <v>12</v>
      </c>
      <c r="F2104" t="s">
        <v>533</v>
      </c>
      <c r="G2104" t="s">
        <v>6185</v>
      </c>
      <c r="H2104">
        <v>7</v>
      </c>
      <c r="I2104">
        <v>102056</v>
      </c>
      <c r="J2104">
        <v>3</v>
      </c>
      <c r="K2104" t="s">
        <v>7004</v>
      </c>
      <c r="L2104">
        <v>0</v>
      </c>
      <c r="M2104" t="s">
        <v>5520</v>
      </c>
      <c r="N2104">
        <v>92367.69</v>
      </c>
      <c r="O2104">
        <v>19903.22</v>
      </c>
      <c r="P2104">
        <v>0</v>
      </c>
      <c r="Q2104">
        <v>17000</v>
      </c>
      <c r="R2104">
        <v>0</v>
      </c>
      <c r="S2104">
        <v>95270.91</v>
      </c>
    </row>
    <row r="2105" spans="1:19" x14ac:dyDescent="0.35">
      <c r="A2105">
        <v>2024</v>
      </c>
      <c r="B2105" t="s">
        <v>5569</v>
      </c>
      <c r="C2105">
        <v>20</v>
      </c>
      <c r="D2105">
        <v>2</v>
      </c>
      <c r="E2105">
        <v>2</v>
      </c>
      <c r="F2105" t="s">
        <v>573</v>
      </c>
      <c r="G2105" t="s">
        <v>6186</v>
      </c>
      <c r="H2105">
        <v>7</v>
      </c>
      <c r="I2105">
        <v>102056</v>
      </c>
      <c r="J2105">
        <v>2056</v>
      </c>
      <c r="K2105" t="s">
        <v>7006</v>
      </c>
      <c r="L2105">
        <v>0</v>
      </c>
      <c r="M2105" t="s">
        <v>5520</v>
      </c>
      <c r="N2105">
        <v>1463.79</v>
      </c>
      <c r="O2105">
        <v>6425.18</v>
      </c>
      <c r="P2105">
        <v>0</v>
      </c>
      <c r="Q2105">
        <v>4500</v>
      </c>
      <c r="R2105">
        <v>0</v>
      </c>
      <c r="S2105">
        <v>3388.97</v>
      </c>
    </row>
    <row r="2106" spans="1:19" x14ac:dyDescent="0.35">
      <c r="A2106">
        <v>2024</v>
      </c>
      <c r="B2106" t="s">
        <v>5569</v>
      </c>
      <c r="C2106">
        <v>20</v>
      </c>
      <c r="D2106">
        <v>2</v>
      </c>
      <c r="E2106">
        <v>6</v>
      </c>
      <c r="F2106" t="s">
        <v>575</v>
      </c>
      <c r="G2106" t="s">
        <v>5952</v>
      </c>
      <c r="H2106">
        <v>7</v>
      </c>
      <c r="I2106">
        <v>102056</v>
      </c>
      <c r="J2106">
        <v>4</v>
      </c>
      <c r="K2106" t="s">
        <v>7004</v>
      </c>
      <c r="L2106">
        <v>0</v>
      </c>
      <c r="M2106" t="s">
        <v>5520</v>
      </c>
      <c r="N2106">
        <v>29593.71</v>
      </c>
      <c r="O2106">
        <v>0</v>
      </c>
      <c r="P2106">
        <v>0</v>
      </c>
      <c r="Q2106">
        <v>4500</v>
      </c>
      <c r="R2106">
        <v>0</v>
      </c>
      <c r="S2106">
        <v>25093.71</v>
      </c>
    </row>
    <row r="2107" spans="1:19" x14ac:dyDescent="0.35">
      <c r="A2107">
        <v>2024</v>
      </c>
      <c r="B2107" t="s">
        <v>5569</v>
      </c>
      <c r="C2107">
        <v>20</v>
      </c>
      <c r="D2107">
        <v>2</v>
      </c>
      <c r="E2107">
        <v>11</v>
      </c>
      <c r="F2107" t="s">
        <v>577</v>
      </c>
      <c r="G2107" t="s">
        <v>5954</v>
      </c>
      <c r="H2107">
        <v>7</v>
      </c>
      <c r="I2107">
        <v>102056</v>
      </c>
      <c r="J2107">
        <v>312</v>
      </c>
      <c r="K2107" t="s">
        <v>7004</v>
      </c>
      <c r="L2107">
        <v>0</v>
      </c>
      <c r="M2107" t="s">
        <v>5520</v>
      </c>
      <c r="N2107">
        <v>40641.67</v>
      </c>
      <c r="O2107">
        <v>24245.63</v>
      </c>
      <c r="P2107">
        <v>0</v>
      </c>
      <c r="Q2107">
        <v>21360</v>
      </c>
      <c r="R2107">
        <v>0</v>
      </c>
      <c r="S2107">
        <v>43527.3</v>
      </c>
    </row>
    <row r="2108" spans="1:19" x14ac:dyDescent="0.35">
      <c r="A2108">
        <v>2024</v>
      </c>
      <c r="B2108" t="s">
        <v>5569</v>
      </c>
      <c r="C2108">
        <v>20</v>
      </c>
      <c r="D2108">
        <v>2</v>
      </c>
      <c r="E2108">
        <v>14</v>
      </c>
      <c r="F2108" t="s">
        <v>278</v>
      </c>
      <c r="G2108" t="s">
        <v>5955</v>
      </c>
      <c r="H2108">
        <v>7</v>
      </c>
      <c r="I2108">
        <v>102056</v>
      </c>
      <c r="J2108">
        <v>1312</v>
      </c>
      <c r="K2108" t="s">
        <v>7004</v>
      </c>
      <c r="L2108">
        <v>0</v>
      </c>
      <c r="M2108" t="s">
        <v>5520</v>
      </c>
      <c r="N2108">
        <v>11522.97</v>
      </c>
      <c r="O2108">
        <v>7515.11</v>
      </c>
      <c r="P2108">
        <v>0</v>
      </c>
      <c r="Q2108">
        <v>0</v>
      </c>
      <c r="R2108">
        <v>0</v>
      </c>
      <c r="S2108">
        <v>19038.080000000002</v>
      </c>
    </row>
    <row r="2109" spans="1:19" x14ac:dyDescent="0.35">
      <c r="A2109">
        <v>2024</v>
      </c>
      <c r="B2109" t="s">
        <v>5554</v>
      </c>
      <c r="C2109">
        <v>23</v>
      </c>
      <c r="D2109">
        <v>2</v>
      </c>
      <c r="E2109">
        <v>7</v>
      </c>
      <c r="F2109" t="s">
        <v>412</v>
      </c>
      <c r="G2109" t="s">
        <v>6577</v>
      </c>
      <c r="H2109">
        <v>7</v>
      </c>
      <c r="I2109">
        <v>102056</v>
      </c>
      <c r="J2109">
        <v>3</v>
      </c>
      <c r="K2109" t="s">
        <v>7004</v>
      </c>
      <c r="L2109">
        <v>0</v>
      </c>
      <c r="M2109" t="s">
        <v>5520</v>
      </c>
      <c r="N2109">
        <v>1166.79</v>
      </c>
      <c r="O2109">
        <v>0</v>
      </c>
      <c r="P2109">
        <v>0</v>
      </c>
      <c r="Q2109">
        <v>1166.79</v>
      </c>
      <c r="R2109">
        <v>0</v>
      </c>
      <c r="S2109">
        <v>0</v>
      </c>
    </row>
    <row r="2110" spans="1:19" x14ac:dyDescent="0.35">
      <c r="A2110">
        <v>2024</v>
      </c>
      <c r="B2110" t="s">
        <v>5730</v>
      </c>
      <c r="C2110">
        <v>25</v>
      </c>
      <c r="D2110">
        <v>2</v>
      </c>
      <c r="E2110">
        <v>3</v>
      </c>
      <c r="F2110" t="s">
        <v>480</v>
      </c>
      <c r="G2110" t="s">
        <v>5961</v>
      </c>
      <c r="H2110">
        <v>7</v>
      </c>
      <c r="I2110">
        <v>102056</v>
      </c>
      <c r="J2110">
        <v>4</v>
      </c>
      <c r="K2110" t="s">
        <v>7004</v>
      </c>
      <c r="L2110">
        <v>0</v>
      </c>
      <c r="M2110" t="s">
        <v>5520</v>
      </c>
      <c r="N2110">
        <v>45635.98</v>
      </c>
      <c r="O2110">
        <v>6763.69</v>
      </c>
      <c r="P2110">
        <v>0</v>
      </c>
      <c r="Q2110">
        <v>12933.58</v>
      </c>
      <c r="R2110">
        <v>0</v>
      </c>
      <c r="S2110">
        <v>39466.089999999997</v>
      </c>
    </row>
    <row r="2111" spans="1:19" x14ac:dyDescent="0.35">
      <c r="A2111">
        <v>2024</v>
      </c>
      <c r="B2111" t="s">
        <v>5964</v>
      </c>
      <c r="C2111">
        <v>26</v>
      </c>
      <c r="D2111">
        <v>2</v>
      </c>
      <c r="E2111">
        <v>1</v>
      </c>
      <c r="F2111" t="s">
        <v>605</v>
      </c>
      <c r="G2111" t="s">
        <v>7008</v>
      </c>
      <c r="H2111">
        <v>7</v>
      </c>
      <c r="I2111">
        <v>102056</v>
      </c>
      <c r="J2111">
        <v>1301</v>
      </c>
      <c r="K2111" t="s">
        <v>7004</v>
      </c>
      <c r="L2111">
        <v>0</v>
      </c>
      <c r="M2111" t="s">
        <v>5520</v>
      </c>
      <c r="N2111">
        <v>7716.66</v>
      </c>
      <c r="O2111">
        <v>1738.8</v>
      </c>
      <c r="P2111">
        <v>0</v>
      </c>
      <c r="Q2111">
        <v>1300</v>
      </c>
      <c r="R2111">
        <v>0</v>
      </c>
      <c r="S2111">
        <v>8155.46</v>
      </c>
    </row>
    <row r="2112" spans="1:19" x14ac:dyDescent="0.35">
      <c r="A2112">
        <v>2024</v>
      </c>
      <c r="B2112" t="s">
        <v>5964</v>
      </c>
      <c r="C2112">
        <v>26</v>
      </c>
      <c r="D2112">
        <v>2</v>
      </c>
      <c r="E2112">
        <v>2</v>
      </c>
      <c r="F2112" t="s">
        <v>391</v>
      </c>
      <c r="G2112" t="s">
        <v>6585</v>
      </c>
      <c r="H2112">
        <v>7</v>
      </c>
      <c r="I2112">
        <v>102056</v>
      </c>
      <c r="J2112">
        <v>3</v>
      </c>
      <c r="K2112" t="s">
        <v>7004</v>
      </c>
      <c r="L2112">
        <v>0</v>
      </c>
      <c r="M2112" t="s">
        <v>5520</v>
      </c>
      <c r="N2112">
        <v>7871.89</v>
      </c>
      <c r="O2112">
        <v>0</v>
      </c>
      <c r="P2112">
        <v>0</v>
      </c>
      <c r="Q2112">
        <v>0</v>
      </c>
      <c r="R2112">
        <v>0</v>
      </c>
      <c r="S2112">
        <v>7871.89</v>
      </c>
    </row>
    <row r="2113" spans="1:19" x14ac:dyDescent="0.35">
      <c r="A2113">
        <v>2024</v>
      </c>
      <c r="B2113" t="s">
        <v>5964</v>
      </c>
      <c r="C2113">
        <v>26</v>
      </c>
      <c r="D2113">
        <v>2</v>
      </c>
      <c r="E2113">
        <v>4</v>
      </c>
      <c r="F2113" t="s">
        <v>527</v>
      </c>
      <c r="G2113" t="s">
        <v>7009</v>
      </c>
      <c r="H2113">
        <v>7</v>
      </c>
      <c r="I2113">
        <v>102056</v>
      </c>
      <c r="J2113">
        <v>21301</v>
      </c>
      <c r="K2113" t="s">
        <v>7004</v>
      </c>
      <c r="L2113">
        <v>0</v>
      </c>
      <c r="M2113" t="s">
        <v>5520</v>
      </c>
      <c r="N2113">
        <v>27389.27</v>
      </c>
      <c r="O2113">
        <v>17407.29</v>
      </c>
      <c r="P2113">
        <v>0</v>
      </c>
      <c r="Q2113">
        <v>6474.98</v>
      </c>
      <c r="R2113">
        <v>0</v>
      </c>
      <c r="S2113">
        <v>38321.58</v>
      </c>
    </row>
    <row r="2114" spans="1:19" x14ac:dyDescent="0.35">
      <c r="A2114">
        <v>2024</v>
      </c>
      <c r="B2114" t="s">
        <v>5964</v>
      </c>
      <c r="C2114">
        <v>26</v>
      </c>
      <c r="D2114">
        <v>2</v>
      </c>
      <c r="E2114">
        <v>5</v>
      </c>
      <c r="F2114" t="s">
        <v>606</v>
      </c>
      <c r="G2114" t="s">
        <v>7010</v>
      </c>
      <c r="H2114">
        <v>7</v>
      </c>
      <c r="I2114">
        <v>102056</v>
      </c>
      <c r="J2114">
        <v>2</v>
      </c>
      <c r="K2114" t="s">
        <v>7004</v>
      </c>
      <c r="L2114">
        <v>0</v>
      </c>
      <c r="M2114" t="s">
        <v>5520</v>
      </c>
      <c r="N2114">
        <v>53092.81</v>
      </c>
      <c r="O2114">
        <v>6662.78</v>
      </c>
      <c r="P2114">
        <v>0</v>
      </c>
      <c r="Q2114">
        <v>8198</v>
      </c>
      <c r="R2114">
        <v>0</v>
      </c>
      <c r="S2114">
        <v>51557.59</v>
      </c>
    </row>
    <row r="2115" spans="1:19" x14ac:dyDescent="0.35">
      <c r="A2115">
        <v>2024</v>
      </c>
      <c r="B2115" t="s">
        <v>5964</v>
      </c>
      <c r="C2115">
        <v>26</v>
      </c>
      <c r="D2115">
        <v>2</v>
      </c>
      <c r="E2115">
        <v>9</v>
      </c>
      <c r="F2115" t="s">
        <v>125</v>
      </c>
      <c r="G2115" t="s">
        <v>6586</v>
      </c>
      <c r="H2115">
        <v>7</v>
      </c>
      <c r="I2115">
        <v>102056</v>
      </c>
      <c r="J2115">
        <v>2</v>
      </c>
      <c r="K2115" t="s">
        <v>7004</v>
      </c>
      <c r="L2115">
        <v>0</v>
      </c>
      <c r="M2115" t="s">
        <v>5520</v>
      </c>
      <c r="N2115">
        <v>15750.76</v>
      </c>
      <c r="O2115">
        <v>1680.87</v>
      </c>
      <c r="P2115">
        <v>0</v>
      </c>
      <c r="Q2115">
        <v>1959.26</v>
      </c>
      <c r="R2115">
        <v>0</v>
      </c>
      <c r="S2115">
        <v>15472.37</v>
      </c>
    </row>
    <row r="2116" spans="1:19" x14ac:dyDescent="0.35">
      <c r="A2116">
        <v>2024</v>
      </c>
      <c r="B2116" t="s">
        <v>5964</v>
      </c>
      <c r="C2116">
        <v>26</v>
      </c>
      <c r="D2116">
        <v>2</v>
      </c>
      <c r="E2116">
        <v>10</v>
      </c>
      <c r="F2116" t="s">
        <v>607</v>
      </c>
      <c r="G2116" t="s">
        <v>6486</v>
      </c>
      <c r="H2116">
        <v>7</v>
      </c>
      <c r="I2116">
        <v>102056</v>
      </c>
      <c r="J2116">
        <v>3</v>
      </c>
      <c r="K2116" t="s">
        <v>7004</v>
      </c>
      <c r="L2116">
        <v>0</v>
      </c>
      <c r="M2116" t="s">
        <v>5520</v>
      </c>
      <c r="N2116">
        <v>9744.35</v>
      </c>
      <c r="O2116">
        <v>963.38</v>
      </c>
      <c r="P2116">
        <v>0</v>
      </c>
      <c r="Q2116">
        <v>4387.43</v>
      </c>
      <c r="R2116">
        <v>0</v>
      </c>
      <c r="S2116">
        <v>6320.3</v>
      </c>
    </row>
    <row r="2117" spans="1:19" x14ac:dyDescent="0.35">
      <c r="A2117">
        <v>2024</v>
      </c>
      <c r="B2117" t="s">
        <v>5627</v>
      </c>
      <c r="C2117">
        <v>27</v>
      </c>
      <c r="D2117">
        <v>2</v>
      </c>
      <c r="E2117">
        <v>11</v>
      </c>
      <c r="F2117" t="s">
        <v>611</v>
      </c>
      <c r="G2117" t="s">
        <v>6590</v>
      </c>
      <c r="H2117">
        <v>7</v>
      </c>
      <c r="I2117">
        <v>102056</v>
      </c>
      <c r="J2117">
        <v>2</v>
      </c>
      <c r="K2117" t="s">
        <v>7004</v>
      </c>
      <c r="L2117">
        <v>0</v>
      </c>
      <c r="M2117" t="s">
        <v>5520</v>
      </c>
      <c r="N2117">
        <v>35454.82</v>
      </c>
      <c r="O2117">
        <v>0</v>
      </c>
      <c r="P2117">
        <v>0</v>
      </c>
      <c r="Q2117">
        <v>3603.79</v>
      </c>
      <c r="R2117">
        <v>0</v>
      </c>
      <c r="S2117">
        <v>31851.03</v>
      </c>
    </row>
    <row r="2118" spans="1:19" x14ac:dyDescent="0.35">
      <c r="A2118">
        <v>2024</v>
      </c>
      <c r="B2118" t="s">
        <v>5712</v>
      </c>
      <c r="C2118">
        <v>28</v>
      </c>
      <c r="D2118">
        <v>2</v>
      </c>
      <c r="E2118">
        <v>8</v>
      </c>
      <c r="F2118" t="s">
        <v>254</v>
      </c>
      <c r="G2118" t="s">
        <v>5714</v>
      </c>
      <c r="H2118">
        <v>7</v>
      </c>
      <c r="I2118">
        <v>102056</v>
      </c>
      <c r="J2118">
        <v>2</v>
      </c>
      <c r="K2118" t="s">
        <v>7004</v>
      </c>
      <c r="L2118">
        <v>0</v>
      </c>
      <c r="M2118" t="s">
        <v>5520</v>
      </c>
      <c r="N2118">
        <v>20943.95</v>
      </c>
      <c r="O2118">
        <v>606.14</v>
      </c>
      <c r="P2118">
        <v>0</v>
      </c>
      <c r="Q2118">
        <v>1000</v>
      </c>
      <c r="R2118">
        <v>0</v>
      </c>
      <c r="S2118">
        <v>20550.09</v>
      </c>
    </row>
    <row r="2119" spans="1:19" x14ac:dyDescent="0.35">
      <c r="A2119">
        <v>2024</v>
      </c>
      <c r="B2119" t="s">
        <v>5527</v>
      </c>
      <c r="C2119">
        <v>30</v>
      </c>
      <c r="D2119">
        <v>2</v>
      </c>
      <c r="E2119">
        <v>2</v>
      </c>
      <c r="F2119" t="s">
        <v>621</v>
      </c>
      <c r="G2119" t="s">
        <v>6487</v>
      </c>
      <c r="H2119">
        <v>7</v>
      </c>
      <c r="I2119">
        <v>102056</v>
      </c>
      <c r="J2119">
        <v>200</v>
      </c>
      <c r="K2119" t="s">
        <v>7004</v>
      </c>
      <c r="L2119">
        <v>0</v>
      </c>
      <c r="M2119" t="s">
        <v>5520</v>
      </c>
      <c r="N2119">
        <v>7793.49</v>
      </c>
      <c r="O2119">
        <v>10478.620000000001</v>
      </c>
      <c r="P2119">
        <v>0</v>
      </c>
      <c r="Q2119">
        <v>8325</v>
      </c>
      <c r="R2119">
        <v>0</v>
      </c>
      <c r="S2119">
        <v>9947.11</v>
      </c>
    </row>
    <row r="2120" spans="1:19" x14ac:dyDescent="0.35">
      <c r="A2120">
        <v>2024</v>
      </c>
      <c r="B2120" t="s">
        <v>5678</v>
      </c>
      <c r="C2120">
        <v>32</v>
      </c>
      <c r="D2120">
        <v>2</v>
      </c>
      <c r="E2120">
        <v>6</v>
      </c>
      <c r="F2120" t="s">
        <v>628</v>
      </c>
      <c r="G2120" t="s">
        <v>7011</v>
      </c>
      <c r="H2120">
        <v>7</v>
      </c>
      <c r="I2120">
        <v>102056</v>
      </c>
      <c r="J2120">
        <v>1312</v>
      </c>
      <c r="K2120" t="s">
        <v>7004</v>
      </c>
      <c r="L2120">
        <v>0</v>
      </c>
      <c r="M2120" t="s">
        <v>5520</v>
      </c>
      <c r="N2120">
        <v>1021778.67</v>
      </c>
      <c r="O2120">
        <v>778904.23</v>
      </c>
      <c r="P2120">
        <v>0</v>
      </c>
      <c r="Q2120">
        <v>581776.46</v>
      </c>
      <c r="R2120">
        <v>0</v>
      </c>
      <c r="S2120">
        <v>1218906.44</v>
      </c>
    </row>
    <row r="2121" spans="1:19" x14ac:dyDescent="0.35">
      <c r="A2121">
        <v>2024</v>
      </c>
      <c r="B2121" t="s">
        <v>5788</v>
      </c>
      <c r="C2121">
        <v>33</v>
      </c>
      <c r="D2121">
        <v>2</v>
      </c>
      <c r="E2121">
        <v>9</v>
      </c>
      <c r="F2121" t="s">
        <v>480</v>
      </c>
      <c r="G2121" t="s">
        <v>6477</v>
      </c>
      <c r="H2121">
        <v>7</v>
      </c>
      <c r="I2121">
        <v>102056</v>
      </c>
      <c r="J2121">
        <v>4</v>
      </c>
      <c r="K2121" t="s">
        <v>7004</v>
      </c>
      <c r="L2121">
        <v>0</v>
      </c>
      <c r="M2121" t="s">
        <v>5520</v>
      </c>
      <c r="N2121">
        <v>165.57</v>
      </c>
      <c r="O2121">
        <v>3100.77</v>
      </c>
      <c r="P2121">
        <v>0</v>
      </c>
      <c r="Q2121">
        <v>3000</v>
      </c>
      <c r="R2121">
        <v>0</v>
      </c>
      <c r="S2121">
        <v>266.33999999999997</v>
      </c>
    </row>
    <row r="2122" spans="1:19" x14ac:dyDescent="0.35">
      <c r="A2122">
        <v>2024</v>
      </c>
      <c r="B2122" t="s">
        <v>5788</v>
      </c>
      <c r="C2122">
        <v>33</v>
      </c>
      <c r="D2122">
        <v>2</v>
      </c>
      <c r="E2122">
        <v>12</v>
      </c>
      <c r="F2122" t="s">
        <v>635</v>
      </c>
      <c r="G2122" t="s">
        <v>5791</v>
      </c>
      <c r="H2122">
        <v>7</v>
      </c>
      <c r="I2122">
        <v>102056</v>
      </c>
      <c r="J2122">
        <v>4</v>
      </c>
      <c r="K2122" t="s">
        <v>7004</v>
      </c>
      <c r="L2122">
        <v>0</v>
      </c>
      <c r="M2122" t="s">
        <v>5520</v>
      </c>
      <c r="N2122">
        <v>2262.81</v>
      </c>
      <c r="O2122">
        <v>2802.72</v>
      </c>
      <c r="P2122">
        <v>0</v>
      </c>
      <c r="Q2122">
        <v>1630.94</v>
      </c>
      <c r="R2122">
        <v>0</v>
      </c>
      <c r="S2122">
        <v>3434.59</v>
      </c>
    </row>
    <row r="2123" spans="1:19" x14ac:dyDescent="0.35">
      <c r="A2123">
        <v>2024</v>
      </c>
      <c r="B2123" t="s">
        <v>5989</v>
      </c>
      <c r="C2123">
        <v>34</v>
      </c>
      <c r="D2123">
        <v>2</v>
      </c>
      <c r="E2123">
        <v>1</v>
      </c>
      <c r="F2123" t="s">
        <v>391</v>
      </c>
      <c r="G2123" t="s">
        <v>6201</v>
      </c>
      <c r="H2123">
        <v>7</v>
      </c>
      <c r="I2123">
        <v>102056</v>
      </c>
      <c r="J2123">
        <v>1301</v>
      </c>
      <c r="K2123" t="s">
        <v>7006</v>
      </c>
      <c r="L2123">
        <v>0</v>
      </c>
      <c r="M2123" t="s">
        <v>5520</v>
      </c>
      <c r="N2123">
        <v>227050.32</v>
      </c>
      <c r="O2123">
        <v>16153.88</v>
      </c>
      <c r="P2123">
        <v>0</v>
      </c>
      <c r="Q2123">
        <v>81481.33</v>
      </c>
      <c r="R2123">
        <v>0</v>
      </c>
      <c r="S2123">
        <v>161722.87</v>
      </c>
    </row>
    <row r="2124" spans="1:19" x14ac:dyDescent="0.35">
      <c r="A2124">
        <v>2024</v>
      </c>
      <c r="B2124" t="s">
        <v>5813</v>
      </c>
      <c r="C2124">
        <v>35</v>
      </c>
      <c r="D2124">
        <v>2</v>
      </c>
      <c r="E2124">
        <v>11</v>
      </c>
      <c r="F2124" t="s">
        <v>531</v>
      </c>
      <c r="G2124" t="s">
        <v>6000</v>
      </c>
      <c r="H2124">
        <v>7</v>
      </c>
      <c r="I2124">
        <v>102056</v>
      </c>
      <c r="J2124">
        <v>4</v>
      </c>
      <c r="K2124" t="s">
        <v>7004</v>
      </c>
      <c r="L2124">
        <v>0</v>
      </c>
      <c r="M2124" t="s">
        <v>5520</v>
      </c>
      <c r="N2124">
        <v>24934.14</v>
      </c>
      <c r="O2124">
        <v>15108.22</v>
      </c>
      <c r="P2124">
        <v>0</v>
      </c>
      <c r="Q2124">
        <v>3771.76</v>
      </c>
      <c r="R2124">
        <v>0</v>
      </c>
      <c r="S2124">
        <v>36270.6</v>
      </c>
    </row>
    <row r="2125" spans="1:19" x14ac:dyDescent="0.35">
      <c r="A2125">
        <v>2024</v>
      </c>
      <c r="B2125" t="s">
        <v>5715</v>
      </c>
      <c r="C2125">
        <v>37</v>
      </c>
      <c r="D2125">
        <v>2</v>
      </c>
      <c r="E2125">
        <v>11</v>
      </c>
      <c r="F2125" t="s">
        <v>278</v>
      </c>
      <c r="G2125" t="s">
        <v>5833</v>
      </c>
      <c r="H2125">
        <v>7</v>
      </c>
      <c r="I2125">
        <v>102056</v>
      </c>
      <c r="J2125">
        <v>3</v>
      </c>
      <c r="K2125" t="s">
        <v>7004</v>
      </c>
      <c r="L2125">
        <v>0</v>
      </c>
      <c r="M2125" t="s">
        <v>5520</v>
      </c>
      <c r="N2125">
        <v>269.69</v>
      </c>
      <c r="O2125">
        <v>0</v>
      </c>
      <c r="P2125">
        <v>0</v>
      </c>
      <c r="Q2125">
        <v>0</v>
      </c>
      <c r="R2125">
        <v>0</v>
      </c>
      <c r="S2125">
        <v>269.69</v>
      </c>
    </row>
    <row r="2126" spans="1:19" x14ac:dyDescent="0.35">
      <c r="A2126">
        <v>2024</v>
      </c>
      <c r="B2126" t="s">
        <v>6005</v>
      </c>
      <c r="C2126">
        <v>38</v>
      </c>
      <c r="D2126">
        <v>2</v>
      </c>
      <c r="E2126">
        <v>8</v>
      </c>
      <c r="F2126" t="s">
        <v>664</v>
      </c>
      <c r="G2126" t="s">
        <v>6601</v>
      </c>
      <c r="H2126">
        <v>7</v>
      </c>
      <c r="I2126">
        <v>102056</v>
      </c>
      <c r="J2126">
        <v>2</v>
      </c>
      <c r="K2126" t="s">
        <v>7004</v>
      </c>
      <c r="L2126">
        <v>0</v>
      </c>
      <c r="M2126" t="s">
        <v>5520</v>
      </c>
      <c r="N2126">
        <v>50950.93</v>
      </c>
      <c r="O2126">
        <v>8632.86</v>
      </c>
      <c r="P2126">
        <v>0</v>
      </c>
      <c r="Q2126">
        <v>5190.07</v>
      </c>
      <c r="R2126">
        <v>0</v>
      </c>
      <c r="S2126">
        <v>54393.72</v>
      </c>
    </row>
    <row r="2127" spans="1:19" x14ac:dyDescent="0.35">
      <c r="A2127">
        <v>2024</v>
      </c>
      <c r="B2127" t="s">
        <v>5558</v>
      </c>
      <c r="C2127">
        <v>42</v>
      </c>
      <c r="D2127">
        <v>2</v>
      </c>
      <c r="E2127">
        <v>2</v>
      </c>
      <c r="F2127" t="s">
        <v>682</v>
      </c>
      <c r="G2127" t="s">
        <v>6614</v>
      </c>
      <c r="H2127">
        <v>7</v>
      </c>
      <c r="I2127">
        <v>102056</v>
      </c>
      <c r="J2127">
        <v>3</v>
      </c>
      <c r="K2127" t="s">
        <v>7004</v>
      </c>
      <c r="L2127">
        <v>0</v>
      </c>
      <c r="M2127" t="s">
        <v>5520</v>
      </c>
      <c r="N2127">
        <v>88535.360000000001</v>
      </c>
      <c r="O2127">
        <v>15044.04</v>
      </c>
      <c r="P2127">
        <v>0</v>
      </c>
      <c r="Q2127">
        <v>3792.62</v>
      </c>
      <c r="R2127">
        <v>0</v>
      </c>
      <c r="S2127">
        <v>99786.78</v>
      </c>
    </row>
    <row r="2128" spans="1:19" x14ac:dyDescent="0.35">
      <c r="A2128">
        <v>2024</v>
      </c>
      <c r="B2128" t="s">
        <v>5561</v>
      </c>
      <c r="C2128">
        <v>43</v>
      </c>
      <c r="D2128">
        <v>2</v>
      </c>
      <c r="E2128">
        <v>4</v>
      </c>
      <c r="F2128" t="s">
        <v>369</v>
      </c>
      <c r="G2128" t="s">
        <v>6014</v>
      </c>
      <c r="H2128">
        <v>7</v>
      </c>
      <c r="I2128">
        <v>102056</v>
      </c>
      <c r="J2128">
        <v>5</v>
      </c>
      <c r="K2128" t="s">
        <v>7004</v>
      </c>
      <c r="L2128">
        <v>0</v>
      </c>
      <c r="M2128" t="s">
        <v>5520</v>
      </c>
      <c r="N2128">
        <v>31631.200000000001</v>
      </c>
      <c r="O2128">
        <v>5662.71</v>
      </c>
      <c r="P2128">
        <v>0</v>
      </c>
      <c r="Q2128">
        <v>0</v>
      </c>
      <c r="R2128">
        <v>0</v>
      </c>
      <c r="S2128">
        <v>37293.910000000003</v>
      </c>
    </row>
    <row r="2129" spans="1:19" x14ac:dyDescent="0.35">
      <c r="A2129">
        <v>2024</v>
      </c>
      <c r="B2129" t="s">
        <v>5561</v>
      </c>
      <c r="C2129">
        <v>43</v>
      </c>
      <c r="D2129">
        <v>2</v>
      </c>
      <c r="E2129">
        <v>14</v>
      </c>
      <c r="F2129" t="s">
        <v>692</v>
      </c>
      <c r="G2129" t="s">
        <v>6792</v>
      </c>
      <c r="H2129">
        <v>7</v>
      </c>
      <c r="I2129">
        <v>102056</v>
      </c>
      <c r="J2129">
        <v>4</v>
      </c>
      <c r="K2129" t="s">
        <v>7004</v>
      </c>
      <c r="L2129">
        <v>0</v>
      </c>
      <c r="M2129" t="s">
        <v>5520</v>
      </c>
      <c r="N2129">
        <v>126844.68</v>
      </c>
      <c r="O2129">
        <v>25252.080000000002</v>
      </c>
      <c r="P2129">
        <v>0</v>
      </c>
      <c r="Q2129">
        <v>0</v>
      </c>
      <c r="R2129">
        <v>0</v>
      </c>
      <c r="S2129">
        <v>152096.76</v>
      </c>
    </row>
    <row r="2130" spans="1:19" x14ac:dyDescent="0.35">
      <c r="A2130">
        <v>2024</v>
      </c>
      <c r="B2130" t="s">
        <v>5548</v>
      </c>
      <c r="C2130">
        <v>44</v>
      </c>
      <c r="D2130">
        <v>2</v>
      </c>
      <c r="E2130">
        <v>7</v>
      </c>
      <c r="F2130" t="s">
        <v>697</v>
      </c>
      <c r="G2130" t="s">
        <v>6020</v>
      </c>
      <c r="H2130">
        <v>7</v>
      </c>
      <c r="I2130">
        <v>102056</v>
      </c>
      <c r="J2130">
        <v>4</v>
      </c>
      <c r="K2130" t="s">
        <v>7004</v>
      </c>
      <c r="L2130">
        <v>0</v>
      </c>
      <c r="M2130" t="s">
        <v>5520</v>
      </c>
      <c r="N2130">
        <v>9288.9</v>
      </c>
      <c r="O2130">
        <v>10455.06</v>
      </c>
      <c r="P2130">
        <v>0</v>
      </c>
      <c r="Q2130">
        <v>3097.67</v>
      </c>
      <c r="R2130">
        <v>0</v>
      </c>
      <c r="S2130">
        <v>16646.29</v>
      </c>
    </row>
    <row r="2131" spans="1:19" x14ac:dyDescent="0.35">
      <c r="A2131">
        <v>2024</v>
      </c>
      <c r="B2131" t="s">
        <v>5572</v>
      </c>
      <c r="C2131">
        <v>46</v>
      </c>
      <c r="D2131">
        <v>2</v>
      </c>
      <c r="E2131">
        <v>5</v>
      </c>
      <c r="F2131" t="s">
        <v>708</v>
      </c>
      <c r="G2131" t="s">
        <v>6028</v>
      </c>
      <c r="H2131">
        <v>7</v>
      </c>
      <c r="I2131">
        <v>102056</v>
      </c>
      <c r="J2131">
        <v>5</v>
      </c>
      <c r="K2131" t="s">
        <v>7004</v>
      </c>
      <c r="L2131">
        <v>0</v>
      </c>
      <c r="M2131" t="s">
        <v>5520</v>
      </c>
      <c r="N2131">
        <v>15059.17</v>
      </c>
      <c r="O2131">
        <v>18047.04</v>
      </c>
      <c r="P2131">
        <v>0</v>
      </c>
      <c r="Q2131">
        <v>13105.31</v>
      </c>
      <c r="R2131">
        <v>0</v>
      </c>
      <c r="S2131">
        <v>20000.900000000001</v>
      </c>
    </row>
    <row r="2132" spans="1:19" x14ac:dyDescent="0.35">
      <c r="A2132">
        <v>2024</v>
      </c>
      <c r="B2132" t="s">
        <v>5619</v>
      </c>
      <c r="C2132">
        <v>50</v>
      </c>
      <c r="D2132">
        <v>2</v>
      </c>
      <c r="E2132">
        <v>3</v>
      </c>
      <c r="F2132" t="s">
        <v>366</v>
      </c>
      <c r="G2132" t="s">
        <v>6042</v>
      </c>
      <c r="H2132">
        <v>7</v>
      </c>
      <c r="I2132">
        <v>102056</v>
      </c>
      <c r="J2132">
        <v>1301</v>
      </c>
      <c r="K2132" t="s">
        <v>7004</v>
      </c>
      <c r="L2132">
        <v>0</v>
      </c>
      <c r="M2132" t="s">
        <v>5520</v>
      </c>
      <c r="N2132">
        <v>27104.52</v>
      </c>
      <c r="O2132">
        <v>7139.63</v>
      </c>
      <c r="P2132">
        <v>0</v>
      </c>
      <c r="Q2132">
        <v>15000</v>
      </c>
      <c r="R2132">
        <v>0</v>
      </c>
      <c r="S2132">
        <v>19244.150000000001</v>
      </c>
    </row>
    <row r="2133" spans="1:19" x14ac:dyDescent="0.35">
      <c r="A2133">
        <v>2024</v>
      </c>
      <c r="B2133" t="s">
        <v>5619</v>
      </c>
      <c r="C2133">
        <v>50</v>
      </c>
      <c r="D2133">
        <v>2</v>
      </c>
      <c r="E2133">
        <v>6</v>
      </c>
      <c r="F2133" t="s">
        <v>643</v>
      </c>
      <c r="G2133" t="s">
        <v>5848</v>
      </c>
      <c r="H2133">
        <v>7</v>
      </c>
      <c r="I2133">
        <v>102056</v>
      </c>
      <c r="J2133">
        <v>4</v>
      </c>
      <c r="K2133" t="s">
        <v>7004</v>
      </c>
      <c r="L2133">
        <v>0</v>
      </c>
      <c r="M2133" t="s">
        <v>5520</v>
      </c>
      <c r="N2133">
        <v>3612.52</v>
      </c>
      <c r="O2133">
        <v>0</v>
      </c>
      <c r="P2133">
        <v>0</v>
      </c>
      <c r="Q2133">
        <v>7932.02</v>
      </c>
      <c r="R2133">
        <v>0</v>
      </c>
      <c r="S2133">
        <v>-4319.5</v>
      </c>
    </row>
    <row r="2134" spans="1:19" x14ac:dyDescent="0.35">
      <c r="A2134">
        <v>2024</v>
      </c>
      <c r="B2134" t="s">
        <v>5619</v>
      </c>
      <c r="C2134">
        <v>50</v>
      </c>
      <c r="D2134">
        <v>2</v>
      </c>
      <c r="E2134">
        <v>8</v>
      </c>
      <c r="F2134" t="s">
        <v>278</v>
      </c>
      <c r="G2134" t="s">
        <v>6045</v>
      </c>
      <c r="H2134">
        <v>7</v>
      </c>
      <c r="I2134">
        <v>102056</v>
      </c>
      <c r="J2134">
        <v>3</v>
      </c>
      <c r="K2134" t="s">
        <v>7004</v>
      </c>
      <c r="L2134">
        <v>0</v>
      </c>
      <c r="M2134" t="s">
        <v>5520</v>
      </c>
      <c r="N2134">
        <v>8075.89</v>
      </c>
      <c r="O2134">
        <v>5645.95</v>
      </c>
      <c r="P2134">
        <v>0</v>
      </c>
      <c r="Q2134">
        <v>12350</v>
      </c>
      <c r="R2134">
        <v>0</v>
      </c>
      <c r="S2134">
        <v>1371.84</v>
      </c>
    </row>
    <row r="2135" spans="1:19" x14ac:dyDescent="0.35">
      <c r="A2135">
        <v>2024</v>
      </c>
      <c r="B2135" t="s">
        <v>5619</v>
      </c>
      <c r="C2135">
        <v>50</v>
      </c>
      <c r="D2135">
        <v>2</v>
      </c>
      <c r="E2135">
        <v>9</v>
      </c>
      <c r="F2135" t="s">
        <v>729</v>
      </c>
      <c r="G2135" t="s">
        <v>7012</v>
      </c>
      <c r="H2135">
        <v>7</v>
      </c>
      <c r="I2135">
        <v>102056</v>
      </c>
      <c r="J2135">
        <v>6</v>
      </c>
      <c r="K2135" t="s">
        <v>7004</v>
      </c>
      <c r="L2135">
        <v>0</v>
      </c>
      <c r="M2135" t="s">
        <v>5520</v>
      </c>
      <c r="N2135">
        <v>7988.9</v>
      </c>
      <c r="O2135">
        <v>6259.24</v>
      </c>
      <c r="P2135">
        <v>0</v>
      </c>
      <c r="Q2135">
        <v>1000</v>
      </c>
      <c r="R2135">
        <v>0</v>
      </c>
      <c r="S2135">
        <v>13248.14</v>
      </c>
    </row>
    <row r="2136" spans="1:19" x14ac:dyDescent="0.35">
      <c r="A2136">
        <v>2024</v>
      </c>
      <c r="B2136" t="s">
        <v>5545</v>
      </c>
      <c r="C2136">
        <v>52</v>
      </c>
      <c r="D2136">
        <v>2</v>
      </c>
      <c r="E2136">
        <v>8</v>
      </c>
      <c r="F2136" t="s">
        <v>254</v>
      </c>
      <c r="G2136" t="s">
        <v>6288</v>
      </c>
      <c r="H2136">
        <v>7</v>
      </c>
      <c r="I2136">
        <v>102056</v>
      </c>
      <c r="J2136">
        <v>3</v>
      </c>
      <c r="K2136" t="s">
        <v>7004</v>
      </c>
      <c r="L2136">
        <v>0</v>
      </c>
      <c r="M2136" t="s">
        <v>5520</v>
      </c>
      <c r="N2136">
        <v>42234.31</v>
      </c>
      <c r="O2136">
        <v>10833.87</v>
      </c>
      <c r="P2136">
        <v>0</v>
      </c>
      <c r="Q2136">
        <v>21133.03</v>
      </c>
      <c r="R2136">
        <v>0</v>
      </c>
      <c r="S2136">
        <v>31935.15</v>
      </c>
    </row>
    <row r="2137" spans="1:19" x14ac:dyDescent="0.35">
      <c r="A2137">
        <v>2024</v>
      </c>
      <c r="B2137" t="s">
        <v>5820</v>
      </c>
      <c r="C2137">
        <v>53</v>
      </c>
      <c r="D2137">
        <v>2</v>
      </c>
      <c r="E2137">
        <v>5</v>
      </c>
      <c r="F2137" t="s">
        <v>717</v>
      </c>
      <c r="G2137" t="s">
        <v>7013</v>
      </c>
      <c r="H2137">
        <v>7</v>
      </c>
      <c r="I2137">
        <v>102056</v>
      </c>
      <c r="J2137">
        <v>1312</v>
      </c>
      <c r="K2137" t="s">
        <v>7004</v>
      </c>
      <c r="L2137">
        <v>0</v>
      </c>
      <c r="M2137" t="s">
        <v>5520</v>
      </c>
      <c r="N2137">
        <v>41644.22</v>
      </c>
      <c r="O2137">
        <v>10962.11</v>
      </c>
      <c r="P2137">
        <v>0</v>
      </c>
      <c r="Q2137">
        <v>0</v>
      </c>
      <c r="R2137">
        <v>0</v>
      </c>
      <c r="S2137">
        <v>52606.33</v>
      </c>
    </row>
    <row r="2138" spans="1:19" x14ac:dyDescent="0.35">
      <c r="A2138">
        <v>2024</v>
      </c>
      <c r="B2138" t="s">
        <v>5603</v>
      </c>
      <c r="C2138">
        <v>54</v>
      </c>
      <c r="D2138">
        <v>2</v>
      </c>
      <c r="E2138">
        <v>2</v>
      </c>
      <c r="F2138" t="s">
        <v>678</v>
      </c>
      <c r="G2138" t="s">
        <v>6053</v>
      </c>
      <c r="H2138">
        <v>7</v>
      </c>
      <c r="I2138">
        <v>102056</v>
      </c>
      <c r="J2138">
        <v>5</v>
      </c>
      <c r="K2138" t="s">
        <v>7004</v>
      </c>
      <c r="L2138">
        <v>0</v>
      </c>
      <c r="M2138" t="s">
        <v>5520</v>
      </c>
      <c r="N2138">
        <v>43746</v>
      </c>
      <c r="O2138">
        <v>0</v>
      </c>
      <c r="P2138">
        <v>0</v>
      </c>
      <c r="Q2138">
        <v>13500</v>
      </c>
      <c r="R2138">
        <v>0</v>
      </c>
      <c r="S2138">
        <v>30246</v>
      </c>
    </row>
    <row r="2139" spans="1:19" x14ac:dyDescent="0.35">
      <c r="A2139">
        <v>2024</v>
      </c>
      <c r="B2139" t="s">
        <v>5603</v>
      </c>
      <c r="C2139">
        <v>54</v>
      </c>
      <c r="D2139">
        <v>2</v>
      </c>
      <c r="E2139">
        <v>5</v>
      </c>
      <c r="F2139" t="s">
        <v>311</v>
      </c>
      <c r="G2139" t="s">
        <v>6625</v>
      </c>
      <c r="H2139">
        <v>7</v>
      </c>
      <c r="I2139">
        <v>102056</v>
      </c>
      <c r="J2139">
        <v>4</v>
      </c>
      <c r="K2139" t="s">
        <v>7004</v>
      </c>
      <c r="L2139">
        <v>0</v>
      </c>
      <c r="M2139" t="s">
        <v>5520</v>
      </c>
      <c r="N2139">
        <v>75559.199999999997</v>
      </c>
      <c r="O2139">
        <v>5384.57</v>
      </c>
      <c r="P2139">
        <v>0</v>
      </c>
      <c r="Q2139">
        <v>0</v>
      </c>
      <c r="R2139">
        <v>0</v>
      </c>
      <c r="S2139">
        <v>80943.77</v>
      </c>
    </row>
    <row r="2140" spans="1:19" x14ac:dyDescent="0.35">
      <c r="A2140">
        <v>2024</v>
      </c>
      <c r="B2140" t="s">
        <v>5611</v>
      </c>
      <c r="C2140">
        <v>57</v>
      </c>
      <c r="D2140">
        <v>2</v>
      </c>
      <c r="E2140">
        <v>1</v>
      </c>
      <c r="F2140" t="s">
        <v>749</v>
      </c>
      <c r="G2140" t="s">
        <v>6630</v>
      </c>
      <c r="H2140">
        <v>7</v>
      </c>
      <c r="I2140">
        <v>102056</v>
      </c>
      <c r="J2140">
        <v>2</v>
      </c>
      <c r="K2140" t="s">
        <v>7004</v>
      </c>
      <c r="L2140">
        <v>0</v>
      </c>
      <c r="M2140" t="s">
        <v>5520</v>
      </c>
      <c r="N2140">
        <v>9891.9699999999993</v>
      </c>
      <c r="O2140">
        <v>9577</v>
      </c>
      <c r="P2140">
        <v>0</v>
      </c>
      <c r="Q2140">
        <v>13500</v>
      </c>
      <c r="R2140">
        <v>0</v>
      </c>
      <c r="S2140">
        <v>5968.97</v>
      </c>
    </row>
    <row r="2141" spans="1:19" x14ac:dyDescent="0.35">
      <c r="A2141">
        <v>2024</v>
      </c>
      <c r="B2141" t="s">
        <v>5611</v>
      </c>
      <c r="C2141">
        <v>57</v>
      </c>
      <c r="D2141">
        <v>2</v>
      </c>
      <c r="E2141">
        <v>4</v>
      </c>
      <c r="F2141" t="s">
        <v>609</v>
      </c>
      <c r="G2141" t="s">
        <v>6631</v>
      </c>
      <c r="H2141">
        <v>7</v>
      </c>
      <c r="I2141">
        <v>102056</v>
      </c>
      <c r="J2141">
        <v>2</v>
      </c>
      <c r="K2141" t="s">
        <v>7004</v>
      </c>
      <c r="L2141">
        <v>0</v>
      </c>
      <c r="M2141" t="s">
        <v>5520</v>
      </c>
      <c r="N2141">
        <v>2203.81</v>
      </c>
      <c r="O2141">
        <v>5509.56</v>
      </c>
      <c r="P2141">
        <v>0</v>
      </c>
      <c r="Q2141">
        <v>5800</v>
      </c>
      <c r="R2141">
        <v>0</v>
      </c>
      <c r="S2141">
        <v>1913.37</v>
      </c>
    </row>
    <row r="2142" spans="1:19" x14ac:dyDescent="0.35">
      <c r="A2142">
        <v>2024</v>
      </c>
      <c r="B2142" t="s">
        <v>5611</v>
      </c>
      <c r="C2142">
        <v>57</v>
      </c>
      <c r="D2142">
        <v>2</v>
      </c>
      <c r="E2142">
        <v>5</v>
      </c>
      <c r="F2142" t="s">
        <v>254</v>
      </c>
      <c r="G2142" t="s">
        <v>6632</v>
      </c>
      <c r="H2142">
        <v>7</v>
      </c>
      <c r="I2142">
        <v>102056</v>
      </c>
      <c r="J2142">
        <v>3</v>
      </c>
      <c r="K2142" t="s">
        <v>7004</v>
      </c>
      <c r="L2142">
        <v>0</v>
      </c>
      <c r="M2142" t="s">
        <v>5520</v>
      </c>
      <c r="N2142">
        <v>18871.82</v>
      </c>
      <c r="O2142">
        <v>14214.5</v>
      </c>
      <c r="P2142">
        <v>0</v>
      </c>
      <c r="Q2142">
        <v>10000</v>
      </c>
      <c r="R2142">
        <v>0</v>
      </c>
      <c r="S2142">
        <v>23086.32</v>
      </c>
    </row>
    <row r="2143" spans="1:19" x14ac:dyDescent="0.35">
      <c r="A2143">
        <v>2024</v>
      </c>
      <c r="B2143" t="s">
        <v>11</v>
      </c>
      <c r="C2143">
        <v>59</v>
      </c>
      <c r="D2143">
        <v>2</v>
      </c>
      <c r="E2143">
        <v>1</v>
      </c>
      <c r="F2143" t="s">
        <v>752</v>
      </c>
      <c r="G2143" t="s">
        <v>7014</v>
      </c>
      <c r="H2143">
        <v>7</v>
      </c>
      <c r="I2143">
        <v>102056</v>
      </c>
      <c r="J2143">
        <v>2</v>
      </c>
      <c r="K2143" t="s">
        <v>7004</v>
      </c>
      <c r="L2143">
        <v>0</v>
      </c>
      <c r="M2143" t="s">
        <v>5520</v>
      </c>
      <c r="N2143">
        <v>7938.15</v>
      </c>
      <c r="O2143">
        <v>4728.96</v>
      </c>
      <c r="P2143">
        <v>0</v>
      </c>
      <c r="Q2143">
        <v>2000</v>
      </c>
      <c r="R2143">
        <v>0</v>
      </c>
      <c r="S2143">
        <v>10667.11</v>
      </c>
    </row>
    <row r="2144" spans="1:19" x14ac:dyDescent="0.35">
      <c r="A2144">
        <v>2024</v>
      </c>
      <c r="B2144" t="s">
        <v>5680</v>
      </c>
      <c r="C2144">
        <v>61</v>
      </c>
      <c r="D2144">
        <v>2</v>
      </c>
      <c r="E2144">
        <v>5</v>
      </c>
      <c r="F2144" t="s">
        <v>300</v>
      </c>
      <c r="G2144" t="s">
        <v>5850</v>
      </c>
      <c r="H2144">
        <v>7</v>
      </c>
      <c r="I2144">
        <v>102056</v>
      </c>
      <c r="J2144">
        <v>3</v>
      </c>
      <c r="K2144" t="s">
        <v>7004</v>
      </c>
      <c r="L2144">
        <v>0</v>
      </c>
      <c r="M2144" t="s">
        <v>5520</v>
      </c>
      <c r="N2144">
        <v>332.07</v>
      </c>
      <c r="O2144">
        <v>3562.39</v>
      </c>
      <c r="P2144">
        <v>0</v>
      </c>
      <c r="Q2144">
        <v>2365</v>
      </c>
      <c r="R2144">
        <v>0</v>
      </c>
      <c r="S2144">
        <v>1529.46</v>
      </c>
    </row>
    <row r="2145" spans="1:19" x14ac:dyDescent="0.35">
      <c r="A2145">
        <v>2024</v>
      </c>
      <c r="B2145" t="s">
        <v>5778</v>
      </c>
      <c r="C2145">
        <v>63</v>
      </c>
      <c r="D2145">
        <v>2</v>
      </c>
      <c r="E2145">
        <v>6</v>
      </c>
      <c r="F2145" t="s">
        <v>314</v>
      </c>
      <c r="G2145" t="s">
        <v>7015</v>
      </c>
      <c r="H2145">
        <v>7</v>
      </c>
      <c r="I2145">
        <v>102056</v>
      </c>
      <c r="J2145">
        <v>6</v>
      </c>
      <c r="K2145" t="s">
        <v>7016</v>
      </c>
      <c r="L2145">
        <v>0</v>
      </c>
      <c r="M2145" t="s">
        <v>5520</v>
      </c>
      <c r="N2145">
        <v>2443.9499999999998</v>
      </c>
      <c r="O2145">
        <v>1500</v>
      </c>
      <c r="P2145">
        <v>0</v>
      </c>
      <c r="Q2145">
        <v>800</v>
      </c>
      <c r="R2145">
        <v>0</v>
      </c>
      <c r="S2145">
        <v>3143.95</v>
      </c>
    </row>
    <row r="2146" spans="1:19" x14ac:dyDescent="0.35">
      <c r="A2146">
        <v>2024</v>
      </c>
      <c r="B2146" t="s">
        <v>5778</v>
      </c>
      <c r="C2146">
        <v>63</v>
      </c>
      <c r="D2146">
        <v>2</v>
      </c>
      <c r="E2146">
        <v>7</v>
      </c>
      <c r="F2146" t="s">
        <v>262</v>
      </c>
      <c r="G2146" t="s">
        <v>6653</v>
      </c>
      <c r="H2146">
        <v>7</v>
      </c>
      <c r="I2146">
        <v>102056</v>
      </c>
      <c r="J2146">
        <v>3</v>
      </c>
      <c r="K2146" t="s">
        <v>7004</v>
      </c>
      <c r="L2146">
        <v>0</v>
      </c>
      <c r="M2146" t="s">
        <v>5520</v>
      </c>
      <c r="N2146">
        <v>3398.06</v>
      </c>
      <c r="O2146">
        <v>7070.49</v>
      </c>
      <c r="P2146">
        <v>0</v>
      </c>
      <c r="Q2146">
        <v>4000</v>
      </c>
      <c r="R2146">
        <v>0</v>
      </c>
      <c r="S2146">
        <v>6468.55</v>
      </c>
    </row>
    <row r="2147" spans="1:19" x14ac:dyDescent="0.35">
      <c r="A2147">
        <v>2024</v>
      </c>
      <c r="B2147" t="s">
        <v>5778</v>
      </c>
      <c r="C2147">
        <v>63</v>
      </c>
      <c r="D2147">
        <v>2</v>
      </c>
      <c r="E2147">
        <v>8</v>
      </c>
      <c r="F2147" t="s">
        <v>533</v>
      </c>
      <c r="G2147" t="s">
        <v>7017</v>
      </c>
      <c r="H2147">
        <v>7</v>
      </c>
      <c r="I2147">
        <v>102056</v>
      </c>
      <c r="J2147">
        <v>2</v>
      </c>
      <c r="K2147" t="s">
        <v>7004</v>
      </c>
      <c r="L2147">
        <v>0</v>
      </c>
      <c r="M2147" t="s">
        <v>5520</v>
      </c>
      <c r="N2147">
        <v>4653.53</v>
      </c>
      <c r="O2147">
        <v>4093.42</v>
      </c>
      <c r="P2147">
        <v>0</v>
      </c>
      <c r="Q2147">
        <v>4000</v>
      </c>
      <c r="R2147">
        <v>0</v>
      </c>
      <c r="S2147">
        <v>4746.95</v>
      </c>
    </row>
    <row r="2148" spans="1:19" x14ac:dyDescent="0.35">
      <c r="A2148">
        <v>2024</v>
      </c>
      <c r="B2148" t="s">
        <v>6079</v>
      </c>
      <c r="C2148">
        <v>65</v>
      </c>
      <c r="D2148">
        <v>2</v>
      </c>
      <c r="E2148">
        <v>5</v>
      </c>
      <c r="F2148" t="s">
        <v>773</v>
      </c>
      <c r="G2148" t="s">
        <v>6654</v>
      </c>
      <c r="H2148">
        <v>7</v>
      </c>
      <c r="I2148">
        <v>102056</v>
      </c>
      <c r="J2148">
        <v>4</v>
      </c>
      <c r="K2148" t="s">
        <v>7004</v>
      </c>
      <c r="L2148">
        <v>0</v>
      </c>
      <c r="M2148" t="s">
        <v>5520</v>
      </c>
      <c r="N2148">
        <v>43995.79</v>
      </c>
      <c r="O2148">
        <v>20190.38</v>
      </c>
      <c r="P2148">
        <v>0</v>
      </c>
      <c r="Q2148">
        <v>30688.51</v>
      </c>
      <c r="R2148">
        <v>0</v>
      </c>
      <c r="S2148">
        <v>33497.660000000003</v>
      </c>
    </row>
    <row r="2149" spans="1:19" x14ac:dyDescent="0.35">
      <c r="A2149">
        <v>2024</v>
      </c>
      <c r="B2149" t="s">
        <v>5684</v>
      </c>
      <c r="C2149">
        <v>68</v>
      </c>
      <c r="D2149">
        <v>2</v>
      </c>
      <c r="E2149">
        <v>1</v>
      </c>
      <c r="F2149" t="s">
        <v>555</v>
      </c>
      <c r="G2149" t="s">
        <v>6660</v>
      </c>
      <c r="H2149">
        <v>7</v>
      </c>
      <c r="I2149">
        <v>102056</v>
      </c>
      <c r="J2149">
        <v>4</v>
      </c>
      <c r="K2149" t="s">
        <v>7004</v>
      </c>
      <c r="L2149">
        <v>0</v>
      </c>
      <c r="M2149" t="s">
        <v>5520</v>
      </c>
      <c r="N2149">
        <v>26516.97</v>
      </c>
      <c r="O2149">
        <v>3036.9</v>
      </c>
      <c r="P2149">
        <v>0</v>
      </c>
      <c r="Q2149">
        <v>2075</v>
      </c>
      <c r="R2149">
        <v>0</v>
      </c>
      <c r="S2149">
        <v>27478.87</v>
      </c>
    </row>
    <row r="2150" spans="1:19" x14ac:dyDescent="0.35">
      <c r="A2150">
        <v>2024</v>
      </c>
      <c r="B2150" t="s">
        <v>5684</v>
      </c>
      <c r="C2150">
        <v>68</v>
      </c>
      <c r="D2150">
        <v>2</v>
      </c>
      <c r="E2150">
        <v>3</v>
      </c>
      <c r="F2150" t="s">
        <v>784</v>
      </c>
      <c r="G2150" t="s">
        <v>6661</v>
      </c>
      <c r="H2150">
        <v>7</v>
      </c>
      <c r="I2150">
        <v>102056</v>
      </c>
      <c r="J2150">
        <v>3</v>
      </c>
      <c r="K2150" t="s">
        <v>7004</v>
      </c>
      <c r="L2150">
        <v>0</v>
      </c>
      <c r="M2150" t="s">
        <v>5520</v>
      </c>
      <c r="N2150">
        <v>8739.14</v>
      </c>
      <c r="O2150">
        <v>8604.24</v>
      </c>
      <c r="P2150">
        <v>0</v>
      </c>
      <c r="Q2150">
        <v>7816.91</v>
      </c>
      <c r="R2150">
        <v>0</v>
      </c>
      <c r="S2150">
        <v>9526.4699999999993</v>
      </c>
    </row>
    <row r="2151" spans="1:19" x14ac:dyDescent="0.35">
      <c r="A2151">
        <v>2024</v>
      </c>
      <c r="B2151" t="s">
        <v>5684</v>
      </c>
      <c r="C2151">
        <v>68</v>
      </c>
      <c r="D2151">
        <v>2</v>
      </c>
      <c r="E2151">
        <v>8</v>
      </c>
      <c r="F2151" t="s">
        <v>785</v>
      </c>
      <c r="G2151" t="s">
        <v>6925</v>
      </c>
      <c r="H2151">
        <v>7</v>
      </c>
      <c r="I2151">
        <v>102056</v>
      </c>
      <c r="J2151">
        <v>2</v>
      </c>
      <c r="K2151" t="s">
        <v>7004</v>
      </c>
      <c r="L2151">
        <v>0</v>
      </c>
      <c r="M2151" t="s">
        <v>5520</v>
      </c>
      <c r="N2151">
        <v>4478.74</v>
      </c>
      <c r="O2151">
        <v>167.35</v>
      </c>
      <c r="P2151">
        <v>0</v>
      </c>
      <c r="Q2151">
        <v>3040</v>
      </c>
      <c r="R2151">
        <v>0</v>
      </c>
      <c r="S2151">
        <v>1606.09</v>
      </c>
    </row>
    <row r="2152" spans="1:19" x14ac:dyDescent="0.35">
      <c r="A2152">
        <v>2024</v>
      </c>
      <c r="B2152" t="s">
        <v>5691</v>
      </c>
      <c r="C2152">
        <v>69</v>
      </c>
      <c r="D2152">
        <v>2</v>
      </c>
      <c r="E2152">
        <v>1</v>
      </c>
      <c r="F2152" t="s">
        <v>291</v>
      </c>
      <c r="G2152" t="s">
        <v>6667</v>
      </c>
      <c r="H2152">
        <v>7</v>
      </c>
      <c r="I2152">
        <v>102056</v>
      </c>
      <c r="J2152">
        <v>3</v>
      </c>
      <c r="K2152" t="s">
        <v>7004</v>
      </c>
      <c r="L2152">
        <v>0</v>
      </c>
      <c r="M2152" t="s">
        <v>5520</v>
      </c>
      <c r="N2152">
        <v>15442.22</v>
      </c>
      <c r="O2152">
        <v>1632.09</v>
      </c>
      <c r="P2152">
        <v>0</v>
      </c>
      <c r="Q2152">
        <v>1100</v>
      </c>
      <c r="R2152">
        <v>0</v>
      </c>
      <c r="S2152">
        <v>15974.31</v>
      </c>
    </row>
    <row r="2153" spans="1:19" x14ac:dyDescent="0.35">
      <c r="A2153">
        <v>2024</v>
      </c>
      <c r="B2153" t="s">
        <v>5538</v>
      </c>
      <c r="C2153">
        <v>71</v>
      </c>
      <c r="D2153">
        <v>2</v>
      </c>
      <c r="E2153">
        <v>4</v>
      </c>
      <c r="F2153" t="s">
        <v>662</v>
      </c>
      <c r="G2153" t="s">
        <v>5884</v>
      </c>
      <c r="H2153">
        <v>7</v>
      </c>
      <c r="I2153">
        <v>102056</v>
      </c>
      <c r="J2153">
        <v>1</v>
      </c>
      <c r="K2153" t="s">
        <v>7004</v>
      </c>
      <c r="L2153">
        <v>0</v>
      </c>
      <c r="M2153" t="s">
        <v>5520</v>
      </c>
      <c r="N2153">
        <v>146644.32999999999</v>
      </c>
      <c r="O2153">
        <v>12800.98</v>
      </c>
      <c r="P2153">
        <v>0</v>
      </c>
      <c r="Q2153">
        <v>12449.39</v>
      </c>
      <c r="R2153">
        <v>0</v>
      </c>
      <c r="S2153">
        <v>146995.92000000001</v>
      </c>
    </row>
    <row r="2154" spans="1:19" x14ac:dyDescent="0.35">
      <c r="A2154">
        <v>2024</v>
      </c>
      <c r="B2154" t="s">
        <v>5876</v>
      </c>
      <c r="C2154">
        <v>74</v>
      </c>
      <c r="D2154">
        <v>2</v>
      </c>
      <c r="E2154">
        <v>3</v>
      </c>
      <c r="F2154" t="s">
        <v>798</v>
      </c>
      <c r="G2154" t="s">
        <v>6098</v>
      </c>
      <c r="H2154">
        <v>7</v>
      </c>
      <c r="I2154">
        <v>102056</v>
      </c>
      <c r="J2154">
        <v>5</v>
      </c>
      <c r="K2154" t="s">
        <v>7004</v>
      </c>
      <c r="L2154">
        <v>0</v>
      </c>
      <c r="M2154" t="s">
        <v>5520</v>
      </c>
      <c r="N2154">
        <v>3091.6</v>
      </c>
      <c r="O2154">
        <v>971.25</v>
      </c>
      <c r="P2154">
        <v>0</v>
      </c>
      <c r="Q2154">
        <v>300</v>
      </c>
      <c r="R2154">
        <v>0</v>
      </c>
      <c r="S2154">
        <v>3762.85</v>
      </c>
    </row>
    <row r="2155" spans="1:19" x14ac:dyDescent="0.35">
      <c r="A2155">
        <v>2024</v>
      </c>
      <c r="B2155" t="s">
        <v>6099</v>
      </c>
      <c r="C2155">
        <v>75</v>
      </c>
      <c r="D2155">
        <v>2</v>
      </c>
      <c r="E2155">
        <v>9</v>
      </c>
      <c r="F2155" t="s">
        <v>351</v>
      </c>
      <c r="G2155" t="s">
        <v>6104</v>
      </c>
      <c r="H2155">
        <v>7</v>
      </c>
      <c r="I2155">
        <v>102056</v>
      </c>
      <c r="J2155">
        <v>3</v>
      </c>
      <c r="K2155" t="s">
        <v>7004</v>
      </c>
      <c r="L2155">
        <v>0</v>
      </c>
      <c r="M2155" t="s">
        <v>5520</v>
      </c>
      <c r="N2155">
        <v>15220.94</v>
      </c>
      <c r="O2155">
        <v>1974.56</v>
      </c>
      <c r="P2155">
        <v>0</v>
      </c>
      <c r="Q2155">
        <v>1901.98</v>
      </c>
      <c r="R2155">
        <v>0</v>
      </c>
      <c r="S2155">
        <v>15293.52</v>
      </c>
    </row>
    <row r="2156" spans="1:19" x14ac:dyDescent="0.35">
      <c r="A2156">
        <v>2024</v>
      </c>
      <c r="B2156" t="s">
        <v>5758</v>
      </c>
      <c r="C2156">
        <v>76</v>
      </c>
      <c r="D2156">
        <v>2</v>
      </c>
      <c r="E2156">
        <v>6</v>
      </c>
      <c r="F2156" t="s">
        <v>809</v>
      </c>
      <c r="G2156" t="s">
        <v>6105</v>
      </c>
      <c r="H2156">
        <v>7</v>
      </c>
      <c r="I2156">
        <v>102056</v>
      </c>
      <c r="J2156">
        <v>4</v>
      </c>
      <c r="K2156" t="s">
        <v>7004</v>
      </c>
      <c r="L2156">
        <v>0</v>
      </c>
      <c r="M2156" t="s">
        <v>5520</v>
      </c>
      <c r="N2156">
        <v>62715.59</v>
      </c>
      <c r="O2156">
        <v>0</v>
      </c>
      <c r="P2156">
        <v>0</v>
      </c>
      <c r="Q2156">
        <v>5000</v>
      </c>
      <c r="R2156">
        <v>0</v>
      </c>
      <c r="S2156">
        <v>57715.59</v>
      </c>
    </row>
    <row r="2157" spans="1:19" x14ac:dyDescent="0.35">
      <c r="A2157">
        <v>2024</v>
      </c>
      <c r="B2157" t="s">
        <v>5758</v>
      </c>
      <c r="C2157">
        <v>76</v>
      </c>
      <c r="D2157">
        <v>2</v>
      </c>
      <c r="E2157">
        <v>11</v>
      </c>
      <c r="F2157" t="s">
        <v>810</v>
      </c>
      <c r="G2157" t="s">
        <v>6107</v>
      </c>
      <c r="H2157">
        <v>7</v>
      </c>
      <c r="I2157">
        <v>102056</v>
      </c>
      <c r="J2157">
        <v>5</v>
      </c>
      <c r="K2157" t="s">
        <v>7004</v>
      </c>
      <c r="L2157">
        <v>0</v>
      </c>
      <c r="M2157" t="s">
        <v>5520</v>
      </c>
      <c r="N2157">
        <v>21842.86</v>
      </c>
      <c r="O2157">
        <v>11085.69</v>
      </c>
      <c r="P2157">
        <v>0</v>
      </c>
      <c r="Q2157">
        <v>5400</v>
      </c>
      <c r="R2157">
        <v>0</v>
      </c>
      <c r="S2157">
        <v>27528.55</v>
      </c>
    </row>
    <row r="2158" spans="1:19" x14ac:dyDescent="0.35">
      <c r="A2158">
        <v>2024</v>
      </c>
      <c r="B2158" t="s">
        <v>5770</v>
      </c>
      <c r="C2158">
        <v>77</v>
      </c>
      <c r="D2158">
        <v>2</v>
      </c>
      <c r="E2158">
        <v>4</v>
      </c>
      <c r="F2158" t="s">
        <v>813</v>
      </c>
      <c r="G2158" t="s">
        <v>6108</v>
      </c>
      <c r="H2158">
        <v>7</v>
      </c>
      <c r="I2158">
        <v>102056</v>
      </c>
      <c r="J2158">
        <v>4</v>
      </c>
      <c r="K2158" t="s">
        <v>7004</v>
      </c>
      <c r="L2158">
        <v>0</v>
      </c>
      <c r="M2158" t="s">
        <v>5520</v>
      </c>
      <c r="N2158">
        <v>320.58999999999997</v>
      </c>
      <c r="O2158">
        <v>3406.27</v>
      </c>
      <c r="P2158">
        <v>0</v>
      </c>
      <c r="Q2158">
        <v>3763</v>
      </c>
      <c r="R2158">
        <v>0</v>
      </c>
      <c r="S2158">
        <v>-36.14</v>
      </c>
    </row>
    <row r="2159" spans="1:19" x14ac:dyDescent="0.35">
      <c r="A2159">
        <v>2024</v>
      </c>
      <c r="B2159" t="s">
        <v>5578</v>
      </c>
      <c r="C2159">
        <v>79</v>
      </c>
      <c r="D2159">
        <v>2</v>
      </c>
      <c r="E2159">
        <v>4</v>
      </c>
      <c r="F2159" t="s">
        <v>327</v>
      </c>
      <c r="G2159" t="s">
        <v>6841</v>
      </c>
      <c r="H2159">
        <v>7</v>
      </c>
      <c r="I2159">
        <v>102056</v>
      </c>
      <c r="J2159">
        <v>2</v>
      </c>
      <c r="K2159" t="s">
        <v>7004</v>
      </c>
      <c r="L2159">
        <v>0</v>
      </c>
      <c r="M2159" t="s">
        <v>5520</v>
      </c>
      <c r="N2159">
        <v>4876</v>
      </c>
      <c r="O2159">
        <v>0</v>
      </c>
      <c r="P2159">
        <v>0</v>
      </c>
      <c r="Q2159">
        <v>4876</v>
      </c>
      <c r="R2159">
        <v>0</v>
      </c>
      <c r="S2159">
        <v>0</v>
      </c>
    </row>
    <row r="2160" spans="1:19" x14ac:dyDescent="0.35">
      <c r="A2160">
        <v>2024</v>
      </c>
      <c r="B2160" t="s">
        <v>5686</v>
      </c>
      <c r="C2160">
        <v>84</v>
      </c>
      <c r="D2160">
        <v>2</v>
      </c>
      <c r="E2160">
        <v>10</v>
      </c>
      <c r="F2160" t="s">
        <v>836</v>
      </c>
      <c r="G2160" t="s">
        <v>7018</v>
      </c>
      <c r="H2160">
        <v>7</v>
      </c>
      <c r="I2160">
        <v>102056</v>
      </c>
      <c r="J2160">
        <v>1</v>
      </c>
      <c r="K2160" t="s">
        <v>7004</v>
      </c>
      <c r="L2160">
        <v>0</v>
      </c>
      <c r="M2160" t="s">
        <v>5520</v>
      </c>
      <c r="N2160">
        <v>20873.68</v>
      </c>
      <c r="O2160">
        <v>1661.37</v>
      </c>
      <c r="P2160">
        <v>0</v>
      </c>
      <c r="Q2160">
        <v>0</v>
      </c>
      <c r="R2160">
        <v>0</v>
      </c>
      <c r="S2160">
        <v>22535.05</v>
      </c>
    </row>
    <row r="2161" spans="1:19" x14ac:dyDescent="0.35">
      <c r="A2161">
        <v>2024</v>
      </c>
      <c r="B2161" t="s">
        <v>5688</v>
      </c>
      <c r="C2161">
        <v>87</v>
      </c>
      <c r="D2161">
        <v>2</v>
      </c>
      <c r="E2161">
        <v>4</v>
      </c>
      <c r="F2161" t="s">
        <v>846</v>
      </c>
      <c r="G2161" t="s">
        <v>7019</v>
      </c>
      <c r="H2161">
        <v>7</v>
      </c>
      <c r="I2161">
        <v>102056</v>
      </c>
      <c r="J2161">
        <v>2</v>
      </c>
      <c r="K2161" t="s">
        <v>7004</v>
      </c>
      <c r="L2161">
        <v>0</v>
      </c>
      <c r="M2161" t="s">
        <v>5520</v>
      </c>
      <c r="N2161">
        <v>7575.44</v>
      </c>
      <c r="O2161">
        <v>5799.83</v>
      </c>
      <c r="P2161">
        <v>0</v>
      </c>
      <c r="Q2161">
        <v>2100</v>
      </c>
      <c r="R2161">
        <v>0</v>
      </c>
      <c r="S2161">
        <v>11275.27</v>
      </c>
    </row>
    <row r="2162" spans="1:19" x14ac:dyDescent="0.35">
      <c r="A2162">
        <v>2024</v>
      </c>
      <c r="B2162" t="s">
        <v>5688</v>
      </c>
      <c r="C2162">
        <v>87</v>
      </c>
      <c r="D2162">
        <v>2</v>
      </c>
      <c r="E2162">
        <v>5</v>
      </c>
      <c r="F2162" t="s">
        <v>847</v>
      </c>
      <c r="G2162" t="s">
        <v>5689</v>
      </c>
      <c r="H2162">
        <v>7</v>
      </c>
      <c r="I2162">
        <v>102056</v>
      </c>
      <c r="J2162">
        <v>3</v>
      </c>
      <c r="K2162" t="s">
        <v>7004</v>
      </c>
      <c r="L2162">
        <v>0</v>
      </c>
      <c r="M2162" t="s">
        <v>5520</v>
      </c>
      <c r="N2162">
        <v>16762.150000000001</v>
      </c>
      <c r="O2162">
        <v>7994.32</v>
      </c>
      <c r="P2162">
        <v>0</v>
      </c>
      <c r="Q2162">
        <v>7350</v>
      </c>
      <c r="R2162">
        <v>0</v>
      </c>
      <c r="S2162">
        <v>17406.47</v>
      </c>
    </row>
    <row r="2163" spans="1:19" x14ac:dyDescent="0.35">
      <c r="A2163">
        <v>2024</v>
      </c>
      <c r="B2163" t="s">
        <v>5551</v>
      </c>
      <c r="C2163">
        <v>89</v>
      </c>
      <c r="D2163">
        <v>2</v>
      </c>
      <c r="E2163">
        <v>8</v>
      </c>
      <c r="F2163" t="s">
        <v>369</v>
      </c>
      <c r="G2163" t="s">
        <v>6714</v>
      </c>
      <c r="H2163">
        <v>7</v>
      </c>
      <c r="I2163">
        <v>102056</v>
      </c>
      <c r="J2163">
        <v>3</v>
      </c>
      <c r="K2163" t="s">
        <v>7004</v>
      </c>
      <c r="L2163">
        <v>0</v>
      </c>
      <c r="M2163" t="s">
        <v>5520</v>
      </c>
      <c r="N2163">
        <v>165.19</v>
      </c>
      <c r="O2163">
        <v>917.91</v>
      </c>
      <c r="P2163">
        <v>0</v>
      </c>
      <c r="Q2163">
        <v>800</v>
      </c>
      <c r="R2163">
        <v>0</v>
      </c>
      <c r="S2163">
        <v>283.10000000000002</v>
      </c>
    </row>
    <row r="2164" spans="1:19" x14ac:dyDescent="0.35">
      <c r="A2164">
        <v>2024</v>
      </c>
      <c r="B2164" t="s">
        <v>5551</v>
      </c>
      <c r="C2164">
        <v>89</v>
      </c>
      <c r="D2164">
        <v>2</v>
      </c>
      <c r="E2164">
        <v>12</v>
      </c>
      <c r="F2164" t="s">
        <v>327</v>
      </c>
      <c r="G2164" t="s">
        <v>6137</v>
      </c>
      <c r="H2164">
        <v>7</v>
      </c>
      <c r="I2164">
        <v>102056</v>
      </c>
      <c r="J2164">
        <v>1312</v>
      </c>
      <c r="K2164" t="s">
        <v>7004</v>
      </c>
      <c r="L2164">
        <v>0</v>
      </c>
      <c r="M2164" t="s">
        <v>5520</v>
      </c>
      <c r="N2164">
        <v>13446.64</v>
      </c>
      <c r="O2164">
        <v>6719.91</v>
      </c>
      <c r="P2164">
        <v>0</v>
      </c>
      <c r="Q2164">
        <v>10723.45</v>
      </c>
      <c r="R2164">
        <v>0</v>
      </c>
      <c r="S2164">
        <v>9443.1</v>
      </c>
    </row>
    <row r="2165" spans="1:19" x14ac:dyDescent="0.35">
      <c r="A2165">
        <v>2024</v>
      </c>
      <c r="B2165" t="s">
        <v>5773</v>
      </c>
      <c r="C2165">
        <v>91</v>
      </c>
      <c r="D2165">
        <v>2</v>
      </c>
      <c r="E2165">
        <v>9</v>
      </c>
      <c r="F2165" t="s">
        <v>859</v>
      </c>
      <c r="G2165" t="s">
        <v>5774</v>
      </c>
      <c r="H2165">
        <v>7</v>
      </c>
      <c r="I2165">
        <v>102056</v>
      </c>
      <c r="J2165">
        <v>4</v>
      </c>
      <c r="K2165" t="s">
        <v>7004</v>
      </c>
      <c r="L2165">
        <v>0</v>
      </c>
      <c r="M2165" t="s">
        <v>5520</v>
      </c>
      <c r="N2165">
        <v>62351.12</v>
      </c>
      <c r="O2165">
        <v>33600.44</v>
      </c>
      <c r="P2165">
        <v>0</v>
      </c>
      <c r="Q2165">
        <v>17077.900000000001</v>
      </c>
      <c r="R2165">
        <v>0</v>
      </c>
      <c r="S2165">
        <v>78873.66</v>
      </c>
    </row>
    <row r="2166" spans="1:19" x14ac:dyDescent="0.35">
      <c r="A2166">
        <v>2024</v>
      </c>
      <c r="B2166" t="s">
        <v>5688</v>
      </c>
      <c r="C2166">
        <v>87</v>
      </c>
      <c r="D2166">
        <v>2</v>
      </c>
      <c r="E2166">
        <v>7</v>
      </c>
      <c r="F2166" t="s">
        <v>377</v>
      </c>
      <c r="G2166" t="s">
        <v>6272</v>
      </c>
      <c r="H2166">
        <v>7</v>
      </c>
      <c r="I2166">
        <v>965123</v>
      </c>
      <c r="J2166">
        <v>21</v>
      </c>
      <c r="K2166" t="s">
        <v>7020</v>
      </c>
      <c r="L2166">
        <v>0</v>
      </c>
      <c r="M2166" t="s">
        <v>5520</v>
      </c>
      <c r="N2166">
        <v>0</v>
      </c>
      <c r="O2166">
        <v>2229193.27</v>
      </c>
      <c r="P2166">
        <v>0</v>
      </c>
      <c r="Q2166">
        <v>1878862.5</v>
      </c>
      <c r="R2166">
        <v>0</v>
      </c>
      <c r="S2166">
        <v>350330.77</v>
      </c>
    </row>
    <row r="2167" spans="1:19" x14ac:dyDescent="0.35">
      <c r="A2167">
        <v>2024</v>
      </c>
      <c r="B2167" t="s">
        <v>6177</v>
      </c>
      <c r="C2167">
        <v>14</v>
      </c>
      <c r="D2167">
        <v>2</v>
      </c>
      <c r="E2167">
        <v>7</v>
      </c>
      <c r="F2167" t="s">
        <v>540</v>
      </c>
      <c r="G2167" t="s">
        <v>6934</v>
      </c>
      <c r="H2167">
        <v>7</v>
      </c>
      <c r="I2167">
        <v>102056</v>
      </c>
      <c r="J2167">
        <v>13</v>
      </c>
      <c r="K2167" t="s">
        <v>7021</v>
      </c>
      <c r="L2167">
        <v>0</v>
      </c>
      <c r="M2167" t="s">
        <v>5520</v>
      </c>
      <c r="N2167">
        <v>4218.54</v>
      </c>
      <c r="O2167">
        <v>4472.54</v>
      </c>
      <c r="P2167">
        <v>0</v>
      </c>
      <c r="Q2167">
        <v>2000</v>
      </c>
      <c r="R2167">
        <v>0</v>
      </c>
      <c r="S2167">
        <v>6691.08</v>
      </c>
    </row>
    <row r="2168" spans="1:19" x14ac:dyDescent="0.35">
      <c r="A2168">
        <v>2024</v>
      </c>
      <c r="B2168" t="s">
        <v>5569</v>
      </c>
      <c r="C2168">
        <v>20</v>
      </c>
      <c r="D2168">
        <v>2</v>
      </c>
      <c r="E2168">
        <v>3</v>
      </c>
      <c r="F2168" t="s">
        <v>574</v>
      </c>
      <c r="G2168" t="s">
        <v>6149</v>
      </c>
      <c r="H2168">
        <v>7</v>
      </c>
      <c r="I2168">
        <v>102056</v>
      </c>
      <c r="J2168">
        <v>13</v>
      </c>
      <c r="K2168" t="s">
        <v>7021</v>
      </c>
      <c r="L2168">
        <v>0</v>
      </c>
      <c r="M2168" t="s">
        <v>5520</v>
      </c>
      <c r="N2168">
        <v>4835.1899999999996</v>
      </c>
      <c r="O2168">
        <v>1676.81</v>
      </c>
      <c r="P2168">
        <v>0</v>
      </c>
      <c r="Q2168">
        <v>5375</v>
      </c>
      <c r="R2168">
        <v>0</v>
      </c>
      <c r="S2168">
        <v>1137</v>
      </c>
    </row>
    <row r="2169" spans="1:19" x14ac:dyDescent="0.35">
      <c r="A2169">
        <v>2024</v>
      </c>
      <c r="B2169" t="s">
        <v>5569</v>
      </c>
      <c r="C2169">
        <v>20</v>
      </c>
      <c r="D2169">
        <v>2</v>
      </c>
      <c r="E2169">
        <v>9</v>
      </c>
      <c r="F2169" t="s">
        <v>254</v>
      </c>
      <c r="G2169" t="s">
        <v>5953</v>
      </c>
      <c r="H2169">
        <v>7</v>
      </c>
      <c r="I2169">
        <v>102056</v>
      </c>
      <c r="J2169">
        <v>13</v>
      </c>
      <c r="K2169" t="s">
        <v>7021</v>
      </c>
      <c r="L2169">
        <v>0</v>
      </c>
      <c r="M2169" t="s">
        <v>5520</v>
      </c>
      <c r="N2169">
        <v>58815.67</v>
      </c>
      <c r="O2169">
        <v>0</v>
      </c>
      <c r="P2169">
        <v>0</v>
      </c>
      <c r="Q2169">
        <v>2000</v>
      </c>
      <c r="R2169">
        <v>0</v>
      </c>
      <c r="S2169">
        <v>56815.67</v>
      </c>
    </row>
    <row r="2170" spans="1:19" x14ac:dyDescent="0.35">
      <c r="A2170">
        <v>2024</v>
      </c>
      <c r="B2170" t="s">
        <v>5569</v>
      </c>
      <c r="C2170">
        <v>20</v>
      </c>
      <c r="D2170">
        <v>2</v>
      </c>
      <c r="E2170">
        <v>15</v>
      </c>
      <c r="F2170" t="s">
        <v>125</v>
      </c>
      <c r="G2170" t="s">
        <v>6282</v>
      </c>
      <c r="H2170">
        <v>7</v>
      </c>
      <c r="I2170">
        <v>102056</v>
      </c>
      <c r="J2170">
        <v>1301</v>
      </c>
      <c r="K2170" t="s">
        <v>7022</v>
      </c>
      <c r="L2170">
        <v>0</v>
      </c>
      <c r="M2170" t="s">
        <v>5520</v>
      </c>
      <c r="N2170">
        <v>6246.8</v>
      </c>
      <c r="O2170">
        <v>0</v>
      </c>
      <c r="P2170">
        <v>0</v>
      </c>
      <c r="Q2170">
        <v>1500</v>
      </c>
      <c r="R2170">
        <v>0</v>
      </c>
      <c r="S2170">
        <v>4746.8</v>
      </c>
    </row>
    <row r="2171" spans="1:19" x14ac:dyDescent="0.35">
      <c r="A2171">
        <v>2024</v>
      </c>
      <c r="B2171" t="s">
        <v>5527</v>
      </c>
      <c r="C2171">
        <v>30</v>
      </c>
      <c r="D2171">
        <v>2</v>
      </c>
      <c r="E2171">
        <v>5</v>
      </c>
      <c r="F2171" t="s">
        <v>391</v>
      </c>
      <c r="G2171" t="s">
        <v>7023</v>
      </c>
      <c r="H2171">
        <v>7</v>
      </c>
      <c r="I2171">
        <v>102056</v>
      </c>
      <c r="J2171">
        <v>13</v>
      </c>
      <c r="K2171" t="s">
        <v>7021</v>
      </c>
      <c r="L2171">
        <v>0</v>
      </c>
      <c r="M2171" t="s">
        <v>5520</v>
      </c>
      <c r="N2171">
        <v>226412.12</v>
      </c>
      <c r="O2171">
        <v>20225.689999999999</v>
      </c>
      <c r="P2171">
        <v>0</v>
      </c>
      <c r="Q2171">
        <v>55333</v>
      </c>
      <c r="R2171">
        <v>0</v>
      </c>
      <c r="S2171">
        <v>191304.81</v>
      </c>
    </row>
    <row r="2172" spans="1:19" x14ac:dyDescent="0.35">
      <c r="A2172">
        <v>2024</v>
      </c>
      <c r="B2172" t="s">
        <v>5788</v>
      </c>
      <c r="C2172">
        <v>33</v>
      </c>
      <c r="D2172">
        <v>2</v>
      </c>
      <c r="E2172">
        <v>10</v>
      </c>
      <c r="F2172" t="s">
        <v>633</v>
      </c>
      <c r="G2172" t="s">
        <v>6423</v>
      </c>
      <c r="H2172">
        <v>7</v>
      </c>
      <c r="I2172">
        <v>102056</v>
      </c>
      <c r="J2172">
        <v>1312</v>
      </c>
      <c r="K2172" t="s">
        <v>7022</v>
      </c>
      <c r="L2172">
        <v>0</v>
      </c>
      <c r="M2172" t="s">
        <v>5520</v>
      </c>
      <c r="N2172">
        <v>10691.23</v>
      </c>
      <c r="O2172">
        <v>4868.0200000000004</v>
      </c>
      <c r="P2172">
        <v>0</v>
      </c>
      <c r="Q2172">
        <v>4751.26</v>
      </c>
      <c r="R2172">
        <v>0</v>
      </c>
      <c r="S2172">
        <v>10807.99</v>
      </c>
    </row>
    <row r="2173" spans="1:19" x14ac:dyDescent="0.35">
      <c r="A2173">
        <v>2024</v>
      </c>
      <c r="B2173" t="s">
        <v>5717</v>
      </c>
      <c r="C2173">
        <v>45</v>
      </c>
      <c r="D2173">
        <v>2</v>
      </c>
      <c r="E2173">
        <v>5</v>
      </c>
      <c r="F2173" t="s">
        <v>667</v>
      </c>
      <c r="G2173" t="s">
        <v>6152</v>
      </c>
      <c r="H2173">
        <v>7</v>
      </c>
      <c r="I2173">
        <v>102056</v>
      </c>
      <c r="J2173">
        <v>102056</v>
      </c>
      <c r="K2173" t="s">
        <v>7021</v>
      </c>
      <c r="L2173">
        <v>0</v>
      </c>
      <c r="M2173" t="s">
        <v>5520</v>
      </c>
      <c r="N2173">
        <v>12866.2</v>
      </c>
      <c r="O2173">
        <v>32512.59</v>
      </c>
      <c r="P2173">
        <v>0</v>
      </c>
      <c r="Q2173">
        <v>24939.07</v>
      </c>
      <c r="R2173">
        <v>0</v>
      </c>
      <c r="S2173">
        <v>20439.72</v>
      </c>
    </row>
    <row r="2174" spans="1:19" x14ac:dyDescent="0.35">
      <c r="A2174">
        <v>2024</v>
      </c>
      <c r="B2174" t="s">
        <v>5717</v>
      </c>
      <c r="C2174">
        <v>45</v>
      </c>
      <c r="D2174">
        <v>2</v>
      </c>
      <c r="E2174">
        <v>6</v>
      </c>
      <c r="F2174" t="s">
        <v>702</v>
      </c>
      <c r="G2174" t="s">
        <v>6748</v>
      </c>
      <c r="H2174">
        <v>7</v>
      </c>
      <c r="I2174">
        <v>102056</v>
      </c>
      <c r="J2174">
        <v>13</v>
      </c>
      <c r="K2174" t="s">
        <v>7021</v>
      </c>
      <c r="L2174">
        <v>0</v>
      </c>
      <c r="M2174" t="s">
        <v>5520</v>
      </c>
      <c r="N2174">
        <v>56925.55</v>
      </c>
      <c r="O2174">
        <v>72390.02</v>
      </c>
      <c r="P2174">
        <v>0</v>
      </c>
      <c r="Q2174">
        <v>70369.5</v>
      </c>
      <c r="R2174">
        <v>0</v>
      </c>
      <c r="S2174">
        <v>58946.07</v>
      </c>
    </row>
    <row r="2175" spans="1:19" x14ac:dyDescent="0.35">
      <c r="A2175">
        <v>2024</v>
      </c>
      <c r="B2175" t="s">
        <v>5619</v>
      </c>
      <c r="C2175">
        <v>50</v>
      </c>
      <c r="D2175">
        <v>2</v>
      </c>
      <c r="E2175">
        <v>1</v>
      </c>
      <c r="F2175" t="s">
        <v>728</v>
      </c>
      <c r="G2175" t="s">
        <v>6219</v>
      </c>
      <c r="H2175">
        <v>7</v>
      </c>
      <c r="I2175">
        <v>102056</v>
      </c>
      <c r="J2175">
        <v>13</v>
      </c>
      <c r="K2175" t="s">
        <v>7021</v>
      </c>
      <c r="L2175">
        <v>0</v>
      </c>
      <c r="M2175" t="s">
        <v>5520</v>
      </c>
      <c r="N2175">
        <v>6580.82</v>
      </c>
      <c r="O2175">
        <v>0</v>
      </c>
      <c r="P2175">
        <v>0</v>
      </c>
      <c r="Q2175">
        <v>0</v>
      </c>
      <c r="R2175">
        <v>0</v>
      </c>
      <c r="S2175">
        <v>6580.82</v>
      </c>
    </row>
    <row r="2176" spans="1:19" x14ac:dyDescent="0.35">
      <c r="A2176">
        <v>2024</v>
      </c>
      <c r="B2176" t="s">
        <v>5532</v>
      </c>
      <c r="C2176">
        <v>64</v>
      </c>
      <c r="D2176">
        <v>2</v>
      </c>
      <c r="E2176">
        <v>7</v>
      </c>
      <c r="F2176" t="s">
        <v>331</v>
      </c>
      <c r="G2176" t="s">
        <v>5698</v>
      </c>
      <c r="H2176">
        <v>7</v>
      </c>
      <c r="I2176">
        <v>102056</v>
      </c>
      <c r="J2176">
        <v>13</v>
      </c>
      <c r="K2176" t="s">
        <v>7021</v>
      </c>
      <c r="L2176">
        <v>0</v>
      </c>
      <c r="M2176" t="s">
        <v>5520</v>
      </c>
      <c r="N2176">
        <v>150557.24</v>
      </c>
      <c r="O2176">
        <v>204013.17</v>
      </c>
      <c r="P2176">
        <v>0</v>
      </c>
      <c r="Q2176">
        <v>152353.43</v>
      </c>
      <c r="R2176">
        <v>0</v>
      </c>
      <c r="S2176">
        <v>202216.98</v>
      </c>
    </row>
    <row r="2177" spans="1:19" x14ac:dyDescent="0.35">
      <c r="A2177">
        <v>2024</v>
      </c>
      <c r="B2177" t="s">
        <v>5770</v>
      </c>
      <c r="C2177">
        <v>77</v>
      </c>
      <c r="D2177">
        <v>2</v>
      </c>
      <c r="E2177">
        <v>8</v>
      </c>
      <c r="F2177" t="s">
        <v>254</v>
      </c>
      <c r="G2177" t="s">
        <v>6756</v>
      </c>
      <c r="H2177">
        <v>7</v>
      </c>
      <c r="I2177">
        <v>102056</v>
      </c>
      <c r="J2177">
        <v>13</v>
      </c>
      <c r="K2177" t="s">
        <v>7021</v>
      </c>
      <c r="L2177">
        <v>0</v>
      </c>
      <c r="M2177" t="s">
        <v>5520</v>
      </c>
      <c r="N2177">
        <v>43801.279999999999</v>
      </c>
      <c r="O2177">
        <v>22529.52</v>
      </c>
      <c r="P2177">
        <v>0</v>
      </c>
      <c r="Q2177">
        <v>13766.26</v>
      </c>
      <c r="R2177">
        <v>0</v>
      </c>
      <c r="S2177">
        <v>52564.54</v>
      </c>
    </row>
    <row r="2178" spans="1:19" x14ac:dyDescent="0.35">
      <c r="A2178">
        <v>2024</v>
      </c>
      <c r="B2178" t="s">
        <v>5578</v>
      </c>
      <c r="C2178">
        <v>79</v>
      </c>
      <c r="D2178">
        <v>2</v>
      </c>
      <c r="E2178">
        <v>11</v>
      </c>
      <c r="F2178" t="s">
        <v>125</v>
      </c>
      <c r="G2178" t="s">
        <v>6244</v>
      </c>
      <c r="H2178">
        <v>7</v>
      </c>
      <c r="I2178">
        <v>102056</v>
      </c>
      <c r="J2178">
        <v>13</v>
      </c>
      <c r="K2178" t="s">
        <v>7021</v>
      </c>
      <c r="L2178">
        <v>0</v>
      </c>
      <c r="M2178" t="s">
        <v>5520</v>
      </c>
      <c r="N2178">
        <v>143567.47</v>
      </c>
      <c r="O2178">
        <v>88087.29</v>
      </c>
      <c r="P2178">
        <v>0</v>
      </c>
      <c r="Q2178">
        <v>40989.39</v>
      </c>
      <c r="R2178">
        <v>0</v>
      </c>
      <c r="S2178">
        <v>190665.37</v>
      </c>
    </row>
    <row r="2179" spans="1:19" x14ac:dyDescent="0.35">
      <c r="A2179">
        <v>2024</v>
      </c>
      <c r="B2179" t="s">
        <v>5686</v>
      </c>
      <c r="C2179">
        <v>84</v>
      </c>
      <c r="D2179">
        <v>2</v>
      </c>
      <c r="E2179">
        <v>12</v>
      </c>
      <c r="F2179" t="s">
        <v>442</v>
      </c>
      <c r="G2179" t="s">
        <v>7024</v>
      </c>
      <c r="H2179">
        <v>7</v>
      </c>
      <c r="I2179">
        <v>102056</v>
      </c>
      <c r="J2179">
        <v>13</v>
      </c>
      <c r="K2179" t="s">
        <v>7021</v>
      </c>
      <c r="L2179">
        <v>0</v>
      </c>
      <c r="M2179" t="s">
        <v>5520</v>
      </c>
      <c r="N2179">
        <v>6767.81</v>
      </c>
      <c r="O2179">
        <v>6704.04</v>
      </c>
      <c r="P2179">
        <v>0</v>
      </c>
      <c r="Q2179">
        <v>6400</v>
      </c>
      <c r="R2179">
        <v>0</v>
      </c>
      <c r="S2179">
        <v>7071.85</v>
      </c>
    </row>
    <row r="2180" spans="1:19" x14ac:dyDescent="0.35">
      <c r="A2180">
        <v>2024</v>
      </c>
      <c r="B2180" t="s">
        <v>5728</v>
      </c>
      <c r="C2180">
        <v>85</v>
      </c>
      <c r="D2180">
        <v>2</v>
      </c>
      <c r="E2180">
        <v>5</v>
      </c>
      <c r="F2180" t="s">
        <v>840</v>
      </c>
      <c r="G2180" t="s">
        <v>5729</v>
      </c>
      <c r="H2180">
        <v>7</v>
      </c>
      <c r="I2180">
        <v>102056</v>
      </c>
      <c r="J2180">
        <v>13</v>
      </c>
      <c r="K2180" t="s">
        <v>7021</v>
      </c>
      <c r="L2180">
        <v>0</v>
      </c>
      <c r="M2180" t="s">
        <v>5520</v>
      </c>
      <c r="N2180">
        <v>19276.830000000002</v>
      </c>
      <c r="O2180">
        <v>5254.94</v>
      </c>
      <c r="P2180">
        <v>0</v>
      </c>
      <c r="Q2180">
        <v>871.25</v>
      </c>
      <c r="R2180">
        <v>0</v>
      </c>
      <c r="S2180">
        <v>23660.52</v>
      </c>
    </row>
    <row r="2181" spans="1:19" x14ac:dyDescent="0.35">
      <c r="A2181">
        <v>2024</v>
      </c>
      <c r="B2181" t="s">
        <v>5688</v>
      </c>
      <c r="C2181">
        <v>87</v>
      </c>
      <c r="D2181">
        <v>2</v>
      </c>
      <c r="E2181">
        <v>7</v>
      </c>
      <c r="F2181" t="s">
        <v>377</v>
      </c>
      <c r="G2181" t="s">
        <v>6272</v>
      </c>
      <c r="H2181">
        <v>7</v>
      </c>
      <c r="I2181">
        <v>102056</v>
      </c>
      <c r="J2181">
        <v>13</v>
      </c>
      <c r="K2181" t="s">
        <v>7021</v>
      </c>
      <c r="L2181">
        <v>0</v>
      </c>
      <c r="M2181" t="s">
        <v>5520</v>
      </c>
      <c r="N2181">
        <v>41287.46</v>
      </c>
      <c r="O2181">
        <v>176939.61</v>
      </c>
      <c r="P2181">
        <v>0</v>
      </c>
      <c r="Q2181">
        <v>46291.48</v>
      </c>
      <c r="R2181">
        <v>0</v>
      </c>
      <c r="S2181">
        <v>171935.59</v>
      </c>
    </row>
    <row r="2182" spans="1:19" x14ac:dyDescent="0.35">
      <c r="A2182">
        <v>2024</v>
      </c>
      <c r="B2182" t="s">
        <v>6113</v>
      </c>
      <c r="C2182">
        <v>82</v>
      </c>
      <c r="D2182">
        <v>2</v>
      </c>
      <c r="E2182">
        <v>7</v>
      </c>
      <c r="F2182" t="s">
        <v>690</v>
      </c>
      <c r="G2182" t="s">
        <v>6336</v>
      </c>
      <c r="H2182">
        <v>7</v>
      </c>
      <c r="I2182">
        <v>900010</v>
      </c>
      <c r="J2182">
        <v>1380</v>
      </c>
      <c r="K2182" t="s">
        <v>7025</v>
      </c>
      <c r="L2182">
        <v>0</v>
      </c>
      <c r="M2182" t="s">
        <v>5520</v>
      </c>
      <c r="N2182">
        <v>17244.12</v>
      </c>
      <c r="O2182">
        <v>118892.49</v>
      </c>
      <c r="P2182">
        <v>0</v>
      </c>
      <c r="Q2182">
        <v>124755.87</v>
      </c>
      <c r="R2182">
        <v>0</v>
      </c>
      <c r="S2182">
        <v>11380.74</v>
      </c>
    </row>
    <row r="2183" spans="1:19" x14ac:dyDescent="0.35">
      <c r="A2183">
        <v>2024</v>
      </c>
      <c r="B2183" t="s">
        <v>5564</v>
      </c>
      <c r="C2183">
        <v>48</v>
      </c>
      <c r="D2183">
        <v>2</v>
      </c>
      <c r="E2183">
        <v>6</v>
      </c>
      <c r="F2183" t="s">
        <v>609</v>
      </c>
      <c r="G2183" t="s">
        <v>6039</v>
      </c>
      <c r="H2183">
        <v>7</v>
      </c>
      <c r="I2183">
        <v>900003</v>
      </c>
      <c r="J2183">
        <v>10</v>
      </c>
      <c r="K2183" t="s">
        <v>7026</v>
      </c>
      <c r="L2183">
        <v>0</v>
      </c>
      <c r="M2183" t="s">
        <v>5520</v>
      </c>
      <c r="N2183">
        <v>39604.57</v>
      </c>
      <c r="O2183">
        <v>0</v>
      </c>
      <c r="P2183">
        <v>0</v>
      </c>
      <c r="Q2183">
        <v>35757.75</v>
      </c>
      <c r="R2183">
        <v>0</v>
      </c>
      <c r="S2183">
        <v>3846.82</v>
      </c>
    </row>
    <row r="2184" spans="1:19" x14ac:dyDescent="0.35">
      <c r="A2184">
        <v>2024</v>
      </c>
      <c r="B2184" t="s">
        <v>5527</v>
      </c>
      <c r="C2184">
        <v>30</v>
      </c>
      <c r="D2184">
        <v>2</v>
      </c>
      <c r="E2184">
        <v>8</v>
      </c>
      <c r="F2184" t="s">
        <v>442</v>
      </c>
      <c r="G2184" t="s">
        <v>5528</v>
      </c>
      <c r="H2184">
        <v>7</v>
      </c>
      <c r="I2184">
        <v>900007</v>
      </c>
      <c r="J2184">
        <v>1380</v>
      </c>
      <c r="K2184" t="s">
        <v>7027</v>
      </c>
      <c r="L2184">
        <v>0</v>
      </c>
      <c r="M2184" t="s">
        <v>5520</v>
      </c>
      <c r="N2184">
        <v>17203.66</v>
      </c>
      <c r="O2184">
        <v>0</v>
      </c>
      <c r="P2184">
        <v>0</v>
      </c>
      <c r="Q2184">
        <v>0</v>
      </c>
      <c r="R2184">
        <v>0</v>
      </c>
      <c r="S2184">
        <v>17203.66</v>
      </c>
    </row>
    <row r="2185" spans="1:19" x14ac:dyDescent="0.35">
      <c r="A2185">
        <v>2024</v>
      </c>
      <c r="B2185" t="s">
        <v>5532</v>
      </c>
      <c r="C2185">
        <v>64</v>
      </c>
      <c r="D2185">
        <v>2</v>
      </c>
      <c r="E2185">
        <v>8</v>
      </c>
      <c r="F2185" t="s">
        <v>767</v>
      </c>
      <c r="G2185" t="s">
        <v>5533</v>
      </c>
      <c r="H2185">
        <v>7</v>
      </c>
      <c r="I2185">
        <v>900003</v>
      </c>
      <c r="J2185">
        <v>114</v>
      </c>
      <c r="K2185" t="s">
        <v>7028</v>
      </c>
      <c r="L2185">
        <v>0</v>
      </c>
      <c r="M2185" t="s">
        <v>5520</v>
      </c>
      <c r="N2185">
        <v>860326.71</v>
      </c>
      <c r="O2185">
        <v>0</v>
      </c>
      <c r="P2185">
        <v>0</v>
      </c>
      <c r="Q2185">
        <v>860326.71</v>
      </c>
      <c r="R2185">
        <v>0</v>
      </c>
      <c r="S2185">
        <v>0</v>
      </c>
    </row>
    <row r="2186" spans="1:19" x14ac:dyDescent="0.35">
      <c r="A2186">
        <v>2024</v>
      </c>
      <c r="B2186" t="s">
        <v>5600</v>
      </c>
      <c r="C2186">
        <v>29</v>
      </c>
      <c r="D2186">
        <v>2</v>
      </c>
      <c r="E2186">
        <v>2</v>
      </c>
      <c r="F2186" t="s">
        <v>354</v>
      </c>
      <c r="G2186" t="s">
        <v>5651</v>
      </c>
      <c r="H2186">
        <v>7</v>
      </c>
      <c r="I2186">
        <v>900019</v>
      </c>
      <c r="J2186">
        <v>1215</v>
      </c>
      <c r="K2186" t="s">
        <v>7029</v>
      </c>
      <c r="L2186">
        <v>0</v>
      </c>
      <c r="M2186" t="s">
        <v>5520</v>
      </c>
      <c r="N2186">
        <v>1549047.34</v>
      </c>
      <c r="O2186">
        <v>70350.86</v>
      </c>
      <c r="P2186">
        <v>0</v>
      </c>
      <c r="Q2186">
        <v>1612868</v>
      </c>
      <c r="R2186">
        <v>0</v>
      </c>
      <c r="S2186">
        <v>6530.2</v>
      </c>
    </row>
    <row r="2187" spans="1:19" x14ac:dyDescent="0.35">
      <c r="A2187">
        <v>2024</v>
      </c>
      <c r="B2187" t="s">
        <v>5523</v>
      </c>
      <c r="C2187">
        <v>2</v>
      </c>
      <c r="D2187">
        <v>2</v>
      </c>
      <c r="E2187">
        <v>11</v>
      </c>
      <c r="F2187" t="s">
        <v>317</v>
      </c>
      <c r="G2187" t="s">
        <v>5901</v>
      </c>
      <c r="H2187">
        <v>7</v>
      </c>
      <c r="I2187">
        <v>104003</v>
      </c>
      <c r="J2187">
        <v>1315</v>
      </c>
      <c r="K2187" t="s">
        <v>7030</v>
      </c>
      <c r="L2187">
        <v>0</v>
      </c>
      <c r="M2187" t="s">
        <v>5520</v>
      </c>
      <c r="N2187">
        <v>45088.160000000003</v>
      </c>
      <c r="O2187">
        <v>9900.2999999999993</v>
      </c>
      <c r="P2187">
        <v>0</v>
      </c>
      <c r="Q2187">
        <v>0</v>
      </c>
      <c r="R2187">
        <v>0</v>
      </c>
      <c r="S2187">
        <v>54988.46</v>
      </c>
    </row>
    <row r="2188" spans="1:19" x14ac:dyDescent="0.35">
      <c r="A2188">
        <v>2024</v>
      </c>
      <c r="B2188" t="s">
        <v>5564</v>
      </c>
      <c r="C2188">
        <v>48</v>
      </c>
      <c r="D2188">
        <v>2</v>
      </c>
      <c r="E2188">
        <v>6</v>
      </c>
      <c r="F2188" t="s">
        <v>609</v>
      </c>
      <c r="G2188" t="s">
        <v>6039</v>
      </c>
      <c r="H2188">
        <v>7</v>
      </c>
      <c r="I2188">
        <v>900002</v>
      </c>
      <c r="J2188">
        <v>9</v>
      </c>
      <c r="K2188" t="s">
        <v>7031</v>
      </c>
      <c r="L2188">
        <v>0</v>
      </c>
      <c r="M2188" t="s">
        <v>5520</v>
      </c>
      <c r="N2188">
        <v>3.56</v>
      </c>
      <c r="O2188">
        <v>0</v>
      </c>
      <c r="P2188">
        <v>0</v>
      </c>
      <c r="Q2188">
        <v>0</v>
      </c>
      <c r="R2188">
        <v>0</v>
      </c>
      <c r="S2188">
        <v>3.56</v>
      </c>
    </row>
    <row r="2189" spans="1:19" x14ac:dyDescent="0.35">
      <c r="A2189">
        <v>2024</v>
      </c>
      <c r="B2189" t="s">
        <v>5678</v>
      </c>
      <c r="C2189">
        <v>32</v>
      </c>
      <c r="D2189">
        <v>2</v>
      </c>
      <c r="E2189">
        <v>12</v>
      </c>
      <c r="F2189" t="s">
        <v>125</v>
      </c>
      <c r="G2189" t="s">
        <v>6199</v>
      </c>
      <c r="H2189">
        <v>7</v>
      </c>
      <c r="I2189">
        <v>900012</v>
      </c>
      <c r="J2189">
        <v>21</v>
      </c>
      <c r="K2189" t="s">
        <v>7032</v>
      </c>
      <c r="L2189">
        <v>0</v>
      </c>
      <c r="M2189" t="s">
        <v>5520</v>
      </c>
      <c r="N2189">
        <v>10610.12</v>
      </c>
      <c r="O2189">
        <v>1303834.46</v>
      </c>
      <c r="P2189">
        <v>0</v>
      </c>
      <c r="Q2189">
        <v>1291000</v>
      </c>
      <c r="R2189">
        <v>0</v>
      </c>
      <c r="S2189">
        <v>23444.58</v>
      </c>
    </row>
    <row r="2190" spans="1:19" x14ac:dyDescent="0.35">
      <c r="A2190">
        <v>2024</v>
      </c>
      <c r="B2190" t="s">
        <v>5532</v>
      </c>
      <c r="C2190">
        <v>64</v>
      </c>
      <c r="D2190">
        <v>2</v>
      </c>
      <c r="E2190">
        <v>8</v>
      </c>
      <c r="F2190" t="s">
        <v>767</v>
      </c>
      <c r="G2190" t="s">
        <v>5533</v>
      </c>
      <c r="H2190">
        <v>7</v>
      </c>
      <c r="I2190">
        <v>900009</v>
      </c>
      <c r="J2190">
        <v>1380</v>
      </c>
      <c r="K2190" t="s">
        <v>7033</v>
      </c>
      <c r="L2190">
        <v>0</v>
      </c>
      <c r="M2190" t="s">
        <v>5520</v>
      </c>
      <c r="N2190">
        <v>111437.11</v>
      </c>
      <c r="O2190">
        <v>413876.3</v>
      </c>
      <c r="P2190">
        <v>0</v>
      </c>
      <c r="Q2190">
        <v>525313.41</v>
      </c>
      <c r="R2190">
        <v>0</v>
      </c>
      <c r="S2190">
        <v>0</v>
      </c>
    </row>
    <row r="2191" spans="1:19" x14ac:dyDescent="0.35">
      <c r="A2191">
        <v>2024</v>
      </c>
      <c r="B2191" t="s">
        <v>5523</v>
      </c>
      <c r="C2191">
        <v>2</v>
      </c>
      <c r="D2191">
        <v>2</v>
      </c>
      <c r="E2191">
        <v>1</v>
      </c>
      <c r="F2191" t="s">
        <v>288</v>
      </c>
      <c r="G2191" t="s">
        <v>5524</v>
      </c>
      <c r="H2191">
        <v>7</v>
      </c>
      <c r="I2191">
        <v>900006</v>
      </c>
      <c r="J2191">
        <v>1313</v>
      </c>
      <c r="K2191" t="s">
        <v>7034</v>
      </c>
      <c r="L2191">
        <v>0</v>
      </c>
      <c r="M2191" t="s">
        <v>5520</v>
      </c>
      <c r="N2191">
        <v>10679.06</v>
      </c>
      <c r="O2191">
        <v>0</v>
      </c>
      <c r="P2191">
        <v>0</v>
      </c>
      <c r="Q2191">
        <v>0</v>
      </c>
      <c r="R2191">
        <v>0</v>
      </c>
      <c r="S2191">
        <v>10679.06</v>
      </c>
    </row>
    <row r="2192" spans="1:19" x14ac:dyDescent="0.35">
      <c r="A2192">
        <v>2024</v>
      </c>
      <c r="B2192" t="s">
        <v>5678</v>
      </c>
      <c r="C2192">
        <v>32</v>
      </c>
      <c r="D2192">
        <v>2</v>
      </c>
      <c r="E2192">
        <v>12</v>
      </c>
      <c r="F2192" t="s">
        <v>125</v>
      </c>
      <c r="G2192" t="s">
        <v>6199</v>
      </c>
      <c r="H2192">
        <v>7</v>
      </c>
      <c r="I2192">
        <v>900007</v>
      </c>
      <c r="J2192">
        <v>19</v>
      </c>
      <c r="K2192" t="s">
        <v>7035</v>
      </c>
      <c r="L2192">
        <v>0</v>
      </c>
      <c r="M2192" t="s">
        <v>5520</v>
      </c>
      <c r="N2192">
        <v>26415.759999999998</v>
      </c>
      <c r="O2192">
        <v>38192</v>
      </c>
      <c r="P2192">
        <v>0</v>
      </c>
      <c r="Q2192">
        <v>41036.83</v>
      </c>
      <c r="R2192">
        <v>0</v>
      </c>
      <c r="S2192">
        <v>23570.93</v>
      </c>
    </row>
    <row r="2193" spans="1:19" x14ac:dyDescent="0.35">
      <c r="A2193">
        <v>2024</v>
      </c>
      <c r="B2193" t="s">
        <v>5715</v>
      </c>
      <c r="C2193">
        <v>37</v>
      </c>
      <c r="D2193">
        <v>2</v>
      </c>
      <c r="E2193">
        <v>12</v>
      </c>
      <c r="F2193" t="s">
        <v>659</v>
      </c>
      <c r="G2193" t="s">
        <v>6004</v>
      </c>
      <c r="H2193">
        <v>7</v>
      </c>
      <c r="I2193">
        <v>102056</v>
      </c>
      <c r="J2193">
        <v>1303</v>
      </c>
      <c r="K2193" t="s">
        <v>7036</v>
      </c>
      <c r="L2193">
        <v>0</v>
      </c>
      <c r="M2193" t="s">
        <v>5520</v>
      </c>
      <c r="N2193">
        <v>44869.78</v>
      </c>
      <c r="O2193">
        <v>0</v>
      </c>
      <c r="P2193">
        <v>0</v>
      </c>
      <c r="Q2193">
        <v>0</v>
      </c>
      <c r="R2193">
        <v>0</v>
      </c>
      <c r="S2193">
        <v>44869.78</v>
      </c>
    </row>
    <row r="2194" spans="1:19" x14ac:dyDescent="0.35">
      <c r="A2194">
        <v>2024</v>
      </c>
      <c r="B2194" t="s">
        <v>6113</v>
      </c>
      <c r="C2194">
        <v>82</v>
      </c>
      <c r="D2194">
        <v>2</v>
      </c>
      <c r="E2194">
        <v>7</v>
      </c>
      <c r="F2194" t="s">
        <v>690</v>
      </c>
      <c r="G2194" t="s">
        <v>6336</v>
      </c>
      <c r="H2194">
        <v>7</v>
      </c>
      <c r="I2194">
        <v>900006</v>
      </c>
      <c r="J2194">
        <v>1313</v>
      </c>
      <c r="K2194" t="s">
        <v>7037</v>
      </c>
      <c r="L2194">
        <v>0</v>
      </c>
      <c r="M2194" t="s">
        <v>5520</v>
      </c>
      <c r="N2194">
        <v>5013.07</v>
      </c>
      <c r="O2194">
        <v>0</v>
      </c>
      <c r="P2194">
        <v>0</v>
      </c>
      <c r="Q2194">
        <v>0</v>
      </c>
      <c r="R2194">
        <v>0</v>
      </c>
      <c r="S2194">
        <v>5013.07</v>
      </c>
    </row>
    <row r="2195" spans="1:19" x14ac:dyDescent="0.35">
      <c r="A2195">
        <v>2024</v>
      </c>
      <c r="B2195" t="s">
        <v>5873</v>
      </c>
      <c r="C2195">
        <v>16</v>
      </c>
      <c r="D2195">
        <v>2</v>
      </c>
      <c r="E2195">
        <v>8</v>
      </c>
      <c r="F2195" t="s">
        <v>383</v>
      </c>
      <c r="G2195" t="s">
        <v>5939</v>
      </c>
      <c r="H2195">
        <v>7</v>
      </c>
      <c r="I2195">
        <v>102056</v>
      </c>
      <c r="J2195">
        <v>1312</v>
      </c>
      <c r="K2195" t="s">
        <v>7038</v>
      </c>
      <c r="L2195">
        <v>0</v>
      </c>
      <c r="M2195" t="s">
        <v>5520</v>
      </c>
      <c r="N2195">
        <v>32004.76</v>
      </c>
      <c r="O2195">
        <v>19375.189999999999</v>
      </c>
      <c r="P2195">
        <v>0</v>
      </c>
      <c r="Q2195">
        <v>10000</v>
      </c>
      <c r="R2195">
        <v>0</v>
      </c>
      <c r="S2195">
        <v>41379.949999999997</v>
      </c>
    </row>
    <row r="2196" spans="1:19" x14ac:dyDescent="0.35">
      <c r="A2196">
        <v>2024</v>
      </c>
      <c r="B2196" t="s">
        <v>5523</v>
      </c>
      <c r="C2196">
        <v>2</v>
      </c>
      <c r="D2196">
        <v>2</v>
      </c>
      <c r="E2196">
        <v>13</v>
      </c>
      <c r="F2196" t="s">
        <v>262</v>
      </c>
      <c r="G2196" t="s">
        <v>5902</v>
      </c>
      <c r="H2196">
        <v>7</v>
      </c>
      <c r="I2196">
        <v>102056</v>
      </c>
      <c r="J2196">
        <v>1312</v>
      </c>
      <c r="K2196" t="s">
        <v>7039</v>
      </c>
      <c r="L2196">
        <v>0</v>
      </c>
      <c r="M2196" t="s">
        <v>5520</v>
      </c>
      <c r="N2196">
        <v>7323.05</v>
      </c>
      <c r="O2196">
        <v>1555.83</v>
      </c>
      <c r="P2196">
        <v>0</v>
      </c>
      <c r="Q2196">
        <v>1400</v>
      </c>
      <c r="R2196">
        <v>0</v>
      </c>
      <c r="S2196">
        <v>7478.88</v>
      </c>
    </row>
    <row r="2197" spans="1:19" x14ac:dyDescent="0.35">
      <c r="A2197">
        <v>2024</v>
      </c>
      <c r="B2197" t="s">
        <v>5624</v>
      </c>
      <c r="C2197">
        <v>8</v>
      </c>
      <c r="D2197">
        <v>2</v>
      </c>
      <c r="E2197">
        <v>2</v>
      </c>
      <c r="F2197" t="s">
        <v>462</v>
      </c>
      <c r="G2197" t="s">
        <v>6174</v>
      </c>
      <c r="H2197">
        <v>7</v>
      </c>
      <c r="I2197">
        <v>102056</v>
      </c>
      <c r="J2197">
        <v>1312</v>
      </c>
      <c r="K2197" t="s">
        <v>7039</v>
      </c>
      <c r="L2197">
        <v>0</v>
      </c>
      <c r="M2197" t="s">
        <v>5520</v>
      </c>
      <c r="N2197">
        <v>144828.4</v>
      </c>
      <c r="O2197">
        <v>56491.78</v>
      </c>
      <c r="P2197">
        <v>0</v>
      </c>
      <c r="Q2197">
        <v>59999</v>
      </c>
      <c r="R2197">
        <v>0</v>
      </c>
      <c r="S2197">
        <v>141321.18</v>
      </c>
    </row>
    <row r="2198" spans="1:19" x14ac:dyDescent="0.35">
      <c r="A2198">
        <v>2024</v>
      </c>
      <c r="B2198" t="s">
        <v>5678</v>
      </c>
      <c r="C2198">
        <v>32</v>
      </c>
      <c r="D2198">
        <v>2</v>
      </c>
      <c r="E2198">
        <v>8</v>
      </c>
      <c r="F2198" t="s">
        <v>629</v>
      </c>
      <c r="G2198" t="s">
        <v>6315</v>
      </c>
      <c r="H2198">
        <v>7</v>
      </c>
      <c r="I2198">
        <v>102056</v>
      </c>
      <c r="J2198">
        <v>1312</v>
      </c>
      <c r="K2198" t="s">
        <v>7039</v>
      </c>
      <c r="L2198">
        <v>0</v>
      </c>
      <c r="M2198" t="s">
        <v>5520</v>
      </c>
      <c r="N2198">
        <v>221798.9</v>
      </c>
      <c r="O2198">
        <v>57521.04</v>
      </c>
      <c r="P2198">
        <v>0</v>
      </c>
      <c r="Q2198">
        <v>20045.53</v>
      </c>
      <c r="R2198">
        <v>0</v>
      </c>
      <c r="S2198">
        <v>259274.41</v>
      </c>
    </row>
    <row r="2199" spans="1:19" x14ac:dyDescent="0.35">
      <c r="A2199">
        <v>2024</v>
      </c>
      <c r="B2199" t="s">
        <v>5611</v>
      </c>
      <c r="C2199">
        <v>57</v>
      </c>
      <c r="D2199">
        <v>2</v>
      </c>
      <c r="E2199">
        <v>3</v>
      </c>
      <c r="F2199" t="s">
        <v>575</v>
      </c>
      <c r="G2199" t="s">
        <v>5612</v>
      </c>
      <c r="H2199">
        <v>7</v>
      </c>
      <c r="I2199">
        <v>102056</v>
      </c>
      <c r="J2199">
        <v>1312</v>
      </c>
      <c r="K2199" t="s">
        <v>7039</v>
      </c>
      <c r="L2199">
        <v>0</v>
      </c>
      <c r="M2199" t="s">
        <v>5520</v>
      </c>
      <c r="N2199">
        <v>28139.14</v>
      </c>
      <c r="O2199">
        <v>24282.880000000001</v>
      </c>
      <c r="P2199">
        <v>0</v>
      </c>
      <c r="Q2199">
        <v>16656.18</v>
      </c>
      <c r="R2199">
        <v>0</v>
      </c>
      <c r="S2199">
        <v>35765.839999999997</v>
      </c>
    </row>
    <row r="2200" spans="1:19" x14ac:dyDescent="0.35">
      <c r="A2200">
        <v>2024</v>
      </c>
      <c r="B2200" t="s">
        <v>5611</v>
      </c>
      <c r="C2200">
        <v>57</v>
      </c>
      <c r="D2200">
        <v>2</v>
      </c>
      <c r="E2200">
        <v>6</v>
      </c>
      <c r="F2200" t="s">
        <v>510</v>
      </c>
      <c r="G2200" t="s">
        <v>6228</v>
      </c>
      <c r="H2200">
        <v>7</v>
      </c>
      <c r="I2200">
        <v>102056</v>
      </c>
      <c r="J2200">
        <v>5000</v>
      </c>
      <c r="K2200" t="s">
        <v>7039</v>
      </c>
      <c r="L2200">
        <v>0</v>
      </c>
      <c r="M2200" t="s">
        <v>5520</v>
      </c>
      <c r="N2200">
        <v>19632.07</v>
      </c>
      <c r="O2200">
        <v>33321.760000000002</v>
      </c>
      <c r="P2200">
        <v>0</v>
      </c>
      <c r="Q2200">
        <v>26502.61</v>
      </c>
      <c r="R2200">
        <v>0</v>
      </c>
      <c r="S2200">
        <v>26451.22</v>
      </c>
    </row>
    <row r="2201" spans="1:19" x14ac:dyDescent="0.35">
      <c r="A2201">
        <v>2024</v>
      </c>
      <c r="B2201" t="s">
        <v>5770</v>
      </c>
      <c r="C2201">
        <v>77</v>
      </c>
      <c r="D2201">
        <v>2</v>
      </c>
      <c r="E2201">
        <v>5</v>
      </c>
      <c r="F2201" t="s">
        <v>814</v>
      </c>
      <c r="G2201" t="s">
        <v>6109</v>
      </c>
      <c r="H2201">
        <v>7</v>
      </c>
      <c r="I2201">
        <v>102056</v>
      </c>
      <c r="J2201">
        <v>1301</v>
      </c>
      <c r="K2201" t="s">
        <v>7039</v>
      </c>
      <c r="L2201">
        <v>0</v>
      </c>
      <c r="M2201" t="s">
        <v>5520</v>
      </c>
      <c r="N2201">
        <v>4504.8900000000003</v>
      </c>
      <c r="O2201">
        <v>1868.06</v>
      </c>
      <c r="P2201">
        <v>0</v>
      </c>
      <c r="Q2201">
        <v>1200</v>
      </c>
      <c r="R2201">
        <v>0</v>
      </c>
      <c r="S2201">
        <v>5172.95</v>
      </c>
    </row>
    <row r="2202" spans="1:19" x14ac:dyDescent="0.35">
      <c r="A2202">
        <v>2024</v>
      </c>
      <c r="B2202" t="s">
        <v>5527</v>
      </c>
      <c r="C2202">
        <v>30</v>
      </c>
      <c r="D2202">
        <v>2</v>
      </c>
      <c r="E2202">
        <v>9</v>
      </c>
      <c r="F2202" t="s">
        <v>624</v>
      </c>
      <c r="G2202" t="s">
        <v>5802</v>
      </c>
      <c r="H2202">
        <v>7</v>
      </c>
      <c r="I2202">
        <v>102056</v>
      </c>
      <c r="J2202">
        <v>1312</v>
      </c>
      <c r="K2202" t="s">
        <v>7040</v>
      </c>
      <c r="L2202">
        <v>0</v>
      </c>
      <c r="M2202" t="s">
        <v>5520</v>
      </c>
      <c r="N2202">
        <v>9317.86</v>
      </c>
      <c r="O2202">
        <v>0</v>
      </c>
      <c r="P2202">
        <v>0</v>
      </c>
      <c r="Q2202">
        <v>9300</v>
      </c>
      <c r="R2202">
        <v>0</v>
      </c>
      <c r="S2202">
        <v>17.86</v>
      </c>
    </row>
    <row r="2203" spans="1:19" x14ac:dyDescent="0.35">
      <c r="A2203">
        <v>2024</v>
      </c>
      <c r="B2203" t="s">
        <v>5678</v>
      </c>
      <c r="C2203">
        <v>32</v>
      </c>
      <c r="D2203">
        <v>2</v>
      </c>
      <c r="E2203">
        <v>12</v>
      </c>
      <c r="F2203" t="s">
        <v>125</v>
      </c>
      <c r="G2203" t="s">
        <v>6199</v>
      </c>
      <c r="H2203">
        <v>7</v>
      </c>
      <c r="I2203">
        <v>102056</v>
      </c>
      <c r="J2203">
        <v>13</v>
      </c>
      <c r="K2203" t="s">
        <v>7040</v>
      </c>
      <c r="L2203">
        <v>0</v>
      </c>
      <c r="M2203" t="s">
        <v>5520</v>
      </c>
      <c r="N2203">
        <v>861844.08</v>
      </c>
      <c r="O2203">
        <v>2621142.3199999998</v>
      </c>
      <c r="P2203">
        <v>0</v>
      </c>
      <c r="Q2203">
        <v>2817705.58</v>
      </c>
      <c r="R2203">
        <v>0</v>
      </c>
      <c r="S2203">
        <v>665280.81999999995</v>
      </c>
    </row>
    <row r="2204" spans="1:19" x14ac:dyDescent="0.35">
      <c r="A2204">
        <v>2024</v>
      </c>
      <c r="B2204" t="s">
        <v>5523</v>
      </c>
      <c r="C2204">
        <v>2</v>
      </c>
      <c r="D2204">
        <v>2</v>
      </c>
      <c r="E2204">
        <v>4</v>
      </c>
      <c r="F2204" t="s">
        <v>297</v>
      </c>
      <c r="G2204" t="s">
        <v>5897</v>
      </c>
      <c r="H2204">
        <v>7</v>
      </c>
      <c r="I2204">
        <v>102056</v>
      </c>
      <c r="J2204">
        <v>1001</v>
      </c>
      <c r="K2204" t="s">
        <v>7041</v>
      </c>
      <c r="L2204">
        <v>0</v>
      </c>
      <c r="M2204" t="s">
        <v>5520</v>
      </c>
      <c r="N2204">
        <v>2439.38</v>
      </c>
      <c r="O2204">
        <v>0</v>
      </c>
      <c r="P2204">
        <v>0</v>
      </c>
      <c r="Q2204">
        <v>72.290000000000006</v>
      </c>
      <c r="R2204">
        <v>0</v>
      </c>
      <c r="S2204">
        <v>2367.09</v>
      </c>
    </row>
    <row r="2205" spans="1:19" x14ac:dyDescent="0.35">
      <c r="A2205">
        <v>2024</v>
      </c>
      <c r="B2205" t="s">
        <v>5736</v>
      </c>
      <c r="C2205">
        <v>6</v>
      </c>
      <c r="D2205">
        <v>2</v>
      </c>
      <c r="E2205">
        <v>12</v>
      </c>
      <c r="F2205" t="s">
        <v>447</v>
      </c>
      <c r="G2205" t="s">
        <v>6729</v>
      </c>
      <c r="H2205">
        <v>7</v>
      </c>
      <c r="I2205">
        <v>102056</v>
      </c>
      <c r="J2205">
        <v>1312</v>
      </c>
      <c r="K2205" t="s">
        <v>7042</v>
      </c>
      <c r="L2205">
        <v>0</v>
      </c>
      <c r="M2205" t="s">
        <v>5520</v>
      </c>
      <c r="N2205">
        <v>6722.58</v>
      </c>
      <c r="O2205">
        <v>0</v>
      </c>
      <c r="P2205">
        <v>0</v>
      </c>
      <c r="Q2205">
        <v>0</v>
      </c>
      <c r="R2205">
        <v>0</v>
      </c>
      <c r="S2205">
        <v>6722.58</v>
      </c>
    </row>
    <row r="2206" spans="1:19" x14ac:dyDescent="0.35">
      <c r="A2206">
        <v>2024</v>
      </c>
      <c r="B2206" t="s">
        <v>5671</v>
      </c>
      <c r="C2206">
        <v>12</v>
      </c>
      <c r="D2206">
        <v>2</v>
      </c>
      <c r="E2206">
        <v>1</v>
      </c>
      <c r="F2206" t="s">
        <v>391</v>
      </c>
      <c r="G2206" t="s">
        <v>5929</v>
      </c>
      <c r="H2206">
        <v>7</v>
      </c>
      <c r="I2206">
        <v>102056</v>
      </c>
      <c r="J2206">
        <v>1312</v>
      </c>
      <c r="K2206" t="s">
        <v>7042</v>
      </c>
      <c r="L2206">
        <v>0</v>
      </c>
      <c r="M2206" t="s">
        <v>5520</v>
      </c>
      <c r="N2206">
        <v>20043.22</v>
      </c>
      <c r="O2206">
        <v>1746.55</v>
      </c>
      <c r="P2206">
        <v>0</v>
      </c>
      <c r="Q2206">
        <v>16148.66</v>
      </c>
      <c r="R2206">
        <v>0</v>
      </c>
      <c r="S2206">
        <v>5641.11</v>
      </c>
    </row>
    <row r="2207" spans="1:19" x14ac:dyDescent="0.35">
      <c r="A2207">
        <v>2024</v>
      </c>
      <c r="B2207" t="s">
        <v>5873</v>
      </c>
      <c r="C2207">
        <v>16</v>
      </c>
      <c r="D2207">
        <v>2</v>
      </c>
      <c r="E2207">
        <v>5</v>
      </c>
      <c r="F2207" t="s">
        <v>300</v>
      </c>
      <c r="G2207" t="s">
        <v>6417</v>
      </c>
      <c r="H2207">
        <v>7</v>
      </c>
      <c r="I2207">
        <v>102056</v>
      </c>
      <c r="J2207">
        <v>1312</v>
      </c>
      <c r="K2207" t="s">
        <v>7042</v>
      </c>
      <c r="L2207">
        <v>0</v>
      </c>
      <c r="M2207" t="s">
        <v>5520</v>
      </c>
      <c r="N2207">
        <v>5894.19</v>
      </c>
      <c r="O2207">
        <v>1477.05</v>
      </c>
      <c r="P2207">
        <v>0</v>
      </c>
      <c r="Q2207">
        <v>800</v>
      </c>
      <c r="R2207">
        <v>0</v>
      </c>
      <c r="S2207">
        <v>6571.24</v>
      </c>
    </row>
    <row r="2208" spans="1:19" x14ac:dyDescent="0.35">
      <c r="A2208">
        <v>2024</v>
      </c>
      <c r="B2208" t="s">
        <v>5763</v>
      </c>
      <c r="C2208">
        <v>18</v>
      </c>
      <c r="D2208">
        <v>2</v>
      </c>
      <c r="E2208">
        <v>1</v>
      </c>
      <c r="F2208" t="s">
        <v>391</v>
      </c>
      <c r="G2208" t="s">
        <v>5764</v>
      </c>
      <c r="H2208">
        <v>7</v>
      </c>
      <c r="I2208">
        <v>102056</v>
      </c>
      <c r="J2208">
        <v>1312</v>
      </c>
      <c r="K2208" t="s">
        <v>7042</v>
      </c>
      <c r="L2208">
        <v>0</v>
      </c>
      <c r="M2208" t="s">
        <v>5520</v>
      </c>
      <c r="N2208">
        <v>689323.88</v>
      </c>
      <c r="O2208">
        <v>652186.67000000004</v>
      </c>
      <c r="P2208">
        <v>0</v>
      </c>
      <c r="Q2208">
        <v>311058.03000000003</v>
      </c>
      <c r="R2208">
        <v>0</v>
      </c>
      <c r="S2208">
        <v>1030452.52</v>
      </c>
    </row>
    <row r="2209" spans="1:19" x14ac:dyDescent="0.35">
      <c r="A2209">
        <v>2024</v>
      </c>
      <c r="B2209" t="s">
        <v>5964</v>
      </c>
      <c r="C2209">
        <v>26</v>
      </c>
      <c r="D2209">
        <v>2</v>
      </c>
      <c r="E2209">
        <v>3</v>
      </c>
      <c r="F2209" t="s">
        <v>568</v>
      </c>
      <c r="G2209" t="s">
        <v>6333</v>
      </c>
      <c r="H2209">
        <v>7</v>
      </c>
      <c r="I2209">
        <v>102056</v>
      </c>
      <c r="J2209">
        <v>1312</v>
      </c>
      <c r="K2209" t="s">
        <v>7042</v>
      </c>
      <c r="L2209">
        <v>0</v>
      </c>
      <c r="M2209" t="s">
        <v>5520</v>
      </c>
      <c r="N2209">
        <v>15721.88</v>
      </c>
      <c r="O2209">
        <v>698.81</v>
      </c>
      <c r="P2209">
        <v>0</v>
      </c>
      <c r="Q2209">
        <v>2000</v>
      </c>
      <c r="R2209">
        <v>0</v>
      </c>
      <c r="S2209">
        <v>14420.69</v>
      </c>
    </row>
    <row r="2210" spans="1:19" x14ac:dyDescent="0.35">
      <c r="A2210">
        <v>2024</v>
      </c>
      <c r="B2210" t="s">
        <v>5712</v>
      </c>
      <c r="C2210">
        <v>28</v>
      </c>
      <c r="D2210">
        <v>2</v>
      </c>
      <c r="E2210">
        <v>2</v>
      </c>
      <c r="F2210" t="s">
        <v>521</v>
      </c>
      <c r="G2210" t="s">
        <v>6334</v>
      </c>
      <c r="H2210">
        <v>7</v>
      </c>
      <c r="I2210">
        <v>102056</v>
      </c>
      <c r="J2210">
        <v>1312</v>
      </c>
      <c r="K2210" t="s">
        <v>7042</v>
      </c>
      <c r="L2210">
        <v>0</v>
      </c>
      <c r="M2210" t="s">
        <v>5520</v>
      </c>
      <c r="N2210">
        <v>22634.66</v>
      </c>
      <c r="O2210">
        <v>18434.55</v>
      </c>
      <c r="P2210">
        <v>0</v>
      </c>
      <c r="Q2210">
        <v>6500</v>
      </c>
      <c r="R2210">
        <v>0</v>
      </c>
      <c r="S2210">
        <v>34569.21</v>
      </c>
    </row>
    <row r="2211" spans="1:19" x14ac:dyDescent="0.35">
      <c r="A2211">
        <v>2024</v>
      </c>
      <c r="B2211" t="s">
        <v>5712</v>
      </c>
      <c r="C2211">
        <v>28</v>
      </c>
      <c r="D2211">
        <v>2</v>
      </c>
      <c r="E2211">
        <v>4</v>
      </c>
      <c r="F2211" t="s">
        <v>613</v>
      </c>
      <c r="G2211" t="s">
        <v>6740</v>
      </c>
      <c r="H2211">
        <v>7</v>
      </c>
      <c r="I2211">
        <v>102056</v>
      </c>
      <c r="J2211">
        <v>1312</v>
      </c>
      <c r="K2211" t="s">
        <v>7042</v>
      </c>
      <c r="L2211">
        <v>0</v>
      </c>
      <c r="M2211" t="s">
        <v>5520</v>
      </c>
      <c r="N2211">
        <v>3918.12</v>
      </c>
      <c r="O2211">
        <v>9286.44</v>
      </c>
      <c r="P2211">
        <v>0</v>
      </c>
      <c r="Q2211">
        <v>0</v>
      </c>
      <c r="R2211">
        <v>0</v>
      </c>
      <c r="S2211">
        <v>13204.56</v>
      </c>
    </row>
    <row r="2212" spans="1:19" x14ac:dyDescent="0.35">
      <c r="A2212">
        <v>2024</v>
      </c>
      <c r="B2212" t="s">
        <v>5712</v>
      </c>
      <c r="C2212">
        <v>28</v>
      </c>
      <c r="D2212">
        <v>2</v>
      </c>
      <c r="E2212">
        <v>7</v>
      </c>
      <c r="F2212" t="s">
        <v>300</v>
      </c>
      <c r="G2212" t="s">
        <v>5969</v>
      </c>
      <c r="H2212">
        <v>7</v>
      </c>
      <c r="I2212">
        <v>102056</v>
      </c>
      <c r="J2212">
        <v>1312</v>
      </c>
      <c r="K2212" t="s">
        <v>7042</v>
      </c>
      <c r="L2212">
        <v>0</v>
      </c>
      <c r="M2212" t="s">
        <v>5520</v>
      </c>
      <c r="N2212">
        <v>54186.53</v>
      </c>
      <c r="O2212">
        <v>10975.63</v>
      </c>
      <c r="P2212">
        <v>0</v>
      </c>
      <c r="Q2212">
        <v>1435</v>
      </c>
      <c r="R2212">
        <v>0</v>
      </c>
      <c r="S2212">
        <v>63727.16</v>
      </c>
    </row>
    <row r="2213" spans="1:19" x14ac:dyDescent="0.35">
      <c r="A2213">
        <v>2024</v>
      </c>
      <c r="B2213" t="s">
        <v>5712</v>
      </c>
      <c r="C2213">
        <v>28</v>
      </c>
      <c r="D2213">
        <v>2</v>
      </c>
      <c r="E2213">
        <v>9</v>
      </c>
      <c r="F2213" t="s">
        <v>412</v>
      </c>
      <c r="G2213" t="s">
        <v>5970</v>
      </c>
      <c r="H2213">
        <v>7</v>
      </c>
      <c r="I2213">
        <v>102056</v>
      </c>
      <c r="J2213">
        <v>1312</v>
      </c>
      <c r="K2213" t="s">
        <v>7042</v>
      </c>
      <c r="L2213">
        <v>0</v>
      </c>
      <c r="M2213" t="s">
        <v>5520</v>
      </c>
      <c r="N2213">
        <v>15528.53</v>
      </c>
      <c r="O2213">
        <v>0</v>
      </c>
      <c r="P2213">
        <v>0</v>
      </c>
      <c r="Q2213">
        <v>0</v>
      </c>
      <c r="R2213">
        <v>0</v>
      </c>
      <c r="S2213">
        <v>15528.53</v>
      </c>
    </row>
    <row r="2214" spans="1:19" x14ac:dyDescent="0.35">
      <c r="A2214">
        <v>2024</v>
      </c>
      <c r="B2214" t="s">
        <v>5712</v>
      </c>
      <c r="C2214">
        <v>28</v>
      </c>
      <c r="D2214">
        <v>2</v>
      </c>
      <c r="E2214">
        <v>10</v>
      </c>
      <c r="F2214" t="s">
        <v>614</v>
      </c>
      <c r="G2214" t="s">
        <v>6741</v>
      </c>
      <c r="H2214">
        <v>7</v>
      </c>
      <c r="I2214">
        <v>102056</v>
      </c>
      <c r="J2214">
        <v>1312</v>
      </c>
      <c r="K2214" t="s">
        <v>7043</v>
      </c>
      <c r="L2214">
        <v>0</v>
      </c>
      <c r="M2214" t="s">
        <v>5520</v>
      </c>
      <c r="N2214">
        <v>4269.79</v>
      </c>
      <c r="O2214">
        <v>0</v>
      </c>
      <c r="P2214">
        <v>0</v>
      </c>
      <c r="Q2214">
        <v>0</v>
      </c>
      <c r="R2214">
        <v>0</v>
      </c>
      <c r="S2214">
        <v>4269.79</v>
      </c>
    </row>
    <row r="2215" spans="1:19" x14ac:dyDescent="0.35">
      <c r="A2215">
        <v>2024</v>
      </c>
      <c r="B2215" t="s">
        <v>5712</v>
      </c>
      <c r="C2215">
        <v>28</v>
      </c>
      <c r="D2215">
        <v>2</v>
      </c>
      <c r="E2215">
        <v>12</v>
      </c>
      <c r="F2215" t="s">
        <v>615</v>
      </c>
      <c r="G2215" t="s">
        <v>5971</v>
      </c>
      <c r="H2215">
        <v>7</v>
      </c>
      <c r="I2215">
        <v>102056</v>
      </c>
      <c r="J2215">
        <v>1312</v>
      </c>
      <c r="K2215" t="s">
        <v>7042</v>
      </c>
      <c r="L2215">
        <v>0</v>
      </c>
      <c r="M2215" t="s">
        <v>5520</v>
      </c>
      <c r="N2215">
        <v>116293.85</v>
      </c>
      <c r="O2215">
        <v>69552.55</v>
      </c>
      <c r="P2215">
        <v>0</v>
      </c>
      <c r="Q2215">
        <v>35215.93</v>
      </c>
      <c r="R2215">
        <v>0</v>
      </c>
      <c r="S2215">
        <v>150630.47</v>
      </c>
    </row>
    <row r="2216" spans="1:19" x14ac:dyDescent="0.35">
      <c r="A2216">
        <v>2024</v>
      </c>
      <c r="B2216" t="s">
        <v>5712</v>
      </c>
      <c r="C2216">
        <v>28</v>
      </c>
      <c r="D2216">
        <v>2</v>
      </c>
      <c r="E2216">
        <v>13</v>
      </c>
      <c r="F2216" t="s">
        <v>616</v>
      </c>
      <c r="G2216" t="s">
        <v>5972</v>
      </c>
      <c r="H2216">
        <v>7</v>
      </c>
      <c r="I2216">
        <v>102056</v>
      </c>
      <c r="J2216">
        <v>1312</v>
      </c>
      <c r="K2216" t="s">
        <v>7042</v>
      </c>
      <c r="L2216">
        <v>0</v>
      </c>
      <c r="M2216" t="s">
        <v>5520</v>
      </c>
      <c r="N2216">
        <v>12136.93</v>
      </c>
      <c r="O2216">
        <v>31870.639999999999</v>
      </c>
      <c r="P2216">
        <v>0</v>
      </c>
      <c r="Q2216">
        <v>1880</v>
      </c>
      <c r="R2216">
        <v>0</v>
      </c>
      <c r="S2216">
        <v>42127.57</v>
      </c>
    </row>
    <row r="2217" spans="1:19" x14ac:dyDescent="0.35">
      <c r="A2217">
        <v>2024</v>
      </c>
      <c r="B2217" t="s">
        <v>5712</v>
      </c>
      <c r="C2217">
        <v>28</v>
      </c>
      <c r="D2217">
        <v>2</v>
      </c>
      <c r="E2217">
        <v>15</v>
      </c>
      <c r="F2217" t="s">
        <v>617</v>
      </c>
      <c r="G2217" t="s">
        <v>5974</v>
      </c>
      <c r="H2217">
        <v>7</v>
      </c>
      <c r="I2217">
        <v>102056</v>
      </c>
      <c r="J2217">
        <v>1312</v>
      </c>
      <c r="K2217" t="s">
        <v>7042</v>
      </c>
      <c r="L2217">
        <v>0</v>
      </c>
      <c r="M2217" t="s">
        <v>5520</v>
      </c>
      <c r="N2217">
        <v>44210.23</v>
      </c>
      <c r="O2217">
        <v>4560.29</v>
      </c>
      <c r="P2217">
        <v>0</v>
      </c>
      <c r="Q2217">
        <v>930</v>
      </c>
      <c r="R2217">
        <v>0</v>
      </c>
      <c r="S2217">
        <v>47840.52</v>
      </c>
    </row>
    <row r="2218" spans="1:19" x14ac:dyDescent="0.35">
      <c r="A2218">
        <v>2024</v>
      </c>
      <c r="B2218" t="s">
        <v>5527</v>
      </c>
      <c r="C2218">
        <v>30</v>
      </c>
      <c r="D2218">
        <v>2</v>
      </c>
      <c r="E2218">
        <v>8</v>
      </c>
      <c r="F2218" t="s">
        <v>442</v>
      </c>
      <c r="G2218" t="s">
        <v>5528</v>
      </c>
      <c r="H2218">
        <v>7</v>
      </c>
      <c r="I2218">
        <v>102056</v>
      </c>
      <c r="J2218">
        <v>1312</v>
      </c>
      <c r="K2218" t="s">
        <v>7042</v>
      </c>
      <c r="L2218">
        <v>0</v>
      </c>
      <c r="M2218" t="s">
        <v>5520</v>
      </c>
      <c r="N2218">
        <v>113555.76</v>
      </c>
      <c r="O2218">
        <v>17329.66</v>
      </c>
      <c r="P2218">
        <v>0</v>
      </c>
      <c r="Q2218">
        <v>37997.57</v>
      </c>
      <c r="R2218">
        <v>0</v>
      </c>
      <c r="S2218">
        <v>92887.85</v>
      </c>
    </row>
    <row r="2219" spans="1:19" x14ac:dyDescent="0.35">
      <c r="A2219">
        <v>2024</v>
      </c>
      <c r="B2219" t="s">
        <v>5561</v>
      </c>
      <c r="C2219">
        <v>43</v>
      </c>
      <c r="D2219">
        <v>2</v>
      </c>
      <c r="E2219">
        <v>9</v>
      </c>
      <c r="F2219" t="s">
        <v>689</v>
      </c>
      <c r="G2219" t="s">
        <v>6017</v>
      </c>
      <c r="H2219">
        <v>7</v>
      </c>
      <c r="I2219">
        <v>102056</v>
      </c>
      <c r="J2219">
        <v>1312</v>
      </c>
      <c r="K2219" t="s">
        <v>7042</v>
      </c>
      <c r="L2219">
        <v>0</v>
      </c>
      <c r="M2219" t="s">
        <v>5520</v>
      </c>
      <c r="N2219">
        <v>14893.34</v>
      </c>
      <c r="O2219">
        <v>5314.21</v>
      </c>
      <c r="P2219">
        <v>0</v>
      </c>
      <c r="Q2219">
        <v>3000</v>
      </c>
      <c r="R2219">
        <v>0</v>
      </c>
      <c r="S2219">
        <v>17207.55</v>
      </c>
    </row>
    <row r="2220" spans="1:19" x14ac:dyDescent="0.35">
      <c r="A2220">
        <v>2024</v>
      </c>
      <c r="B2220" t="s">
        <v>5561</v>
      </c>
      <c r="C2220">
        <v>43</v>
      </c>
      <c r="D2220">
        <v>2</v>
      </c>
      <c r="E2220">
        <v>12</v>
      </c>
      <c r="F2220" t="s">
        <v>691</v>
      </c>
      <c r="G2220" t="s">
        <v>5836</v>
      </c>
      <c r="H2220">
        <v>7</v>
      </c>
      <c r="I2220">
        <v>102056</v>
      </c>
      <c r="J2220">
        <v>1312</v>
      </c>
      <c r="K2220" t="s">
        <v>7042</v>
      </c>
      <c r="L2220">
        <v>0</v>
      </c>
      <c r="M2220" t="s">
        <v>5520</v>
      </c>
      <c r="N2220">
        <v>6394.56</v>
      </c>
      <c r="O2220">
        <v>215.93</v>
      </c>
      <c r="P2220">
        <v>0</v>
      </c>
      <c r="Q2220">
        <v>400</v>
      </c>
      <c r="R2220">
        <v>0</v>
      </c>
      <c r="S2220">
        <v>6210.49</v>
      </c>
    </row>
    <row r="2221" spans="1:19" x14ac:dyDescent="0.35">
      <c r="A2221">
        <v>2024</v>
      </c>
      <c r="B2221" t="s">
        <v>5548</v>
      </c>
      <c r="C2221">
        <v>44</v>
      </c>
      <c r="D2221">
        <v>2</v>
      </c>
      <c r="E2221">
        <v>6</v>
      </c>
      <c r="F2221" t="s">
        <v>527</v>
      </c>
      <c r="G2221" t="s">
        <v>5549</v>
      </c>
      <c r="H2221">
        <v>7</v>
      </c>
      <c r="I2221">
        <v>102056</v>
      </c>
      <c r="J2221">
        <v>1312</v>
      </c>
      <c r="K2221" t="s">
        <v>7043</v>
      </c>
      <c r="L2221">
        <v>0</v>
      </c>
      <c r="M2221" t="s">
        <v>5520</v>
      </c>
      <c r="N2221">
        <v>16157.3</v>
      </c>
      <c r="O2221">
        <v>3359.93</v>
      </c>
      <c r="P2221">
        <v>0</v>
      </c>
      <c r="Q2221">
        <v>0</v>
      </c>
      <c r="R2221">
        <v>0</v>
      </c>
      <c r="S2221">
        <v>19517.23</v>
      </c>
    </row>
    <row r="2222" spans="1:19" x14ac:dyDescent="0.35">
      <c r="A2222">
        <v>2024</v>
      </c>
      <c r="B2222" t="s">
        <v>5717</v>
      </c>
      <c r="C2222">
        <v>45</v>
      </c>
      <c r="D2222">
        <v>2</v>
      </c>
      <c r="E2222">
        <v>11</v>
      </c>
      <c r="F2222" t="s">
        <v>706</v>
      </c>
      <c r="G2222" t="s">
        <v>6027</v>
      </c>
      <c r="H2222">
        <v>7</v>
      </c>
      <c r="I2222">
        <v>102056</v>
      </c>
      <c r="J2222">
        <v>1312</v>
      </c>
      <c r="K2222" t="s">
        <v>7042</v>
      </c>
      <c r="L2222">
        <v>0</v>
      </c>
      <c r="M2222" t="s">
        <v>5520</v>
      </c>
      <c r="N2222">
        <v>32400.25</v>
      </c>
      <c r="O2222">
        <v>14122.14</v>
      </c>
      <c r="P2222">
        <v>0</v>
      </c>
      <c r="Q2222">
        <v>16077.52</v>
      </c>
      <c r="R2222">
        <v>0</v>
      </c>
      <c r="S2222">
        <v>30444.87</v>
      </c>
    </row>
    <row r="2223" spans="1:19" x14ac:dyDescent="0.35">
      <c r="A2223">
        <v>2024</v>
      </c>
      <c r="B2223" t="s">
        <v>5572</v>
      </c>
      <c r="C2223">
        <v>46</v>
      </c>
      <c r="D2223">
        <v>2</v>
      </c>
      <c r="E2223">
        <v>6</v>
      </c>
      <c r="F2223" t="s">
        <v>709</v>
      </c>
      <c r="G2223" t="s">
        <v>5648</v>
      </c>
      <c r="H2223">
        <v>7</v>
      </c>
      <c r="I2223">
        <v>102056</v>
      </c>
      <c r="J2223">
        <v>102056</v>
      </c>
      <c r="K2223" t="s">
        <v>7044</v>
      </c>
      <c r="L2223">
        <v>0</v>
      </c>
      <c r="M2223" t="s">
        <v>5520</v>
      </c>
      <c r="N2223">
        <v>47839.28</v>
      </c>
      <c r="O2223">
        <v>0</v>
      </c>
      <c r="P2223">
        <v>0</v>
      </c>
      <c r="Q2223">
        <v>0</v>
      </c>
      <c r="R2223">
        <v>0</v>
      </c>
      <c r="S2223">
        <v>47839.28</v>
      </c>
    </row>
    <row r="2224" spans="1:19" x14ac:dyDescent="0.35">
      <c r="A2224">
        <v>2024</v>
      </c>
      <c r="B2224" t="s">
        <v>5820</v>
      </c>
      <c r="C2224">
        <v>53</v>
      </c>
      <c r="D2224">
        <v>2</v>
      </c>
      <c r="E2224">
        <v>1</v>
      </c>
      <c r="F2224" t="s">
        <v>738</v>
      </c>
      <c r="G2224" t="s">
        <v>6051</v>
      </c>
      <c r="H2224">
        <v>7</v>
      </c>
      <c r="I2224">
        <v>102056</v>
      </c>
      <c r="J2224">
        <v>1312</v>
      </c>
      <c r="K2224" t="s">
        <v>7042</v>
      </c>
      <c r="L2224">
        <v>0</v>
      </c>
      <c r="M2224" t="s">
        <v>5520</v>
      </c>
      <c r="N2224">
        <v>28451.68</v>
      </c>
      <c r="O2224">
        <v>12793.82</v>
      </c>
      <c r="P2224">
        <v>0</v>
      </c>
      <c r="Q2224">
        <v>11378.03</v>
      </c>
      <c r="R2224">
        <v>0</v>
      </c>
      <c r="S2224">
        <v>29867.47</v>
      </c>
    </row>
    <row r="2225" spans="1:19" x14ac:dyDescent="0.35">
      <c r="A2225">
        <v>2024</v>
      </c>
      <c r="B2225" t="s">
        <v>5820</v>
      </c>
      <c r="C2225">
        <v>53</v>
      </c>
      <c r="D2225">
        <v>2</v>
      </c>
      <c r="E2225">
        <v>4</v>
      </c>
      <c r="F2225" t="s">
        <v>639</v>
      </c>
      <c r="G2225" t="s">
        <v>7045</v>
      </c>
      <c r="H2225">
        <v>7</v>
      </c>
      <c r="I2225">
        <v>102056</v>
      </c>
      <c r="J2225">
        <v>1312</v>
      </c>
      <c r="K2225" t="s">
        <v>7042</v>
      </c>
      <c r="L2225">
        <v>0</v>
      </c>
      <c r="M2225" t="s">
        <v>5520</v>
      </c>
      <c r="N2225">
        <v>184125.49</v>
      </c>
      <c r="O2225">
        <v>106551.47</v>
      </c>
      <c r="P2225">
        <v>0</v>
      </c>
      <c r="Q2225">
        <v>204937.03</v>
      </c>
      <c r="R2225">
        <v>0</v>
      </c>
      <c r="S2225">
        <v>85739.93</v>
      </c>
    </row>
    <row r="2226" spans="1:19" x14ac:dyDescent="0.35">
      <c r="A2226">
        <v>2024</v>
      </c>
      <c r="B2226" t="s">
        <v>5603</v>
      </c>
      <c r="C2226">
        <v>54</v>
      </c>
      <c r="D2226">
        <v>2</v>
      </c>
      <c r="E2226">
        <v>4</v>
      </c>
      <c r="F2226" t="s">
        <v>555</v>
      </c>
      <c r="G2226" t="s">
        <v>6772</v>
      </c>
      <c r="H2226">
        <v>7</v>
      </c>
      <c r="I2226">
        <v>102056</v>
      </c>
      <c r="J2226">
        <v>102056</v>
      </c>
      <c r="K2226" t="s">
        <v>7044</v>
      </c>
      <c r="L2226">
        <v>0</v>
      </c>
      <c r="M2226" t="s">
        <v>5520</v>
      </c>
      <c r="N2226">
        <v>26622.73</v>
      </c>
      <c r="O2226">
        <v>0</v>
      </c>
      <c r="P2226">
        <v>0</v>
      </c>
      <c r="Q2226">
        <v>0</v>
      </c>
      <c r="R2226">
        <v>0</v>
      </c>
      <c r="S2226">
        <v>26622.73</v>
      </c>
    </row>
    <row r="2227" spans="1:19" x14ac:dyDescent="0.35">
      <c r="A2227">
        <v>2024</v>
      </c>
      <c r="B2227" t="s">
        <v>5611</v>
      </c>
      <c r="C2227">
        <v>57</v>
      </c>
      <c r="D2227">
        <v>2</v>
      </c>
      <c r="E2227">
        <v>2</v>
      </c>
      <c r="F2227" t="s">
        <v>735</v>
      </c>
      <c r="G2227" t="s">
        <v>6068</v>
      </c>
      <c r="H2227">
        <v>7</v>
      </c>
      <c r="I2227">
        <v>102056</v>
      </c>
      <c r="J2227">
        <v>1312</v>
      </c>
      <c r="K2227" t="s">
        <v>7042</v>
      </c>
      <c r="L2227">
        <v>0</v>
      </c>
      <c r="M2227" t="s">
        <v>5520</v>
      </c>
      <c r="N2227">
        <v>4421.67</v>
      </c>
      <c r="O2227">
        <v>831.08</v>
      </c>
      <c r="P2227">
        <v>0</v>
      </c>
      <c r="Q2227">
        <v>1000</v>
      </c>
      <c r="R2227">
        <v>0</v>
      </c>
      <c r="S2227">
        <v>4252.75</v>
      </c>
    </row>
    <row r="2228" spans="1:19" x14ac:dyDescent="0.35">
      <c r="A2228">
        <v>2024</v>
      </c>
      <c r="B2228" t="s">
        <v>5611</v>
      </c>
      <c r="C2228">
        <v>57</v>
      </c>
      <c r="D2228">
        <v>2</v>
      </c>
      <c r="E2228">
        <v>9</v>
      </c>
      <c r="F2228" t="s">
        <v>549</v>
      </c>
      <c r="G2228" t="s">
        <v>6069</v>
      </c>
      <c r="H2228">
        <v>7</v>
      </c>
      <c r="I2228">
        <v>102056</v>
      </c>
      <c r="J2228">
        <v>102056</v>
      </c>
      <c r="K2228" t="s">
        <v>7044</v>
      </c>
      <c r="L2228">
        <v>0</v>
      </c>
      <c r="M2228" t="s">
        <v>5520</v>
      </c>
      <c r="N2228">
        <v>31515.39</v>
      </c>
      <c r="O2228">
        <v>10521.92</v>
      </c>
      <c r="P2228">
        <v>0</v>
      </c>
      <c r="Q2228">
        <v>5599</v>
      </c>
      <c r="R2228">
        <v>0</v>
      </c>
      <c r="S2228">
        <v>36438.31</v>
      </c>
    </row>
    <row r="2229" spans="1:19" x14ac:dyDescent="0.35">
      <c r="A2229">
        <v>2024</v>
      </c>
      <c r="B2229" t="s">
        <v>5611</v>
      </c>
      <c r="C2229">
        <v>57</v>
      </c>
      <c r="D2229">
        <v>2</v>
      </c>
      <c r="E2229">
        <v>10</v>
      </c>
      <c r="F2229" t="s">
        <v>750</v>
      </c>
      <c r="G2229" t="s">
        <v>5734</v>
      </c>
      <c r="H2229">
        <v>7</v>
      </c>
      <c r="I2229">
        <v>102056</v>
      </c>
      <c r="J2229">
        <v>102056</v>
      </c>
      <c r="K2229" t="s">
        <v>7044</v>
      </c>
      <c r="L2229">
        <v>0</v>
      </c>
      <c r="M2229" t="s">
        <v>5520</v>
      </c>
      <c r="N2229">
        <v>1584.45</v>
      </c>
      <c r="O2229">
        <v>884.94</v>
      </c>
      <c r="P2229">
        <v>0</v>
      </c>
      <c r="Q2229">
        <v>500</v>
      </c>
      <c r="R2229">
        <v>0</v>
      </c>
      <c r="S2229">
        <v>1969.39</v>
      </c>
    </row>
    <row r="2230" spans="1:19" x14ac:dyDescent="0.35">
      <c r="A2230">
        <v>2024</v>
      </c>
      <c r="B2230" t="s">
        <v>5611</v>
      </c>
      <c r="C2230">
        <v>57</v>
      </c>
      <c r="D2230">
        <v>2</v>
      </c>
      <c r="E2230">
        <v>13</v>
      </c>
      <c r="F2230" t="s">
        <v>417</v>
      </c>
      <c r="G2230" t="s">
        <v>6633</v>
      </c>
      <c r="H2230">
        <v>7</v>
      </c>
      <c r="I2230">
        <v>102056</v>
      </c>
      <c r="J2230">
        <v>102056</v>
      </c>
      <c r="K2230" t="s">
        <v>7044</v>
      </c>
      <c r="L2230">
        <v>0</v>
      </c>
      <c r="M2230" t="s">
        <v>5520</v>
      </c>
      <c r="N2230">
        <v>28037.96</v>
      </c>
      <c r="O2230">
        <v>5026.05</v>
      </c>
      <c r="P2230">
        <v>0</v>
      </c>
      <c r="Q2230">
        <v>7700</v>
      </c>
      <c r="R2230">
        <v>0</v>
      </c>
      <c r="S2230">
        <v>25364.01</v>
      </c>
    </row>
    <row r="2231" spans="1:19" x14ac:dyDescent="0.35">
      <c r="A2231">
        <v>2024</v>
      </c>
      <c r="B2231" t="s">
        <v>5680</v>
      </c>
      <c r="C2231">
        <v>61</v>
      </c>
      <c r="D2231">
        <v>2</v>
      </c>
      <c r="E2231">
        <v>2</v>
      </c>
      <c r="F2231" t="s">
        <v>760</v>
      </c>
      <c r="G2231" t="s">
        <v>6071</v>
      </c>
      <c r="H2231">
        <v>7</v>
      </c>
      <c r="I2231">
        <v>102056</v>
      </c>
      <c r="J2231">
        <v>1312</v>
      </c>
      <c r="K2231" t="s">
        <v>7042</v>
      </c>
      <c r="L2231">
        <v>0</v>
      </c>
      <c r="M2231" t="s">
        <v>5520</v>
      </c>
      <c r="N2231">
        <v>42177.99</v>
      </c>
      <c r="O2231">
        <v>21026.01</v>
      </c>
      <c r="P2231">
        <v>0</v>
      </c>
      <c r="Q2231">
        <v>4210</v>
      </c>
      <c r="R2231">
        <v>0</v>
      </c>
      <c r="S2231">
        <v>58994</v>
      </c>
    </row>
    <row r="2232" spans="1:19" x14ac:dyDescent="0.35">
      <c r="A2232">
        <v>2024</v>
      </c>
      <c r="B2232" t="s">
        <v>5532</v>
      </c>
      <c r="C2232">
        <v>64</v>
      </c>
      <c r="D2232">
        <v>2</v>
      </c>
      <c r="E2232">
        <v>11</v>
      </c>
      <c r="F2232" t="s">
        <v>125</v>
      </c>
      <c r="G2232" t="s">
        <v>6077</v>
      </c>
      <c r="H2232">
        <v>7</v>
      </c>
      <c r="I2232">
        <v>102056</v>
      </c>
      <c r="J2232">
        <v>102056</v>
      </c>
      <c r="K2232" t="s">
        <v>7044</v>
      </c>
      <c r="L2232">
        <v>0</v>
      </c>
      <c r="M2232" t="s">
        <v>5520</v>
      </c>
      <c r="N2232">
        <v>62653.15</v>
      </c>
      <c r="O2232">
        <v>21663.29</v>
      </c>
      <c r="P2232">
        <v>0</v>
      </c>
      <c r="Q2232">
        <v>0</v>
      </c>
      <c r="R2232">
        <v>0</v>
      </c>
      <c r="S2232">
        <v>84316.44</v>
      </c>
    </row>
    <row r="2233" spans="1:19" x14ac:dyDescent="0.35">
      <c r="A2233">
        <v>2024</v>
      </c>
      <c r="B2233" t="s">
        <v>5691</v>
      </c>
      <c r="C2233">
        <v>69</v>
      </c>
      <c r="D2233">
        <v>2</v>
      </c>
      <c r="E2233">
        <v>8</v>
      </c>
      <c r="F2233" t="s">
        <v>786</v>
      </c>
      <c r="G2233" t="s">
        <v>6436</v>
      </c>
      <c r="H2233">
        <v>7</v>
      </c>
      <c r="I2233">
        <v>102056</v>
      </c>
      <c r="J2233">
        <v>1312</v>
      </c>
      <c r="K2233" t="s">
        <v>7043</v>
      </c>
      <c r="L2233">
        <v>0</v>
      </c>
      <c r="M2233" t="s">
        <v>5520</v>
      </c>
      <c r="N2233">
        <v>1652.81</v>
      </c>
      <c r="O2233">
        <v>0</v>
      </c>
      <c r="P2233">
        <v>0</v>
      </c>
      <c r="Q2233">
        <v>500</v>
      </c>
      <c r="R2233">
        <v>0</v>
      </c>
      <c r="S2233">
        <v>1152.81</v>
      </c>
    </row>
    <row r="2234" spans="1:19" x14ac:dyDescent="0.35">
      <c r="A2234">
        <v>2024</v>
      </c>
      <c r="B2234" t="s">
        <v>5538</v>
      </c>
      <c r="C2234">
        <v>71</v>
      </c>
      <c r="D2234">
        <v>2</v>
      </c>
      <c r="E2234">
        <v>7</v>
      </c>
      <c r="F2234" t="s">
        <v>629</v>
      </c>
      <c r="G2234" t="s">
        <v>6236</v>
      </c>
      <c r="H2234">
        <v>7</v>
      </c>
      <c r="I2234">
        <v>102056</v>
      </c>
      <c r="J2234">
        <v>1301</v>
      </c>
      <c r="K2234" t="s">
        <v>7042</v>
      </c>
      <c r="L2234">
        <v>0</v>
      </c>
      <c r="M2234" t="s">
        <v>5520</v>
      </c>
      <c r="N2234">
        <v>7187.41</v>
      </c>
      <c r="O2234">
        <v>4084.25</v>
      </c>
      <c r="P2234">
        <v>0</v>
      </c>
      <c r="Q2234">
        <v>2500</v>
      </c>
      <c r="R2234">
        <v>0</v>
      </c>
      <c r="S2234">
        <v>8771.66</v>
      </c>
    </row>
    <row r="2235" spans="1:19" x14ac:dyDescent="0.35">
      <c r="A2235">
        <v>2024</v>
      </c>
      <c r="B2235" t="s">
        <v>5538</v>
      </c>
      <c r="C2235">
        <v>71</v>
      </c>
      <c r="D2235">
        <v>2</v>
      </c>
      <c r="E2235">
        <v>9</v>
      </c>
      <c r="F2235" t="s">
        <v>578</v>
      </c>
      <c r="G2235" t="s">
        <v>5724</v>
      </c>
      <c r="H2235">
        <v>7</v>
      </c>
      <c r="I2235">
        <v>102056</v>
      </c>
      <c r="J2235">
        <v>1312</v>
      </c>
      <c r="K2235" t="s">
        <v>7042</v>
      </c>
      <c r="L2235">
        <v>0</v>
      </c>
      <c r="M2235" t="s">
        <v>5520</v>
      </c>
      <c r="N2235">
        <v>21255.759999999998</v>
      </c>
      <c r="O2235">
        <v>0</v>
      </c>
      <c r="P2235">
        <v>0</v>
      </c>
      <c r="Q2235">
        <v>2800</v>
      </c>
      <c r="R2235">
        <v>0</v>
      </c>
      <c r="S2235">
        <v>18455.759999999998</v>
      </c>
    </row>
    <row r="2236" spans="1:19" x14ac:dyDescent="0.35">
      <c r="A2236">
        <v>2024</v>
      </c>
      <c r="B2236" t="s">
        <v>5594</v>
      </c>
      <c r="C2236">
        <v>73</v>
      </c>
      <c r="D2236">
        <v>2</v>
      </c>
      <c r="E2236">
        <v>2</v>
      </c>
      <c r="F2236" t="s">
        <v>621</v>
      </c>
      <c r="G2236" t="s">
        <v>5735</v>
      </c>
      <c r="H2236">
        <v>7</v>
      </c>
      <c r="I2236">
        <v>102056</v>
      </c>
      <c r="J2236">
        <v>102056</v>
      </c>
      <c r="K2236" t="s">
        <v>7044</v>
      </c>
      <c r="L2236">
        <v>0</v>
      </c>
      <c r="M2236" t="s">
        <v>5520</v>
      </c>
      <c r="N2236">
        <v>15822.02</v>
      </c>
      <c r="O2236">
        <v>0</v>
      </c>
      <c r="P2236">
        <v>0</v>
      </c>
      <c r="Q2236">
        <v>0</v>
      </c>
      <c r="R2236">
        <v>0</v>
      </c>
      <c r="S2236">
        <v>15822.02</v>
      </c>
    </row>
    <row r="2237" spans="1:19" x14ac:dyDescent="0.35">
      <c r="A2237">
        <v>2024</v>
      </c>
      <c r="B2237" t="s">
        <v>5876</v>
      </c>
      <c r="C2237">
        <v>74</v>
      </c>
      <c r="D2237">
        <v>2</v>
      </c>
      <c r="E2237">
        <v>9</v>
      </c>
      <c r="F2237" t="s">
        <v>377</v>
      </c>
      <c r="G2237" t="s">
        <v>6504</v>
      </c>
      <c r="H2237">
        <v>7</v>
      </c>
      <c r="I2237">
        <v>102056</v>
      </c>
      <c r="J2237">
        <v>102056</v>
      </c>
      <c r="K2237" t="s">
        <v>7044</v>
      </c>
      <c r="L2237">
        <v>0</v>
      </c>
      <c r="M2237" t="s">
        <v>5520</v>
      </c>
      <c r="N2237">
        <v>175620.56</v>
      </c>
      <c r="O2237">
        <v>20702.29</v>
      </c>
      <c r="P2237">
        <v>0</v>
      </c>
      <c r="Q2237">
        <v>19307.82</v>
      </c>
      <c r="R2237">
        <v>0</v>
      </c>
      <c r="S2237">
        <v>177015.03</v>
      </c>
    </row>
    <row r="2238" spans="1:19" x14ac:dyDescent="0.35">
      <c r="A2238">
        <v>2024</v>
      </c>
      <c r="B2238" t="s">
        <v>5578</v>
      </c>
      <c r="C2238">
        <v>79</v>
      </c>
      <c r="D2238">
        <v>2</v>
      </c>
      <c r="E2238">
        <v>3</v>
      </c>
      <c r="F2238" t="s">
        <v>818</v>
      </c>
      <c r="G2238" t="s">
        <v>5750</v>
      </c>
      <c r="H2238">
        <v>7</v>
      </c>
      <c r="I2238">
        <v>102056</v>
      </c>
      <c r="J2238">
        <v>1312</v>
      </c>
      <c r="K2238" t="s">
        <v>7043</v>
      </c>
      <c r="L2238">
        <v>0</v>
      </c>
      <c r="M2238" t="s">
        <v>5520</v>
      </c>
      <c r="N2238">
        <v>13959.89</v>
      </c>
      <c r="O2238">
        <v>1997.64</v>
      </c>
      <c r="P2238">
        <v>0</v>
      </c>
      <c r="Q2238">
        <v>1101.2</v>
      </c>
      <c r="R2238">
        <v>0</v>
      </c>
      <c r="S2238">
        <v>14856.33</v>
      </c>
    </row>
    <row r="2239" spans="1:19" x14ac:dyDescent="0.35">
      <c r="A2239">
        <v>2024</v>
      </c>
      <c r="B2239" t="s">
        <v>6113</v>
      </c>
      <c r="C2239">
        <v>82</v>
      </c>
      <c r="D2239">
        <v>2</v>
      </c>
      <c r="E2239">
        <v>7</v>
      </c>
      <c r="F2239" t="s">
        <v>690</v>
      </c>
      <c r="G2239" t="s">
        <v>6336</v>
      </c>
      <c r="H2239">
        <v>7</v>
      </c>
      <c r="I2239">
        <v>102056</v>
      </c>
      <c r="J2239">
        <v>1312</v>
      </c>
      <c r="K2239" t="s">
        <v>7043</v>
      </c>
      <c r="L2239">
        <v>0</v>
      </c>
      <c r="M2239" t="s">
        <v>5520</v>
      </c>
      <c r="N2239">
        <v>14801.2</v>
      </c>
      <c r="O2239">
        <v>181679.86</v>
      </c>
      <c r="P2239">
        <v>0</v>
      </c>
      <c r="Q2239">
        <v>128138.4</v>
      </c>
      <c r="R2239">
        <v>0</v>
      </c>
      <c r="S2239">
        <v>68342.66</v>
      </c>
    </row>
    <row r="2240" spans="1:19" x14ac:dyDescent="0.35">
      <c r="A2240">
        <v>2024</v>
      </c>
      <c r="B2240" t="s">
        <v>5686</v>
      </c>
      <c r="C2240">
        <v>84</v>
      </c>
      <c r="D2240">
        <v>2</v>
      </c>
      <c r="E2240">
        <v>8</v>
      </c>
      <c r="F2240" t="s">
        <v>834</v>
      </c>
      <c r="G2240" t="s">
        <v>6123</v>
      </c>
      <c r="H2240">
        <v>7</v>
      </c>
      <c r="I2240">
        <v>102056</v>
      </c>
      <c r="J2240">
        <v>1312</v>
      </c>
      <c r="K2240" t="s">
        <v>7042</v>
      </c>
      <c r="L2240">
        <v>0</v>
      </c>
      <c r="M2240" t="s">
        <v>5520</v>
      </c>
      <c r="N2240">
        <v>13930.83</v>
      </c>
      <c r="O2240">
        <v>8736.4</v>
      </c>
      <c r="P2240">
        <v>0</v>
      </c>
      <c r="Q2240">
        <v>8387.5</v>
      </c>
      <c r="R2240">
        <v>0</v>
      </c>
      <c r="S2240">
        <v>14279.73</v>
      </c>
    </row>
    <row r="2241" spans="1:19" x14ac:dyDescent="0.35">
      <c r="A2241">
        <v>2024</v>
      </c>
      <c r="B2241" t="s">
        <v>5551</v>
      </c>
      <c r="C2241">
        <v>89</v>
      </c>
      <c r="D2241">
        <v>2</v>
      </c>
      <c r="E2241">
        <v>4</v>
      </c>
      <c r="F2241" t="s">
        <v>354</v>
      </c>
      <c r="G2241" t="s">
        <v>6134</v>
      </c>
      <c r="H2241">
        <v>7</v>
      </c>
      <c r="I2241">
        <v>102056</v>
      </c>
      <c r="J2241">
        <v>102056</v>
      </c>
      <c r="K2241" t="s">
        <v>7044</v>
      </c>
      <c r="L2241">
        <v>0</v>
      </c>
      <c r="M2241" t="s">
        <v>5520</v>
      </c>
      <c r="N2241">
        <v>5344.65</v>
      </c>
      <c r="O2241">
        <v>1545.26</v>
      </c>
      <c r="P2241">
        <v>0</v>
      </c>
      <c r="Q2241">
        <v>868.14</v>
      </c>
      <c r="R2241">
        <v>0</v>
      </c>
      <c r="S2241">
        <v>6021.77</v>
      </c>
    </row>
    <row r="2242" spans="1:19" x14ac:dyDescent="0.35">
      <c r="A2242">
        <v>2024</v>
      </c>
      <c r="B2242" t="s">
        <v>5551</v>
      </c>
      <c r="C2242">
        <v>89</v>
      </c>
      <c r="D2242">
        <v>2</v>
      </c>
      <c r="E2242">
        <v>10</v>
      </c>
      <c r="F2242" t="s">
        <v>254</v>
      </c>
      <c r="G2242" t="s">
        <v>6136</v>
      </c>
      <c r="H2242">
        <v>7</v>
      </c>
      <c r="I2242">
        <v>102056</v>
      </c>
      <c r="J2242">
        <v>102056</v>
      </c>
      <c r="K2242" t="s">
        <v>7044</v>
      </c>
      <c r="L2242">
        <v>0</v>
      </c>
      <c r="M2242" t="s">
        <v>5520</v>
      </c>
      <c r="N2242">
        <v>17539.97</v>
      </c>
      <c r="O2242">
        <v>0</v>
      </c>
      <c r="P2242">
        <v>0</v>
      </c>
      <c r="Q2242">
        <v>1000</v>
      </c>
      <c r="R2242">
        <v>0</v>
      </c>
      <c r="S2242">
        <v>16539.97</v>
      </c>
    </row>
    <row r="2243" spans="1:19" x14ac:dyDescent="0.35">
      <c r="A2243">
        <v>2024</v>
      </c>
      <c r="B2243" t="s">
        <v>5773</v>
      </c>
      <c r="C2243">
        <v>91</v>
      </c>
      <c r="D2243">
        <v>2</v>
      </c>
      <c r="E2243">
        <v>3</v>
      </c>
      <c r="F2243" t="s">
        <v>637</v>
      </c>
      <c r="G2243" t="s">
        <v>6145</v>
      </c>
      <c r="H2243">
        <v>7</v>
      </c>
      <c r="I2243">
        <v>102056</v>
      </c>
      <c r="J2243">
        <v>102056</v>
      </c>
      <c r="K2243" t="s">
        <v>7043</v>
      </c>
      <c r="L2243">
        <v>0</v>
      </c>
      <c r="M2243" t="s">
        <v>5520</v>
      </c>
      <c r="N2243">
        <v>24111.32</v>
      </c>
      <c r="O2243">
        <v>71369.91</v>
      </c>
      <c r="P2243">
        <v>0</v>
      </c>
      <c r="Q2243">
        <v>42197.95</v>
      </c>
      <c r="R2243">
        <v>0</v>
      </c>
      <c r="S2243">
        <v>53283.28</v>
      </c>
    </row>
    <row r="2244" spans="1:19" x14ac:dyDescent="0.35">
      <c r="A2244">
        <v>2024</v>
      </c>
      <c r="B2244" t="s">
        <v>5775</v>
      </c>
      <c r="C2244">
        <v>92</v>
      </c>
      <c r="D2244">
        <v>2</v>
      </c>
      <c r="E2244">
        <v>3</v>
      </c>
      <c r="F2244" t="s">
        <v>862</v>
      </c>
      <c r="G2244" t="s">
        <v>5776</v>
      </c>
      <c r="H2244">
        <v>7</v>
      </c>
      <c r="I2244">
        <v>102056</v>
      </c>
      <c r="J2244">
        <v>1312</v>
      </c>
      <c r="K2244" t="s">
        <v>7042</v>
      </c>
      <c r="L2244">
        <v>0</v>
      </c>
      <c r="M2244" t="s">
        <v>5520</v>
      </c>
      <c r="N2244">
        <v>3808.09</v>
      </c>
      <c r="O2244">
        <v>0</v>
      </c>
      <c r="P2244">
        <v>0</v>
      </c>
      <c r="Q2244">
        <v>2620</v>
      </c>
      <c r="R2244">
        <v>0</v>
      </c>
      <c r="S2244">
        <v>1188.0899999999999</v>
      </c>
    </row>
    <row r="2245" spans="1:19" x14ac:dyDescent="0.35">
      <c r="A2245">
        <v>2024</v>
      </c>
      <c r="B2245" t="s">
        <v>5775</v>
      </c>
      <c r="C2245">
        <v>92</v>
      </c>
      <c r="D2245">
        <v>2</v>
      </c>
      <c r="E2245">
        <v>8</v>
      </c>
      <c r="F2245" t="s">
        <v>278</v>
      </c>
      <c r="G2245" t="s">
        <v>6148</v>
      </c>
      <c r="H2245">
        <v>7</v>
      </c>
      <c r="I2245">
        <v>102056</v>
      </c>
      <c r="J2245">
        <v>1312</v>
      </c>
      <c r="K2245" t="s">
        <v>7043</v>
      </c>
      <c r="L2245">
        <v>0</v>
      </c>
      <c r="M2245" t="s">
        <v>5520</v>
      </c>
      <c r="N2245">
        <v>3313.91</v>
      </c>
      <c r="O2245">
        <v>3582.46</v>
      </c>
      <c r="P2245">
        <v>0</v>
      </c>
      <c r="Q2245">
        <v>2860</v>
      </c>
      <c r="R2245">
        <v>0</v>
      </c>
      <c r="S2245">
        <v>4036.37</v>
      </c>
    </row>
    <row r="2246" spans="1:19" x14ac:dyDescent="0.35">
      <c r="A2246">
        <v>2024</v>
      </c>
      <c r="B2246" t="s">
        <v>5624</v>
      </c>
      <c r="C2246">
        <v>8</v>
      </c>
      <c r="D2246">
        <v>2</v>
      </c>
      <c r="E2246">
        <v>7</v>
      </c>
      <c r="F2246" t="s">
        <v>300</v>
      </c>
      <c r="G2246" t="s">
        <v>6175</v>
      </c>
      <c r="H2246">
        <v>7</v>
      </c>
      <c r="I2246">
        <v>102056</v>
      </c>
      <c r="J2246">
        <v>1312</v>
      </c>
      <c r="K2246" t="s">
        <v>7046</v>
      </c>
      <c r="L2246">
        <v>0</v>
      </c>
      <c r="M2246" t="s">
        <v>5520</v>
      </c>
      <c r="N2246">
        <v>34667.300000000003</v>
      </c>
      <c r="O2246">
        <v>6566.28</v>
      </c>
      <c r="P2246">
        <v>0</v>
      </c>
      <c r="Q2246">
        <v>8315.3700000000008</v>
      </c>
      <c r="R2246">
        <v>0</v>
      </c>
      <c r="S2246">
        <v>32918.21</v>
      </c>
    </row>
    <row r="2247" spans="1:19" x14ac:dyDescent="0.35">
      <c r="A2247">
        <v>2024</v>
      </c>
      <c r="B2247" t="s">
        <v>5569</v>
      </c>
      <c r="C2247">
        <v>20</v>
      </c>
      <c r="D2247">
        <v>2</v>
      </c>
      <c r="E2247">
        <v>10</v>
      </c>
      <c r="F2247" t="s">
        <v>576</v>
      </c>
      <c r="G2247" t="s">
        <v>5756</v>
      </c>
      <c r="H2247">
        <v>7</v>
      </c>
      <c r="I2247">
        <v>102056</v>
      </c>
      <c r="J2247">
        <v>13</v>
      </c>
      <c r="K2247" t="s">
        <v>7047</v>
      </c>
      <c r="L2247">
        <v>0</v>
      </c>
      <c r="M2247" t="s">
        <v>5520</v>
      </c>
      <c r="N2247">
        <v>3651.76</v>
      </c>
      <c r="O2247">
        <v>0</v>
      </c>
      <c r="P2247">
        <v>0</v>
      </c>
      <c r="Q2247">
        <v>1500</v>
      </c>
      <c r="R2247">
        <v>0</v>
      </c>
      <c r="S2247">
        <v>2151.7600000000002</v>
      </c>
    </row>
    <row r="2248" spans="1:19" x14ac:dyDescent="0.35">
      <c r="A2248">
        <v>2024</v>
      </c>
      <c r="B2248" t="s">
        <v>5717</v>
      </c>
      <c r="C2248">
        <v>45</v>
      </c>
      <c r="D2248">
        <v>2</v>
      </c>
      <c r="E2248">
        <v>8</v>
      </c>
      <c r="F2248" t="s">
        <v>530</v>
      </c>
      <c r="G2248" t="s">
        <v>6345</v>
      </c>
      <c r="H2248">
        <v>7</v>
      </c>
      <c r="I2248">
        <v>102056</v>
      </c>
      <c r="J2248">
        <v>1312</v>
      </c>
      <c r="K2248" t="s">
        <v>7046</v>
      </c>
      <c r="L2248">
        <v>0</v>
      </c>
      <c r="M2248" t="s">
        <v>5520</v>
      </c>
      <c r="N2248">
        <v>565433.13</v>
      </c>
      <c r="O2248">
        <v>455063.68</v>
      </c>
      <c r="P2248">
        <v>0</v>
      </c>
      <c r="Q2248">
        <v>506953.08</v>
      </c>
      <c r="R2248">
        <v>0</v>
      </c>
      <c r="S2248">
        <v>513543.73</v>
      </c>
    </row>
    <row r="2249" spans="1:19" x14ac:dyDescent="0.35">
      <c r="A2249">
        <v>2024</v>
      </c>
      <c r="B2249" t="s">
        <v>5688</v>
      </c>
      <c r="C2249">
        <v>87</v>
      </c>
      <c r="D2249">
        <v>2</v>
      </c>
      <c r="E2249">
        <v>2</v>
      </c>
      <c r="F2249" t="s">
        <v>845</v>
      </c>
      <c r="G2249" t="s">
        <v>6758</v>
      </c>
      <c r="H2249">
        <v>7</v>
      </c>
      <c r="I2249">
        <v>102056</v>
      </c>
      <c r="J2249">
        <v>1312</v>
      </c>
      <c r="K2249" t="s">
        <v>7046</v>
      </c>
      <c r="L2249">
        <v>0</v>
      </c>
      <c r="M2249" t="s">
        <v>5520</v>
      </c>
      <c r="N2249">
        <v>23685.71</v>
      </c>
      <c r="O2249">
        <v>1822.41</v>
      </c>
      <c r="P2249">
        <v>0</v>
      </c>
      <c r="Q2249">
        <v>0</v>
      </c>
      <c r="R2249">
        <v>0</v>
      </c>
      <c r="S2249">
        <v>25508.12</v>
      </c>
    </row>
    <row r="2250" spans="1:19" x14ac:dyDescent="0.35">
      <c r="A2250">
        <v>2024</v>
      </c>
      <c r="B2250" t="s">
        <v>5773</v>
      </c>
      <c r="C2250">
        <v>91</v>
      </c>
      <c r="D2250">
        <v>2</v>
      </c>
      <c r="E2250">
        <v>5</v>
      </c>
      <c r="F2250" t="s">
        <v>480</v>
      </c>
      <c r="G2250" t="s">
        <v>6256</v>
      </c>
      <c r="H2250">
        <v>7</v>
      </c>
      <c r="I2250">
        <v>102056</v>
      </c>
      <c r="J2250">
        <v>1312</v>
      </c>
      <c r="K2250" t="s">
        <v>7046</v>
      </c>
      <c r="L2250">
        <v>0</v>
      </c>
      <c r="M2250" t="s">
        <v>5520</v>
      </c>
      <c r="N2250">
        <v>413888</v>
      </c>
      <c r="O2250">
        <v>30000</v>
      </c>
      <c r="P2250">
        <v>0</v>
      </c>
      <c r="Q2250">
        <v>28081.25</v>
      </c>
      <c r="R2250">
        <v>0</v>
      </c>
      <c r="S2250">
        <v>415806.75</v>
      </c>
    </row>
    <row r="2251" spans="1:19" x14ac:dyDescent="0.35">
      <c r="A2251">
        <v>2024</v>
      </c>
      <c r="B2251" t="s">
        <v>5788</v>
      </c>
      <c r="C2251">
        <v>33</v>
      </c>
      <c r="D2251">
        <v>2</v>
      </c>
      <c r="E2251">
        <v>1</v>
      </c>
      <c r="F2251" t="s">
        <v>620</v>
      </c>
      <c r="G2251" t="s">
        <v>5984</v>
      </c>
      <c r="H2251">
        <v>7</v>
      </c>
      <c r="I2251">
        <v>950237</v>
      </c>
      <c r="J2251">
        <v>4</v>
      </c>
      <c r="K2251" t="s">
        <v>7048</v>
      </c>
      <c r="L2251">
        <v>0</v>
      </c>
      <c r="M2251" t="s">
        <v>5520</v>
      </c>
      <c r="N2251">
        <v>3610.9</v>
      </c>
      <c r="O2251">
        <v>956.3</v>
      </c>
      <c r="P2251">
        <v>0</v>
      </c>
      <c r="Q2251">
        <v>0</v>
      </c>
      <c r="R2251">
        <v>0</v>
      </c>
      <c r="S2251">
        <v>4567.2</v>
      </c>
    </row>
    <row r="2252" spans="1:19" x14ac:dyDescent="0.35">
      <c r="A2252">
        <v>2024</v>
      </c>
      <c r="B2252" t="s">
        <v>5989</v>
      </c>
      <c r="C2252">
        <v>34</v>
      </c>
      <c r="D2252">
        <v>2</v>
      </c>
      <c r="E2252">
        <v>1</v>
      </c>
      <c r="F2252" t="s">
        <v>391</v>
      </c>
      <c r="G2252" t="s">
        <v>6201</v>
      </c>
      <c r="H2252">
        <v>7</v>
      </c>
      <c r="I2252">
        <v>900023</v>
      </c>
      <c r="J2252">
        <v>9</v>
      </c>
      <c r="K2252" t="s">
        <v>7049</v>
      </c>
      <c r="L2252">
        <v>0</v>
      </c>
      <c r="M2252" t="s">
        <v>5520</v>
      </c>
      <c r="N2252">
        <v>69108.100000000006</v>
      </c>
      <c r="O2252">
        <v>856689.95</v>
      </c>
      <c r="P2252">
        <v>0</v>
      </c>
      <c r="Q2252">
        <v>866619.76</v>
      </c>
      <c r="R2252">
        <v>0</v>
      </c>
      <c r="S2252">
        <v>59178.29</v>
      </c>
    </row>
    <row r="2253" spans="1:19" x14ac:dyDescent="0.35">
      <c r="A2253">
        <v>2024</v>
      </c>
      <c r="B2253" t="s">
        <v>5844</v>
      </c>
      <c r="C2253">
        <v>19</v>
      </c>
      <c r="D2253">
        <v>2</v>
      </c>
      <c r="E2253">
        <v>10</v>
      </c>
      <c r="F2253" t="s">
        <v>311</v>
      </c>
      <c r="G2253" t="s">
        <v>6570</v>
      </c>
      <c r="H2253">
        <v>7</v>
      </c>
      <c r="I2253">
        <v>950118</v>
      </c>
      <c r="J2253">
        <v>4</v>
      </c>
      <c r="K2253" t="s">
        <v>7050</v>
      </c>
      <c r="L2253">
        <v>0</v>
      </c>
      <c r="M2253" t="s">
        <v>5520</v>
      </c>
      <c r="N2253">
        <v>1785.68</v>
      </c>
      <c r="O2253">
        <v>0</v>
      </c>
      <c r="P2253">
        <v>0</v>
      </c>
      <c r="Q2253">
        <v>0</v>
      </c>
      <c r="R2253">
        <v>0</v>
      </c>
      <c r="S2253">
        <v>1785.68</v>
      </c>
    </row>
    <row r="2254" spans="1:19" x14ac:dyDescent="0.35">
      <c r="A2254">
        <v>2024</v>
      </c>
      <c r="B2254" t="s">
        <v>5668</v>
      </c>
      <c r="C2254">
        <v>9</v>
      </c>
      <c r="D2254">
        <v>2</v>
      </c>
      <c r="E2254">
        <v>7</v>
      </c>
      <c r="F2254" t="s">
        <v>508</v>
      </c>
      <c r="G2254" t="s">
        <v>7051</v>
      </c>
      <c r="H2254">
        <v>7</v>
      </c>
      <c r="I2254">
        <v>900002</v>
      </c>
      <c r="J2254">
        <v>9999</v>
      </c>
      <c r="K2254" t="s">
        <v>7052</v>
      </c>
      <c r="L2254">
        <v>0</v>
      </c>
      <c r="M2254" t="s">
        <v>5520</v>
      </c>
      <c r="N2254">
        <v>4954.53</v>
      </c>
      <c r="O2254">
        <v>34603.019999999997</v>
      </c>
      <c r="P2254">
        <v>0</v>
      </c>
      <c r="Q2254">
        <v>29345.84</v>
      </c>
      <c r="R2254">
        <v>0</v>
      </c>
      <c r="S2254">
        <v>10211.709999999999</v>
      </c>
    </row>
    <row r="2255" spans="1:19" x14ac:dyDescent="0.35">
      <c r="A2255">
        <v>2024</v>
      </c>
      <c r="B2255" t="s">
        <v>5927</v>
      </c>
      <c r="C2255">
        <v>11</v>
      </c>
      <c r="D2255">
        <v>2</v>
      </c>
      <c r="E2255">
        <v>6</v>
      </c>
      <c r="F2255" t="s">
        <v>523</v>
      </c>
      <c r="G2255" t="s">
        <v>7053</v>
      </c>
      <c r="H2255">
        <v>7</v>
      </c>
      <c r="I2255">
        <v>900001</v>
      </c>
      <c r="J2255">
        <v>123</v>
      </c>
      <c r="K2255" t="s">
        <v>7054</v>
      </c>
      <c r="L2255">
        <v>0</v>
      </c>
      <c r="M2255" t="s">
        <v>5520</v>
      </c>
      <c r="N2255">
        <v>1084.8</v>
      </c>
      <c r="O2255">
        <v>0</v>
      </c>
      <c r="P2255">
        <v>0</v>
      </c>
      <c r="Q2255">
        <v>449.12</v>
      </c>
      <c r="R2255">
        <v>0</v>
      </c>
      <c r="S2255">
        <v>635.67999999999995</v>
      </c>
    </row>
    <row r="2256" spans="1:19" x14ac:dyDescent="0.35">
      <c r="A2256">
        <v>2024</v>
      </c>
      <c r="B2256" t="s">
        <v>5603</v>
      </c>
      <c r="C2256">
        <v>54</v>
      </c>
      <c r="D2256">
        <v>2</v>
      </c>
      <c r="E2256">
        <v>2</v>
      </c>
      <c r="F2256" t="s">
        <v>678</v>
      </c>
      <c r="G2256" t="s">
        <v>6053</v>
      </c>
      <c r="H2256">
        <v>7</v>
      </c>
      <c r="I2256">
        <v>900001</v>
      </c>
      <c r="J2256">
        <v>806</v>
      </c>
      <c r="K2256" t="s">
        <v>7054</v>
      </c>
      <c r="L2256">
        <v>0</v>
      </c>
      <c r="M2256" t="s">
        <v>5520</v>
      </c>
      <c r="N2256">
        <v>1322.58</v>
      </c>
      <c r="O2256">
        <v>0</v>
      </c>
      <c r="P2256">
        <v>0</v>
      </c>
      <c r="Q2256">
        <v>631.94000000000005</v>
      </c>
      <c r="R2256">
        <v>0</v>
      </c>
      <c r="S2256">
        <v>690.64</v>
      </c>
    </row>
    <row r="2257" spans="1:19" x14ac:dyDescent="0.35">
      <c r="A2257">
        <v>2024</v>
      </c>
      <c r="B2257" t="s">
        <v>5603</v>
      </c>
      <c r="C2257">
        <v>54</v>
      </c>
      <c r="D2257">
        <v>2</v>
      </c>
      <c r="E2257">
        <v>5</v>
      </c>
      <c r="F2257" t="s">
        <v>311</v>
      </c>
      <c r="G2257" t="s">
        <v>6625</v>
      </c>
      <c r="H2257">
        <v>7</v>
      </c>
      <c r="I2257">
        <v>900002</v>
      </c>
      <c r="J2257">
        <v>700</v>
      </c>
      <c r="K2257" t="s">
        <v>7054</v>
      </c>
      <c r="L2257">
        <v>0</v>
      </c>
      <c r="M2257" t="s">
        <v>5520</v>
      </c>
      <c r="N2257">
        <v>-7349.48</v>
      </c>
      <c r="O2257">
        <v>0</v>
      </c>
      <c r="P2257">
        <v>0</v>
      </c>
      <c r="Q2257">
        <v>0</v>
      </c>
      <c r="R2257">
        <v>0</v>
      </c>
      <c r="S2257">
        <v>-7349.48</v>
      </c>
    </row>
    <row r="2258" spans="1:19" x14ac:dyDescent="0.35">
      <c r="A2258">
        <v>2024</v>
      </c>
      <c r="B2258" t="s">
        <v>5603</v>
      </c>
      <c r="C2258">
        <v>54</v>
      </c>
      <c r="D2258">
        <v>2</v>
      </c>
      <c r="E2258">
        <v>6</v>
      </c>
      <c r="F2258" t="s">
        <v>741</v>
      </c>
      <c r="G2258" t="s">
        <v>6055</v>
      </c>
      <c r="H2258">
        <v>7</v>
      </c>
      <c r="I2258">
        <v>900007</v>
      </c>
      <c r="J2258">
        <v>9999</v>
      </c>
      <c r="K2258" t="s">
        <v>7054</v>
      </c>
      <c r="L2258">
        <v>0</v>
      </c>
      <c r="M2258" t="s">
        <v>5520</v>
      </c>
      <c r="N2258">
        <v>0.03</v>
      </c>
      <c r="O2258">
        <v>661.89</v>
      </c>
      <c r="P2258">
        <v>0</v>
      </c>
      <c r="Q2258">
        <v>661.92</v>
      </c>
      <c r="R2258">
        <v>0</v>
      </c>
      <c r="S2258">
        <v>0</v>
      </c>
    </row>
    <row r="2259" spans="1:19" x14ac:dyDescent="0.35">
      <c r="A2259">
        <v>2024</v>
      </c>
      <c r="B2259" t="s">
        <v>6084</v>
      </c>
      <c r="C2259">
        <v>67</v>
      </c>
      <c r="D2259">
        <v>2</v>
      </c>
      <c r="E2259">
        <v>5</v>
      </c>
      <c r="F2259" t="s">
        <v>782</v>
      </c>
      <c r="G2259" t="s">
        <v>6086</v>
      </c>
      <c r="H2259">
        <v>7</v>
      </c>
      <c r="I2259">
        <v>900005</v>
      </c>
      <c r="J2259">
        <v>806</v>
      </c>
      <c r="K2259" t="s">
        <v>7054</v>
      </c>
      <c r="L2259">
        <v>0</v>
      </c>
      <c r="M2259" t="s">
        <v>5520</v>
      </c>
      <c r="N2259">
        <v>1657.67</v>
      </c>
      <c r="O2259">
        <v>4090.72</v>
      </c>
      <c r="P2259">
        <v>0</v>
      </c>
      <c r="Q2259">
        <v>4034.69</v>
      </c>
      <c r="R2259">
        <v>0</v>
      </c>
      <c r="S2259">
        <v>1713.7</v>
      </c>
    </row>
    <row r="2260" spans="1:19" x14ac:dyDescent="0.35">
      <c r="A2260">
        <v>2024</v>
      </c>
      <c r="B2260" t="s">
        <v>5686</v>
      </c>
      <c r="C2260">
        <v>84</v>
      </c>
      <c r="D2260">
        <v>2</v>
      </c>
      <c r="E2260">
        <v>4</v>
      </c>
      <c r="F2260" t="s">
        <v>831</v>
      </c>
      <c r="G2260" t="s">
        <v>5687</v>
      </c>
      <c r="H2260">
        <v>7</v>
      </c>
      <c r="I2260">
        <v>900001</v>
      </c>
      <c r="J2260">
        <v>900</v>
      </c>
      <c r="K2260" t="s">
        <v>7054</v>
      </c>
      <c r="L2260">
        <v>0</v>
      </c>
      <c r="M2260" t="s">
        <v>5520</v>
      </c>
      <c r="N2260">
        <v>1329</v>
      </c>
      <c r="O2260">
        <v>3008.53</v>
      </c>
      <c r="P2260">
        <v>0</v>
      </c>
      <c r="Q2260">
        <v>3008.53</v>
      </c>
      <c r="R2260">
        <v>0</v>
      </c>
      <c r="S2260">
        <v>1329</v>
      </c>
    </row>
    <row r="2261" spans="1:19" x14ac:dyDescent="0.35">
      <c r="A2261">
        <v>2024</v>
      </c>
      <c r="B2261" t="s">
        <v>5600</v>
      </c>
      <c r="C2261">
        <v>29</v>
      </c>
      <c r="D2261">
        <v>2</v>
      </c>
      <c r="E2261">
        <v>7</v>
      </c>
      <c r="F2261" t="s">
        <v>125</v>
      </c>
      <c r="G2261" t="s">
        <v>5632</v>
      </c>
      <c r="H2261">
        <v>7</v>
      </c>
      <c r="I2261">
        <v>900002</v>
      </c>
      <c r="J2261">
        <v>9999</v>
      </c>
      <c r="K2261" t="s">
        <v>7055</v>
      </c>
      <c r="L2261">
        <v>0</v>
      </c>
      <c r="M2261" t="s">
        <v>5520</v>
      </c>
      <c r="N2261">
        <v>0</v>
      </c>
      <c r="O2261">
        <v>99880.61</v>
      </c>
      <c r="P2261">
        <v>0</v>
      </c>
      <c r="Q2261">
        <v>99880.61</v>
      </c>
      <c r="R2261">
        <v>0</v>
      </c>
      <c r="S2261">
        <v>0</v>
      </c>
    </row>
    <row r="2262" spans="1:19" x14ac:dyDescent="0.35">
      <c r="A2262">
        <v>2024</v>
      </c>
      <c r="B2262" t="s">
        <v>5558</v>
      </c>
      <c r="C2262">
        <v>42</v>
      </c>
      <c r="D2262">
        <v>2</v>
      </c>
      <c r="E2262">
        <v>8</v>
      </c>
      <c r="F2262" t="s">
        <v>686</v>
      </c>
      <c r="G2262" t="s">
        <v>7056</v>
      </c>
      <c r="H2262">
        <v>7</v>
      </c>
      <c r="I2262">
        <v>900002</v>
      </c>
      <c r="J2262">
        <v>9999</v>
      </c>
      <c r="K2262" t="s">
        <v>7055</v>
      </c>
      <c r="L2262">
        <v>0</v>
      </c>
      <c r="M2262" t="s">
        <v>5520</v>
      </c>
      <c r="N2262">
        <v>1696.64</v>
      </c>
      <c r="O2262">
        <v>22369.439999999999</v>
      </c>
      <c r="P2262">
        <v>0</v>
      </c>
      <c r="Q2262">
        <v>20041.330000000002</v>
      </c>
      <c r="R2262">
        <v>0</v>
      </c>
      <c r="S2262">
        <v>4024.75</v>
      </c>
    </row>
    <row r="2263" spans="1:19" x14ac:dyDescent="0.35">
      <c r="A2263">
        <v>2024</v>
      </c>
      <c r="B2263" t="s">
        <v>5517</v>
      </c>
      <c r="C2263">
        <v>49</v>
      </c>
      <c r="D2263">
        <v>2</v>
      </c>
      <c r="E2263">
        <v>8</v>
      </c>
      <c r="F2263" t="s">
        <v>125</v>
      </c>
      <c r="G2263" t="s">
        <v>7057</v>
      </c>
      <c r="H2263">
        <v>7</v>
      </c>
      <c r="I2263">
        <v>900002</v>
      </c>
      <c r="J2263">
        <v>9999</v>
      </c>
      <c r="K2263" t="s">
        <v>7055</v>
      </c>
      <c r="L2263">
        <v>0</v>
      </c>
      <c r="M2263" t="s">
        <v>5520</v>
      </c>
      <c r="N2263">
        <v>0</v>
      </c>
      <c r="O2263">
        <v>207158.97</v>
      </c>
      <c r="P2263">
        <v>0</v>
      </c>
      <c r="Q2263">
        <v>207158.97</v>
      </c>
      <c r="R2263">
        <v>0</v>
      </c>
      <c r="S2263">
        <v>0</v>
      </c>
    </row>
    <row r="2264" spans="1:19" x14ac:dyDescent="0.35">
      <c r="A2264">
        <v>2024</v>
      </c>
      <c r="B2264" t="s">
        <v>5538</v>
      </c>
      <c r="C2264">
        <v>71</v>
      </c>
      <c r="D2264">
        <v>2</v>
      </c>
      <c r="E2264">
        <v>9</v>
      </c>
      <c r="F2264" t="s">
        <v>578</v>
      </c>
      <c r="G2264" t="s">
        <v>5724</v>
      </c>
      <c r="H2264">
        <v>7</v>
      </c>
      <c r="I2264">
        <v>900005</v>
      </c>
      <c r="J2264">
        <v>9999</v>
      </c>
      <c r="K2264" t="s">
        <v>7058</v>
      </c>
      <c r="L2264">
        <v>0</v>
      </c>
      <c r="M2264" t="s">
        <v>5520</v>
      </c>
      <c r="N2264">
        <v>28226.799999999999</v>
      </c>
      <c r="O2264">
        <v>349831.87</v>
      </c>
      <c r="P2264">
        <v>0</v>
      </c>
      <c r="Q2264">
        <v>324990.32</v>
      </c>
      <c r="R2264">
        <v>0</v>
      </c>
      <c r="S2264">
        <v>53068.35</v>
      </c>
    </row>
    <row r="2265" spans="1:19" x14ac:dyDescent="0.35">
      <c r="A2265">
        <v>2024</v>
      </c>
      <c r="B2265" t="s">
        <v>5890</v>
      </c>
      <c r="C2265">
        <v>17</v>
      </c>
      <c r="D2265">
        <v>2</v>
      </c>
      <c r="E2265">
        <v>6</v>
      </c>
      <c r="F2265" t="s">
        <v>300</v>
      </c>
      <c r="G2265" t="s">
        <v>5891</v>
      </c>
      <c r="H2265">
        <v>7</v>
      </c>
      <c r="I2265">
        <v>910037</v>
      </c>
      <c r="J2265">
        <v>95</v>
      </c>
      <c r="K2265" t="s">
        <v>7059</v>
      </c>
      <c r="L2265">
        <v>0</v>
      </c>
      <c r="M2265" t="s">
        <v>5520</v>
      </c>
      <c r="N2265">
        <v>0</v>
      </c>
      <c r="O2265">
        <v>2044.2</v>
      </c>
      <c r="P2265">
        <v>0</v>
      </c>
      <c r="Q2265">
        <v>2044.2</v>
      </c>
      <c r="R2265">
        <v>0</v>
      </c>
      <c r="S2265">
        <v>0</v>
      </c>
    </row>
    <row r="2266" spans="1:19" x14ac:dyDescent="0.35">
      <c r="A2266">
        <v>2024</v>
      </c>
      <c r="B2266" t="s">
        <v>5569</v>
      </c>
      <c r="C2266">
        <v>20</v>
      </c>
      <c r="D2266">
        <v>2</v>
      </c>
      <c r="E2266">
        <v>1</v>
      </c>
      <c r="F2266" t="s">
        <v>572</v>
      </c>
      <c r="G2266" t="s">
        <v>5887</v>
      </c>
      <c r="H2266">
        <v>7</v>
      </c>
      <c r="I2266">
        <v>910037</v>
      </c>
      <c r="J2266">
        <v>95</v>
      </c>
      <c r="K2266" t="s">
        <v>7059</v>
      </c>
      <c r="L2266">
        <v>0</v>
      </c>
      <c r="M2266" t="s">
        <v>5520</v>
      </c>
      <c r="N2266">
        <v>11829.01</v>
      </c>
      <c r="O2266">
        <v>330969.23</v>
      </c>
      <c r="P2266">
        <v>0</v>
      </c>
      <c r="Q2266">
        <v>348962.63</v>
      </c>
      <c r="R2266">
        <v>0</v>
      </c>
      <c r="S2266">
        <v>-6164.39</v>
      </c>
    </row>
    <row r="2267" spans="1:19" x14ac:dyDescent="0.35">
      <c r="A2267">
        <v>2024</v>
      </c>
      <c r="B2267" t="s">
        <v>5569</v>
      </c>
      <c r="C2267">
        <v>20</v>
      </c>
      <c r="D2267">
        <v>2</v>
      </c>
      <c r="E2267">
        <v>3</v>
      </c>
      <c r="F2267" t="s">
        <v>574</v>
      </c>
      <c r="G2267" t="s">
        <v>6149</v>
      </c>
      <c r="H2267">
        <v>7</v>
      </c>
      <c r="I2267">
        <v>910037</v>
      </c>
      <c r="J2267">
        <v>95</v>
      </c>
      <c r="K2267" t="s">
        <v>7059</v>
      </c>
      <c r="L2267">
        <v>0</v>
      </c>
      <c r="M2267" t="s">
        <v>5520</v>
      </c>
      <c r="N2267">
        <v>-3703.91</v>
      </c>
      <c r="O2267">
        <v>391028.33</v>
      </c>
      <c r="P2267">
        <v>0</v>
      </c>
      <c r="Q2267">
        <v>394471.21</v>
      </c>
      <c r="R2267">
        <v>0</v>
      </c>
      <c r="S2267">
        <v>-7146.79</v>
      </c>
    </row>
    <row r="2268" spans="1:19" x14ac:dyDescent="0.35">
      <c r="A2268">
        <v>2024</v>
      </c>
      <c r="B2268" t="s">
        <v>5569</v>
      </c>
      <c r="C2268">
        <v>20</v>
      </c>
      <c r="D2268">
        <v>2</v>
      </c>
      <c r="E2268">
        <v>9</v>
      </c>
      <c r="F2268" t="s">
        <v>254</v>
      </c>
      <c r="G2268" t="s">
        <v>5953</v>
      </c>
      <c r="H2268">
        <v>7</v>
      </c>
      <c r="I2268">
        <v>910037</v>
      </c>
      <c r="J2268">
        <v>95</v>
      </c>
      <c r="K2268" t="s">
        <v>7059</v>
      </c>
      <c r="L2268">
        <v>0</v>
      </c>
      <c r="M2268" t="s">
        <v>5520</v>
      </c>
      <c r="N2268">
        <v>0</v>
      </c>
      <c r="O2268">
        <v>118135.07</v>
      </c>
      <c r="P2268">
        <v>0</v>
      </c>
      <c r="Q2268">
        <v>118135.07</v>
      </c>
      <c r="R2268">
        <v>0</v>
      </c>
      <c r="S2268">
        <v>0</v>
      </c>
    </row>
    <row r="2269" spans="1:19" x14ac:dyDescent="0.35">
      <c r="A2269">
        <v>2024</v>
      </c>
      <c r="B2269" t="s">
        <v>5527</v>
      </c>
      <c r="C2269">
        <v>30</v>
      </c>
      <c r="D2269">
        <v>2</v>
      </c>
      <c r="E2269">
        <v>5</v>
      </c>
      <c r="F2269" t="s">
        <v>391</v>
      </c>
      <c r="G2269" t="s">
        <v>7023</v>
      </c>
      <c r="H2269">
        <v>7</v>
      </c>
      <c r="I2269">
        <v>910037</v>
      </c>
      <c r="J2269">
        <v>95</v>
      </c>
      <c r="K2269" t="s">
        <v>7059</v>
      </c>
      <c r="L2269">
        <v>0</v>
      </c>
      <c r="M2269" t="s">
        <v>5520</v>
      </c>
      <c r="N2269">
        <v>931.54</v>
      </c>
      <c r="O2269">
        <v>10145.870000000001</v>
      </c>
      <c r="P2269">
        <v>0</v>
      </c>
      <c r="Q2269">
        <v>10916.61</v>
      </c>
      <c r="R2269">
        <v>0</v>
      </c>
      <c r="S2269">
        <v>160.80000000000001</v>
      </c>
    </row>
    <row r="2270" spans="1:19" x14ac:dyDescent="0.35">
      <c r="A2270">
        <v>2024</v>
      </c>
      <c r="B2270" t="s">
        <v>5678</v>
      </c>
      <c r="C2270">
        <v>32</v>
      </c>
      <c r="D2270">
        <v>2</v>
      </c>
      <c r="E2270">
        <v>11</v>
      </c>
      <c r="F2270" t="s">
        <v>278</v>
      </c>
      <c r="G2270" t="s">
        <v>6198</v>
      </c>
      <c r="H2270">
        <v>7</v>
      </c>
      <c r="I2270">
        <v>910037</v>
      </c>
      <c r="J2270">
        <v>95</v>
      </c>
      <c r="K2270" t="s">
        <v>7059</v>
      </c>
      <c r="L2270">
        <v>0</v>
      </c>
      <c r="M2270" t="s">
        <v>5520</v>
      </c>
      <c r="N2270">
        <v>-1696.11</v>
      </c>
      <c r="O2270">
        <v>7316.2</v>
      </c>
      <c r="P2270">
        <v>0</v>
      </c>
      <c r="Q2270">
        <v>7316.2</v>
      </c>
      <c r="R2270">
        <v>0</v>
      </c>
      <c r="S2270">
        <v>-1696.11</v>
      </c>
    </row>
    <row r="2271" spans="1:19" x14ac:dyDescent="0.35">
      <c r="A2271">
        <v>2024</v>
      </c>
      <c r="B2271" t="s">
        <v>5548</v>
      </c>
      <c r="C2271">
        <v>44</v>
      </c>
      <c r="D2271">
        <v>2</v>
      </c>
      <c r="E2271">
        <v>1</v>
      </c>
      <c r="F2271" t="s">
        <v>693</v>
      </c>
      <c r="G2271" t="s">
        <v>6151</v>
      </c>
      <c r="H2271">
        <v>7</v>
      </c>
      <c r="I2271">
        <v>910037</v>
      </c>
      <c r="J2271">
        <v>95</v>
      </c>
      <c r="K2271" t="s">
        <v>7059</v>
      </c>
      <c r="L2271">
        <v>0</v>
      </c>
      <c r="M2271" t="s">
        <v>5520</v>
      </c>
      <c r="N2271">
        <v>0</v>
      </c>
      <c r="O2271">
        <v>13226</v>
      </c>
      <c r="P2271">
        <v>0</v>
      </c>
      <c r="Q2271">
        <v>13226</v>
      </c>
      <c r="R2271">
        <v>0</v>
      </c>
      <c r="S2271">
        <v>0</v>
      </c>
    </row>
    <row r="2272" spans="1:19" x14ac:dyDescent="0.35">
      <c r="A2272">
        <v>2024</v>
      </c>
      <c r="B2272" t="s">
        <v>5548</v>
      </c>
      <c r="C2272">
        <v>44</v>
      </c>
      <c r="D2272">
        <v>2</v>
      </c>
      <c r="E2272">
        <v>4</v>
      </c>
      <c r="F2272" t="s">
        <v>695</v>
      </c>
      <c r="G2272" t="s">
        <v>6019</v>
      </c>
      <c r="H2272">
        <v>7</v>
      </c>
      <c r="I2272">
        <v>900001</v>
      </c>
      <c r="J2272">
        <v>9999</v>
      </c>
      <c r="K2272" t="s">
        <v>7059</v>
      </c>
      <c r="L2272">
        <v>0</v>
      </c>
      <c r="M2272" t="s">
        <v>5520</v>
      </c>
      <c r="N2272">
        <v>0</v>
      </c>
      <c r="O2272">
        <v>3368.21</v>
      </c>
      <c r="P2272">
        <v>0</v>
      </c>
      <c r="Q2272">
        <v>3368.21</v>
      </c>
      <c r="R2272">
        <v>0</v>
      </c>
      <c r="S2272">
        <v>0</v>
      </c>
    </row>
    <row r="2273" spans="1:19" x14ac:dyDescent="0.35">
      <c r="A2273">
        <v>2024</v>
      </c>
      <c r="B2273" t="s">
        <v>5717</v>
      </c>
      <c r="C2273">
        <v>45</v>
      </c>
      <c r="D2273">
        <v>2</v>
      </c>
      <c r="E2273">
        <v>6</v>
      </c>
      <c r="F2273" t="s">
        <v>702</v>
      </c>
      <c r="G2273" t="s">
        <v>6748</v>
      </c>
      <c r="H2273">
        <v>7</v>
      </c>
      <c r="I2273">
        <v>910037</v>
      </c>
      <c r="J2273">
        <v>95</v>
      </c>
      <c r="K2273" t="s">
        <v>7059</v>
      </c>
      <c r="L2273">
        <v>0</v>
      </c>
      <c r="M2273" t="s">
        <v>5520</v>
      </c>
      <c r="N2273">
        <v>1680.14</v>
      </c>
      <c r="O2273">
        <v>77892.179999999993</v>
      </c>
      <c r="P2273">
        <v>0</v>
      </c>
      <c r="Q2273">
        <v>70182.320000000007</v>
      </c>
      <c r="R2273">
        <v>0</v>
      </c>
      <c r="S2273">
        <v>9390</v>
      </c>
    </row>
    <row r="2274" spans="1:19" x14ac:dyDescent="0.35">
      <c r="A2274">
        <v>2024</v>
      </c>
      <c r="B2274" t="s">
        <v>5820</v>
      </c>
      <c r="C2274">
        <v>53</v>
      </c>
      <c r="D2274">
        <v>2</v>
      </c>
      <c r="E2274">
        <v>11</v>
      </c>
      <c r="F2274" t="s">
        <v>125</v>
      </c>
      <c r="G2274" t="s">
        <v>7060</v>
      </c>
      <c r="H2274">
        <v>7</v>
      </c>
      <c r="I2274">
        <v>900002</v>
      </c>
      <c r="J2274">
        <v>9999</v>
      </c>
      <c r="K2274" t="s">
        <v>7061</v>
      </c>
      <c r="L2274">
        <v>0</v>
      </c>
      <c r="M2274" t="s">
        <v>5520</v>
      </c>
      <c r="N2274">
        <v>7.55</v>
      </c>
      <c r="O2274">
        <v>987.92</v>
      </c>
      <c r="P2274">
        <v>0</v>
      </c>
      <c r="Q2274">
        <v>995.47</v>
      </c>
      <c r="R2274">
        <v>0</v>
      </c>
      <c r="S2274">
        <v>0</v>
      </c>
    </row>
    <row r="2275" spans="1:19" x14ac:dyDescent="0.35">
      <c r="A2275">
        <v>2024</v>
      </c>
      <c r="B2275" t="s">
        <v>5634</v>
      </c>
      <c r="C2275">
        <v>55</v>
      </c>
      <c r="D2275">
        <v>2</v>
      </c>
      <c r="E2275">
        <v>14</v>
      </c>
      <c r="F2275" t="s">
        <v>125</v>
      </c>
      <c r="G2275" t="s">
        <v>5640</v>
      </c>
      <c r="H2275">
        <v>7</v>
      </c>
      <c r="I2275">
        <v>910037</v>
      </c>
      <c r="J2275">
        <v>95</v>
      </c>
      <c r="K2275" t="s">
        <v>7059</v>
      </c>
      <c r="L2275">
        <v>0</v>
      </c>
      <c r="M2275" t="s">
        <v>5520</v>
      </c>
      <c r="N2275">
        <v>8016.68</v>
      </c>
      <c r="O2275">
        <v>198234.88</v>
      </c>
      <c r="P2275">
        <v>0</v>
      </c>
      <c r="Q2275">
        <v>197874</v>
      </c>
      <c r="R2275">
        <v>0</v>
      </c>
      <c r="S2275">
        <v>8377.56</v>
      </c>
    </row>
    <row r="2276" spans="1:19" x14ac:dyDescent="0.35">
      <c r="A2276">
        <v>2024</v>
      </c>
      <c r="B2276" t="s">
        <v>5532</v>
      </c>
      <c r="C2276">
        <v>64</v>
      </c>
      <c r="D2276">
        <v>2</v>
      </c>
      <c r="E2276">
        <v>8</v>
      </c>
      <c r="F2276" t="s">
        <v>767</v>
      </c>
      <c r="G2276" t="s">
        <v>5533</v>
      </c>
      <c r="H2276">
        <v>7</v>
      </c>
      <c r="I2276">
        <v>900002</v>
      </c>
      <c r="J2276">
        <v>9999</v>
      </c>
      <c r="K2276" t="s">
        <v>7061</v>
      </c>
      <c r="L2276">
        <v>0</v>
      </c>
      <c r="M2276" t="s">
        <v>5520</v>
      </c>
      <c r="N2276">
        <v>0</v>
      </c>
      <c r="O2276">
        <v>440501.76000000001</v>
      </c>
      <c r="P2276">
        <v>0</v>
      </c>
      <c r="Q2276">
        <v>440501.76000000001</v>
      </c>
      <c r="R2276">
        <v>0</v>
      </c>
      <c r="S2276">
        <v>0</v>
      </c>
    </row>
    <row r="2277" spans="1:19" x14ac:dyDescent="0.35">
      <c r="A2277">
        <v>2024</v>
      </c>
      <c r="B2277" t="s">
        <v>5684</v>
      </c>
      <c r="C2277">
        <v>68</v>
      </c>
      <c r="D2277">
        <v>2</v>
      </c>
      <c r="E2277">
        <v>2</v>
      </c>
      <c r="F2277" t="s">
        <v>609</v>
      </c>
      <c r="G2277" t="s">
        <v>6829</v>
      </c>
      <c r="H2277">
        <v>7</v>
      </c>
      <c r="I2277">
        <v>910037</v>
      </c>
      <c r="J2277">
        <v>95</v>
      </c>
      <c r="K2277" t="s">
        <v>7059</v>
      </c>
      <c r="L2277">
        <v>0</v>
      </c>
      <c r="M2277" t="s">
        <v>5520</v>
      </c>
      <c r="N2277">
        <v>-3402.45</v>
      </c>
      <c r="O2277">
        <v>929.48</v>
      </c>
      <c r="P2277">
        <v>0</v>
      </c>
      <c r="Q2277">
        <v>895.07</v>
      </c>
      <c r="R2277">
        <v>0</v>
      </c>
      <c r="S2277">
        <v>-3368.04</v>
      </c>
    </row>
    <row r="2278" spans="1:19" x14ac:dyDescent="0.35">
      <c r="A2278">
        <v>2024</v>
      </c>
      <c r="B2278" t="s">
        <v>5538</v>
      </c>
      <c r="C2278">
        <v>71</v>
      </c>
      <c r="D2278">
        <v>2</v>
      </c>
      <c r="E2278">
        <v>6</v>
      </c>
      <c r="F2278" t="s">
        <v>480</v>
      </c>
      <c r="G2278" t="s">
        <v>5617</v>
      </c>
      <c r="H2278">
        <v>7</v>
      </c>
      <c r="I2278">
        <v>910037</v>
      </c>
      <c r="J2278">
        <v>95</v>
      </c>
      <c r="K2278" t="s">
        <v>7059</v>
      </c>
      <c r="L2278">
        <v>0</v>
      </c>
      <c r="M2278" t="s">
        <v>5520</v>
      </c>
      <c r="N2278">
        <v>4441.3500000000004</v>
      </c>
      <c r="O2278">
        <v>27694.58</v>
      </c>
      <c r="P2278">
        <v>0</v>
      </c>
      <c r="Q2278">
        <v>30546.62</v>
      </c>
      <c r="R2278">
        <v>0</v>
      </c>
      <c r="S2278">
        <v>1589.31</v>
      </c>
    </row>
    <row r="2279" spans="1:19" x14ac:dyDescent="0.35">
      <c r="A2279">
        <v>2024</v>
      </c>
      <c r="B2279" t="s">
        <v>5770</v>
      </c>
      <c r="C2279">
        <v>77</v>
      </c>
      <c r="D2279">
        <v>2</v>
      </c>
      <c r="E2279">
        <v>3</v>
      </c>
      <c r="F2279" t="s">
        <v>812</v>
      </c>
      <c r="G2279" t="s">
        <v>6153</v>
      </c>
      <c r="H2279">
        <v>7</v>
      </c>
      <c r="I2279">
        <v>910037</v>
      </c>
      <c r="J2279">
        <v>95</v>
      </c>
      <c r="K2279" t="s">
        <v>7059</v>
      </c>
      <c r="L2279">
        <v>0</v>
      </c>
      <c r="M2279" t="s">
        <v>5520</v>
      </c>
      <c r="N2279">
        <v>-6</v>
      </c>
      <c r="O2279">
        <v>2340.36</v>
      </c>
      <c r="P2279">
        <v>0</v>
      </c>
      <c r="Q2279">
        <v>2334.36</v>
      </c>
      <c r="R2279">
        <v>0</v>
      </c>
      <c r="S2279">
        <v>0</v>
      </c>
    </row>
    <row r="2280" spans="1:19" x14ac:dyDescent="0.35">
      <c r="A2280">
        <v>2024</v>
      </c>
      <c r="B2280" t="s">
        <v>5686</v>
      </c>
      <c r="C2280">
        <v>84</v>
      </c>
      <c r="D2280">
        <v>2</v>
      </c>
      <c r="E2280">
        <v>12</v>
      </c>
      <c r="F2280" t="s">
        <v>442</v>
      </c>
      <c r="G2280" t="s">
        <v>7024</v>
      </c>
      <c r="H2280">
        <v>7</v>
      </c>
      <c r="I2280">
        <v>910037</v>
      </c>
      <c r="J2280">
        <v>95</v>
      </c>
      <c r="K2280" t="s">
        <v>7059</v>
      </c>
      <c r="L2280">
        <v>0</v>
      </c>
      <c r="M2280" t="s">
        <v>5520</v>
      </c>
      <c r="N2280">
        <v>0</v>
      </c>
      <c r="O2280">
        <v>76368</v>
      </c>
      <c r="P2280">
        <v>0</v>
      </c>
      <c r="Q2280">
        <v>76368</v>
      </c>
      <c r="R2280">
        <v>0</v>
      </c>
      <c r="S2280">
        <v>0</v>
      </c>
    </row>
    <row r="2281" spans="1:19" x14ac:dyDescent="0.35">
      <c r="A2281">
        <v>2024</v>
      </c>
      <c r="B2281" t="s">
        <v>5728</v>
      </c>
      <c r="C2281">
        <v>85</v>
      </c>
      <c r="D2281">
        <v>2</v>
      </c>
      <c r="E2281">
        <v>2</v>
      </c>
      <c r="F2281" t="s">
        <v>839</v>
      </c>
      <c r="G2281" t="s">
        <v>6124</v>
      </c>
      <c r="H2281">
        <v>7</v>
      </c>
      <c r="I2281">
        <v>910037</v>
      </c>
      <c r="J2281">
        <v>95</v>
      </c>
      <c r="K2281" t="s">
        <v>7059</v>
      </c>
      <c r="L2281">
        <v>0</v>
      </c>
      <c r="M2281" t="s">
        <v>5520</v>
      </c>
      <c r="N2281">
        <v>2139</v>
      </c>
      <c r="O2281">
        <v>13489.73</v>
      </c>
      <c r="P2281">
        <v>0</v>
      </c>
      <c r="Q2281">
        <v>13955.8</v>
      </c>
      <c r="R2281">
        <v>0</v>
      </c>
      <c r="S2281">
        <v>1672.93</v>
      </c>
    </row>
    <row r="2282" spans="1:19" x14ac:dyDescent="0.35">
      <c r="A2282">
        <v>2024</v>
      </c>
      <c r="B2282" t="s">
        <v>5728</v>
      </c>
      <c r="C2282">
        <v>85</v>
      </c>
      <c r="D2282">
        <v>2</v>
      </c>
      <c r="E2282">
        <v>5</v>
      </c>
      <c r="F2282" t="s">
        <v>840</v>
      </c>
      <c r="G2282" t="s">
        <v>5729</v>
      </c>
      <c r="H2282">
        <v>7</v>
      </c>
      <c r="I2282">
        <v>910037</v>
      </c>
      <c r="J2282">
        <v>95</v>
      </c>
      <c r="K2282" t="s">
        <v>7059</v>
      </c>
      <c r="L2282">
        <v>0</v>
      </c>
      <c r="M2282" t="s">
        <v>5520</v>
      </c>
      <c r="N2282">
        <v>2806.93</v>
      </c>
      <c r="O2282">
        <v>812</v>
      </c>
      <c r="P2282">
        <v>0</v>
      </c>
      <c r="Q2282">
        <v>0</v>
      </c>
      <c r="R2282">
        <v>0</v>
      </c>
      <c r="S2282">
        <v>3618.93</v>
      </c>
    </row>
    <row r="2283" spans="1:19" x14ac:dyDescent="0.35">
      <c r="A2283">
        <v>2024</v>
      </c>
      <c r="B2283" t="s">
        <v>5688</v>
      </c>
      <c r="C2283">
        <v>87</v>
      </c>
      <c r="D2283">
        <v>2</v>
      </c>
      <c r="E2283">
        <v>7</v>
      </c>
      <c r="F2283" t="s">
        <v>377</v>
      </c>
      <c r="G2283" t="s">
        <v>6272</v>
      </c>
      <c r="H2283">
        <v>7</v>
      </c>
      <c r="I2283">
        <v>910037</v>
      </c>
      <c r="J2283">
        <v>95</v>
      </c>
      <c r="K2283" t="s">
        <v>7059</v>
      </c>
      <c r="L2283">
        <v>0</v>
      </c>
      <c r="M2283" t="s">
        <v>5520</v>
      </c>
      <c r="N2283">
        <v>22128.49</v>
      </c>
      <c r="O2283">
        <v>356229</v>
      </c>
      <c r="P2283">
        <v>0</v>
      </c>
      <c r="Q2283">
        <v>291758.71999999997</v>
      </c>
      <c r="R2283">
        <v>0</v>
      </c>
      <c r="S2283">
        <v>86598.77</v>
      </c>
    </row>
    <row r="2284" spans="1:19" x14ac:dyDescent="0.35">
      <c r="A2284">
        <v>2024</v>
      </c>
      <c r="B2284" t="s">
        <v>5663</v>
      </c>
      <c r="C2284">
        <v>1</v>
      </c>
      <c r="D2284">
        <v>2</v>
      </c>
      <c r="E2284">
        <v>5</v>
      </c>
      <c r="F2284" t="s">
        <v>258</v>
      </c>
      <c r="G2284" t="s">
        <v>5893</v>
      </c>
      <c r="H2284">
        <v>7</v>
      </c>
      <c r="I2284">
        <v>900002</v>
      </c>
      <c r="J2284">
        <v>9999</v>
      </c>
      <c r="K2284" t="s">
        <v>7062</v>
      </c>
      <c r="L2284">
        <v>0</v>
      </c>
      <c r="M2284" t="s">
        <v>5520</v>
      </c>
      <c r="N2284">
        <v>268.83999999999997</v>
      </c>
      <c r="O2284">
        <v>0</v>
      </c>
      <c r="P2284">
        <v>0</v>
      </c>
      <c r="Q2284">
        <v>0</v>
      </c>
      <c r="R2284">
        <v>0</v>
      </c>
      <c r="S2284">
        <v>268.83999999999997</v>
      </c>
    </row>
    <row r="2285" spans="1:19" x14ac:dyDescent="0.35">
      <c r="A2285">
        <v>2024</v>
      </c>
      <c r="B2285" t="s">
        <v>5663</v>
      </c>
      <c r="C2285">
        <v>1</v>
      </c>
      <c r="D2285">
        <v>2</v>
      </c>
      <c r="E2285">
        <v>10</v>
      </c>
      <c r="F2285" t="s">
        <v>278</v>
      </c>
      <c r="G2285" t="s">
        <v>5895</v>
      </c>
      <c r="H2285">
        <v>7</v>
      </c>
      <c r="I2285">
        <v>900002</v>
      </c>
      <c r="J2285">
        <v>9999</v>
      </c>
      <c r="K2285" t="s">
        <v>7062</v>
      </c>
      <c r="L2285">
        <v>0</v>
      </c>
      <c r="M2285" t="s">
        <v>5520</v>
      </c>
      <c r="N2285">
        <v>0</v>
      </c>
      <c r="O2285">
        <v>554.99</v>
      </c>
      <c r="P2285">
        <v>0</v>
      </c>
      <c r="Q2285">
        <v>0</v>
      </c>
      <c r="R2285">
        <v>0</v>
      </c>
      <c r="S2285">
        <v>554.99</v>
      </c>
    </row>
    <row r="2286" spans="1:19" x14ac:dyDescent="0.35">
      <c r="A2286">
        <v>2024</v>
      </c>
      <c r="B2286" t="s">
        <v>5663</v>
      </c>
      <c r="C2286">
        <v>1</v>
      </c>
      <c r="D2286">
        <v>2</v>
      </c>
      <c r="E2286">
        <v>12</v>
      </c>
      <c r="F2286" t="s">
        <v>125</v>
      </c>
      <c r="G2286" t="s">
        <v>5700</v>
      </c>
      <c r="H2286">
        <v>7</v>
      </c>
      <c r="I2286">
        <v>900002</v>
      </c>
      <c r="J2286">
        <v>9999</v>
      </c>
      <c r="K2286" t="s">
        <v>7062</v>
      </c>
      <c r="L2286">
        <v>0</v>
      </c>
      <c r="M2286" t="s">
        <v>5520</v>
      </c>
      <c r="N2286">
        <v>-9.77</v>
      </c>
      <c r="O2286">
        <v>13893.11</v>
      </c>
      <c r="P2286">
        <v>0</v>
      </c>
      <c r="Q2286">
        <v>13883.34</v>
      </c>
      <c r="R2286">
        <v>0</v>
      </c>
      <c r="S2286">
        <v>0</v>
      </c>
    </row>
    <row r="2287" spans="1:19" x14ac:dyDescent="0.35">
      <c r="A2287">
        <v>2024</v>
      </c>
      <c r="B2287" t="s">
        <v>5523</v>
      </c>
      <c r="C2287">
        <v>2</v>
      </c>
      <c r="D2287">
        <v>2</v>
      </c>
      <c r="E2287">
        <v>1</v>
      </c>
      <c r="F2287" t="s">
        <v>288</v>
      </c>
      <c r="G2287" t="s">
        <v>5524</v>
      </c>
      <c r="H2287">
        <v>7</v>
      </c>
      <c r="I2287">
        <v>900002</v>
      </c>
      <c r="J2287">
        <v>0</v>
      </c>
      <c r="K2287" t="s">
        <v>7062</v>
      </c>
      <c r="L2287">
        <v>0</v>
      </c>
      <c r="M2287" t="s">
        <v>5520</v>
      </c>
      <c r="N2287">
        <v>-66537.86</v>
      </c>
      <c r="O2287">
        <v>110950.15</v>
      </c>
      <c r="P2287">
        <v>0</v>
      </c>
      <c r="Q2287">
        <v>44412.84</v>
      </c>
      <c r="R2287">
        <v>0</v>
      </c>
      <c r="S2287">
        <v>-0.55000000000000004</v>
      </c>
    </row>
    <row r="2288" spans="1:19" x14ac:dyDescent="0.35">
      <c r="A2288">
        <v>2024</v>
      </c>
      <c r="B2288" t="s">
        <v>5523</v>
      </c>
      <c r="C2288">
        <v>2</v>
      </c>
      <c r="D2288">
        <v>2</v>
      </c>
      <c r="E2288">
        <v>2</v>
      </c>
      <c r="F2288" t="s">
        <v>291</v>
      </c>
      <c r="G2288" t="s">
        <v>5805</v>
      </c>
      <c r="H2288">
        <v>7</v>
      </c>
      <c r="I2288">
        <v>900002</v>
      </c>
      <c r="J2288">
        <v>9999</v>
      </c>
      <c r="K2288" t="s">
        <v>7062</v>
      </c>
      <c r="L2288">
        <v>0</v>
      </c>
      <c r="M2288" t="s">
        <v>5520</v>
      </c>
      <c r="N2288">
        <v>28132.94</v>
      </c>
      <c r="O2288">
        <v>32859.699999999997</v>
      </c>
      <c r="P2288">
        <v>0</v>
      </c>
      <c r="Q2288">
        <v>29309.06</v>
      </c>
      <c r="R2288">
        <v>0</v>
      </c>
      <c r="S2288">
        <v>31683.58</v>
      </c>
    </row>
    <row r="2289" spans="1:19" x14ac:dyDescent="0.35">
      <c r="A2289">
        <v>2024</v>
      </c>
      <c r="B2289" t="s">
        <v>5523</v>
      </c>
      <c r="C2289">
        <v>2</v>
      </c>
      <c r="D2289">
        <v>2</v>
      </c>
      <c r="E2289">
        <v>3</v>
      </c>
      <c r="F2289" t="s">
        <v>294</v>
      </c>
      <c r="G2289" t="s">
        <v>5606</v>
      </c>
      <c r="H2289">
        <v>7</v>
      </c>
      <c r="I2289">
        <v>900002</v>
      </c>
      <c r="J2289">
        <v>9999</v>
      </c>
      <c r="K2289" t="s">
        <v>7062</v>
      </c>
      <c r="L2289">
        <v>0</v>
      </c>
      <c r="M2289" t="s">
        <v>5520</v>
      </c>
      <c r="N2289">
        <v>92332.99</v>
      </c>
      <c r="O2289">
        <v>0</v>
      </c>
      <c r="P2289">
        <v>0</v>
      </c>
      <c r="Q2289">
        <v>0</v>
      </c>
      <c r="R2289">
        <v>0</v>
      </c>
      <c r="S2289">
        <v>92332.99</v>
      </c>
    </row>
    <row r="2290" spans="1:19" x14ac:dyDescent="0.35">
      <c r="A2290">
        <v>2024</v>
      </c>
      <c r="B2290" t="s">
        <v>5523</v>
      </c>
      <c r="C2290">
        <v>2</v>
      </c>
      <c r="D2290">
        <v>2</v>
      </c>
      <c r="E2290">
        <v>4</v>
      </c>
      <c r="F2290" t="s">
        <v>297</v>
      </c>
      <c r="G2290" t="s">
        <v>5897</v>
      </c>
      <c r="H2290">
        <v>7</v>
      </c>
      <c r="I2290">
        <v>900002</v>
      </c>
      <c r="J2290">
        <v>9999</v>
      </c>
      <c r="K2290" t="s">
        <v>7062</v>
      </c>
      <c r="L2290">
        <v>0</v>
      </c>
      <c r="M2290" t="s">
        <v>5520</v>
      </c>
      <c r="N2290">
        <v>0</v>
      </c>
      <c r="O2290">
        <v>326.33</v>
      </c>
      <c r="P2290">
        <v>0</v>
      </c>
      <c r="Q2290">
        <v>0</v>
      </c>
      <c r="R2290">
        <v>0</v>
      </c>
      <c r="S2290">
        <v>326.33</v>
      </c>
    </row>
    <row r="2291" spans="1:19" x14ac:dyDescent="0.35">
      <c r="A2291">
        <v>2024</v>
      </c>
      <c r="B2291" t="s">
        <v>5523</v>
      </c>
      <c r="C2291">
        <v>2</v>
      </c>
      <c r="D2291">
        <v>2</v>
      </c>
      <c r="E2291">
        <v>9</v>
      </c>
      <c r="F2291" t="s">
        <v>311</v>
      </c>
      <c r="G2291" t="s">
        <v>5900</v>
      </c>
      <c r="H2291">
        <v>7</v>
      </c>
      <c r="I2291">
        <v>900002</v>
      </c>
      <c r="J2291">
        <v>9999</v>
      </c>
      <c r="K2291" t="s">
        <v>7062</v>
      </c>
      <c r="L2291">
        <v>0</v>
      </c>
      <c r="M2291" t="s">
        <v>5520</v>
      </c>
      <c r="N2291">
        <v>0</v>
      </c>
      <c r="O2291">
        <v>695.03</v>
      </c>
      <c r="P2291">
        <v>0</v>
      </c>
      <c r="Q2291">
        <v>3320.1</v>
      </c>
      <c r="R2291">
        <v>0</v>
      </c>
      <c r="S2291">
        <v>-2625.07</v>
      </c>
    </row>
    <row r="2292" spans="1:19" x14ac:dyDescent="0.35">
      <c r="A2292">
        <v>2024</v>
      </c>
      <c r="B2292" t="s">
        <v>5523</v>
      </c>
      <c r="C2292">
        <v>2</v>
      </c>
      <c r="D2292">
        <v>2</v>
      </c>
      <c r="E2292">
        <v>13</v>
      </c>
      <c r="F2292" t="s">
        <v>262</v>
      </c>
      <c r="G2292" t="s">
        <v>5902</v>
      </c>
      <c r="H2292">
        <v>7</v>
      </c>
      <c r="I2292">
        <v>900002</v>
      </c>
      <c r="J2292">
        <v>9999</v>
      </c>
      <c r="K2292" t="s">
        <v>7062</v>
      </c>
      <c r="L2292">
        <v>0</v>
      </c>
      <c r="M2292" t="s">
        <v>5520</v>
      </c>
      <c r="N2292">
        <v>0</v>
      </c>
      <c r="O2292">
        <v>3093.7</v>
      </c>
      <c r="P2292">
        <v>0</v>
      </c>
      <c r="Q2292">
        <v>3506.8</v>
      </c>
      <c r="R2292">
        <v>0</v>
      </c>
      <c r="S2292">
        <v>-413.1</v>
      </c>
    </row>
    <row r="2293" spans="1:19" x14ac:dyDescent="0.35">
      <c r="A2293">
        <v>2024</v>
      </c>
      <c r="B2293" t="s">
        <v>5523</v>
      </c>
      <c r="C2293">
        <v>2</v>
      </c>
      <c r="D2293">
        <v>2</v>
      </c>
      <c r="E2293">
        <v>14</v>
      </c>
      <c r="F2293" t="s">
        <v>327</v>
      </c>
      <c r="G2293" t="s">
        <v>6364</v>
      </c>
      <c r="H2293">
        <v>7</v>
      </c>
      <c r="I2293">
        <v>900002</v>
      </c>
      <c r="J2293">
        <v>9999</v>
      </c>
      <c r="K2293" t="s">
        <v>7062</v>
      </c>
      <c r="L2293">
        <v>0</v>
      </c>
      <c r="M2293" t="s">
        <v>5520</v>
      </c>
      <c r="N2293">
        <v>-51166.15</v>
      </c>
      <c r="O2293">
        <v>30391.63</v>
      </c>
      <c r="P2293">
        <v>0</v>
      </c>
      <c r="Q2293">
        <v>29088.14</v>
      </c>
      <c r="R2293">
        <v>0</v>
      </c>
      <c r="S2293">
        <v>-49862.66</v>
      </c>
    </row>
    <row r="2294" spans="1:19" x14ac:dyDescent="0.35">
      <c r="A2294">
        <v>2024</v>
      </c>
      <c r="B2294" t="s">
        <v>5523</v>
      </c>
      <c r="C2294">
        <v>2</v>
      </c>
      <c r="D2294">
        <v>2</v>
      </c>
      <c r="E2294">
        <v>18</v>
      </c>
      <c r="F2294" t="s">
        <v>344</v>
      </c>
      <c r="G2294" t="s">
        <v>6168</v>
      </c>
      <c r="H2294">
        <v>7</v>
      </c>
      <c r="I2294">
        <v>900002</v>
      </c>
      <c r="J2294">
        <v>9999</v>
      </c>
      <c r="K2294" t="s">
        <v>7062</v>
      </c>
      <c r="L2294">
        <v>0</v>
      </c>
      <c r="M2294" t="s">
        <v>5520</v>
      </c>
      <c r="N2294">
        <v>0</v>
      </c>
      <c r="O2294">
        <v>31789.81</v>
      </c>
      <c r="P2294">
        <v>0</v>
      </c>
      <c r="Q2294">
        <v>31789.81</v>
      </c>
      <c r="R2294">
        <v>0</v>
      </c>
      <c r="S2294">
        <v>0</v>
      </c>
    </row>
    <row r="2295" spans="1:19" x14ac:dyDescent="0.35">
      <c r="A2295">
        <v>2024</v>
      </c>
      <c r="B2295" t="s">
        <v>5523</v>
      </c>
      <c r="C2295">
        <v>2</v>
      </c>
      <c r="D2295">
        <v>2</v>
      </c>
      <c r="E2295">
        <v>19</v>
      </c>
      <c r="F2295" t="s">
        <v>125</v>
      </c>
      <c r="G2295" t="s">
        <v>6169</v>
      </c>
      <c r="H2295">
        <v>7</v>
      </c>
      <c r="I2295">
        <v>900002</v>
      </c>
      <c r="J2295">
        <v>9999</v>
      </c>
      <c r="K2295" t="s">
        <v>7062</v>
      </c>
      <c r="L2295">
        <v>0</v>
      </c>
      <c r="M2295" t="s">
        <v>5520</v>
      </c>
      <c r="N2295">
        <v>-4681.03</v>
      </c>
      <c r="O2295">
        <v>16352.06</v>
      </c>
      <c r="P2295">
        <v>0</v>
      </c>
      <c r="Q2295">
        <v>36118.86</v>
      </c>
      <c r="R2295">
        <v>0</v>
      </c>
      <c r="S2295">
        <v>-24447.83</v>
      </c>
    </row>
    <row r="2296" spans="1:19" x14ac:dyDescent="0.35">
      <c r="A2296">
        <v>2024</v>
      </c>
      <c r="B2296" t="s">
        <v>5523</v>
      </c>
      <c r="C2296">
        <v>2</v>
      </c>
      <c r="D2296">
        <v>2</v>
      </c>
      <c r="E2296">
        <v>20</v>
      </c>
      <c r="F2296" t="s">
        <v>351</v>
      </c>
      <c r="G2296" t="s">
        <v>5536</v>
      </c>
      <c r="H2296">
        <v>7</v>
      </c>
      <c r="I2296">
        <v>950024</v>
      </c>
      <c r="J2296">
        <v>9999</v>
      </c>
      <c r="K2296" t="s">
        <v>7063</v>
      </c>
      <c r="L2296">
        <v>0</v>
      </c>
      <c r="M2296" t="s">
        <v>5520</v>
      </c>
      <c r="N2296">
        <v>7215.73</v>
      </c>
      <c r="O2296">
        <v>1386289.01</v>
      </c>
      <c r="P2296">
        <v>0</v>
      </c>
      <c r="Q2296">
        <v>1387823.38</v>
      </c>
      <c r="R2296">
        <v>0</v>
      </c>
      <c r="S2296">
        <v>5681.36</v>
      </c>
    </row>
    <row r="2297" spans="1:19" x14ac:dyDescent="0.35">
      <c r="A2297">
        <v>2024</v>
      </c>
      <c r="B2297" t="s">
        <v>5702</v>
      </c>
      <c r="C2297">
        <v>3</v>
      </c>
      <c r="D2297">
        <v>2</v>
      </c>
      <c r="E2297">
        <v>2</v>
      </c>
      <c r="F2297" t="s">
        <v>357</v>
      </c>
      <c r="G2297" t="s">
        <v>6410</v>
      </c>
      <c r="H2297">
        <v>7</v>
      </c>
      <c r="I2297">
        <v>900002</v>
      </c>
      <c r="J2297">
        <v>9999</v>
      </c>
      <c r="K2297" t="s">
        <v>7062</v>
      </c>
      <c r="L2297">
        <v>0</v>
      </c>
      <c r="M2297" t="s">
        <v>5520</v>
      </c>
      <c r="N2297">
        <v>-0.6</v>
      </c>
      <c r="O2297">
        <v>908.37</v>
      </c>
      <c r="P2297">
        <v>0</v>
      </c>
      <c r="Q2297">
        <v>745</v>
      </c>
      <c r="R2297">
        <v>0</v>
      </c>
      <c r="S2297">
        <v>162.77000000000001</v>
      </c>
    </row>
    <row r="2298" spans="1:19" x14ac:dyDescent="0.35">
      <c r="A2298">
        <v>2024</v>
      </c>
      <c r="B2298" t="s">
        <v>5702</v>
      </c>
      <c r="C2298">
        <v>3</v>
      </c>
      <c r="D2298">
        <v>2</v>
      </c>
      <c r="E2298">
        <v>3</v>
      </c>
      <c r="F2298" t="s">
        <v>360</v>
      </c>
      <c r="G2298" t="s">
        <v>5703</v>
      </c>
      <c r="H2298">
        <v>7</v>
      </c>
      <c r="I2298">
        <v>900002</v>
      </c>
      <c r="J2298">
        <v>9999</v>
      </c>
      <c r="K2298" t="s">
        <v>7062</v>
      </c>
      <c r="L2298">
        <v>0</v>
      </c>
      <c r="M2298" t="s">
        <v>5520</v>
      </c>
      <c r="N2298">
        <v>4262.1499999999996</v>
      </c>
      <c r="O2298">
        <v>881182.17</v>
      </c>
      <c r="P2298">
        <v>0</v>
      </c>
      <c r="Q2298">
        <v>885444.32</v>
      </c>
      <c r="R2298">
        <v>0</v>
      </c>
      <c r="S2298">
        <v>0</v>
      </c>
    </row>
    <row r="2299" spans="1:19" x14ac:dyDescent="0.35">
      <c r="A2299">
        <v>2024</v>
      </c>
      <c r="B2299" t="s">
        <v>5702</v>
      </c>
      <c r="C2299">
        <v>3</v>
      </c>
      <c r="D2299">
        <v>2</v>
      </c>
      <c r="E2299">
        <v>6</v>
      </c>
      <c r="F2299" t="s">
        <v>369</v>
      </c>
      <c r="G2299" t="s">
        <v>6170</v>
      </c>
      <c r="H2299">
        <v>7</v>
      </c>
      <c r="I2299">
        <v>900002</v>
      </c>
      <c r="J2299">
        <v>9999</v>
      </c>
      <c r="K2299" t="s">
        <v>7062</v>
      </c>
      <c r="L2299">
        <v>0</v>
      </c>
      <c r="M2299" t="s">
        <v>5520</v>
      </c>
      <c r="N2299">
        <v>3533.38</v>
      </c>
      <c r="O2299">
        <v>54445.84</v>
      </c>
      <c r="P2299">
        <v>0</v>
      </c>
      <c r="Q2299">
        <v>54341.13</v>
      </c>
      <c r="R2299">
        <v>0</v>
      </c>
      <c r="S2299">
        <v>3638.09</v>
      </c>
    </row>
    <row r="2300" spans="1:19" x14ac:dyDescent="0.35">
      <c r="A2300">
        <v>2024</v>
      </c>
      <c r="B2300" t="s">
        <v>5702</v>
      </c>
      <c r="C2300">
        <v>3</v>
      </c>
      <c r="D2300">
        <v>2</v>
      </c>
      <c r="E2300">
        <v>12</v>
      </c>
      <c r="F2300" t="s">
        <v>351</v>
      </c>
      <c r="G2300" t="s">
        <v>5866</v>
      </c>
      <c r="H2300">
        <v>7</v>
      </c>
      <c r="I2300">
        <v>900002</v>
      </c>
      <c r="J2300">
        <v>9999</v>
      </c>
      <c r="K2300" t="s">
        <v>7062</v>
      </c>
      <c r="L2300">
        <v>0</v>
      </c>
      <c r="M2300" t="s">
        <v>5520</v>
      </c>
      <c r="N2300">
        <v>1105.3499999999999</v>
      </c>
      <c r="O2300">
        <v>6061.61</v>
      </c>
      <c r="P2300">
        <v>0</v>
      </c>
      <c r="Q2300">
        <v>5714.33</v>
      </c>
      <c r="R2300">
        <v>0</v>
      </c>
      <c r="S2300">
        <v>1452.63</v>
      </c>
    </row>
    <row r="2301" spans="1:19" x14ac:dyDescent="0.35">
      <c r="A2301">
        <v>2024</v>
      </c>
      <c r="B2301" t="s">
        <v>5704</v>
      </c>
      <c r="C2301">
        <v>5</v>
      </c>
      <c r="D2301">
        <v>2</v>
      </c>
      <c r="E2301">
        <v>3</v>
      </c>
      <c r="F2301" t="s">
        <v>424</v>
      </c>
      <c r="G2301" t="s">
        <v>5705</v>
      </c>
      <c r="H2301">
        <v>7</v>
      </c>
      <c r="I2301">
        <v>900002</v>
      </c>
      <c r="J2301">
        <v>9999</v>
      </c>
      <c r="K2301" t="s">
        <v>7062</v>
      </c>
      <c r="L2301">
        <v>0</v>
      </c>
      <c r="M2301" t="s">
        <v>5520</v>
      </c>
      <c r="N2301">
        <v>-14652.64</v>
      </c>
      <c r="O2301">
        <v>32170.39</v>
      </c>
      <c r="P2301">
        <v>0</v>
      </c>
      <c r="Q2301">
        <v>17517.75</v>
      </c>
      <c r="R2301">
        <v>0</v>
      </c>
      <c r="S2301">
        <v>0</v>
      </c>
    </row>
    <row r="2302" spans="1:19" x14ac:dyDescent="0.35">
      <c r="A2302">
        <v>2024</v>
      </c>
      <c r="B2302" t="s">
        <v>5704</v>
      </c>
      <c r="C2302">
        <v>5</v>
      </c>
      <c r="D2302">
        <v>2</v>
      </c>
      <c r="E2302">
        <v>4</v>
      </c>
      <c r="F2302" t="s">
        <v>125</v>
      </c>
      <c r="G2302" t="s">
        <v>6412</v>
      </c>
      <c r="H2302">
        <v>7</v>
      </c>
      <c r="I2302">
        <v>900002</v>
      </c>
      <c r="J2302">
        <v>9999</v>
      </c>
      <c r="K2302" t="s">
        <v>7062</v>
      </c>
      <c r="L2302">
        <v>0</v>
      </c>
      <c r="M2302" t="s">
        <v>5520</v>
      </c>
      <c r="N2302">
        <v>3671.46</v>
      </c>
      <c r="O2302">
        <v>1005.75</v>
      </c>
      <c r="P2302">
        <v>0</v>
      </c>
      <c r="Q2302">
        <v>0</v>
      </c>
      <c r="R2302">
        <v>0</v>
      </c>
      <c r="S2302">
        <v>4677.21</v>
      </c>
    </row>
    <row r="2303" spans="1:19" x14ac:dyDescent="0.35">
      <c r="A2303">
        <v>2024</v>
      </c>
      <c r="B2303" t="s">
        <v>5736</v>
      </c>
      <c r="C2303">
        <v>6</v>
      </c>
      <c r="D2303">
        <v>2</v>
      </c>
      <c r="E2303">
        <v>1</v>
      </c>
      <c r="F2303" t="s">
        <v>391</v>
      </c>
      <c r="G2303" t="s">
        <v>6292</v>
      </c>
      <c r="H2303">
        <v>7</v>
      </c>
      <c r="I2303">
        <v>900002</v>
      </c>
      <c r="J2303">
        <v>9999</v>
      </c>
      <c r="K2303" t="s">
        <v>7062</v>
      </c>
      <c r="L2303">
        <v>0</v>
      </c>
      <c r="M2303" t="s">
        <v>5520</v>
      </c>
      <c r="N2303">
        <v>1589.48</v>
      </c>
      <c r="O2303">
        <v>212067.52</v>
      </c>
      <c r="P2303">
        <v>0</v>
      </c>
      <c r="Q2303">
        <v>212994.52</v>
      </c>
      <c r="R2303">
        <v>0</v>
      </c>
      <c r="S2303">
        <v>662.48</v>
      </c>
    </row>
    <row r="2304" spans="1:19" x14ac:dyDescent="0.35">
      <c r="A2304">
        <v>2024</v>
      </c>
      <c r="B2304" t="s">
        <v>5736</v>
      </c>
      <c r="C2304">
        <v>6</v>
      </c>
      <c r="D2304">
        <v>2</v>
      </c>
      <c r="E2304">
        <v>7</v>
      </c>
      <c r="F2304" t="s">
        <v>314</v>
      </c>
      <c r="G2304" t="s">
        <v>6728</v>
      </c>
      <c r="H2304">
        <v>7</v>
      </c>
      <c r="I2304">
        <v>900002</v>
      </c>
      <c r="J2304">
        <v>9999</v>
      </c>
      <c r="K2304" t="s">
        <v>7062</v>
      </c>
      <c r="L2304">
        <v>0</v>
      </c>
      <c r="M2304" t="s">
        <v>5520</v>
      </c>
      <c r="N2304">
        <v>576.66999999999996</v>
      </c>
      <c r="O2304">
        <v>1102.1500000000001</v>
      </c>
      <c r="P2304">
        <v>0</v>
      </c>
      <c r="Q2304">
        <v>1515.46</v>
      </c>
      <c r="R2304">
        <v>0</v>
      </c>
      <c r="S2304">
        <v>163.36000000000001</v>
      </c>
    </row>
    <row r="2305" spans="1:19" x14ac:dyDescent="0.35">
      <c r="A2305">
        <v>2024</v>
      </c>
      <c r="B2305" t="s">
        <v>5736</v>
      </c>
      <c r="C2305">
        <v>6</v>
      </c>
      <c r="D2305">
        <v>2</v>
      </c>
      <c r="E2305">
        <v>9</v>
      </c>
      <c r="F2305" t="s">
        <v>442</v>
      </c>
      <c r="G2305" t="s">
        <v>6172</v>
      </c>
      <c r="H2305">
        <v>7</v>
      </c>
      <c r="I2305">
        <v>900002</v>
      </c>
      <c r="J2305">
        <v>9999</v>
      </c>
      <c r="K2305" t="s">
        <v>7062</v>
      </c>
      <c r="L2305">
        <v>0</v>
      </c>
      <c r="M2305" t="s">
        <v>5520</v>
      </c>
      <c r="N2305">
        <v>209.04</v>
      </c>
      <c r="O2305">
        <v>1437.83</v>
      </c>
      <c r="P2305">
        <v>0</v>
      </c>
      <c r="Q2305">
        <v>0</v>
      </c>
      <c r="R2305">
        <v>0</v>
      </c>
      <c r="S2305">
        <v>1646.87</v>
      </c>
    </row>
    <row r="2306" spans="1:19" x14ac:dyDescent="0.35">
      <c r="A2306">
        <v>2024</v>
      </c>
      <c r="B2306" t="s">
        <v>5736</v>
      </c>
      <c r="C2306">
        <v>6</v>
      </c>
      <c r="D2306">
        <v>2</v>
      </c>
      <c r="E2306">
        <v>12</v>
      </c>
      <c r="F2306" t="s">
        <v>447</v>
      </c>
      <c r="G2306" t="s">
        <v>6729</v>
      </c>
      <c r="H2306">
        <v>7</v>
      </c>
      <c r="I2306">
        <v>900002</v>
      </c>
      <c r="J2306">
        <v>9999</v>
      </c>
      <c r="K2306" t="s">
        <v>7062</v>
      </c>
      <c r="L2306">
        <v>0</v>
      </c>
      <c r="M2306" t="s">
        <v>5520</v>
      </c>
      <c r="N2306">
        <v>45303.74</v>
      </c>
      <c r="O2306">
        <v>0</v>
      </c>
      <c r="P2306">
        <v>0</v>
      </c>
      <c r="Q2306">
        <v>710.01</v>
      </c>
      <c r="R2306">
        <v>0</v>
      </c>
      <c r="S2306">
        <v>44593.73</v>
      </c>
    </row>
    <row r="2307" spans="1:19" x14ac:dyDescent="0.35">
      <c r="A2307">
        <v>2024</v>
      </c>
      <c r="B2307" t="s">
        <v>5910</v>
      </c>
      <c r="C2307">
        <v>7</v>
      </c>
      <c r="D2307">
        <v>2</v>
      </c>
      <c r="E2307">
        <v>4</v>
      </c>
      <c r="F2307" t="s">
        <v>125</v>
      </c>
      <c r="G2307" t="s">
        <v>5913</v>
      </c>
      <c r="H2307">
        <v>7</v>
      </c>
      <c r="I2307">
        <v>900002</v>
      </c>
      <c r="J2307">
        <v>9999</v>
      </c>
      <c r="K2307" t="s">
        <v>7062</v>
      </c>
      <c r="L2307">
        <v>0</v>
      </c>
      <c r="M2307" t="s">
        <v>5520</v>
      </c>
      <c r="N2307">
        <v>16026.05</v>
      </c>
      <c r="O2307">
        <v>1635.97</v>
      </c>
      <c r="P2307">
        <v>0</v>
      </c>
      <c r="Q2307">
        <v>15792.83</v>
      </c>
      <c r="R2307">
        <v>0</v>
      </c>
      <c r="S2307">
        <v>1869.19</v>
      </c>
    </row>
    <row r="2308" spans="1:19" x14ac:dyDescent="0.35">
      <c r="A2308">
        <v>2024</v>
      </c>
      <c r="B2308" t="s">
        <v>5624</v>
      </c>
      <c r="C2308">
        <v>8</v>
      </c>
      <c r="D2308">
        <v>2</v>
      </c>
      <c r="E2308">
        <v>2</v>
      </c>
      <c r="F2308" t="s">
        <v>462</v>
      </c>
      <c r="G2308" t="s">
        <v>6174</v>
      </c>
      <c r="H2308">
        <v>7</v>
      </c>
      <c r="I2308">
        <v>900002</v>
      </c>
      <c r="J2308">
        <v>9999</v>
      </c>
      <c r="K2308" t="s">
        <v>7062</v>
      </c>
      <c r="L2308">
        <v>0</v>
      </c>
      <c r="M2308" t="s">
        <v>5520</v>
      </c>
      <c r="N2308">
        <v>0</v>
      </c>
      <c r="O2308">
        <v>810.9</v>
      </c>
      <c r="P2308">
        <v>0</v>
      </c>
      <c r="Q2308">
        <v>810.9</v>
      </c>
      <c r="R2308">
        <v>0</v>
      </c>
      <c r="S2308">
        <v>0</v>
      </c>
    </row>
    <row r="2309" spans="1:19" x14ac:dyDescent="0.35">
      <c r="A2309">
        <v>2024</v>
      </c>
      <c r="B2309" t="s">
        <v>5624</v>
      </c>
      <c r="C2309">
        <v>8</v>
      </c>
      <c r="D2309">
        <v>2</v>
      </c>
      <c r="E2309">
        <v>5</v>
      </c>
      <c r="F2309" t="s">
        <v>470</v>
      </c>
      <c r="G2309" t="s">
        <v>5708</v>
      </c>
      <c r="H2309">
        <v>7</v>
      </c>
      <c r="I2309">
        <v>900002</v>
      </c>
      <c r="J2309">
        <v>9999</v>
      </c>
      <c r="K2309" t="s">
        <v>7062</v>
      </c>
      <c r="L2309">
        <v>0</v>
      </c>
      <c r="M2309" t="s">
        <v>5520</v>
      </c>
      <c r="N2309">
        <v>648.16999999999996</v>
      </c>
      <c r="O2309">
        <v>1875.8</v>
      </c>
      <c r="P2309">
        <v>0</v>
      </c>
      <c r="Q2309">
        <v>3805.38</v>
      </c>
      <c r="R2309">
        <v>0</v>
      </c>
      <c r="S2309">
        <v>-1281.4100000000001</v>
      </c>
    </row>
    <row r="2310" spans="1:19" x14ac:dyDescent="0.35">
      <c r="A2310">
        <v>2024</v>
      </c>
      <c r="B2310" t="s">
        <v>5624</v>
      </c>
      <c r="C2310">
        <v>8</v>
      </c>
      <c r="D2310">
        <v>2</v>
      </c>
      <c r="E2310">
        <v>7</v>
      </c>
      <c r="F2310" t="s">
        <v>300</v>
      </c>
      <c r="G2310" t="s">
        <v>6175</v>
      </c>
      <c r="H2310">
        <v>7</v>
      </c>
      <c r="I2310">
        <v>900002</v>
      </c>
      <c r="J2310">
        <v>9999</v>
      </c>
      <c r="K2310" t="s">
        <v>7062</v>
      </c>
      <c r="L2310">
        <v>0</v>
      </c>
      <c r="M2310" t="s">
        <v>5520</v>
      </c>
      <c r="N2310">
        <v>469.56</v>
      </c>
      <c r="O2310">
        <v>824.28</v>
      </c>
      <c r="P2310">
        <v>0</v>
      </c>
      <c r="Q2310">
        <v>824.29</v>
      </c>
      <c r="R2310">
        <v>0</v>
      </c>
      <c r="S2310">
        <v>469.55</v>
      </c>
    </row>
    <row r="2311" spans="1:19" x14ac:dyDescent="0.35">
      <c r="A2311">
        <v>2024</v>
      </c>
      <c r="B2311" t="s">
        <v>5624</v>
      </c>
      <c r="C2311">
        <v>8</v>
      </c>
      <c r="D2311">
        <v>2</v>
      </c>
      <c r="E2311">
        <v>12</v>
      </c>
      <c r="F2311" t="s">
        <v>487</v>
      </c>
      <c r="G2311" t="s">
        <v>7005</v>
      </c>
      <c r="H2311">
        <v>7</v>
      </c>
      <c r="I2311">
        <v>900002</v>
      </c>
      <c r="J2311">
        <v>9999</v>
      </c>
      <c r="K2311" t="s">
        <v>7062</v>
      </c>
      <c r="L2311">
        <v>0</v>
      </c>
      <c r="M2311" t="s">
        <v>5520</v>
      </c>
      <c r="N2311">
        <v>0</v>
      </c>
      <c r="O2311">
        <v>721.57</v>
      </c>
      <c r="P2311">
        <v>0</v>
      </c>
      <c r="Q2311">
        <v>721.57</v>
      </c>
      <c r="R2311">
        <v>0</v>
      </c>
      <c r="S2311">
        <v>0</v>
      </c>
    </row>
    <row r="2312" spans="1:19" x14ac:dyDescent="0.35">
      <c r="A2312">
        <v>2024</v>
      </c>
      <c r="B2312" t="s">
        <v>5624</v>
      </c>
      <c r="C2312">
        <v>8</v>
      </c>
      <c r="D2312">
        <v>2</v>
      </c>
      <c r="E2312">
        <v>13</v>
      </c>
      <c r="F2312" t="s">
        <v>490</v>
      </c>
      <c r="G2312" t="s">
        <v>6730</v>
      </c>
      <c r="H2312">
        <v>7</v>
      </c>
      <c r="I2312">
        <v>900002</v>
      </c>
      <c r="J2312">
        <v>9999</v>
      </c>
      <c r="K2312" t="s">
        <v>7062</v>
      </c>
      <c r="L2312">
        <v>0</v>
      </c>
      <c r="M2312" t="s">
        <v>5520</v>
      </c>
      <c r="N2312">
        <v>0</v>
      </c>
      <c r="O2312">
        <v>1180.8</v>
      </c>
      <c r="P2312">
        <v>0</v>
      </c>
      <c r="Q2312">
        <v>1180.8</v>
      </c>
      <c r="R2312">
        <v>0</v>
      </c>
      <c r="S2312">
        <v>0</v>
      </c>
    </row>
    <row r="2313" spans="1:19" x14ac:dyDescent="0.35">
      <c r="A2313">
        <v>2024</v>
      </c>
      <c r="B2313" t="s">
        <v>5668</v>
      </c>
      <c r="C2313">
        <v>9</v>
      </c>
      <c r="D2313">
        <v>2</v>
      </c>
      <c r="E2313">
        <v>4</v>
      </c>
      <c r="F2313" t="s">
        <v>354</v>
      </c>
      <c r="G2313" t="s">
        <v>7064</v>
      </c>
      <c r="H2313">
        <v>7</v>
      </c>
      <c r="I2313">
        <v>900002</v>
      </c>
      <c r="J2313">
        <v>9999</v>
      </c>
      <c r="K2313" t="s">
        <v>7062</v>
      </c>
      <c r="L2313">
        <v>0</v>
      </c>
      <c r="M2313" t="s">
        <v>5520</v>
      </c>
      <c r="N2313">
        <v>2706.91</v>
      </c>
      <c r="O2313">
        <v>3309.72</v>
      </c>
      <c r="P2313">
        <v>0</v>
      </c>
      <c r="Q2313">
        <v>259.3</v>
      </c>
      <c r="R2313">
        <v>0</v>
      </c>
      <c r="S2313">
        <v>5757.33</v>
      </c>
    </row>
    <row r="2314" spans="1:19" x14ac:dyDescent="0.35">
      <c r="A2314">
        <v>2024</v>
      </c>
      <c r="B2314" t="s">
        <v>5668</v>
      </c>
      <c r="C2314">
        <v>9</v>
      </c>
      <c r="D2314">
        <v>2</v>
      </c>
      <c r="E2314">
        <v>11</v>
      </c>
      <c r="F2314" t="s">
        <v>509</v>
      </c>
      <c r="G2314" t="s">
        <v>6176</v>
      </c>
      <c r="H2314">
        <v>7</v>
      </c>
      <c r="I2314">
        <v>900002</v>
      </c>
      <c r="J2314">
        <v>9999</v>
      </c>
      <c r="K2314" t="s">
        <v>7062</v>
      </c>
      <c r="L2314">
        <v>0</v>
      </c>
      <c r="M2314" t="s">
        <v>5520</v>
      </c>
      <c r="N2314">
        <v>0</v>
      </c>
      <c r="O2314">
        <v>941.58</v>
      </c>
      <c r="P2314">
        <v>0</v>
      </c>
      <c r="Q2314">
        <v>534.96</v>
      </c>
      <c r="R2314">
        <v>0</v>
      </c>
      <c r="S2314">
        <v>406.62</v>
      </c>
    </row>
    <row r="2315" spans="1:19" x14ac:dyDescent="0.35">
      <c r="A2315">
        <v>2024</v>
      </c>
      <c r="B2315" t="s">
        <v>5668</v>
      </c>
      <c r="C2315">
        <v>9</v>
      </c>
      <c r="D2315">
        <v>2</v>
      </c>
      <c r="E2315">
        <v>14</v>
      </c>
      <c r="F2315" t="s">
        <v>125</v>
      </c>
      <c r="G2315" t="s">
        <v>6731</v>
      </c>
      <c r="H2315">
        <v>7</v>
      </c>
      <c r="I2315">
        <v>900002</v>
      </c>
      <c r="J2315">
        <v>9999</v>
      </c>
      <c r="K2315" t="s">
        <v>7062</v>
      </c>
      <c r="L2315">
        <v>0</v>
      </c>
      <c r="M2315" t="s">
        <v>5520</v>
      </c>
      <c r="N2315">
        <v>0</v>
      </c>
      <c r="O2315">
        <v>1234.92</v>
      </c>
      <c r="P2315">
        <v>0</v>
      </c>
      <c r="Q2315">
        <v>1234.92</v>
      </c>
      <c r="R2315">
        <v>0</v>
      </c>
      <c r="S2315">
        <v>0</v>
      </c>
    </row>
    <row r="2316" spans="1:19" x14ac:dyDescent="0.35">
      <c r="A2316">
        <v>2024</v>
      </c>
      <c r="B2316" t="s">
        <v>5798</v>
      </c>
      <c r="C2316">
        <v>10</v>
      </c>
      <c r="D2316">
        <v>2</v>
      </c>
      <c r="E2316">
        <v>3</v>
      </c>
      <c r="F2316" t="s">
        <v>513</v>
      </c>
      <c r="G2316" t="s">
        <v>6329</v>
      </c>
      <c r="H2316">
        <v>7</v>
      </c>
      <c r="I2316">
        <v>900002</v>
      </c>
      <c r="J2316">
        <v>9999</v>
      </c>
      <c r="K2316" t="s">
        <v>7062</v>
      </c>
      <c r="L2316">
        <v>0</v>
      </c>
      <c r="M2316" t="s">
        <v>5520</v>
      </c>
      <c r="N2316">
        <v>2211.66</v>
      </c>
      <c r="O2316">
        <v>29403.63</v>
      </c>
      <c r="P2316">
        <v>0</v>
      </c>
      <c r="Q2316">
        <v>34866.04</v>
      </c>
      <c r="R2316">
        <v>0</v>
      </c>
      <c r="S2316">
        <v>-3250.75</v>
      </c>
    </row>
    <row r="2317" spans="1:19" x14ac:dyDescent="0.35">
      <c r="A2317">
        <v>2024</v>
      </c>
      <c r="B2317" t="s">
        <v>5798</v>
      </c>
      <c r="C2317">
        <v>10</v>
      </c>
      <c r="D2317">
        <v>2</v>
      </c>
      <c r="E2317">
        <v>4</v>
      </c>
      <c r="F2317" t="s">
        <v>514</v>
      </c>
      <c r="G2317" t="s">
        <v>6414</v>
      </c>
      <c r="H2317">
        <v>7</v>
      </c>
      <c r="I2317">
        <v>900002</v>
      </c>
      <c r="J2317">
        <v>9999</v>
      </c>
      <c r="K2317" t="s">
        <v>7062</v>
      </c>
      <c r="L2317">
        <v>0</v>
      </c>
      <c r="M2317" t="s">
        <v>5520</v>
      </c>
      <c r="N2317">
        <v>-100</v>
      </c>
      <c r="O2317">
        <v>50880.91</v>
      </c>
      <c r="P2317">
        <v>0</v>
      </c>
      <c r="Q2317">
        <v>49521.9</v>
      </c>
      <c r="R2317">
        <v>0</v>
      </c>
      <c r="S2317">
        <v>1259.01</v>
      </c>
    </row>
    <row r="2318" spans="1:19" x14ac:dyDescent="0.35">
      <c r="A2318">
        <v>2024</v>
      </c>
      <c r="B2318" t="s">
        <v>5798</v>
      </c>
      <c r="C2318">
        <v>10</v>
      </c>
      <c r="D2318">
        <v>2</v>
      </c>
      <c r="E2318">
        <v>12</v>
      </c>
      <c r="F2318" t="s">
        <v>519</v>
      </c>
      <c r="G2318" t="s">
        <v>5926</v>
      </c>
      <c r="H2318">
        <v>7</v>
      </c>
      <c r="I2318">
        <v>900002</v>
      </c>
      <c r="J2318">
        <v>9999</v>
      </c>
      <c r="K2318" t="s">
        <v>7062</v>
      </c>
      <c r="L2318">
        <v>0</v>
      </c>
      <c r="M2318" t="s">
        <v>5520</v>
      </c>
      <c r="N2318">
        <v>0</v>
      </c>
      <c r="O2318">
        <v>6268.48</v>
      </c>
      <c r="P2318">
        <v>0</v>
      </c>
      <c r="Q2318">
        <v>982.34</v>
      </c>
      <c r="R2318">
        <v>0</v>
      </c>
      <c r="S2318">
        <v>5286.14</v>
      </c>
    </row>
    <row r="2319" spans="1:19" x14ac:dyDescent="0.35">
      <c r="A2319">
        <v>2024</v>
      </c>
      <c r="B2319" t="s">
        <v>5927</v>
      </c>
      <c r="C2319">
        <v>11</v>
      </c>
      <c r="D2319">
        <v>2</v>
      </c>
      <c r="E2319">
        <v>1</v>
      </c>
      <c r="F2319" t="s">
        <v>520</v>
      </c>
      <c r="G2319" t="s">
        <v>6732</v>
      </c>
      <c r="H2319">
        <v>7</v>
      </c>
      <c r="I2319">
        <v>900002</v>
      </c>
      <c r="J2319">
        <v>9999</v>
      </c>
      <c r="K2319" t="s">
        <v>7062</v>
      </c>
      <c r="L2319">
        <v>0</v>
      </c>
      <c r="M2319" t="s">
        <v>5520</v>
      </c>
      <c r="N2319">
        <v>202.23</v>
      </c>
      <c r="O2319">
        <v>20221.59</v>
      </c>
      <c r="P2319">
        <v>0</v>
      </c>
      <c r="Q2319">
        <v>20614.97</v>
      </c>
      <c r="R2319">
        <v>0</v>
      </c>
      <c r="S2319">
        <v>-191.15</v>
      </c>
    </row>
    <row r="2320" spans="1:19" x14ac:dyDescent="0.35">
      <c r="A2320">
        <v>2024</v>
      </c>
      <c r="B2320" t="s">
        <v>5671</v>
      </c>
      <c r="C2320">
        <v>12</v>
      </c>
      <c r="D2320">
        <v>2</v>
      </c>
      <c r="E2320">
        <v>1</v>
      </c>
      <c r="F2320" t="s">
        <v>391</v>
      </c>
      <c r="G2320" t="s">
        <v>5929</v>
      </c>
      <c r="H2320">
        <v>7</v>
      </c>
      <c r="I2320">
        <v>900002</v>
      </c>
      <c r="J2320">
        <v>9999</v>
      </c>
      <c r="K2320" t="s">
        <v>7062</v>
      </c>
      <c r="L2320">
        <v>0</v>
      </c>
      <c r="M2320" t="s">
        <v>5520</v>
      </c>
      <c r="N2320">
        <v>4495.33</v>
      </c>
      <c r="O2320">
        <v>50610.07</v>
      </c>
      <c r="P2320">
        <v>0</v>
      </c>
      <c r="Q2320">
        <v>50469.120000000003</v>
      </c>
      <c r="R2320">
        <v>0</v>
      </c>
      <c r="S2320">
        <v>4636.28</v>
      </c>
    </row>
    <row r="2321" spans="1:19" x14ac:dyDescent="0.35">
      <c r="A2321">
        <v>2024</v>
      </c>
      <c r="B2321" t="s">
        <v>5671</v>
      </c>
      <c r="C2321">
        <v>12</v>
      </c>
      <c r="D2321">
        <v>2</v>
      </c>
      <c r="E2321">
        <v>2</v>
      </c>
      <c r="F2321" t="s">
        <v>526</v>
      </c>
      <c r="G2321" t="s">
        <v>7065</v>
      </c>
      <c r="H2321">
        <v>7</v>
      </c>
      <c r="I2321">
        <v>900002</v>
      </c>
      <c r="J2321">
        <v>9999</v>
      </c>
      <c r="K2321" t="s">
        <v>7062</v>
      </c>
      <c r="L2321">
        <v>0</v>
      </c>
      <c r="M2321" t="s">
        <v>5520</v>
      </c>
      <c r="N2321">
        <v>0</v>
      </c>
      <c r="O2321">
        <v>895.02</v>
      </c>
      <c r="P2321">
        <v>0</v>
      </c>
      <c r="Q2321">
        <v>895.02</v>
      </c>
      <c r="R2321">
        <v>0</v>
      </c>
      <c r="S2321">
        <v>0</v>
      </c>
    </row>
    <row r="2322" spans="1:19" x14ac:dyDescent="0.35">
      <c r="A2322">
        <v>2024</v>
      </c>
      <c r="B2322" t="s">
        <v>5671</v>
      </c>
      <c r="C2322">
        <v>12</v>
      </c>
      <c r="D2322">
        <v>2</v>
      </c>
      <c r="E2322">
        <v>3</v>
      </c>
      <c r="F2322" t="s">
        <v>300</v>
      </c>
      <c r="G2322" t="s">
        <v>5930</v>
      </c>
      <c r="H2322">
        <v>7</v>
      </c>
      <c r="I2322">
        <v>900002</v>
      </c>
      <c r="J2322">
        <v>9999</v>
      </c>
      <c r="K2322" t="s">
        <v>7062</v>
      </c>
      <c r="L2322">
        <v>0</v>
      </c>
      <c r="M2322" t="s">
        <v>5520</v>
      </c>
      <c r="N2322">
        <v>3142.92</v>
      </c>
      <c r="O2322">
        <v>0</v>
      </c>
      <c r="P2322">
        <v>0</v>
      </c>
      <c r="Q2322">
        <v>822.06</v>
      </c>
      <c r="R2322">
        <v>0</v>
      </c>
      <c r="S2322">
        <v>2320.86</v>
      </c>
    </row>
    <row r="2323" spans="1:19" x14ac:dyDescent="0.35">
      <c r="A2323">
        <v>2024</v>
      </c>
      <c r="B2323" t="s">
        <v>5671</v>
      </c>
      <c r="C2323">
        <v>12</v>
      </c>
      <c r="D2323">
        <v>2</v>
      </c>
      <c r="E2323">
        <v>6</v>
      </c>
      <c r="F2323" t="s">
        <v>311</v>
      </c>
      <c r="G2323" t="s">
        <v>5931</v>
      </c>
      <c r="H2323">
        <v>7</v>
      </c>
      <c r="I2323">
        <v>900002</v>
      </c>
      <c r="J2323">
        <v>9999</v>
      </c>
      <c r="K2323" t="s">
        <v>7062</v>
      </c>
      <c r="L2323">
        <v>0</v>
      </c>
      <c r="M2323" t="s">
        <v>5520</v>
      </c>
      <c r="N2323">
        <v>4166.6000000000004</v>
      </c>
      <c r="O2323">
        <v>1961.54</v>
      </c>
      <c r="P2323">
        <v>0</v>
      </c>
      <c r="Q2323">
        <v>1716.28</v>
      </c>
      <c r="R2323">
        <v>0</v>
      </c>
      <c r="S2323">
        <v>4411.8599999999997</v>
      </c>
    </row>
    <row r="2324" spans="1:19" x14ac:dyDescent="0.35">
      <c r="A2324">
        <v>2024</v>
      </c>
      <c r="B2324" t="s">
        <v>5671</v>
      </c>
      <c r="C2324">
        <v>12</v>
      </c>
      <c r="D2324">
        <v>2</v>
      </c>
      <c r="E2324">
        <v>7</v>
      </c>
      <c r="F2324" t="s">
        <v>529</v>
      </c>
      <c r="G2324" t="s">
        <v>6416</v>
      </c>
      <c r="H2324">
        <v>7</v>
      </c>
      <c r="I2324">
        <v>900002</v>
      </c>
      <c r="J2324">
        <v>9999</v>
      </c>
      <c r="K2324" t="s">
        <v>7062</v>
      </c>
      <c r="L2324">
        <v>0</v>
      </c>
      <c r="M2324" t="s">
        <v>5520</v>
      </c>
      <c r="N2324">
        <v>121.7</v>
      </c>
      <c r="O2324">
        <v>3915.69</v>
      </c>
      <c r="P2324">
        <v>0</v>
      </c>
      <c r="Q2324">
        <v>3607.36</v>
      </c>
      <c r="R2324">
        <v>0</v>
      </c>
      <c r="S2324">
        <v>430.03</v>
      </c>
    </row>
    <row r="2325" spans="1:19" x14ac:dyDescent="0.35">
      <c r="A2325">
        <v>2024</v>
      </c>
      <c r="B2325" t="s">
        <v>5671</v>
      </c>
      <c r="C2325">
        <v>12</v>
      </c>
      <c r="D2325">
        <v>2</v>
      </c>
      <c r="E2325">
        <v>8</v>
      </c>
      <c r="F2325" t="s">
        <v>516</v>
      </c>
      <c r="G2325" t="s">
        <v>5932</v>
      </c>
      <c r="H2325">
        <v>7</v>
      </c>
      <c r="I2325">
        <v>900002</v>
      </c>
      <c r="J2325">
        <v>9999</v>
      </c>
      <c r="K2325" t="s">
        <v>7062</v>
      </c>
      <c r="L2325">
        <v>0</v>
      </c>
      <c r="M2325" t="s">
        <v>5520</v>
      </c>
      <c r="N2325">
        <v>4589.88</v>
      </c>
      <c r="O2325">
        <v>1109.22</v>
      </c>
      <c r="P2325">
        <v>0</v>
      </c>
      <c r="Q2325">
        <v>0</v>
      </c>
      <c r="R2325">
        <v>0</v>
      </c>
      <c r="S2325">
        <v>5699.1</v>
      </c>
    </row>
    <row r="2326" spans="1:19" x14ac:dyDescent="0.35">
      <c r="A2326">
        <v>2024</v>
      </c>
      <c r="B2326" t="s">
        <v>5671</v>
      </c>
      <c r="C2326">
        <v>12</v>
      </c>
      <c r="D2326">
        <v>2</v>
      </c>
      <c r="E2326">
        <v>12</v>
      </c>
      <c r="F2326" t="s">
        <v>278</v>
      </c>
      <c r="G2326" t="s">
        <v>5935</v>
      </c>
      <c r="H2326">
        <v>7</v>
      </c>
      <c r="I2326">
        <v>900002</v>
      </c>
      <c r="J2326">
        <v>9999</v>
      </c>
      <c r="K2326" t="s">
        <v>7062</v>
      </c>
      <c r="L2326">
        <v>0</v>
      </c>
      <c r="M2326" t="s">
        <v>5520</v>
      </c>
      <c r="N2326">
        <v>624.71</v>
      </c>
      <c r="O2326">
        <v>1987.81</v>
      </c>
      <c r="P2326">
        <v>0</v>
      </c>
      <c r="Q2326">
        <v>2017.12</v>
      </c>
      <c r="R2326">
        <v>0</v>
      </c>
      <c r="S2326">
        <v>595.4</v>
      </c>
    </row>
    <row r="2327" spans="1:19" x14ac:dyDescent="0.35">
      <c r="A2327">
        <v>2024</v>
      </c>
      <c r="B2327" t="s">
        <v>5671</v>
      </c>
      <c r="C2327">
        <v>12</v>
      </c>
      <c r="D2327">
        <v>2</v>
      </c>
      <c r="E2327">
        <v>13</v>
      </c>
      <c r="F2327" t="s">
        <v>531</v>
      </c>
      <c r="G2327" t="s">
        <v>7066</v>
      </c>
      <c r="H2327">
        <v>7</v>
      </c>
      <c r="I2327">
        <v>900002</v>
      </c>
      <c r="J2327">
        <v>9999</v>
      </c>
      <c r="K2327" t="s">
        <v>7062</v>
      </c>
      <c r="L2327">
        <v>0</v>
      </c>
      <c r="M2327" t="s">
        <v>5520</v>
      </c>
      <c r="N2327">
        <v>-2001.07</v>
      </c>
      <c r="O2327">
        <v>5301.18</v>
      </c>
      <c r="P2327">
        <v>0</v>
      </c>
      <c r="Q2327">
        <v>3300.11</v>
      </c>
      <c r="R2327">
        <v>0</v>
      </c>
      <c r="S2327">
        <v>0</v>
      </c>
    </row>
    <row r="2328" spans="1:19" x14ac:dyDescent="0.35">
      <c r="A2328">
        <v>2024</v>
      </c>
      <c r="B2328" t="s">
        <v>6177</v>
      </c>
      <c r="C2328">
        <v>14</v>
      </c>
      <c r="D2328">
        <v>2</v>
      </c>
      <c r="E2328">
        <v>10</v>
      </c>
      <c r="F2328" t="s">
        <v>125</v>
      </c>
      <c r="G2328" t="s">
        <v>6179</v>
      </c>
      <c r="H2328">
        <v>7</v>
      </c>
      <c r="I2328">
        <v>900002</v>
      </c>
      <c r="J2328">
        <v>9999</v>
      </c>
      <c r="K2328" t="s">
        <v>7062</v>
      </c>
      <c r="L2328">
        <v>0</v>
      </c>
      <c r="M2328" t="s">
        <v>5520</v>
      </c>
      <c r="N2328">
        <v>3343.88</v>
      </c>
      <c r="O2328">
        <v>28302.34</v>
      </c>
      <c r="P2328">
        <v>0</v>
      </c>
      <c r="Q2328">
        <v>29741.32</v>
      </c>
      <c r="R2328">
        <v>0</v>
      </c>
      <c r="S2328">
        <v>1904.9</v>
      </c>
    </row>
    <row r="2329" spans="1:19" x14ac:dyDescent="0.35">
      <c r="A2329">
        <v>2024</v>
      </c>
      <c r="B2329" t="s">
        <v>5873</v>
      </c>
      <c r="C2329">
        <v>16</v>
      </c>
      <c r="D2329">
        <v>2</v>
      </c>
      <c r="E2329">
        <v>1</v>
      </c>
      <c r="F2329" t="s">
        <v>291</v>
      </c>
      <c r="G2329" t="s">
        <v>5937</v>
      </c>
      <c r="H2329">
        <v>7</v>
      </c>
      <c r="I2329">
        <v>900002</v>
      </c>
      <c r="J2329">
        <v>9999</v>
      </c>
      <c r="K2329" t="s">
        <v>7062</v>
      </c>
      <c r="L2329">
        <v>0</v>
      </c>
      <c r="M2329" t="s">
        <v>5520</v>
      </c>
      <c r="N2329">
        <v>-1003.8</v>
      </c>
      <c r="O2329">
        <v>4904.6400000000003</v>
      </c>
      <c r="P2329">
        <v>0</v>
      </c>
      <c r="Q2329">
        <v>2928.06</v>
      </c>
      <c r="R2329">
        <v>0</v>
      </c>
      <c r="S2329">
        <v>972.78</v>
      </c>
    </row>
    <row r="2330" spans="1:19" x14ac:dyDescent="0.35">
      <c r="A2330">
        <v>2024</v>
      </c>
      <c r="B2330" t="s">
        <v>5873</v>
      </c>
      <c r="C2330">
        <v>16</v>
      </c>
      <c r="D2330">
        <v>2</v>
      </c>
      <c r="E2330">
        <v>5</v>
      </c>
      <c r="F2330" t="s">
        <v>300</v>
      </c>
      <c r="G2330" t="s">
        <v>6417</v>
      </c>
      <c r="H2330">
        <v>7</v>
      </c>
      <c r="I2330">
        <v>900002</v>
      </c>
      <c r="J2330">
        <v>9999</v>
      </c>
      <c r="K2330" t="s">
        <v>7062</v>
      </c>
      <c r="L2330">
        <v>0</v>
      </c>
      <c r="M2330" t="s">
        <v>5520</v>
      </c>
      <c r="N2330">
        <v>-4099.8100000000004</v>
      </c>
      <c r="O2330">
        <v>6366.47</v>
      </c>
      <c r="P2330">
        <v>0</v>
      </c>
      <c r="Q2330">
        <v>2150.84</v>
      </c>
      <c r="R2330">
        <v>0</v>
      </c>
      <c r="S2330">
        <v>115.82</v>
      </c>
    </row>
    <row r="2331" spans="1:19" x14ac:dyDescent="0.35">
      <c r="A2331">
        <v>2024</v>
      </c>
      <c r="B2331" t="s">
        <v>5873</v>
      </c>
      <c r="C2331">
        <v>16</v>
      </c>
      <c r="D2331">
        <v>2</v>
      </c>
      <c r="E2331">
        <v>6</v>
      </c>
      <c r="F2331" t="s">
        <v>314</v>
      </c>
      <c r="G2331" t="s">
        <v>5874</v>
      </c>
      <c r="H2331">
        <v>7</v>
      </c>
      <c r="I2331">
        <v>900002</v>
      </c>
      <c r="J2331">
        <v>9999</v>
      </c>
      <c r="K2331" t="s">
        <v>7062</v>
      </c>
      <c r="L2331">
        <v>0</v>
      </c>
      <c r="M2331" t="s">
        <v>5520</v>
      </c>
      <c r="N2331">
        <v>1200.2</v>
      </c>
      <c r="O2331">
        <v>3318.86</v>
      </c>
      <c r="P2331">
        <v>0</v>
      </c>
      <c r="Q2331">
        <v>3055.58</v>
      </c>
      <c r="R2331">
        <v>0</v>
      </c>
      <c r="S2331">
        <v>1463.48</v>
      </c>
    </row>
    <row r="2332" spans="1:19" x14ac:dyDescent="0.35">
      <c r="A2332">
        <v>2024</v>
      </c>
      <c r="B2332" t="s">
        <v>5873</v>
      </c>
      <c r="C2332">
        <v>16</v>
      </c>
      <c r="D2332">
        <v>2</v>
      </c>
      <c r="E2332">
        <v>8</v>
      </c>
      <c r="F2332" t="s">
        <v>383</v>
      </c>
      <c r="G2332" t="s">
        <v>5939</v>
      </c>
      <c r="H2332">
        <v>7</v>
      </c>
      <c r="I2332">
        <v>900002</v>
      </c>
      <c r="J2332">
        <v>9999</v>
      </c>
      <c r="K2332" t="s">
        <v>7062</v>
      </c>
      <c r="L2332">
        <v>0</v>
      </c>
      <c r="M2332" t="s">
        <v>5520</v>
      </c>
      <c r="N2332">
        <v>234.65</v>
      </c>
      <c r="O2332">
        <v>7081.79</v>
      </c>
      <c r="P2332">
        <v>0</v>
      </c>
      <c r="Q2332">
        <v>7676.3</v>
      </c>
      <c r="R2332">
        <v>0</v>
      </c>
      <c r="S2332">
        <v>-359.86</v>
      </c>
    </row>
    <row r="2333" spans="1:19" x14ac:dyDescent="0.35">
      <c r="A2333">
        <v>2024</v>
      </c>
      <c r="B2333" t="s">
        <v>5873</v>
      </c>
      <c r="C2333">
        <v>16</v>
      </c>
      <c r="D2333">
        <v>2</v>
      </c>
      <c r="E2333">
        <v>9</v>
      </c>
      <c r="F2333" t="s">
        <v>125</v>
      </c>
      <c r="G2333" t="s">
        <v>5940</v>
      </c>
      <c r="H2333">
        <v>7</v>
      </c>
      <c r="I2333">
        <v>900002</v>
      </c>
      <c r="J2333">
        <v>9999</v>
      </c>
      <c r="K2333" t="s">
        <v>7062</v>
      </c>
      <c r="L2333">
        <v>0</v>
      </c>
      <c r="M2333" t="s">
        <v>5520</v>
      </c>
      <c r="N2333">
        <v>3887.21</v>
      </c>
      <c r="O2333">
        <v>24268.41</v>
      </c>
      <c r="P2333">
        <v>0</v>
      </c>
      <c r="Q2333">
        <v>28155.62</v>
      </c>
      <c r="R2333">
        <v>0</v>
      </c>
      <c r="S2333">
        <v>0</v>
      </c>
    </row>
    <row r="2334" spans="1:19" x14ac:dyDescent="0.35">
      <c r="A2334">
        <v>2024</v>
      </c>
      <c r="B2334" t="s">
        <v>5890</v>
      </c>
      <c r="C2334">
        <v>17</v>
      </c>
      <c r="D2334">
        <v>2</v>
      </c>
      <c r="E2334">
        <v>5</v>
      </c>
      <c r="F2334" t="s">
        <v>397</v>
      </c>
      <c r="G2334" t="s">
        <v>6181</v>
      </c>
      <c r="H2334">
        <v>7</v>
      </c>
      <c r="I2334">
        <v>900002</v>
      </c>
      <c r="J2334">
        <v>9999</v>
      </c>
      <c r="K2334" t="s">
        <v>7062</v>
      </c>
      <c r="L2334">
        <v>0</v>
      </c>
      <c r="M2334" t="s">
        <v>5520</v>
      </c>
      <c r="N2334">
        <v>593.84</v>
      </c>
      <c r="O2334">
        <v>3125.48</v>
      </c>
      <c r="P2334">
        <v>0</v>
      </c>
      <c r="Q2334">
        <v>3414.79</v>
      </c>
      <c r="R2334">
        <v>0</v>
      </c>
      <c r="S2334">
        <v>304.52999999999997</v>
      </c>
    </row>
    <row r="2335" spans="1:19" x14ac:dyDescent="0.35">
      <c r="A2335">
        <v>2024</v>
      </c>
      <c r="B2335" t="s">
        <v>5890</v>
      </c>
      <c r="C2335">
        <v>17</v>
      </c>
      <c r="D2335">
        <v>2</v>
      </c>
      <c r="E2335">
        <v>15</v>
      </c>
      <c r="F2335" t="s">
        <v>562</v>
      </c>
      <c r="G2335" t="s">
        <v>6418</v>
      </c>
      <c r="H2335">
        <v>7</v>
      </c>
      <c r="I2335">
        <v>900002</v>
      </c>
      <c r="J2335">
        <v>9999</v>
      </c>
      <c r="K2335" t="s">
        <v>7062</v>
      </c>
      <c r="L2335">
        <v>0</v>
      </c>
      <c r="M2335" t="s">
        <v>5520</v>
      </c>
      <c r="N2335">
        <v>14.24</v>
      </c>
      <c r="O2335">
        <v>7513.22</v>
      </c>
      <c r="P2335">
        <v>0</v>
      </c>
      <c r="Q2335">
        <v>7513.22</v>
      </c>
      <c r="R2335">
        <v>0</v>
      </c>
      <c r="S2335">
        <v>14.24</v>
      </c>
    </row>
    <row r="2336" spans="1:19" x14ac:dyDescent="0.35">
      <c r="A2336">
        <v>2024</v>
      </c>
      <c r="B2336" t="s">
        <v>5763</v>
      </c>
      <c r="C2336">
        <v>18</v>
      </c>
      <c r="D2336">
        <v>2</v>
      </c>
      <c r="E2336">
        <v>1</v>
      </c>
      <c r="F2336" t="s">
        <v>391</v>
      </c>
      <c r="G2336" t="s">
        <v>5764</v>
      </c>
      <c r="H2336">
        <v>7</v>
      </c>
      <c r="I2336">
        <v>900002</v>
      </c>
      <c r="J2336">
        <v>9999</v>
      </c>
      <c r="K2336" t="s">
        <v>7062</v>
      </c>
      <c r="L2336">
        <v>0</v>
      </c>
      <c r="M2336" t="s">
        <v>5520</v>
      </c>
      <c r="N2336">
        <v>0</v>
      </c>
      <c r="O2336">
        <v>540449.14</v>
      </c>
      <c r="P2336">
        <v>0</v>
      </c>
      <c r="Q2336">
        <v>540449.14</v>
      </c>
      <c r="R2336">
        <v>0</v>
      </c>
      <c r="S2336">
        <v>0</v>
      </c>
    </row>
    <row r="2337" spans="1:19" x14ac:dyDescent="0.35">
      <c r="A2337">
        <v>2024</v>
      </c>
      <c r="B2337" t="s">
        <v>5763</v>
      </c>
      <c r="C2337">
        <v>18</v>
      </c>
      <c r="D2337">
        <v>2</v>
      </c>
      <c r="E2337">
        <v>5</v>
      </c>
      <c r="F2337" t="s">
        <v>480</v>
      </c>
      <c r="G2337" t="s">
        <v>6182</v>
      </c>
      <c r="H2337">
        <v>7</v>
      </c>
      <c r="I2337">
        <v>900002</v>
      </c>
      <c r="J2337">
        <v>9999</v>
      </c>
      <c r="K2337" t="s">
        <v>7062</v>
      </c>
      <c r="L2337">
        <v>0</v>
      </c>
      <c r="M2337" t="s">
        <v>5520</v>
      </c>
      <c r="N2337">
        <v>0</v>
      </c>
      <c r="O2337">
        <v>2166.2399999999998</v>
      </c>
      <c r="P2337">
        <v>0</v>
      </c>
      <c r="Q2337">
        <v>2166.2399999999998</v>
      </c>
      <c r="R2337">
        <v>0</v>
      </c>
      <c r="S2337">
        <v>0</v>
      </c>
    </row>
    <row r="2338" spans="1:19" x14ac:dyDescent="0.35">
      <c r="A2338">
        <v>2024</v>
      </c>
      <c r="B2338" t="s">
        <v>5763</v>
      </c>
      <c r="C2338">
        <v>18</v>
      </c>
      <c r="D2338">
        <v>2</v>
      </c>
      <c r="E2338">
        <v>6</v>
      </c>
      <c r="F2338" t="s">
        <v>262</v>
      </c>
      <c r="G2338" t="s">
        <v>6183</v>
      </c>
      <c r="H2338">
        <v>7</v>
      </c>
      <c r="I2338">
        <v>900002</v>
      </c>
      <c r="J2338">
        <v>9999</v>
      </c>
      <c r="K2338" t="s">
        <v>7062</v>
      </c>
      <c r="L2338">
        <v>0</v>
      </c>
      <c r="M2338" t="s">
        <v>5520</v>
      </c>
      <c r="N2338">
        <v>0</v>
      </c>
      <c r="O2338">
        <v>6254.71</v>
      </c>
      <c r="P2338">
        <v>0</v>
      </c>
      <c r="Q2338">
        <v>6254.71</v>
      </c>
      <c r="R2338">
        <v>0</v>
      </c>
      <c r="S2338">
        <v>0</v>
      </c>
    </row>
    <row r="2339" spans="1:19" x14ac:dyDescent="0.35">
      <c r="A2339">
        <v>2024</v>
      </c>
      <c r="B2339" t="s">
        <v>5763</v>
      </c>
      <c r="C2339">
        <v>18</v>
      </c>
      <c r="D2339">
        <v>2</v>
      </c>
      <c r="E2339">
        <v>10</v>
      </c>
      <c r="F2339" t="s">
        <v>566</v>
      </c>
      <c r="G2339" t="s">
        <v>5842</v>
      </c>
      <c r="H2339">
        <v>7</v>
      </c>
      <c r="I2339">
        <v>900002</v>
      </c>
      <c r="J2339">
        <v>9999</v>
      </c>
      <c r="K2339" t="s">
        <v>7062</v>
      </c>
      <c r="L2339">
        <v>0</v>
      </c>
      <c r="M2339" t="s">
        <v>5520</v>
      </c>
      <c r="N2339">
        <v>27958.47</v>
      </c>
      <c r="O2339">
        <v>104243.25</v>
      </c>
      <c r="P2339">
        <v>0</v>
      </c>
      <c r="Q2339">
        <v>132201.72</v>
      </c>
      <c r="R2339">
        <v>0</v>
      </c>
      <c r="S2339">
        <v>0</v>
      </c>
    </row>
    <row r="2340" spans="1:19" x14ac:dyDescent="0.35">
      <c r="A2340">
        <v>2024</v>
      </c>
      <c r="B2340" t="s">
        <v>5569</v>
      </c>
      <c r="C2340">
        <v>20</v>
      </c>
      <c r="D2340">
        <v>2</v>
      </c>
      <c r="E2340">
        <v>2</v>
      </c>
      <c r="F2340" t="s">
        <v>573</v>
      </c>
      <c r="G2340" t="s">
        <v>6186</v>
      </c>
      <c r="H2340">
        <v>7</v>
      </c>
      <c r="I2340">
        <v>900002</v>
      </c>
      <c r="J2340">
        <v>9999</v>
      </c>
      <c r="K2340" t="s">
        <v>7062</v>
      </c>
      <c r="L2340">
        <v>0</v>
      </c>
      <c r="M2340" t="s">
        <v>5520</v>
      </c>
      <c r="N2340">
        <v>-229.43</v>
      </c>
      <c r="O2340">
        <v>1950.78</v>
      </c>
      <c r="P2340">
        <v>0</v>
      </c>
      <c r="Q2340">
        <v>1950.75</v>
      </c>
      <c r="R2340">
        <v>0</v>
      </c>
      <c r="S2340">
        <v>-229.4</v>
      </c>
    </row>
    <row r="2341" spans="1:19" x14ac:dyDescent="0.35">
      <c r="A2341">
        <v>2024</v>
      </c>
      <c r="B2341" t="s">
        <v>5569</v>
      </c>
      <c r="C2341">
        <v>20</v>
      </c>
      <c r="D2341">
        <v>2</v>
      </c>
      <c r="E2341">
        <v>4</v>
      </c>
      <c r="F2341" t="s">
        <v>431</v>
      </c>
      <c r="G2341" t="s">
        <v>6513</v>
      </c>
      <c r="H2341">
        <v>7</v>
      </c>
      <c r="I2341">
        <v>900002</v>
      </c>
      <c r="J2341">
        <v>9999</v>
      </c>
      <c r="K2341" t="s">
        <v>7062</v>
      </c>
      <c r="L2341">
        <v>0</v>
      </c>
      <c r="M2341" t="s">
        <v>5520</v>
      </c>
      <c r="N2341">
        <v>0</v>
      </c>
      <c r="O2341">
        <v>21894.23</v>
      </c>
      <c r="P2341">
        <v>0</v>
      </c>
      <c r="Q2341">
        <v>21894.23</v>
      </c>
      <c r="R2341">
        <v>0</v>
      </c>
      <c r="S2341">
        <v>0</v>
      </c>
    </row>
    <row r="2342" spans="1:19" x14ac:dyDescent="0.35">
      <c r="A2342">
        <v>2024</v>
      </c>
      <c r="B2342" t="s">
        <v>5569</v>
      </c>
      <c r="C2342">
        <v>20</v>
      </c>
      <c r="D2342">
        <v>2</v>
      </c>
      <c r="E2342">
        <v>5</v>
      </c>
      <c r="F2342" t="s">
        <v>553</v>
      </c>
      <c r="G2342" t="s">
        <v>5846</v>
      </c>
      <c r="H2342">
        <v>7</v>
      </c>
      <c r="I2342">
        <v>980600</v>
      </c>
      <c r="J2342">
        <v>806</v>
      </c>
      <c r="K2342" t="s">
        <v>7062</v>
      </c>
      <c r="L2342">
        <v>0</v>
      </c>
      <c r="M2342" t="s">
        <v>5520</v>
      </c>
      <c r="N2342">
        <v>19587.57</v>
      </c>
      <c r="O2342">
        <v>2024621.97</v>
      </c>
      <c r="P2342">
        <v>0</v>
      </c>
      <c r="Q2342">
        <v>2012929.65</v>
      </c>
      <c r="R2342">
        <v>0</v>
      </c>
      <c r="S2342">
        <v>31279.89</v>
      </c>
    </row>
    <row r="2343" spans="1:19" x14ac:dyDescent="0.35">
      <c r="A2343">
        <v>2024</v>
      </c>
      <c r="B2343" t="s">
        <v>5569</v>
      </c>
      <c r="C2343">
        <v>20</v>
      </c>
      <c r="D2343">
        <v>2</v>
      </c>
      <c r="E2343">
        <v>7</v>
      </c>
      <c r="F2343" t="s">
        <v>369</v>
      </c>
      <c r="G2343" t="s">
        <v>7067</v>
      </c>
      <c r="H2343">
        <v>7</v>
      </c>
      <c r="I2343">
        <v>900002</v>
      </c>
      <c r="J2343">
        <v>9999</v>
      </c>
      <c r="K2343" t="s">
        <v>7062</v>
      </c>
      <c r="L2343">
        <v>0</v>
      </c>
      <c r="M2343" t="s">
        <v>5520</v>
      </c>
      <c r="N2343">
        <v>-143.47</v>
      </c>
      <c r="O2343">
        <v>9704.84</v>
      </c>
      <c r="P2343">
        <v>0</v>
      </c>
      <c r="Q2343">
        <v>5034.55</v>
      </c>
      <c r="R2343">
        <v>0</v>
      </c>
      <c r="S2343">
        <v>4526.82</v>
      </c>
    </row>
    <row r="2344" spans="1:19" x14ac:dyDescent="0.35">
      <c r="A2344">
        <v>2024</v>
      </c>
      <c r="B2344" t="s">
        <v>5569</v>
      </c>
      <c r="C2344">
        <v>20</v>
      </c>
      <c r="D2344">
        <v>2</v>
      </c>
      <c r="E2344">
        <v>8</v>
      </c>
      <c r="F2344" t="s">
        <v>300</v>
      </c>
      <c r="G2344" t="s">
        <v>6187</v>
      </c>
      <c r="H2344">
        <v>7</v>
      </c>
      <c r="I2344">
        <v>900002</v>
      </c>
      <c r="J2344">
        <v>9999</v>
      </c>
      <c r="K2344" t="s">
        <v>7062</v>
      </c>
      <c r="L2344">
        <v>0</v>
      </c>
      <c r="M2344" t="s">
        <v>5520</v>
      </c>
      <c r="N2344">
        <v>58.65</v>
      </c>
      <c r="O2344">
        <v>2746.5</v>
      </c>
      <c r="P2344">
        <v>0</v>
      </c>
      <c r="Q2344">
        <v>3562.1</v>
      </c>
      <c r="R2344">
        <v>0</v>
      </c>
      <c r="S2344">
        <v>-756.95</v>
      </c>
    </row>
    <row r="2345" spans="1:19" x14ac:dyDescent="0.35">
      <c r="A2345">
        <v>2024</v>
      </c>
      <c r="B2345" t="s">
        <v>5569</v>
      </c>
      <c r="C2345">
        <v>20</v>
      </c>
      <c r="D2345">
        <v>2</v>
      </c>
      <c r="E2345">
        <v>12</v>
      </c>
      <c r="F2345" t="s">
        <v>578</v>
      </c>
      <c r="G2345" t="s">
        <v>5710</v>
      </c>
      <c r="H2345">
        <v>7</v>
      </c>
      <c r="I2345">
        <v>900002</v>
      </c>
      <c r="J2345">
        <v>9999</v>
      </c>
      <c r="K2345" t="s">
        <v>7062</v>
      </c>
      <c r="L2345">
        <v>0</v>
      </c>
      <c r="M2345" t="s">
        <v>5520</v>
      </c>
      <c r="N2345">
        <v>0</v>
      </c>
      <c r="O2345">
        <v>1568.27</v>
      </c>
      <c r="P2345">
        <v>0</v>
      </c>
      <c r="Q2345">
        <v>1568.27</v>
      </c>
      <c r="R2345">
        <v>0</v>
      </c>
      <c r="S2345">
        <v>0</v>
      </c>
    </row>
    <row r="2346" spans="1:19" x14ac:dyDescent="0.35">
      <c r="A2346">
        <v>2024</v>
      </c>
      <c r="B2346" t="s">
        <v>5569</v>
      </c>
      <c r="C2346">
        <v>20</v>
      </c>
      <c r="D2346">
        <v>2</v>
      </c>
      <c r="E2346">
        <v>13</v>
      </c>
      <c r="F2346" t="s">
        <v>579</v>
      </c>
      <c r="G2346" t="s">
        <v>6188</v>
      </c>
      <c r="H2346">
        <v>7</v>
      </c>
      <c r="I2346">
        <v>900002</v>
      </c>
      <c r="J2346">
        <v>9999</v>
      </c>
      <c r="K2346" t="s">
        <v>7062</v>
      </c>
      <c r="L2346">
        <v>0</v>
      </c>
      <c r="M2346" t="s">
        <v>5520</v>
      </c>
      <c r="N2346">
        <v>2035.99</v>
      </c>
      <c r="O2346">
        <v>23151.119999999999</v>
      </c>
      <c r="P2346">
        <v>0</v>
      </c>
      <c r="Q2346">
        <v>24254.47</v>
      </c>
      <c r="R2346">
        <v>0</v>
      </c>
      <c r="S2346">
        <v>932.64</v>
      </c>
    </row>
    <row r="2347" spans="1:19" x14ac:dyDescent="0.35">
      <c r="A2347">
        <v>2024</v>
      </c>
      <c r="B2347" t="s">
        <v>5569</v>
      </c>
      <c r="C2347">
        <v>20</v>
      </c>
      <c r="D2347">
        <v>2</v>
      </c>
      <c r="E2347">
        <v>15</v>
      </c>
      <c r="F2347" t="s">
        <v>125</v>
      </c>
      <c r="G2347" t="s">
        <v>6282</v>
      </c>
      <c r="H2347">
        <v>7</v>
      </c>
      <c r="I2347">
        <v>900002</v>
      </c>
      <c r="J2347">
        <v>9999</v>
      </c>
      <c r="K2347" t="s">
        <v>7062</v>
      </c>
      <c r="L2347">
        <v>0</v>
      </c>
      <c r="M2347" t="s">
        <v>5520</v>
      </c>
      <c r="N2347">
        <v>-0.11</v>
      </c>
      <c r="O2347">
        <v>16275.58</v>
      </c>
      <c r="P2347">
        <v>0</v>
      </c>
      <c r="Q2347">
        <v>16275.58</v>
      </c>
      <c r="R2347">
        <v>0</v>
      </c>
      <c r="S2347">
        <v>-0.11</v>
      </c>
    </row>
    <row r="2348" spans="1:19" x14ac:dyDescent="0.35">
      <c r="A2348">
        <v>2024</v>
      </c>
      <c r="B2348" t="s">
        <v>6419</v>
      </c>
      <c r="C2348">
        <v>21</v>
      </c>
      <c r="D2348">
        <v>2</v>
      </c>
      <c r="E2348">
        <v>2</v>
      </c>
      <c r="F2348" t="s">
        <v>580</v>
      </c>
      <c r="G2348" t="s">
        <v>6736</v>
      </c>
      <c r="H2348">
        <v>7</v>
      </c>
      <c r="I2348">
        <v>900002</v>
      </c>
      <c r="J2348">
        <v>9999</v>
      </c>
      <c r="K2348" t="s">
        <v>7062</v>
      </c>
      <c r="L2348">
        <v>0</v>
      </c>
      <c r="M2348" t="s">
        <v>5520</v>
      </c>
      <c r="N2348">
        <v>923.77</v>
      </c>
      <c r="O2348">
        <v>11076.79</v>
      </c>
      <c r="P2348">
        <v>0</v>
      </c>
      <c r="Q2348">
        <v>10819.94</v>
      </c>
      <c r="R2348">
        <v>0</v>
      </c>
      <c r="S2348">
        <v>1180.6199999999999</v>
      </c>
    </row>
    <row r="2349" spans="1:19" x14ac:dyDescent="0.35">
      <c r="A2349">
        <v>2024</v>
      </c>
      <c r="B2349" t="s">
        <v>6163</v>
      </c>
      <c r="C2349">
        <v>22</v>
      </c>
      <c r="D2349">
        <v>2</v>
      </c>
      <c r="E2349">
        <v>5</v>
      </c>
      <c r="F2349" t="s">
        <v>586</v>
      </c>
      <c r="G2349" t="s">
        <v>6737</v>
      </c>
      <c r="H2349">
        <v>7</v>
      </c>
      <c r="I2349">
        <v>900002</v>
      </c>
      <c r="J2349">
        <v>9999</v>
      </c>
      <c r="K2349" t="s">
        <v>7062</v>
      </c>
      <c r="L2349">
        <v>0</v>
      </c>
      <c r="M2349" t="s">
        <v>5520</v>
      </c>
      <c r="N2349">
        <v>686.67</v>
      </c>
      <c r="O2349">
        <v>0</v>
      </c>
      <c r="P2349">
        <v>0</v>
      </c>
      <c r="Q2349">
        <v>0</v>
      </c>
      <c r="R2349">
        <v>0</v>
      </c>
      <c r="S2349">
        <v>686.67</v>
      </c>
    </row>
    <row r="2350" spans="1:19" x14ac:dyDescent="0.35">
      <c r="A2350">
        <v>2024</v>
      </c>
      <c r="B2350" t="s">
        <v>5730</v>
      </c>
      <c r="C2350">
        <v>25</v>
      </c>
      <c r="D2350">
        <v>2</v>
      </c>
      <c r="E2350">
        <v>2</v>
      </c>
      <c r="F2350" t="s">
        <v>602</v>
      </c>
      <c r="G2350" t="s">
        <v>6422</v>
      </c>
      <c r="H2350">
        <v>7</v>
      </c>
      <c r="I2350">
        <v>900002</v>
      </c>
      <c r="J2350">
        <v>9999</v>
      </c>
      <c r="K2350" t="s">
        <v>7062</v>
      </c>
      <c r="L2350">
        <v>0</v>
      </c>
      <c r="M2350" t="s">
        <v>5520</v>
      </c>
      <c r="N2350">
        <v>5753.05</v>
      </c>
      <c r="O2350">
        <v>1212.5999999999999</v>
      </c>
      <c r="P2350">
        <v>0</v>
      </c>
      <c r="Q2350">
        <v>0</v>
      </c>
      <c r="R2350">
        <v>0</v>
      </c>
      <c r="S2350">
        <v>6965.65</v>
      </c>
    </row>
    <row r="2351" spans="1:19" x14ac:dyDescent="0.35">
      <c r="A2351">
        <v>2024</v>
      </c>
      <c r="B2351" t="s">
        <v>5730</v>
      </c>
      <c r="C2351">
        <v>25</v>
      </c>
      <c r="D2351">
        <v>2</v>
      </c>
      <c r="E2351">
        <v>4</v>
      </c>
      <c r="F2351" t="s">
        <v>603</v>
      </c>
      <c r="G2351" t="s">
        <v>5781</v>
      </c>
      <c r="H2351">
        <v>7</v>
      </c>
      <c r="I2351">
        <v>900002</v>
      </c>
      <c r="J2351">
        <v>9999</v>
      </c>
      <c r="K2351" t="s">
        <v>7062</v>
      </c>
      <c r="L2351">
        <v>0</v>
      </c>
      <c r="M2351" t="s">
        <v>5520</v>
      </c>
      <c r="N2351">
        <v>0</v>
      </c>
      <c r="O2351">
        <v>981.68</v>
      </c>
      <c r="P2351">
        <v>0</v>
      </c>
      <c r="Q2351">
        <v>981.68</v>
      </c>
      <c r="R2351">
        <v>0</v>
      </c>
      <c r="S2351">
        <v>0</v>
      </c>
    </row>
    <row r="2352" spans="1:19" x14ac:dyDescent="0.35">
      <c r="A2352">
        <v>2024</v>
      </c>
      <c r="B2352" t="s">
        <v>5964</v>
      </c>
      <c r="C2352">
        <v>26</v>
      </c>
      <c r="D2352">
        <v>2</v>
      </c>
      <c r="E2352">
        <v>3</v>
      </c>
      <c r="F2352" t="s">
        <v>568</v>
      </c>
      <c r="G2352" t="s">
        <v>6333</v>
      </c>
      <c r="H2352">
        <v>7</v>
      </c>
      <c r="I2352">
        <v>900002</v>
      </c>
      <c r="J2352">
        <v>9999</v>
      </c>
      <c r="K2352" t="s">
        <v>7062</v>
      </c>
      <c r="L2352">
        <v>0</v>
      </c>
      <c r="M2352" t="s">
        <v>5520</v>
      </c>
      <c r="N2352">
        <v>1836.16</v>
      </c>
      <c r="O2352">
        <v>3900</v>
      </c>
      <c r="P2352">
        <v>0</v>
      </c>
      <c r="Q2352">
        <v>5795.28</v>
      </c>
      <c r="R2352">
        <v>0</v>
      </c>
      <c r="S2352">
        <v>-59.12</v>
      </c>
    </row>
    <row r="2353" spans="1:19" x14ac:dyDescent="0.35">
      <c r="A2353">
        <v>2024</v>
      </c>
      <c r="B2353" t="s">
        <v>5964</v>
      </c>
      <c r="C2353">
        <v>26</v>
      </c>
      <c r="D2353">
        <v>2</v>
      </c>
      <c r="E2353">
        <v>6</v>
      </c>
      <c r="F2353" t="s">
        <v>533</v>
      </c>
      <c r="G2353" t="s">
        <v>5965</v>
      </c>
      <c r="H2353">
        <v>7</v>
      </c>
      <c r="I2353">
        <v>900001</v>
      </c>
      <c r="J2353">
        <v>9999</v>
      </c>
      <c r="K2353" t="s">
        <v>7062</v>
      </c>
      <c r="L2353">
        <v>0</v>
      </c>
      <c r="M2353" t="s">
        <v>5520</v>
      </c>
      <c r="N2353">
        <v>0.38</v>
      </c>
      <c r="O2353">
        <v>309514.40999999997</v>
      </c>
      <c r="P2353">
        <v>0</v>
      </c>
      <c r="Q2353">
        <v>289789</v>
      </c>
      <c r="R2353">
        <v>0</v>
      </c>
      <c r="S2353">
        <v>19725.79</v>
      </c>
    </row>
    <row r="2354" spans="1:19" x14ac:dyDescent="0.35">
      <c r="A2354">
        <v>2024</v>
      </c>
      <c r="B2354" t="s">
        <v>5964</v>
      </c>
      <c r="C2354">
        <v>26</v>
      </c>
      <c r="D2354">
        <v>2</v>
      </c>
      <c r="E2354">
        <v>7</v>
      </c>
      <c r="F2354" t="s">
        <v>278</v>
      </c>
      <c r="G2354" t="s">
        <v>6189</v>
      </c>
      <c r="H2354">
        <v>7</v>
      </c>
      <c r="I2354">
        <v>900002</v>
      </c>
      <c r="J2354">
        <v>9999</v>
      </c>
      <c r="K2354" t="s">
        <v>7062</v>
      </c>
      <c r="L2354">
        <v>0</v>
      </c>
      <c r="M2354" t="s">
        <v>5520</v>
      </c>
      <c r="N2354">
        <v>34323.72</v>
      </c>
      <c r="O2354">
        <v>4869.5600000000004</v>
      </c>
      <c r="P2354">
        <v>0</v>
      </c>
      <c r="Q2354">
        <v>3996.83</v>
      </c>
      <c r="R2354">
        <v>0</v>
      </c>
      <c r="S2354">
        <v>35196.449999999997</v>
      </c>
    </row>
    <row r="2355" spans="1:19" x14ac:dyDescent="0.35">
      <c r="A2355">
        <v>2024</v>
      </c>
      <c r="B2355" t="s">
        <v>5627</v>
      </c>
      <c r="C2355">
        <v>27</v>
      </c>
      <c r="D2355">
        <v>2</v>
      </c>
      <c r="E2355">
        <v>1</v>
      </c>
      <c r="F2355" t="s">
        <v>391</v>
      </c>
      <c r="G2355" t="s">
        <v>6190</v>
      </c>
      <c r="H2355">
        <v>7</v>
      </c>
      <c r="I2355">
        <v>900002</v>
      </c>
      <c r="J2355">
        <v>9999</v>
      </c>
      <c r="K2355" t="s">
        <v>7062</v>
      </c>
      <c r="L2355">
        <v>0</v>
      </c>
      <c r="M2355" t="s">
        <v>5520</v>
      </c>
      <c r="N2355">
        <v>7114.54</v>
      </c>
      <c r="O2355">
        <v>32568.85</v>
      </c>
      <c r="P2355">
        <v>0</v>
      </c>
      <c r="Q2355">
        <v>39318.58</v>
      </c>
      <c r="R2355">
        <v>0</v>
      </c>
      <c r="S2355">
        <v>364.81</v>
      </c>
    </row>
    <row r="2356" spans="1:19" x14ac:dyDescent="0.35">
      <c r="A2356">
        <v>2024</v>
      </c>
      <c r="B2356" t="s">
        <v>5627</v>
      </c>
      <c r="C2356">
        <v>27</v>
      </c>
      <c r="D2356">
        <v>2</v>
      </c>
      <c r="E2356">
        <v>7</v>
      </c>
      <c r="F2356" t="s">
        <v>610</v>
      </c>
      <c r="G2356" t="s">
        <v>5810</v>
      </c>
      <c r="H2356">
        <v>7</v>
      </c>
      <c r="I2356">
        <v>900002</v>
      </c>
      <c r="J2356">
        <v>9999</v>
      </c>
      <c r="K2356" t="s">
        <v>7062</v>
      </c>
      <c r="L2356">
        <v>0</v>
      </c>
      <c r="M2356" t="s">
        <v>5520</v>
      </c>
      <c r="N2356">
        <v>2163.71</v>
      </c>
      <c r="O2356">
        <v>6586.81</v>
      </c>
      <c r="P2356">
        <v>0</v>
      </c>
      <c r="Q2356">
        <v>6586.81</v>
      </c>
      <c r="R2356">
        <v>0</v>
      </c>
      <c r="S2356">
        <v>2163.71</v>
      </c>
    </row>
    <row r="2357" spans="1:19" x14ac:dyDescent="0.35">
      <c r="A2357">
        <v>2024</v>
      </c>
      <c r="B2357" t="s">
        <v>5627</v>
      </c>
      <c r="C2357">
        <v>27</v>
      </c>
      <c r="D2357">
        <v>2</v>
      </c>
      <c r="E2357">
        <v>12</v>
      </c>
      <c r="F2357" t="s">
        <v>455</v>
      </c>
      <c r="G2357" t="s">
        <v>6192</v>
      </c>
      <c r="H2357">
        <v>7</v>
      </c>
      <c r="I2357">
        <v>900002</v>
      </c>
      <c r="J2357">
        <v>9999</v>
      </c>
      <c r="K2357" t="s">
        <v>7062</v>
      </c>
      <c r="L2357">
        <v>0</v>
      </c>
      <c r="M2357" t="s">
        <v>5520</v>
      </c>
      <c r="N2357">
        <v>1719.11</v>
      </c>
      <c r="O2357">
        <v>2425.38</v>
      </c>
      <c r="P2357">
        <v>0</v>
      </c>
      <c r="Q2357">
        <v>4144.49</v>
      </c>
      <c r="R2357">
        <v>0</v>
      </c>
      <c r="S2357">
        <v>0</v>
      </c>
    </row>
    <row r="2358" spans="1:19" x14ac:dyDescent="0.35">
      <c r="A2358">
        <v>2024</v>
      </c>
      <c r="B2358" t="s">
        <v>5627</v>
      </c>
      <c r="C2358">
        <v>27</v>
      </c>
      <c r="D2358">
        <v>2</v>
      </c>
      <c r="E2358">
        <v>13</v>
      </c>
      <c r="F2358" t="s">
        <v>125</v>
      </c>
      <c r="G2358" t="s">
        <v>6739</v>
      </c>
      <c r="H2358">
        <v>7</v>
      </c>
      <c r="I2358">
        <v>900002</v>
      </c>
      <c r="J2358">
        <v>9999</v>
      </c>
      <c r="K2358" t="s">
        <v>7062</v>
      </c>
      <c r="L2358">
        <v>0</v>
      </c>
      <c r="M2358" t="s">
        <v>5520</v>
      </c>
      <c r="N2358">
        <v>3644.95</v>
      </c>
      <c r="O2358">
        <v>1491.19</v>
      </c>
      <c r="P2358">
        <v>0</v>
      </c>
      <c r="Q2358">
        <v>4000</v>
      </c>
      <c r="R2358">
        <v>0</v>
      </c>
      <c r="S2358">
        <v>1136.1400000000001</v>
      </c>
    </row>
    <row r="2359" spans="1:19" x14ac:dyDescent="0.35">
      <c r="A2359">
        <v>2024</v>
      </c>
      <c r="B2359" t="s">
        <v>5712</v>
      </c>
      <c r="C2359">
        <v>28</v>
      </c>
      <c r="D2359">
        <v>2</v>
      </c>
      <c r="E2359">
        <v>1</v>
      </c>
      <c r="F2359" t="s">
        <v>612</v>
      </c>
      <c r="G2359" t="s">
        <v>6193</v>
      </c>
      <c r="H2359">
        <v>7</v>
      </c>
      <c r="I2359">
        <v>900002</v>
      </c>
      <c r="J2359">
        <v>9999</v>
      </c>
      <c r="K2359" t="s">
        <v>7062</v>
      </c>
      <c r="L2359">
        <v>0</v>
      </c>
      <c r="M2359" t="s">
        <v>5520</v>
      </c>
      <c r="N2359">
        <v>-54.95</v>
      </c>
      <c r="O2359">
        <v>3816.16</v>
      </c>
      <c r="P2359">
        <v>0</v>
      </c>
      <c r="Q2359">
        <v>3601.29</v>
      </c>
      <c r="R2359">
        <v>0</v>
      </c>
      <c r="S2359">
        <v>159.91999999999999</v>
      </c>
    </row>
    <row r="2360" spans="1:19" x14ac:dyDescent="0.35">
      <c r="A2360">
        <v>2024</v>
      </c>
      <c r="B2360" t="s">
        <v>5712</v>
      </c>
      <c r="C2360">
        <v>28</v>
      </c>
      <c r="D2360">
        <v>2</v>
      </c>
      <c r="E2360">
        <v>2</v>
      </c>
      <c r="F2360" t="s">
        <v>521</v>
      </c>
      <c r="G2360" t="s">
        <v>6334</v>
      </c>
      <c r="H2360">
        <v>7</v>
      </c>
      <c r="I2360">
        <v>900002</v>
      </c>
      <c r="J2360">
        <v>9999</v>
      </c>
      <c r="K2360" t="s">
        <v>7062</v>
      </c>
      <c r="L2360">
        <v>0</v>
      </c>
      <c r="M2360" t="s">
        <v>5520</v>
      </c>
      <c r="N2360">
        <v>564.1</v>
      </c>
      <c r="O2360">
        <v>3036.08</v>
      </c>
      <c r="P2360">
        <v>0</v>
      </c>
      <c r="Q2360">
        <v>2699.1</v>
      </c>
      <c r="R2360">
        <v>0</v>
      </c>
      <c r="S2360">
        <v>901.08</v>
      </c>
    </row>
    <row r="2361" spans="1:19" x14ac:dyDescent="0.35">
      <c r="A2361">
        <v>2024</v>
      </c>
      <c r="B2361" t="s">
        <v>5712</v>
      </c>
      <c r="C2361">
        <v>28</v>
      </c>
      <c r="D2361">
        <v>2</v>
      </c>
      <c r="E2361">
        <v>3</v>
      </c>
      <c r="F2361" t="s">
        <v>391</v>
      </c>
      <c r="G2361" t="s">
        <v>6502</v>
      </c>
      <c r="H2361">
        <v>7</v>
      </c>
      <c r="I2361">
        <v>900002</v>
      </c>
      <c r="J2361">
        <v>9999</v>
      </c>
      <c r="K2361" t="s">
        <v>7062</v>
      </c>
      <c r="L2361">
        <v>0</v>
      </c>
      <c r="M2361" t="s">
        <v>5520</v>
      </c>
      <c r="N2361">
        <v>810.29</v>
      </c>
      <c r="O2361">
        <v>5248.01</v>
      </c>
      <c r="P2361">
        <v>0</v>
      </c>
      <c r="Q2361">
        <v>4985.3599999999997</v>
      </c>
      <c r="R2361">
        <v>0</v>
      </c>
      <c r="S2361">
        <v>1072.94</v>
      </c>
    </row>
    <row r="2362" spans="1:19" x14ac:dyDescent="0.35">
      <c r="A2362">
        <v>2024</v>
      </c>
      <c r="B2362" t="s">
        <v>5712</v>
      </c>
      <c r="C2362">
        <v>28</v>
      </c>
      <c r="D2362">
        <v>2</v>
      </c>
      <c r="E2362">
        <v>4</v>
      </c>
      <c r="F2362" t="s">
        <v>613</v>
      </c>
      <c r="G2362" t="s">
        <v>6740</v>
      </c>
      <c r="H2362">
        <v>7</v>
      </c>
      <c r="I2362">
        <v>900002</v>
      </c>
      <c r="J2362">
        <v>9999</v>
      </c>
      <c r="K2362" t="s">
        <v>7062</v>
      </c>
      <c r="L2362">
        <v>0</v>
      </c>
      <c r="M2362" t="s">
        <v>5520</v>
      </c>
      <c r="N2362">
        <v>985.6</v>
      </c>
      <c r="O2362">
        <v>1780.05</v>
      </c>
      <c r="P2362">
        <v>0</v>
      </c>
      <c r="Q2362">
        <v>1794.79</v>
      </c>
      <c r="R2362">
        <v>0</v>
      </c>
      <c r="S2362">
        <v>970.86</v>
      </c>
    </row>
    <row r="2363" spans="1:19" x14ac:dyDescent="0.35">
      <c r="A2363">
        <v>2024</v>
      </c>
      <c r="B2363" t="s">
        <v>5712</v>
      </c>
      <c r="C2363">
        <v>28</v>
      </c>
      <c r="D2363">
        <v>2</v>
      </c>
      <c r="E2363">
        <v>5</v>
      </c>
      <c r="F2363" t="s">
        <v>397</v>
      </c>
      <c r="G2363" t="s">
        <v>5713</v>
      </c>
      <c r="H2363">
        <v>7</v>
      </c>
      <c r="I2363">
        <v>900002</v>
      </c>
      <c r="J2363">
        <v>9999</v>
      </c>
      <c r="K2363" t="s">
        <v>7062</v>
      </c>
      <c r="L2363">
        <v>0</v>
      </c>
      <c r="M2363" t="s">
        <v>5520</v>
      </c>
      <c r="N2363">
        <v>0</v>
      </c>
      <c r="O2363">
        <v>1437.78</v>
      </c>
      <c r="P2363">
        <v>0</v>
      </c>
      <c r="Q2363">
        <v>1437.78</v>
      </c>
      <c r="R2363">
        <v>0</v>
      </c>
      <c r="S2363">
        <v>0</v>
      </c>
    </row>
    <row r="2364" spans="1:19" x14ac:dyDescent="0.35">
      <c r="A2364">
        <v>2024</v>
      </c>
      <c r="B2364" t="s">
        <v>5712</v>
      </c>
      <c r="C2364">
        <v>28</v>
      </c>
      <c r="D2364">
        <v>2</v>
      </c>
      <c r="E2364">
        <v>6</v>
      </c>
      <c r="F2364" t="s">
        <v>595</v>
      </c>
      <c r="G2364" t="s">
        <v>5968</v>
      </c>
      <c r="H2364">
        <v>7</v>
      </c>
      <c r="I2364">
        <v>900002</v>
      </c>
      <c r="J2364">
        <v>9999</v>
      </c>
      <c r="K2364" t="s">
        <v>7062</v>
      </c>
      <c r="L2364">
        <v>0</v>
      </c>
      <c r="M2364" t="s">
        <v>5520</v>
      </c>
      <c r="N2364">
        <v>349.96</v>
      </c>
      <c r="O2364">
        <v>2442.4499999999998</v>
      </c>
      <c r="P2364">
        <v>0</v>
      </c>
      <c r="Q2364">
        <v>2744.62</v>
      </c>
      <c r="R2364">
        <v>0</v>
      </c>
      <c r="S2364">
        <v>47.79</v>
      </c>
    </row>
    <row r="2365" spans="1:19" x14ac:dyDescent="0.35">
      <c r="A2365">
        <v>2024</v>
      </c>
      <c r="B2365" t="s">
        <v>5712</v>
      </c>
      <c r="C2365">
        <v>28</v>
      </c>
      <c r="D2365">
        <v>2</v>
      </c>
      <c r="E2365">
        <v>7</v>
      </c>
      <c r="F2365" t="s">
        <v>300</v>
      </c>
      <c r="G2365" t="s">
        <v>5969</v>
      </c>
      <c r="H2365">
        <v>7</v>
      </c>
      <c r="I2365">
        <v>900002</v>
      </c>
      <c r="J2365">
        <v>9999</v>
      </c>
      <c r="K2365" t="s">
        <v>7062</v>
      </c>
      <c r="L2365">
        <v>0</v>
      </c>
      <c r="M2365" t="s">
        <v>5520</v>
      </c>
      <c r="N2365">
        <v>820.13</v>
      </c>
      <c r="O2365">
        <v>3576.2</v>
      </c>
      <c r="P2365">
        <v>0</v>
      </c>
      <c r="Q2365">
        <v>3105.53</v>
      </c>
      <c r="R2365">
        <v>0</v>
      </c>
      <c r="S2365">
        <v>1290.8</v>
      </c>
    </row>
    <row r="2366" spans="1:19" x14ac:dyDescent="0.35">
      <c r="A2366">
        <v>2024</v>
      </c>
      <c r="B2366" t="s">
        <v>5712</v>
      </c>
      <c r="C2366">
        <v>28</v>
      </c>
      <c r="D2366">
        <v>2</v>
      </c>
      <c r="E2366">
        <v>9</v>
      </c>
      <c r="F2366" t="s">
        <v>412</v>
      </c>
      <c r="G2366" t="s">
        <v>5970</v>
      </c>
      <c r="H2366">
        <v>7</v>
      </c>
      <c r="I2366">
        <v>900002</v>
      </c>
      <c r="J2366">
        <v>9999</v>
      </c>
      <c r="K2366" t="s">
        <v>7062</v>
      </c>
      <c r="L2366">
        <v>0</v>
      </c>
      <c r="M2366" t="s">
        <v>5520</v>
      </c>
      <c r="N2366">
        <v>512.70000000000005</v>
      </c>
      <c r="O2366">
        <v>5988.21</v>
      </c>
      <c r="P2366">
        <v>0</v>
      </c>
      <c r="Q2366">
        <v>5622.82</v>
      </c>
      <c r="R2366">
        <v>0</v>
      </c>
      <c r="S2366">
        <v>878.09</v>
      </c>
    </row>
    <row r="2367" spans="1:19" x14ac:dyDescent="0.35">
      <c r="A2367">
        <v>2024</v>
      </c>
      <c r="B2367" t="s">
        <v>5712</v>
      </c>
      <c r="C2367">
        <v>28</v>
      </c>
      <c r="D2367">
        <v>2</v>
      </c>
      <c r="E2367">
        <v>10</v>
      </c>
      <c r="F2367" t="s">
        <v>614</v>
      </c>
      <c r="G2367" t="s">
        <v>6741</v>
      </c>
      <c r="H2367">
        <v>7</v>
      </c>
      <c r="I2367">
        <v>900002</v>
      </c>
      <c r="J2367">
        <v>9999</v>
      </c>
      <c r="K2367" t="s">
        <v>7062</v>
      </c>
      <c r="L2367">
        <v>0</v>
      </c>
      <c r="M2367" t="s">
        <v>5520</v>
      </c>
      <c r="N2367">
        <v>-114.75</v>
      </c>
      <c r="O2367">
        <v>619.65</v>
      </c>
      <c r="P2367">
        <v>0</v>
      </c>
      <c r="Q2367">
        <v>344.25</v>
      </c>
      <c r="R2367">
        <v>0</v>
      </c>
      <c r="S2367">
        <v>160.65</v>
      </c>
    </row>
    <row r="2368" spans="1:19" x14ac:dyDescent="0.35">
      <c r="A2368">
        <v>2024</v>
      </c>
      <c r="B2368" t="s">
        <v>5712</v>
      </c>
      <c r="C2368">
        <v>28</v>
      </c>
      <c r="D2368">
        <v>2</v>
      </c>
      <c r="E2368">
        <v>11</v>
      </c>
      <c r="F2368" t="s">
        <v>560</v>
      </c>
      <c r="G2368" t="s">
        <v>6503</v>
      </c>
      <c r="H2368">
        <v>7</v>
      </c>
      <c r="I2368">
        <v>900002</v>
      </c>
      <c r="J2368">
        <v>9999</v>
      </c>
      <c r="K2368" t="s">
        <v>7062</v>
      </c>
      <c r="L2368">
        <v>0</v>
      </c>
      <c r="M2368" t="s">
        <v>5520</v>
      </c>
      <c r="N2368">
        <v>248.04</v>
      </c>
      <c r="O2368">
        <v>1247.51</v>
      </c>
      <c r="P2368">
        <v>0</v>
      </c>
      <c r="Q2368">
        <v>1079.51</v>
      </c>
      <c r="R2368">
        <v>0</v>
      </c>
      <c r="S2368">
        <v>416.04</v>
      </c>
    </row>
    <row r="2369" spans="1:19" x14ac:dyDescent="0.35">
      <c r="A2369">
        <v>2024</v>
      </c>
      <c r="B2369" t="s">
        <v>5712</v>
      </c>
      <c r="C2369">
        <v>28</v>
      </c>
      <c r="D2369">
        <v>2</v>
      </c>
      <c r="E2369">
        <v>12</v>
      </c>
      <c r="F2369" t="s">
        <v>615</v>
      </c>
      <c r="G2369" t="s">
        <v>5971</v>
      </c>
      <c r="H2369">
        <v>7</v>
      </c>
      <c r="I2369">
        <v>900002</v>
      </c>
      <c r="J2369">
        <v>9999</v>
      </c>
      <c r="K2369" t="s">
        <v>7062</v>
      </c>
      <c r="L2369">
        <v>0</v>
      </c>
      <c r="M2369" t="s">
        <v>5520</v>
      </c>
      <c r="N2369">
        <v>1658.04</v>
      </c>
      <c r="O2369">
        <v>10113.01</v>
      </c>
      <c r="P2369">
        <v>0</v>
      </c>
      <c r="Q2369">
        <v>9817.3799999999992</v>
      </c>
      <c r="R2369">
        <v>0</v>
      </c>
      <c r="S2369">
        <v>1953.67</v>
      </c>
    </row>
    <row r="2370" spans="1:19" x14ac:dyDescent="0.35">
      <c r="A2370">
        <v>2024</v>
      </c>
      <c r="B2370" t="s">
        <v>5712</v>
      </c>
      <c r="C2370">
        <v>28</v>
      </c>
      <c r="D2370">
        <v>2</v>
      </c>
      <c r="E2370">
        <v>13</v>
      </c>
      <c r="F2370" t="s">
        <v>616</v>
      </c>
      <c r="G2370" t="s">
        <v>5972</v>
      </c>
      <c r="H2370">
        <v>7</v>
      </c>
      <c r="I2370">
        <v>900002</v>
      </c>
      <c r="J2370">
        <v>9999</v>
      </c>
      <c r="K2370" t="s">
        <v>7062</v>
      </c>
      <c r="L2370">
        <v>0</v>
      </c>
      <c r="M2370" t="s">
        <v>5520</v>
      </c>
      <c r="N2370">
        <v>96.22</v>
      </c>
      <c r="O2370">
        <v>1228.92</v>
      </c>
      <c r="P2370">
        <v>0</v>
      </c>
      <c r="Q2370">
        <v>1135.3399999999999</v>
      </c>
      <c r="R2370">
        <v>0</v>
      </c>
      <c r="S2370">
        <v>189.8</v>
      </c>
    </row>
    <row r="2371" spans="1:19" x14ac:dyDescent="0.35">
      <c r="A2371">
        <v>2024</v>
      </c>
      <c r="B2371" t="s">
        <v>5712</v>
      </c>
      <c r="C2371">
        <v>28</v>
      </c>
      <c r="D2371">
        <v>2</v>
      </c>
      <c r="E2371">
        <v>14</v>
      </c>
      <c r="F2371" t="s">
        <v>125</v>
      </c>
      <c r="G2371" t="s">
        <v>5973</v>
      </c>
      <c r="H2371">
        <v>7</v>
      </c>
      <c r="I2371">
        <v>900002</v>
      </c>
      <c r="J2371">
        <v>9999</v>
      </c>
      <c r="K2371" t="s">
        <v>7062</v>
      </c>
      <c r="L2371">
        <v>0</v>
      </c>
      <c r="M2371" t="s">
        <v>5520</v>
      </c>
      <c r="N2371">
        <v>395.7</v>
      </c>
      <c r="O2371">
        <v>3291.16</v>
      </c>
      <c r="P2371">
        <v>0</v>
      </c>
      <c r="Q2371">
        <v>3289.94</v>
      </c>
      <c r="R2371">
        <v>0</v>
      </c>
      <c r="S2371">
        <v>396.92</v>
      </c>
    </row>
    <row r="2372" spans="1:19" x14ac:dyDescent="0.35">
      <c r="A2372">
        <v>2024</v>
      </c>
      <c r="B2372" t="s">
        <v>5712</v>
      </c>
      <c r="C2372">
        <v>28</v>
      </c>
      <c r="D2372">
        <v>2</v>
      </c>
      <c r="E2372">
        <v>15</v>
      </c>
      <c r="F2372" t="s">
        <v>617</v>
      </c>
      <c r="G2372" t="s">
        <v>5974</v>
      </c>
      <c r="H2372">
        <v>7</v>
      </c>
      <c r="I2372">
        <v>900002</v>
      </c>
      <c r="J2372">
        <v>9999</v>
      </c>
      <c r="K2372" t="s">
        <v>7062</v>
      </c>
      <c r="L2372">
        <v>0</v>
      </c>
      <c r="M2372" t="s">
        <v>5520</v>
      </c>
      <c r="N2372">
        <v>570.70000000000005</v>
      </c>
      <c r="O2372">
        <v>4175.0200000000004</v>
      </c>
      <c r="P2372">
        <v>0</v>
      </c>
      <c r="Q2372">
        <v>3955.37</v>
      </c>
      <c r="R2372">
        <v>0</v>
      </c>
      <c r="S2372">
        <v>790.35</v>
      </c>
    </row>
    <row r="2373" spans="1:19" x14ac:dyDescent="0.35">
      <c r="A2373">
        <v>2024</v>
      </c>
      <c r="B2373" t="s">
        <v>5600</v>
      </c>
      <c r="C2373">
        <v>29</v>
      </c>
      <c r="D2373">
        <v>2</v>
      </c>
      <c r="E2373">
        <v>1</v>
      </c>
      <c r="F2373" t="s">
        <v>291</v>
      </c>
      <c r="G2373" t="s">
        <v>6194</v>
      </c>
      <c r="H2373">
        <v>7</v>
      </c>
      <c r="I2373">
        <v>900002</v>
      </c>
      <c r="J2373">
        <v>9999</v>
      </c>
      <c r="K2373" t="s">
        <v>7062</v>
      </c>
      <c r="L2373">
        <v>0</v>
      </c>
      <c r="M2373" t="s">
        <v>5520</v>
      </c>
      <c r="N2373">
        <v>2714.05</v>
      </c>
      <c r="O2373">
        <v>32006.28</v>
      </c>
      <c r="P2373">
        <v>0</v>
      </c>
      <c r="Q2373">
        <v>34720.33</v>
      </c>
      <c r="R2373">
        <v>0</v>
      </c>
      <c r="S2373">
        <v>0</v>
      </c>
    </row>
    <row r="2374" spans="1:19" x14ac:dyDescent="0.35">
      <c r="A2374">
        <v>2024</v>
      </c>
      <c r="B2374" t="s">
        <v>5600</v>
      </c>
      <c r="C2374">
        <v>29</v>
      </c>
      <c r="D2374">
        <v>2</v>
      </c>
      <c r="E2374">
        <v>2</v>
      </c>
      <c r="F2374" t="s">
        <v>354</v>
      </c>
      <c r="G2374" t="s">
        <v>5651</v>
      </c>
      <c r="H2374">
        <v>7</v>
      </c>
      <c r="I2374">
        <v>900002</v>
      </c>
      <c r="J2374">
        <v>9999</v>
      </c>
      <c r="K2374" t="s">
        <v>7062</v>
      </c>
      <c r="L2374">
        <v>0</v>
      </c>
      <c r="M2374" t="s">
        <v>5520</v>
      </c>
      <c r="N2374">
        <v>15149.39</v>
      </c>
      <c r="O2374">
        <v>84026.48</v>
      </c>
      <c r="P2374">
        <v>0</v>
      </c>
      <c r="Q2374">
        <v>83616.39</v>
      </c>
      <c r="R2374">
        <v>0</v>
      </c>
      <c r="S2374">
        <v>15559.48</v>
      </c>
    </row>
    <row r="2375" spans="1:19" x14ac:dyDescent="0.35">
      <c r="A2375">
        <v>2024</v>
      </c>
      <c r="B2375" t="s">
        <v>5600</v>
      </c>
      <c r="C2375">
        <v>29</v>
      </c>
      <c r="D2375">
        <v>2</v>
      </c>
      <c r="E2375">
        <v>3</v>
      </c>
      <c r="F2375" t="s">
        <v>563</v>
      </c>
      <c r="G2375" t="s">
        <v>5601</v>
      </c>
      <c r="H2375">
        <v>7</v>
      </c>
      <c r="I2375">
        <v>900002</v>
      </c>
      <c r="J2375">
        <v>9999</v>
      </c>
      <c r="K2375" t="s">
        <v>7062</v>
      </c>
      <c r="L2375">
        <v>0</v>
      </c>
      <c r="M2375" t="s">
        <v>5520</v>
      </c>
      <c r="N2375">
        <v>13822.3</v>
      </c>
      <c r="O2375">
        <v>133219.32999999999</v>
      </c>
      <c r="P2375">
        <v>0</v>
      </c>
      <c r="Q2375">
        <v>118444.48</v>
      </c>
      <c r="R2375">
        <v>0</v>
      </c>
      <c r="S2375">
        <v>28597.15</v>
      </c>
    </row>
    <row r="2376" spans="1:19" x14ac:dyDescent="0.35">
      <c r="A2376">
        <v>2024</v>
      </c>
      <c r="B2376" t="s">
        <v>5600</v>
      </c>
      <c r="C2376">
        <v>29</v>
      </c>
      <c r="D2376">
        <v>2</v>
      </c>
      <c r="E2376">
        <v>4</v>
      </c>
      <c r="F2376" t="s">
        <v>618</v>
      </c>
      <c r="G2376" t="s">
        <v>5653</v>
      </c>
      <c r="H2376">
        <v>7</v>
      </c>
      <c r="I2376">
        <v>900002</v>
      </c>
      <c r="J2376">
        <v>9999</v>
      </c>
      <c r="K2376" t="s">
        <v>7062</v>
      </c>
      <c r="L2376">
        <v>0</v>
      </c>
      <c r="M2376" t="s">
        <v>5520</v>
      </c>
      <c r="N2376">
        <v>4070.67</v>
      </c>
      <c r="O2376">
        <v>34930.519999999997</v>
      </c>
      <c r="P2376">
        <v>0</v>
      </c>
      <c r="Q2376">
        <v>32937.879999999997</v>
      </c>
      <c r="R2376">
        <v>0</v>
      </c>
      <c r="S2376">
        <v>6063.31</v>
      </c>
    </row>
    <row r="2377" spans="1:19" x14ac:dyDescent="0.35">
      <c r="A2377">
        <v>2024</v>
      </c>
      <c r="B2377" t="s">
        <v>5600</v>
      </c>
      <c r="C2377">
        <v>29</v>
      </c>
      <c r="D2377">
        <v>2</v>
      </c>
      <c r="E2377">
        <v>5</v>
      </c>
      <c r="F2377" t="s">
        <v>300</v>
      </c>
      <c r="G2377" t="s">
        <v>5638</v>
      </c>
      <c r="H2377">
        <v>7</v>
      </c>
      <c r="I2377">
        <v>900009</v>
      </c>
      <c r="J2377">
        <v>9999</v>
      </c>
      <c r="K2377" t="s">
        <v>7062</v>
      </c>
      <c r="L2377">
        <v>0</v>
      </c>
      <c r="M2377" t="s">
        <v>5520</v>
      </c>
      <c r="N2377">
        <v>280.79000000000002</v>
      </c>
      <c r="O2377">
        <v>313320.59999999998</v>
      </c>
      <c r="P2377">
        <v>0</v>
      </c>
      <c r="Q2377">
        <v>311460.59999999998</v>
      </c>
      <c r="R2377">
        <v>0</v>
      </c>
      <c r="S2377">
        <v>2140.79</v>
      </c>
    </row>
    <row r="2378" spans="1:19" x14ac:dyDescent="0.35">
      <c r="A2378">
        <v>2024</v>
      </c>
      <c r="B2378" t="s">
        <v>5600</v>
      </c>
      <c r="C2378">
        <v>29</v>
      </c>
      <c r="D2378">
        <v>2</v>
      </c>
      <c r="E2378">
        <v>6</v>
      </c>
      <c r="F2378" t="s">
        <v>619</v>
      </c>
      <c r="G2378" t="s">
        <v>5655</v>
      </c>
      <c r="H2378">
        <v>7</v>
      </c>
      <c r="I2378">
        <v>900002</v>
      </c>
      <c r="J2378">
        <v>9999</v>
      </c>
      <c r="K2378" t="s">
        <v>7062</v>
      </c>
      <c r="L2378">
        <v>0</v>
      </c>
      <c r="M2378" t="s">
        <v>5520</v>
      </c>
      <c r="N2378">
        <v>4258.92</v>
      </c>
      <c r="O2378">
        <v>73091.87</v>
      </c>
      <c r="P2378">
        <v>0</v>
      </c>
      <c r="Q2378">
        <v>67802.880000000005</v>
      </c>
      <c r="R2378">
        <v>0</v>
      </c>
      <c r="S2378">
        <v>9547.91</v>
      </c>
    </row>
    <row r="2379" spans="1:19" x14ac:dyDescent="0.35">
      <c r="A2379">
        <v>2024</v>
      </c>
      <c r="B2379" t="s">
        <v>5600</v>
      </c>
      <c r="C2379">
        <v>29</v>
      </c>
      <c r="D2379">
        <v>2</v>
      </c>
      <c r="E2379">
        <v>8</v>
      </c>
      <c r="F2379" t="s">
        <v>351</v>
      </c>
      <c r="G2379" t="s">
        <v>5975</v>
      </c>
      <c r="H2379">
        <v>7</v>
      </c>
      <c r="I2379">
        <v>900002</v>
      </c>
      <c r="J2379">
        <v>9999</v>
      </c>
      <c r="K2379" t="s">
        <v>7062</v>
      </c>
      <c r="L2379">
        <v>0</v>
      </c>
      <c r="M2379" t="s">
        <v>5520</v>
      </c>
      <c r="N2379">
        <v>178.35</v>
      </c>
      <c r="O2379">
        <v>14462.09</v>
      </c>
      <c r="P2379">
        <v>0</v>
      </c>
      <c r="Q2379">
        <v>14403.33</v>
      </c>
      <c r="R2379">
        <v>0</v>
      </c>
      <c r="S2379">
        <v>237.11</v>
      </c>
    </row>
    <row r="2380" spans="1:19" x14ac:dyDescent="0.35">
      <c r="A2380">
        <v>2024</v>
      </c>
      <c r="B2380" t="s">
        <v>5527</v>
      </c>
      <c r="C2380">
        <v>30</v>
      </c>
      <c r="D2380">
        <v>2</v>
      </c>
      <c r="E2380">
        <v>4</v>
      </c>
      <c r="F2380" t="s">
        <v>623</v>
      </c>
      <c r="G2380" t="s">
        <v>5978</v>
      </c>
      <c r="H2380">
        <v>7</v>
      </c>
      <c r="I2380">
        <v>900002</v>
      </c>
      <c r="J2380">
        <v>9999</v>
      </c>
      <c r="K2380" t="s">
        <v>7062</v>
      </c>
      <c r="L2380">
        <v>0</v>
      </c>
      <c r="M2380" t="s">
        <v>5520</v>
      </c>
      <c r="N2380">
        <v>688</v>
      </c>
      <c r="O2380">
        <v>704876.35</v>
      </c>
      <c r="P2380">
        <v>0</v>
      </c>
      <c r="Q2380">
        <v>702797.71</v>
      </c>
      <c r="R2380">
        <v>0</v>
      </c>
      <c r="S2380">
        <v>2766.64</v>
      </c>
    </row>
    <row r="2381" spans="1:19" x14ac:dyDescent="0.35">
      <c r="A2381">
        <v>2024</v>
      </c>
      <c r="B2381" t="s">
        <v>5527</v>
      </c>
      <c r="C2381">
        <v>30</v>
      </c>
      <c r="D2381">
        <v>2</v>
      </c>
      <c r="E2381">
        <v>8</v>
      </c>
      <c r="F2381" t="s">
        <v>442</v>
      </c>
      <c r="G2381" t="s">
        <v>5528</v>
      </c>
      <c r="H2381">
        <v>7</v>
      </c>
      <c r="I2381">
        <v>900002</v>
      </c>
      <c r="J2381">
        <v>9999</v>
      </c>
      <c r="K2381" t="s">
        <v>7062</v>
      </c>
      <c r="L2381">
        <v>0</v>
      </c>
      <c r="M2381" t="s">
        <v>5520</v>
      </c>
      <c r="N2381">
        <v>91356.43</v>
      </c>
      <c r="O2381">
        <v>5221716.01</v>
      </c>
      <c r="P2381">
        <v>0</v>
      </c>
      <c r="Q2381">
        <v>5245427.07</v>
      </c>
      <c r="R2381">
        <v>0</v>
      </c>
      <c r="S2381">
        <v>67645.37</v>
      </c>
    </row>
    <row r="2382" spans="1:19" x14ac:dyDescent="0.35">
      <c r="A2382">
        <v>2024</v>
      </c>
      <c r="B2382" t="s">
        <v>5527</v>
      </c>
      <c r="C2382">
        <v>30</v>
      </c>
      <c r="D2382">
        <v>2</v>
      </c>
      <c r="E2382">
        <v>9</v>
      </c>
      <c r="F2382" t="s">
        <v>624</v>
      </c>
      <c r="G2382" t="s">
        <v>5802</v>
      </c>
      <c r="H2382">
        <v>7</v>
      </c>
      <c r="I2382">
        <v>900002</v>
      </c>
      <c r="J2382">
        <v>9999</v>
      </c>
      <c r="K2382" t="s">
        <v>7062</v>
      </c>
      <c r="L2382">
        <v>0</v>
      </c>
      <c r="M2382" t="s">
        <v>5520</v>
      </c>
      <c r="N2382">
        <v>383.17</v>
      </c>
      <c r="O2382">
        <v>849197.03</v>
      </c>
      <c r="P2382">
        <v>0</v>
      </c>
      <c r="Q2382">
        <v>849580.2</v>
      </c>
      <c r="R2382">
        <v>0</v>
      </c>
      <c r="S2382">
        <v>0</v>
      </c>
    </row>
    <row r="2383" spans="1:19" x14ac:dyDescent="0.35">
      <c r="A2383">
        <v>2024</v>
      </c>
      <c r="B2383" t="s">
        <v>5980</v>
      </c>
      <c r="C2383">
        <v>31</v>
      </c>
      <c r="D2383">
        <v>2</v>
      </c>
      <c r="E2383">
        <v>4</v>
      </c>
      <c r="F2383" t="s">
        <v>369</v>
      </c>
      <c r="G2383" t="s">
        <v>6808</v>
      </c>
      <c r="H2383">
        <v>7</v>
      </c>
      <c r="I2383">
        <v>900002</v>
      </c>
      <c r="J2383">
        <v>9999</v>
      </c>
      <c r="K2383" t="s">
        <v>7062</v>
      </c>
      <c r="L2383">
        <v>0</v>
      </c>
      <c r="M2383" t="s">
        <v>5520</v>
      </c>
      <c r="N2383">
        <v>134.66999999999999</v>
      </c>
      <c r="O2383">
        <v>7114.32</v>
      </c>
      <c r="P2383">
        <v>0</v>
      </c>
      <c r="Q2383">
        <v>9068.4500000000007</v>
      </c>
      <c r="R2383">
        <v>0</v>
      </c>
      <c r="S2383">
        <v>-1819.46</v>
      </c>
    </row>
    <row r="2384" spans="1:19" x14ac:dyDescent="0.35">
      <c r="A2384">
        <v>2024</v>
      </c>
      <c r="B2384" t="s">
        <v>5980</v>
      </c>
      <c r="C2384">
        <v>31</v>
      </c>
      <c r="D2384">
        <v>2</v>
      </c>
      <c r="E2384">
        <v>6</v>
      </c>
      <c r="F2384" t="s">
        <v>300</v>
      </c>
      <c r="G2384" t="s">
        <v>6592</v>
      </c>
      <c r="H2384">
        <v>7</v>
      </c>
      <c r="I2384">
        <v>900001</v>
      </c>
      <c r="J2384">
        <v>2222</v>
      </c>
      <c r="K2384" t="s">
        <v>7063</v>
      </c>
      <c r="L2384">
        <v>0</v>
      </c>
      <c r="M2384" t="s">
        <v>5520</v>
      </c>
      <c r="N2384">
        <v>3314.5</v>
      </c>
      <c r="O2384">
        <v>3900.9</v>
      </c>
      <c r="P2384">
        <v>0</v>
      </c>
      <c r="Q2384">
        <v>3854.4</v>
      </c>
      <c r="R2384">
        <v>0</v>
      </c>
      <c r="S2384">
        <v>3361</v>
      </c>
    </row>
    <row r="2385" spans="1:19" x14ac:dyDescent="0.35">
      <c r="A2385">
        <v>2024</v>
      </c>
      <c r="B2385" t="s">
        <v>5980</v>
      </c>
      <c r="C2385">
        <v>31</v>
      </c>
      <c r="D2385">
        <v>2</v>
      </c>
      <c r="E2385">
        <v>10</v>
      </c>
      <c r="F2385" t="s">
        <v>616</v>
      </c>
      <c r="G2385" t="s">
        <v>7068</v>
      </c>
      <c r="H2385">
        <v>7</v>
      </c>
      <c r="I2385">
        <v>900002</v>
      </c>
      <c r="J2385">
        <v>9999</v>
      </c>
      <c r="K2385" t="s">
        <v>7062</v>
      </c>
      <c r="L2385">
        <v>0</v>
      </c>
      <c r="M2385" t="s">
        <v>5520</v>
      </c>
      <c r="N2385">
        <v>0</v>
      </c>
      <c r="O2385">
        <v>2019.96</v>
      </c>
      <c r="P2385">
        <v>0</v>
      </c>
      <c r="Q2385">
        <v>2019.96</v>
      </c>
      <c r="R2385">
        <v>0</v>
      </c>
      <c r="S2385">
        <v>0</v>
      </c>
    </row>
    <row r="2386" spans="1:19" x14ac:dyDescent="0.35">
      <c r="A2386">
        <v>2024</v>
      </c>
      <c r="B2386" t="s">
        <v>5678</v>
      </c>
      <c r="C2386">
        <v>32</v>
      </c>
      <c r="D2386">
        <v>2</v>
      </c>
      <c r="E2386">
        <v>1</v>
      </c>
      <c r="F2386" t="s">
        <v>622</v>
      </c>
      <c r="G2386" t="s">
        <v>6473</v>
      </c>
      <c r="H2386">
        <v>7</v>
      </c>
      <c r="I2386">
        <v>900002</v>
      </c>
      <c r="J2386">
        <v>9999</v>
      </c>
      <c r="K2386" t="s">
        <v>7062</v>
      </c>
      <c r="L2386">
        <v>0</v>
      </c>
      <c r="M2386" t="s">
        <v>5520</v>
      </c>
      <c r="N2386">
        <v>335.62</v>
      </c>
      <c r="O2386">
        <v>4756.87</v>
      </c>
      <c r="P2386">
        <v>0</v>
      </c>
      <c r="Q2386">
        <v>4774.24</v>
      </c>
      <c r="R2386">
        <v>0</v>
      </c>
      <c r="S2386">
        <v>318.25</v>
      </c>
    </row>
    <row r="2387" spans="1:19" x14ac:dyDescent="0.35">
      <c r="A2387">
        <v>2024</v>
      </c>
      <c r="B2387" t="s">
        <v>5678</v>
      </c>
      <c r="C2387">
        <v>32</v>
      </c>
      <c r="D2387">
        <v>2</v>
      </c>
      <c r="E2387">
        <v>2</v>
      </c>
      <c r="F2387" t="s">
        <v>391</v>
      </c>
      <c r="G2387" t="s">
        <v>6196</v>
      </c>
      <c r="H2387">
        <v>7</v>
      </c>
      <c r="I2387">
        <v>900002</v>
      </c>
      <c r="J2387">
        <v>9999</v>
      </c>
      <c r="K2387" t="s">
        <v>7062</v>
      </c>
      <c r="L2387">
        <v>0</v>
      </c>
      <c r="M2387" t="s">
        <v>5520</v>
      </c>
      <c r="N2387">
        <v>0</v>
      </c>
      <c r="O2387">
        <v>10072.18</v>
      </c>
      <c r="P2387">
        <v>0</v>
      </c>
      <c r="Q2387">
        <v>3260.84</v>
      </c>
      <c r="R2387">
        <v>0</v>
      </c>
      <c r="S2387">
        <v>6811.34</v>
      </c>
    </row>
    <row r="2388" spans="1:19" x14ac:dyDescent="0.35">
      <c r="A2388">
        <v>2024</v>
      </c>
      <c r="B2388" t="s">
        <v>5678</v>
      </c>
      <c r="C2388">
        <v>32</v>
      </c>
      <c r="D2388">
        <v>2</v>
      </c>
      <c r="E2388">
        <v>4</v>
      </c>
      <c r="F2388" t="s">
        <v>297</v>
      </c>
      <c r="G2388" t="s">
        <v>6197</v>
      </c>
      <c r="H2388">
        <v>7</v>
      </c>
      <c r="I2388">
        <v>900002</v>
      </c>
      <c r="J2388">
        <v>9999</v>
      </c>
      <c r="K2388" t="s">
        <v>7062</v>
      </c>
      <c r="L2388">
        <v>0</v>
      </c>
      <c r="M2388" t="s">
        <v>5520</v>
      </c>
      <c r="N2388">
        <v>0</v>
      </c>
      <c r="O2388">
        <v>9656.44</v>
      </c>
      <c r="P2388">
        <v>0</v>
      </c>
      <c r="Q2388">
        <v>9614.4699999999993</v>
      </c>
      <c r="R2388">
        <v>0</v>
      </c>
      <c r="S2388">
        <v>41.97</v>
      </c>
    </row>
    <row r="2389" spans="1:19" x14ac:dyDescent="0.35">
      <c r="A2389">
        <v>2024</v>
      </c>
      <c r="B2389" t="s">
        <v>5678</v>
      </c>
      <c r="C2389">
        <v>32</v>
      </c>
      <c r="D2389">
        <v>2</v>
      </c>
      <c r="E2389">
        <v>6</v>
      </c>
      <c r="F2389" t="s">
        <v>628</v>
      </c>
      <c r="G2389" t="s">
        <v>7011</v>
      </c>
      <c r="H2389">
        <v>7</v>
      </c>
      <c r="I2389">
        <v>950228</v>
      </c>
      <c r="J2389">
        <v>9999</v>
      </c>
      <c r="K2389" t="s">
        <v>7063</v>
      </c>
      <c r="L2389">
        <v>0</v>
      </c>
      <c r="M2389" t="s">
        <v>5520</v>
      </c>
      <c r="N2389">
        <v>0.48</v>
      </c>
      <c r="O2389">
        <v>90847.21</v>
      </c>
      <c r="P2389">
        <v>0</v>
      </c>
      <c r="Q2389">
        <v>90847.21</v>
      </c>
      <c r="R2389">
        <v>0</v>
      </c>
      <c r="S2389">
        <v>0.48</v>
      </c>
    </row>
    <row r="2390" spans="1:19" x14ac:dyDescent="0.35">
      <c r="A2390">
        <v>2024</v>
      </c>
      <c r="B2390" t="s">
        <v>5678</v>
      </c>
      <c r="C2390">
        <v>32</v>
      </c>
      <c r="D2390">
        <v>2</v>
      </c>
      <c r="E2390">
        <v>8</v>
      </c>
      <c r="F2390" t="s">
        <v>629</v>
      </c>
      <c r="G2390" t="s">
        <v>6315</v>
      </c>
      <c r="H2390">
        <v>7</v>
      </c>
      <c r="I2390">
        <v>900002</v>
      </c>
      <c r="J2390">
        <v>9999</v>
      </c>
      <c r="K2390" t="s">
        <v>7062</v>
      </c>
      <c r="L2390">
        <v>0</v>
      </c>
      <c r="M2390" t="s">
        <v>5520</v>
      </c>
      <c r="N2390">
        <v>314.38</v>
      </c>
      <c r="O2390">
        <v>8432.98</v>
      </c>
      <c r="P2390">
        <v>0</v>
      </c>
      <c r="Q2390">
        <v>8371.27</v>
      </c>
      <c r="R2390">
        <v>0</v>
      </c>
      <c r="S2390">
        <v>376.09</v>
      </c>
    </row>
    <row r="2391" spans="1:19" x14ac:dyDescent="0.35">
      <c r="A2391">
        <v>2024</v>
      </c>
      <c r="B2391" t="s">
        <v>5678</v>
      </c>
      <c r="C2391">
        <v>32</v>
      </c>
      <c r="D2391">
        <v>2</v>
      </c>
      <c r="E2391">
        <v>12</v>
      </c>
      <c r="F2391" t="s">
        <v>125</v>
      </c>
      <c r="G2391" t="s">
        <v>6199</v>
      </c>
      <c r="H2391">
        <v>7</v>
      </c>
      <c r="I2391">
        <v>900002</v>
      </c>
      <c r="J2391">
        <v>9999</v>
      </c>
      <c r="K2391" t="s">
        <v>7062</v>
      </c>
      <c r="L2391">
        <v>0</v>
      </c>
      <c r="M2391" t="s">
        <v>5520</v>
      </c>
      <c r="N2391">
        <v>245817.03</v>
      </c>
      <c r="O2391">
        <v>3788898.78</v>
      </c>
      <c r="P2391">
        <v>0</v>
      </c>
      <c r="Q2391">
        <v>3739842.32</v>
      </c>
      <c r="R2391">
        <v>0</v>
      </c>
      <c r="S2391">
        <v>294873.49</v>
      </c>
    </row>
    <row r="2392" spans="1:19" x14ac:dyDescent="0.35">
      <c r="A2392">
        <v>2024</v>
      </c>
      <c r="B2392" t="s">
        <v>5788</v>
      </c>
      <c r="C2392">
        <v>33</v>
      </c>
      <c r="D2392">
        <v>2</v>
      </c>
      <c r="E2392">
        <v>4</v>
      </c>
      <c r="F2392" t="s">
        <v>555</v>
      </c>
      <c r="G2392" t="s">
        <v>5987</v>
      </c>
      <c r="H2392">
        <v>7</v>
      </c>
      <c r="I2392">
        <v>900001</v>
      </c>
      <c r="J2392">
        <v>9999</v>
      </c>
      <c r="K2392" t="s">
        <v>7063</v>
      </c>
      <c r="L2392">
        <v>0</v>
      </c>
      <c r="M2392" t="s">
        <v>5520</v>
      </c>
      <c r="N2392">
        <v>550.78</v>
      </c>
      <c r="O2392">
        <v>2083.0500000000002</v>
      </c>
      <c r="P2392">
        <v>0</v>
      </c>
      <c r="Q2392">
        <v>2035.6</v>
      </c>
      <c r="R2392">
        <v>0</v>
      </c>
      <c r="S2392">
        <v>598.23</v>
      </c>
    </row>
    <row r="2393" spans="1:19" x14ac:dyDescent="0.35">
      <c r="A2393">
        <v>2024</v>
      </c>
      <c r="B2393" t="s">
        <v>5788</v>
      </c>
      <c r="C2393">
        <v>33</v>
      </c>
      <c r="D2393">
        <v>2</v>
      </c>
      <c r="E2393">
        <v>10</v>
      </c>
      <c r="F2393" t="s">
        <v>633</v>
      </c>
      <c r="G2393" t="s">
        <v>6423</v>
      </c>
      <c r="H2393">
        <v>7</v>
      </c>
      <c r="I2393">
        <v>900002</v>
      </c>
      <c r="J2393">
        <v>9999</v>
      </c>
      <c r="K2393" t="s">
        <v>7062</v>
      </c>
      <c r="L2393">
        <v>0</v>
      </c>
      <c r="M2393" t="s">
        <v>5520</v>
      </c>
      <c r="N2393">
        <v>0</v>
      </c>
      <c r="O2393">
        <v>3245.7</v>
      </c>
      <c r="P2393">
        <v>0</v>
      </c>
      <c r="Q2393">
        <v>3245.7</v>
      </c>
      <c r="R2393">
        <v>0</v>
      </c>
      <c r="S2393">
        <v>0</v>
      </c>
    </row>
    <row r="2394" spans="1:19" x14ac:dyDescent="0.35">
      <c r="A2394">
        <v>2024</v>
      </c>
      <c r="B2394" t="s">
        <v>5788</v>
      </c>
      <c r="C2394">
        <v>33</v>
      </c>
      <c r="D2394">
        <v>2</v>
      </c>
      <c r="E2394">
        <v>11</v>
      </c>
      <c r="F2394" t="s">
        <v>634</v>
      </c>
      <c r="G2394" t="s">
        <v>5795</v>
      </c>
      <c r="H2394">
        <v>7</v>
      </c>
      <c r="I2394">
        <v>900002</v>
      </c>
      <c r="J2394">
        <v>9999</v>
      </c>
      <c r="K2394" t="s">
        <v>7063</v>
      </c>
      <c r="L2394">
        <v>0</v>
      </c>
      <c r="M2394" t="s">
        <v>5520</v>
      </c>
      <c r="N2394">
        <v>458.29</v>
      </c>
      <c r="O2394">
        <v>1850.76</v>
      </c>
      <c r="P2394">
        <v>0</v>
      </c>
      <c r="Q2394">
        <v>1794.9</v>
      </c>
      <c r="R2394">
        <v>0</v>
      </c>
      <c r="S2394">
        <v>514.15</v>
      </c>
    </row>
    <row r="2395" spans="1:19" x14ac:dyDescent="0.35">
      <c r="A2395">
        <v>2024</v>
      </c>
      <c r="B2395" t="s">
        <v>5788</v>
      </c>
      <c r="C2395">
        <v>33</v>
      </c>
      <c r="D2395">
        <v>2</v>
      </c>
      <c r="E2395">
        <v>13</v>
      </c>
      <c r="F2395" t="s">
        <v>351</v>
      </c>
      <c r="G2395" t="s">
        <v>6200</v>
      </c>
      <c r="H2395">
        <v>7</v>
      </c>
      <c r="I2395">
        <v>900002</v>
      </c>
      <c r="J2395">
        <v>9999</v>
      </c>
      <c r="K2395" t="s">
        <v>7062</v>
      </c>
      <c r="L2395">
        <v>0</v>
      </c>
      <c r="M2395" t="s">
        <v>5520</v>
      </c>
      <c r="N2395">
        <v>7.0000000000000007E-2</v>
      </c>
      <c r="O2395">
        <v>8089.86</v>
      </c>
      <c r="P2395">
        <v>0</v>
      </c>
      <c r="Q2395">
        <v>8089.86</v>
      </c>
      <c r="R2395">
        <v>0</v>
      </c>
      <c r="S2395">
        <v>7.0000000000000007E-2</v>
      </c>
    </row>
    <row r="2396" spans="1:19" x14ac:dyDescent="0.35">
      <c r="A2396">
        <v>2024</v>
      </c>
      <c r="B2396" t="s">
        <v>5989</v>
      </c>
      <c r="C2396">
        <v>34</v>
      </c>
      <c r="D2396">
        <v>2</v>
      </c>
      <c r="E2396">
        <v>1</v>
      </c>
      <c r="F2396" t="s">
        <v>391</v>
      </c>
      <c r="G2396" t="s">
        <v>6201</v>
      </c>
      <c r="H2396">
        <v>7</v>
      </c>
      <c r="I2396">
        <v>900002</v>
      </c>
      <c r="J2396">
        <v>9999</v>
      </c>
      <c r="K2396" t="s">
        <v>7062</v>
      </c>
      <c r="L2396">
        <v>0</v>
      </c>
      <c r="M2396" t="s">
        <v>5520</v>
      </c>
      <c r="N2396">
        <v>3288.89</v>
      </c>
      <c r="O2396">
        <v>626071.49</v>
      </c>
      <c r="P2396">
        <v>0</v>
      </c>
      <c r="Q2396">
        <v>625916.15</v>
      </c>
      <c r="R2396">
        <v>0</v>
      </c>
      <c r="S2396">
        <v>3444.23</v>
      </c>
    </row>
    <row r="2397" spans="1:19" x14ac:dyDescent="0.35">
      <c r="A2397">
        <v>2024</v>
      </c>
      <c r="B2397" t="s">
        <v>5989</v>
      </c>
      <c r="C2397">
        <v>34</v>
      </c>
      <c r="D2397">
        <v>2</v>
      </c>
      <c r="E2397">
        <v>4</v>
      </c>
      <c r="F2397" t="s">
        <v>369</v>
      </c>
      <c r="G2397" t="s">
        <v>5990</v>
      </c>
      <c r="H2397">
        <v>7</v>
      </c>
      <c r="I2397">
        <v>900002</v>
      </c>
      <c r="J2397">
        <v>9999</v>
      </c>
      <c r="K2397" t="s">
        <v>7062</v>
      </c>
      <c r="L2397">
        <v>0</v>
      </c>
      <c r="M2397" t="s">
        <v>5520</v>
      </c>
      <c r="N2397">
        <v>-27.1</v>
      </c>
      <c r="O2397">
        <v>11083.02</v>
      </c>
      <c r="P2397">
        <v>0</v>
      </c>
      <c r="Q2397">
        <v>11133.05</v>
      </c>
      <c r="R2397">
        <v>0</v>
      </c>
      <c r="S2397">
        <v>-77.13</v>
      </c>
    </row>
    <row r="2398" spans="1:19" x14ac:dyDescent="0.35">
      <c r="A2398">
        <v>2024</v>
      </c>
      <c r="B2398" t="s">
        <v>5989</v>
      </c>
      <c r="C2398">
        <v>34</v>
      </c>
      <c r="D2398">
        <v>2</v>
      </c>
      <c r="E2398">
        <v>5</v>
      </c>
      <c r="F2398" t="s">
        <v>637</v>
      </c>
      <c r="G2398" t="s">
        <v>5991</v>
      </c>
      <c r="H2398">
        <v>7</v>
      </c>
      <c r="I2398">
        <v>900002</v>
      </c>
      <c r="J2398">
        <v>9999</v>
      </c>
      <c r="K2398" t="s">
        <v>7062</v>
      </c>
      <c r="L2398">
        <v>0</v>
      </c>
      <c r="M2398" t="s">
        <v>5520</v>
      </c>
      <c r="N2398">
        <v>-143.36000000000001</v>
      </c>
      <c r="O2398">
        <v>795.58</v>
      </c>
      <c r="P2398">
        <v>0</v>
      </c>
      <c r="Q2398">
        <v>1591.2</v>
      </c>
      <c r="R2398">
        <v>0</v>
      </c>
      <c r="S2398">
        <v>-938.98</v>
      </c>
    </row>
    <row r="2399" spans="1:19" x14ac:dyDescent="0.35">
      <c r="A2399">
        <v>2024</v>
      </c>
      <c r="B2399" t="s">
        <v>5989</v>
      </c>
      <c r="C2399">
        <v>34</v>
      </c>
      <c r="D2399">
        <v>2</v>
      </c>
      <c r="E2399">
        <v>6</v>
      </c>
      <c r="F2399" t="s">
        <v>638</v>
      </c>
      <c r="G2399" t="s">
        <v>6742</v>
      </c>
      <c r="H2399">
        <v>7</v>
      </c>
      <c r="I2399">
        <v>900002</v>
      </c>
      <c r="J2399">
        <v>9999</v>
      </c>
      <c r="K2399" t="s">
        <v>7062</v>
      </c>
      <c r="L2399">
        <v>0</v>
      </c>
      <c r="M2399" t="s">
        <v>5520</v>
      </c>
      <c r="N2399">
        <v>308.37</v>
      </c>
      <c r="O2399">
        <v>1638.3</v>
      </c>
      <c r="P2399">
        <v>0</v>
      </c>
      <c r="Q2399">
        <v>1275.6199999999999</v>
      </c>
      <c r="R2399">
        <v>0</v>
      </c>
      <c r="S2399">
        <v>671.05</v>
      </c>
    </row>
    <row r="2400" spans="1:19" x14ac:dyDescent="0.35">
      <c r="A2400">
        <v>2024</v>
      </c>
      <c r="B2400" t="s">
        <v>5989</v>
      </c>
      <c r="C2400">
        <v>34</v>
      </c>
      <c r="D2400">
        <v>2</v>
      </c>
      <c r="E2400">
        <v>8</v>
      </c>
      <c r="F2400" t="s">
        <v>480</v>
      </c>
      <c r="G2400" t="s">
        <v>5992</v>
      </c>
      <c r="H2400">
        <v>7</v>
      </c>
      <c r="I2400">
        <v>900002</v>
      </c>
      <c r="J2400">
        <v>9999</v>
      </c>
      <c r="K2400" t="s">
        <v>7062</v>
      </c>
      <c r="L2400">
        <v>0</v>
      </c>
      <c r="M2400" t="s">
        <v>5520</v>
      </c>
      <c r="N2400">
        <v>0</v>
      </c>
      <c r="O2400">
        <v>3521.2</v>
      </c>
      <c r="P2400">
        <v>0</v>
      </c>
      <c r="Q2400">
        <v>3521.2</v>
      </c>
      <c r="R2400">
        <v>0</v>
      </c>
      <c r="S2400">
        <v>0</v>
      </c>
    </row>
    <row r="2401" spans="1:19" x14ac:dyDescent="0.35">
      <c r="A2401">
        <v>2024</v>
      </c>
      <c r="B2401" t="s">
        <v>5989</v>
      </c>
      <c r="C2401">
        <v>34</v>
      </c>
      <c r="D2401">
        <v>2</v>
      </c>
      <c r="E2401">
        <v>9</v>
      </c>
      <c r="F2401" t="s">
        <v>262</v>
      </c>
      <c r="G2401" t="s">
        <v>6743</v>
      </c>
      <c r="H2401">
        <v>7</v>
      </c>
      <c r="I2401">
        <v>900002</v>
      </c>
      <c r="J2401">
        <v>9999</v>
      </c>
      <c r="K2401" t="s">
        <v>7062</v>
      </c>
      <c r="L2401">
        <v>0</v>
      </c>
      <c r="M2401" t="s">
        <v>5520</v>
      </c>
      <c r="N2401">
        <v>1906.55</v>
      </c>
      <c r="O2401">
        <v>2179.2199999999998</v>
      </c>
      <c r="P2401">
        <v>0</v>
      </c>
      <c r="Q2401">
        <v>5589.45</v>
      </c>
      <c r="R2401">
        <v>0</v>
      </c>
      <c r="S2401">
        <v>-1503.68</v>
      </c>
    </row>
    <row r="2402" spans="1:19" x14ac:dyDescent="0.35">
      <c r="A2402">
        <v>2024</v>
      </c>
      <c r="B2402" t="s">
        <v>5989</v>
      </c>
      <c r="C2402">
        <v>34</v>
      </c>
      <c r="D2402">
        <v>2</v>
      </c>
      <c r="E2402">
        <v>10</v>
      </c>
      <c r="F2402" t="s">
        <v>616</v>
      </c>
      <c r="G2402" t="s">
        <v>6202</v>
      </c>
      <c r="H2402">
        <v>7</v>
      </c>
      <c r="I2402">
        <v>900002</v>
      </c>
      <c r="J2402">
        <v>9999</v>
      </c>
      <c r="K2402" t="s">
        <v>7062</v>
      </c>
      <c r="L2402">
        <v>0</v>
      </c>
      <c r="M2402" t="s">
        <v>5520</v>
      </c>
      <c r="N2402">
        <v>688.38</v>
      </c>
      <c r="O2402">
        <v>28245.21</v>
      </c>
      <c r="P2402">
        <v>0</v>
      </c>
      <c r="Q2402">
        <v>28933.59</v>
      </c>
      <c r="R2402">
        <v>0</v>
      </c>
      <c r="S2402">
        <v>0</v>
      </c>
    </row>
    <row r="2403" spans="1:19" x14ac:dyDescent="0.35">
      <c r="A2403">
        <v>2024</v>
      </c>
      <c r="B2403" t="s">
        <v>5813</v>
      </c>
      <c r="C2403">
        <v>35</v>
      </c>
      <c r="D2403">
        <v>2</v>
      </c>
      <c r="E2403">
        <v>2</v>
      </c>
      <c r="F2403" t="s">
        <v>640</v>
      </c>
      <c r="G2403" t="s">
        <v>5994</v>
      </c>
      <c r="H2403">
        <v>7</v>
      </c>
      <c r="I2403">
        <v>900002</v>
      </c>
      <c r="J2403">
        <v>9999</v>
      </c>
      <c r="K2403" t="s">
        <v>7062</v>
      </c>
      <c r="L2403">
        <v>0</v>
      </c>
      <c r="M2403" t="s">
        <v>5520</v>
      </c>
      <c r="N2403">
        <v>138.21</v>
      </c>
      <c r="O2403">
        <v>3316.98</v>
      </c>
      <c r="P2403">
        <v>0</v>
      </c>
      <c r="Q2403">
        <v>2260.8000000000002</v>
      </c>
      <c r="R2403">
        <v>0</v>
      </c>
      <c r="S2403">
        <v>1194.3900000000001</v>
      </c>
    </row>
    <row r="2404" spans="1:19" x14ac:dyDescent="0.35">
      <c r="A2404">
        <v>2024</v>
      </c>
      <c r="B2404" t="s">
        <v>5813</v>
      </c>
      <c r="C2404">
        <v>35</v>
      </c>
      <c r="D2404">
        <v>2</v>
      </c>
      <c r="E2404">
        <v>3</v>
      </c>
      <c r="F2404" t="s">
        <v>641</v>
      </c>
      <c r="G2404" t="s">
        <v>6161</v>
      </c>
      <c r="H2404">
        <v>7</v>
      </c>
      <c r="I2404">
        <v>900002</v>
      </c>
      <c r="J2404">
        <v>9999</v>
      </c>
      <c r="K2404" t="s">
        <v>7062</v>
      </c>
      <c r="L2404">
        <v>0</v>
      </c>
      <c r="M2404" t="s">
        <v>5520</v>
      </c>
      <c r="N2404">
        <v>4.32</v>
      </c>
      <c r="O2404">
        <v>21210.09</v>
      </c>
      <c r="P2404">
        <v>0</v>
      </c>
      <c r="Q2404">
        <v>21214.41</v>
      </c>
      <c r="R2404">
        <v>0</v>
      </c>
      <c r="S2404">
        <v>0</v>
      </c>
    </row>
    <row r="2405" spans="1:19" x14ac:dyDescent="0.35">
      <c r="A2405">
        <v>2024</v>
      </c>
      <c r="B2405" t="s">
        <v>5813</v>
      </c>
      <c r="C2405">
        <v>35</v>
      </c>
      <c r="D2405">
        <v>2</v>
      </c>
      <c r="E2405">
        <v>4</v>
      </c>
      <c r="F2405" t="s">
        <v>300</v>
      </c>
      <c r="G2405" t="s">
        <v>5814</v>
      </c>
      <c r="H2405">
        <v>7</v>
      </c>
      <c r="I2405">
        <v>900002</v>
      </c>
      <c r="J2405">
        <v>9999</v>
      </c>
      <c r="K2405" t="s">
        <v>7062</v>
      </c>
      <c r="L2405">
        <v>0</v>
      </c>
      <c r="M2405" t="s">
        <v>5520</v>
      </c>
      <c r="N2405">
        <v>462.84</v>
      </c>
      <c r="O2405">
        <v>1334.94</v>
      </c>
      <c r="P2405">
        <v>0</v>
      </c>
      <c r="Q2405">
        <v>1334.94</v>
      </c>
      <c r="R2405">
        <v>0</v>
      </c>
      <c r="S2405">
        <v>462.84</v>
      </c>
    </row>
    <row r="2406" spans="1:19" x14ac:dyDescent="0.35">
      <c r="A2406">
        <v>2024</v>
      </c>
      <c r="B2406" t="s">
        <v>5715</v>
      </c>
      <c r="C2406">
        <v>37</v>
      </c>
      <c r="D2406">
        <v>2</v>
      </c>
      <c r="E2406">
        <v>6</v>
      </c>
      <c r="F2406" t="s">
        <v>655</v>
      </c>
      <c r="G2406" t="s">
        <v>6003</v>
      </c>
      <c r="H2406">
        <v>7</v>
      </c>
      <c r="I2406">
        <v>900002</v>
      </c>
      <c r="J2406">
        <v>9999</v>
      </c>
      <c r="K2406" t="s">
        <v>7062</v>
      </c>
      <c r="L2406">
        <v>0</v>
      </c>
      <c r="M2406" t="s">
        <v>5520</v>
      </c>
      <c r="N2406">
        <v>0</v>
      </c>
      <c r="O2406">
        <v>5835.57</v>
      </c>
      <c r="P2406">
        <v>0</v>
      </c>
      <c r="Q2406">
        <v>5835.57</v>
      </c>
      <c r="R2406">
        <v>0</v>
      </c>
      <c r="S2406">
        <v>0</v>
      </c>
    </row>
    <row r="2407" spans="1:19" x14ac:dyDescent="0.35">
      <c r="A2407">
        <v>2024</v>
      </c>
      <c r="B2407" t="s">
        <v>5715</v>
      </c>
      <c r="C2407">
        <v>37</v>
      </c>
      <c r="D2407">
        <v>2</v>
      </c>
      <c r="E2407">
        <v>7</v>
      </c>
      <c r="F2407" t="s">
        <v>656</v>
      </c>
      <c r="G2407" t="s">
        <v>5858</v>
      </c>
      <c r="H2407">
        <v>7</v>
      </c>
      <c r="I2407">
        <v>900002</v>
      </c>
      <c r="J2407">
        <v>9999</v>
      </c>
      <c r="K2407" t="s">
        <v>7062</v>
      </c>
      <c r="L2407">
        <v>0</v>
      </c>
      <c r="M2407" t="s">
        <v>5520</v>
      </c>
      <c r="N2407">
        <v>0</v>
      </c>
      <c r="O2407">
        <v>164125.79999999999</v>
      </c>
      <c r="P2407">
        <v>0</v>
      </c>
      <c r="Q2407">
        <v>164125.79999999999</v>
      </c>
      <c r="R2407">
        <v>0</v>
      </c>
      <c r="S2407">
        <v>0</v>
      </c>
    </row>
    <row r="2408" spans="1:19" x14ac:dyDescent="0.35">
      <c r="A2408">
        <v>2024</v>
      </c>
      <c r="B2408" t="s">
        <v>5715</v>
      </c>
      <c r="C2408">
        <v>37</v>
      </c>
      <c r="D2408">
        <v>2</v>
      </c>
      <c r="E2408">
        <v>8</v>
      </c>
      <c r="F2408" t="s">
        <v>314</v>
      </c>
      <c r="G2408" t="s">
        <v>5716</v>
      </c>
      <c r="H2408">
        <v>7</v>
      </c>
      <c r="I2408">
        <v>900002</v>
      </c>
      <c r="J2408">
        <v>9999</v>
      </c>
      <c r="K2408" t="s">
        <v>7062</v>
      </c>
      <c r="L2408">
        <v>0</v>
      </c>
      <c r="M2408" t="s">
        <v>5520</v>
      </c>
      <c r="N2408">
        <v>0</v>
      </c>
      <c r="O2408">
        <v>16659</v>
      </c>
      <c r="P2408">
        <v>0</v>
      </c>
      <c r="Q2408">
        <v>16659</v>
      </c>
      <c r="R2408">
        <v>0</v>
      </c>
      <c r="S2408">
        <v>0</v>
      </c>
    </row>
    <row r="2409" spans="1:19" x14ac:dyDescent="0.35">
      <c r="A2409">
        <v>2024</v>
      </c>
      <c r="B2409" t="s">
        <v>5715</v>
      </c>
      <c r="C2409">
        <v>37</v>
      </c>
      <c r="D2409">
        <v>2</v>
      </c>
      <c r="E2409">
        <v>10</v>
      </c>
      <c r="F2409" t="s">
        <v>658</v>
      </c>
      <c r="G2409" t="s">
        <v>6818</v>
      </c>
      <c r="H2409">
        <v>7</v>
      </c>
      <c r="I2409">
        <v>900002</v>
      </c>
      <c r="J2409">
        <v>9999</v>
      </c>
      <c r="K2409" t="s">
        <v>7062</v>
      </c>
      <c r="L2409">
        <v>0</v>
      </c>
      <c r="M2409" t="s">
        <v>5520</v>
      </c>
      <c r="N2409">
        <v>19</v>
      </c>
      <c r="O2409">
        <v>2011.84</v>
      </c>
      <c r="P2409">
        <v>0</v>
      </c>
      <c r="Q2409">
        <v>2011.84</v>
      </c>
      <c r="R2409">
        <v>0</v>
      </c>
      <c r="S2409">
        <v>19</v>
      </c>
    </row>
    <row r="2410" spans="1:19" x14ac:dyDescent="0.35">
      <c r="A2410">
        <v>2024</v>
      </c>
      <c r="B2410" t="s">
        <v>5715</v>
      </c>
      <c r="C2410">
        <v>37</v>
      </c>
      <c r="D2410">
        <v>2</v>
      </c>
      <c r="E2410">
        <v>12</v>
      </c>
      <c r="F2410" t="s">
        <v>659</v>
      </c>
      <c r="G2410" t="s">
        <v>6004</v>
      </c>
      <c r="H2410">
        <v>7</v>
      </c>
      <c r="I2410">
        <v>900002</v>
      </c>
      <c r="J2410">
        <v>9999</v>
      </c>
      <c r="K2410" t="s">
        <v>7062</v>
      </c>
      <c r="L2410">
        <v>0</v>
      </c>
      <c r="M2410" t="s">
        <v>5520</v>
      </c>
      <c r="N2410">
        <v>13880.27</v>
      </c>
      <c r="O2410">
        <v>0</v>
      </c>
      <c r="P2410">
        <v>0</v>
      </c>
      <c r="Q2410">
        <v>7693.22</v>
      </c>
      <c r="R2410">
        <v>0</v>
      </c>
      <c r="S2410">
        <v>6187.05</v>
      </c>
    </row>
    <row r="2411" spans="1:19" x14ac:dyDescent="0.35">
      <c r="A2411">
        <v>2024</v>
      </c>
      <c r="B2411" t="s">
        <v>5715</v>
      </c>
      <c r="C2411">
        <v>37</v>
      </c>
      <c r="D2411">
        <v>2</v>
      </c>
      <c r="E2411">
        <v>13</v>
      </c>
      <c r="F2411" t="s">
        <v>660</v>
      </c>
      <c r="G2411" t="s">
        <v>6203</v>
      </c>
      <c r="H2411">
        <v>7</v>
      </c>
      <c r="I2411">
        <v>900002</v>
      </c>
      <c r="J2411">
        <v>9999</v>
      </c>
      <c r="K2411" t="s">
        <v>7062</v>
      </c>
      <c r="L2411">
        <v>0</v>
      </c>
      <c r="M2411" t="s">
        <v>5520</v>
      </c>
      <c r="N2411">
        <v>0</v>
      </c>
      <c r="O2411">
        <v>5817.96</v>
      </c>
      <c r="P2411">
        <v>0</v>
      </c>
      <c r="Q2411">
        <v>5817.96</v>
      </c>
      <c r="R2411">
        <v>0</v>
      </c>
      <c r="S2411">
        <v>0</v>
      </c>
    </row>
    <row r="2412" spans="1:19" x14ac:dyDescent="0.35">
      <c r="A2412">
        <v>2024</v>
      </c>
      <c r="B2412" t="s">
        <v>6005</v>
      </c>
      <c r="C2412">
        <v>38</v>
      </c>
      <c r="D2412">
        <v>2</v>
      </c>
      <c r="E2412">
        <v>3</v>
      </c>
      <c r="F2412" t="s">
        <v>300</v>
      </c>
      <c r="G2412" t="s">
        <v>6427</v>
      </c>
      <c r="H2412">
        <v>7</v>
      </c>
      <c r="I2412">
        <v>900002</v>
      </c>
      <c r="J2412">
        <v>9999</v>
      </c>
      <c r="K2412" t="s">
        <v>7062</v>
      </c>
      <c r="L2412">
        <v>0</v>
      </c>
      <c r="M2412" t="s">
        <v>5520</v>
      </c>
      <c r="N2412">
        <v>0</v>
      </c>
      <c r="O2412">
        <v>1147.5</v>
      </c>
      <c r="P2412">
        <v>0</v>
      </c>
      <c r="Q2412">
        <v>1147.5</v>
      </c>
      <c r="R2412">
        <v>0</v>
      </c>
      <c r="S2412">
        <v>0</v>
      </c>
    </row>
    <row r="2413" spans="1:19" x14ac:dyDescent="0.35">
      <c r="A2413">
        <v>2024</v>
      </c>
      <c r="B2413" t="s">
        <v>6005</v>
      </c>
      <c r="C2413">
        <v>38</v>
      </c>
      <c r="D2413">
        <v>2</v>
      </c>
      <c r="E2413">
        <v>4</v>
      </c>
      <c r="F2413" t="s">
        <v>254</v>
      </c>
      <c r="G2413" t="s">
        <v>6428</v>
      </c>
      <c r="H2413">
        <v>7</v>
      </c>
      <c r="I2413">
        <v>900002</v>
      </c>
      <c r="J2413">
        <v>9999</v>
      </c>
      <c r="K2413" t="s">
        <v>7062</v>
      </c>
      <c r="L2413">
        <v>0</v>
      </c>
      <c r="M2413" t="s">
        <v>5520</v>
      </c>
      <c r="N2413">
        <v>0</v>
      </c>
      <c r="O2413">
        <v>692.4</v>
      </c>
      <c r="P2413">
        <v>0</v>
      </c>
      <c r="Q2413">
        <v>0</v>
      </c>
      <c r="R2413">
        <v>0</v>
      </c>
      <c r="S2413">
        <v>692.4</v>
      </c>
    </row>
    <row r="2414" spans="1:19" x14ac:dyDescent="0.35">
      <c r="A2414">
        <v>2024</v>
      </c>
      <c r="B2414" t="s">
        <v>6005</v>
      </c>
      <c r="C2414">
        <v>38</v>
      </c>
      <c r="D2414">
        <v>2</v>
      </c>
      <c r="E2414">
        <v>5</v>
      </c>
      <c r="F2414" t="s">
        <v>663</v>
      </c>
      <c r="G2414" t="s">
        <v>7069</v>
      </c>
      <c r="H2414">
        <v>7</v>
      </c>
      <c r="I2414">
        <v>900002</v>
      </c>
      <c r="J2414">
        <v>9999</v>
      </c>
      <c r="K2414" t="s">
        <v>7062</v>
      </c>
      <c r="L2414">
        <v>0</v>
      </c>
      <c r="M2414" t="s">
        <v>5520</v>
      </c>
      <c r="N2414">
        <v>-1083.7</v>
      </c>
      <c r="O2414">
        <v>0</v>
      </c>
      <c r="P2414">
        <v>0</v>
      </c>
      <c r="Q2414">
        <v>0</v>
      </c>
      <c r="R2414">
        <v>0</v>
      </c>
      <c r="S2414">
        <v>-1083.7</v>
      </c>
    </row>
    <row r="2415" spans="1:19" x14ac:dyDescent="0.35">
      <c r="A2415">
        <v>2024</v>
      </c>
      <c r="B2415" t="s">
        <v>6005</v>
      </c>
      <c r="C2415">
        <v>38</v>
      </c>
      <c r="D2415">
        <v>2</v>
      </c>
      <c r="E2415">
        <v>9</v>
      </c>
      <c r="F2415" t="s">
        <v>665</v>
      </c>
      <c r="G2415" t="s">
        <v>6744</v>
      </c>
      <c r="H2415">
        <v>7</v>
      </c>
      <c r="I2415">
        <v>900002</v>
      </c>
      <c r="J2415">
        <v>9999</v>
      </c>
      <c r="K2415" t="s">
        <v>7062</v>
      </c>
      <c r="L2415">
        <v>0</v>
      </c>
      <c r="M2415" t="s">
        <v>5520</v>
      </c>
      <c r="N2415">
        <v>0</v>
      </c>
      <c r="O2415">
        <v>573.75</v>
      </c>
      <c r="P2415">
        <v>0</v>
      </c>
      <c r="Q2415">
        <v>436.05</v>
      </c>
      <c r="R2415">
        <v>0</v>
      </c>
      <c r="S2415">
        <v>137.69999999999999</v>
      </c>
    </row>
    <row r="2416" spans="1:19" x14ac:dyDescent="0.35">
      <c r="A2416">
        <v>2024</v>
      </c>
      <c r="B2416" t="s">
        <v>6005</v>
      </c>
      <c r="C2416">
        <v>38</v>
      </c>
      <c r="D2416">
        <v>2</v>
      </c>
      <c r="E2416">
        <v>12</v>
      </c>
      <c r="F2416" t="s">
        <v>351</v>
      </c>
      <c r="G2416" t="s">
        <v>7070</v>
      </c>
      <c r="H2416">
        <v>7</v>
      </c>
      <c r="I2416">
        <v>900002</v>
      </c>
      <c r="J2416">
        <v>9999</v>
      </c>
      <c r="K2416" t="s">
        <v>7062</v>
      </c>
      <c r="L2416">
        <v>0</v>
      </c>
      <c r="M2416" t="s">
        <v>5520</v>
      </c>
      <c r="N2416">
        <v>-570.25</v>
      </c>
      <c r="O2416">
        <v>11910.31</v>
      </c>
      <c r="P2416">
        <v>0</v>
      </c>
      <c r="Q2416">
        <v>12999.99</v>
      </c>
      <c r="R2416">
        <v>0</v>
      </c>
      <c r="S2416">
        <v>-1659.93</v>
      </c>
    </row>
    <row r="2417" spans="1:19" x14ac:dyDescent="0.35">
      <c r="A2417">
        <v>2024</v>
      </c>
      <c r="B2417" t="s">
        <v>6007</v>
      </c>
      <c r="C2417">
        <v>39</v>
      </c>
      <c r="D2417">
        <v>2</v>
      </c>
      <c r="E2417">
        <v>2</v>
      </c>
      <c r="F2417" t="s">
        <v>667</v>
      </c>
      <c r="G2417" t="s">
        <v>6745</v>
      </c>
      <c r="H2417">
        <v>7</v>
      </c>
      <c r="I2417">
        <v>900002</v>
      </c>
      <c r="J2417">
        <v>9999</v>
      </c>
      <c r="K2417" t="s">
        <v>7062</v>
      </c>
      <c r="L2417">
        <v>0</v>
      </c>
      <c r="M2417" t="s">
        <v>5520</v>
      </c>
      <c r="N2417">
        <v>2171.4</v>
      </c>
      <c r="O2417">
        <v>3326.97</v>
      </c>
      <c r="P2417">
        <v>0</v>
      </c>
      <c r="Q2417">
        <v>4045.62</v>
      </c>
      <c r="R2417">
        <v>0</v>
      </c>
      <c r="S2417">
        <v>1452.75</v>
      </c>
    </row>
    <row r="2418" spans="1:19" x14ac:dyDescent="0.35">
      <c r="A2418">
        <v>2024</v>
      </c>
      <c r="B2418" t="s">
        <v>6007</v>
      </c>
      <c r="C2418">
        <v>39</v>
      </c>
      <c r="D2418">
        <v>2</v>
      </c>
      <c r="E2418">
        <v>7</v>
      </c>
      <c r="F2418" t="s">
        <v>669</v>
      </c>
      <c r="G2418" t="s">
        <v>6008</v>
      </c>
      <c r="H2418">
        <v>7</v>
      </c>
      <c r="I2418">
        <v>900002</v>
      </c>
      <c r="J2418">
        <v>9999</v>
      </c>
      <c r="K2418" t="s">
        <v>7062</v>
      </c>
      <c r="L2418">
        <v>0</v>
      </c>
      <c r="M2418" t="s">
        <v>5520</v>
      </c>
      <c r="N2418">
        <v>316.45</v>
      </c>
      <c r="O2418">
        <v>2901.28</v>
      </c>
      <c r="P2418">
        <v>0</v>
      </c>
      <c r="Q2418">
        <v>2584.21</v>
      </c>
      <c r="R2418">
        <v>0</v>
      </c>
      <c r="S2418">
        <v>633.52</v>
      </c>
    </row>
    <row r="2419" spans="1:19" x14ac:dyDescent="0.35">
      <c r="A2419">
        <v>2024</v>
      </c>
      <c r="B2419" t="s">
        <v>6007</v>
      </c>
      <c r="C2419">
        <v>39</v>
      </c>
      <c r="D2419">
        <v>2</v>
      </c>
      <c r="E2419">
        <v>8</v>
      </c>
      <c r="F2419" t="s">
        <v>670</v>
      </c>
      <c r="G2419" t="s">
        <v>6429</v>
      </c>
      <c r="H2419">
        <v>7</v>
      </c>
      <c r="I2419">
        <v>900002</v>
      </c>
      <c r="J2419">
        <v>9999</v>
      </c>
      <c r="K2419" t="s">
        <v>7062</v>
      </c>
      <c r="L2419">
        <v>0</v>
      </c>
      <c r="M2419" t="s">
        <v>5520</v>
      </c>
      <c r="N2419">
        <v>336.61</v>
      </c>
      <c r="O2419">
        <v>967.74</v>
      </c>
      <c r="P2419">
        <v>0</v>
      </c>
      <c r="Q2419">
        <v>0</v>
      </c>
      <c r="R2419">
        <v>0</v>
      </c>
      <c r="S2419">
        <v>1304.3499999999999</v>
      </c>
    </row>
    <row r="2420" spans="1:19" x14ac:dyDescent="0.35">
      <c r="A2420">
        <v>2024</v>
      </c>
      <c r="B2420" t="s">
        <v>5826</v>
      </c>
      <c r="C2420">
        <v>41</v>
      </c>
      <c r="D2420">
        <v>2</v>
      </c>
      <c r="E2420">
        <v>6</v>
      </c>
      <c r="F2420" t="s">
        <v>680</v>
      </c>
      <c r="G2420" t="s">
        <v>7071</v>
      </c>
      <c r="H2420">
        <v>7</v>
      </c>
      <c r="I2420">
        <v>900002</v>
      </c>
      <c r="J2420">
        <v>9999</v>
      </c>
      <c r="K2420" t="s">
        <v>7062</v>
      </c>
      <c r="L2420">
        <v>0</v>
      </c>
      <c r="M2420" t="s">
        <v>5520</v>
      </c>
      <c r="N2420">
        <v>295.49</v>
      </c>
      <c r="O2420">
        <v>2471.29</v>
      </c>
      <c r="P2420">
        <v>0</v>
      </c>
      <c r="Q2420">
        <v>3405.05</v>
      </c>
      <c r="R2420">
        <v>0</v>
      </c>
      <c r="S2420">
        <v>-638.27</v>
      </c>
    </row>
    <row r="2421" spans="1:19" x14ac:dyDescent="0.35">
      <c r="A2421">
        <v>2024</v>
      </c>
      <c r="B2421" t="s">
        <v>5826</v>
      </c>
      <c r="C2421">
        <v>41</v>
      </c>
      <c r="D2421">
        <v>2</v>
      </c>
      <c r="E2421">
        <v>10</v>
      </c>
      <c r="F2421" t="s">
        <v>5827</v>
      </c>
      <c r="G2421" t="s">
        <v>5828</v>
      </c>
      <c r="H2421">
        <v>7</v>
      </c>
      <c r="I2421">
        <v>900002</v>
      </c>
      <c r="J2421">
        <v>9999</v>
      </c>
      <c r="K2421" t="s">
        <v>7062</v>
      </c>
      <c r="L2421">
        <v>0</v>
      </c>
      <c r="M2421" t="s">
        <v>5520</v>
      </c>
      <c r="N2421">
        <v>0</v>
      </c>
      <c r="O2421">
        <v>33667.29</v>
      </c>
      <c r="P2421">
        <v>0</v>
      </c>
      <c r="Q2421">
        <v>29828.080000000002</v>
      </c>
      <c r="R2421">
        <v>0</v>
      </c>
      <c r="S2421">
        <v>3839.21</v>
      </c>
    </row>
    <row r="2422" spans="1:19" x14ac:dyDescent="0.35">
      <c r="A2422">
        <v>2024</v>
      </c>
      <c r="B2422" t="s">
        <v>5558</v>
      </c>
      <c r="C2422">
        <v>42</v>
      </c>
      <c r="D2422">
        <v>2</v>
      </c>
      <c r="E2422">
        <v>1</v>
      </c>
      <c r="F2422" t="s">
        <v>681</v>
      </c>
      <c r="G2422" t="s">
        <v>6204</v>
      </c>
      <c r="H2422">
        <v>7</v>
      </c>
      <c r="I2422">
        <v>900002</v>
      </c>
      <c r="J2422">
        <v>9999</v>
      </c>
      <c r="K2422" t="s">
        <v>7062</v>
      </c>
      <c r="L2422">
        <v>0</v>
      </c>
      <c r="M2422" t="s">
        <v>5520</v>
      </c>
      <c r="N2422">
        <v>0</v>
      </c>
      <c r="O2422">
        <v>6857.94</v>
      </c>
      <c r="P2422">
        <v>0</v>
      </c>
      <c r="Q2422">
        <v>6961.51</v>
      </c>
      <c r="R2422">
        <v>0</v>
      </c>
      <c r="S2422">
        <v>-103.57</v>
      </c>
    </row>
    <row r="2423" spans="1:19" x14ac:dyDescent="0.35">
      <c r="A2423">
        <v>2024</v>
      </c>
      <c r="B2423" t="s">
        <v>5558</v>
      </c>
      <c r="C2423">
        <v>42</v>
      </c>
      <c r="D2423">
        <v>2</v>
      </c>
      <c r="E2423">
        <v>4</v>
      </c>
      <c r="F2423" t="s">
        <v>527</v>
      </c>
      <c r="G2423" t="s">
        <v>7072</v>
      </c>
      <c r="H2423">
        <v>7</v>
      </c>
      <c r="I2423">
        <v>900002</v>
      </c>
      <c r="J2423">
        <v>9999</v>
      </c>
      <c r="K2423" t="s">
        <v>7062</v>
      </c>
      <c r="L2423">
        <v>0</v>
      </c>
      <c r="M2423" t="s">
        <v>5520</v>
      </c>
      <c r="N2423">
        <v>614.65</v>
      </c>
      <c r="O2423">
        <v>2727.71</v>
      </c>
      <c r="P2423">
        <v>0</v>
      </c>
      <c r="Q2423">
        <v>2297.52</v>
      </c>
      <c r="R2423">
        <v>0</v>
      </c>
      <c r="S2423">
        <v>1044.8399999999999</v>
      </c>
    </row>
    <row r="2424" spans="1:19" x14ac:dyDescent="0.35">
      <c r="A2424">
        <v>2024</v>
      </c>
      <c r="B2424" t="s">
        <v>5558</v>
      </c>
      <c r="C2424">
        <v>42</v>
      </c>
      <c r="D2424">
        <v>2</v>
      </c>
      <c r="E2424">
        <v>5</v>
      </c>
      <c r="F2424" t="s">
        <v>683</v>
      </c>
      <c r="G2424" t="s">
        <v>5559</v>
      </c>
      <c r="H2424">
        <v>7</v>
      </c>
      <c r="I2424">
        <v>900002</v>
      </c>
      <c r="J2424">
        <v>9999</v>
      </c>
      <c r="K2424" t="s">
        <v>7062</v>
      </c>
      <c r="L2424">
        <v>0</v>
      </c>
      <c r="M2424" t="s">
        <v>5520</v>
      </c>
      <c r="N2424">
        <v>0</v>
      </c>
      <c r="O2424">
        <v>5551.8</v>
      </c>
      <c r="P2424">
        <v>0</v>
      </c>
      <c r="Q2424">
        <v>4981.72</v>
      </c>
      <c r="R2424">
        <v>0</v>
      </c>
      <c r="S2424">
        <v>570.08000000000004</v>
      </c>
    </row>
    <row r="2425" spans="1:19" x14ac:dyDescent="0.35">
      <c r="A2425">
        <v>2024</v>
      </c>
      <c r="B2425" t="s">
        <v>5558</v>
      </c>
      <c r="C2425">
        <v>42</v>
      </c>
      <c r="D2425">
        <v>2</v>
      </c>
      <c r="E2425">
        <v>7</v>
      </c>
      <c r="F2425" t="s">
        <v>685</v>
      </c>
      <c r="G2425" t="s">
        <v>6205</v>
      </c>
      <c r="H2425">
        <v>7</v>
      </c>
      <c r="I2425">
        <v>900002</v>
      </c>
      <c r="J2425">
        <v>9999</v>
      </c>
      <c r="K2425" t="s">
        <v>7062</v>
      </c>
      <c r="L2425">
        <v>0</v>
      </c>
      <c r="M2425" t="s">
        <v>5520</v>
      </c>
      <c r="N2425">
        <v>2034.01</v>
      </c>
      <c r="O2425">
        <v>4436.5200000000004</v>
      </c>
      <c r="P2425">
        <v>0</v>
      </c>
      <c r="Q2425">
        <v>5851.31</v>
      </c>
      <c r="R2425">
        <v>0</v>
      </c>
      <c r="S2425">
        <v>619.22</v>
      </c>
    </row>
    <row r="2426" spans="1:19" x14ac:dyDescent="0.35">
      <c r="A2426">
        <v>2024</v>
      </c>
      <c r="B2426" t="s">
        <v>5558</v>
      </c>
      <c r="C2426">
        <v>42</v>
      </c>
      <c r="D2426">
        <v>2</v>
      </c>
      <c r="E2426">
        <v>9</v>
      </c>
      <c r="F2426" t="s">
        <v>125</v>
      </c>
      <c r="G2426" t="s">
        <v>6819</v>
      </c>
      <c r="H2426">
        <v>7</v>
      </c>
      <c r="I2426">
        <v>900002</v>
      </c>
      <c r="J2426">
        <v>9999</v>
      </c>
      <c r="K2426" t="s">
        <v>7062</v>
      </c>
      <c r="L2426">
        <v>0</v>
      </c>
      <c r="M2426" t="s">
        <v>5520</v>
      </c>
      <c r="N2426">
        <v>3011.15</v>
      </c>
      <c r="O2426">
        <v>6265.2</v>
      </c>
      <c r="P2426">
        <v>0</v>
      </c>
      <c r="Q2426">
        <v>6552.37</v>
      </c>
      <c r="R2426">
        <v>0</v>
      </c>
      <c r="S2426">
        <v>2723.98</v>
      </c>
    </row>
    <row r="2427" spans="1:19" x14ac:dyDescent="0.35">
      <c r="A2427">
        <v>2024</v>
      </c>
      <c r="B2427" t="s">
        <v>5558</v>
      </c>
      <c r="C2427">
        <v>42</v>
      </c>
      <c r="D2427">
        <v>2</v>
      </c>
      <c r="E2427">
        <v>10</v>
      </c>
      <c r="F2427" t="s">
        <v>687</v>
      </c>
      <c r="G2427" t="s">
        <v>6206</v>
      </c>
      <c r="H2427">
        <v>7</v>
      </c>
      <c r="I2427">
        <v>900002</v>
      </c>
      <c r="J2427">
        <v>9999</v>
      </c>
      <c r="K2427" t="s">
        <v>7062</v>
      </c>
      <c r="L2427">
        <v>0</v>
      </c>
      <c r="M2427" t="s">
        <v>5520</v>
      </c>
      <c r="N2427">
        <v>1046.81</v>
      </c>
      <c r="O2427">
        <v>2861.63</v>
      </c>
      <c r="P2427">
        <v>0</v>
      </c>
      <c r="Q2427">
        <v>4015.68</v>
      </c>
      <c r="R2427">
        <v>0</v>
      </c>
      <c r="S2427">
        <v>-107.24</v>
      </c>
    </row>
    <row r="2428" spans="1:19" x14ac:dyDescent="0.35">
      <c r="A2428">
        <v>2024</v>
      </c>
      <c r="B2428" t="s">
        <v>5561</v>
      </c>
      <c r="C2428">
        <v>43</v>
      </c>
      <c r="D2428">
        <v>2</v>
      </c>
      <c r="E2428">
        <v>1</v>
      </c>
      <c r="F2428" t="s">
        <v>354</v>
      </c>
      <c r="G2428" t="s">
        <v>6207</v>
      </c>
      <c r="H2428">
        <v>7</v>
      </c>
      <c r="I2428">
        <v>900002</v>
      </c>
      <c r="J2428">
        <v>9999</v>
      </c>
      <c r="K2428" t="s">
        <v>7062</v>
      </c>
      <c r="L2428">
        <v>0</v>
      </c>
      <c r="M2428" t="s">
        <v>5520</v>
      </c>
      <c r="N2428">
        <v>776.49</v>
      </c>
      <c r="O2428">
        <v>4551.04</v>
      </c>
      <c r="P2428">
        <v>0</v>
      </c>
      <c r="Q2428">
        <v>5327.53</v>
      </c>
      <c r="R2428">
        <v>0</v>
      </c>
      <c r="S2428">
        <v>0</v>
      </c>
    </row>
    <row r="2429" spans="1:19" x14ac:dyDescent="0.35">
      <c r="A2429">
        <v>2024</v>
      </c>
      <c r="B2429" t="s">
        <v>5561</v>
      </c>
      <c r="C2429">
        <v>43</v>
      </c>
      <c r="D2429">
        <v>2</v>
      </c>
      <c r="E2429">
        <v>2</v>
      </c>
      <c r="F2429" t="s">
        <v>688</v>
      </c>
      <c r="G2429" t="s">
        <v>6208</v>
      </c>
      <c r="H2429">
        <v>7</v>
      </c>
      <c r="I2429">
        <v>900002</v>
      </c>
      <c r="J2429">
        <v>9999</v>
      </c>
      <c r="K2429" t="s">
        <v>7062</v>
      </c>
      <c r="L2429">
        <v>0</v>
      </c>
      <c r="M2429" t="s">
        <v>5520</v>
      </c>
      <c r="N2429">
        <v>0</v>
      </c>
      <c r="O2429">
        <v>3811.83</v>
      </c>
      <c r="P2429">
        <v>0</v>
      </c>
      <c r="Q2429">
        <v>3811.83</v>
      </c>
      <c r="R2429">
        <v>0</v>
      </c>
      <c r="S2429">
        <v>0</v>
      </c>
    </row>
    <row r="2430" spans="1:19" x14ac:dyDescent="0.35">
      <c r="A2430">
        <v>2024</v>
      </c>
      <c r="B2430" t="s">
        <v>5561</v>
      </c>
      <c r="C2430">
        <v>43</v>
      </c>
      <c r="D2430">
        <v>2</v>
      </c>
      <c r="E2430">
        <v>3</v>
      </c>
      <c r="F2430" t="s">
        <v>555</v>
      </c>
      <c r="G2430" t="s">
        <v>6430</v>
      </c>
      <c r="H2430">
        <v>7</v>
      </c>
      <c r="I2430">
        <v>900002</v>
      </c>
      <c r="J2430">
        <v>9999</v>
      </c>
      <c r="K2430" t="s">
        <v>7062</v>
      </c>
      <c r="L2430">
        <v>0</v>
      </c>
      <c r="M2430" t="s">
        <v>5520</v>
      </c>
      <c r="N2430">
        <v>0</v>
      </c>
      <c r="O2430">
        <v>2058.66</v>
      </c>
      <c r="P2430">
        <v>0</v>
      </c>
      <c r="Q2430">
        <v>2058.66</v>
      </c>
      <c r="R2430">
        <v>0</v>
      </c>
      <c r="S2430">
        <v>0</v>
      </c>
    </row>
    <row r="2431" spans="1:19" x14ac:dyDescent="0.35">
      <c r="A2431">
        <v>2024</v>
      </c>
      <c r="B2431" t="s">
        <v>5561</v>
      </c>
      <c r="C2431">
        <v>43</v>
      </c>
      <c r="D2431">
        <v>2</v>
      </c>
      <c r="E2431">
        <v>5</v>
      </c>
      <c r="F2431" t="s">
        <v>300</v>
      </c>
      <c r="G2431" t="s">
        <v>6209</v>
      </c>
      <c r="H2431">
        <v>7</v>
      </c>
      <c r="I2431">
        <v>900002</v>
      </c>
      <c r="J2431">
        <v>9999</v>
      </c>
      <c r="K2431" t="s">
        <v>7062</v>
      </c>
      <c r="L2431">
        <v>0</v>
      </c>
      <c r="M2431" t="s">
        <v>5520</v>
      </c>
      <c r="N2431">
        <v>0</v>
      </c>
      <c r="O2431">
        <v>3443.02</v>
      </c>
      <c r="P2431">
        <v>0</v>
      </c>
      <c r="Q2431">
        <v>3438.34</v>
      </c>
      <c r="R2431">
        <v>0</v>
      </c>
      <c r="S2431">
        <v>4.68</v>
      </c>
    </row>
    <row r="2432" spans="1:19" x14ac:dyDescent="0.35">
      <c r="A2432">
        <v>2024</v>
      </c>
      <c r="B2432" t="s">
        <v>5561</v>
      </c>
      <c r="C2432">
        <v>43</v>
      </c>
      <c r="D2432">
        <v>2</v>
      </c>
      <c r="E2432">
        <v>6</v>
      </c>
      <c r="F2432" t="s">
        <v>254</v>
      </c>
      <c r="G2432" t="s">
        <v>6015</v>
      </c>
      <c r="H2432">
        <v>7</v>
      </c>
      <c r="I2432">
        <v>900002</v>
      </c>
      <c r="J2432">
        <v>9999</v>
      </c>
      <c r="K2432" t="s">
        <v>7062</v>
      </c>
      <c r="L2432">
        <v>0</v>
      </c>
      <c r="M2432" t="s">
        <v>5520</v>
      </c>
      <c r="N2432">
        <v>0</v>
      </c>
      <c r="O2432">
        <v>1032.75</v>
      </c>
      <c r="P2432">
        <v>0</v>
      </c>
      <c r="Q2432">
        <v>1032.75</v>
      </c>
      <c r="R2432">
        <v>0</v>
      </c>
      <c r="S2432">
        <v>0</v>
      </c>
    </row>
    <row r="2433" spans="1:19" x14ac:dyDescent="0.35">
      <c r="A2433">
        <v>2024</v>
      </c>
      <c r="B2433" t="s">
        <v>5561</v>
      </c>
      <c r="C2433">
        <v>43</v>
      </c>
      <c r="D2433">
        <v>2</v>
      </c>
      <c r="E2433">
        <v>7</v>
      </c>
      <c r="F2433" t="s">
        <v>308</v>
      </c>
      <c r="G2433" t="s">
        <v>6016</v>
      </c>
      <c r="H2433">
        <v>7</v>
      </c>
      <c r="I2433">
        <v>900002</v>
      </c>
      <c r="J2433">
        <v>9999</v>
      </c>
      <c r="K2433" t="s">
        <v>7062</v>
      </c>
      <c r="L2433">
        <v>0</v>
      </c>
      <c r="M2433" t="s">
        <v>5520</v>
      </c>
      <c r="N2433">
        <v>0</v>
      </c>
      <c r="O2433">
        <v>1735.22</v>
      </c>
      <c r="P2433">
        <v>0</v>
      </c>
      <c r="Q2433">
        <v>1735.22</v>
      </c>
      <c r="R2433">
        <v>0</v>
      </c>
      <c r="S2433">
        <v>0</v>
      </c>
    </row>
    <row r="2434" spans="1:19" x14ac:dyDescent="0.35">
      <c r="A2434">
        <v>2024</v>
      </c>
      <c r="B2434" t="s">
        <v>5561</v>
      </c>
      <c r="C2434">
        <v>43</v>
      </c>
      <c r="D2434">
        <v>2</v>
      </c>
      <c r="E2434">
        <v>8</v>
      </c>
      <c r="F2434" t="s">
        <v>262</v>
      </c>
      <c r="G2434" t="s">
        <v>6747</v>
      </c>
      <c r="H2434">
        <v>7</v>
      </c>
      <c r="I2434">
        <v>900002</v>
      </c>
      <c r="J2434">
        <v>9999</v>
      </c>
      <c r="K2434" t="s">
        <v>7062</v>
      </c>
      <c r="L2434">
        <v>0</v>
      </c>
      <c r="M2434" t="s">
        <v>5520</v>
      </c>
      <c r="N2434">
        <v>790.28</v>
      </c>
      <c r="O2434">
        <v>2775.27</v>
      </c>
      <c r="P2434">
        <v>0</v>
      </c>
      <c r="Q2434">
        <v>3352</v>
      </c>
      <c r="R2434">
        <v>0</v>
      </c>
      <c r="S2434">
        <v>213.55</v>
      </c>
    </row>
    <row r="2435" spans="1:19" x14ac:dyDescent="0.35">
      <c r="A2435">
        <v>2024</v>
      </c>
      <c r="B2435" t="s">
        <v>5561</v>
      </c>
      <c r="C2435">
        <v>43</v>
      </c>
      <c r="D2435">
        <v>2</v>
      </c>
      <c r="E2435">
        <v>9</v>
      </c>
      <c r="F2435" t="s">
        <v>689</v>
      </c>
      <c r="G2435" t="s">
        <v>6017</v>
      </c>
      <c r="H2435">
        <v>7</v>
      </c>
      <c r="I2435">
        <v>900002</v>
      </c>
      <c r="J2435">
        <v>9999</v>
      </c>
      <c r="K2435" t="s">
        <v>7062</v>
      </c>
      <c r="L2435">
        <v>0</v>
      </c>
      <c r="M2435" t="s">
        <v>5520</v>
      </c>
      <c r="N2435">
        <v>0</v>
      </c>
      <c r="O2435">
        <v>3985.6</v>
      </c>
      <c r="P2435">
        <v>0</v>
      </c>
      <c r="Q2435">
        <v>3985.6</v>
      </c>
      <c r="R2435">
        <v>0</v>
      </c>
      <c r="S2435">
        <v>0</v>
      </c>
    </row>
    <row r="2436" spans="1:19" x14ac:dyDescent="0.35">
      <c r="A2436">
        <v>2024</v>
      </c>
      <c r="B2436" t="s">
        <v>5561</v>
      </c>
      <c r="C2436">
        <v>43</v>
      </c>
      <c r="D2436">
        <v>2</v>
      </c>
      <c r="E2436">
        <v>10</v>
      </c>
      <c r="F2436" t="s">
        <v>633</v>
      </c>
      <c r="G2436" t="s">
        <v>6210</v>
      </c>
      <c r="H2436">
        <v>7</v>
      </c>
      <c r="I2436">
        <v>900002</v>
      </c>
      <c r="J2436">
        <v>9999</v>
      </c>
      <c r="K2436" t="s">
        <v>7062</v>
      </c>
      <c r="L2436">
        <v>0</v>
      </c>
      <c r="M2436" t="s">
        <v>5520</v>
      </c>
      <c r="N2436">
        <v>0</v>
      </c>
      <c r="O2436">
        <v>4119.09</v>
      </c>
      <c r="P2436">
        <v>0</v>
      </c>
      <c r="Q2436">
        <v>4119.09</v>
      </c>
      <c r="R2436">
        <v>0</v>
      </c>
      <c r="S2436">
        <v>0</v>
      </c>
    </row>
    <row r="2437" spans="1:19" x14ac:dyDescent="0.35">
      <c r="A2437">
        <v>2024</v>
      </c>
      <c r="B2437" t="s">
        <v>5561</v>
      </c>
      <c r="C2437">
        <v>43</v>
      </c>
      <c r="D2437">
        <v>2</v>
      </c>
      <c r="E2437">
        <v>11</v>
      </c>
      <c r="F2437" t="s">
        <v>690</v>
      </c>
      <c r="G2437" t="s">
        <v>6616</v>
      </c>
      <c r="H2437">
        <v>7</v>
      </c>
      <c r="I2437">
        <v>900002</v>
      </c>
      <c r="J2437">
        <v>9999</v>
      </c>
      <c r="K2437" t="s">
        <v>7062</v>
      </c>
      <c r="L2437">
        <v>0</v>
      </c>
      <c r="M2437" t="s">
        <v>5520</v>
      </c>
      <c r="N2437">
        <v>0</v>
      </c>
      <c r="O2437">
        <v>3419.19</v>
      </c>
      <c r="P2437">
        <v>0</v>
      </c>
      <c r="Q2437">
        <v>3419.19</v>
      </c>
      <c r="R2437">
        <v>0</v>
      </c>
      <c r="S2437">
        <v>0</v>
      </c>
    </row>
    <row r="2438" spans="1:19" x14ac:dyDescent="0.35">
      <c r="A2438">
        <v>2024</v>
      </c>
      <c r="B2438" t="s">
        <v>5561</v>
      </c>
      <c r="C2438">
        <v>43</v>
      </c>
      <c r="D2438">
        <v>2</v>
      </c>
      <c r="E2438">
        <v>12</v>
      </c>
      <c r="F2438" t="s">
        <v>691</v>
      </c>
      <c r="G2438" t="s">
        <v>5836</v>
      </c>
      <c r="H2438">
        <v>7</v>
      </c>
      <c r="I2438">
        <v>900002</v>
      </c>
      <c r="J2438">
        <v>9999</v>
      </c>
      <c r="K2438" t="s">
        <v>7062</v>
      </c>
      <c r="L2438">
        <v>0</v>
      </c>
      <c r="M2438" t="s">
        <v>5520</v>
      </c>
      <c r="N2438">
        <v>0</v>
      </c>
      <c r="O2438">
        <v>3639.82</v>
      </c>
      <c r="P2438">
        <v>0</v>
      </c>
      <c r="Q2438">
        <v>3639.82</v>
      </c>
      <c r="R2438">
        <v>0</v>
      </c>
      <c r="S2438">
        <v>0</v>
      </c>
    </row>
    <row r="2439" spans="1:19" x14ac:dyDescent="0.35">
      <c r="A2439">
        <v>2024</v>
      </c>
      <c r="B2439" t="s">
        <v>5561</v>
      </c>
      <c r="C2439">
        <v>43</v>
      </c>
      <c r="D2439">
        <v>2</v>
      </c>
      <c r="E2439">
        <v>15</v>
      </c>
      <c r="F2439" t="s">
        <v>455</v>
      </c>
      <c r="G2439" t="s">
        <v>6211</v>
      </c>
      <c r="H2439">
        <v>7</v>
      </c>
      <c r="I2439">
        <v>900002</v>
      </c>
      <c r="J2439">
        <v>9999</v>
      </c>
      <c r="K2439" t="s">
        <v>7062</v>
      </c>
      <c r="L2439">
        <v>0</v>
      </c>
      <c r="M2439" t="s">
        <v>5520</v>
      </c>
      <c r="N2439">
        <v>1391.35</v>
      </c>
      <c r="O2439">
        <v>4613.3100000000004</v>
      </c>
      <c r="P2439">
        <v>0</v>
      </c>
      <c r="Q2439">
        <v>5397.21</v>
      </c>
      <c r="R2439">
        <v>0</v>
      </c>
      <c r="S2439">
        <v>607.45000000000005</v>
      </c>
    </row>
    <row r="2440" spans="1:19" x14ac:dyDescent="0.35">
      <c r="A2440">
        <v>2024</v>
      </c>
      <c r="B2440" t="s">
        <v>5561</v>
      </c>
      <c r="C2440">
        <v>43</v>
      </c>
      <c r="D2440">
        <v>2</v>
      </c>
      <c r="E2440">
        <v>16</v>
      </c>
      <c r="F2440" t="s">
        <v>125</v>
      </c>
      <c r="G2440" t="s">
        <v>6212</v>
      </c>
      <c r="H2440">
        <v>7</v>
      </c>
      <c r="I2440">
        <v>900002</v>
      </c>
      <c r="J2440">
        <v>9999</v>
      </c>
      <c r="K2440" t="s">
        <v>7062</v>
      </c>
      <c r="L2440">
        <v>0</v>
      </c>
      <c r="M2440" t="s">
        <v>5520</v>
      </c>
      <c r="N2440">
        <v>1374.04</v>
      </c>
      <c r="O2440">
        <v>2827.2</v>
      </c>
      <c r="P2440">
        <v>0</v>
      </c>
      <c r="Q2440">
        <v>2827.18</v>
      </c>
      <c r="R2440">
        <v>0</v>
      </c>
      <c r="S2440">
        <v>1374.06</v>
      </c>
    </row>
    <row r="2441" spans="1:19" x14ac:dyDescent="0.35">
      <c r="A2441">
        <v>2024</v>
      </c>
      <c r="B2441" t="s">
        <v>5561</v>
      </c>
      <c r="C2441">
        <v>43</v>
      </c>
      <c r="D2441">
        <v>2</v>
      </c>
      <c r="E2441">
        <v>17</v>
      </c>
      <c r="F2441" t="s">
        <v>351</v>
      </c>
      <c r="G2441" t="s">
        <v>7073</v>
      </c>
      <c r="H2441">
        <v>7</v>
      </c>
      <c r="I2441">
        <v>900002</v>
      </c>
      <c r="J2441">
        <v>9999</v>
      </c>
      <c r="K2441" t="s">
        <v>7062</v>
      </c>
      <c r="L2441">
        <v>0</v>
      </c>
      <c r="M2441" t="s">
        <v>5520</v>
      </c>
      <c r="N2441">
        <v>-1295.8399999999999</v>
      </c>
      <c r="O2441">
        <v>7465.73</v>
      </c>
      <c r="P2441">
        <v>0</v>
      </c>
      <c r="Q2441">
        <v>11158.89</v>
      </c>
      <c r="R2441">
        <v>0</v>
      </c>
      <c r="S2441">
        <v>-4989</v>
      </c>
    </row>
    <row r="2442" spans="1:19" x14ac:dyDescent="0.35">
      <c r="A2442">
        <v>2024</v>
      </c>
      <c r="B2442" t="s">
        <v>5548</v>
      </c>
      <c r="C2442">
        <v>44</v>
      </c>
      <c r="D2442">
        <v>2</v>
      </c>
      <c r="E2442">
        <v>2</v>
      </c>
      <c r="F2442" t="s">
        <v>354</v>
      </c>
      <c r="G2442" t="s">
        <v>6018</v>
      </c>
      <c r="H2442">
        <v>7</v>
      </c>
      <c r="I2442">
        <v>900002</v>
      </c>
      <c r="J2442">
        <v>9999</v>
      </c>
      <c r="K2442" t="s">
        <v>7062</v>
      </c>
      <c r="L2442">
        <v>0</v>
      </c>
      <c r="M2442" t="s">
        <v>5520</v>
      </c>
      <c r="N2442">
        <v>1785.19</v>
      </c>
      <c r="O2442">
        <v>9427.0400000000009</v>
      </c>
      <c r="P2442">
        <v>0</v>
      </c>
      <c r="Q2442">
        <v>7130.54</v>
      </c>
      <c r="R2442">
        <v>0</v>
      </c>
      <c r="S2442">
        <v>4081.69</v>
      </c>
    </row>
    <row r="2443" spans="1:19" x14ac:dyDescent="0.35">
      <c r="A2443">
        <v>2024</v>
      </c>
      <c r="B2443" t="s">
        <v>5548</v>
      </c>
      <c r="C2443">
        <v>44</v>
      </c>
      <c r="D2443">
        <v>2</v>
      </c>
      <c r="E2443">
        <v>3</v>
      </c>
      <c r="F2443" t="s">
        <v>694</v>
      </c>
      <c r="G2443" t="s">
        <v>5847</v>
      </c>
      <c r="H2443">
        <v>7</v>
      </c>
      <c r="I2443">
        <v>900002</v>
      </c>
      <c r="J2443">
        <v>9999</v>
      </c>
      <c r="K2443" t="s">
        <v>7062</v>
      </c>
      <c r="L2443">
        <v>0</v>
      </c>
      <c r="M2443" t="s">
        <v>5520</v>
      </c>
      <c r="N2443">
        <v>1991.25</v>
      </c>
      <c r="O2443">
        <v>3620.76</v>
      </c>
      <c r="P2443">
        <v>0</v>
      </c>
      <c r="Q2443">
        <v>5374.51</v>
      </c>
      <c r="R2443">
        <v>0</v>
      </c>
      <c r="S2443">
        <v>237.5</v>
      </c>
    </row>
    <row r="2444" spans="1:19" x14ac:dyDescent="0.35">
      <c r="A2444">
        <v>2024</v>
      </c>
      <c r="B2444" t="s">
        <v>5548</v>
      </c>
      <c r="C2444">
        <v>44</v>
      </c>
      <c r="D2444">
        <v>2</v>
      </c>
      <c r="E2444">
        <v>6</v>
      </c>
      <c r="F2444" t="s">
        <v>527</v>
      </c>
      <c r="G2444" t="s">
        <v>5549</v>
      </c>
      <c r="H2444">
        <v>7</v>
      </c>
      <c r="I2444">
        <v>900002</v>
      </c>
      <c r="J2444">
        <v>9999</v>
      </c>
      <c r="K2444" t="s">
        <v>7062</v>
      </c>
      <c r="L2444">
        <v>0</v>
      </c>
      <c r="M2444" t="s">
        <v>5520</v>
      </c>
      <c r="N2444">
        <v>5359.18</v>
      </c>
      <c r="O2444">
        <v>13943.65</v>
      </c>
      <c r="P2444">
        <v>0</v>
      </c>
      <c r="Q2444">
        <v>15562.04</v>
      </c>
      <c r="R2444">
        <v>0</v>
      </c>
      <c r="S2444">
        <v>3740.79</v>
      </c>
    </row>
    <row r="2445" spans="1:19" x14ac:dyDescent="0.35">
      <c r="A2445">
        <v>2024</v>
      </c>
      <c r="B2445" t="s">
        <v>5717</v>
      </c>
      <c r="C2445">
        <v>45</v>
      </c>
      <c r="D2445">
        <v>2</v>
      </c>
      <c r="E2445">
        <v>1</v>
      </c>
      <c r="F2445" t="s">
        <v>700</v>
      </c>
      <c r="G2445" t="s">
        <v>5761</v>
      </c>
      <c r="H2445">
        <v>7</v>
      </c>
      <c r="I2445">
        <v>900002</v>
      </c>
      <c r="J2445">
        <v>9999</v>
      </c>
      <c r="K2445" t="s">
        <v>7062</v>
      </c>
      <c r="L2445">
        <v>0</v>
      </c>
      <c r="M2445" t="s">
        <v>5520</v>
      </c>
      <c r="N2445">
        <v>1061.22</v>
      </c>
      <c r="O2445">
        <v>1730177.07</v>
      </c>
      <c r="P2445">
        <v>0</v>
      </c>
      <c r="Q2445">
        <v>1731238.26</v>
      </c>
      <c r="R2445">
        <v>0</v>
      </c>
      <c r="S2445">
        <v>0.03</v>
      </c>
    </row>
    <row r="2446" spans="1:19" x14ac:dyDescent="0.35">
      <c r="A2446">
        <v>2024</v>
      </c>
      <c r="B2446" t="s">
        <v>5717</v>
      </c>
      <c r="C2446">
        <v>45</v>
      </c>
      <c r="D2446">
        <v>2</v>
      </c>
      <c r="E2446">
        <v>2</v>
      </c>
      <c r="F2446" t="s">
        <v>294</v>
      </c>
      <c r="G2446" t="s">
        <v>6213</v>
      </c>
      <c r="H2446">
        <v>7</v>
      </c>
      <c r="I2446">
        <v>900002</v>
      </c>
      <c r="J2446">
        <v>9999</v>
      </c>
      <c r="K2446" t="s">
        <v>7062</v>
      </c>
      <c r="L2446">
        <v>0</v>
      </c>
      <c r="M2446" t="s">
        <v>5520</v>
      </c>
      <c r="N2446">
        <v>580.76</v>
      </c>
      <c r="O2446">
        <v>25716.27</v>
      </c>
      <c r="P2446">
        <v>0</v>
      </c>
      <c r="Q2446">
        <v>24729.46</v>
      </c>
      <c r="R2446">
        <v>0</v>
      </c>
      <c r="S2446">
        <v>1567.57</v>
      </c>
    </row>
    <row r="2447" spans="1:19" x14ac:dyDescent="0.35">
      <c r="A2447">
        <v>2024</v>
      </c>
      <c r="B2447" t="s">
        <v>5717</v>
      </c>
      <c r="C2447">
        <v>45</v>
      </c>
      <c r="D2447">
        <v>2</v>
      </c>
      <c r="E2447">
        <v>4</v>
      </c>
      <c r="F2447" t="s">
        <v>701</v>
      </c>
      <c r="G2447" t="s">
        <v>6026</v>
      </c>
      <c r="H2447">
        <v>7</v>
      </c>
      <c r="I2447">
        <v>900002</v>
      </c>
      <c r="J2447">
        <v>9999</v>
      </c>
      <c r="K2447" t="s">
        <v>7062</v>
      </c>
      <c r="L2447">
        <v>0</v>
      </c>
      <c r="M2447" t="s">
        <v>5520</v>
      </c>
      <c r="N2447">
        <v>1546.59</v>
      </c>
      <c r="O2447">
        <v>0</v>
      </c>
      <c r="P2447">
        <v>0</v>
      </c>
      <c r="Q2447">
        <v>0</v>
      </c>
      <c r="R2447">
        <v>0</v>
      </c>
      <c r="S2447">
        <v>1546.59</v>
      </c>
    </row>
    <row r="2448" spans="1:19" x14ac:dyDescent="0.35">
      <c r="A2448">
        <v>2024</v>
      </c>
      <c r="B2448" t="s">
        <v>5717</v>
      </c>
      <c r="C2448">
        <v>45</v>
      </c>
      <c r="D2448">
        <v>2</v>
      </c>
      <c r="E2448">
        <v>7</v>
      </c>
      <c r="F2448" t="s">
        <v>703</v>
      </c>
      <c r="G2448" t="s">
        <v>5739</v>
      </c>
      <c r="H2448">
        <v>7</v>
      </c>
      <c r="I2448">
        <v>900002</v>
      </c>
      <c r="J2448">
        <v>9999</v>
      </c>
      <c r="K2448" t="s">
        <v>7062</v>
      </c>
      <c r="L2448">
        <v>0</v>
      </c>
      <c r="M2448" t="s">
        <v>5520</v>
      </c>
      <c r="N2448">
        <v>83007.53</v>
      </c>
      <c r="O2448">
        <v>596664.67000000004</v>
      </c>
      <c r="P2448">
        <v>0</v>
      </c>
      <c r="Q2448">
        <v>591049.38</v>
      </c>
      <c r="R2448">
        <v>0</v>
      </c>
      <c r="S2448">
        <v>88622.82</v>
      </c>
    </row>
    <row r="2449" spans="1:19" x14ac:dyDescent="0.35">
      <c r="A2449">
        <v>2024</v>
      </c>
      <c r="B2449" t="s">
        <v>5717</v>
      </c>
      <c r="C2449">
        <v>45</v>
      </c>
      <c r="D2449">
        <v>2</v>
      </c>
      <c r="E2449">
        <v>8</v>
      </c>
      <c r="F2449" t="s">
        <v>530</v>
      </c>
      <c r="G2449" t="s">
        <v>6345</v>
      </c>
      <c r="H2449">
        <v>7</v>
      </c>
      <c r="I2449">
        <v>900002</v>
      </c>
      <c r="J2449">
        <v>9999</v>
      </c>
      <c r="K2449" t="s">
        <v>7062</v>
      </c>
      <c r="L2449">
        <v>0</v>
      </c>
      <c r="M2449" t="s">
        <v>5520</v>
      </c>
      <c r="N2449">
        <v>5960.15</v>
      </c>
      <c r="O2449">
        <v>308322.01</v>
      </c>
      <c r="P2449">
        <v>0</v>
      </c>
      <c r="Q2449">
        <v>303208.21999999997</v>
      </c>
      <c r="R2449">
        <v>0</v>
      </c>
      <c r="S2449">
        <v>11073.94</v>
      </c>
    </row>
    <row r="2450" spans="1:19" x14ac:dyDescent="0.35">
      <c r="A2450">
        <v>2024</v>
      </c>
      <c r="B2450" t="s">
        <v>5717</v>
      </c>
      <c r="C2450">
        <v>45</v>
      </c>
      <c r="D2450">
        <v>2</v>
      </c>
      <c r="E2450">
        <v>9</v>
      </c>
      <c r="F2450" t="s">
        <v>704</v>
      </c>
      <c r="G2450" t="s">
        <v>5838</v>
      </c>
      <c r="H2450">
        <v>7</v>
      </c>
      <c r="I2450">
        <v>900002</v>
      </c>
      <c r="J2450">
        <v>9999</v>
      </c>
      <c r="K2450" t="s">
        <v>7062</v>
      </c>
      <c r="L2450">
        <v>0</v>
      </c>
      <c r="M2450" t="s">
        <v>5520</v>
      </c>
      <c r="N2450">
        <v>1455.38</v>
      </c>
      <c r="O2450">
        <v>80283.08</v>
      </c>
      <c r="P2450">
        <v>0</v>
      </c>
      <c r="Q2450">
        <v>80089.119999999995</v>
      </c>
      <c r="R2450">
        <v>0</v>
      </c>
      <c r="S2450">
        <v>1649.34</v>
      </c>
    </row>
    <row r="2451" spans="1:19" x14ac:dyDescent="0.35">
      <c r="A2451">
        <v>2024</v>
      </c>
      <c r="B2451" t="s">
        <v>5717</v>
      </c>
      <c r="C2451">
        <v>45</v>
      </c>
      <c r="D2451">
        <v>2</v>
      </c>
      <c r="E2451">
        <v>10</v>
      </c>
      <c r="F2451" t="s">
        <v>705</v>
      </c>
      <c r="G2451" t="s">
        <v>5718</v>
      </c>
      <c r="H2451">
        <v>7</v>
      </c>
      <c r="I2451">
        <v>900002</v>
      </c>
      <c r="J2451">
        <v>9999</v>
      </c>
      <c r="K2451" t="s">
        <v>7062</v>
      </c>
      <c r="L2451">
        <v>0</v>
      </c>
      <c r="M2451" t="s">
        <v>5520</v>
      </c>
      <c r="N2451">
        <v>2168.8000000000002</v>
      </c>
      <c r="O2451">
        <v>7756.32</v>
      </c>
      <c r="P2451">
        <v>0</v>
      </c>
      <c r="Q2451">
        <v>7756.32</v>
      </c>
      <c r="R2451">
        <v>0</v>
      </c>
      <c r="S2451">
        <v>2168.8000000000002</v>
      </c>
    </row>
    <row r="2452" spans="1:19" x14ac:dyDescent="0.35">
      <c r="A2452">
        <v>2024</v>
      </c>
      <c r="B2452" t="s">
        <v>5717</v>
      </c>
      <c r="C2452">
        <v>45</v>
      </c>
      <c r="D2452">
        <v>2</v>
      </c>
      <c r="E2452">
        <v>11</v>
      </c>
      <c r="F2452" t="s">
        <v>706</v>
      </c>
      <c r="G2452" t="s">
        <v>6027</v>
      </c>
      <c r="H2452">
        <v>7</v>
      </c>
      <c r="I2452">
        <v>900002</v>
      </c>
      <c r="J2452">
        <v>9999</v>
      </c>
      <c r="K2452" t="s">
        <v>7062</v>
      </c>
      <c r="L2452">
        <v>0</v>
      </c>
      <c r="M2452" t="s">
        <v>5520</v>
      </c>
      <c r="N2452">
        <v>1169.5899999999999</v>
      </c>
      <c r="O2452">
        <v>22563.38</v>
      </c>
      <c r="P2452">
        <v>0</v>
      </c>
      <c r="Q2452">
        <v>23428.34</v>
      </c>
      <c r="R2452">
        <v>0</v>
      </c>
      <c r="S2452">
        <v>304.63</v>
      </c>
    </row>
    <row r="2453" spans="1:19" x14ac:dyDescent="0.35">
      <c r="A2453">
        <v>2024</v>
      </c>
      <c r="B2453" t="s">
        <v>5572</v>
      </c>
      <c r="C2453">
        <v>46</v>
      </c>
      <c r="D2453">
        <v>2</v>
      </c>
      <c r="E2453">
        <v>2</v>
      </c>
      <c r="F2453" t="s">
        <v>391</v>
      </c>
      <c r="G2453" t="s">
        <v>6214</v>
      </c>
      <c r="H2453">
        <v>7</v>
      </c>
      <c r="I2453">
        <v>900002</v>
      </c>
      <c r="J2453">
        <v>9999</v>
      </c>
      <c r="K2453" t="s">
        <v>7062</v>
      </c>
      <c r="L2453">
        <v>0</v>
      </c>
      <c r="M2453" t="s">
        <v>5520</v>
      </c>
      <c r="N2453">
        <v>17279.099999999999</v>
      </c>
      <c r="O2453">
        <v>23488.75</v>
      </c>
      <c r="P2453">
        <v>0</v>
      </c>
      <c r="Q2453">
        <v>22735.119999999999</v>
      </c>
      <c r="R2453">
        <v>0</v>
      </c>
      <c r="S2453">
        <v>18032.73</v>
      </c>
    </row>
    <row r="2454" spans="1:19" x14ac:dyDescent="0.35">
      <c r="A2454">
        <v>2024</v>
      </c>
      <c r="B2454" t="s">
        <v>5572</v>
      </c>
      <c r="C2454">
        <v>46</v>
      </c>
      <c r="D2454">
        <v>2</v>
      </c>
      <c r="E2454">
        <v>4</v>
      </c>
      <c r="F2454" t="s">
        <v>707</v>
      </c>
      <c r="G2454" t="s">
        <v>6431</v>
      </c>
      <c r="H2454">
        <v>7</v>
      </c>
      <c r="I2454">
        <v>900002</v>
      </c>
      <c r="J2454">
        <v>9999</v>
      </c>
      <c r="K2454" t="s">
        <v>7062</v>
      </c>
      <c r="L2454">
        <v>0</v>
      </c>
      <c r="M2454" t="s">
        <v>5520</v>
      </c>
      <c r="N2454">
        <v>2160.2600000000002</v>
      </c>
      <c r="O2454">
        <v>21873.71</v>
      </c>
      <c r="P2454">
        <v>0</v>
      </c>
      <c r="Q2454">
        <v>21770.77</v>
      </c>
      <c r="R2454">
        <v>0</v>
      </c>
      <c r="S2454">
        <v>2263.1999999999998</v>
      </c>
    </row>
    <row r="2455" spans="1:19" x14ac:dyDescent="0.35">
      <c r="A2455">
        <v>2024</v>
      </c>
      <c r="B2455" t="s">
        <v>5572</v>
      </c>
      <c r="C2455">
        <v>46</v>
      </c>
      <c r="D2455">
        <v>2</v>
      </c>
      <c r="E2455">
        <v>8</v>
      </c>
      <c r="F2455" t="s">
        <v>711</v>
      </c>
      <c r="G2455" t="s">
        <v>6029</v>
      </c>
      <c r="H2455">
        <v>7</v>
      </c>
      <c r="I2455">
        <v>900002</v>
      </c>
      <c r="J2455">
        <v>9999</v>
      </c>
      <c r="K2455" t="s">
        <v>7062</v>
      </c>
      <c r="L2455">
        <v>0</v>
      </c>
      <c r="M2455" t="s">
        <v>5520</v>
      </c>
      <c r="N2455">
        <v>522.42999999999995</v>
      </c>
      <c r="O2455">
        <v>1178.6199999999999</v>
      </c>
      <c r="P2455">
        <v>0</v>
      </c>
      <c r="Q2455">
        <v>1701.05</v>
      </c>
      <c r="R2455">
        <v>0</v>
      </c>
      <c r="S2455">
        <v>0</v>
      </c>
    </row>
    <row r="2456" spans="1:19" x14ac:dyDescent="0.35">
      <c r="A2456">
        <v>2024</v>
      </c>
      <c r="B2456" t="s">
        <v>5572</v>
      </c>
      <c r="C2456">
        <v>46</v>
      </c>
      <c r="D2456">
        <v>2</v>
      </c>
      <c r="E2456">
        <v>11</v>
      </c>
      <c r="F2456" t="s">
        <v>629</v>
      </c>
      <c r="G2456" t="s">
        <v>5650</v>
      </c>
      <c r="H2456">
        <v>7</v>
      </c>
      <c r="I2456">
        <v>900002</v>
      </c>
      <c r="J2456">
        <v>9999</v>
      </c>
      <c r="K2456" t="s">
        <v>7062</v>
      </c>
      <c r="L2456">
        <v>0</v>
      </c>
      <c r="M2456" t="s">
        <v>5520</v>
      </c>
      <c r="N2456">
        <v>3713.68</v>
      </c>
      <c r="O2456">
        <v>3178.73</v>
      </c>
      <c r="P2456">
        <v>0</v>
      </c>
      <c r="Q2456">
        <v>4167.92</v>
      </c>
      <c r="R2456">
        <v>0</v>
      </c>
      <c r="S2456">
        <v>2724.49</v>
      </c>
    </row>
    <row r="2457" spans="1:19" x14ac:dyDescent="0.35">
      <c r="A2457">
        <v>2024</v>
      </c>
      <c r="B2457" t="s">
        <v>5572</v>
      </c>
      <c r="C2457">
        <v>46</v>
      </c>
      <c r="D2457">
        <v>2</v>
      </c>
      <c r="E2457">
        <v>12</v>
      </c>
      <c r="F2457" t="s">
        <v>529</v>
      </c>
      <c r="G2457" t="s">
        <v>7074</v>
      </c>
      <c r="H2457">
        <v>7</v>
      </c>
      <c r="I2457">
        <v>900002</v>
      </c>
      <c r="J2457">
        <v>9999</v>
      </c>
      <c r="K2457" t="s">
        <v>7062</v>
      </c>
      <c r="L2457">
        <v>0</v>
      </c>
      <c r="M2457" t="s">
        <v>5520</v>
      </c>
      <c r="N2457">
        <v>288840.96000000002</v>
      </c>
      <c r="O2457">
        <v>37478.879999999997</v>
      </c>
      <c r="P2457">
        <v>0</v>
      </c>
      <c r="Q2457">
        <v>326319.84000000003</v>
      </c>
      <c r="R2457">
        <v>0</v>
      </c>
      <c r="S2457">
        <v>0</v>
      </c>
    </row>
    <row r="2458" spans="1:19" x14ac:dyDescent="0.35">
      <c r="A2458">
        <v>2024</v>
      </c>
      <c r="B2458" t="s">
        <v>5572</v>
      </c>
      <c r="C2458">
        <v>46</v>
      </c>
      <c r="D2458">
        <v>2</v>
      </c>
      <c r="E2458">
        <v>13</v>
      </c>
      <c r="F2458" t="s">
        <v>712</v>
      </c>
      <c r="G2458" t="s">
        <v>6215</v>
      </c>
      <c r="H2458">
        <v>7</v>
      </c>
      <c r="I2458">
        <v>900002</v>
      </c>
      <c r="J2458">
        <v>9999</v>
      </c>
      <c r="K2458" t="s">
        <v>7062</v>
      </c>
      <c r="L2458">
        <v>0</v>
      </c>
      <c r="M2458" t="s">
        <v>5520</v>
      </c>
      <c r="N2458">
        <v>927.17</v>
      </c>
      <c r="O2458">
        <v>5907.21</v>
      </c>
      <c r="P2458">
        <v>0</v>
      </c>
      <c r="Q2458">
        <v>5993.39</v>
      </c>
      <c r="R2458">
        <v>0</v>
      </c>
      <c r="S2458">
        <v>840.99</v>
      </c>
    </row>
    <row r="2459" spans="1:19" x14ac:dyDescent="0.35">
      <c r="A2459">
        <v>2024</v>
      </c>
      <c r="B2459" t="s">
        <v>5572</v>
      </c>
      <c r="C2459">
        <v>46</v>
      </c>
      <c r="D2459">
        <v>2</v>
      </c>
      <c r="E2459">
        <v>14</v>
      </c>
      <c r="F2459" t="s">
        <v>510</v>
      </c>
      <c r="G2459" t="s">
        <v>6269</v>
      </c>
      <c r="H2459">
        <v>7</v>
      </c>
      <c r="I2459">
        <v>900002</v>
      </c>
      <c r="J2459">
        <v>9999</v>
      </c>
      <c r="K2459" t="s">
        <v>7062</v>
      </c>
      <c r="L2459">
        <v>0</v>
      </c>
      <c r="M2459" t="s">
        <v>5520</v>
      </c>
      <c r="N2459">
        <v>0</v>
      </c>
      <c r="O2459">
        <v>2087.59</v>
      </c>
      <c r="P2459">
        <v>0</v>
      </c>
      <c r="Q2459">
        <v>2087.59</v>
      </c>
      <c r="R2459">
        <v>0</v>
      </c>
      <c r="S2459">
        <v>0</v>
      </c>
    </row>
    <row r="2460" spans="1:19" x14ac:dyDescent="0.35">
      <c r="A2460">
        <v>2024</v>
      </c>
      <c r="B2460" t="s">
        <v>5572</v>
      </c>
      <c r="C2460">
        <v>46</v>
      </c>
      <c r="D2460">
        <v>2</v>
      </c>
      <c r="E2460">
        <v>15</v>
      </c>
      <c r="F2460" t="s">
        <v>331</v>
      </c>
      <c r="G2460" t="s">
        <v>6031</v>
      </c>
      <c r="H2460">
        <v>7</v>
      </c>
      <c r="I2460">
        <v>900002</v>
      </c>
      <c r="J2460">
        <v>9999</v>
      </c>
      <c r="K2460" t="s">
        <v>7062</v>
      </c>
      <c r="L2460">
        <v>0</v>
      </c>
      <c r="M2460" t="s">
        <v>5520</v>
      </c>
      <c r="N2460">
        <v>-1530</v>
      </c>
      <c r="O2460">
        <v>0</v>
      </c>
      <c r="P2460">
        <v>0</v>
      </c>
      <c r="Q2460">
        <v>1994</v>
      </c>
      <c r="R2460">
        <v>0</v>
      </c>
      <c r="S2460">
        <v>-3524</v>
      </c>
    </row>
    <row r="2461" spans="1:19" x14ac:dyDescent="0.35">
      <c r="A2461">
        <v>2024</v>
      </c>
      <c r="B2461" t="s">
        <v>5572</v>
      </c>
      <c r="C2461">
        <v>46</v>
      </c>
      <c r="D2461">
        <v>2</v>
      </c>
      <c r="E2461">
        <v>21</v>
      </c>
      <c r="F2461" t="s">
        <v>714</v>
      </c>
      <c r="G2461" t="s">
        <v>6318</v>
      </c>
      <c r="H2461">
        <v>7</v>
      </c>
      <c r="I2461">
        <v>900002</v>
      </c>
      <c r="J2461">
        <v>9999</v>
      </c>
      <c r="K2461" t="s">
        <v>7062</v>
      </c>
      <c r="L2461">
        <v>0</v>
      </c>
      <c r="M2461" t="s">
        <v>5520</v>
      </c>
      <c r="N2461">
        <v>1154.04</v>
      </c>
      <c r="O2461">
        <v>0</v>
      </c>
      <c r="P2461">
        <v>0</v>
      </c>
      <c r="Q2461">
        <v>0</v>
      </c>
      <c r="R2461">
        <v>0</v>
      </c>
      <c r="S2461">
        <v>1154.04</v>
      </c>
    </row>
    <row r="2462" spans="1:19" x14ac:dyDescent="0.35">
      <c r="A2462">
        <v>2024</v>
      </c>
      <c r="B2462" t="s">
        <v>5586</v>
      </c>
      <c r="C2462">
        <v>47</v>
      </c>
      <c r="D2462">
        <v>2</v>
      </c>
      <c r="E2462">
        <v>4</v>
      </c>
      <c r="F2462" t="s">
        <v>314</v>
      </c>
      <c r="G2462" t="s">
        <v>6217</v>
      </c>
      <c r="H2462">
        <v>7</v>
      </c>
      <c r="I2462">
        <v>900002</v>
      </c>
      <c r="J2462">
        <v>9999</v>
      </c>
      <c r="K2462" t="s">
        <v>7062</v>
      </c>
      <c r="L2462">
        <v>0</v>
      </c>
      <c r="M2462" t="s">
        <v>5520</v>
      </c>
      <c r="N2462">
        <v>236.74</v>
      </c>
      <c r="O2462">
        <v>14570.55</v>
      </c>
      <c r="P2462">
        <v>0</v>
      </c>
      <c r="Q2462">
        <v>14329.93</v>
      </c>
      <c r="R2462">
        <v>0</v>
      </c>
      <c r="S2462">
        <v>477.36</v>
      </c>
    </row>
    <row r="2463" spans="1:19" x14ac:dyDescent="0.35">
      <c r="A2463">
        <v>2024</v>
      </c>
      <c r="B2463" t="s">
        <v>5586</v>
      </c>
      <c r="C2463">
        <v>47</v>
      </c>
      <c r="D2463">
        <v>2</v>
      </c>
      <c r="E2463">
        <v>5</v>
      </c>
      <c r="F2463" t="s">
        <v>718</v>
      </c>
      <c r="G2463" t="s">
        <v>5587</v>
      </c>
      <c r="H2463">
        <v>7</v>
      </c>
      <c r="I2463">
        <v>900002</v>
      </c>
      <c r="J2463">
        <v>9999</v>
      </c>
      <c r="K2463" t="s">
        <v>7062</v>
      </c>
      <c r="L2463">
        <v>0</v>
      </c>
      <c r="M2463" t="s">
        <v>5520</v>
      </c>
      <c r="N2463">
        <v>2571.9899999999998</v>
      </c>
      <c r="O2463">
        <v>4716.42</v>
      </c>
      <c r="P2463">
        <v>0</v>
      </c>
      <c r="Q2463">
        <v>5790.87</v>
      </c>
      <c r="R2463">
        <v>0</v>
      </c>
      <c r="S2463">
        <v>1497.54</v>
      </c>
    </row>
    <row r="2464" spans="1:19" x14ac:dyDescent="0.35">
      <c r="A2464">
        <v>2024</v>
      </c>
      <c r="B2464" t="s">
        <v>5586</v>
      </c>
      <c r="C2464">
        <v>47</v>
      </c>
      <c r="D2464">
        <v>2</v>
      </c>
      <c r="E2464">
        <v>6</v>
      </c>
      <c r="F2464" t="s">
        <v>327</v>
      </c>
      <c r="G2464" t="s">
        <v>6036</v>
      </c>
      <c r="H2464">
        <v>7</v>
      </c>
      <c r="I2464">
        <v>900002</v>
      </c>
      <c r="J2464">
        <v>9999</v>
      </c>
      <c r="K2464" t="s">
        <v>7062</v>
      </c>
      <c r="L2464">
        <v>0</v>
      </c>
      <c r="M2464" t="s">
        <v>5520</v>
      </c>
      <c r="N2464">
        <v>1003.54</v>
      </c>
      <c r="O2464">
        <v>1420.62</v>
      </c>
      <c r="P2464">
        <v>0</v>
      </c>
      <c r="Q2464">
        <v>2128.6999999999998</v>
      </c>
      <c r="R2464">
        <v>0</v>
      </c>
      <c r="S2464">
        <v>295.45999999999998</v>
      </c>
    </row>
    <row r="2465" spans="1:19" x14ac:dyDescent="0.35">
      <c r="A2465">
        <v>2024</v>
      </c>
      <c r="B2465" t="s">
        <v>5586</v>
      </c>
      <c r="C2465">
        <v>47</v>
      </c>
      <c r="D2465">
        <v>2</v>
      </c>
      <c r="E2465">
        <v>8</v>
      </c>
      <c r="F2465" t="s">
        <v>720</v>
      </c>
      <c r="G2465" t="s">
        <v>6782</v>
      </c>
      <c r="H2465">
        <v>7</v>
      </c>
      <c r="I2465">
        <v>900002</v>
      </c>
      <c r="J2465">
        <v>9999</v>
      </c>
      <c r="K2465" t="s">
        <v>7062</v>
      </c>
      <c r="L2465">
        <v>0</v>
      </c>
      <c r="M2465" t="s">
        <v>5520</v>
      </c>
      <c r="N2465">
        <v>2661.23</v>
      </c>
      <c r="O2465">
        <v>25875.32</v>
      </c>
      <c r="P2465">
        <v>0</v>
      </c>
      <c r="Q2465">
        <v>26702.61</v>
      </c>
      <c r="R2465">
        <v>0</v>
      </c>
      <c r="S2465">
        <v>1833.94</v>
      </c>
    </row>
    <row r="2466" spans="1:19" x14ac:dyDescent="0.35">
      <c r="A2466">
        <v>2024</v>
      </c>
      <c r="B2466" t="s">
        <v>5586</v>
      </c>
      <c r="C2466">
        <v>47</v>
      </c>
      <c r="D2466">
        <v>2</v>
      </c>
      <c r="E2466">
        <v>9</v>
      </c>
      <c r="F2466" t="s">
        <v>721</v>
      </c>
      <c r="G2466" t="s">
        <v>6038</v>
      </c>
      <c r="H2466">
        <v>7</v>
      </c>
      <c r="I2466">
        <v>900002</v>
      </c>
      <c r="J2466">
        <v>9999</v>
      </c>
      <c r="K2466" t="s">
        <v>7062</v>
      </c>
      <c r="L2466">
        <v>0</v>
      </c>
      <c r="M2466" t="s">
        <v>5520</v>
      </c>
      <c r="N2466">
        <v>84</v>
      </c>
      <c r="O2466">
        <v>3650.01</v>
      </c>
      <c r="P2466">
        <v>0</v>
      </c>
      <c r="Q2466">
        <v>3504.09</v>
      </c>
      <c r="R2466">
        <v>0</v>
      </c>
      <c r="S2466">
        <v>229.92</v>
      </c>
    </row>
    <row r="2467" spans="1:19" x14ac:dyDescent="0.35">
      <c r="A2467">
        <v>2024</v>
      </c>
      <c r="B2467" t="s">
        <v>5564</v>
      </c>
      <c r="C2467">
        <v>48</v>
      </c>
      <c r="D2467">
        <v>2</v>
      </c>
      <c r="E2467">
        <v>2</v>
      </c>
      <c r="F2467" t="s">
        <v>722</v>
      </c>
      <c r="G2467" t="s">
        <v>7075</v>
      </c>
      <c r="H2467">
        <v>7</v>
      </c>
      <c r="I2467">
        <v>900002</v>
      </c>
      <c r="J2467">
        <v>9999</v>
      </c>
      <c r="K2467" t="s">
        <v>7063</v>
      </c>
      <c r="L2467">
        <v>0</v>
      </c>
      <c r="M2467" t="s">
        <v>5520</v>
      </c>
      <c r="N2467">
        <v>4649.1000000000004</v>
      </c>
      <c r="O2467">
        <v>60996.75</v>
      </c>
      <c r="P2467">
        <v>0</v>
      </c>
      <c r="Q2467">
        <v>62023.55</v>
      </c>
      <c r="R2467">
        <v>0</v>
      </c>
      <c r="S2467">
        <v>3622.3</v>
      </c>
    </row>
    <row r="2468" spans="1:19" x14ac:dyDescent="0.35">
      <c r="A2468">
        <v>2024</v>
      </c>
      <c r="B2468" t="s">
        <v>5564</v>
      </c>
      <c r="C2468">
        <v>48</v>
      </c>
      <c r="D2468">
        <v>2</v>
      </c>
      <c r="E2468">
        <v>8</v>
      </c>
      <c r="F2468" t="s">
        <v>305</v>
      </c>
      <c r="G2468" t="s">
        <v>5565</v>
      </c>
      <c r="H2468">
        <v>7</v>
      </c>
      <c r="I2468">
        <v>900002</v>
      </c>
      <c r="J2468">
        <v>9999</v>
      </c>
      <c r="K2468" t="s">
        <v>7062</v>
      </c>
      <c r="L2468">
        <v>0</v>
      </c>
      <c r="M2468" t="s">
        <v>5520</v>
      </c>
      <c r="N2468">
        <v>22049.77</v>
      </c>
      <c r="O2468">
        <v>26913.57</v>
      </c>
      <c r="P2468">
        <v>0</v>
      </c>
      <c r="Q2468">
        <v>48929.35</v>
      </c>
      <c r="R2468">
        <v>0</v>
      </c>
      <c r="S2468">
        <v>33.99</v>
      </c>
    </row>
    <row r="2469" spans="1:19" x14ac:dyDescent="0.35">
      <c r="A2469">
        <v>2024</v>
      </c>
      <c r="B2469" t="s">
        <v>5564</v>
      </c>
      <c r="C2469">
        <v>48</v>
      </c>
      <c r="D2469">
        <v>2</v>
      </c>
      <c r="E2469">
        <v>10</v>
      </c>
      <c r="F2469" t="s">
        <v>724</v>
      </c>
      <c r="G2469" t="s">
        <v>6040</v>
      </c>
      <c r="H2469">
        <v>7</v>
      </c>
      <c r="I2469">
        <v>900002</v>
      </c>
      <c r="J2469">
        <v>9999</v>
      </c>
      <c r="K2469" t="s">
        <v>7062</v>
      </c>
      <c r="L2469">
        <v>0</v>
      </c>
      <c r="M2469" t="s">
        <v>5520</v>
      </c>
      <c r="N2469">
        <v>-462.41</v>
      </c>
      <c r="O2469">
        <v>33349.94</v>
      </c>
      <c r="P2469">
        <v>0</v>
      </c>
      <c r="Q2469">
        <v>32986.49</v>
      </c>
      <c r="R2469">
        <v>0</v>
      </c>
      <c r="S2469">
        <v>-98.96</v>
      </c>
    </row>
    <row r="2470" spans="1:19" x14ac:dyDescent="0.35">
      <c r="A2470">
        <v>2024</v>
      </c>
      <c r="B2470" t="s">
        <v>5564</v>
      </c>
      <c r="C2470">
        <v>48</v>
      </c>
      <c r="D2470">
        <v>2</v>
      </c>
      <c r="E2470">
        <v>11</v>
      </c>
      <c r="F2470" t="s">
        <v>412</v>
      </c>
      <c r="G2470" t="s">
        <v>6349</v>
      </c>
      <c r="H2470">
        <v>7</v>
      </c>
      <c r="I2470">
        <v>900002</v>
      </c>
      <c r="J2470">
        <v>9999</v>
      </c>
      <c r="K2470" t="s">
        <v>7062</v>
      </c>
      <c r="L2470">
        <v>0</v>
      </c>
      <c r="M2470" t="s">
        <v>5520</v>
      </c>
      <c r="N2470">
        <v>1.46</v>
      </c>
      <c r="O2470">
        <v>4296.6899999999996</v>
      </c>
      <c r="P2470">
        <v>0</v>
      </c>
      <c r="Q2470">
        <v>4296.67</v>
      </c>
      <c r="R2470">
        <v>0</v>
      </c>
      <c r="S2470">
        <v>1.48</v>
      </c>
    </row>
    <row r="2471" spans="1:19" x14ac:dyDescent="0.35">
      <c r="A2471">
        <v>2024</v>
      </c>
      <c r="B2471" t="s">
        <v>5564</v>
      </c>
      <c r="C2471">
        <v>48</v>
      </c>
      <c r="D2471">
        <v>2</v>
      </c>
      <c r="E2471">
        <v>12</v>
      </c>
      <c r="F2471" t="s">
        <v>725</v>
      </c>
      <c r="G2471" t="s">
        <v>6398</v>
      </c>
      <c r="H2471">
        <v>7</v>
      </c>
      <c r="I2471">
        <v>900002</v>
      </c>
      <c r="J2471">
        <v>9999</v>
      </c>
      <c r="K2471" t="s">
        <v>7062</v>
      </c>
      <c r="L2471">
        <v>0</v>
      </c>
      <c r="M2471" t="s">
        <v>5520</v>
      </c>
      <c r="N2471">
        <v>2909.06</v>
      </c>
      <c r="O2471">
        <v>36489.99</v>
      </c>
      <c r="P2471">
        <v>0</v>
      </c>
      <c r="Q2471">
        <v>29918.55</v>
      </c>
      <c r="R2471">
        <v>0</v>
      </c>
      <c r="S2471">
        <v>9480.5</v>
      </c>
    </row>
    <row r="2472" spans="1:19" x14ac:dyDescent="0.35">
      <c r="A2472">
        <v>2024</v>
      </c>
      <c r="B2472" t="s">
        <v>5564</v>
      </c>
      <c r="C2472">
        <v>48</v>
      </c>
      <c r="D2472">
        <v>2</v>
      </c>
      <c r="E2472">
        <v>13</v>
      </c>
      <c r="F2472" t="s">
        <v>278</v>
      </c>
      <c r="G2472" t="s">
        <v>5824</v>
      </c>
      <c r="H2472">
        <v>7</v>
      </c>
      <c r="I2472">
        <v>900006</v>
      </c>
      <c r="J2472">
        <v>9999</v>
      </c>
      <c r="K2472" t="s">
        <v>7062</v>
      </c>
      <c r="L2472">
        <v>0</v>
      </c>
      <c r="M2472" t="s">
        <v>5520</v>
      </c>
      <c r="N2472">
        <v>2893.88</v>
      </c>
      <c r="O2472">
        <v>547346.43999999994</v>
      </c>
      <c r="P2472">
        <v>0</v>
      </c>
      <c r="Q2472">
        <v>546767.74</v>
      </c>
      <c r="R2472">
        <v>0</v>
      </c>
      <c r="S2472">
        <v>3472.58</v>
      </c>
    </row>
    <row r="2473" spans="1:19" x14ac:dyDescent="0.35">
      <c r="A2473">
        <v>2024</v>
      </c>
      <c r="B2473" t="s">
        <v>5517</v>
      </c>
      <c r="C2473">
        <v>49</v>
      </c>
      <c r="D2473">
        <v>2</v>
      </c>
      <c r="E2473">
        <v>1</v>
      </c>
      <c r="F2473" t="s">
        <v>391</v>
      </c>
      <c r="G2473" t="s">
        <v>7076</v>
      </c>
      <c r="H2473">
        <v>7</v>
      </c>
      <c r="I2473">
        <v>900002</v>
      </c>
      <c r="J2473">
        <v>9999</v>
      </c>
      <c r="K2473" t="s">
        <v>7062</v>
      </c>
      <c r="L2473">
        <v>0</v>
      </c>
      <c r="M2473" t="s">
        <v>5520</v>
      </c>
      <c r="N2473">
        <v>-3631.05</v>
      </c>
      <c r="O2473">
        <v>634868.22</v>
      </c>
      <c r="P2473">
        <v>0</v>
      </c>
      <c r="Q2473">
        <v>629220.23</v>
      </c>
      <c r="R2473">
        <v>0</v>
      </c>
      <c r="S2473">
        <v>2016.94</v>
      </c>
    </row>
    <row r="2474" spans="1:19" x14ac:dyDescent="0.35">
      <c r="A2474">
        <v>2024</v>
      </c>
      <c r="B2474" t="s">
        <v>5517</v>
      </c>
      <c r="C2474">
        <v>49</v>
      </c>
      <c r="D2474">
        <v>2</v>
      </c>
      <c r="E2474">
        <v>2</v>
      </c>
      <c r="F2474" t="s">
        <v>726</v>
      </c>
      <c r="G2474" t="s">
        <v>6159</v>
      </c>
      <c r="H2474">
        <v>7</v>
      </c>
      <c r="I2474">
        <v>900002</v>
      </c>
      <c r="J2474">
        <v>9999</v>
      </c>
      <c r="K2474" t="s">
        <v>7062</v>
      </c>
      <c r="L2474">
        <v>0</v>
      </c>
      <c r="M2474" t="s">
        <v>5520</v>
      </c>
      <c r="N2474">
        <v>32.619999999999997</v>
      </c>
      <c r="O2474">
        <v>2290049.7799999998</v>
      </c>
      <c r="P2474">
        <v>0</v>
      </c>
      <c r="Q2474">
        <v>2275717.5099999998</v>
      </c>
      <c r="R2474">
        <v>0</v>
      </c>
      <c r="S2474">
        <v>14364.89</v>
      </c>
    </row>
    <row r="2475" spans="1:19" x14ac:dyDescent="0.35">
      <c r="A2475">
        <v>2024</v>
      </c>
      <c r="B2475" t="s">
        <v>5517</v>
      </c>
      <c r="C2475">
        <v>49</v>
      </c>
      <c r="D2475">
        <v>2</v>
      </c>
      <c r="E2475">
        <v>3</v>
      </c>
      <c r="F2475" t="s">
        <v>555</v>
      </c>
      <c r="G2475" t="s">
        <v>6320</v>
      </c>
      <c r="H2475">
        <v>7</v>
      </c>
      <c r="I2475">
        <v>900002</v>
      </c>
      <c r="J2475">
        <v>9999</v>
      </c>
      <c r="K2475" t="s">
        <v>7062</v>
      </c>
      <c r="L2475">
        <v>0</v>
      </c>
      <c r="M2475" t="s">
        <v>5520</v>
      </c>
      <c r="N2475">
        <v>35682.69</v>
      </c>
      <c r="O2475">
        <v>134796</v>
      </c>
      <c r="P2475">
        <v>0</v>
      </c>
      <c r="Q2475">
        <v>127818.61</v>
      </c>
      <c r="R2475">
        <v>0</v>
      </c>
      <c r="S2475">
        <v>42660.08</v>
      </c>
    </row>
    <row r="2476" spans="1:19" x14ac:dyDescent="0.35">
      <c r="A2476">
        <v>2024</v>
      </c>
      <c r="B2476" t="s">
        <v>5517</v>
      </c>
      <c r="C2476">
        <v>49</v>
      </c>
      <c r="D2476">
        <v>2</v>
      </c>
      <c r="E2476">
        <v>4</v>
      </c>
      <c r="F2476" t="s">
        <v>727</v>
      </c>
      <c r="G2476" t="s">
        <v>5530</v>
      </c>
      <c r="H2476">
        <v>7</v>
      </c>
      <c r="I2476">
        <v>900002</v>
      </c>
      <c r="J2476">
        <v>9999</v>
      </c>
      <c r="K2476" t="s">
        <v>7062</v>
      </c>
      <c r="L2476">
        <v>0</v>
      </c>
      <c r="M2476" t="s">
        <v>5520</v>
      </c>
      <c r="N2476">
        <v>3932.34</v>
      </c>
      <c r="O2476">
        <v>341235.65</v>
      </c>
      <c r="P2476">
        <v>0</v>
      </c>
      <c r="Q2476">
        <v>341621.98</v>
      </c>
      <c r="R2476">
        <v>0</v>
      </c>
      <c r="S2476">
        <v>3546.01</v>
      </c>
    </row>
    <row r="2477" spans="1:19" x14ac:dyDescent="0.35">
      <c r="A2477">
        <v>2024</v>
      </c>
      <c r="B2477" t="s">
        <v>5517</v>
      </c>
      <c r="C2477">
        <v>49</v>
      </c>
      <c r="D2477">
        <v>2</v>
      </c>
      <c r="E2477">
        <v>5</v>
      </c>
      <c r="F2477" t="s">
        <v>327</v>
      </c>
      <c r="G2477" t="s">
        <v>7077</v>
      </c>
      <c r="H2477">
        <v>7</v>
      </c>
      <c r="I2477">
        <v>900002</v>
      </c>
      <c r="J2477">
        <v>9999</v>
      </c>
      <c r="K2477" t="s">
        <v>7062</v>
      </c>
      <c r="L2477">
        <v>0</v>
      </c>
      <c r="M2477" t="s">
        <v>5520</v>
      </c>
      <c r="N2477">
        <v>5513.79</v>
      </c>
      <c r="O2477">
        <v>184488.27</v>
      </c>
      <c r="P2477">
        <v>0</v>
      </c>
      <c r="Q2477">
        <v>190002.06</v>
      </c>
      <c r="R2477">
        <v>0</v>
      </c>
      <c r="S2477">
        <v>0</v>
      </c>
    </row>
    <row r="2478" spans="1:19" x14ac:dyDescent="0.35">
      <c r="A2478">
        <v>2024</v>
      </c>
      <c r="B2478" t="s">
        <v>5517</v>
      </c>
      <c r="C2478">
        <v>49</v>
      </c>
      <c r="D2478">
        <v>2</v>
      </c>
      <c r="E2478">
        <v>6</v>
      </c>
      <c r="F2478" t="s">
        <v>665</v>
      </c>
      <c r="G2478" t="s">
        <v>5518</v>
      </c>
      <c r="H2478">
        <v>7</v>
      </c>
      <c r="I2478">
        <v>900002</v>
      </c>
      <c r="J2478">
        <v>9999</v>
      </c>
      <c r="K2478" t="s">
        <v>7062</v>
      </c>
      <c r="L2478">
        <v>0</v>
      </c>
      <c r="M2478" t="s">
        <v>5520</v>
      </c>
      <c r="N2478">
        <v>3649.93</v>
      </c>
      <c r="O2478">
        <v>6134343.5</v>
      </c>
      <c r="P2478">
        <v>0</v>
      </c>
      <c r="Q2478">
        <v>6137513.4299999997</v>
      </c>
      <c r="R2478">
        <v>0</v>
      </c>
      <c r="S2478">
        <v>480</v>
      </c>
    </row>
    <row r="2479" spans="1:19" x14ac:dyDescent="0.35">
      <c r="A2479">
        <v>2024</v>
      </c>
      <c r="B2479" t="s">
        <v>5517</v>
      </c>
      <c r="C2479">
        <v>49</v>
      </c>
      <c r="D2479">
        <v>2</v>
      </c>
      <c r="E2479">
        <v>7</v>
      </c>
      <c r="F2479" t="s">
        <v>531</v>
      </c>
      <c r="G2479" t="s">
        <v>5521</v>
      </c>
      <c r="H2479">
        <v>7</v>
      </c>
      <c r="I2479">
        <v>900002</v>
      </c>
      <c r="J2479">
        <v>9999</v>
      </c>
      <c r="K2479" t="s">
        <v>7062</v>
      </c>
      <c r="L2479">
        <v>0</v>
      </c>
      <c r="M2479" t="s">
        <v>5520</v>
      </c>
      <c r="N2479">
        <v>413.78</v>
      </c>
      <c r="O2479">
        <v>182629.53</v>
      </c>
      <c r="P2479">
        <v>0</v>
      </c>
      <c r="Q2479">
        <v>182771.24</v>
      </c>
      <c r="R2479">
        <v>0</v>
      </c>
      <c r="S2479">
        <v>272.07</v>
      </c>
    </row>
    <row r="2480" spans="1:19" x14ac:dyDescent="0.35">
      <c r="A2480">
        <v>2024</v>
      </c>
      <c r="B2480" t="s">
        <v>5517</v>
      </c>
      <c r="C2480">
        <v>49</v>
      </c>
      <c r="D2480">
        <v>2</v>
      </c>
      <c r="E2480">
        <v>9</v>
      </c>
      <c r="F2480" t="s">
        <v>351</v>
      </c>
      <c r="G2480" t="s">
        <v>6218</v>
      </c>
      <c r="H2480">
        <v>7</v>
      </c>
      <c r="I2480">
        <v>900002</v>
      </c>
      <c r="J2480">
        <v>9999</v>
      </c>
      <c r="K2480" t="s">
        <v>7062</v>
      </c>
      <c r="L2480">
        <v>0</v>
      </c>
      <c r="M2480" t="s">
        <v>5520</v>
      </c>
      <c r="N2480">
        <v>22663.599999999999</v>
      </c>
      <c r="O2480">
        <v>5652983.4900000002</v>
      </c>
      <c r="P2480">
        <v>0</v>
      </c>
      <c r="Q2480">
        <v>5660043.4299999997</v>
      </c>
      <c r="R2480">
        <v>0</v>
      </c>
      <c r="S2480">
        <v>15603.66</v>
      </c>
    </row>
    <row r="2481" spans="1:19" x14ac:dyDescent="0.35">
      <c r="A2481">
        <v>2024</v>
      </c>
      <c r="B2481" t="s">
        <v>5619</v>
      </c>
      <c r="C2481">
        <v>50</v>
      </c>
      <c r="D2481">
        <v>2</v>
      </c>
      <c r="E2481">
        <v>2</v>
      </c>
      <c r="F2481" t="s">
        <v>391</v>
      </c>
      <c r="G2481" t="s">
        <v>6041</v>
      </c>
      <c r="H2481">
        <v>7</v>
      </c>
      <c r="I2481">
        <v>900002</v>
      </c>
      <c r="J2481">
        <v>9999</v>
      </c>
      <c r="K2481" t="s">
        <v>7062</v>
      </c>
      <c r="L2481">
        <v>0</v>
      </c>
      <c r="M2481" t="s">
        <v>5520</v>
      </c>
      <c r="N2481">
        <v>124.95</v>
      </c>
      <c r="O2481">
        <v>12263.59</v>
      </c>
      <c r="P2481">
        <v>0</v>
      </c>
      <c r="Q2481">
        <v>12228.59</v>
      </c>
      <c r="R2481">
        <v>0</v>
      </c>
      <c r="S2481">
        <v>159.94999999999999</v>
      </c>
    </row>
    <row r="2482" spans="1:19" x14ac:dyDescent="0.35">
      <c r="A2482">
        <v>2024</v>
      </c>
      <c r="B2482" t="s">
        <v>5545</v>
      </c>
      <c r="C2482">
        <v>52</v>
      </c>
      <c r="D2482">
        <v>2</v>
      </c>
      <c r="E2482">
        <v>9</v>
      </c>
      <c r="F2482" t="s">
        <v>327</v>
      </c>
      <c r="G2482" t="s">
        <v>5719</v>
      </c>
      <c r="H2482">
        <v>7</v>
      </c>
      <c r="I2482">
        <v>900002</v>
      </c>
      <c r="J2482">
        <v>9999</v>
      </c>
      <c r="K2482" t="s">
        <v>7062</v>
      </c>
      <c r="L2482">
        <v>0</v>
      </c>
      <c r="M2482" t="s">
        <v>5520</v>
      </c>
      <c r="N2482">
        <v>1002.18</v>
      </c>
      <c r="O2482">
        <v>539.34</v>
      </c>
      <c r="P2482">
        <v>0</v>
      </c>
      <c r="Q2482">
        <v>1304.55</v>
      </c>
      <c r="R2482">
        <v>0</v>
      </c>
      <c r="S2482">
        <v>236.97</v>
      </c>
    </row>
    <row r="2483" spans="1:19" x14ac:dyDescent="0.35">
      <c r="A2483">
        <v>2024</v>
      </c>
      <c r="B2483" t="s">
        <v>5545</v>
      </c>
      <c r="C2483">
        <v>52</v>
      </c>
      <c r="D2483">
        <v>2</v>
      </c>
      <c r="E2483">
        <v>10</v>
      </c>
      <c r="F2483" t="s">
        <v>737</v>
      </c>
      <c r="G2483" t="s">
        <v>7078</v>
      </c>
      <c r="H2483">
        <v>7</v>
      </c>
      <c r="I2483">
        <v>900002</v>
      </c>
      <c r="J2483">
        <v>9999</v>
      </c>
      <c r="K2483" t="s">
        <v>7062</v>
      </c>
      <c r="L2483">
        <v>0</v>
      </c>
      <c r="M2483" t="s">
        <v>5520</v>
      </c>
      <c r="N2483">
        <v>700.48</v>
      </c>
      <c r="O2483">
        <v>15772.27</v>
      </c>
      <c r="P2483">
        <v>0</v>
      </c>
      <c r="Q2483">
        <v>16118.85</v>
      </c>
      <c r="R2483">
        <v>0</v>
      </c>
      <c r="S2483">
        <v>353.9</v>
      </c>
    </row>
    <row r="2484" spans="1:19" x14ac:dyDescent="0.35">
      <c r="A2484">
        <v>2024</v>
      </c>
      <c r="B2484" t="s">
        <v>5820</v>
      </c>
      <c r="C2484">
        <v>53</v>
      </c>
      <c r="D2484">
        <v>2</v>
      </c>
      <c r="E2484">
        <v>1</v>
      </c>
      <c r="F2484" t="s">
        <v>738</v>
      </c>
      <c r="G2484" t="s">
        <v>6051</v>
      </c>
      <c r="H2484">
        <v>7</v>
      </c>
      <c r="I2484">
        <v>900002</v>
      </c>
      <c r="J2484">
        <v>9999</v>
      </c>
      <c r="K2484" t="s">
        <v>7062</v>
      </c>
      <c r="L2484">
        <v>0</v>
      </c>
      <c r="M2484" t="s">
        <v>5520</v>
      </c>
      <c r="N2484">
        <v>1297.82</v>
      </c>
      <c r="O2484">
        <v>9282.14</v>
      </c>
      <c r="P2484">
        <v>0</v>
      </c>
      <c r="Q2484">
        <v>9073.73</v>
      </c>
      <c r="R2484">
        <v>0</v>
      </c>
      <c r="S2484">
        <v>1506.23</v>
      </c>
    </row>
    <row r="2485" spans="1:19" x14ac:dyDescent="0.35">
      <c r="A2485">
        <v>2024</v>
      </c>
      <c r="B2485" t="s">
        <v>5820</v>
      </c>
      <c r="C2485">
        <v>53</v>
      </c>
      <c r="D2485">
        <v>2</v>
      </c>
      <c r="E2485">
        <v>2</v>
      </c>
      <c r="F2485" t="s">
        <v>573</v>
      </c>
      <c r="G2485" t="s">
        <v>5821</v>
      </c>
      <c r="H2485">
        <v>7</v>
      </c>
      <c r="I2485">
        <v>900002</v>
      </c>
      <c r="J2485">
        <v>9999</v>
      </c>
      <c r="K2485" t="s">
        <v>7062</v>
      </c>
      <c r="L2485">
        <v>0</v>
      </c>
      <c r="M2485" t="s">
        <v>5520</v>
      </c>
      <c r="N2485">
        <v>0</v>
      </c>
      <c r="O2485">
        <v>3571.14</v>
      </c>
      <c r="P2485">
        <v>0</v>
      </c>
      <c r="Q2485">
        <v>3571.14</v>
      </c>
      <c r="R2485">
        <v>0</v>
      </c>
      <c r="S2485">
        <v>0</v>
      </c>
    </row>
    <row r="2486" spans="1:19" x14ac:dyDescent="0.35">
      <c r="A2486">
        <v>2024</v>
      </c>
      <c r="B2486" t="s">
        <v>5820</v>
      </c>
      <c r="C2486">
        <v>53</v>
      </c>
      <c r="D2486">
        <v>2</v>
      </c>
      <c r="E2486">
        <v>3</v>
      </c>
      <c r="F2486" t="s">
        <v>739</v>
      </c>
      <c r="G2486" t="s">
        <v>7079</v>
      </c>
      <c r="H2486">
        <v>7</v>
      </c>
      <c r="I2486">
        <v>900002</v>
      </c>
      <c r="J2486">
        <v>9999</v>
      </c>
      <c r="K2486" t="s">
        <v>7062</v>
      </c>
      <c r="L2486">
        <v>0</v>
      </c>
      <c r="M2486" t="s">
        <v>5520</v>
      </c>
      <c r="N2486">
        <v>0</v>
      </c>
      <c r="O2486">
        <v>107786.23</v>
      </c>
      <c r="P2486">
        <v>0</v>
      </c>
      <c r="Q2486">
        <v>107786.23</v>
      </c>
      <c r="R2486">
        <v>0</v>
      </c>
      <c r="S2486">
        <v>0</v>
      </c>
    </row>
    <row r="2487" spans="1:19" x14ac:dyDescent="0.35">
      <c r="A2487">
        <v>2024</v>
      </c>
      <c r="B2487" t="s">
        <v>5820</v>
      </c>
      <c r="C2487">
        <v>53</v>
      </c>
      <c r="D2487">
        <v>2</v>
      </c>
      <c r="E2487">
        <v>6</v>
      </c>
      <c r="F2487" t="s">
        <v>327</v>
      </c>
      <c r="G2487" t="s">
        <v>6295</v>
      </c>
      <c r="H2487">
        <v>7</v>
      </c>
      <c r="I2487">
        <v>900002</v>
      </c>
      <c r="J2487">
        <v>9999</v>
      </c>
      <c r="K2487" t="s">
        <v>7062</v>
      </c>
      <c r="L2487">
        <v>0</v>
      </c>
      <c r="M2487" t="s">
        <v>5520</v>
      </c>
      <c r="N2487">
        <v>34984.089999999997</v>
      </c>
      <c r="O2487">
        <v>133082.32</v>
      </c>
      <c r="P2487">
        <v>0</v>
      </c>
      <c r="Q2487">
        <v>127599.74</v>
      </c>
      <c r="R2487">
        <v>0</v>
      </c>
      <c r="S2487">
        <v>40466.67</v>
      </c>
    </row>
    <row r="2488" spans="1:19" x14ac:dyDescent="0.35">
      <c r="A2488">
        <v>2024</v>
      </c>
      <c r="B2488" t="s">
        <v>5820</v>
      </c>
      <c r="C2488">
        <v>53</v>
      </c>
      <c r="D2488">
        <v>2</v>
      </c>
      <c r="E2488">
        <v>7</v>
      </c>
      <c r="F2488" t="s">
        <v>643</v>
      </c>
      <c r="G2488" t="s">
        <v>6749</v>
      </c>
      <c r="H2488">
        <v>7</v>
      </c>
      <c r="I2488">
        <v>900002</v>
      </c>
      <c r="J2488">
        <v>9999</v>
      </c>
      <c r="K2488" t="s">
        <v>7062</v>
      </c>
      <c r="L2488">
        <v>0</v>
      </c>
      <c r="M2488" t="s">
        <v>5520</v>
      </c>
      <c r="N2488">
        <v>5412.4</v>
      </c>
      <c r="O2488">
        <v>6402.3</v>
      </c>
      <c r="P2488">
        <v>0</v>
      </c>
      <c r="Q2488">
        <v>0</v>
      </c>
      <c r="R2488">
        <v>0</v>
      </c>
      <c r="S2488">
        <v>11814.7</v>
      </c>
    </row>
    <row r="2489" spans="1:19" x14ac:dyDescent="0.35">
      <c r="A2489">
        <v>2024</v>
      </c>
      <c r="B2489" t="s">
        <v>5820</v>
      </c>
      <c r="C2489">
        <v>53</v>
      </c>
      <c r="D2489">
        <v>2</v>
      </c>
      <c r="E2489">
        <v>8</v>
      </c>
      <c r="F2489" t="s">
        <v>412</v>
      </c>
      <c r="G2489" t="s">
        <v>6223</v>
      </c>
      <c r="H2489">
        <v>7</v>
      </c>
      <c r="I2489">
        <v>900002</v>
      </c>
      <c r="J2489">
        <v>9999</v>
      </c>
      <c r="K2489" t="s">
        <v>7062</v>
      </c>
      <c r="L2489">
        <v>0</v>
      </c>
      <c r="M2489" t="s">
        <v>5520</v>
      </c>
      <c r="N2489">
        <v>19024.150000000001</v>
      </c>
      <c r="O2489">
        <v>43650.69</v>
      </c>
      <c r="P2489">
        <v>0</v>
      </c>
      <c r="Q2489">
        <v>47884.22</v>
      </c>
      <c r="R2489">
        <v>0</v>
      </c>
      <c r="S2489">
        <v>14790.62</v>
      </c>
    </row>
    <row r="2490" spans="1:19" x14ac:dyDescent="0.35">
      <c r="A2490">
        <v>2024</v>
      </c>
      <c r="B2490" t="s">
        <v>5820</v>
      </c>
      <c r="C2490">
        <v>53</v>
      </c>
      <c r="D2490">
        <v>2</v>
      </c>
      <c r="E2490">
        <v>10</v>
      </c>
      <c r="F2490" t="s">
        <v>455</v>
      </c>
      <c r="G2490" t="s">
        <v>6341</v>
      </c>
      <c r="H2490">
        <v>7</v>
      </c>
      <c r="I2490">
        <v>900002</v>
      </c>
      <c r="J2490">
        <v>9999</v>
      </c>
      <c r="K2490" t="s">
        <v>7062</v>
      </c>
      <c r="L2490">
        <v>0</v>
      </c>
      <c r="M2490" t="s">
        <v>5520</v>
      </c>
      <c r="N2490">
        <v>2500.29</v>
      </c>
      <c r="O2490">
        <v>70628.31</v>
      </c>
      <c r="P2490">
        <v>0</v>
      </c>
      <c r="Q2490">
        <v>69871.44</v>
      </c>
      <c r="R2490">
        <v>0</v>
      </c>
      <c r="S2490">
        <v>3257.16</v>
      </c>
    </row>
    <row r="2491" spans="1:19" x14ac:dyDescent="0.35">
      <c r="A2491">
        <v>2024</v>
      </c>
      <c r="B2491" t="s">
        <v>5603</v>
      </c>
      <c r="C2491">
        <v>54</v>
      </c>
      <c r="D2491">
        <v>2</v>
      </c>
      <c r="E2491">
        <v>9</v>
      </c>
      <c r="F2491" t="s">
        <v>278</v>
      </c>
      <c r="G2491" t="s">
        <v>5720</v>
      </c>
      <c r="H2491">
        <v>7</v>
      </c>
      <c r="I2491">
        <v>900002</v>
      </c>
      <c r="J2491">
        <v>9999</v>
      </c>
      <c r="K2491" t="s">
        <v>7062</v>
      </c>
      <c r="L2491">
        <v>0</v>
      </c>
      <c r="M2491" t="s">
        <v>5520</v>
      </c>
      <c r="N2491">
        <v>0</v>
      </c>
      <c r="O2491">
        <v>30294.61</v>
      </c>
      <c r="P2491">
        <v>0</v>
      </c>
      <c r="Q2491">
        <v>30294.61</v>
      </c>
      <c r="R2491">
        <v>0</v>
      </c>
      <c r="S2491">
        <v>0</v>
      </c>
    </row>
    <row r="2492" spans="1:19" x14ac:dyDescent="0.35">
      <c r="A2492">
        <v>2024</v>
      </c>
      <c r="B2492" t="s">
        <v>5634</v>
      </c>
      <c r="C2492">
        <v>55</v>
      </c>
      <c r="D2492">
        <v>2</v>
      </c>
      <c r="E2492">
        <v>4</v>
      </c>
      <c r="F2492" t="s">
        <v>622</v>
      </c>
      <c r="G2492" t="s">
        <v>6224</v>
      </c>
      <c r="H2492">
        <v>7</v>
      </c>
      <c r="I2492">
        <v>900002</v>
      </c>
      <c r="J2492">
        <v>9999</v>
      </c>
      <c r="K2492" t="s">
        <v>7062</v>
      </c>
      <c r="L2492">
        <v>0</v>
      </c>
      <c r="M2492" t="s">
        <v>5520</v>
      </c>
      <c r="N2492">
        <v>2735.59</v>
      </c>
      <c r="O2492">
        <v>459104.43</v>
      </c>
      <c r="P2492">
        <v>0</v>
      </c>
      <c r="Q2492">
        <v>458627.59</v>
      </c>
      <c r="R2492">
        <v>0</v>
      </c>
      <c r="S2492">
        <v>3212.43</v>
      </c>
    </row>
    <row r="2493" spans="1:19" x14ac:dyDescent="0.35">
      <c r="A2493">
        <v>2024</v>
      </c>
      <c r="B2493" t="s">
        <v>5634</v>
      </c>
      <c r="C2493">
        <v>55</v>
      </c>
      <c r="D2493">
        <v>2</v>
      </c>
      <c r="E2493">
        <v>6</v>
      </c>
      <c r="F2493" t="s">
        <v>609</v>
      </c>
      <c r="G2493" t="s">
        <v>6061</v>
      </c>
      <c r="H2493">
        <v>7</v>
      </c>
      <c r="I2493">
        <v>900002</v>
      </c>
      <c r="J2493">
        <v>9999</v>
      </c>
      <c r="K2493" t="s">
        <v>7062</v>
      </c>
      <c r="L2493">
        <v>0</v>
      </c>
      <c r="M2493" t="s">
        <v>5520</v>
      </c>
      <c r="N2493">
        <v>3037.05</v>
      </c>
      <c r="O2493">
        <v>4496.7299999999996</v>
      </c>
      <c r="P2493">
        <v>0</v>
      </c>
      <c r="Q2493">
        <v>4496.7299999999996</v>
      </c>
      <c r="R2493">
        <v>0</v>
      </c>
      <c r="S2493">
        <v>3037.05</v>
      </c>
    </row>
    <row r="2494" spans="1:19" x14ac:dyDescent="0.35">
      <c r="A2494">
        <v>2024</v>
      </c>
      <c r="B2494" t="s">
        <v>5634</v>
      </c>
      <c r="C2494">
        <v>55</v>
      </c>
      <c r="D2494">
        <v>2</v>
      </c>
      <c r="E2494">
        <v>7</v>
      </c>
      <c r="F2494" t="s">
        <v>744</v>
      </c>
      <c r="G2494" t="s">
        <v>5635</v>
      </c>
      <c r="H2494">
        <v>7</v>
      </c>
      <c r="I2494">
        <v>900002</v>
      </c>
      <c r="J2494">
        <v>9999</v>
      </c>
      <c r="K2494" t="s">
        <v>7062</v>
      </c>
      <c r="L2494">
        <v>0</v>
      </c>
      <c r="M2494" t="s">
        <v>5520</v>
      </c>
      <c r="N2494">
        <v>-267.97000000000003</v>
      </c>
      <c r="O2494">
        <v>20263.439999999999</v>
      </c>
      <c r="P2494">
        <v>0</v>
      </c>
      <c r="Q2494">
        <v>6379.27</v>
      </c>
      <c r="R2494">
        <v>0</v>
      </c>
      <c r="S2494">
        <v>13616.2</v>
      </c>
    </row>
    <row r="2495" spans="1:19" x14ac:dyDescent="0.35">
      <c r="A2495">
        <v>2024</v>
      </c>
      <c r="B2495" t="s">
        <v>5634</v>
      </c>
      <c r="C2495">
        <v>55</v>
      </c>
      <c r="D2495">
        <v>2</v>
      </c>
      <c r="E2495">
        <v>11</v>
      </c>
      <c r="F2495" t="s">
        <v>311</v>
      </c>
      <c r="G2495" t="s">
        <v>6225</v>
      </c>
      <c r="H2495">
        <v>7</v>
      </c>
      <c r="I2495">
        <v>900002</v>
      </c>
      <c r="J2495">
        <v>9999</v>
      </c>
      <c r="K2495" t="s">
        <v>7062</v>
      </c>
      <c r="L2495">
        <v>0</v>
      </c>
      <c r="M2495" t="s">
        <v>5520</v>
      </c>
      <c r="N2495">
        <v>-503.84</v>
      </c>
      <c r="O2495">
        <v>286981.92</v>
      </c>
      <c r="P2495">
        <v>0</v>
      </c>
      <c r="Q2495">
        <v>287376.96999999997</v>
      </c>
      <c r="R2495">
        <v>0</v>
      </c>
      <c r="S2495">
        <v>-898.89</v>
      </c>
    </row>
    <row r="2496" spans="1:19" x14ac:dyDescent="0.35">
      <c r="A2496">
        <v>2024</v>
      </c>
      <c r="B2496" t="s">
        <v>5767</v>
      </c>
      <c r="C2496">
        <v>56</v>
      </c>
      <c r="D2496">
        <v>2</v>
      </c>
      <c r="E2496">
        <v>1</v>
      </c>
      <c r="F2496" t="s">
        <v>745</v>
      </c>
      <c r="G2496" t="s">
        <v>6065</v>
      </c>
      <c r="H2496">
        <v>7</v>
      </c>
      <c r="I2496">
        <v>900001</v>
      </c>
      <c r="J2496">
        <v>9999</v>
      </c>
      <c r="K2496" t="s">
        <v>7063</v>
      </c>
      <c r="L2496">
        <v>0</v>
      </c>
      <c r="M2496" t="s">
        <v>5520</v>
      </c>
      <c r="N2496">
        <v>0</v>
      </c>
      <c r="O2496">
        <v>9610.76</v>
      </c>
      <c r="P2496">
        <v>0</v>
      </c>
      <c r="Q2496">
        <v>9610.76</v>
      </c>
      <c r="R2496">
        <v>0</v>
      </c>
      <c r="S2496">
        <v>0</v>
      </c>
    </row>
    <row r="2497" spans="1:19" x14ac:dyDescent="0.35">
      <c r="A2497">
        <v>2024</v>
      </c>
      <c r="B2497" t="s">
        <v>5767</v>
      </c>
      <c r="C2497">
        <v>56</v>
      </c>
      <c r="D2497">
        <v>2</v>
      </c>
      <c r="E2497">
        <v>2</v>
      </c>
      <c r="F2497" t="s">
        <v>746</v>
      </c>
      <c r="G2497" t="s">
        <v>6432</v>
      </c>
      <c r="H2497">
        <v>7</v>
      </c>
      <c r="I2497">
        <v>900002</v>
      </c>
      <c r="J2497">
        <v>9999</v>
      </c>
      <c r="K2497" t="s">
        <v>7062</v>
      </c>
      <c r="L2497">
        <v>0</v>
      </c>
      <c r="M2497" t="s">
        <v>5520</v>
      </c>
      <c r="N2497">
        <v>0</v>
      </c>
      <c r="O2497">
        <v>709.53</v>
      </c>
      <c r="P2497">
        <v>0</v>
      </c>
      <c r="Q2497">
        <v>709.53</v>
      </c>
      <c r="R2497">
        <v>0</v>
      </c>
      <c r="S2497">
        <v>0</v>
      </c>
    </row>
    <row r="2498" spans="1:19" x14ac:dyDescent="0.35">
      <c r="A2498">
        <v>2024</v>
      </c>
      <c r="B2498" t="s">
        <v>5767</v>
      </c>
      <c r="C2498">
        <v>56</v>
      </c>
      <c r="D2498">
        <v>2</v>
      </c>
      <c r="E2498">
        <v>3</v>
      </c>
      <c r="F2498" t="s">
        <v>397</v>
      </c>
      <c r="G2498" t="s">
        <v>6750</v>
      </c>
      <c r="H2498">
        <v>7</v>
      </c>
      <c r="I2498">
        <v>900002</v>
      </c>
      <c r="J2498">
        <v>9999</v>
      </c>
      <c r="K2498" t="s">
        <v>7062</v>
      </c>
      <c r="L2498">
        <v>0</v>
      </c>
      <c r="M2498" t="s">
        <v>5520</v>
      </c>
      <c r="N2498">
        <v>0</v>
      </c>
      <c r="O2498">
        <v>1056.8900000000001</v>
      </c>
      <c r="P2498">
        <v>0</v>
      </c>
      <c r="Q2498">
        <v>881.47</v>
      </c>
      <c r="R2498">
        <v>0</v>
      </c>
      <c r="S2498">
        <v>175.42</v>
      </c>
    </row>
    <row r="2499" spans="1:19" x14ac:dyDescent="0.35">
      <c r="A2499">
        <v>2024</v>
      </c>
      <c r="B2499" t="s">
        <v>5767</v>
      </c>
      <c r="C2499">
        <v>56</v>
      </c>
      <c r="D2499">
        <v>2</v>
      </c>
      <c r="E2499">
        <v>6</v>
      </c>
      <c r="F2499" t="s">
        <v>254</v>
      </c>
      <c r="G2499" t="s">
        <v>6226</v>
      </c>
      <c r="H2499">
        <v>7</v>
      </c>
      <c r="I2499">
        <v>900002</v>
      </c>
      <c r="J2499">
        <v>9999</v>
      </c>
      <c r="K2499" t="s">
        <v>7062</v>
      </c>
      <c r="L2499">
        <v>0</v>
      </c>
      <c r="M2499" t="s">
        <v>5520</v>
      </c>
      <c r="N2499">
        <v>555.44000000000005</v>
      </c>
      <c r="O2499">
        <v>1912.53</v>
      </c>
      <c r="P2499">
        <v>0</v>
      </c>
      <c r="Q2499">
        <v>1912.4</v>
      </c>
      <c r="R2499">
        <v>0</v>
      </c>
      <c r="S2499">
        <v>555.57000000000005</v>
      </c>
    </row>
    <row r="2500" spans="1:19" x14ac:dyDescent="0.35">
      <c r="A2500">
        <v>2024</v>
      </c>
      <c r="B2500" t="s">
        <v>5767</v>
      </c>
      <c r="C2500">
        <v>56</v>
      </c>
      <c r="D2500">
        <v>2</v>
      </c>
      <c r="E2500">
        <v>7</v>
      </c>
      <c r="F2500" t="s">
        <v>308</v>
      </c>
      <c r="G2500" t="s">
        <v>6067</v>
      </c>
      <c r="H2500">
        <v>7</v>
      </c>
      <c r="I2500">
        <v>900001</v>
      </c>
      <c r="J2500">
        <v>9999</v>
      </c>
      <c r="K2500" t="s">
        <v>7063</v>
      </c>
      <c r="L2500">
        <v>0</v>
      </c>
      <c r="M2500" t="s">
        <v>5520</v>
      </c>
      <c r="N2500">
        <v>244.06</v>
      </c>
      <c r="O2500">
        <v>2450.37</v>
      </c>
      <c r="P2500">
        <v>0</v>
      </c>
      <c r="Q2500">
        <v>2456.79</v>
      </c>
      <c r="R2500">
        <v>0</v>
      </c>
      <c r="S2500">
        <v>237.64</v>
      </c>
    </row>
    <row r="2501" spans="1:19" x14ac:dyDescent="0.35">
      <c r="A2501">
        <v>2024</v>
      </c>
      <c r="B2501" t="s">
        <v>5767</v>
      </c>
      <c r="C2501">
        <v>56</v>
      </c>
      <c r="D2501">
        <v>2</v>
      </c>
      <c r="E2501">
        <v>8</v>
      </c>
      <c r="F2501" t="s">
        <v>629</v>
      </c>
      <c r="G2501" t="s">
        <v>6227</v>
      </c>
      <c r="H2501">
        <v>7</v>
      </c>
      <c r="I2501">
        <v>900002</v>
      </c>
      <c r="J2501">
        <v>9999</v>
      </c>
      <c r="K2501" t="s">
        <v>7062</v>
      </c>
      <c r="L2501">
        <v>0</v>
      </c>
      <c r="M2501" t="s">
        <v>5520</v>
      </c>
      <c r="N2501">
        <v>292.58999999999997</v>
      </c>
      <c r="O2501">
        <v>7745.3</v>
      </c>
      <c r="P2501">
        <v>0</v>
      </c>
      <c r="Q2501">
        <v>7745.3</v>
      </c>
      <c r="R2501">
        <v>0</v>
      </c>
      <c r="S2501">
        <v>292.58999999999997</v>
      </c>
    </row>
    <row r="2502" spans="1:19" x14ac:dyDescent="0.35">
      <c r="A2502">
        <v>2024</v>
      </c>
      <c r="B2502" t="s">
        <v>5611</v>
      </c>
      <c r="C2502">
        <v>57</v>
      </c>
      <c r="D2502">
        <v>2</v>
      </c>
      <c r="E2502">
        <v>2</v>
      </c>
      <c r="F2502" t="s">
        <v>735</v>
      </c>
      <c r="G2502" t="s">
        <v>6068</v>
      </c>
      <c r="H2502">
        <v>7</v>
      </c>
      <c r="I2502">
        <v>900002</v>
      </c>
      <c r="J2502">
        <v>9999</v>
      </c>
      <c r="K2502" t="s">
        <v>7062</v>
      </c>
      <c r="L2502">
        <v>0</v>
      </c>
      <c r="M2502" t="s">
        <v>5520</v>
      </c>
      <c r="N2502">
        <v>-2900.63</v>
      </c>
      <c r="O2502">
        <v>7830.32</v>
      </c>
      <c r="P2502">
        <v>0</v>
      </c>
      <c r="Q2502">
        <v>15554.37</v>
      </c>
      <c r="R2502">
        <v>0</v>
      </c>
      <c r="S2502">
        <v>-10624.68</v>
      </c>
    </row>
    <row r="2503" spans="1:19" x14ac:dyDescent="0.35">
      <c r="A2503">
        <v>2024</v>
      </c>
      <c r="B2503" t="s">
        <v>5611</v>
      </c>
      <c r="C2503">
        <v>57</v>
      </c>
      <c r="D2503">
        <v>2</v>
      </c>
      <c r="E2503">
        <v>3</v>
      </c>
      <c r="F2503" t="s">
        <v>575</v>
      </c>
      <c r="G2503" t="s">
        <v>5612</v>
      </c>
      <c r="H2503">
        <v>7</v>
      </c>
      <c r="I2503">
        <v>900002</v>
      </c>
      <c r="J2503">
        <v>9999</v>
      </c>
      <c r="K2503" t="s">
        <v>7062</v>
      </c>
      <c r="L2503">
        <v>0</v>
      </c>
      <c r="M2503" t="s">
        <v>5520</v>
      </c>
      <c r="N2503">
        <v>1344.71</v>
      </c>
      <c r="O2503">
        <v>3567.48</v>
      </c>
      <c r="P2503">
        <v>0</v>
      </c>
      <c r="Q2503">
        <v>4403.7299999999996</v>
      </c>
      <c r="R2503">
        <v>0</v>
      </c>
      <c r="S2503">
        <v>508.46</v>
      </c>
    </row>
    <row r="2504" spans="1:19" x14ac:dyDescent="0.35">
      <c r="A2504">
        <v>2024</v>
      </c>
      <c r="B2504" t="s">
        <v>5611</v>
      </c>
      <c r="C2504">
        <v>57</v>
      </c>
      <c r="D2504">
        <v>2</v>
      </c>
      <c r="E2504">
        <v>6</v>
      </c>
      <c r="F2504" t="s">
        <v>510</v>
      </c>
      <c r="G2504" t="s">
        <v>6228</v>
      </c>
      <c r="H2504">
        <v>7</v>
      </c>
      <c r="I2504">
        <v>900002</v>
      </c>
      <c r="J2504">
        <v>9999</v>
      </c>
      <c r="K2504" t="s">
        <v>7062</v>
      </c>
      <c r="L2504">
        <v>0</v>
      </c>
      <c r="M2504" t="s">
        <v>5520</v>
      </c>
      <c r="N2504">
        <v>0</v>
      </c>
      <c r="O2504">
        <v>2615.94</v>
      </c>
      <c r="P2504">
        <v>0</v>
      </c>
      <c r="Q2504">
        <v>4998.46</v>
      </c>
      <c r="R2504">
        <v>0</v>
      </c>
      <c r="S2504">
        <v>-2382.52</v>
      </c>
    </row>
    <row r="2505" spans="1:19" x14ac:dyDescent="0.35">
      <c r="A2505">
        <v>2024</v>
      </c>
      <c r="B2505" t="s">
        <v>5611</v>
      </c>
      <c r="C2505">
        <v>57</v>
      </c>
      <c r="D2505">
        <v>2</v>
      </c>
      <c r="E2505">
        <v>7</v>
      </c>
      <c r="F2505" t="s">
        <v>582</v>
      </c>
      <c r="G2505" t="s">
        <v>5614</v>
      </c>
      <c r="H2505">
        <v>7</v>
      </c>
      <c r="I2505">
        <v>900002</v>
      </c>
      <c r="J2505">
        <v>9999</v>
      </c>
      <c r="K2505" t="s">
        <v>7062</v>
      </c>
      <c r="L2505">
        <v>0</v>
      </c>
      <c r="M2505" t="s">
        <v>5520</v>
      </c>
      <c r="N2505">
        <v>0</v>
      </c>
      <c r="O2505">
        <v>23392.36</v>
      </c>
      <c r="P2505">
        <v>0</v>
      </c>
      <c r="Q2505">
        <v>19660.5</v>
      </c>
      <c r="R2505">
        <v>0</v>
      </c>
      <c r="S2505">
        <v>3731.86</v>
      </c>
    </row>
    <row r="2506" spans="1:19" x14ac:dyDescent="0.35">
      <c r="A2506">
        <v>2024</v>
      </c>
      <c r="B2506" t="s">
        <v>5611</v>
      </c>
      <c r="C2506">
        <v>57</v>
      </c>
      <c r="D2506">
        <v>2</v>
      </c>
      <c r="E2506">
        <v>8</v>
      </c>
      <c r="F2506" t="s">
        <v>327</v>
      </c>
      <c r="G2506" t="s">
        <v>6229</v>
      </c>
      <c r="H2506">
        <v>7</v>
      </c>
      <c r="I2506">
        <v>900002</v>
      </c>
      <c r="J2506">
        <v>9999</v>
      </c>
      <c r="K2506" t="s">
        <v>7062</v>
      </c>
      <c r="L2506">
        <v>0</v>
      </c>
      <c r="M2506" t="s">
        <v>5520</v>
      </c>
      <c r="N2506">
        <v>0</v>
      </c>
      <c r="O2506">
        <v>6640.64</v>
      </c>
      <c r="P2506">
        <v>0</v>
      </c>
      <c r="Q2506">
        <v>6640.64</v>
      </c>
      <c r="R2506">
        <v>0</v>
      </c>
      <c r="S2506">
        <v>0</v>
      </c>
    </row>
    <row r="2507" spans="1:19" x14ac:dyDescent="0.35">
      <c r="A2507">
        <v>2024</v>
      </c>
      <c r="B2507" t="s">
        <v>5611</v>
      </c>
      <c r="C2507">
        <v>57</v>
      </c>
      <c r="D2507">
        <v>2</v>
      </c>
      <c r="E2507">
        <v>12</v>
      </c>
      <c r="F2507" t="s">
        <v>351</v>
      </c>
      <c r="G2507" t="s">
        <v>6751</v>
      </c>
      <c r="H2507">
        <v>7</v>
      </c>
      <c r="I2507">
        <v>900002</v>
      </c>
      <c r="J2507">
        <v>9999</v>
      </c>
      <c r="K2507" t="s">
        <v>7062</v>
      </c>
      <c r="L2507">
        <v>0</v>
      </c>
      <c r="M2507" t="s">
        <v>5520</v>
      </c>
      <c r="N2507">
        <v>1809.8</v>
      </c>
      <c r="O2507">
        <v>15028.18</v>
      </c>
      <c r="P2507">
        <v>0</v>
      </c>
      <c r="Q2507">
        <v>15271.88</v>
      </c>
      <c r="R2507">
        <v>0</v>
      </c>
      <c r="S2507">
        <v>1566.1</v>
      </c>
    </row>
    <row r="2508" spans="1:19" x14ac:dyDescent="0.35">
      <c r="A2508">
        <v>2024</v>
      </c>
      <c r="B2508" t="s">
        <v>11</v>
      </c>
      <c r="C2508">
        <v>59</v>
      </c>
      <c r="D2508">
        <v>2</v>
      </c>
      <c r="E2508">
        <v>7</v>
      </c>
      <c r="F2508" t="s">
        <v>756</v>
      </c>
      <c r="G2508" t="s">
        <v>6308</v>
      </c>
      <c r="H2508">
        <v>7</v>
      </c>
      <c r="I2508">
        <v>900002</v>
      </c>
      <c r="J2508">
        <v>9999</v>
      </c>
      <c r="K2508" t="s">
        <v>7062</v>
      </c>
      <c r="L2508">
        <v>0</v>
      </c>
      <c r="M2508" t="s">
        <v>5520</v>
      </c>
      <c r="N2508">
        <v>285.12</v>
      </c>
      <c r="O2508">
        <v>1002.03</v>
      </c>
      <c r="P2508">
        <v>0</v>
      </c>
      <c r="Q2508">
        <v>1287.1500000000001</v>
      </c>
      <c r="R2508">
        <v>0</v>
      </c>
      <c r="S2508">
        <v>0</v>
      </c>
    </row>
    <row r="2509" spans="1:19" x14ac:dyDescent="0.35">
      <c r="A2509">
        <v>2024</v>
      </c>
      <c r="B2509" t="s">
        <v>11</v>
      </c>
      <c r="C2509">
        <v>59</v>
      </c>
      <c r="D2509">
        <v>2</v>
      </c>
      <c r="E2509">
        <v>8</v>
      </c>
      <c r="F2509" t="s">
        <v>757</v>
      </c>
      <c r="G2509" t="s">
        <v>7080</v>
      </c>
      <c r="H2509">
        <v>7</v>
      </c>
      <c r="I2509">
        <v>900002</v>
      </c>
      <c r="J2509">
        <v>9999</v>
      </c>
      <c r="K2509" t="s">
        <v>7062</v>
      </c>
      <c r="L2509">
        <v>0</v>
      </c>
      <c r="M2509" t="s">
        <v>5520</v>
      </c>
      <c r="N2509">
        <v>0</v>
      </c>
      <c r="O2509">
        <v>5219.3999999999996</v>
      </c>
      <c r="P2509">
        <v>0</v>
      </c>
      <c r="Q2509">
        <v>4954.8</v>
      </c>
      <c r="R2509">
        <v>0</v>
      </c>
      <c r="S2509">
        <v>264.60000000000002</v>
      </c>
    </row>
    <row r="2510" spans="1:19" x14ac:dyDescent="0.35">
      <c r="A2510">
        <v>2024</v>
      </c>
      <c r="B2510" t="s">
        <v>5680</v>
      </c>
      <c r="C2510">
        <v>61</v>
      </c>
      <c r="D2510">
        <v>2</v>
      </c>
      <c r="E2510">
        <v>1</v>
      </c>
      <c r="F2510" t="s">
        <v>291</v>
      </c>
      <c r="G2510" t="s">
        <v>6230</v>
      </c>
      <c r="H2510">
        <v>7</v>
      </c>
      <c r="I2510">
        <v>900012</v>
      </c>
      <c r="J2510">
        <v>9999</v>
      </c>
      <c r="K2510" t="s">
        <v>7062</v>
      </c>
      <c r="L2510">
        <v>0</v>
      </c>
      <c r="M2510" t="s">
        <v>5520</v>
      </c>
      <c r="N2510">
        <v>0</v>
      </c>
      <c r="O2510">
        <v>9146.19</v>
      </c>
      <c r="P2510">
        <v>0</v>
      </c>
      <c r="Q2510">
        <v>9146.19</v>
      </c>
      <c r="R2510">
        <v>0</v>
      </c>
      <c r="S2510">
        <v>0</v>
      </c>
    </row>
    <row r="2511" spans="1:19" x14ac:dyDescent="0.35">
      <c r="A2511">
        <v>2024</v>
      </c>
      <c r="B2511" t="s">
        <v>5680</v>
      </c>
      <c r="C2511">
        <v>61</v>
      </c>
      <c r="D2511">
        <v>2</v>
      </c>
      <c r="E2511">
        <v>2</v>
      </c>
      <c r="F2511" t="s">
        <v>760</v>
      </c>
      <c r="G2511" t="s">
        <v>6071</v>
      </c>
      <c r="H2511">
        <v>7</v>
      </c>
      <c r="I2511">
        <v>900002</v>
      </c>
      <c r="J2511">
        <v>9999</v>
      </c>
      <c r="K2511" t="s">
        <v>7062</v>
      </c>
      <c r="L2511">
        <v>0</v>
      </c>
      <c r="M2511" t="s">
        <v>5520</v>
      </c>
      <c r="N2511">
        <v>756.29</v>
      </c>
      <c r="O2511">
        <v>1977.33</v>
      </c>
      <c r="P2511">
        <v>0</v>
      </c>
      <c r="Q2511">
        <v>2662.52</v>
      </c>
      <c r="R2511">
        <v>0</v>
      </c>
      <c r="S2511">
        <v>71.099999999999994</v>
      </c>
    </row>
    <row r="2512" spans="1:19" x14ac:dyDescent="0.35">
      <c r="A2512">
        <v>2024</v>
      </c>
      <c r="B2512" t="s">
        <v>5680</v>
      </c>
      <c r="C2512">
        <v>61</v>
      </c>
      <c r="D2512">
        <v>2</v>
      </c>
      <c r="E2512">
        <v>6</v>
      </c>
      <c r="F2512" t="s">
        <v>480</v>
      </c>
      <c r="G2512" t="s">
        <v>5681</v>
      </c>
      <c r="H2512">
        <v>7</v>
      </c>
      <c r="I2512">
        <v>900002</v>
      </c>
      <c r="J2512">
        <v>9999</v>
      </c>
      <c r="K2512" t="s">
        <v>7062</v>
      </c>
      <c r="L2512">
        <v>0</v>
      </c>
      <c r="M2512" t="s">
        <v>5520</v>
      </c>
      <c r="N2512">
        <v>0</v>
      </c>
      <c r="O2512">
        <v>0</v>
      </c>
      <c r="P2512">
        <v>0</v>
      </c>
      <c r="Q2512">
        <v>2446.1</v>
      </c>
      <c r="R2512">
        <v>0</v>
      </c>
      <c r="S2512">
        <v>-2446.1</v>
      </c>
    </row>
    <row r="2513" spans="1:19" x14ac:dyDescent="0.35">
      <c r="A2513">
        <v>2024</v>
      </c>
      <c r="B2513" t="s">
        <v>5680</v>
      </c>
      <c r="C2513">
        <v>61</v>
      </c>
      <c r="D2513">
        <v>2</v>
      </c>
      <c r="E2513">
        <v>9</v>
      </c>
      <c r="F2513" t="s">
        <v>762</v>
      </c>
      <c r="G2513" t="s">
        <v>6154</v>
      </c>
      <c r="H2513">
        <v>7</v>
      </c>
      <c r="I2513">
        <v>900002</v>
      </c>
      <c r="J2513">
        <v>9999</v>
      </c>
      <c r="K2513" t="s">
        <v>7062</v>
      </c>
      <c r="L2513">
        <v>0</v>
      </c>
      <c r="M2513" t="s">
        <v>5520</v>
      </c>
      <c r="N2513">
        <v>286.32</v>
      </c>
      <c r="O2513">
        <v>933.78</v>
      </c>
      <c r="P2513">
        <v>0</v>
      </c>
      <c r="Q2513">
        <v>1220.0999999999999</v>
      </c>
      <c r="R2513">
        <v>0</v>
      </c>
      <c r="S2513">
        <v>0</v>
      </c>
    </row>
    <row r="2514" spans="1:19" x14ac:dyDescent="0.35">
      <c r="A2514">
        <v>2024</v>
      </c>
      <c r="B2514" t="s">
        <v>5532</v>
      </c>
      <c r="C2514">
        <v>64</v>
      </c>
      <c r="D2514">
        <v>2</v>
      </c>
      <c r="E2514">
        <v>1</v>
      </c>
      <c r="F2514" t="s">
        <v>500</v>
      </c>
      <c r="G2514" t="s">
        <v>5860</v>
      </c>
      <c r="H2514">
        <v>7</v>
      </c>
      <c r="I2514">
        <v>900002</v>
      </c>
      <c r="J2514">
        <v>9999</v>
      </c>
      <c r="K2514" t="s">
        <v>7062</v>
      </c>
      <c r="L2514">
        <v>0</v>
      </c>
      <c r="M2514" t="s">
        <v>5520</v>
      </c>
      <c r="N2514">
        <v>0</v>
      </c>
      <c r="O2514">
        <v>13121.8</v>
      </c>
      <c r="P2514">
        <v>0</v>
      </c>
      <c r="Q2514">
        <v>13121.8</v>
      </c>
      <c r="R2514">
        <v>0</v>
      </c>
      <c r="S2514">
        <v>0</v>
      </c>
    </row>
    <row r="2515" spans="1:19" x14ac:dyDescent="0.35">
      <c r="A2515">
        <v>2024</v>
      </c>
      <c r="B2515" t="s">
        <v>5532</v>
      </c>
      <c r="C2515">
        <v>64</v>
      </c>
      <c r="D2515">
        <v>2</v>
      </c>
      <c r="E2515">
        <v>2</v>
      </c>
      <c r="F2515" t="s">
        <v>391</v>
      </c>
      <c r="G2515" t="s">
        <v>5543</v>
      </c>
      <c r="H2515">
        <v>7</v>
      </c>
      <c r="I2515">
        <v>900002</v>
      </c>
      <c r="J2515">
        <v>9999</v>
      </c>
      <c r="K2515" t="s">
        <v>7062</v>
      </c>
      <c r="L2515">
        <v>0</v>
      </c>
      <c r="M2515" t="s">
        <v>5520</v>
      </c>
      <c r="N2515">
        <v>1761.8</v>
      </c>
      <c r="O2515">
        <v>32101.84</v>
      </c>
      <c r="P2515">
        <v>0</v>
      </c>
      <c r="Q2515">
        <v>22514.55</v>
      </c>
      <c r="R2515">
        <v>0</v>
      </c>
      <c r="S2515">
        <v>11349.09</v>
      </c>
    </row>
    <row r="2516" spans="1:19" x14ac:dyDescent="0.35">
      <c r="A2516">
        <v>2024</v>
      </c>
      <c r="B2516" t="s">
        <v>5532</v>
      </c>
      <c r="C2516">
        <v>64</v>
      </c>
      <c r="D2516">
        <v>2</v>
      </c>
      <c r="E2516">
        <v>4</v>
      </c>
      <c r="F2516" t="s">
        <v>480</v>
      </c>
      <c r="G2516" t="s">
        <v>6075</v>
      </c>
      <c r="H2516">
        <v>7</v>
      </c>
      <c r="I2516">
        <v>900002</v>
      </c>
      <c r="J2516">
        <v>9999</v>
      </c>
      <c r="K2516" t="s">
        <v>7062</v>
      </c>
      <c r="L2516">
        <v>0</v>
      </c>
      <c r="M2516" t="s">
        <v>5520</v>
      </c>
      <c r="N2516">
        <v>5436.78</v>
      </c>
      <c r="O2516">
        <v>23861.85</v>
      </c>
      <c r="P2516">
        <v>0</v>
      </c>
      <c r="Q2516">
        <v>21881.85</v>
      </c>
      <c r="R2516">
        <v>0</v>
      </c>
      <c r="S2516">
        <v>7416.78</v>
      </c>
    </row>
    <row r="2517" spans="1:19" x14ac:dyDescent="0.35">
      <c r="A2517">
        <v>2024</v>
      </c>
      <c r="B2517" t="s">
        <v>5532</v>
      </c>
      <c r="C2517">
        <v>64</v>
      </c>
      <c r="D2517">
        <v>2</v>
      </c>
      <c r="E2517">
        <v>6</v>
      </c>
      <c r="F2517" t="s">
        <v>409</v>
      </c>
      <c r="G2517" t="s">
        <v>6231</v>
      </c>
      <c r="H2517">
        <v>7</v>
      </c>
      <c r="I2517">
        <v>900002</v>
      </c>
      <c r="J2517">
        <v>9999</v>
      </c>
      <c r="K2517" t="s">
        <v>7062</v>
      </c>
      <c r="L2517">
        <v>0</v>
      </c>
      <c r="M2517" t="s">
        <v>5520</v>
      </c>
      <c r="N2517">
        <v>1070.8900000000001</v>
      </c>
      <c r="O2517">
        <v>2817.8</v>
      </c>
      <c r="P2517">
        <v>0</v>
      </c>
      <c r="Q2517">
        <v>3888.69</v>
      </c>
      <c r="R2517">
        <v>0</v>
      </c>
      <c r="S2517">
        <v>0</v>
      </c>
    </row>
    <row r="2518" spans="1:19" x14ac:dyDescent="0.35">
      <c r="A2518">
        <v>2024</v>
      </c>
      <c r="B2518" t="s">
        <v>5532</v>
      </c>
      <c r="C2518">
        <v>64</v>
      </c>
      <c r="D2518">
        <v>2</v>
      </c>
      <c r="E2518">
        <v>10</v>
      </c>
      <c r="F2518" t="s">
        <v>278</v>
      </c>
      <c r="G2518" t="s">
        <v>5851</v>
      </c>
      <c r="H2518">
        <v>7</v>
      </c>
      <c r="I2518">
        <v>900002</v>
      </c>
      <c r="J2518">
        <v>9999</v>
      </c>
      <c r="K2518" t="s">
        <v>7062</v>
      </c>
      <c r="L2518">
        <v>0</v>
      </c>
      <c r="M2518" t="s">
        <v>5520</v>
      </c>
      <c r="N2518">
        <v>3593.69</v>
      </c>
      <c r="O2518">
        <v>4427.67</v>
      </c>
      <c r="P2518">
        <v>0</v>
      </c>
      <c r="Q2518">
        <v>5912.16</v>
      </c>
      <c r="R2518">
        <v>0</v>
      </c>
      <c r="S2518">
        <v>2109.1999999999998</v>
      </c>
    </row>
    <row r="2519" spans="1:19" x14ac:dyDescent="0.35">
      <c r="A2519">
        <v>2024</v>
      </c>
      <c r="B2519" t="s">
        <v>6079</v>
      </c>
      <c r="C2519">
        <v>65</v>
      </c>
      <c r="D2519">
        <v>2</v>
      </c>
      <c r="E2519">
        <v>2</v>
      </c>
      <c r="F2519" t="s">
        <v>771</v>
      </c>
      <c r="G2519" t="s">
        <v>6232</v>
      </c>
      <c r="H2519">
        <v>7</v>
      </c>
      <c r="I2519">
        <v>900002</v>
      </c>
      <c r="J2519">
        <v>9999</v>
      </c>
      <c r="K2519" t="s">
        <v>7062</v>
      </c>
      <c r="L2519">
        <v>0</v>
      </c>
      <c r="M2519" t="s">
        <v>5520</v>
      </c>
      <c r="N2519">
        <v>1793.64</v>
      </c>
      <c r="O2519">
        <v>37076.78</v>
      </c>
      <c r="P2519">
        <v>0</v>
      </c>
      <c r="Q2519">
        <v>34981.699999999997</v>
      </c>
      <c r="R2519">
        <v>0</v>
      </c>
      <c r="S2519">
        <v>3888.72</v>
      </c>
    </row>
    <row r="2520" spans="1:19" x14ac:dyDescent="0.35">
      <c r="A2520">
        <v>2024</v>
      </c>
      <c r="B2520" t="s">
        <v>6079</v>
      </c>
      <c r="C2520">
        <v>65</v>
      </c>
      <c r="D2520">
        <v>2</v>
      </c>
      <c r="E2520">
        <v>6</v>
      </c>
      <c r="F2520" t="s">
        <v>774</v>
      </c>
      <c r="G2520" t="s">
        <v>7081</v>
      </c>
      <c r="H2520">
        <v>7</v>
      </c>
      <c r="I2520">
        <v>900002</v>
      </c>
      <c r="J2520">
        <v>9999</v>
      </c>
      <c r="K2520" t="s">
        <v>7062</v>
      </c>
      <c r="L2520">
        <v>0</v>
      </c>
      <c r="M2520" t="s">
        <v>5520</v>
      </c>
      <c r="N2520">
        <v>0</v>
      </c>
      <c r="O2520">
        <v>4067.93</v>
      </c>
      <c r="P2520">
        <v>0</v>
      </c>
      <c r="Q2520">
        <v>4067.93</v>
      </c>
      <c r="R2520">
        <v>0</v>
      </c>
      <c r="S2520">
        <v>0</v>
      </c>
    </row>
    <row r="2521" spans="1:19" x14ac:dyDescent="0.35">
      <c r="A2521">
        <v>2024</v>
      </c>
      <c r="B2521" t="s">
        <v>6079</v>
      </c>
      <c r="C2521">
        <v>65</v>
      </c>
      <c r="D2521">
        <v>2</v>
      </c>
      <c r="E2521">
        <v>7</v>
      </c>
      <c r="F2521" t="s">
        <v>775</v>
      </c>
      <c r="G2521" t="s">
        <v>6434</v>
      </c>
      <c r="H2521">
        <v>7</v>
      </c>
      <c r="I2521">
        <v>900002</v>
      </c>
      <c r="J2521">
        <v>9999</v>
      </c>
      <c r="K2521" t="s">
        <v>7062</v>
      </c>
      <c r="L2521">
        <v>0</v>
      </c>
      <c r="M2521" t="s">
        <v>5520</v>
      </c>
      <c r="N2521">
        <v>0</v>
      </c>
      <c r="O2521">
        <v>1981.84</v>
      </c>
      <c r="P2521">
        <v>0</v>
      </c>
      <c r="Q2521">
        <v>1981.84</v>
      </c>
      <c r="R2521">
        <v>0</v>
      </c>
      <c r="S2521">
        <v>0</v>
      </c>
    </row>
    <row r="2522" spans="1:19" x14ac:dyDescent="0.35">
      <c r="A2522">
        <v>2024</v>
      </c>
      <c r="B2522" t="s">
        <v>6079</v>
      </c>
      <c r="C2522">
        <v>65</v>
      </c>
      <c r="D2522">
        <v>2</v>
      </c>
      <c r="E2522">
        <v>9</v>
      </c>
      <c r="F2522" t="s">
        <v>777</v>
      </c>
      <c r="G2522" t="s">
        <v>6081</v>
      </c>
      <c r="H2522">
        <v>7</v>
      </c>
      <c r="I2522">
        <v>900002</v>
      </c>
      <c r="J2522">
        <v>9999</v>
      </c>
      <c r="K2522" t="s">
        <v>7062</v>
      </c>
      <c r="L2522">
        <v>0</v>
      </c>
      <c r="M2522" t="s">
        <v>5520</v>
      </c>
      <c r="N2522">
        <v>2242.52</v>
      </c>
      <c r="O2522">
        <v>5044.8900000000003</v>
      </c>
      <c r="P2522">
        <v>0</v>
      </c>
      <c r="Q2522">
        <v>5587.72</v>
      </c>
      <c r="R2522">
        <v>0</v>
      </c>
      <c r="S2522">
        <v>1699.69</v>
      </c>
    </row>
    <row r="2523" spans="1:19" x14ac:dyDescent="0.35">
      <c r="A2523">
        <v>2024</v>
      </c>
      <c r="B2523" t="s">
        <v>5721</v>
      </c>
      <c r="C2523">
        <v>66</v>
      </c>
      <c r="D2523">
        <v>2</v>
      </c>
      <c r="E2523">
        <v>3</v>
      </c>
      <c r="F2523" t="s">
        <v>555</v>
      </c>
      <c r="G2523" t="s">
        <v>7082</v>
      </c>
      <c r="H2523">
        <v>7</v>
      </c>
      <c r="I2523">
        <v>900002</v>
      </c>
      <c r="J2523">
        <v>9999</v>
      </c>
      <c r="K2523" t="s">
        <v>7062</v>
      </c>
      <c r="L2523">
        <v>0</v>
      </c>
      <c r="M2523" t="s">
        <v>5520</v>
      </c>
      <c r="N2523">
        <v>0.01</v>
      </c>
      <c r="O2523">
        <v>562.29</v>
      </c>
      <c r="P2523">
        <v>0</v>
      </c>
      <c r="Q2523">
        <v>562.29999999999995</v>
      </c>
      <c r="R2523">
        <v>0</v>
      </c>
      <c r="S2523">
        <v>0</v>
      </c>
    </row>
    <row r="2524" spans="1:19" x14ac:dyDescent="0.35">
      <c r="A2524">
        <v>2024</v>
      </c>
      <c r="B2524" t="s">
        <v>5721</v>
      </c>
      <c r="C2524">
        <v>66</v>
      </c>
      <c r="D2524">
        <v>2</v>
      </c>
      <c r="E2524">
        <v>4</v>
      </c>
      <c r="F2524" t="s">
        <v>369</v>
      </c>
      <c r="G2524" t="s">
        <v>5722</v>
      </c>
      <c r="H2524">
        <v>7</v>
      </c>
      <c r="I2524">
        <v>900002</v>
      </c>
      <c r="J2524">
        <v>9999</v>
      </c>
      <c r="K2524" t="s">
        <v>7062</v>
      </c>
      <c r="L2524">
        <v>0</v>
      </c>
      <c r="M2524" t="s">
        <v>5520</v>
      </c>
      <c r="N2524">
        <v>0</v>
      </c>
      <c r="O2524">
        <v>631.84</v>
      </c>
      <c r="P2524">
        <v>0</v>
      </c>
      <c r="Q2524">
        <v>631.84</v>
      </c>
      <c r="R2524">
        <v>0</v>
      </c>
      <c r="S2524">
        <v>0</v>
      </c>
    </row>
    <row r="2525" spans="1:19" x14ac:dyDescent="0.35">
      <c r="A2525">
        <v>2024</v>
      </c>
      <c r="B2525" t="s">
        <v>5721</v>
      </c>
      <c r="C2525">
        <v>66</v>
      </c>
      <c r="D2525">
        <v>2</v>
      </c>
      <c r="E2525">
        <v>7</v>
      </c>
      <c r="F2525" t="s">
        <v>262</v>
      </c>
      <c r="G2525" t="s">
        <v>6435</v>
      </c>
      <c r="H2525">
        <v>7</v>
      </c>
      <c r="I2525">
        <v>900002</v>
      </c>
      <c r="J2525">
        <v>9999</v>
      </c>
      <c r="K2525" t="s">
        <v>7062</v>
      </c>
      <c r="L2525">
        <v>0</v>
      </c>
      <c r="M2525" t="s">
        <v>5520</v>
      </c>
      <c r="N2525">
        <v>-468</v>
      </c>
      <c r="O2525">
        <v>5108.46</v>
      </c>
      <c r="P2525">
        <v>0</v>
      </c>
      <c r="Q2525">
        <v>4640.46</v>
      </c>
      <c r="R2525">
        <v>0</v>
      </c>
      <c r="S2525">
        <v>0</v>
      </c>
    </row>
    <row r="2526" spans="1:19" x14ac:dyDescent="0.35">
      <c r="A2526">
        <v>2024</v>
      </c>
      <c r="B2526" t="s">
        <v>5721</v>
      </c>
      <c r="C2526">
        <v>66</v>
      </c>
      <c r="D2526">
        <v>2</v>
      </c>
      <c r="E2526">
        <v>11</v>
      </c>
      <c r="F2526" t="s">
        <v>455</v>
      </c>
      <c r="G2526" t="s">
        <v>6234</v>
      </c>
      <c r="H2526">
        <v>7</v>
      </c>
      <c r="I2526">
        <v>900002</v>
      </c>
      <c r="J2526">
        <v>9999</v>
      </c>
      <c r="K2526" t="s">
        <v>7062</v>
      </c>
      <c r="L2526">
        <v>0</v>
      </c>
      <c r="M2526" t="s">
        <v>5520</v>
      </c>
      <c r="N2526">
        <v>1718.83</v>
      </c>
      <c r="O2526">
        <v>1693.25</v>
      </c>
      <c r="P2526">
        <v>0</v>
      </c>
      <c r="Q2526">
        <v>1718.83</v>
      </c>
      <c r="R2526">
        <v>0</v>
      </c>
      <c r="S2526">
        <v>1693.25</v>
      </c>
    </row>
    <row r="2527" spans="1:19" x14ac:dyDescent="0.35">
      <c r="A2527">
        <v>2024</v>
      </c>
      <c r="B2527" t="s">
        <v>5691</v>
      </c>
      <c r="C2527">
        <v>69</v>
      </c>
      <c r="D2527">
        <v>2</v>
      </c>
      <c r="E2527">
        <v>5</v>
      </c>
      <c r="F2527" t="s">
        <v>555</v>
      </c>
      <c r="G2527" t="s">
        <v>5692</v>
      </c>
      <c r="H2527">
        <v>7</v>
      </c>
      <c r="I2527">
        <v>900002</v>
      </c>
      <c r="J2527">
        <v>9999</v>
      </c>
      <c r="K2527" t="s">
        <v>7062</v>
      </c>
      <c r="L2527">
        <v>0</v>
      </c>
      <c r="M2527" t="s">
        <v>5520</v>
      </c>
      <c r="N2527">
        <v>4115.21</v>
      </c>
      <c r="O2527">
        <v>2706.92</v>
      </c>
      <c r="P2527">
        <v>0</v>
      </c>
      <c r="Q2527">
        <v>3300.99</v>
      </c>
      <c r="R2527">
        <v>0</v>
      </c>
      <c r="S2527">
        <v>3521.14</v>
      </c>
    </row>
    <row r="2528" spans="1:19" x14ac:dyDescent="0.35">
      <c r="A2528">
        <v>2024</v>
      </c>
      <c r="B2528" t="s">
        <v>6092</v>
      </c>
      <c r="C2528">
        <v>70</v>
      </c>
      <c r="D2528">
        <v>2</v>
      </c>
      <c r="E2528">
        <v>8</v>
      </c>
      <c r="F2528" t="s">
        <v>741</v>
      </c>
      <c r="G2528" t="s">
        <v>6753</v>
      </c>
      <c r="H2528">
        <v>7</v>
      </c>
      <c r="I2528">
        <v>900002</v>
      </c>
      <c r="J2528">
        <v>9999</v>
      </c>
      <c r="K2528" t="s">
        <v>7062</v>
      </c>
      <c r="L2528">
        <v>0</v>
      </c>
      <c r="M2528" t="s">
        <v>5520</v>
      </c>
      <c r="N2528">
        <v>79.47</v>
      </c>
      <c r="O2528">
        <v>2768.79</v>
      </c>
      <c r="P2528">
        <v>0</v>
      </c>
      <c r="Q2528">
        <v>2768.79</v>
      </c>
      <c r="R2528">
        <v>0</v>
      </c>
      <c r="S2528">
        <v>79.47</v>
      </c>
    </row>
    <row r="2529" spans="1:19" x14ac:dyDescent="0.35">
      <c r="A2529">
        <v>2024</v>
      </c>
      <c r="B2529" t="s">
        <v>5538</v>
      </c>
      <c r="C2529">
        <v>71</v>
      </c>
      <c r="D2529">
        <v>2</v>
      </c>
      <c r="E2529">
        <v>2</v>
      </c>
      <c r="F2529" t="s">
        <v>354</v>
      </c>
      <c r="G2529" t="s">
        <v>5642</v>
      </c>
      <c r="H2529">
        <v>7</v>
      </c>
      <c r="I2529">
        <v>900002</v>
      </c>
      <c r="J2529">
        <v>9999</v>
      </c>
      <c r="K2529" t="s">
        <v>7062</v>
      </c>
      <c r="L2529">
        <v>0</v>
      </c>
      <c r="M2529" t="s">
        <v>5520</v>
      </c>
      <c r="N2529">
        <v>0</v>
      </c>
      <c r="O2529">
        <v>2154238.06</v>
      </c>
      <c r="P2529">
        <v>0</v>
      </c>
      <c r="Q2529">
        <v>2154238.06</v>
      </c>
      <c r="R2529">
        <v>0</v>
      </c>
      <c r="S2529">
        <v>0</v>
      </c>
    </row>
    <row r="2530" spans="1:19" x14ac:dyDescent="0.35">
      <c r="A2530">
        <v>2024</v>
      </c>
      <c r="B2530" t="s">
        <v>5538</v>
      </c>
      <c r="C2530">
        <v>71</v>
      </c>
      <c r="D2530">
        <v>2</v>
      </c>
      <c r="E2530">
        <v>3</v>
      </c>
      <c r="F2530" t="s">
        <v>366</v>
      </c>
      <c r="G2530" t="s">
        <v>6335</v>
      </c>
      <c r="H2530">
        <v>7</v>
      </c>
      <c r="I2530">
        <v>900002</v>
      </c>
      <c r="J2530">
        <v>9999</v>
      </c>
      <c r="K2530" t="s">
        <v>7062</v>
      </c>
      <c r="L2530">
        <v>0</v>
      </c>
      <c r="M2530" t="s">
        <v>5520</v>
      </c>
      <c r="N2530">
        <v>0</v>
      </c>
      <c r="O2530">
        <v>10347.07</v>
      </c>
      <c r="P2530">
        <v>0</v>
      </c>
      <c r="Q2530">
        <v>10347.07</v>
      </c>
      <c r="R2530">
        <v>0</v>
      </c>
      <c r="S2530">
        <v>0</v>
      </c>
    </row>
    <row r="2531" spans="1:19" x14ac:dyDescent="0.35">
      <c r="A2531">
        <v>2024</v>
      </c>
      <c r="B2531" t="s">
        <v>5538</v>
      </c>
      <c r="C2531">
        <v>71</v>
      </c>
      <c r="D2531">
        <v>2</v>
      </c>
      <c r="E2531">
        <v>5</v>
      </c>
      <c r="F2531" t="s">
        <v>790</v>
      </c>
      <c r="G2531" t="s">
        <v>6858</v>
      </c>
      <c r="H2531">
        <v>7</v>
      </c>
      <c r="I2531">
        <v>900002</v>
      </c>
      <c r="J2531">
        <v>9999</v>
      </c>
      <c r="K2531" t="s">
        <v>7062</v>
      </c>
      <c r="L2531">
        <v>0</v>
      </c>
      <c r="M2531" t="s">
        <v>5520</v>
      </c>
      <c r="N2531">
        <v>1209.82</v>
      </c>
      <c r="O2531">
        <v>11962.2</v>
      </c>
      <c r="P2531">
        <v>0</v>
      </c>
      <c r="Q2531">
        <v>11698.36</v>
      </c>
      <c r="R2531">
        <v>0</v>
      </c>
      <c r="S2531">
        <v>1473.66</v>
      </c>
    </row>
    <row r="2532" spans="1:19" x14ac:dyDescent="0.35">
      <c r="A2532">
        <v>2024</v>
      </c>
      <c r="B2532" t="s">
        <v>5538</v>
      </c>
      <c r="C2532">
        <v>71</v>
      </c>
      <c r="D2532">
        <v>2</v>
      </c>
      <c r="E2532">
        <v>7</v>
      </c>
      <c r="F2532" t="s">
        <v>629</v>
      </c>
      <c r="G2532" t="s">
        <v>6236</v>
      </c>
      <c r="H2532">
        <v>7</v>
      </c>
      <c r="I2532">
        <v>900002</v>
      </c>
      <c r="J2532">
        <v>9999</v>
      </c>
      <c r="K2532" t="s">
        <v>7062</v>
      </c>
      <c r="L2532">
        <v>0</v>
      </c>
      <c r="M2532" t="s">
        <v>5520</v>
      </c>
      <c r="N2532">
        <v>1537.67</v>
      </c>
      <c r="O2532">
        <v>6590.2</v>
      </c>
      <c r="P2532">
        <v>0</v>
      </c>
      <c r="Q2532">
        <v>6590.2</v>
      </c>
      <c r="R2532">
        <v>0</v>
      </c>
      <c r="S2532">
        <v>1537.67</v>
      </c>
    </row>
    <row r="2533" spans="1:19" x14ac:dyDescent="0.35">
      <c r="A2533">
        <v>2024</v>
      </c>
      <c r="B2533" t="s">
        <v>5538</v>
      </c>
      <c r="C2533">
        <v>71</v>
      </c>
      <c r="D2533">
        <v>2</v>
      </c>
      <c r="E2533">
        <v>8</v>
      </c>
      <c r="F2533" t="s">
        <v>311</v>
      </c>
      <c r="G2533" t="s">
        <v>6237</v>
      </c>
      <c r="H2533">
        <v>7</v>
      </c>
      <c r="I2533">
        <v>900002</v>
      </c>
      <c r="J2533">
        <v>9999</v>
      </c>
      <c r="K2533" t="s">
        <v>7062</v>
      </c>
      <c r="L2533">
        <v>0</v>
      </c>
      <c r="M2533" t="s">
        <v>5520</v>
      </c>
      <c r="N2533">
        <v>-286.67</v>
      </c>
      <c r="O2533">
        <v>8712.17</v>
      </c>
      <c r="P2533">
        <v>0</v>
      </c>
      <c r="Q2533">
        <v>7348.44</v>
      </c>
      <c r="R2533">
        <v>0</v>
      </c>
      <c r="S2533">
        <v>1077.06</v>
      </c>
    </row>
    <row r="2534" spans="1:19" x14ac:dyDescent="0.35">
      <c r="A2534">
        <v>2024</v>
      </c>
      <c r="B2534" t="s">
        <v>5538</v>
      </c>
      <c r="C2534">
        <v>71</v>
      </c>
      <c r="D2534">
        <v>2</v>
      </c>
      <c r="E2534">
        <v>10</v>
      </c>
      <c r="F2534" t="s">
        <v>664</v>
      </c>
      <c r="G2534" t="s">
        <v>5817</v>
      </c>
      <c r="H2534">
        <v>7</v>
      </c>
      <c r="I2534">
        <v>900002</v>
      </c>
      <c r="J2534">
        <v>9999</v>
      </c>
      <c r="K2534" t="s">
        <v>7062</v>
      </c>
      <c r="L2534">
        <v>0</v>
      </c>
      <c r="M2534" t="s">
        <v>5520</v>
      </c>
      <c r="N2534">
        <v>120077.46</v>
      </c>
      <c r="O2534">
        <v>727866.31</v>
      </c>
      <c r="P2534">
        <v>0</v>
      </c>
      <c r="Q2534">
        <v>737588.7</v>
      </c>
      <c r="R2534">
        <v>0</v>
      </c>
      <c r="S2534">
        <v>110355.07</v>
      </c>
    </row>
    <row r="2535" spans="1:19" x14ac:dyDescent="0.35">
      <c r="A2535">
        <v>2024</v>
      </c>
      <c r="B2535" t="s">
        <v>5538</v>
      </c>
      <c r="C2535">
        <v>71</v>
      </c>
      <c r="D2535">
        <v>2</v>
      </c>
      <c r="E2535">
        <v>13</v>
      </c>
      <c r="F2535" t="s">
        <v>531</v>
      </c>
      <c r="G2535" t="s">
        <v>5630</v>
      </c>
      <c r="H2535">
        <v>7</v>
      </c>
      <c r="I2535">
        <v>900002</v>
      </c>
      <c r="J2535">
        <v>9999</v>
      </c>
      <c r="K2535" t="s">
        <v>7062</v>
      </c>
      <c r="L2535">
        <v>0</v>
      </c>
      <c r="M2535" t="s">
        <v>5520</v>
      </c>
      <c r="N2535">
        <v>-33</v>
      </c>
      <c r="O2535">
        <v>308695.07</v>
      </c>
      <c r="P2535">
        <v>0</v>
      </c>
      <c r="Q2535">
        <v>308662.07</v>
      </c>
      <c r="R2535">
        <v>0</v>
      </c>
      <c r="S2535">
        <v>0</v>
      </c>
    </row>
    <row r="2536" spans="1:19" x14ac:dyDescent="0.35">
      <c r="A2536">
        <v>2024</v>
      </c>
      <c r="B2536" t="s">
        <v>5594</v>
      </c>
      <c r="C2536">
        <v>73</v>
      </c>
      <c r="D2536">
        <v>2</v>
      </c>
      <c r="E2536">
        <v>7</v>
      </c>
      <c r="F2536" t="s">
        <v>314</v>
      </c>
      <c r="G2536" t="s">
        <v>5747</v>
      </c>
      <c r="H2536">
        <v>7</v>
      </c>
      <c r="I2536">
        <v>900002</v>
      </c>
      <c r="J2536">
        <v>9999</v>
      </c>
      <c r="K2536" t="s">
        <v>7062</v>
      </c>
      <c r="L2536">
        <v>0</v>
      </c>
      <c r="M2536" t="s">
        <v>5520</v>
      </c>
      <c r="N2536">
        <v>0</v>
      </c>
      <c r="O2536">
        <v>2851.66</v>
      </c>
      <c r="P2536">
        <v>0</v>
      </c>
      <c r="Q2536">
        <v>2851.66</v>
      </c>
      <c r="R2536">
        <v>0</v>
      </c>
      <c r="S2536">
        <v>0</v>
      </c>
    </row>
    <row r="2537" spans="1:19" x14ac:dyDescent="0.35">
      <c r="A2537">
        <v>2024</v>
      </c>
      <c r="B2537" t="s">
        <v>5876</v>
      </c>
      <c r="C2537">
        <v>74</v>
      </c>
      <c r="D2537">
        <v>2</v>
      </c>
      <c r="E2537">
        <v>8</v>
      </c>
      <c r="F2537" t="s">
        <v>801</v>
      </c>
      <c r="G2537" t="s">
        <v>6488</v>
      </c>
      <c r="H2537">
        <v>7</v>
      </c>
      <c r="I2537">
        <v>900002</v>
      </c>
      <c r="J2537">
        <v>9999</v>
      </c>
      <c r="K2537" t="s">
        <v>7062</v>
      </c>
      <c r="L2537">
        <v>0</v>
      </c>
      <c r="M2537" t="s">
        <v>5520</v>
      </c>
      <c r="N2537">
        <v>871.04</v>
      </c>
      <c r="O2537">
        <v>12999.2</v>
      </c>
      <c r="P2537">
        <v>0</v>
      </c>
      <c r="Q2537">
        <v>11848.79</v>
      </c>
      <c r="R2537">
        <v>0</v>
      </c>
      <c r="S2537">
        <v>2021.45</v>
      </c>
    </row>
    <row r="2538" spans="1:19" x14ac:dyDescent="0.35">
      <c r="A2538">
        <v>2024</v>
      </c>
      <c r="B2538" t="s">
        <v>6099</v>
      </c>
      <c r="C2538">
        <v>75</v>
      </c>
      <c r="D2538">
        <v>2</v>
      </c>
      <c r="E2538">
        <v>1</v>
      </c>
      <c r="F2538" t="s">
        <v>802</v>
      </c>
      <c r="G2538" t="s">
        <v>7083</v>
      </c>
      <c r="H2538">
        <v>7</v>
      </c>
      <c r="I2538">
        <v>900002</v>
      </c>
      <c r="J2538">
        <v>9999</v>
      </c>
      <c r="K2538" t="s">
        <v>7062</v>
      </c>
      <c r="L2538">
        <v>0</v>
      </c>
      <c r="M2538" t="s">
        <v>5520</v>
      </c>
      <c r="N2538">
        <v>0</v>
      </c>
      <c r="O2538">
        <v>4336.58</v>
      </c>
      <c r="P2538">
        <v>0</v>
      </c>
      <c r="Q2538">
        <v>4336.58</v>
      </c>
      <c r="R2538">
        <v>0</v>
      </c>
      <c r="S2538">
        <v>0</v>
      </c>
    </row>
    <row r="2539" spans="1:19" x14ac:dyDescent="0.35">
      <c r="A2539">
        <v>2024</v>
      </c>
      <c r="B2539" t="s">
        <v>6099</v>
      </c>
      <c r="C2539">
        <v>75</v>
      </c>
      <c r="D2539">
        <v>2</v>
      </c>
      <c r="E2539">
        <v>5</v>
      </c>
      <c r="F2539" t="s">
        <v>803</v>
      </c>
      <c r="G2539" t="s">
        <v>6755</v>
      </c>
      <c r="H2539">
        <v>7</v>
      </c>
      <c r="I2539">
        <v>900002</v>
      </c>
      <c r="J2539">
        <v>9999</v>
      </c>
      <c r="K2539" t="s">
        <v>7062</v>
      </c>
      <c r="L2539">
        <v>0</v>
      </c>
      <c r="M2539" t="s">
        <v>5520</v>
      </c>
      <c r="N2539">
        <v>1194.47</v>
      </c>
      <c r="O2539">
        <v>1358.25</v>
      </c>
      <c r="P2539">
        <v>0</v>
      </c>
      <c r="Q2539">
        <v>262.74</v>
      </c>
      <c r="R2539">
        <v>0</v>
      </c>
      <c r="S2539">
        <v>2289.98</v>
      </c>
    </row>
    <row r="2540" spans="1:19" x14ac:dyDescent="0.35">
      <c r="A2540">
        <v>2024</v>
      </c>
      <c r="B2540" t="s">
        <v>6099</v>
      </c>
      <c r="C2540">
        <v>75</v>
      </c>
      <c r="D2540">
        <v>2</v>
      </c>
      <c r="E2540">
        <v>6</v>
      </c>
      <c r="F2540" t="s">
        <v>515</v>
      </c>
      <c r="G2540" t="s">
        <v>6101</v>
      </c>
      <c r="H2540">
        <v>7</v>
      </c>
      <c r="I2540">
        <v>900002</v>
      </c>
      <c r="J2540">
        <v>9999</v>
      </c>
      <c r="K2540" t="s">
        <v>7062</v>
      </c>
      <c r="L2540">
        <v>0</v>
      </c>
      <c r="M2540" t="s">
        <v>5520</v>
      </c>
      <c r="N2540">
        <v>6961.7</v>
      </c>
      <c r="O2540">
        <v>2472.75</v>
      </c>
      <c r="P2540">
        <v>0</v>
      </c>
      <c r="Q2540">
        <v>0</v>
      </c>
      <c r="R2540">
        <v>0</v>
      </c>
      <c r="S2540">
        <v>9434.4500000000007</v>
      </c>
    </row>
    <row r="2541" spans="1:19" x14ac:dyDescent="0.35">
      <c r="A2541">
        <v>2024</v>
      </c>
      <c r="B2541" t="s">
        <v>5770</v>
      </c>
      <c r="C2541">
        <v>77</v>
      </c>
      <c r="D2541">
        <v>2</v>
      </c>
      <c r="E2541">
        <v>2</v>
      </c>
      <c r="F2541" t="s">
        <v>811</v>
      </c>
      <c r="G2541" t="s">
        <v>6325</v>
      </c>
      <c r="H2541">
        <v>7</v>
      </c>
      <c r="I2541">
        <v>900002</v>
      </c>
      <c r="J2541">
        <v>9999</v>
      </c>
      <c r="K2541" t="s">
        <v>7062</v>
      </c>
      <c r="L2541">
        <v>0</v>
      </c>
      <c r="M2541" t="s">
        <v>5520</v>
      </c>
      <c r="N2541">
        <v>-1088.19</v>
      </c>
      <c r="O2541">
        <v>7956.72</v>
      </c>
      <c r="P2541">
        <v>0</v>
      </c>
      <c r="Q2541">
        <v>7858.34</v>
      </c>
      <c r="R2541">
        <v>0</v>
      </c>
      <c r="S2541">
        <v>-989.81</v>
      </c>
    </row>
    <row r="2542" spans="1:19" x14ac:dyDescent="0.35">
      <c r="A2542">
        <v>2024</v>
      </c>
      <c r="B2542" t="s">
        <v>5770</v>
      </c>
      <c r="C2542">
        <v>77</v>
      </c>
      <c r="D2542">
        <v>2</v>
      </c>
      <c r="E2542">
        <v>6</v>
      </c>
      <c r="F2542" t="s">
        <v>564</v>
      </c>
      <c r="G2542" t="s">
        <v>6241</v>
      </c>
      <c r="H2542">
        <v>7</v>
      </c>
      <c r="I2542">
        <v>900002</v>
      </c>
      <c r="J2542">
        <v>9999</v>
      </c>
      <c r="K2542" t="s">
        <v>7062</v>
      </c>
      <c r="L2542">
        <v>0</v>
      </c>
      <c r="M2542" t="s">
        <v>5520</v>
      </c>
      <c r="N2542">
        <v>-1057.05</v>
      </c>
      <c r="O2542">
        <v>5448.32</v>
      </c>
      <c r="P2542">
        <v>0</v>
      </c>
      <c r="Q2542">
        <v>5856.2</v>
      </c>
      <c r="R2542">
        <v>0</v>
      </c>
      <c r="S2542">
        <v>-1464.93</v>
      </c>
    </row>
    <row r="2543" spans="1:19" x14ac:dyDescent="0.35">
      <c r="A2543">
        <v>2024</v>
      </c>
      <c r="B2543" t="s">
        <v>5770</v>
      </c>
      <c r="C2543">
        <v>77</v>
      </c>
      <c r="D2543">
        <v>2</v>
      </c>
      <c r="E2543">
        <v>9</v>
      </c>
      <c r="F2543" t="s">
        <v>815</v>
      </c>
      <c r="G2543" t="s">
        <v>5771</v>
      </c>
      <c r="H2543">
        <v>7</v>
      </c>
      <c r="I2543">
        <v>900002</v>
      </c>
      <c r="J2543">
        <v>9999</v>
      </c>
      <c r="K2543" t="s">
        <v>7062</v>
      </c>
      <c r="L2543">
        <v>0</v>
      </c>
      <c r="M2543" t="s">
        <v>5520</v>
      </c>
      <c r="N2543">
        <v>1514.37</v>
      </c>
      <c r="O2543">
        <v>2763.12</v>
      </c>
      <c r="P2543">
        <v>0</v>
      </c>
      <c r="Q2543">
        <v>2763.12</v>
      </c>
      <c r="R2543">
        <v>0</v>
      </c>
      <c r="S2543">
        <v>1514.37</v>
      </c>
    </row>
    <row r="2544" spans="1:19" x14ac:dyDescent="0.35">
      <c r="A2544">
        <v>2024</v>
      </c>
      <c r="B2544" t="s">
        <v>5578</v>
      </c>
      <c r="C2544">
        <v>79</v>
      </c>
      <c r="D2544">
        <v>2</v>
      </c>
      <c r="E2544">
        <v>1</v>
      </c>
      <c r="F2544" t="s">
        <v>554</v>
      </c>
      <c r="G2544" t="s">
        <v>5727</v>
      </c>
      <c r="H2544">
        <v>7</v>
      </c>
      <c r="I2544">
        <v>900002</v>
      </c>
      <c r="J2544">
        <v>9999</v>
      </c>
      <c r="K2544" t="s">
        <v>7062</v>
      </c>
      <c r="L2544">
        <v>0</v>
      </c>
      <c r="M2544" t="s">
        <v>5520</v>
      </c>
      <c r="N2544">
        <v>3938.53</v>
      </c>
      <c r="O2544">
        <v>226209.68</v>
      </c>
      <c r="P2544">
        <v>0</v>
      </c>
      <c r="Q2544">
        <v>226151.72</v>
      </c>
      <c r="R2544">
        <v>0</v>
      </c>
      <c r="S2544">
        <v>3996.49</v>
      </c>
    </row>
    <row r="2545" spans="1:19" x14ac:dyDescent="0.35">
      <c r="A2545">
        <v>2024</v>
      </c>
      <c r="B2545" t="s">
        <v>5578</v>
      </c>
      <c r="C2545">
        <v>79</v>
      </c>
      <c r="D2545">
        <v>2</v>
      </c>
      <c r="E2545">
        <v>3</v>
      </c>
      <c r="F2545" t="s">
        <v>818</v>
      </c>
      <c r="G2545" t="s">
        <v>5750</v>
      </c>
      <c r="H2545">
        <v>7</v>
      </c>
      <c r="I2545">
        <v>900002</v>
      </c>
      <c r="J2545">
        <v>9999</v>
      </c>
      <c r="K2545" t="s">
        <v>7062</v>
      </c>
      <c r="L2545">
        <v>0</v>
      </c>
      <c r="M2545" t="s">
        <v>5520</v>
      </c>
      <c r="N2545">
        <v>0</v>
      </c>
      <c r="O2545">
        <v>6483.15</v>
      </c>
      <c r="P2545">
        <v>0</v>
      </c>
      <c r="Q2545">
        <v>6483.15</v>
      </c>
      <c r="R2545">
        <v>0</v>
      </c>
      <c r="S2545">
        <v>0</v>
      </c>
    </row>
    <row r="2546" spans="1:19" x14ac:dyDescent="0.35">
      <c r="A2546">
        <v>2024</v>
      </c>
      <c r="B2546" t="s">
        <v>5578</v>
      </c>
      <c r="C2546">
        <v>79</v>
      </c>
      <c r="D2546">
        <v>2</v>
      </c>
      <c r="E2546">
        <v>4</v>
      </c>
      <c r="F2546" t="s">
        <v>327</v>
      </c>
      <c r="G2546" t="s">
        <v>6841</v>
      </c>
      <c r="H2546">
        <v>7</v>
      </c>
      <c r="I2546">
        <v>900003</v>
      </c>
      <c r="J2546">
        <v>9999</v>
      </c>
      <c r="K2546" t="s">
        <v>7063</v>
      </c>
      <c r="L2546">
        <v>0</v>
      </c>
      <c r="M2546" t="s">
        <v>5520</v>
      </c>
      <c r="N2546">
        <v>0</v>
      </c>
      <c r="O2546">
        <v>3114.02</v>
      </c>
      <c r="P2546">
        <v>0</v>
      </c>
      <c r="Q2546">
        <v>3114.02</v>
      </c>
      <c r="R2546">
        <v>0</v>
      </c>
      <c r="S2546">
        <v>0</v>
      </c>
    </row>
    <row r="2547" spans="1:19" x14ac:dyDescent="0.35">
      <c r="A2547">
        <v>2024</v>
      </c>
      <c r="B2547" t="s">
        <v>5578</v>
      </c>
      <c r="C2547">
        <v>79</v>
      </c>
      <c r="D2547">
        <v>2</v>
      </c>
      <c r="E2547">
        <v>8</v>
      </c>
      <c r="F2547" t="s">
        <v>490</v>
      </c>
      <c r="G2547" t="s">
        <v>5579</v>
      </c>
      <c r="H2547">
        <v>7</v>
      </c>
      <c r="I2547">
        <v>900002</v>
      </c>
      <c r="J2547">
        <v>9999</v>
      </c>
      <c r="K2547" t="s">
        <v>7062</v>
      </c>
      <c r="L2547">
        <v>0</v>
      </c>
      <c r="M2547" t="s">
        <v>5520</v>
      </c>
      <c r="N2547">
        <v>538.71</v>
      </c>
      <c r="O2547">
        <v>11038.08</v>
      </c>
      <c r="P2547">
        <v>0</v>
      </c>
      <c r="Q2547">
        <v>11576.79</v>
      </c>
      <c r="R2547">
        <v>0</v>
      </c>
      <c r="S2547">
        <v>0</v>
      </c>
    </row>
    <row r="2548" spans="1:19" x14ac:dyDescent="0.35">
      <c r="A2548">
        <v>2024</v>
      </c>
      <c r="B2548" t="s">
        <v>5578</v>
      </c>
      <c r="C2548">
        <v>79</v>
      </c>
      <c r="D2548">
        <v>2</v>
      </c>
      <c r="E2548">
        <v>10</v>
      </c>
      <c r="F2548" t="s">
        <v>282</v>
      </c>
      <c r="G2548" t="s">
        <v>5807</v>
      </c>
      <c r="H2548">
        <v>7</v>
      </c>
      <c r="I2548">
        <v>900002</v>
      </c>
      <c r="J2548">
        <v>9999</v>
      </c>
      <c r="K2548" t="s">
        <v>7062</v>
      </c>
      <c r="L2548">
        <v>0</v>
      </c>
      <c r="M2548" t="s">
        <v>5520</v>
      </c>
      <c r="N2548">
        <v>7837.96</v>
      </c>
      <c r="O2548">
        <v>199429.59</v>
      </c>
      <c r="P2548">
        <v>0</v>
      </c>
      <c r="Q2548">
        <v>208904.06</v>
      </c>
      <c r="R2548">
        <v>0</v>
      </c>
      <c r="S2548">
        <v>-1636.51</v>
      </c>
    </row>
    <row r="2549" spans="1:19" x14ac:dyDescent="0.35">
      <c r="A2549">
        <v>2024</v>
      </c>
      <c r="B2549" t="s">
        <v>5578</v>
      </c>
      <c r="C2549">
        <v>79</v>
      </c>
      <c r="D2549">
        <v>2</v>
      </c>
      <c r="E2549">
        <v>13</v>
      </c>
      <c r="F2549" t="s">
        <v>820</v>
      </c>
      <c r="G2549" t="s">
        <v>5852</v>
      </c>
      <c r="H2549">
        <v>7</v>
      </c>
      <c r="I2549">
        <v>900002</v>
      </c>
      <c r="J2549">
        <v>9999</v>
      </c>
      <c r="K2549" t="s">
        <v>7062</v>
      </c>
      <c r="L2549">
        <v>0</v>
      </c>
      <c r="M2549" t="s">
        <v>5520</v>
      </c>
      <c r="N2549">
        <v>2456.06</v>
      </c>
      <c r="O2549">
        <v>40184.21</v>
      </c>
      <c r="P2549">
        <v>0</v>
      </c>
      <c r="Q2549">
        <v>35362.480000000003</v>
      </c>
      <c r="R2549">
        <v>0</v>
      </c>
      <c r="S2549">
        <v>7277.79</v>
      </c>
    </row>
    <row r="2550" spans="1:19" x14ac:dyDescent="0.35">
      <c r="A2550">
        <v>2024</v>
      </c>
      <c r="B2550" t="s">
        <v>5567</v>
      </c>
      <c r="C2550">
        <v>80</v>
      </c>
      <c r="D2550">
        <v>2</v>
      </c>
      <c r="E2550">
        <v>1</v>
      </c>
      <c r="F2550" t="s">
        <v>821</v>
      </c>
      <c r="G2550" t="s">
        <v>6112</v>
      </c>
      <c r="H2550">
        <v>7</v>
      </c>
      <c r="I2550">
        <v>900002</v>
      </c>
      <c r="J2550">
        <v>9999</v>
      </c>
      <c r="K2550" t="s">
        <v>7062</v>
      </c>
      <c r="L2550">
        <v>0</v>
      </c>
      <c r="M2550" t="s">
        <v>5520</v>
      </c>
      <c r="N2550">
        <v>17693.22</v>
      </c>
      <c r="O2550">
        <v>48787.74</v>
      </c>
      <c r="P2550">
        <v>0</v>
      </c>
      <c r="Q2550">
        <v>52148.480000000003</v>
      </c>
      <c r="R2550">
        <v>0</v>
      </c>
      <c r="S2550">
        <v>14332.48</v>
      </c>
    </row>
    <row r="2551" spans="1:19" x14ac:dyDescent="0.35">
      <c r="A2551">
        <v>2024</v>
      </c>
      <c r="B2551" t="s">
        <v>5567</v>
      </c>
      <c r="C2551">
        <v>80</v>
      </c>
      <c r="D2551">
        <v>2</v>
      </c>
      <c r="E2551">
        <v>2</v>
      </c>
      <c r="F2551" t="s">
        <v>254</v>
      </c>
      <c r="G2551" t="s">
        <v>6245</v>
      </c>
      <c r="H2551">
        <v>7</v>
      </c>
      <c r="I2551">
        <v>900002</v>
      </c>
      <c r="J2551">
        <v>9999</v>
      </c>
      <c r="K2551" t="s">
        <v>7062</v>
      </c>
      <c r="L2551">
        <v>0</v>
      </c>
      <c r="M2551" t="s">
        <v>5520</v>
      </c>
      <c r="N2551">
        <v>108.5</v>
      </c>
      <c r="O2551">
        <v>0</v>
      </c>
      <c r="P2551">
        <v>0</v>
      </c>
      <c r="Q2551">
        <v>0</v>
      </c>
      <c r="R2551">
        <v>0</v>
      </c>
      <c r="S2551">
        <v>108.5</v>
      </c>
    </row>
    <row r="2552" spans="1:19" x14ac:dyDescent="0.35">
      <c r="A2552">
        <v>2024</v>
      </c>
      <c r="B2552" t="s">
        <v>5567</v>
      </c>
      <c r="C2552">
        <v>80</v>
      </c>
      <c r="D2552">
        <v>2</v>
      </c>
      <c r="E2552">
        <v>3</v>
      </c>
      <c r="F2552" t="s">
        <v>480</v>
      </c>
      <c r="G2552" t="s">
        <v>6246</v>
      </c>
      <c r="H2552">
        <v>7</v>
      </c>
      <c r="I2552">
        <v>900002</v>
      </c>
      <c r="J2552">
        <v>9999</v>
      </c>
      <c r="K2552" t="s">
        <v>7062</v>
      </c>
      <c r="L2552">
        <v>0</v>
      </c>
      <c r="M2552" t="s">
        <v>5520</v>
      </c>
      <c r="N2552">
        <v>525.92999999999995</v>
      </c>
      <c r="O2552">
        <v>1162.77</v>
      </c>
      <c r="P2552">
        <v>0</v>
      </c>
      <c r="Q2552">
        <v>1162.77</v>
      </c>
      <c r="R2552">
        <v>0</v>
      </c>
      <c r="S2552">
        <v>525.92999999999995</v>
      </c>
    </row>
    <row r="2553" spans="1:19" x14ac:dyDescent="0.35">
      <c r="A2553">
        <v>2024</v>
      </c>
      <c r="B2553" t="s">
        <v>5567</v>
      </c>
      <c r="C2553">
        <v>80</v>
      </c>
      <c r="D2553">
        <v>2</v>
      </c>
      <c r="E2553">
        <v>4</v>
      </c>
      <c r="F2553" t="s">
        <v>311</v>
      </c>
      <c r="G2553" t="s">
        <v>6757</v>
      </c>
      <c r="H2553">
        <v>7</v>
      </c>
      <c r="I2553">
        <v>900002</v>
      </c>
      <c r="J2553">
        <v>9999</v>
      </c>
      <c r="K2553" t="s">
        <v>7062</v>
      </c>
      <c r="L2553">
        <v>0</v>
      </c>
      <c r="M2553" t="s">
        <v>5520</v>
      </c>
      <c r="N2553">
        <v>-156.32</v>
      </c>
      <c r="O2553">
        <v>1990.88</v>
      </c>
      <c r="P2553">
        <v>0</v>
      </c>
      <c r="Q2553">
        <v>435.69</v>
      </c>
      <c r="R2553">
        <v>0</v>
      </c>
      <c r="S2553">
        <v>1398.87</v>
      </c>
    </row>
    <row r="2554" spans="1:19" x14ac:dyDescent="0.35">
      <c r="A2554">
        <v>2024</v>
      </c>
      <c r="B2554" t="s">
        <v>5567</v>
      </c>
      <c r="C2554">
        <v>80</v>
      </c>
      <c r="D2554">
        <v>2</v>
      </c>
      <c r="E2554">
        <v>6</v>
      </c>
      <c r="F2554" t="s">
        <v>822</v>
      </c>
      <c r="G2554" t="s">
        <v>5568</v>
      </c>
      <c r="H2554">
        <v>7</v>
      </c>
      <c r="I2554">
        <v>900002</v>
      </c>
      <c r="J2554">
        <v>9999</v>
      </c>
      <c r="K2554" t="s">
        <v>7062</v>
      </c>
      <c r="L2554">
        <v>0</v>
      </c>
      <c r="M2554" t="s">
        <v>5520</v>
      </c>
      <c r="N2554">
        <v>0</v>
      </c>
      <c r="O2554">
        <v>5052.6899999999996</v>
      </c>
      <c r="P2554">
        <v>0</v>
      </c>
      <c r="Q2554">
        <v>0</v>
      </c>
      <c r="R2554">
        <v>0</v>
      </c>
      <c r="S2554">
        <v>5052.6899999999996</v>
      </c>
    </row>
    <row r="2555" spans="1:19" x14ac:dyDescent="0.35">
      <c r="A2555">
        <v>2024</v>
      </c>
      <c r="B2555" t="s">
        <v>6113</v>
      </c>
      <c r="C2555">
        <v>82</v>
      </c>
      <c r="D2555">
        <v>2</v>
      </c>
      <c r="E2555">
        <v>1</v>
      </c>
      <c r="F2555" t="s">
        <v>824</v>
      </c>
      <c r="G2555" t="s">
        <v>7084</v>
      </c>
      <c r="H2555">
        <v>7</v>
      </c>
      <c r="I2555">
        <v>900002</v>
      </c>
      <c r="J2555">
        <v>9999</v>
      </c>
      <c r="K2555" t="s">
        <v>7062</v>
      </c>
      <c r="L2555">
        <v>0</v>
      </c>
      <c r="M2555" t="s">
        <v>5520</v>
      </c>
      <c r="N2555">
        <v>318.24</v>
      </c>
      <c r="O2555">
        <v>2131.4699999999998</v>
      </c>
      <c r="P2555">
        <v>0</v>
      </c>
      <c r="Q2555">
        <v>2299.02</v>
      </c>
      <c r="R2555">
        <v>0</v>
      </c>
      <c r="S2555">
        <v>150.69</v>
      </c>
    </row>
    <row r="2556" spans="1:19" x14ac:dyDescent="0.35">
      <c r="A2556">
        <v>2024</v>
      </c>
      <c r="B2556" t="s">
        <v>6113</v>
      </c>
      <c r="C2556">
        <v>82</v>
      </c>
      <c r="D2556">
        <v>2</v>
      </c>
      <c r="E2556">
        <v>3</v>
      </c>
      <c r="F2556" t="s">
        <v>366</v>
      </c>
      <c r="G2556" t="s">
        <v>6115</v>
      </c>
      <c r="H2556">
        <v>7</v>
      </c>
      <c r="I2556">
        <v>900002</v>
      </c>
      <c r="J2556">
        <v>9999</v>
      </c>
      <c r="K2556" t="s">
        <v>7062</v>
      </c>
      <c r="L2556">
        <v>0</v>
      </c>
      <c r="M2556" t="s">
        <v>5520</v>
      </c>
      <c r="N2556">
        <v>1341.34</v>
      </c>
      <c r="O2556">
        <v>10345.64</v>
      </c>
      <c r="P2556">
        <v>0</v>
      </c>
      <c r="Q2556">
        <v>13770.8</v>
      </c>
      <c r="R2556">
        <v>0</v>
      </c>
      <c r="S2556">
        <v>-2083.8200000000002</v>
      </c>
    </row>
    <row r="2557" spans="1:19" x14ac:dyDescent="0.35">
      <c r="A2557">
        <v>2024</v>
      </c>
      <c r="B2557" t="s">
        <v>6113</v>
      </c>
      <c r="C2557">
        <v>82</v>
      </c>
      <c r="D2557">
        <v>2</v>
      </c>
      <c r="E2557">
        <v>4</v>
      </c>
      <c r="F2557" t="s">
        <v>327</v>
      </c>
      <c r="G2557" t="s">
        <v>6248</v>
      </c>
      <c r="H2557">
        <v>7</v>
      </c>
      <c r="I2557">
        <v>900002</v>
      </c>
      <c r="J2557">
        <v>9999</v>
      </c>
      <c r="K2557" t="s">
        <v>7062</v>
      </c>
      <c r="L2557">
        <v>0</v>
      </c>
      <c r="M2557" t="s">
        <v>5520</v>
      </c>
      <c r="N2557">
        <v>-824.76</v>
      </c>
      <c r="O2557">
        <v>48469.68</v>
      </c>
      <c r="P2557">
        <v>0</v>
      </c>
      <c r="Q2557">
        <v>45313.34</v>
      </c>
      <c r="R2557">
        <v>0</v>
      </c>
      <c r="S2557">
        <v>2331.58</v>
      </c>
    </row>
    <row r="2558" spans="1:19" x14ac:dyDescent="0.35">
      <c r="A2558">
        <v>2024</v>
      </c>
      <c r="B2558" t="s">
        <v>6113</v>
      </c>
      <c r="C2558">
        <v>82</v>
      </c>
      <c r="D2558">
        <v>2</v>
      </c>
      <c r="E2558">
        <v>5</v>
      </c>
      <c r="F2558" t="s">
        <v>825</v>
      </c>
      <c r="G2558" t="s">
        <v>6116</v>
      </c>
      <c r="H2558">
        <v>7</v>
      </c>
      <c r="I2558">
        <v>900002</v>
      </c>
      <c r="J2558">
        <v>9999</v>
      </c>
      <c r="K2558" t="s">
        <v>7062</v>
      </c>
      <c r="L2558">
        <v>0</v>
      </c>
      <c r="M2558" t="s">
        <v>5520</v>
      </c>
      <c r="N2558">
        <v>-2015.09</v>
      </c>
      <c r="O2558">
        <v>44691.43</v>
      </c>
      <c r="P2558">
        <v>0</v>
      </c>
      <c r="Q2558">
        <v>42559.34</v>
      </c>
      <c r="R2558">
        <v>0</v>
      </c>
      <c r="S2558">
        <v>117</v>
      </c>
    </row>
    <row r="2559" spans="1:19" x14ac:dyDescent="0.35">
      <c r="A2559">
        <v>2024</v>
      </c>
      <c r="B2559" t="s">
        <v>6113</v>
      </c>
      <c r="C2559">
        <v>82</v>
      </c>
      <c r="D2559">
        <v>2</v>
      </c>
      <c r="E2559">
        <v>6</v>
      </c>
      <c r="F2559" t="s">
        <v>826</v>
      </c>
      <c r="G2559" t="s">
        <v>6437</v>
      </c>
      <c r="H2559">
        <v>7</v>
      </c>
      <c r="I2559">
        <v>900002</v>
      </c>
      <c r="J2559">
        <v>9999</v>
      </c>
      <c r="K2559" t="s">
        <v>7062</v>
      </c>
      <c r="L2559">
        <v>0</v>
      </c>
      <c r="M2559" t="s">
        <v>5520</v>
      </c>
      <c r="N2559">
        <v>29683.95</v>
      </c>
      <c r="O2559">
        <v>77660.009999999995</v>
      </c>
      <c r="P2559">
        <v>0</v>
      </c>
      <c r="Q2559">
        <v>77783.08</v>
      </c>
      <c r="R2559">
        <v>0</v>
      </c>
      <c r="S2559">
        <v>29560.880000000001</v>
      </c>
    </row>
    <row r="2560" spans="1:19" x14ac:dyDescent="0.35">
      <c r="A2560">
        <v>2024</v>
      </c>
      <c r="B2560" t="s">
        <v>6113</v>
      </c>
      <c r="C2560">
        <v>82</v>
      </c>
      <c r="D2560">
        <v>2</v>
      </c>
      <c r="E2560">
        <v>7</v>
      </c>
      <c r="F2560" t="s">
        <v>690</v>
      </c>
      <c r="G2560" t="s">
        <v>6336</v>
      </c>
      <c r="H2560">
        <v>7</v>
      </c>
      <c r="I2560">
        <v>900002</v>
      </c>
      <c r="J2560">
        <v>9999</v>
      </c>
      <c r="K2560" t="s">
        <v>7062</v>
      </c>
      <c r="L2560">
        <v>0</v>
      </c>
      <c r="M2560" t="s">
        <v>5520</v>
      </c>
      <c r="N2560">
        <v>0</v>
      </c>
      <c r="O2560">
        <v>33244.550000000003</v>
      </c>
      <c r="P2560">
        <v>0</v>
      </c>
      <c r="Q2560">
        <v>33244.550000000003</v>
      </c>
      <c r="R2560">
        <v>0</v>
      </c>
      <c r="S2560">
        <v>0</v>
      </c>
    </row>
    <row r="2561" spans="1:19" x14ac:dyDescent="0.35">
      <c r="A2561">
        <v>2024</v>
      </c>
      <c r="B2561" t="s">
        <v>5793</v>
      </c>
      <c r="C2561">
        <v>83</v>
      </c>
      <c r="D2561">
        <v>2</v>
      </c>
      <c r="E2561">
        <v>1</v>
      </c>
      <c r="F2561" t="s">
        <v>431</v>
      </c>
      <c r="G2561" t="s">
        <v>6118</v>
      </c>
      <c r="H2561">
        <v>7</v>
      </c>
      <c r="I2561">
        <v>900002</v>
      </c>
      <c r="J2561">
        <v>9999</v>
      </c>
      <c r="K2561" t="s">
        <v>7062</v>
      </c>
      <c r="L2561">
        <v>0</v>
      </c>
      <c r="M2561" t="s">
        <v>5520</v>
      </c>
      <c r="N2561">
        <v>1791.53</v>
      </c>
      <c r="O2561">
        <v>51469.75</v>
      </c>
      <c r="P2561">
        <v>0</v>
      </c>
      <c r="Q2561">
        <v>51321.440000000002</v>
      </c>
      <c r="R2561">
        <v>0</v>
      </c>
      <c r="S2561">
        <v>1939.84</v>
      </c>
    </row>
    <row r="2562" spans="1:19" x14ac:dyDescent="0.35">
      <c r="A2562">
        <v>2024</v>
      </c>
      <c r="B2562" t="s">
        <v>5793</v>
      </c>
      <c r="C2562">
        <v>83</v>
      </c>
      <c r="D2562">
        <v>2</v>
      </c>
      <c r="E2562">
        <v>2</v>
      </c>
      <c r="F2562" t="s">
        <v>827</v>
      </c>
      <c r="G2562" t="s">
        <v>5794</v>
      </c>
      <c r="H2562">
        <v>7</v>
      </c>
      <c r="I2562">
        <v>900002</v>
      </c>
      <c r="J2562">
        <v>9999</v>
      </c>
      <c r="K2562" t="s">
        <v>7062</v>
      </c>
      <c r="L2562">
        <v>0</v>
      </c>
      <c r="M2562" t="s">
        <v>5520</v>
      </c>
      <c r="N2562">
        <v>1153.26</v>
      </c>
      <c r="O2562">
        <v>7245.21</v>
      </c>
      <c r="P2562">
        <v>0</v>
      </c>
      <c r="Q2562">
        <v>7149.7</v>
      </c>
      <c r="R2562">
        <v>0</v>
      </c>
      <c r="S2562">
        <v>1248.77</v>
      </c>
    </row>
    <row r="2563" spans="1:19" x14ac:dyDescent="0.35">
      <c r="A2563">
        <v>2024</v>
      </c>
      <c r="B2563" t="s">
        <v>5793</v>
      </c>
      <c r="C2563">
        <v>83</v>
      </c>
      <c r="D2563">
        <v>2</v>
      </c>
      <c r="E2563">
        <v>3</v>
      </c>
      <c r="F2563" t="s">
        <v>828</v>
      </c>
      <c r="G2563" t="s">
        <v>6156</v>
      </c>
      <c r="H2563">
        <v>7</v>
      </c>
      <c r="I2563">
        <v>900002</v>
      </c>
      <c r="J2563">
        <v>9999</v>
      </c>
      <c r="K2563" t="s">
        <v>7062</v>
      </c>
      <c r="L2563">
        <v>0</v>
      </c>
      <c r="M2563" t="s">
        <v>5520</v>
      </c>
      <c r="N2563">
        <v>0</v>
      </c>
      <c r="O2563">
        <v>21826.959999999999</v>
      </c>
      <c r="P2563">
        <v>0</v>
      </c>
      <c r="Q2563">
        <v>21826.959999999999</v>
      </c>
      <c r="R2563">
        <v>0</v>
      </c>
      <c r="S2563">
        <v>0</v>
      </c>
    </row>
    <row r="2564" spans="1:19" x14ac:dyDescent="0.35">
      <c r="A2564">
        <v>2024</v>
      </c>
      <c r="B2564" t="s">
        <v>5793</v>
      </c>
      <c r="C2564">
        <v>83</v>
      </c>
      <c r="D2564">
        <v>2</v>
      </c>
      <c r="E2564">
        <v>5</v>
      </c>
      <c r="F2564" t="s">
        <v>829</v>
      </c>
      <c r="G2564" t="s">
        <v>6438</v>
      </c>
      <c r="H2564">
        <v>7</v>
      </c>
      <c r="I2564">
        <v>900002</v>
      </c>
      <c r="J2564">
        <v>9999</v>
      </c>
      <c r="K2564" t="s">
        <v>7062</v>
      </c>
      <c r="L2564">
        <v>0</v>
      </c>
      <c r="M2564" t="s">
        <v>5520</v>
      </c>
      <c r="N2564">
        <v>-1000.56</v>
      </c>
      <c r="O2564">
        <v>3101.1</v>
      </c>
      <c r="P2564">
        <v>0</v>
      </c>
      <c r="Q2564">
        <v>0</v>
      </c>
      <c r="R2564">
        <v>0</v>
      </c>
      <c r="S2564">
        <v>2100.54</v>
      </c>
    </row>
    <row r="2565" spans="1:19" x14ac:dyDescent="0.35">
      <c r="A2565">
        <v>2024</v>
      </c>
      <c r="B2565" t="s">
        <v>5686</v>
      </c>
      <c r="C2565">
        <v>84</v>
      </c>
      <c r="D2565">
        <v>2</v>
      </c>
      <c r="E2565">
        <v>2</v>
      </c>
      <c r="F2565" t="s">
        <v>369</v>
      </c>
      <c r="G2565" t="s">
        <v>7085</v>
      </c>
      <c r="H2565">
        <v>7</v>
      </c>
      <c r="I2565">
        <v>900002</v>
      </c>
      <c r="J2565">
        <v>9999</v>
      </c>
      <c r="K2565" t="s">
        <v>7062</v>
      </c>
      <c r="L2565">
        <v>0</v>
      </c>
      <c r="M2565" t="s">
        <v>5520</v>
      </c>
      <c r="N2565">
        <v>0</v>
      </c>
      <c r="O2565">
        <v>86523.53</v>
      </c>
      <c r="P2565">
        <v>0</v>
      </c>
      <c r="Q2565">
        <v>86523.53</v>
      </c>
      <c r="R2565">
        <v>0</v>
      </c>
      <c r="S2565">
        <v>0</v>
      </c>
    </row>
    <row r="2566" spans="1:19" x14ac:dyDescent="0.35">
      <c r="A2566">
        <v>2024</v>
      </c>
      <c r="B2566" t="s">
        <v>5686</v>
      </c>
      <c r="C2566">
        <v>84</v>
      </c>
      <c r="D2566">
        <v>2</v>
      </c>
      <c r="E2566">
        <v>5</v>
      </c>
      <c r="F2566" t="s">
        <v>832</v>
      </c>
      <c r="G2566" t="s">
        <v>6871</v>
      </c>
      <c r="H2566">
        <v>7</v>
      </c>
      <c r="I2566">
        <v>900002</v>
      </c>
      <c r="J2566">
        <v>9999</v>
      </c>
      <c r="K2566" t="s">
        <v>7062</v>
      </c>
      <c r="L2566">
        <v>0</v>
      </c>
      <c r="M2566" t="s">
        <v>5520</v>
      </c>
      <c r="N2566">
        <v>7.4</v>
      </c>
      <c r="O2566">
        <v>30864</v>
      </c>
      <c r="P2566">
        <v>0</v>
      </c>
      <c r="Q2566">
        <v>30864</v>
      </c>
      <c r="R2566">
        <v>0</v>
      </c>
      <c r="S2566">
        <v>7.4</v>
      </c>
    </row>
    <row r="2567" spans="1:19" x14ac:dyDescent="0.35">
      <c r="A2567">
        <v>2024</v>
      </c>
      <c r="B2567" t="s">
        <v>5686</v>
      </c>
      <c r="C2567">
        <v>84</v>
      </c>
      <c r="D2567">
        <v>2</v>
      </c>
      <c r="E2567">
        <v>7</v>
      </c>
      <c r="F2567" t="s">
        <v>787</v>
      </c>
      <c r="G2567" t="s">
        <v>6122</v>
      </c>
      <c r="H2567">
        <v>7</v>
      </c>
      <c r="I2567">
        <v>900002</v>
      </c>
      <c r="J2567">
        <v>9999</v>
      </c>
      <c r="K2567" t="s">
        <v>7062</v>
      </c>
      <c r="L2567">
        <v>0</v>
      </c>
      <c r="M2567" t="s">
        <v>5520</v>
      </c>
      <c r="N2567">
        <v>0</v>
      </c>
      <c r="O2567">
        <v>18326.62</v>
      </c>
      <c r="P2567">
        <v>0</v>
      </c>
      <c r="Q2567">
        <v>18326.62</v>
      </c>
      <c r="R2567">
        <v>0</v>
      </c>
      <c r="S2567">
        <v>0</v>
      </c>
    </row>
    <row r="2568" spans="1:19" x14ac:dyDescent="0.35">
      <c r="A2568">
        <v>2024</v>
      </c>
      <c r="B2568" t="s">
        <v>5686</v>
      </c>
      <c r="C2568">
        <v>84</v>
      </c>
      <c r="D2568">
        <v>2</v>
      </c>
      <c r="E2568">
        <v>8</v>
      </c>
      <c r="F2568" t="s">
        <v>834</v>
      </c>
      <c r="G2568" t="s">
        <v>6123</v>
      </c>
      <c r="H2568">
        <v>7</v>
      </c>
      <c r="I2568">
        <v>900002</v>
      </c>
      <c r="J2568">
        <v>9999</v>
      </c>
      <c r="K2568" t="s">
        <v>7062</v>
      </c>
      <c r="L2568">
        <v>0</v>
      </c>
      <c r="M2568" t="s">
        <v>5520</v>
      </c>
      <c r="N2568">
        <v>2438.61</v>
      </c>
      <c r="O2568">
        <v>3735.04</v>
      </c>
      <c r="P2568">
        <v>0</v>
      </c>
      <c r="Q2568">
        <v>3633.08</v>
      </c>
      <c r="R2568">
        <v>0</v>
      </c>
      <c r="S2568">
        <v>2540.5700000000002</v>
      </c>
    </row>
    <row r="2569" spans="1:19" x14ac:dyDescent="0.35">
      <c r="A2569">
        <v>2024</v>
      </c>
      <c r="B2569" t="s">
        <v>5728</v>
      </c>
      <c r="C2569">
        <v>85</v>
      </c>
      <c r="D2569">
        <v>2</v>
      </c>
      <c r="E2569">
        <v>1</v>
      </c>
      <c r="F2569" t="s">
        <v>838</v>
      </c>
      <c r="G2569" t="s">
        <v>6249</v>
      </c>
      <c r="H2569">
        <v>7</v>
      </c>
      <c r="I2569">
        <v>900002</v>
      </c>
      <c r="J2569">
        <v>9999</v>
      </c>
      <c r="K2569" t="s">
        <v>7062</v>
      </c>
      <c r="L2569">
        <v>0</v>
      </c>
      <c r="M2569" t="s">
        <v>5520</v>
      </c>
      <c r="N2569">
        <v>-32558.86</v>
      </c>
      <c r="O2569">
        <v>0</v>
      </c>
      <c r="P2569">
        <v>0</v>
      </c>
      <c r="Q2569">
        <v>0</v>
      </c>
      <c r="R2569">
        <v>0</v>
      </c>
      <c r="S2569">
        <v>-32558.86</v>
      </c>
    </row>
    <row r="2570" spans="1:19" x14ac:dyDescent="0.35">
      <c r="A2570">
        <v>2024</v>
      </c>
      <c r="B2570" t="s">
        <v>5728</v>
      </c>
      <c r="C2570">
        <v>85</v>
      </c>
      <c r="D2570">
        <v>2</v>
      </c>
      <c r="E2570">
        <v>3</v>
      </c>
      <c r="F2570" t="s">
        <v>480</v>
      </c>
      <c r="G2570" t="s">
        <v>5783</v>
      </c>
      <c r="H2570">
        <v>7</v>
      </c>
      <c r="I2570">
        <v>900002</v>
      </c>
      <c r="J2570">
        <v>9999</v>
      </c>
      <c r="K2570" t="s">
        <v>7062</v>
      </c>
      <c r="L2570">
        <v>0</v>
      </c>
      <c r="M2570" t="s">
        <v>5520</v>
      </c>
      <c r="N2570">
        <v>170.24</v>
      </c>
      <c r="O2570">
        <v>1458.54</v>
      </c>
      <c r="P2570">
        <v>0</v>
      </c>
      <c r="Q2570">
        <v>1437.3</v>
      </c>
      <c r="R2570">
        <v>0</v>
      </c>
      <c r="S2570">
        <v>191.48</v>
      </c>
    </row>
    <row r="2571" spans="1:19" x14ac:dyDescent="0.35">
      <c r="A2571">
        <v>2024</v>
      </c>
      <c r="B2571" t="s">
        <v>5728</v>
      </c>
      <c r="C2571">
        <v>85</v>
      </c>
      <c r="D2571">
        <v>2</v>
      </c>
      <c r="E2571">
        <v>4</v>
      </c>
      <c r="F2571" t="s">
        <v>510</v>
      </c>
      <c r="G2571" t="s">
        <v>6250</v>
      </c>
      <c r="H2571">
        <v>7</v>
      </c>
      <c r="I2571">
        <v>900002</v>
      </c>
      <c r="J2571">
        <v>9999</v>
      </c>
      <c r="K2571" t="s">
        <v>7062</v>
      </c>
      <c r="L2571">
        <v>0</v>
      </c>
      <c r="M2571" t="s">
        <v>5520</v>
      </c>
      <c r="N2571">
        <v>406.29</v>
      </c>
      <c r="O2571">
        <v>14389.17</v>
      </c>
      <c r="P2571">
        <v>0</v>
      </c>
      <c r="Q2571">
        <v>14795.46</v>
      </c>
      <c r="R2571">
        <v>0</v>
      </c>
      <c r="S2571">
        <v>0</v>
      </c>
    </row>
    <row r="2572" spans="1:19" x14ac:dyDescent="0.35">
      <c r="A2572">
        <v>2024</v>
      </c>
      <c r="B2572" t="s">
        <v>5728</v>
      </c>
      <c r="C2572">
        <v>85</v>
      </c>
      <c r="D2572">
        <v>2</v>
      </c>
      <c r="E2572">
        <v>7</v>
      </c>
      <c r="F2572" t="s">
        <v>841</v>
      </c>
      <c r="G2572" t="s">
        <v>6439</v>
      </c>
      <c r="H2572">
        <v>7</v>
      </c>
      <c r="I2572">
        <v>900002</v>
      </c>
      <c r="J2572">
        <v>9999</v>
      </c>
      <c r="K2572" t="s">
        <v>7062</v>
      </c>
      <c r="L2572">
        <v>0</v>
      </c>
      <c r="M2572" t="s">
        <v>5520</v>
      </c>
      <c r="N2572">
        <v>0</v>
      </c>
      <c r="O2572">
        <v>1890.54</v>
      </c>
      <c r="P2572">
        <v>0</v>
      </c>
      <c r="Q2572">
        <v>1890.54</v>
      </c>
      <c r="R2572">
        <v>0</v>
      </c>
      <c r="S2572">
        <v>0</v>
      </c>
    </row>
    <row r="2573" spans="1:19" x14ac:dyDescent="0.35">
      <c r="A2573">
        <v>2024</v>
      </c>
      <c r="B2573" t="s">
        <v>5688</v>
      </c>
      <c r="C2573">
        <v>87</v>
      </c>
      <c r="D2573">
        <v>2</v>
      </c>
      <c r="E2573">
        <v>1</v>
      </c>
      <c r="F2573" t="s">
        <v>722</v>
      </c>
      <c r="G2573" t="s">
        <v>6271</v>
      </c>
      <c r="H2573">
        <v>7</v>
      </c>
      <c r="I2573">
        <v>900002</v>
      </c>
      <c r="J2573">
        <v>9999</v>
      </c>
      <c r="K2573" t="s">
        <v>7062</v>
      </c>
      <c r="L2573">
        <v>0</v>
      </c>
      <c r="M2573" t="s">
        <v>5520</v>
      </c>
      <c r="N2573">
        <v>-2311.2199999999998</v>
      </c>
      <c r="O2573">
        <v>12662.01</v>
      </c>
      <c r="P2573">
        <v>0</v>
      </c>
      <c r="Q2573">
        <v>10084.49</v>
      </c>
      <c r="R2573">
        <v>0</v>
      </c>
      <c r="S2573">
        <v>266.3</v>
      </c>
    </row>
    <row r="2574" spans="1:19" x14ac:dyDescent="0.35">
      <c r="A2574">
        <v>2024</v>
      </c>
      <c r="B2574" t="s">
        <v>5688</v>
      </c>
      <c r="C2574">
        <v>87</v>
      </c>
      <c r="D2574">
        <v>2</v>
      </c>
      <c r="E2574">
        <v>2</v>
      </c>
      <c r="F2574" t="s">
        <v>845</v>
      </c>
      <c r="G2574" t="s">
        <v>6758</v>
      </c>
      <c r="H2574">
        <v>7</v>
      </c>
      <c r="I2574">
        <v>900002</v>
      </c>
      <c r="J2574">
        <v>9999</v>
      </c>
      <c r="K2574" t="s">
        <v>7062</v>
      </c>
      <c r="L2574">
        <v>0</v>
      </c>
      <c r="M2574" t="s">
        <v>5520</v>
      </c>
      <c r="N2574">
        <v>-7114.31</v>
      </c>
      <c r="O2574">
        <v>8177.53</v>
      </c>
      <c r="P2574">
        <v>0</v>
      </c>
      <c r="Q2574">
        <v>3966.67</v>
      </c>
      <c r="R2574">
        <v>0</v>
      </c>
      <c r="S2574">
        <v>-2903.45</v>
      </c>
    </row>
    <row r="2575" spans="1:19" x14ac:dyDescent="0.35">
      <c r="A2575">
        <v>2024</v>
      </c>
      <c r="B2575" t="s">
        <v>5696</v>
      </c>
      <c r="C2575">
        <v>88</v>
      </c>
      <c r="D2575">
        <v>2</v>
      </c>
      <c r="E2575">
        <v>11</v>
      </c>
      <c r="F2575" t="s">
        <v>524</v>
      </c>
      <c r="G2575" t="s">
        <v>6133</v>
      </c>
      <c r="H2575">
        <v>7</v>
      </c>
      <c r="I2575">
        <v>900002</v>
      </c>
      <c r="J2575">
        <v>9999</v>
      </c>
      <c r="K2575" t="s">
        <v>7062</v>
      </c>
      <c r="L2575">
        <v>0</v>
      </c>
      <c r="M2575" t="s">
        <v>5520</v>
      </c>
      <c r="N2575">
        <v>2380.96</v>
      </c>
      <c r="O2575">
        <v>0</v>
      </c>
      <c r="P2575">
        <v>0</v>
      </c>
      <c r="Q2575">
        <v>0</v>
      </c>
      <c r="R2575">
        <v>0</v>
      </c>
      <c r="S2575">
        <v>2380.96</v>
      </c>
    </row>
    <row r="2576" spans="1:19" x14ac:dyDescent="0.35">
      <c r="A2576">
        <v>2024</v>
      </c>
      <c r="B2576" t="s">
        <v>5696</v>
      </c>
      <c r="C2576">
        <v>88</v>
      </c>
      <c r="D2576">
        <v>2</v>
      </c>
      <c r="E2576">
        <v>13</v>
      </c>
      <c r="F2576" t="s">
        <v>125</v>
      </c>
      <c r="G2576" t="s">
        <v>6251</v>
      </c>
      <c r="H2576">
        <v>7</v>
      </c>
      <c r="I2576">
        <v>900002</v>
      </c>
      <c r="J2576">
        <v>9999</v>
      </c>
      <c r="K2576" t="s">
        <v>7062</v>
      </c>
      <c r="L2576">
        <v>0</v>
      </c>
      <c r="M2576" t="s">
        <v>5520</v>
      </c>
      <c r="N2576">
        <v>3287.88</v>
      </c>
      <c r="O2576">
        <v>5632.2</v>
      </c>
      <c r="P2576">
        <v>0</v>
      </c>
      <c r="Q2576">
        <v>8920.08</v>
      </c>
      <c r="R2576">
        <v>0</v>
      </c>
      <c r="S2576">
        <v>0</v>
      </c>
    </row>
    <row r="2577" spans="1:19" x14ac:dyDescent="0.35">
      <c r="A2577">
        <v>2024</v>
      </c>
      <c r="B2577" t="s">
        <v>5551</v>
      </c>
      <c r="C2577">
        <v>89</v>
      </c>
      <c r="D2577">
        <v>2</v>
      </c>
      <c r="E2577">
        <v>2</v>
      </c>
      <c r="F2577" t="s">
        <v>853</v>
      </c>
      <c r="G2577" t="s">
        <v>6252</v>
      </c>
      <c r="H2577">
        <v>7</v>
      </c>
      <c r="I2577">
        <v>900002</v>
      </c>
      <c r="J2577">
        <v>9999</v>
      </c>
      <c r="K2577" t="s">
        <v>7062</v>
      </c>
      <c r="L2577">
        <v>0</v>
      </c>
      <c r="M2577" t="s">
        <v>5520</v>
      </c>
      <c r="N2577">
        <v>780.18</v>
      </c>
      <c r="O2577">
        <v>1839.28</v>
      </c>
      <c r="P2577">
        <v>0</v>
      </c>
      <c r="Q2577">
        <v>2619.46</v>
      </c>
      <c r="R2577">
        <v>0</v>
      </c>
      <c r="S2577">
        <v>0</v>
      </c>
    </row>
    <row r="2578" spans="1:19" x14ac:dyDescent="0.35">
      <c r="A2578">
        <v>2024</v>
      </c>
      <c r="B2578" t="s">
        <v>5551</v>
      </c>
      <c r="C2578">
        <v>89</v>
      </c>
      <c r="D2578">
        <v>2</v>
      </c>
      <c r="E2578">
        <v>3</v>
      </c>
      <c r="F2578" t="s">
        <v>391</v>
      </c>
      <c r="G2578" t="s">
        <v>6253</v>
      </c>
      <c r="H2578">
        <v>7</v>
      </c>
      <c r="I2578">
        <v>900002</v>
      </c>
      <c r="J2578">
        <v>9999</v>
      </c>
      <c r="K2578" t="s">
        <v>7062</v>
      </c>
      <c r="L2578">
        <v>0</v>
      </c>
      <c r="M2578" t="s">
        <v>5520</v>
      </c>
      <c r="N2578">
        <v>4084.45</v>
      </c>
      <c r="O2578">
        <v>8166.6</v>
      </c>
      <c r="P2578">
        <v>0</v>
      </c>
      <c r="Q2578">
        <v>6785.34</v>
      </c>
      <c r="R2578">
        <v>0</v>
      </c>
      <c r="S2578">
        <v>5465.71</v>
      </c>
    </row>
    <row r="2579" spans="1:19" x14ac:dyDescent="0.35">
      <c r="A2579">
        <v>2024</v>
      </c>
      <c r="B2579" t="s">
        <v>5551</v>
      </c>
      <c r="C2579">
        <v>89</v>
      </c>
      <c r="D2579">
        <v>2</v>
      </c>
      <c r="E2579">
        <v>5</v>
      </c>
      <c r="F2579" t="s">
        <v>854</v>
      </c>
      <c r="G2579" t="s">
        <v>6337</v>
      </c>
      <c r="H2579">
        <v>7</v>
      </c>
      <c r="I2579">
        <v>900002</v>
      </c>
      <c r="J2579">
        <v>9999</v>
      </c>
      <c r="K2579" t="s">
        <v>7062</v>
      </c>
      <c r="L2579">
        <v>0</v>
      </c>
      <c r="M2579" t="s">
        <v>5520</v>
      </c>
      <c r="N2579">
        <v>0</v>
      </c>
      <c r="O2579">
        <v>474.32</v>
      </c>
      <c r="P2579">
        <v>0</v>
      </c>
      <c r="Q2579">
        <v>474.32</v>
      </c>
      <c r="R2579">
        <v>0</v>
      </c>
      <c r="S2579">
        <v>0</v>
      </c>
    </row>
    <row r="2580" spans="1:19" x14ac:dyDescent="0.35">
      <c r="A2580">
        <v>2024</v>
      </c>
      <c r="B2580" t="s">
        <v>5551</v>
      </c>
      <c r="C2580">
        <v>89</v>
      </c>
      <c r="D2580">
        <v>2</v>
      </c>
      <c r="E2580">
        <v>9</v>
      </c>
      <c r="F2580" t="s">
        <v>300</v>
      </c>
      <c r="G2580" t="s">
        <v>6254</v>
      </c>
      <c r="H2580">
        <v>7</v>
      </c>
      <c r="I2580">
        <v>900002</v>
      </c>
      <c r="J2580">
        <v>9999</v>
      </c>
      <c r="K2580" t="s">
        <v>7062</v>
      </c>
      <c r="L2580">
        <v>0</v>
      </c>
      <c r="M2580" t="s">
        <v>5520</v>
      </c>
      <c r="N2580">
        <v>0</v>
      </c>
      <c r="O2580">
        <v>13092.67</v>
      </c>
      <c r="P2580">
        <v>0</v>
      </c>
      <c r="Q2580">
        <v>13092.67</v>
      </c>
      <c r="R2580">
        <v>0</v>
      </c>
      <c r="S2580">
        <v>0</v>
      </c>
    </row>
    <row r="2581" spans="1:19" x14ac:dyDescent="0.35">
      <c r="A2581">
        <v>2024</v>
      </c>
      <c r="B2581" t="s">
        <v>5551</v>
      </c>
      <c r="C2581">
        <v>89</v>
      </c>
      <c r="D2581">
        <v>2</v>
      </c>
      <c r="E2581">
        <v>14</v>
      </c>
      <c r="F2581" t="s">
        <v>351</v>
      </c>
      <c r="G2581" t="s">
        <v>5690</v>
      </c>
      <c r="H2581">
        <v>7</v>
      </c>
      <c r="I2581">
        <v>900002</v>
      </c>
      <c r="J2581">
        <v>9999</v>
      </c>
      <c r="K2581" t="s">
        <v>7062</v>
      </c>
      <c r="L2581">
        <v>0</v>
      </c>
      <c r="M2581" t="s">
        <v>5520</v>
      </c>
      <c r="N2581">
        <v>0</v>
      </c>
      <c r="O2581">
        <v>85206.07</v>
      </c>
      <c r="P2581">
        <v>0</v>
      </c>
      <c r="Q2581">
        <v>85206.07</v>
      </c>
      <c r="R2581">
        <v>0</v>
      </c>
      <c r="S2581">
        <v>0</v>
      </c>
    </row>
    <row r="2582" spans="1:19" x14ac:dyDescent="0.35">
      <c r="A2582">
        <v>2024</v>
      </c>
      <c r="B2582" t="s">
        <v>5551</v>
      </c>
      <c r="C2582">
        <v>89</v>
      </c>
      <c r="D2582">
        <v>2</v>
      </c>
      <c r="E2582">
        <v>15</v>
      </c>
      <c r="F2582" t="s">
        <v>627</v>
      </c>
      <c r="G2582" t="s">
        <v>6139</v>
      </c>
      <c r="H2582">
        <v>7</v>
      </c>
      <c r="I2582">
        <v>900002</v>
      </c>
      <c r="J2582">
        <v>9999</v>
      </c>
      <c r="K2582" t="s">
        <v>7062</v>
      </c>
      <c r="L2582">
        <v>0</v>
      </c>
      <c r="M2582" t="s">
        <v>5520</v>
      </c>
      <c r="N2582">
        <v>403.53</v>
      </c>
      <c r="O2582">
        <v>1159.1600000000001</v>
      </c>
      <c r="P2582">
        <v>0</v>
      </c>
      <c r="Q2582">
        <v>1092.03</v>
      </c>
      <c r="R2582">
        <v>0</v>
      </c>
      <c r="S2582">
        <v>470.66</v>
      </c>
    </row>
    <row r="2583" spans="1:19" x14ac:dyDescent="0.35">
      <c r="A2583">
        <v>2024</v>
      </c>
      <c r="B2583" t="s">
        <v>5868</v>
      </c>
      <c r="C2583">
        <v>90</v>
      </c>
      <c r="D2583">
        <v>2</v>
      </c>
      <c r="E2583">
        <v>2</v>
      </c>
      <c r="F2583" t="s">
        <v>369</v>
      </c>
      <c r="G2583" t="s">
        <v>6440</v>
      </c>
      <c r="H2583">
        <v>7</v>
      </c>
      <c r="I2583">
        <v>900002</v>
      </c>
      <c r="J2583">
        <v>9999</v>
      </c>
      <c r="K2583" t="s">
        <v>7062</v>
      </c>
      <c r="L2583">
        <v>0</v>
      </c>
      <c r="M2583" t="s">
        <v>5520</v>
      </c>
      <c r="N2583">
        <v>0</v>
      </c>
      <c r="O2583">
        <v>5408.65</v>
      </c>
      <c r="P2583">
        <v>0</v>
      </c>
      <c r="Q2583">
        <v>5408.65</v>
      </c>
      <c r="R2583">
        <v>0</v>
      </c>
      <c r="S2583">
        <v>0</v>
      </c>
    </row>
    <row r="2584" spans="1:19" x14ac:dyDescent="0.35">
      <c r="A2584">
        <v>2024</v>
      </c>
      <c r="B2584" t="s">
        <v>5773</v>
      </c>
      <c r="C2584">
        <v>91</v>
      </c>
      <c r="D2584">
        <v>2</v>
      </c>
      <c r="E2584">
        <v>5</v>
      </c>
      <c r="F2584" t="s">
        <v>480</v>
      </c>
      <c r="G2584" t="s">
        <v>6256</v>
      </c>
      <c r="H2584">
        <v>7</v>
      </c>
      <c r="I2584">
        <v>900002</v>
      </c>
      <c r="J2584">
        <v>9999</v>
      </c>
      <c r="K2584" t="s">
        <v>7062</v>
      </c>
      <c r="L2584">
        <v>0</v>
      </c>
      <c r="M2584" t="s">
        <v>5520</v>
      </c>
      <c r="N2584">
        <v>-267.08</v>
      </c>
      <c r="O2584">
        <v>8361.02</v>
      </c>
      <c r="P2584">
        <v>0</v>
      </c>
      <c r="Q2584">
        <v>6279.04</v>
      </c>
      <c r="R2584">
        <v>0</v>
      </c>
      <c r="S2584">
        <v>1814.9</v>
      </c>
    </row>
    <row r="2585" spans="1:19" x14ac:dyDescent="0.35">
      <c r="A2585">
        <v>2024</v>
      </c>
      <c r="B2585" t="s">
        <v>5775</v>
      </c>
      <c r="C2585">
        <v>92</v>
      </c>
      <c r="D2585">
        <v>2</v>
      </c>
      <c r="E2585">
        <v>1</v>
      </c>
      <c r="F2585" t="s">
        <v>574</v>
      </c>
      <c r="G2585" t="s">
        <v>6258</v>
      </c>
      <c r="H2585">
        <v>7</v>
      </c>
      <c r="I2585">
        <v>900002</v>
      </c>
      <c r="J2585">
        <v>9999</v>
      </c>
      <c r="K2585" t="s">
        <v>7062</v>
      </c>
      <c r="L2585">
        <v>0</v>
      </c>
      <c r="M2585" t="s">
        <v>5520</v>
      </c>
      <c r="N2585">
        <v>0</v>
      </c>
      <c r="O2585">
        <v>16081.58</v>
      </c>
      <c r="P2585">
        <v>0</v>
      </c>
      <c r="Q2585">
        <v>16081.58</v>
      </c>
      <c r="R2585">
        <v>0</v>
      </c>
      <c r="S2585">
        <v>0</v>
      </c>
    </row>
    <row r="2586" spans="1:19" x14ac:dyDescent="0.35">
      <c r="A2586">
        <v>2024</v>
      </c>
      <c r="B2586" t="s">
        <v>5775</v>
      </c>
      <c r="C2586">
        <v>92</v>
      </c>
      <c r="D2586">
        <v>2</v>
      </c>
      <c r="E2586">
        <v>2</v>
      </c>
      <c r="F2586" t="s">
        <v>568</v>
      </c>
      <c r="G2586" t="s">
        <v>6338</v>
      </c>
      <c r="H2586">
        <v>7</v>
      </c>
      <c r="I2586">
        <v>900002</v>
      </c>
      <c r="J2586">
        <v>9999</v>
      </c>
      <c r="K2586" t="s">
        <v>7062</v>
      </c>
      <c r="L2586">
        <v>0</v>
      </c>
      <c r="M2586" t="s">
        <v>5520</v>
      </c>
      <c r="N2586">
        <v>277</v>
      </c>
      <c r="O2586">
        <v>23858.89</v>
      </c>
      <c r="P2586">
        <v>0</v>
      </c>
      <c r="Q2586">
        <v>24135.89</v>
      </c>
      <c r="R2586">
        <v>0</v>
      </c>
      <c r="S2586">
        <v>0</v>
      </c>
    </row>
    <row r="2587" spans="1:19" x14ac:dyDescent="0.35">
      <c r="A2587">
        <v>2024</v>
      </c>
      <c r="B2587" t="s">
        <v>5775</v>
      </c>
      <c r="C2587">
        <v>92</v>
      </c>
      <c r="D2587">
        <v>2</v>
      </c>
      <c r="E2587">
        <v>3</v>
      </c>
      <c r="F2587" t="s">
        <v>862</v>
      </c>
      <c r="G2587" t="s">
        <v>5776</v>
      </c>
      <c r="H2587">
        <v>7</v>
      </c>
      <c r="I2587">
        <v>900002</v>
      </c>
      <c r="J2587">
        <v>9999</v>
      </c>
      <c r="K2587" t="s">
        <v>7062</v>
      </c>
      <c r="L2587">
        <v>0</v>
      </c>
      <c r="M2587" t="s">
        <v>5520</v>
      </c>
      <c r="N2587">
        <v>-5962.69</v>
      </c>
      <c r="O2587">
        <v>5479.29</v>
      </c>
      <c r="P2587">
        <v>0</v>
      </c>
      <c r="Q2587">
        <v>10511.81</v>
      </c>
      <c r="R2587">
        <v>0</v>
      </c>
      <c r="S2587">
        <v>-10995.21</v>
      </c>
    </row>
    <row r="2588" spans="1:19" x14ac:dyDescent="0.35">
      <c r="A2588">
        <v>2024</v>
      </c>
      <c r="B2588" t="s">
        <v>5775</v>
      </c>
      <c r="C2588">
        <v>92</v>
      </c>
      <c r="D2588">
        <v>2</v>
      </c>
      <c r="E2588">
        <v>4</v>
      </c>
      <c r="F2588" t="s">
        <v>254</v>
      </c>
      <c r="G2588" t="s">
        <v>6259</v>
      </c>
      <c r="H2588">
        <v>7</v>
      </c>
      <c r="I2588">
        <v>900002</v>
      </c>
      <c r="J2588">
        <v>9999</v>
      </c>
      <c r="K2588" t="s">
        <v>7062</v>
      </c>
      <c r="L2588">
        <v>0</v>
      </c>
      <c r="M2588" t="s">
        <v>5520</v>
      </c>
      <c r="N2588">
        <v>0</v>
      </c>
      <c r="O2588">
        <v>6345.5</v>
      </c>
      <c r="P2588">
        <v>0</v>
      </c>
      <c r="Q2588">
        <v>6345.5</v>
      </c>
      <c r="R2588">
        <v>0</v>
      </c>
      <c r="S2588">
        <v>0</v>
      </c>
    </row>
    <row r="2589" spans="1:19" x14ac:dyDescent="0.35">
      <c r="A2589">
        <v>2024</v>
      </c>
      <c r="B2589" t="s">
        <v>5775</v>
      </c>
      <c r="C2589">
        <v>92</v>
      </c>
      <c r="D2589">
        <v>2</v>
      </c>
      <c r="E2589">
        <v>6</v>
      </c>
      <c r="F2589" t="s">
        <v>614</v>
      </c>
      <c r="G2589" t="s">
        <v>6260</v>
      </c>
      <c r="H2589">
        <v>7</v>
      </c>
      <c r="I2589">
        <v>900002</v>
      </c>
      <c r="J2589">
        <v>9999</v>
      </c>
      <c r="K2589" t="s">
        <v>7062</v>
      </c>
      <c r="L2589">
        <v>0</v>
      </c>
      <c r="M2589" t="s">
        <v>5520</v>
      </c>
      <c r="N2589">
        <v>84.09</v>
      </c>
      <c r="O2589">
        <v>9019.5400000000009</v>
      </c>
      <c r="P2589">
        <v>0</v>
      </c>
      <c r="Q2589">
        <v>10213.9</v>
      </c>
      <c r="R2589">
        <v>0</v>
      </c>
      <c r="S2589">
        <v>-1110.27</v>
      </c>
    </row>
    <row r="2590" spans="1:19" x14ac:dyDescent="0.35">
      <c r="A2590">
        <v>2024</v>
      </c>
      <c r="B2590" t="s">
        <v>5775</v>
      </c>
      <c r="C2590">
        <v>92</v>
      </c>
      <c r="D2590">
        <v>2</v>
      </c>
      <c r="E2590">
        <v>7</v>
      </c>
      <c r="F2590" t="s">
        <v>863</v>
      </c>
      <c r="G2590" t="s">
        <v>6261</v>
      </c>
      <c r="H2590">
        <v>7</v>
      </c>
      <c r="I2590">
        <v>900002</v>
      </c>
      <c r="J2590">
        <v>9999</v>
      </c>
      <c r="K2590" t="s">
        <v>7062</v>
      </c>
      <c r="L2590">
        <v>0</v>
      </c>
      <c r="M2590" t="s">
        <v>5520</v>
      </c>
      <c r="N2590">
        <v>150.34</v>
      </c>
      <c r="O2590">
        <v>15870.67</v>
      </c>
      <c r="P2590">
        <v>0</v>
      </c>
      <c r="Q2590">
        <v>15870.67</v>
      </c>
      <c r="R2590">
        <v>0</v>
      </c>
      <c r="S2590">
        <v>150.34</v>
      </c>
    </row>
    <row r="2591" spans="1:19" x14ac:dyDescent="0.35">
      <c r="A2591">
        <v>2024</v>
      </c>
      <c r="B2591" t="s">
        <v>5775</v>
      </c>
      <c r="C2591">
        <v>92</v>
      </c>
      <c r="D2591">
        <v>2</v>
      </c>
      <c r="E2591">
        <v>8</v>
      </c>
      <c r="F2591" t="s">
        <v>278</v>
      </c>
      <c r="G2591" t="s">
        <v>6148</v>
      </c>
      <c r="H2591">
        <v>7</v>
      </c>
      <c r="I2591">
        <v>900002</v>
      </c>
      <c r="J2591">
        <v>9999</v>
      </c>
      <c r="K2591" t="s">
        <v>7062</v>
      </c>
      <c r="L2591">
        <v>0</v>
      </c>
      <c r="M2591" t="s">
        <v>5520</v>
      </c>
      <c r="N2591">
        <v>0</v>
      </c>
      <c r="O2591">
        <v>12185.88</v>
      </c>
      <c r="P2591">
        <v>0</v>
      </c>
      <c r="Q2591">
        <v>12185.88</v>
      </c>
      <c r="R2591">
        <v>0</v>
      </c>
      <c r="S2591">
        <v>0</v>
      </c>
    </row>
    <row r="2592" spans="1:19" x14ac:dyDescent="0.35">
      <c r="A2592">
        <v>2024</v>
      </c>
      <c r="B2592" t="s">
        <v>5775</v>
      </c>
      <c r="C2592">
        <v>92</v>
      </c>
      <c r="D2592">
        <v>2</v>
      </c>
      <c r="E2592">
        <v>9</v>
      </c>
      <c r="F2592" t="s">
        <v>125</v>
      </c>
      <c r="G2592" t="s">
        <v>6262</v>
      </c>
      <c r="H2592">
        <v>7</v>
      </c>
      <c r="I2592">
        <v>900002</v>
      </c>
      <c r="J2592">
        <v>9999</v>
      </c>
      <c r="K2592" t="s">
        <v>7062</v>
      </c>
      <c r="L2592">
        <v>0</v>
      </c>
      <c r="M2592" t="s">
        <v>5520</v>
      </c>
      <c r="N2592">
        <v>2027.82</v>
      </c>
      <c r="O2592">
        <v>4569.76</v>
      </c>
      <c r="P2592">
        <v>0</v>
      </c>
      <c r="Q2592">
        <v>5380.6</v>
      </c>
      <c r="R2592">
        <v>0</v>
      </c>
      <c r="S2592">
        <v>1216.98</v>
      </c>
    </row>
    <row r="2593" spans="1:19" x14ac:dyDescent="0.35">
      <c r="A2593">
        <v>2024</v>
      </c>
      <c r="B2593" t="s">
        <v>5523</v>
      </c>
      <c r="C2593">
        <v>2</v>
      </c>
      <c r="D2593">
        <v>2</v>
      </c>
      <c r="E2593">
        <v>17</v>
      </c>
      <c r="F2593" t="s">
        <v>340</v>
      </c>
      <c r="G2593" t="s">
        <v>5608</v>
      </c>
      <c r="H2593">
        <v>7</v>
      </c>
      <c r="I2593">
        <v>900002</v>
      </c>
      <c r="J2593">
        <v>9999</v>
      </c>
      <c r="K2593" t="s">
        <v>7086</v>
      </c>
      <c r="L2593">
        <v>0</v>
      </c>
      <c r="M2593" t="s">
        <v>5520</v>
      </c>
      <c r="N2593">
        <v>1285.08</v>
      </c>
      <c r="O2593">
        <v>5912.74</v>
      </c>
      <c r="P2593">
        <v>0</v>
      </c>
      <c r="Q2593">
        <v>4656.75</v>
      </c>
      <c r="R2593">
        <v>0</v>
      </c>
      <c r="S2593">
        <v>2541.0700000000002</v>
      </c>
    </row>
    <row r="2594" spans="1:19" x14ac:dyDescent="0.35">
      <c r="A2594">
        <v>2024</v>
      </c>
      <c r="B2594" t="s">
        <v>5763</v>
      </c>
      <c r="C2594">
        <v>18</v>
      </c>
      <c r="D2594">
        <v>2</v>
      </c>
      <c r="E2594">
        <v>4</v>
      </c>
      <c r="F2594" t="s">
        <v>369</v>
      </c>
      <c r="G2594" t="s">
        <v>5947</v>
      </c>
      <c r="H2594">
        <v>7</v>
      </c>
      <c r="I2594">
        <v>900003</v>
      </c>
      <c r="J2594">
        <v>2</v>
      </c>
      <c r="K2594" t="s">
        <v>7087</v>
      </c>
      <c r="L2594">
        <v>0</v>
      </c>
      <c r="M2594" t="s">
        <v>5520</v>
      </c>
      <c r="N2594">
        <v>1144.23</v>
      </c>
      <c r="O2594">
        <v>2145.92</v>
      </c>
      <c r="P2594">
        <v>0</v>
      </c>
      <c r="Q2594">
        <v>1836.69</v>
      </c>
      <c r="R2594">
        <v>0</v>
      </c>
      <c r="S2594">
        <v>1453.46</v>
      </c>
    </row>
    <row r="2595" spans="1:19" x14ac:dyDescent="0.35">
      <c r="A2595">
        <v>2024</v>
      </c>
      <c r="B2595" t="s">
        <v>5532</v>
      </c>
      <c r="C2595">
        <v>64</v>
      </c>
      <c r="D2595">
        <v>2</v>
      </c>
      <c r="E2595">
        <v>9</v>
      </c>
      <c r="F2595" t="s">
        <v>768</v>
      </c>
      <c r="G2595" t="s">
        <v>5622</v>
      </c>
      <c r="H2595">
        <v>7</v>
      </c>
      <c r="I2595">
        <v>900002</v>
      </c>
      <c r="J2595">
        <v>9</v>
      </c>
      <c r="K2595" t="s">
        <v>7088</v>
      </c>
      <c r="L2595">
        <v>0</v>
      </c>
      <c r="M2595" t="s">
        <v>5520</v>
      </c>
      <c r="N2595">
        <v>759.69</v>
      </c>
      <c r="O2595">
        <v>4670.4399999999996</v>
      </c>
      <c r="P2595">
        <v>0</v>
      </c>
      <c r="Q2595">
        <v>4759.92</v>
      </c>
      <c r="R2595">
        <v>0</v>
      </c>
      <c r="S2595">
        <v>670.21</v>
      </c>
    </row>
    <row r="2596" spans="1:19" x14ac:dyDescent="0.35">
      <c r="A2596">
        <v>2024</v>
      </c>
      <c r="B2596" t="s">
        <v>5717</v>
      </c>
      <c r="C2596">
        <v>45</v>
      </c>
      <c r="D2596">
        <v>2</v>
      </c>
      <c r="E2596">
        <v>5</v>
      </c>
      <c r="F2596" t="s">
        <v>667</v>
      </c>
      <c r="G2596" t="s">
        <v>6152</v>
      </c>
      <c r="H2596">
        <v>7</v>
      </c>
      <c r="I2596">
        <v>999999</v>
      </c>
      <c r="J2596">
        <v>999999</v>
      </c>
      <c r="K2596" t="s">
        <v>7089</v>
      </c>
      <c r="L2596">
        <v>0</v>
      </c>
      <c r="M2596" t="s">
        <v>5520</v>
      </c>
      <c r="N2596">
        <v>0</v>
      </c>
      <c r="O2596">
        <v>30690.62</v>
      </c>
      <c r="P2596">
        <v>0</v>
      </c>
      <c r="Q2596">
        <v>28421.86</v>
      </c>
      <c r="R2596">
        <v>0</v>
      </c>
      <c r="S2596">
        <v>2268.7600000000002</v>
      </c>
    </row>
    <row r="2597" spans="1:19" x14ac:dyDescent="0.35">
      <c r="A2597">
        <v>2024</v>
      </c>
      <c r="B2597" t="s">
        <v>5788</v>
      </c>
      <c r="C2597">
        <v>33</v>
      </c>
      <c r="D2597">
        <v>2</v>
      </c>
      <c r="E2597">
        <v>7</v>
      </c>
      <c r="F2597" t="s">
        <v>602</v>
      </c>
      <c r="G2597" t="s">
        <v>5789</v>
      </c>
      <c r="H2597">
        <v>7</v>
      </c>
      <c r="I2597">
        <v>900002</v>
      </c>
      <c r="J2597">
        <v>9999</v>
      </c>
      <c r="K2597" t="s">
        <v>7090</v>
      </c>
      <c r="L2597">
        <v>0</v>
      </c>
      <c r="M2597" t="s">
        <v>5520</v>
      </c>
      <c r="N2597">
        <v>2347.34</v>
      </c>
      <c r="O2597">
        <v>82736.320000000007</v>
      </c>
      <c r="P2597">
        <v>0</v>
      </c>
      <c r="Q2597">
        <v>63609.31</v>
      </c>
      <c r="R2597">
        <v>0</v>
      </c>
      <c r="S2597">
        <v>21474.35</v>
      </c>
    </row>
    <row r="2598" spans="1:19" x14ac:dyDescent="0.35">
      <c r="A2598">
        <v>2024</v>
      </c>
      <c r="B2598" t="s">
        <v>6455</v>
      </c>
      <c r="C2598">
        <v>72</v>
      </c>
      <c r="D2598">
        <v>2</v>
      </c>
      <c r="E2598">
        <v>3</v>
      </c>
      <c r="F2598" t="s">
        <v>527</v>
      </c>
      <c r="G2598" t="s">
        <v>6681</v>
      </c>
      <c r="H2598">
        <v>7</v>
      </c>
      <c r="I2598">
        <v>900004</v>
      </c>
      <c r="J2598">
        <v>343434</v>
      </c>
      <c r="K2598" t="s">
        <v>7091</v>
      </c>
      <c r="L2598">
        <v>0</v>
      </c>
      <c r="M2598" t="s">
        <v>5520</v>
      </c>
      <c r="N2598">
        <v>673.4</v>
      </c>
      <c r="O2598">
        <v>0</v>
      </c>
      <c r="P2598">
        <v>0</v>
      </c>
      <c r="Q2598">
        <v>673.4</v>
      </c>
      <c r="R2598">
        <v>0</v>
      </c>
      <c r="S2598">
        <v>0</v>
      </c>
    </row>
    <row r="2599" spans="1:19" x14ac:dyDescent="0.35">
      <c r="A2599">
        <v>2024</v>
      </c>
      <c r="B2599" t="s">
        <v>6007</v>
      </c>
      <c r="C2599">
        <v>39</v>
      </c>
      <c r="D2599">
        <v>2</v>
      </c>
      <c r="E2599">
        <v>1</v>
      </c>
      <c r="F2599" t="s">
        <v>666</v>
      </c>
      <c r="G2599" t="s">
        <v>6603</v>
      </c>
      <c r="H2599">
        <v>7</v>
      </c>
      <c r="I2599">
        <v>900001</v>
      </c>
      <c r="J2599">
        <v>777</v>
      </c>
      <c r="K2599" t="s">
        <v>7092</v>
      </c>
      <c r="L2599">
        <v>0</v>
      </c>
      <c r="M2599" t="s">
        <v>5520</v>
      </c>
      <c r="N2599">
        <v>288.12</v>
      </c>
      <c r="O2599">
        <v>0</v>
      </c>
      <c r="P2599">
        <v>0</v>
      </c>
      <c r="Q2599">
        <v>288.12</v>
      </c>
      <c r="R2599">
        <v>0</v>
      </c>
      <c r="S2599">
        <v>0</v>
      </c>
    </row>
    <row r="2600" spans="1:19" x14ac:dyDescent="0.35">
      <c r="A2600">
        <v>2024</v>
      </c>
      <c r="B2600" t="s">
        <v>5594</v>
      </c>
      <c r="C2600">
        <v>73</v>
      </c>
      <c r="D2600">
        <v>2</v>
      </c>
      <c r="E2600">
        <v>3</v>
      </c>
      <c r="F2600" t="s">
        <v>667</v>
      </c>
      <c r="G2600" t="s">
        <v>5725</v>
      </c>
      <c r="H2600">
        <v>7</v>
      </c>
      <c r="I2600">
        <v>900007</v>
      </c>
      <c r="J2600">
        <v>9999</v>
      </c>
      <c r="K2600" t="s">
        <v>7093</v>
      </c>
      <c r="L2600">
        <v>0</v>
      </c>
      <c r="M2600" t="s">
        <v>5520</v>
      </c>
      <c r="N2600">
        <v>3029.5</v>
      </c>
      <c r="O2600">
        <v>4858.5600000000004</v>
      </c>
      <c r="P2600">
        <v>0</v>
      </c>
      <c r="Q2600">
        <v>6822.25</v>
      </c>
      <c r="R2600">
        <v>0</v>
      </c>
      <c r="S2600">
        <v>1065.81</v>
      </c>
    </row>
    <row r="2601" spans="1:19" x14ac:dyDescent="0.35">
      <c r="A2601">
        <v>2024</v>
      </c>
      <c r="B2601" t="s">
        <v>5611</v>
      </c>
      <c r="C2601">
        <v>57</v>
      </c>
      <c r="D2601">
        <v>2</v>
      </c>
      <c r="E2601">
        <v>1</v>
      </c>
      <c r="F2601" t="s">
        <v>749</v>
      </c>
      <c r="G2601" t="s">
        <v>6630</v>
      </c>
      <c r="H2601">
        <v>7</v>
      </c>
      <c r="I2601">
        <v>900001</v>
      </c>
      <c r="J2601">
        <v>6</v>
      </c>
      <c r="K2601" t="s">
        <v>7094</v>
      </c>
      <c r="L2601">
        <v>0</v>
      </c>
      <c r="M2601" t="s">
        <v>5520</v>
      </c>
      <c r="N2601">
        <v>0</v>
      </c>
      <c r="O2601">
        <v>542.28</v>
      </c>
      <c r="P2601">
        <v>0</v>
      </c>
      <c r="Q2601">
        <v>0</v>
      </c>
      <c r="R2601">
        <v>0</v>
      </c>
      <c r="S2601">
        <v>542.28</v>
      </c>
    </row>
    <row r="2602" spans="1:19" x14ac:dyDescent="0.35">
      <c r="A2602">
        <v>2024</v>
      </c>
      <c r="B2602" t="s">
        <v>5770</v>
      </c>
      <c r="C2602">
        <v>77</v>
      </c>
      <c r="D2602">
        <v>2</v>
      </c>
      <c r="E2602">
        <v>1</v>
      </c>
      <c r="F2602" t="s">
        <v>521</v>
      </c>
      <c r="G2602" t="s">
        <v>7095</v>
      </c>
      <c r="H2602">
        <v>7</v>
      </c>
      <c r="I2602">
        <v>900008</v>
      </c>
      <c r="J2602">
        <v>12345</v>
      </c>
      <c r="K2602" t="s">
        <v>7096</v>
      </c>
      <c r="L2602">
        <v>0</v>
      </c>
      <c r="M2602" t="s">
        <v>5520</v>
      </c>
      <c r="N2602">
        <v>1343.26</v>
      </c>
      <c r="O2602">
        <v>2399.42</v>
      </c>
      <c r="P2602">
        <v>0</v>
      </c>
      <c r="Q2602">
        <v>2135.15</v>
      </c>
      <c r="R2602">
        <v>0</v>
      </c>
      <c r="S2602">
        <v>1607.53</v>
      </c>
    </row>
    <row r="2603" spans="1:19" x14ac:dyDescent="0.35">
      <c r="A2603">
        <v>2024</v>
      </c>
      <c r="B2603" t="s">
        <v>5744</v>
      </c>
      <c r="C2603">
        <v>60</v>
      </c>
      <c r="D2603">
        <v>2</v>
      </c>
      <c r="E2603">
        <v>7</v>
      </c>
      <c r="F2603" t="s">
        <v>305</v>
      </c>
      <c r="G2603" t="s">
        <v>6641</v>
      </c>
      <c r="H2603">
        <v>7</v>
      </c>
      <c r="I2603">
        <v>900001</v>
      </c>
      <c r="J2603">
        <v>2</v>
      </c>
      <c r="K2603" t="s">
        <v>7097</v>
      </c>
      <c r="L2603">
        <v>0</v>
      </c>
      <c r="M2603" t="s">
        <v>5520</v>
      </c>
      <c r="N2603">
        <v>416.93</v>
      </c>
      <c r="O2603">
        <v>451.35</v>
      </c>
      <c r="P2603">
        <v>0</v>
      </c>
      <c r="Q2603">
        <v>416.93</v>
      </c>
      <c r="R2603">
        <v>0</v>
      </c>
      <c r="S2603">
        <v>451.35</v>
      </c>
    </row>
    <row r="2604" spans="1:19" x14ac:dyDescent="0.35">
      <c r="A2604">
        <v>2024</v>
      </c>
      <c r="B2604" t="s">
        <v>5770</v>
      </c>
      <c r="C2604">
        <v>77</v>
      </c>
      <c r="D2604">
        <v>2</v>
      </c>
      <c r="E2604">
        <v>1</v>
      </c>
      <c r="F2604" t="s">
        <v>521</v>
      </c>
      <c r="G2604" t="s">
        <v>7095</v>
      </c>
      <c r="H2604">
        <v>7</v>
      </c>
      <c r="I2604">
        <v>900007</v>
      </c>
      <c r="J2604">
        <v>88888</v>
      </c>
      <c r="K2604" t="s">
        <v>7098</v>
      </c>
      <c r="L2604">
        <v>0</v>
      </c>
      <c r="M2604" t="s">
        <v>5520</v>
      </c>
      <c r="N2604">
        <v>445.45</v>
      </c>
      <c r="O2604">
        <v>6700.25</v>
      </c>
      <c r="P2604">
        <v>0</v>
      </c>
      <c r="Q2604">
        <v>6618.86</v>
      </c>
      <c r="R2604">
        <v>0</v>
      </c>
      <c r="S2604">
        <v>526.84</v>
      </c>
    </row>
    <row r="2605" spans="1:19" x14ac:dyDescent="0.35">
      <c r="A2605">
        <v>2024</v>
      </c>
      <c r="B2605" t="s">
        <v>5663</v>
      </c>
      <c r="C2605">
        <v>1</v>
      </c>
      <c r="D2605">
        <v>2</v>
      </c>
      <c r="E2605">
        <v>11</v>
      </c>
      <c r="F2605" t="s">
        <v>282</v>
      </c>
      <c r="G2605" t="s">
        <v>6523</v>
      </c>
      <c r="H2605">
        <v>7</v>
      </c>
      <c r="I2605">
        <v>999999</v>
      </c>
      <c r="J2605">
        <v>999999</v>
      </c>
      <c r="K2605" t="s">
        <v>7099</v>
      </c>
      <c r="L2605">
        <v>0</v>
      </c>
      <c r="M2605" t="s">
        <v>5520</v>
      </c>
      <c r="N2605">
        <v>0</v>
      </c>
      <c r="O2605">
        <v>2804.79</v>
      </c>
      <c r="P2605">
        <v>0</v>
      </c>
      <c r="Q2605">
        <v>2805.22</v>
      </c>
      <c r="R2605">
        <v>0</v>
      </c>
      <c r="S2605">
        <v>-0.43</v>
      </c>
    </row>
    <row r="2606" spans="1:19" x14ac:dyDescent="0.35">
      <c r="A2606">
        <v>2024</v>
      </c>
      <c r="B2606" t="s">
        <v>6177</v>
      </c>
      <c r="C2606">
        <v>14</v>
      </c>
      <c r="D2606">
        <v>2</v>
      </c>
      <c r="E2606">
        <v>1</v>
      </c>
      <c r="F2606" t="s">
        <v>536</v>
      </c>
      <c r="G2606" t="s">
        <v>6546</v>
      </c>
      <c r="H2606">
        <v>7</v>
      </c>
      <c r="I2606">
        <v>900001</v>
      </c>
      <c r="J2606">
        <v>6</v>
      </c>
      <c r="K2606" t="s">
        <v>7100</v>
      </c>
      <c r="L2606">
        <v>0</v>
      </c>
      <c r="M2606" t="s">
        <v>5520</v>
      </c>
      <c r="N2606">
        <v>605.58000000000004</v>
      </c>
      <c r="O2606">
        <v>4182.88</v>
      </c>
      <c r="P2606">
        <v>0</v>
      </c>
      <c r="Q2606">
        <v>3013.09</v>
      </c>
      <c r="R2606">
        <v>0</v>
      </c>
      <c r="S2606">
        <v>1775.37</v>
      </c>
    </row>
    <row r="2607" spans="1:19" x14ac:dyDescent="0.35">
      <c r="A2607">
        <v>2024</v>
      </c>
      <c r="B2607" t="s">
        <v>6177</v>
      </c>
      <c r="C2607">
        <v>14</v>
      </c>
      <c r="D2607">
        <v>2</v>
      </c>
      <c r="E2607">
        <v>8</v>
      </c>
      <c r="F2607" t="s">
        <v>455</v>
      </c>
      <c r="G2607" t="s">
        <v>6548</v>
      </c>
      <c r="H2607">
        <v>7</v>
      </c>
      <c r="I2607">
        <v>900001</v>
      </c>
      <c r="J2607">
        <v>9</v>
      </c>
      <c r="K2607" t="s">
        <v>7099</v>
      </c>
      <c r="L2607">
        <v>0</v>
      </c>
      <c r="M2607" t="s">
        <v>5520</v>
      </c>
      <c r="N2607">
        <v>1391.62</v>
      </c>
      <c r="O2607">
        <v>4275.8</v>
      </c>
      <c r="P2607">
        <v>0</v>
      </c>
      <c r="Q2607">
        <v>5355.32</v>
      </c>
      <c r="R2607">
        <v>0</v>
      </c>
      <c r="S2607">
        <v>312.10000000000002</v>
      </c>
    </row>
    <row r="2608" spans="1:19" x14ac:dyDescent="0.35">
      <c r="A2608">
        <v>2024</v>
      </c>
      <c r="B2608" t="s">
        <v>6177</v>
      </c>
      <c r="C2608">
        <v>14</v>
      </c>
      <c r="D2608">
        <v>2</v>
      </c>
      <c r="E2608">
        <v>9</v>
      </c>
      <c r="F2608" t="s">
        <v>541</v>
      </c>
      <c r="G2608" t="s">
        <v>7101</v>
      </c>
      <c r="H2608">
        <v>7</v>
      </c>
      <c r="I2608">
        <v>999999</v>
      </c>
      <c r="J2608">
        <v>999999</v>
      </c>
      <c r="K2608" t="s">
        <v>7099</v>
      </c>
      <c r="L2608">
        <v>0</v>
      </c>
      <c r="M2608" t="s">
        <v>5520</v>
      </c>
      <c r="N2608">
        <v>907.45</v>
      </c>
      <c r="O2608">
        <v>6415.44</v>
      </c>
      <c r="P2608">
        <v>0</v>
      </c>
      <c r="Q2608">
        <v>7322.89</v>
      </c>
      <c r="R2608">
        <v>0</v>
      </c>
      <c r="S2608">
        <v>0</v>
      </c>
    </row>
    <row r="2609" spans="1:19" x14ac:dyDescent="0.35">
      <c r="A2609">
        <v>2024</v>
      </c>
      <c r="B2609" t="s">
        <v>5673</v>
      </c>
      <c r="C2609">
        <v>15</v>
      </c>
      <c r="D2609">
        <v>2</v>
      </c>
      <c r="E2609">
        <v>2</v>
      </c>
      <c r="F2609" t="s">
        <v>391</v>
      </c>
      <c r="G2609" t="s">
        <v>6550</v>
      </c>
      <c r="H2609">
        <v>7</v>
      </c>
      <c r="I2609">
        <v>950088</v>
      </c>
      <c r="J2609">
        <v>3</v>
      </c>
      <c r="K2609" t="s">
        <v>7099</v>
      </c>
      <c r="L2609">
        <v>0</v>
      </c>
      <c r="M2609" t="s">
        <v>5520</v>
      </c>
      <c r="N2609">
        <v>2962.26</v>
      </c>
      <c r="O2609">
        <v>3512.48</v>
      </c>
      <c r="P2609">
        <v>0</v>
      </c>
      <c r="Q2609">
        <v>3509.04</v>
      </c>
      <c r="R2609">
        <v>0</v>
      </c>
      <c r="S2609">
        <v>2965.7</v>
      </c>
    </row>
    <row r="2610" spans="1:19" x14ac:dyDescent="0.35">
      <c r="A2610">
        <v>2024</v>
      </c>
      <c r="B2610" t="s">
        <v>5673</v>
      </c>
      <c r="C2610">
        <v>15</v>
      </c>
      <c r="D2610">
        <v>2</v>
      </c>
      <c r="E2610">
        <v>3</v>
      </c>
      <c r="F2610" t="s">
        <v>354</v>
      </c>
      <c r="G2610" t="s">
        <v>6551</v>
      </c>
      <c r="H2610">
        <v>7</v>
      </c>
      <c r="I2610">
        <v>900001</v>
      </c>
      <c r="J2610">
        <v>6</v>
      </c>
      <c r="K2610" t="s">
        <v>7099</v>
      </c>
      <c r="L2610">
        <v>0</v>
      </c>
      <c r="M2610" t="s">
        <v>5520</v>
      </c>
      <c r="N2610">
        <v>951.96</v>
      </c>
      <c r="O2610">
        <v>1791.97</v>
      </c>
      <c r="P2610">
        <v>0</v>
      </c>
      <c r="Q2610">
        <v>1793.65</v>
      </c>
      <c r="R2610">
        <v>0</v>
      </c>
      <c r="S2610">
        <v>950.28</v>
      </c>
    </row>
    <row r="2611" spans="1:19" x14ac:dyDescent="0.35">
      <c r="A2611">
        <v>2024</v>
      </c>
      <c r="B2611" t="s">
        <v>5554</v>
      </c>
      <c r="C2611">
        <v>23</v>
      </c>
      <c r="D2611">
        <v>2</v>
      </c>
      <c r="E2611">
        <v>5</v>
      </c>
      <c r="F2611" t="s">
        <v>546</v>
      </c>
      <c r="G2611" t="s">
        <v>5666</v>
      </c>
      <c r="H2611">
        <v>7</v>
      </c>
      <c r="I2611">
        <v>950134</v>
      </c>
      <c r="J2611">
        <v>3</v>
      </c>
      <c r="K2611" t="s">
        <v>7099</v>
      </c>
      <c r="L2611">
        <v>0</v>
      </c>
      <c r="M2611" t="s">
        <v>5520</v>
      </c>
      <c r="N2611">
        <v>46.57</v>
      </c>
      <c r="O2611">
        <v>676.74</v>
      </c>
      <c r="P2611">
        <v>0</v>
      </c>
      <c r="Q2611">
        <v>677.55</v>
      </c>
      <c r="R2611">
        <v>0</v>
      </c>
      <c r="S2611">
        <v>45.76</v>
      </c>
    </row>
    <row r="2612" spans="1:19" x14ac:dyDescent="0.35">
      <c r="A2612">
        <v>2024</v>
      </c>
      <c r="B2612" t="s">
        <v>5554</v>
      </c>
      <c r="C2612">
        <v>23</v>
      </c>
      <c r="D2612">
        <v>2</v>
      </c>
      <c r="E2612">
        <v>6</v>
      </c>
      <c r="F2612" t="s">
        <v>590</v>
      </c>
      <c r="G2612" t="s">
        <v>5555</v>
      </c>
      <c r="H2612">
        <v>7</v>
      </c>
      <c r="I2612">
        <v>900004</v>
      </c>
      <c r="J2612">
        <v>9999</v>
      </c>
      <c r="K2612" t="s">
        <v>7099</v>
      </c>
      <c r="L2612">
        <v>0</v>
      </c>
      <c r="M2612" t="s">
        <v>5520</v>
      </c>
      <c r="N2612">
        <v>1399.71</v>
      </c>
      <c r="O2612">
        <v>3120.84</v>
      </c>
      <c r="P2612">
        <v>0</v>
      </c>
      <c r="Q2612">
        <v>3067.38</v>
      </c>
      <c r="R2612">
        <v>0</v>
      </c>
      <c r="S2612">
        <v>1453.17</v>
      </c>
    </row>
    <row r="2613" spans="1:19" x14ac:dyDescent="0.35">
      <c r="A2613">
        <v>2024</v>
      </c>
      <c r="B2613" t="s">
        <v>5730</v>
      </c>
      <c r="C2613">
        <v>25</v>
      </c>
      <c r="D2613">
        <v>2</v>
      </c>
      <c r="E2613">
        <v>1</v>
      </c>
      <c r="F2613" t="s">
        <v>601</v>
      </c>
      <c r="G2613" t="s">
        <v>5731</v>
      </c>
      <c r="H2613">
        <v>7</v>
      </c>
      <c r="I2613">
        <v>999999</v>
      </c>
      <c r="J2613">
        <v>999999</v>
      </c>
      <c r="K2613" t="s">
        <v>7099</v>
      </c>
      <c r="L2613">
        <v>0</v>
      </c>
      <c r="M2613" t="s">
        <v>5520</v>
      </c>
      <c r="N2613">
        <v>0</v>
      </c>
      <c r="O2613">
        <v>975.4</v>
      </c>
      <c r="P2613">
        <v>0</v>
      </c>
      <c r="Q2613">
        <v>975.39</v>
      </c>
      <c r="R2613">
        <v>0</v>
      </c>
      <c r="S2613">
        <v>0.01</v>
      </c>
    </row>
    <row r="2614" spans="1:19" x14ac:dyDescent="0.35">
      <c r="A2614">
        <v>2024</v>
      </c>
      <c r="B2614" t="s">
        <v>5964</v>
      </c>
      <c r="C2614">
        <v>26</v>
      </c>
      <c r="D2614">
        <v>2</v>
      </c>
      <c r="E2614">
        <v>4</v>
      </c>
      <c r="F2614" t="s">
        <v>527</v>
      </c>
      <c r="G2614" t="s">
        <v>7009</v>
      </c>
      <c r="H2614">
        <v>7</v>
      </c>
      <c r="I2614">
        <v>900001</v>
      </c>
      <c r="J2614">
        <v>9999</v>
      </c>
      <c r="K2614" t="s">
        <v>7102</v>
      </c>
      <c r="L2614">
        <v>0</v>
      </c>
      <c r="M2614" t="s">
        <v>5520</v>
      </c>
      <c r="N2614">
        <v>1040.1099999999999</v>
      </c>
      <c r="O2614">
        <v>1359</v>
      </c>
      <c r="P2614">
        <v>0</v>
      </c>
      <c r="Q2614">
        <v>1359</v>
      </c>
      <c r="R2614">
        <v>0</v>
      </c>
      <c r="S2614">
        <v>1040.1099999999999</v>
      </c>
    </row>
    <row r="2615" spans="1:19" x14ac:dyDescent="0.35">
      <c r="A2615">
        <v>2024</v>
      </c>
      <c r="B2615" t="s">
        <v>5788</v>
      </c>
      <c r="C2615">
        <v>33</v>
      </c>
      <c r="D2615">
        <v>2</v>
      </c>
      <c r="E2615">
        <v>6</v>
      </c>
      <c r="F2615" t="s">
        <v>369</v>
      </c>
      <c r="G2615" t="s">
        <v>6594</v>
      </c>
      <c r="H2615">
        <v>7</v>
      </c>
      <c r="I2615">
        <v>900001</v>
      </c>
      <c r="J2615">
        <v>9999</v>
      </c>
      <c r="K2615" t="s">
        <v>7102</v>
      </c>
      <c r="L2615">
        <v>0</v>
      </c>
      <c r="M2615" t="s">
        <v>5520</v>
      </c>
      <c r="N2615">
        <v>202.09</v>
      </c>
      <c r="O2615">
        <v>849.21</v>
      </c>
      <c r="P2615">
        <v>0</v>
      </c>
      <c r="Q2615">
        <v>1499.87</v>
      </c>
      <c r="R2615">
        <v>0</v>
      </c>
      <c r="S2615">
        <v>-448.57</v>
      </c>
    </row>
    <row r="2616" spans="1:19" x14ac:dyDescent="0.35">
      <c r="A2616">
        <v>2024</v>
      </c>
      <c r="B2616" t="s">
        <v>5788</v>
      </c>
      <c r="C2616">
        <v>33</v>
      </c>
      <c r="D2616">
        <v>2</v>
      </c>
      <c r="E2616">
        <v>12</v>
      </c>
      <c r="F2616" t="s">
        <v>635</v>
      </c>
      <c r="G2616" t="s">
        <v>5791</v>
      </c>
      <c r="H2616">
        <v>7</v>
      </c>
      <c r="I2616">
        <v>950247</v>
      </c>
      <c r="J2616">
        <v>5</v>
      </c>
      <c r="K2616" t="s">
        <v>7099</v>
      </c>
      <c r="L2616">
        <v>0</v>
      </c>
      <c r="M2616" t="s">
        <v>5520</v>
      </c>
      <c r="N2616">
        <v>500.48</v>
      </c>
      <c r="O2616">
        <v>534.83000000000004</v>
      </c>
      <c r="P2616">
        <v>0</v>
      </c>
      <c r="Q2616">
        <v>944.09</v>
      </c>
      <c r="R2616">
        <v>0</v>
      </c>
      <c r="S2616">
        <v>91.22</v>
      </c>
    </row>
    <row r="2617" spans="1:19" x14ac:dyDescent="0.35">
      <c r="A2617">
        <v>2024</v>
      </c>
      <c r="B2617" t="s">
        <v>5813</v>
      </c>
      <c r="C2617">
        <v>35</v>
      </c>
      <c r="D2617">
        <v>2</v>
      </c>
      <c r="E2617">
        <v>10</v>
      </c>
      <c r="F2617" t="s">
        <v>278</v>
      </c>
      <c r="G2617" t="s">
        <v>5999</v>
      </c>
      <c r="H2617">
        <v>7</v>
      </c>
      <c r="I2617">
        <v>999999</v>
      </c>
      <c r="J2617">
        <v>999999</v>
      </c>
      <c r="K2617" t="s">
        <v>7099</v>
      </c>
      <c r="L2617">
        <v>0</v>
      </c>
      <c r="M2617" t="s">
        <v>5520</v>
      </c>
      <c r="N2617">
        <v>1199.4100000000001</v>
      </c>
      <c r="O2617">
        <v>2655.72</v>
      </c>
      <c r="P2617">
        <v>0</v>
      </c>
      <c r="Q2617">
        <v>0</v>
      </c>
      <c r="R2617">
        <v>0</v>
      </c>
      <c r="S2617">
        <v>3855.13</v>
      </c>
    </row>
    <row r="2618" spans="1:19" x14ac:dyDescent="0.35">
      <c r="A2618">
        <v>2024</v>
      </c>
      <c r="B2618" t="s">
        <v>5589</v>
      </c>
      <c r="C2618">
        <v>40</v>
      </c>
      <c r="D2618">
        <v>2</v>
      </c>
      <c r="E2618">
        <v>2</v>
      </c>
      <c r="F2618" t="s">
        <v>674</v>
      </c>
      <c r="G2618" t="s">
        <v>6010</v>
      </c>
      <c r="H2618">
        <v>7</v>
      </c>
      <c r="I2618">
        <v>999999</v>
      </c>
      <c r="J2618">
        <v>999999</v>
      </c>
      <c r="K2618" t="s">
        <v>7099</v>
      </c>
      <c r="L2618">
        <v>0</v>
      </c>
      <c r="M2618" t="s">
        <v>5520</v>
      </c>
      <c r="N2618">
        <v>0</v>
      </c>
      <c r="O2618">
        <v>3062.36</v>
      </c>
      <c r="P2618">
        <v>0</v>
      </c>
      <c r="Q2618">
        <v>2890.21</v>
      </c>
      <c r="R2618">
        <v>0</v>
      </c>
      <c r="S2618">
        <v>172.15</v>
      </c>
    </row>
    <row r="2619" spans="1:19" x14ac:dyDescent="0.35">
      <c r="A2619">
        <v>2024</v>
      </c>
      <c r="B2619" t="s">
        <v>5572</v>
      </c>
      <c r="C2619">
        <v>46</v>
      </c>
      <c r="D2619">
        <v>2</v>
      </c>
      <c r="E2619">
        <v>6</v>
      </c>
      <c r="F2619" t="s">
        <v>709</v>
      </c>
      <c r="G2619" t="s">
        <v>5648</v>
      </c>
      <c r="H2619">
        <v>7</v>
      </c>
      <c r="I2619">
        <v>999999</v>
      </c>
      <c r="J2619">
        <v>999999</v>
      </c>
      <c r="K2619" t="s">
        <v>7099</v>
      </c>
      <c r="L2619">
        <v>0</v>
      </c>
      <c r="M2619" t="s">
        <v>5520</v>
      </c>
      <c r="N2619">
        <v>0</v>
      </c>
      <c r="O2619">
        <v>933.36</v>
      </c>
      <c r="P2619">
        <v>0</v>
      </c>
      <c r="Q2619">
        <v>933.36</v>
      </c>
      <c r="R2619">
        <v>0</v>
      </c>
      <c r="S2619">
        <v>0</v>
      </c>
    </row>
    <row r="2620" spans="1:19" x14ac:dyDescent="0.35">
      <c r="A2620">
        <v>2024</v>
      </c>
      <c r="B2620" t="s">
        <v>5586</v>
      </c>
      <c r="C2620">
        <v>47</v>
      </c>
      <c r="D2620">
        <v>2</v>
      </c>
      <c r="E2620">
        <v>1</v>
      </c>
      <c r="F2620" t="s">
        <v>715</v>
      </c>
      <c r="G2620" t="s">
        <v>6620</v>
      </c>
      <c r="H2620">
        <v>7</v>
      </c>
      <c r="I2620">
        <v>900001</v>
      </c>
      <c r="J2620">
        <v>13</v>
      </c>
      <c r="K2620" t="s">
        <v>7102</v>
      </c>
      <c r="L2620">
        <v>0</v>
      </c>
      <c r="M2620" t="s">
        <v>5520</v>
      </c>
      <c r="N2620">
        <v>269.67</v>
      </c>
      <c r="O2620">
        <v>607.62</v>
      </c>
      <c r="P2620">
        <v>0</v>
      </c>
      <c r="Q2620">
        <v>877.29</v>
      </c>
      <c r="R2620">
        <v>0</v>
      </c>
      <c r="S2620">
        <v>0</v>
      </c>
    </row>
    <row r="2621" spans="1:19" x14ac:dyDescent="0.35">
      <c r="A2621">
        <v>2024</v>
      </c>
      <c r="B2621" t="s">
        <v>5564</v>
      </c>
      <c r="C2621">
        <v>48</v>
      </c>
      <c r="D2621">
        <v>2</v>
      </c>
      <c r="E2621">
        <v>3</v>
      </c>
      <c r="F2621" t="s">
        <v>500</v>
      </c>
      <c r="G2621" t="s">
        <v>5853</v>
      </c>
      <c r="H2621">
        <v>7</v>
      </c>
      <c r="I2621">
        <v>909100</v>
      </c>
      <c r="J2621">
        <v>9100</v>
      </c>
      <c r="K2621" t="s">
        <v>7099</v>
      </c>
      <c r="L2621">
        <v>0</v>
      </c>
      <c r="M2621" t="s">
        <v>5520</v>
      </c>
      <c r="N2621">
        <v>374.85</v>
      </c>
      <c r="O2621">
        <v>374.85</v>
      </c>
      <c r="P2621">
        <v>0</v>
      </c>
      <c r="Q2621">
        <v>374.85</v>
      </c>
      <c r="R2621">
        <v>0</v>
      </c>
      <c r="S2621">
        <v>374.85</v>
      </c>
    </row>
    <row r="2622" spans="1:19" x14ac:dyDescent="0.35">
      <c r="A2622">
        <v>2024</v>
      </c>
      <c r="B2622" t="s">
        <v>5564</v>
      </c>
      <c r="C2622">
        <v>48</v>
      </c>
      <c r="D2622">
        <v>2</v>
      </c>
      <c r="E2622">
        <v>4</v>
      </c>
      <c r="F2622" t="s">
        <v>723</v>
      </c>
      <c r="G2622" t="s">
        <v>5855</v>
      </c>
      <c r="H2622">
        <v>7</v>
      </c>
      <c r="I2622">
        <v>909100</v>
      </c>
      <c r="J2622">
        <v>9100</v>
      </c>
      <c r="K2622" t="s">
        <v>7099</v>
      </c>
      <c r="L2622">
        <v>0</v>
      </c>
      <c r="M2622" t="s">
        <v>5520</v>
      </c>
      <c r="N2622">
        <v>0</v>
      </c>
      <c r="O2622">
        <v>803.27</v>
      </c>
      <c r="P2622">
        <v>0</v>
      </c>
      <c r="Q2622">
        <v>803.27</v>
      </c>
      <c r="R2622">
        <v>0</v>
      </c>
      <c r="S2622">
        <v>0</v>
      </c>
    </row>
    <row r="2623" spans="1:19" x14ac:dyDescent="0.35">
      <c r="A2623">
        <v>2024</v>
      </c>
      <c r="B2623" t="s">
        <v>5564</v>
      </c>
      <c r="C2623">
        <v>48</v>
      </c>
      <c r="D2623">
        <v>2</v>
      </c>
      <c r="E2623">
        <v>5</v>
      </c>
      <c r="F2623" t="s">
        <v>618</v>
      </c>
      <c r="G2623" t="s">
        <v>6462</v>
      </c>
      <c r="H2623">
        <v>7</v>
      </c>
      <c r="I2623">
        <v>909100</v>
      </c>
      <c r="J2623">
        <v>9100</v>
      </c>
      <c r="K2623" t="s">
        <v>7099</v>
      </c>
      <c r="L2623">
        <v>0</v>
      </c>
      <c r="M2623" t="s">
        <v>5520</v>
      </c>
      <c r="N2623">
        <v>0</v>
      </c>
      <c r="O2623">
        <v>2126.7600000000002</v>
      </c>
      <c r="P2623">
        <v>0</v>
      </c>
      <c r="Q2623">
        <v>2126.7600000000002</v>
      </c>
      <c r="R2623">
        <v>0</v>
      </c>
      <c r="S2623">
        <v>0</v>
      </c>
    </row>
    <row r="2624" spans="1:19" x14ac:dyDescent="0.35">
      <c r="A2624">
        <v>2024</v>
      </c>
      <c r="B2624" t="s">
        <v>5564</v>
      </c>
      <c r="C2624">
        <v>48</v>
      </c>
      <c r="D2624">
        <v>2</v>
      </c>
      <c r="E2624">
        <v>14</v>
      </c>
      <c r="F2624" t="s">
        <v>455</v>
      </c>
      <c r="G2624" t="s">
        <v>5856</v>
      </c>
      <c r="H2624">
        <v>7</v>
      </c>
      <c r="I2624">
        <v>909100</v>
      </c>
      <c r="J2624">
        <v>9100</v>
      </c>
      <c r="K2624" t="s">
        <v>7099</v>
      </c>
      <c r="L2624">
        <v>0</v>
      </c>
      <c r="M2624" t="s">
        <v>5520</v>
      </c>
      <c r="N2624">
        <v>2172.7199999999998</v>
      </c>
      <c r="O2624">
        <v>20156.22</v>
      </c>
      <c r="P2624">
        <v>0</v>
      </c>
      <c r="Q2624">
        <v>20681.349999999999</v>
      </c>
      <c r="R2624">
        <v>0</v>
      </c>
      <c r="S2624">
        <v>1647.59</v>
      </c>
    </row>
    <row r="2625" spans="1:19" x14ac:dyDescent="0.35">
      <c r="A2625">
        <v>2024</v>
      </c>
      <c r="B2625" t="s">
        <v>5603</v>
      </c>
      <c r="C2625">
        <v>54</v>
      </c>
      <c r="D2625">
        <v>2</v>
      </c>
      <c r="E2625">
        <v>1</v>
      </c>
      <c r="F2625" t="s">
        <v>622</v>
      </c>
      <c r="G2625" t="s">
        <v>6052</v>
      </c>
      <c r="H2625">
        <v>7</v>
      </c>
      <c r="I2625">
        <v>900001</v>
      </c>
      <c r="J2625">
        <v>900</v>
      </c>
      <c r="K2625" t="s">
        <v>7099</v>
      </c>
      <c r="L2625">
        <v>0</v>
      </c>
      <c r="M2625" t="s">
        <v>5520</v>
      </c>
      <c r="N2625">
        <v>0</v>
      </c>
      <c r="O2625">
        <v>859.26</v>
      </c>
      <c r="P2625">
        <v>0</v>
      </c>
      <c r="Q2625">
        <v>859.26</v>
      </c>
      <c r="R2625">
        <v>0</v>
      </c>
      <c r="S2625">
        <v>0</v>
      </c>
    </row>
    <row r="2626" spans="1:19" x14ac:dyDescent="0.35">
      <c r="A2626">
        <v>2024</v>
      </c>
      <c r="B2626" t="s">
        <v>5611</v>
      </c>
      <c r="C2626">
        <v>57</v>
      </c>
      <c r="D2626">
        <v>2</v>
      </c>
      <c r="E2626">
        <v>10</v>
      </c>
      <c r="F2626" t="s">
        <v>750</v>
      </c>
      <c r="G2626" t="s">
        <v>5734</v>
      </c>
      <c r="H2626">
        <v>7</v>
      </c>
      <c r="I2626">
        <v>999999</v>
      </c>
      <c r="J2626">
        <v>999999</v>
      </c>
      <c r="K2626" t="s">
        <v>7099</v>
      </c>
      <c r="L2626">
        <v>0</v>
      </c>
      <c r="M2626" t="s">
        <v>5520</v>
      </c>
      <c r="N2626">
        <v>2134.5100000000002</v>
      </c>
      <c r="O2626">
        <v>0</v>
      </c>
      <c r="P2626">
        <v>0</v>
      </c>
      <c r="Q2626">
        <v>0</v>
      </c>
      <c r="R2626">
        <v>0</v>
      </c>
      <c r="S2626">
        <v>2134.5100000000002</v>
      </c>
    </row>
    <row r="2627" spans="1:19" x14ac:dyDescent="0.35">
      <c r="A2627">
        <v>2024</v>
      </c>
      <c r="B2627" t="s">
        <v>5611</v>
      </c>
      <c r="C2627">
        <v>57</v>
      </c>
      <c r="D2627">
        <v>2</v>
      </c>
      <c r="E2627">
        <v>13</v>
      </c>
      <c r="F2627" t="s">
        <v>417</v>
      </c>
      <c r="G2627" t="s">
        <v>6633</v>
      </c>
      <c r="H2627">
        <v>7</v>
      </c>
      <c r="I2627">
        <v>999999</v>
      </c>
      <c r="J2627">
        <v>999999</v>
      </c>
      <c r="K2627" t="s">
        <v>7099</v>
      </c>
      <c r="L2627">
        <v>0</v>
      </c>
      <c r="M2627" t="s">
        <v>5520</v>
      </c>
      <c r="N2627">
        <v>2462.67</v>
      </c>
      <c r="O2627">
        <v>3621.78</v>
      </c>
      <c r="P2627">
        <v>0</v>
      </c>
      <c r="Q2627">
        <v>3244.72</v>
      </c>
      <c r="R2627">
        <v>0</v>
      </c>
      <c r="S2627">
        <v>2839.73</v>
      </c>
    </row>
    <row r="2628" spans="1:19" x14ac:dyDescent="0.35">
      <c r="A2628">
        <v>2024</v>
      </c>
      <c r="B2628" t="s">
        <v>5744</v>
      </c>
      <c r="C2628">
        <v>60</v>
      </c>
      <c r="D2628">
        <v>2</v>
      </c>
      <c r="E2628">
        <v>8</v>
      </c>
      <c r="F2628" t="s">
        <v>314</v>
      </c>
      <c r="G2628" t="s">
        <v>6642</v>
      </c>
      <c r="H2628">
        <v>7</v>
      </c>
      <c r="I2628">
        <v>900002</v>
      </c>
      <c r="J2628">
        <v>12</v>
      </c>
      <c r="K2628" t="s">
        <v>7103</v>
      </c>
      <c r="L2628">
        <v>0</v>
      </c>
      <c r="M2628" t="s">
        <v>5520</v>
      </c>
      <c r="N2628">
        <v>0</v>
      </c>
      <c r="O2628">
        <v>629.85</v>
      </c>
      <c r="P2628">
        <v>0</v>
      </c>
      <c r="Q2628">
        <v>629.85</v>
      </c>
      <c r="R2628">
        <v>0</v>
      </c>
      <c r="S2628">
        <v>0</v>
      </c>
    </row>
    <row r="2629" spans="1:19" x14ac:dyDescent="0.35">
      <c r="A2629">
        <v>2024</v>
      </c>
      <c r="B2629" t="s">
        <v>6394</v>
      </c>
      <c r="C2629">
        <v>62</v>
      </c>
      <c r="D2629">
        <v>2</v>
      </c>
      <c r="E2629">
        <v>6</v>
      </c>
      <c r="F2629" t="s">
        <v>561</v>
      </c>
      <c r="G2629" t="s">
        <v>6651</v>
      </c>
      <c r="H2629">
        <v>7</v>
      </c>
      <c r="I2629">
        <v>999999</v>
      </c>
      <c r="J2629">
        <v>999999</v>
      </c>
      <c r="K2629" t="s">
        <v>7099</v>
      </c>
      <c r="L2629">
        <v>0</v>
      </c>
      <c r="M2629" t="s">
        <v>5520</v>
      </c>
      <c r="N2629">
        <v>-2050.96</v>
      </c>
      <c r="O2629">
        <v>0</v>
      </c>
      <c r="P2629">
        <v>0</v>
      </c>
      <c r="Q2629">
        <v>6626.32</v>
      </c>
      <c r="R2629">
        <v>0</v>
      </c>
      <c r="S2629">
        <v>-8677.2800000000007</v>
      </c>
    </row>
    <row r="2630" spans="1:19" x14ac:dyDescent="0.35">
      <c r="A2630">
        <v>2024</v>
      </c>
      <c r="B2630" t="s">
        <v>5684</v>
      </c>
      <c r="C2630">
        <v>68</v>
      </c>
      <c r="D2630">
        <v>2</v>
      </c>
      <c r="E2630">
        <v>6</v>
      </c>
      <c r="F2630" t="s">
        <v>635</v>
      </c>
      <c r="G2630" t="s">
        <v>6664</v>
      </c>
      <c r="H2630">
        <v>7</v>
      </c>
      <c r="I2630">
        <v>900001</v>
      </c>
      <c r="J2630">
        <v>5</v>
      </c>
      <c r="K2630" t="s">
        <v>7099</v>
      </c>
      <c r="L2630">
        <v>0</v>
      </c>
      <c r="M2630" t="s">
        <v>5520</v>
      </c>
      <c r="N2630">
        <v>0.26</v>
      </c>
      <c r="O2630">
        <v>0</v>
      </c>
      <c r="P2630">
        <v>0</v>
      </c>
      <c r="Q2630">
        <v>0</v>
      </c>
      <c r="R2630">
        <v>0</v>
      </c>
      <c r="S2630">
        <v>0.26</v>
      </c>
    </row>
    <row r="2631" spans="1:19" x14ac:dyDescent="0.35">
      <c r="A2631">
        <v>2024</v>
      </c>
      <c r="B2631" t="s">
        <v>5684</v>
      </c>
      <c r="C2631">
        <v>68</v>
      </c>
      <c r="D2631">
        <v>2</v>
      </c>
      <c r="E2631">
        <v>11</v>
      </c>
      <c r="F2631" t="s">
        <v>607</v>
      </c>
      <c r="G2631" t="s">
        <v>6091</v>
      </c>
      <c r="H2631">
        <v>7</v>
      </c>
      <c r="I2631">
        <v>999999</v>
      </c>
      <c r="J2631">
        <v>999999</v>
      </c>
      <c r="K2631" t="s">
        <v>7099</v>
      </c>
      <c r="L2631">
        <v>0</v>
      </c>
      <c r="M2631" t="s">
        <v>5520</v>
      </c>
      <c r="N2631">
        <v>-4569.01</v>
      </c>
      <c r="O2631">
        <v>58459.07</v>
      </c>
      <c r="P2631">
        <v>0</v>
      </c>
      <c r="Q2631">
        <v>73588.33</v>
      </c>
      <c r="R2631">
        <v>0</v>
      </c>
      <c r="S2631">
        <v>-19698.27</v>
      </c>
    </row>
    <row r="2632" spans="1:19" x14ac:dyDescent="0.35">
      <c r="A2632">
        <v>2024</v>
      </c>
      <c r="B2632" t="s">
        <v>5594</v>
      </c>
      <c r="C2632">
        <v>73</v>
      </c>
      <c r="D2632">
        <v>2</v>
      </c>
      <c r="E2632">
        <v>4</v>
      </c>
      <c r="F2632" t="s">
        <v>795</v>
      </c>
      <c r="G2632" t="s">
        <v>6684</v>
      </c>
      <c r="H2632">
        <v>7</v>
      </c>
      <c r="I2632">
        <v>999999</v>
      </c>
      <c r="J2632">
        <v>999999</v>
      </c>
      <c r="K2632" t="s">
        <v>7099</v>
      </c>
      <c r="L2632">
        <v>0</v>
      </c>
      <c r="M2632" t="s">
        <v>5520</v>
      </c>
      <c r="N2632">
        <v>0</v>
      </c>
      <c r="O2632">
        <v>1145.97</v>
      </c>
      <c r="P2632">
        <v>0</v>
      </c>
      <c r="Q2632">
        <v>1145.97</v>
      </c>
      <c r="R2632">
        <v>0</v>
      </c>
      <c r="S2632">
        <v>0</v>
      </c>
    </row>
    <row r="2633" spans="1:19" x14ac:dyDescent="0.35">
      <c r="A2633">
        <v>2024</v>
      </c>
      <c r="B2633" t="s">
        <v>5594</v>
      </c>
      <c r="C2633">
        <v>73</v>
      </c>
      <c r="D2633">
        <v>2</v>
      </c>
      <c r="E2633">
        <v>5</v>
      </c>
      <c r="F2633" t="s">
        <v>300</v>
      </c>
      <c r="G2633" t="s">
        <v>6095</v>
      </c>
      <c r="H2633">
        <v>7</v>
      </c>
      <c r="I2633">
        <v>999999</v>
      </c>
      <c r="J2633">
        <v>999999</v>
      </c>
      <c r="K2633" t="s">
        <v>7099</v>
      </c>
      <c r="L2633">
        <v>0</v>
      </c>
      <c r="M2633" t="s">
        <v>5520</v>
      </c>
      <c r="N2633">
        <v>1101.5999999999999</v>
      </c>
      <c r="O2633">
        <v>1101.5999999999999</v>
      </c>
      <c r="P2633">
        <v>0</v>
      </c>
      <c r="Q2633">
        <v>0</v>
      </c>
      <c r="R2633">
        <v>0</v>
      </c>
      <c r="S2633">
        <v>2203.1999999999998</v>
      </c>
    </row>
    <row r="2634" spans="1:19" x14ac:dyDescent="0.35">
      <c r="A2634">
        <v>2024</v>
      </c>
      <c r="B2634" t="s">
        <v>5594</v>
      </c>
      <c r="C2634">
        <v>73</v>
      </c>
      <c r="D2634">
        <v>2</v>
      </c>
      <c r="E2634">
        <v>6</v>
      </c>
      <c r="F2634" t="s">
        <v>480</v>
      </c>
      <c r="G2634" t="s">
        <v>6238</v>
      </c>
      <c r="H2634">
        <v>7</v>
      </c>
      <c r="I2634">
        <v>900001</v>
      </c>
      <c r="J2634">
        <v>9999</v>
      </c>
      <c r="K2634" t="s">
        <v>7099</v>
      </c>
      <c r="L2634">
        <v>0</v>
      </c>
      <c r="M2634" t="s">
        <v>5520</v>
      </c>
      <c r="N2634">
        <v>0</v>
      </c>
      <c r="O2634">
        <v>948.62</v>
      </c>
      <c r="P2634">
        <v>0</v>
      </c>
      <c r="Q2634">
        <v>948.62</v>
      </c>
      <c r="R2634">
        <v>0</v>
      </c>
      <c r="S2634">
        <v>0</v>
      </c>
    </row>
    <row r="2635" spans="1:19" x14ac:dyDescent="0.35">
      <c r="A2635">
        <v>2024</v>
      </c>
      <c r="B2635" t="s">
        <v>5594</v>
      </c>
      <c r="C2635">
        <v>73</v>
      </c>
      <c r="D2635">
        <v>2</v>
      </c>
      <c r="E2635">
        <v>11</v>
      </c>
      <c r="F2635" t="s">
        <v>442</v>
      </c>
      <c r="G2635" t="s">
        <v>6097</v>
      </c>
      <c r="H2635">
        <v>7</v>
      </c>
      <c r="I2635">
        <v>900002</v>
      </c>
      <c r="J2635">
        <v>9999</v>
      </c>
      <c r="K2635" t="s">
        <v>7099</v>
      </c>
      <c r="L2635">
        <v>0</v>
      </c>
      <c r="M2635" t="s">
        <v>5520</v>
      </c>
      <c r="N2635">
        <v>0</v>
      </c>
      <c r="O2635">
        <v>948.68</v>
      </c>
      <c r="P2635">
        <v>0</v>
      </c>
      <c r="Q2635">
        <v>948.68</v>
      </c>
      <c r="R2635">
        <v>0</v>
      </c>
      <c r="S2635">
        <v>0</v>
      </c>
    </row>
    <row r="2636" spans="1:19" x14ac:dyDescent="0.35">
      <c r="A2636">
        <v>2024</v>
      </c>
      <c r="B2636" t="s">
        <v>5594</v>
      </c>
      <c r="C2636">
        <v>73</v>
      </c>
      <c r="D2636">
        <v>2</v>
      </c>
      <c r="E2636">
        <v>12</v>
      </c>
      <c r="F2636" t="s">
        <v>278</v>
      </c>
      <c r="G2636" t="s">
        <v>5726</v>
      </c>
      <c r="H2636">
        <v>7</v>
      </c>
      <c r="I2636">
        <v>900001</v>
      </c>
      <c r="J2636">
        <v>9999</v>
      </c>
      <c r="K2636" t="s">
        <v>7099</v>
      </c>
      <c r="L2636">
        <v>0</v>
      </c>
      <c r="M2636" t="s">
        <v>5520</v>
      </c>
      <c r="N2636">
        <v>0</v>
      </c>
      <c r="O2636">
        <v>1087.32</v>
      </c>
      <c r="P2636">
        <v>0</v>
      </c>
      <c r="Q2636">
        <v>1087.32</v>
      </c>
      <c r="R2636">
        <v>0</v>
      </c>
      <c r="S2636">
        <v>0</v>
      </c>
    </row>
    <row r="2637" spans="1:19" x14ac:dyDescent="0.35">
      <c r="A2637">
        <v>2024</v>
      </c>
      <c r="B2637" t="s">
        <v>5578</v>
      </c>
      <c r="C2637">
        <v>79</v>
      </c>
      <c r="D2637">
        <v>2</v>
      </c>
      <c r="E2637">
        <v>2</v>
      </c>
      <c r="F2637" t="s">
        <v>300</v>
      </c>
      <c r="G2637" t="s">
        <v>6242</v>
      </c>
      <c r="H2637">
        <v>7</v>
      </c>
      <c r="I2637">
        <v>900001</v>
      </c>
      <c r="J2637">
        <v>9999</v>
      </c>
      <c r="K2637" t="s">
        <v>7099</v>
      </c>
      <c r="L2637">
        <v>0</v>
      </c>
      <c r="M2637" t="s">
        <v>5520</v>
      </c>
      <c r="N2637">
        <v>633.82000000000005</v>
      </c>
      <c r="O2637">
        <v>5315.94</v>
      </c>
      <c r="P2637">
        <v>0</v>
      </c>
      <c r="Q2637">
        <v>5158</v>
      </c>
      <c r="R2637">
        <v>0</v>
      </c>
      <c r="S2637">
        <v>791.76</v>
      </c>
    </row>
    <row r="2638" spans="1:19" x14ac:dyDescent="0.35">
      <c r="A2638">
        <v>2024</v>
      </c>
      <c r="B2638" t="s">
        <v>5578</v>
      </c>
      <c r="C2638">
        <v>79</v>
      </c>
      <c r="D2638">
        <v>2</v>
      </c>
      <c r="E2638">
        <v>5</v>
      </c>
      <c r="F2638" t="s">
        <v>751</v>
      </c>
      <c r="G2638" t="s">
        <v>6110</v>
      </c>
      <c r="H2638">
        <v>7</v>
      </c>
      <c r="I2638">
        <v>900002</v>
      </c>
      <c r="J2638">
        <v>9999</v>
      </c>
      <c r="K2638" t="s">
        <v>7099</v>
      </c>
      <c r="L2638">
        <v>0</v>
      </c>
      <c r="M2638" t="s">
        <v>5520</v>
      </c>
      <c r="N2638">
        <v>0</v>
      </c>
      <c r="O2638">
        <v>4755.8999999999996</v>
      </c>
      <c r="P2638">
        <v>0</v>
      </c>
      <c r="Q2638">
        <v>3740.94</v>
      </c>
      <c r="R2638">
        <v>0</v>
      </c>
      <c r="S2638">
        <v>1014.96</v>
      </c>
    </row>
    <row r="2639" spans="1:19" x14ac:dyDescent="0.35">
      <c r="A2639">
        <v>2024</v>
      </c>
      <c r="B2639" t="s">
        <v>5578</v>
      </c>
      <c r="C2639">
        <v>79</v>
      </c>
      <c r="D2639">
        <v>2</v>
      </c>
      <c r="E2639">
        <v>6</v>
      </c>
      <c r="F2639" t="s">
        <v>819</v>
      </c>
      <c r="G2639" t="s">
        <v>6243</v>
      </c>
      <c r="H2639">
        <v>7</v>
      </c>
      <c r="I2639">
        <v>900001</v>
      </c>
      <c r="J2639">
        <v>9999</v>
      </c>
      <c r="K2639" t="s">
        <v>7099</v>
      </c>
      <c r="L2639">
        <v>0</v>
      </c>
      <c r="M2639" t="s">
        <v>5520</v>
      </c>
      <c r="N2639">
        <v>1724.74</v>
      </c>
      <c r="O2639">
        <v>6935.8</v>
      </c>
      <c r="P2639">
        <v>0</v>
      </c>
      <c r="Q2639">
        <v>6859.75</v>
      </c>
      <c r="R2639">
        <v>0</v>
      </c>
      <c r="S2639">
        <v>1800.79</v>
      </c>
    </row>
    <row r="2640" spans="1:19" x14ac:dyDescent="0.35">
      <c r="A2640">
        <v>2024</v>
      </c>
      <c r="B2640" t="s">
        <v>5578</v>
      </c>
      <c r="C2640">
        <v>79</v>
      </c>
      <c r="D2640">
        <v>2</v>
      </c>
      <c r="E2640">
        <v>7</v>
      </c>
      <c r="F2640" t="s">
        <v>671</v>
      </c>
      <c r="G2640" t="s">
        <v>6927</v>
      </c>
      <c r="H2640">
        <v>7</v>
      </c>
      <c r="I2640">
        <v>900001</v>
      </c>
      <c r="J2640">
        <v>9999</v>
      </c>
      <c r="K2640" t="s">
        <v>7099</v>
      </c>
      <c r="L2640">
        <v>0</v>
      </c>
      <c r="M2640" t="s">
        <v>5520</v>
      </c>
      <c r="N2640">
        <v>985.31</v>
      </c>
      <c r="O2640">
        <v>2911.84</v>
      </c>
      <c r="P2640">
        <v>0</v>
      </c>
      <c r="Q2640">
        <v>3897.14</v>
      </c>
      <c r="R2640">
        <v>0</v>
      </c>
      <c r="S2640">
        <v>0.01</v>
      </c>
    </row>
    <row r="2641" spans="1:19" x14ac:dyDescent="0.35">
      <c r="A2641">
        <v>2024</v>
      </c>
      <c r="B2641" t="s">
        <v>5578</v>
      </c>
      <c r="C2641">
        <v>79</v>
      </c>
      <c r="D2641">
        <v>2</v>
      </c>
      <c r="E2641">
        <v>12</v>
      </c>
      <c r="F2641" t="s">
        <v>351</v>
      </c>
      <c r="G2641" t="s">
        <v>6111</v>
      </c>
      <c r="H2641">
        <v>7</v>
      </c>
      <c r="I2641">
        <v>900001</v>
      </c>
      <c r="J2641">
        <v>9999</v>
      </c>
      <c r="K2641" t="s">
        <v>7099</v>
      </c>
      <c r="L2641">
        <v>0</v>
      </c>
      <c r="M2641" t="s">
        <v>5520</v>
      </c>
      <c r="N2641">
        <v>2617.17</v>
      </c>
      <c r="O2641">
        <v>5268.03</v>
      </c>
      <c r="P2641">
        <v>0</v>
      </c>
      <c r="Q2641">
        <v>5944.15</v>
      </c>
      <c r="R2641">
        <v>0</v>
      </c>
      <c r="S2641">
        <v>1941.05</v>
      </c>
    </row>
    <row r="2642" spans="1:19" x14ac:dyDescent="0.35">
      <c r="A2642">
        <v>2024</v>
      </c>
      <c r="B2642" t="s">
        <v>6113</v>
      </c>
      <c r="C2642">
        <v>82</v>
      </c>
      <c r="D2642">
        <v>2</v>
      </c>
      <c r="E2642">
        <v>2</v>
      </c>
      <c r="F2642" t="s">
        <v>391</v>
      </c>
      <c r="G2642" t="s">
        <v>6114</v>
      </c>
      <c r="H2642">
        <v>7</v>
      </c>
      <c r="I2642">
        <v>999999</v>
      </c>
      <c r="J2642">
        <v>999999</v>
      </c>
      <c r="K2642" t="s">
        <v>7099</v>
      </c>
      <c r="L2642">
        <v>0</v>
      </c>
      <c r="M2642" t="s">
        <v>5520</v>
      </c>
      <c r="N2642">
        <v>-4463.25</v>
      </c>
      <c r="O2642">
        <v>75168.570000000007</v>
      </c>
      <c r="P2642">
        <v>0</v>
      </c>
      <c r="Q2642">
        <v>72265.36</v>
      </c>
      <c r="R2642">
        <v>0</v>
      </c>
      <c r="S2642">
        <v>-1560.04</v>
      </c>
    </row>
    <row r="2643" spans="1:19" x14ac:dyDescent="0.35">
      <c r="A2643">
        <v>2024</v>
      </c>
      <c r="B2643" t="s">
        <v>6704</v>
      </c>
      <c r="C2643">
        <v>86</v>
      </c>
      <c r="D2643">
        <v>2</v>
      </c>
      <c r="E2643">
        <v>1</v>
      </c>
      <c r="F2643" t="s">
        <v>291</v>
      </c>
      <c r="G2643" t="s">
        <v>6705</v>
      </c>
      <c r="H2643">
        <v>7</v>
      </c>
      <c r="I2643">
        <v>900001</v>
      </c>
      <c r="J2643">
        <v>9999</v>
      </c>
      <c r="K2643" t="s">
        <v>7099</v>
      </c>
      <c r="L2643">
        <v>0</v>
      </c>
      <c r="M2643" t="s">
        <v>5520</v>
      </c>
      <c r="N2643">
        <v>1309.8499999999999</v>
      </c>
      <c r="O2643">
        <v>2625.62</v>
      </c>
      <c r="P2643">
        <v>0</v>
      </c>
      <c r="Q2643">
        <v>3320.22</v>
      </c>
      <c r="R2643">
        <v>0</v>
      </c>
      <c r="S2643">
        <v>615.25</v>
      </c>
    </row>
    <row r="2644" spans="1:19" x14ac:dyDescent="0.35">
      <c r="A2644">
        <v>2024</v>
      </c>
      <c r="B2644" t="s">
        <v>6704</v>
      </c>
      <c r="C2644">
        <v>86</v>
      </c>
      <c r="D2644">
        <v>2</v>
      </c>
      <c r="E2644">
        <v>8</v>
      </c>
      <c r="F2644" t="s">
        <v>409</v>
      </c>
      <c r="G2644" t="s">
        <v>6788</v>
      </c>
      <c r="H2644">
        <v>7</v>
      </c>
      <c r="I2644">
        <v>900002</v>
      </c>
      <c r="J2644">
        <v>9999</v>
      </c>
      <c r="K2644" t="s">
        <v>7099</v>
      </c>
      <c r="L2644">
        <v>0</v>
      </c>
      <c r="M2644" t="s">
        <v>5520</v>
      </c>
      <c r="N2644">
        <v>1106.23</v>
      </c>
      <c r="O2644">
        <v>1485.86</v>
      </c>
      <c r="P2644">
        <v>0</v>
      </c>
      <c r="Q2644">
        <v>1106.22</v>
      </c>
      <c r="R2644">
        <v>0</v>
      </c>
      <c r="S2644">
        <v>1485.87</v>
      </c>
    </row>
    <row r="2645" spans="1:19" x14ac:dyDescent="0.35">
      <c r="A2645">
        <v>2024</v>
      </c>
      <c r="B2645" t="s">
        <v>5688</v>
      </c>
      <c r="C2645">
        <v>87</v>
      </c>
      <c r="D2645">
        <v>2</v>
      </c>
      <c r="E2645">
        <v>10</v>
      </c>
      <c r="F2645" t="s">
        <v>849</v>
      </c>
      <c r="G2645" t="s">
        <v>7104</v>
      </c>
      <c r="H2645">
        <v>7</v>
      </c>
      <c r="I2645">
        <v>999999</v>
      </c>
      <c r="J2645">
        <v>999999</v>
      </c>
      <c r="K2645" t="s">
        <v>7099</v>
      </c>
      <c r="L2645">
        <v>0</v>
      </c>
      <c r="M2645" t="s">
        <v>5520</v>
      </c>
      <c r="N2645">
        <v>4689.5200000000004</v>
      </c>
      <c r="O2645">
        <v>4131.2700000000004</v>
      </c>
      <c r="P2645">
        <v>0</v>
      </c>
      <c r="Q2645">
        <v>4325.3599999999997</v>
      </c>
      <c r="R2645">
        <v>0</v>
      </c>
      <c r="S2645">
        <v>4495.43</v>
      </c>
    </row>
    <row r="2646" spans="1:19" x14ac:dyDescent="0.35">
      <c r="A2646">
        <v>2024</v>
      </c>
      <c r="B2646" t="s">
        <v>5551</v>
      </c>
      <c r="C2646">
        <v>89</v>
      </c>
      <c r="D2646">
        <v>2</v>
      </c>
      <c r="E2646">
        <v>4</v>
      </c>
      <c r="F2646" t="s">
        <v>354</v>
      </c>
      <c r="G2646" t="s">
        <v>6134</v>
      </c>
      <c r="H2646">
        <v>7</v>
      </c>
      <c r="I2646">
        <v>999999</v>
      </c>
      <c r="J2646">
        <v>999999</v>
      </c>
      <c r="K2646" t="s">
        <v>7099</v>
      </c>
      <c r="L2646">
        <v>0</v>
      </c>
      <c r="M2646" t="s">
        <v>5520</v>
      </c>
      <c r="N2646">
        <v>0</v>
      </c>
      <c r="O2646">
        <v>1859.49</v>
      </c>
      <c r="P2646">
        <v>0</v>
      </c>
      <c r="Q2646">
        <v>1566.22</v>
      </c>
      <c r="R2646">
        <v>0</v>
      </c>
      <c r="S2646">
        <v>293.27</v>
      </c>
    </row>
    <row r="2647" spans="1:19" x14ac:dyDescent="0.35">
      <c r="A2647">
        <v>2024</v>
      </c>
      <c r="B2647" t="s">
        <v>5551</v>
      </c>
      <c r="C2647">
        <v>89</v>
      </c>
      <c r="D2647">
        <v>2</v>
      </c>
      <c r="E2647">
        <v>10</v>
      </c>
      <c r="F2647" t="s">
        <v>254</v>
      </c>
      <c r="G2647" t="s">
        <v>6136</v>
      </c>
      <c r="H2647">
        <v>7</v>
      </c>
      <c r="I2647">
        <v>999999</v>
      </c>
      <c r="J2647">
        <v>999999</v>
      </c>
      <c r="K2647" t="s">
        <v>7099</v>
      </c>
      <c r="L2647">
        <v>0</v>
      </c>
      <c r="M2647" t="s">
        <v>5520</v>
      </c>
      <c r="N2647">
        <v>3855.38</v>
      </c>
      <c r="O2647">
        <v>12399.8</v>
      </c>
      <c r="P2647">
        <v>0</v>
      </c>
      <c r="Q2647">
        <v>13692.59</v>
      </c>
      <c r="R2647">
        <v>0</v>
      </c>
      <c r="S2647">
        <v>2562.59</v>
      </c>
    </row>
    <row r="2648" spans="1:19" x14ac:dyDescent="0.35">
      <c r="A2648">
        <v>2024</v>
      </c>
      <c r="B2648" t="s">
        <v>5551</v>
      </c>
      <c r="C2648">
        <v>89</v>
      </c>
      <c r="D2648">
        <v>2</v>
      </c>
      <c r="E2648">
        <v>12</v>
      </c>
      <c r="F2648" t="s">
        <v>327</v>
      </c>
      <c r="G2648" t="s">
        <v>6137</v>
      </c>
      <c r="H2648">
        <v>7</v>
      </c>
      <c r="I2648">
        <v>900001</v>
      </c>
      <c r="J2648">
        <v>999999</v>
      </c>
      <c r="K2648" t="s">
        <v>7099</v>
      </c>
      <c r="L2648">
        <v>0</v>
      </c>
      <c r="M2648" t="s">
        <v>5520</v>
      </c>
      <c r="N2648">
        <v>0</v>
      </c>
      <c r="O2648">
        <v>2399.88</v>
      </c>
      <c r="P2648">
        <v>0</v>
      </c>
      <c r="Q2648">
        <v>2399.88</v>
      </c>
      <c r="R2648">
        <v>0</v>
      </c>
      <c r="S2648">
        <v>0</v>
      </c>
    </row>
    <row r="2649" spans="1:19" x14ac:dyDescent="0.35">
      <c r="A2649">
        <v>2024</v>
      </c>
      <c r="B2649" t="s">
        <v>5868</v>
      </c>
      <c r="C2649">
        <v>90</v>
      </c>
      <c r="D2649">
        <v>2</v>
      </c>
      <c r="E2649">
        <v>4</v>
      </c>
      <c r="F2649" t="s">
        <v>254</v>
      </c>
      <c r="G2649" t="s">
        <v>6157</v>
      </c>
      <c r="H2649">
        <v>7</v>
      </c>
      <c r="I2649">
        <v>999999</v>
      </c>
      <c r="J2649">
        <v>999999</v>
      </c>
      <c r="K2649" t="s">
        <v>7099</v>
      </c>
      <c r="L2649">
        <v>0</v>
      </c>
      <c r="M2649" t="s">
        <v>5520</v>
      </c>
      <c r="N2649">
        <v>1112.48</v>
      </c>
      <c r="O2649">
        <v>6314.88</v>
      </c>
      <c r="P2649">
        <v>0</v>
      </c>
      <c r="Q2649">
        <v>6005.08</v>
      </c>
      <c r="R2649">
        <v>0</v>
      </c>
      <c r="S2649">
        <v>1422.28</v>
      </c>
    </row>
    <row r="2650" spans="1:19" x14ac:dyDescent="0.35">
      <c r="A2650">
        <v>2024</v>
      </c>
      <c r="B2650" t="s">
        <v>5868</v>
      </c>
      <c r="C2650">
        <v>90</v>
      </c>
      <c r="D2650">
        <v>2</v>
      </c>
      <c r="E2650">
        <v>5</v>
      </c>
      <c r="F2650" t="s">
        <v>642</v>
      </c>
      <c r="G2650" t="s">
        <v>6717</v>
      </c>
      <c r="H2650">
        <v>7</v>
      </c>
      <c r="I2650">
        <v>999999</v>
      </c>
      <c r="J2650">
        <v>999999</v>
      </c>
      <c r="K2650" t="s">
        <v>7099</v>
      </c>
      <c r="L2650">
        <v>0</v>
      </c>
      <c r="M2650" t="s">
        <v>5520</v>
      </c>
      <c r="N2650">
        <v>-1591.88</v>
      </c>
      <c r="O2650">
        <v>1591.88</v>
      </c>
      <c r="P2650">
        <v>0</v>
      </c>
      <c r="Q2650">
        <v>0</v>
      </c>
      <c r="R2650">
        <v>0</v>
      </c>
      <c r="S2650">
        <v>0</v>
      </c>
    </row>
    <row r="2651" spans="1:19" x14ac:dyDescent="0.35">
      <c r="A2651">
        <v>2024</v>
      </c>
      <c r="B2651" t="s">
        <v>5523</v>
      </c>
      <c r="C2651">
        <v>2</v>
      </c>
      <c r="D2651">
        <v>2</v>
      </c>
      <c r="E2651">
        <v>11</v>
      </c>
      <c r="F2651" t="s">
        <v>317</v>
      </c>
      <c r="G2651" t="s">
        <v>5901</v>
      </c>
      <c r="H2651">
        <v>7</v>
      </c>
      <c r="I2651">
        <v>900001</v>
      </c>
      <c r="J2651">
        <v>1</v>
      </c>
      <c r="K2651" t="s">
        <v>7105</v>
      </c>
      <c r="L2651">
        <v>0</v>
      </c>
      <c r="M2651" t="s">
        <v>5520</v>
      </c>
      <c r="N2651">
        <v>1344.43</v>
      </c>
      <c r="O2651">
        <v>4015.23</v>
      </c>
      <c r="P2651">
        <v>0</v>
      </c>
      <c r="Q2651">
        <v>5214.7700000000004</v>
      </c>
      <c r="R2651">
        <v>0</v>
      </c>
      <c r="S2651">
        <v>144.88999999999999</v>
      </c>
    </row>
    <row r="2652" spans="1:19" x14ac:dyDescent="0.35">
      <c r="A2652">
        <v>2024</v>
      </c>
      <c r="B2652" t="s">
        <v>6092</v>
      </c>
      <c r="C2652">
        <v>70</v>
      </c>
      <c r="D2652">
        <v>2</v>
      </c>
      <c r="E2652">
        <v>11</v>
      </c>
      <c r="F2652" t="s">
        <v>659</v>
      </c>
      <c r="G2652" t="s">
        <v>6677</v>
      </c>
      <c r="H2652">
        <v>7</v>
      </c>
      <c r="I2652">
        <v>900001</v>
      </c>
      <c r="J2652">
        <v>9999</v>
      </c>
      <c r="K2652" t="s">
        <v>7105</v>
      </c>
      <c r="L2652">
        <v>0</v>
      </c>
      <c r="M2652" t="s">
        <v>5520</v>
      </c>
      <c r="N2652">
        <v>0</v>
      </c>
      <c r="O2652">
        <v>451.35</v>
      </c>
      <c r="P2652">
        <v>0</v>
      </c>
      <c r="Q2652">
        <v>0</v>
      </c>
      <c r="R2652">
        <v>0</v>
      </c>
      <c r="S2652">
        <v>451.35</v>
      </c>
    </row>
    <row r="2653" spans="1:19" x14ac:dyDescent="0.35">
      <c r="A2653">
        <v>2024</v>
      </c>
      <c r="B2653" t="s">
        <v>5728</v>
      </c>
      <c r="C2653">
        <v>85</v>
      </c>
      <c r="D2653">
        <v>2</v>
      </c>
      <c r="E2653">
        <v>6</v>
      </c>
      <c r="F2653" t="s">
        <v>331</v>
      </c>
      <c r="G2653" t="s">
        <v>6125</v>
      </c>
      <c r="H2653">
        <v>7</v>
      </c>
      <c r="I2653">
        <v>900001</v>
      </c>
      <c r="J2653">
        <v>400</v>
      </c>
      <c r="K2653" t="s">
        <v>7105</v>
      </c>
      <c r="L2653">
        <v>0</v>
      </c>
      <c r="M2653" t="s">
        <v>5520</v>
      </c>
      <c r="N2653">
        <v>4975.82</v>
      </c>
      <c r="O2653">
        <v>0</v>
      </c>
      <c r="P2653">
        <v>0</v>
      </c>
      <c r="Q2653">
        <v>15777.94</v>
      </c>
      <c r="R2653">
        <v>0</v>
      </c>
      <c r="S2653">
        <v>-10802.12</v>
      </c>
    </row>
    <row r="2654" spans="1:19" x14ac:dyDescent="0.35">
      <c r="A2654">
        <v>2024</v>
      </c>
      <c r="B2654" t="s">
        <v>5569</v>
      </c>
      <c r="C2654">
        <v>20</v>
      </c>
      <c r="D2654">
        <v>2</v>
      </c>
      <c r="E2654">
        <v>16</v>
      </c>
      <c r="F2654" t="s">
        <v>417</v>
      </c>
      <c r="G2654" t="s">
        <v>5570</v>
      </c>
      <c r="H2654">
        <v>7</v>
      </c>
      <c r="I2654">
        <v>900001</v>
      </c>
      <c r="J2654">
        <v>9500</v>
      </c>
      <c r="K2654" t="s">
        <v>7106</v>
      </c>
      <c r="L2654">
        <v>0</v>
      </c>
      <c r="M2654" t="s">
        <v>5520</v>
      </c>
      <c r="N2654">
        <v>0</v>
      </c>
      <c r="O2654">
        <v>4999.2</v>
      </c>
      <c r="P2654">
        <v>0</v>
      </c>
      <c r="Q2654">
        <v>4999.2</v>
      </c>
      <c r="R2654">
        <v>0</v>
      </c>
      <c r="S2654">
        <v>0</v>
      </c>
    </row>
    <row r="2655" spans="1:19" x14ac:dyDescent="0.35">
      <c r="A2655">
        <v>2024</v>
      </c>
      <c r="B2655" t="s">
        <v>5798</v>
      </c>
      <c r="C2655">
        <v>10</v>
      </c>
      <c r="D2655">
        <v>2</v>
      </c>
      <c r="E2655">
        <v>2</v>
      </c>
      <c r="F2655" t="s">
        <v>512</v>
      </c>
      <c r="G2655" t="s">
        <v>7107</v>
      </c>
      <c r="H2655">
        <v>7</v>
      </c>
      <c r="I2655">
        <v>900002</v>
      </c>
      <c r="J2655">
        <v>6</v>
      </c>
      <c r="K2655" t="s">
        <v>7108</v>
      </c>
      <c r="L2655">
        <v>0</v>
      </c>
      <c r="M2655" t="s">
        <v>5520</v>
      </c>
      <c r="N2655">
        <v>3227.85</v>
      </c>
      <c r="O2655">
        <v>4672.47</v>
      </c>
      <c r="P2655">
        <v>0</v>
      </c>
      <c r="Q2655">
        <v>4731.3100000000004</v>
      </c>
      <c r="R2655">
        <v>0</v>
      </c>
      <c r="S2655">
        <v>3169.01</v>
      </c>
    </row>
    <row r="2656" spans="1:19" x14ac:dyDescent="0.35">
      <c r="A2656">
        <v>2024</v>
      </c>
      <c r="B2656" t="s">
        <v>6177</v>
      </c>
      <c r="C2656">
        <v>14</v>
      </c>
      <c r="D2656">
        <v>2</v>
      </c>
      <c r="E2656">
        <v>4</v>
      </c>
      <c r="F2656" t="s">
        <v>369</v>
      </c>
      <c r="G2656" t="s">
        <v>7109</v>
      </c>
      <c r="H2656">
        <v>7</v>
      </c>
      <c r="I2656">
        <v>900001</v>
      </c>
      <c r="J2656">
        <v>4</v>
      </c>
      <c r="K2656" t="s">
        <v>7110</v>
      </c>
      <c r="L2656">
        <v>0</v>
      </c>
      <c r="M2656" t="s">
        <v>5520</v>
      </c>
      <c r="N2656">
        <v>446.78</v>
      </c>
      <c r="O2656">
        <v>446.78</v>
      </c>
      <c r="P2656">
        <v>0</v>
      </c>
      <c r="Q2656">
        <v>446.76</v>
      </c>
      <c r="R2656">
        <v>0</v>
      </c>
      <c r="S2656">
        <v>446.8</v>
      </c>
    </row>
    <row r="2657" spans="1:19" x14ac:dyDescent="0.35">
      <c r="A2657">
        <v>2024</v>
      </c>
      <c r="B2657" t="s">
        <v>6177</v>
      </c>
      <c r="C2657">
        <v>14</v>
      </c>
      <c r="D2657">
        <v>2</v>
      </c>
      <c r="E2657">
        <v>6</v>
      </c>
      <c r="F2657" t="s">
        <v>539</v>
      </c>
      <c r="G2657" t="s">
        <v>7111</v>
      </c>
      <c r="H2657">
        <v>7</v>
      </c>
      <c r="I2657">
        <v>900001</v>
      </c>
      <c r="J2657">
        <v>4</v>
      </c>
      <c r="K2657" t="s">
        <v>7108</v>
      </c>
      <c r="L2657">
        <v>0</v>
      </c>
      <c r="M2657" t="s">
        <v>5520</v>
      </c>
      <c r="N2657">
        <v>3483</v>
      </c>
      <c r="O2657">
        <v>3883</v>
      </c>
      <c r="P2657">
        <v>0</v>
      </c>
      <c r="Q2657">
        <v>3183</v>
      </c>
      <c r="R2657">
        <v>0</v>
      </c>
      <c r="S2657">
        <v>4183</v>
      </c>
    </row>
    <row r="2658" spans="1:19" x14ac:dyDescent="0.35">
      <c r="A2658">
        <v>2024</v>
      </c>
      <c r="B2658" t="s">
        <v>5844</v>
      </c>
      <c r="C2658">
        <v>19</v>
      </c>
      <c r="D2658">
        <v>2</v>
      </c>
      <c r="E2658">
        <v>2</v>
      </c>
      <c r="F2658" t="s">
        <v>500</v>
      </c>
      <c r="G2658" t="s">
        <v>6566</v>
      </c>
      <c r="H2658">
        <v>7</v>
      </c>
      <c r="I2658">
        <v>900001</v>
      </c>
      <c r="J2658">
        <v>3</v>
      </c>
      <c r="K2658" t="s">
        <v>7110</v>
      </c>
      <c r="L2658">
        <v>0</v>
      </c>
      <c r="M2658" t="s">
        <v>5520</v>
      </c>
      <c r="N2658">
        <v>0</v>
      </c>
      <c r="O2658">
        <v>975.17</v>
      </c>
      <c r="P2658">
        <v>0</v>
      </c>
      <c r="Q2658">
        <v>975.17</v>
      </c>
      <c r="R2658">
        <v>0</v>
      </c>
      <c r="S2658">
        <v>0</v>
      </c>
    </row>
    <row r="2659" spans="1:19" x14ac:dyDescent="0.35">
      <c r="A2659">
        <v>2024</v>
      </c>
      <c r="B2659" t="s">
        <v>5569</v>
      </c>
      <c r="C2659">
        <v>20</v>
      </c>
      <c r="D2659">
        <v>2</v>
      </c>
      <c r="E2659">
        <v>6</v>
      </c>
      <c r="F2659" t="s">
        <v>575</v>
      </c>
      <c r="G2659" t="s">
        <v>5952</v>
      </c>
      <c r="H2659">
        <v>7</v>
      </c>
      <c r="I2659">
        <v>900001</v>
      </c>
      <c r="J2659">
        <v>8</v>
      </c>
      <c r="K2659" t="s">
        <v>7110</v>
      </c>
      <c r="L2659">
        <v>0</v>
      </c>
      <c r="M2659" t="s">
        <v>5520</v>
      </c>
      <c r="N2659">
        <v>0</v>
      </c>
      <c r="O2659">
        <v>33893</v>
      </c>
      <c r="P2659">
        <v>0</v>
      </c>
      <c r="Q2659">
        <v>33893</v>
      </c>
      <c r="R2659">
        <v>0</v>
      </c>
      <c r="S2659">
        <v>0</v>
      </c>
    </row>
    <row r="2660" spans="1:19" x14ac:dyDescent="0.35">
      <c r="A2660">
        <v>2024</v>
      </c>
      <c r="B2660" t="s">
        <v>5730</v>
      </c>
      <c r="C2660">
        <v>25</v>
      </c>
      <c r="D2660">
        <v>2</v>
      </c>
      <c r="E2660">
        <v>7</v>
      </c>
      <c r="F2660" t="s">
        <v>278</v>
      </c>
      <c r="G2660" t="s">
        <v>5962</v>
      </c>
      <c r="H2660">
        <v>7</v>
      </c>
      <c r="I2660">
        <v>900001</v>
      </c>
      <c r="J2660">
        <v>999999</v>
      </c>
      <c r="K2660" t="s">
        <v>7110</v>
      </c>
      <c r="L2660">
        <v>0</v>
      </c>
      <c r="M2660" t="s">
        <v>5520</v>
      </c>
      <c r="N2660">
        <v>0</v>
      </c>
      <c r="O2660">
        <v>775.7</v>
      </c>
      <c r="P2660">
        <v>0</v>
      </c>
      <c r="Q2660">
        <v>0</v>
      </c>
      <c r="R2660">
        <v>0</v>
      </c>
      <c r="S2660">
        <v>775.7</v>
      </c>
    </row>
    <row r="2661" spans="1:19" x14ac:dyDescent="0.35">
      <c r="A2661">
        <v>2024</v>
      </c>
      <c r="B2661" t="s">
        <v>5600</v>
      </c>
      <c r="C2661">
        <v>29</v>
      </c>
      <c r="D2661">
        <v>2</v>
      </c>
      <c r="E2661">
        <v>9</v>
      </c>
      <c r="F2661" t="s">
        <v>607</v>
      </c>
      <c r="G2661" t="s">
        <v>5976</v>
      </c>
      <c r="H2661">
        <v>7</v>
      </c>
      <c r="I2661">
        <v>900003</v>
      </c>
      <c r="J2661">
        <v>10</v>
      </c>
      <c r="K2661" t="s">
        <v>7110</v>
      </c>
      <c r="L2661">
        <v>0</v>
      </c>
      <c r="M2661" t="s">
        <v>5520</v>
      </c>
      <c r="N2661">
        <v>529.54</v>
      </c>
      <c r="O2661">
        <v>121786.53</v>
      </c>
      <c r="P2661">
        <v>0</v>
      </c>
      <c r="Q2661">
        <v>121786.53</v>
      </c>
      <c r="R2661">
        <v>0</v>
      </c>
      <c r="S2661">
        <v>529.54</v>
      </c>
    </row>
    <row r="2662" spans="1:19" x14ac:dyDescent="0.35">
      <c r="A2662">
        <v>2024</v>
      </c>
      <c r="B2662" t="s">
        <v>6047</v>
      </c>
      <c r="C2662">
        <v>51</v>
      </c>
      <c r="D2662">
        <v>2</v>
      </c>
      <c r="E2662">
        <v>4</v>
      </c>
      <c r="F2662" t="s">
        <v>733</v>
      </c>
      <c r="G2662" t="s">
        <v>6622</v>
      </c>
      <c r="H2662">
        <v>7</v>
      </c>
      <c r="I2662">
        <v>900001</v>
      </c>
      <c r="J2662">
        <v>7</v>
      </c>
      <c r="K2662" t="s">
        <v>7110</v>
      </c>
      <c r="L2662">
        <v>0</v>
      </c>
      <c r="M2662" t="s">
        <v>5520</v>
      </c>
      <c r="N2662">
        <v>3450</v>
      </c>
      <c r="O2662">
        <v>2520</v>
      </c>
      <c r="P2662">
        <v>0</v>
      </c>
      <c r="Q2662">
        <v>2674.07</v>
      </c>
      <c r="R2662">
        <v>0</v>
      </c>
      <c r="S2662">
        <v>3295.93</v>
      </c>
    </row>
    <row r="2663" spans="1:19" x14ac:dyDescent="0.35">
      <c r="A2663">
        <v>2024</v>
      </c>
      <c r="B2663" t="s">
        <v>6047</v>
      </c>
      <c r="C2663">
        <v>51</v>
      </c>
      <c r="D2663">
        <v>2</v>
      </c>
      <c r="E2663">
        <v>5</v>
      </c>
      <c r="F2663" t="s">
        <v>327</v>
      </c>
      <c r="G2663" t="s">
        <v>6623</v>
      </c>
      <c r="H2663">
        <v>7</v>
      </c>
      <c r="I2663">
        <v>900001</v>
      </c>
      <c r="J2663">
        <v>2</v>
      </c>
      <c r="K2663" t="s">
        <v>7110</v>
      </c>
      <c r="L2663">
        <v>0</v>
      </c>
      <c r="M2663" t="s">
        <v>5520</v>
      </c>
      <c r="N2663">
        <v>3813.65</v>
      </c>
      <c r="O2663">
        <v>9486</v>
      </c>
      <c r="P2663">
        <v>0</v>
      </c>
      <c r="Q2663">
        <v>9598.9699999999993</v>
      </c>
      <c r="R2663">
        <v>0</v>
      </c>
      <c r="S2663">
        <v>3700.68</v>
      </c>
    </row>
    <row r="2664" spans="1:19" x14ac:dyDescent="0.35">
      <c r="A2664">
        <v>2024</v>
      </c>
      <c r="B2664" t="s">
        <v>6047</v>
      </c>
      <c r="C2664">
        <v>51</v>
      </c>
      <c r="D2664">
        <v>2</v>
      </c>
      <c r="E2664">
        <v>6</v>
      </c>
      <c r="F2664" t="s">
        <v>734</v>
      </c>
      <c r="G2664" t="s">
        <v>6624</v>
      </c>
      <c r="H2664">
        <v>7</v>
      </c>
      <c r="I2664">
        <v>900001</v>
      </c>
      <c r="J2664">
        <v>6</v>
      </c>
      <c r="K2664" t="s">
        <v>7110</v>
      </c>
      <c r="L2664">
        <v>0</v>
      </c>
      <c r="M2664" t="s">
        <v>5520</v>
      </c>
      <c r="N2664">
        <v>2238.5100000000002</v>
      </c>
      <c r="O2664">
        <v>1784.02</v>
      </c>
      <c r="P2664">
        <v>0</v>
      </c>
      <c r="Q2664">
        <v>1783.88</v>
      </c>
      <c r="R2664">
        <v>0</v>
      </c>
      <c r="S2664">
        <v>2238.65</v>
      </c>
    </row>
    <row r="2665" spans="1:19" x14ac:dyDescent="0.35">
      <c r="A2665">
        <v>2024</v>
      </c>
      <c r="B2665" t="s">
        <v>5603</v>
      </c>
      <c r="C2665">
        <v>54</v>
      </c>
      <c r="D2665">
        <v>2</v>
      </c>
      <c r="E2665">
        <v>8</v>
      </c>
      <c r="F2665" t="s">
        <v>442</v>
      </c>
      <c r="G2665" t="s">
        <v>5604</v>
      </c>
      <c r="H2665">
        <v>7</v>
      </c>
      <c r="I2665">
        <v>900002</v>
      </c>
      <c r="J2665">
        <v>1234</v>
      </c>
      <c r="K2665" t="s">
        <v>7110</v>
      </c>
      <c r="L2665">
        <v>0</v>
      </c>
      <c r="M2665" t="s">
        <v>5520</v>
      </c>
      <c r="N2665">
        <v>385.24</v>
      </c>
      <c r="O2665">
        <v>385.24</v>
      </c>
      <c r="P2665">
        <v>0</v>
      </c>
      <c r="Q2665">
        <v>479.76</v>
      </c>
      <c r="R2665">
        <v>0</v>
      </c>
      <c r="S2665">
        <v>290.72000000000003</v>
      </c>
    </row>
    <row r="2666" spans="1:19" x14ac:dyDescent="0.35">
      <c r="A2666">
        <v>2024</v>
      </c>
      <c r="B2666" t="s">
        <v>6634</v>
      </c>
      <c r="C2666">
        <v>58</v>
      </c>
      <c r="D2666">
        <v>2</v>
      </c>
      <c r="E2666">
        <v>4</v>
      </c>
      <c r="F2666" t="s">
        <v>278</v>
      </c>
      <c r="G2666" t="s">
        <v>6638</v>
      </c>
      <c r="H2666">
        <v>7</v>
      </c>
      <c r="I2666">
        <v>950471</v>
      </c>
      <c r="J2666">
        <v>2</v>
      </c>
      <c r="K2666" t="s">
        <v>7112</v>
      </c>
      <c r="L2666">
        <v>0</v>
      </c>
      <c r="M2666" t="s">
        <v>5520</v>
      </c>
      <c r="N2666">
        <v>376.39</v>
      </c>
      <c r="O2666">
        <v>376.41</v>
      </c>
      <c r="P2666">
        <v>0</v>
      </c>
      <c r="Q2666">
        <v>376.39</v>
      </c>
      <c r="R2666">
        <v>0</v>
      </c>
      <c r="S2666">
        <v>376.41</v>
      </c>
    </row>
    <row r="2667" spans="1:19" x14ac:dyDescent="0.35">
      <c r="A2667">
        <v>2024</v>
      </c>
      <c r="B2667" t="s">
        <v>5744</v>
      </c>
      <c r="C2667">
        <v>60</v>
      </c>
      <c r="D2667">
        <v>2</v>
      </c>
      <c r="E2667">
        <v>5</v>
      </c>
      <c r="F2667" t="s">
        <v>254</v>
      </c>
      <c r="G2667" t="s">
        <v>5745</v>
      </c>
      <c r="H2667">
        <v>7</v>
      </c>
      <c r="I2667">
        <v>900001</v>
      </c>
      <c r="J2667">
        <v>3</v>
      </c>
      <c r="K2667" t="s">
        <v>7113</v>
      </c>
      <c r="L2667">
        <v>0</v>
      </c>
      <c r="M2667" t="s">
        <v>5520</v>
      </c>
      <c r="N2667">
        <v>260.10000000000002</v>
      </c>
      <c r="O2667">
        <v>0</v>
      </c>
      <c r="P2667">
        <v>0</v>
      </c>
      <c r="Q2667">
        <v>0</v>
      </c>
      <c r="R2667">
        <v>0</v>
      </c>
      <c r="S2667">
        <v>260.10000000000002</v>
      </c>
    </row>
    <row r="2668" spans="1:19" x14ac:dyDescent="0.35">
      <c r="A2668">
        <v>2024</v>
      </c>
      <c r="B2668" t="s">
        <v>5680</v>
      </c>
      <c r="C2668">
        <v>61</v>
      </c>
      <c r="D2668">
        <v>2</v>
      </c>
      <c r="E2668">
        <v>7</v>
      </c>
      <c r="F2668" t="s">
        <v>664</v>
      </c>
      <c r="G2668" t="s">
        <v>6072</v>
      </c>
      <c r="H2668">
        <v>7</v>
      </c>
      <c r="I2668">
        <v>900001</v>
      </c>
      <c r="J2668">
        <v>806</v>
      </c>
      <c r="K2668" t="s">
        <v>7110</v>
      </c>
      <c r="L2668">
        <v>0</v>
      </c>
      <c r="M2668" t="s">
        <v>5520</v>
      </c>
      <c r="N2668">
        <v>0</v>
      </c>
      <c r="O2668">
        <v>426.87</v>
      </c>
      <c r="P2668">
        <v>0</v>
      </c>
      <c r="Q2668">
        <v>426.87</v>
      </c>
      <c r="R2668">
        <v>0</v>
      </c>
      <c r="S2668">
        <v>0</v>
      </c>
    </row>
    <row r="2669" spans="1:19" x14ac:dyDescent="0.35">
      <c r="A2669">
        <v>2024</v>
      </c>
      <c r="B2669" t="s">
        <v>5594</v>
      </c>
      <c r="C2669">
        <v>73</v>
      </c>
      <c r="D2669">
        <v>2</v>
      </c>
      <c r="E2669">
        <v>8</v>
      </c>
      <c r="F2669" t="s">
        <v>796</v>
      </c>
      <c r="G2669" t="s">
        <v>5595</v>
      </c>
      <c r="H2669">
        <v>7</v>
      </c>
      <c r="I2669">
        <v>900003</v>
      </c>
      <c r="J2669">
        <v>4</v>
      </c>
      <c r="K2669" t="s">
        <v>7110</v>
      </c>
      <c r="L2669">
        <v>0</v>
      </c>
      <c r="M2669" t="s">
        <v>5520</v>
      </c>
      <c r="N2669">
        <v>0</v>
      </c>
      <c r="O2669">
        <v>7994.69</v>
      </c>
      <c r="P2669">
        <v>0</v>
      </c>
      <c r="Q2669">
        <v>7994.69</v>
      </c>
      <c r="R2669">
        <v>0</v>
      </c>
      <c r="S2669">
        <v>0</v>
      </c>
    </row>
    <row r="2670" spans="1:19" x14ac:dyDescent="0.35">
      <c r="A2670">
        <v>2024</v>
      </c>
      <c r="B2670" t="s">
        <v>5578</v>
      </c>
      <c r="C2670">
        <v>79</v>
      </c>
      <c r="D2670">
        <v>2</v>
      </c>
      <c r="E2670">
        <v>9</v>
      </c>
      <c r="F2670" t="s">
        <v>278</v>
      </c>
      <c r="G2670" t="s">
        <v>6928</v>
      </c>
      <c r="H2670">
        <v>7</v>
      </c>
      <c r="I2670">
        <v>900001</v>
      </c>
      <c r="J2670">
        <v>9999</v>
      </c>
      <c r="K2670" t="s">
        <v>7110</v>
      </c>
      <c r="L2670">
        <v>0</v>
      </c>
      <c r="M2670" t="s">
        <v>5520</v>
      </c>
      <c r="N2670">
        <v>1749.16</v>
      </c>
      <c r="O2670">
        <v>4070.97</v>
      </c>
      <c r="P2670">
        <v>0</v>
      </c>
      <c r="Q2670">
        <v>4964.2299999999996</v>
      </c>
      <c r="R2670">
        <v>0</v>
      </c>
      <c r="S2670">
        <v>855.9</v>
      </c>
    </row>
    <row r="2671" spans="1:19" x14ac:dyDescent="0.35">
      <c r="A2671">
        <v>2024</v>
      </c>
      <c r="B2671" t="s">
        <v>5696</v>
      </c>
      <c r="C2671">
        <v>88</v>
      </c>
      <c r="D2671">
        <v>2</v>
      </c>
      <c r="E2671">
        <v>1</v>
      </c>
      <c r="F2671" t="s">
        <v>622</v>
      </c>
      <c r="G2671" t="s">
        <v>7114</v>
      </c>
      <c r="H2671">
        <v>7</v>
      </c>
      <c r="I2671">
        <v>900001</v>
      </c>
      <c r="J2671">
        <v>5</v>
      </c>
      <c r="K2671" t="s">
        <v>7108</v>
      </c>
      <c r="L2671">
        <v>0</v>
      </c>
      <c r="M2671" t="s">
        <v>5520</v>
      </c>
      <c r="N2671">
        <v>3116.57</v>
      </c>
      <c r="O2671">
        <v>5548.36</v>
      </c>
      <c r="P2671">
        <v>0</v>
      </c>
      <c r="Q2671">
        <v>5591.98</v>
      </c>
      <c r="R2671">
        <v>0</v>
      </c>
      <c r="S2671">
        <v>3072.95</v>
      </c>
    </row>
    <row r="2672" spans="1:19" x14ac:dyDescent="0.35">
      <c r="A2672">
        <v>2024</v>
      </c>
      <c r="B2672" t="s">
        <v>5696</v>
      </c>
      <c r="C2672">
        <v>88</v>
      </c>
      <c r="D2672">
        <v>2</v>
      </c>
      <c r="E2672">
        <v>2</v>
      </c>
      <c r="F2672" t="s">
        <v>555</v>
      </c>
      <c r="G2672" t="s">
        <v>6712</v>
      </c>
      <c r="H2672">
        <v>7</v>
      </c>
      <c r="I2672">
        <v>900001</v>
      </c>
      <c r="J2672">
        <v>6</v>
      </c>
      <c r="K2672" t="s">
        <v>7110</v>
      </c>
      <c r="L2672">
        <v>0</v>
      </c>
      <c r="M2672" t="s">
        <v>5520</v>
      </c>
      <c r="N2672">
        <v>1518.09</v>
      </c>
      <c r="O2672">
        <v>6645.3</v>
      </c>
      <c r="P2672">
        <v>0</v>
      </c>
      <c r="Q2672">
        <v>6651.81</v>
      </c>
      <c r="R2672">
        <v>0</v>
      </c>
      <c r="S2672">
        <v>1511.58</v>
      </c>
    </row>
    <row r="2673" spans="1:19" x14ac:dyDescent="0.35">
      <c r="A2673">
        <v>2024</v>
      </c>
      <c r="B2673" t="s">
        <v>5696</v>
      </c>
      <c r="C2673">
        <v>88</v>
      </c>
      <c r="D2673">
        <v>2</v>
      </c>
      <c r="E2673">
        <v>3</v>
      </c>
      <c r="F2673" t="s">
        <v>850</v>
      </c>
      <c r="G2673" t="s">
        <v>6127</v>
      </c>
      <c r="H2673">
        <v>7</v>
      </c>
      <c r="I2673">
        <v>900001</v>
      </c>
      <c r="J2673">
        <v>7</v>
      </c>
      <c r="K2673" t="s">
        <v>7110</v>
      </c>
      <c r="L2673">
        <v>0</v>
      </c>
      <c r="M2673" t="s">
        <v>5520</v>
      </c>
      <c r="N2673">
        <v>1316.37</v>
      </c>
      <c r="O2673">
        <v>2061.8000000000002</v>
      </c>
      <c r="P2673">
        <v>0</v>
      </c>
      <c r="Q2673">
        <v>1821.15</v>
      </c>
      <c r="R2673">
        <v>0</v>
      </c>
      <c r="S2673">
        <v>1557.02</v>
      </c>
    </row>
    <row r="2674" spans="1:19" x14ac:dyDescent="0.35">
      <c r="A2674">
        <v>2024</v>
      </c>
      <c r="B2674" t="s">
        <v>5696</v>
      </c>
      <c r="C2674">
        <v>88</v>
      </c>
      <c r="D2674">
        <v>2</v>
      </c>
      <c r="E2674">
        <v>4</v>
      </c>
      <c r="F2674" t="s">
        <v>638</v>
      </c>
      <c r="G2674" t="s">
        <v>7115</v>
      </c>
      <c r="H2674">
        <v>7</v>
      </c>
      <c r="I2674">
        <v>900001</v>
      </c>
      <c r="J2674">
        <v>5</v>
      </c>
      <c r="K2674" t="s">
        <v>7110</v>
      </c>
      <c r="L2674">
        <v>0</v>
      </c>
      <c r="M2674" t="s">
        <v>5520</v>
      </c>
      <c r="N2674">
        <v>239.77</v>
      </c>
      <c r="O2674">
        <v>2833.67</v>
      </c>
      <c r="P2674">
        <v>0</v>
      </c>
      <c r="Q2674">
        <v>2240.7800000000002</v>
      </c>
      <c r="R2674">
        <v>0</v>
      </c>
      <c r="S2674">
        <v>832.66</v>
      </c>
    </row>
    <row r="2675" spans="1:19" x14ac:dyDescent="0.35">
      <c r="A2675">
        <v>2024</v>
      </c>
      <c r="B2675" t="s">
        <v>5696</v>
      </c>
      <c r="C2675">
        <v>88</v>
      </c>
      <c r="D2675">
        <v>2</v>
      </c>
      <c r="E2675">
        <v>5</v>
      </c>
      <c r="F2675" t="s">
        <v>300</v>
      </c>
      <c r="G2675" t="s">
        <v>6128</v>
      </c>
      <c r="H2675">
        <v>7</v>
      </c>
      <c r="I2675">
        <v>900001</v>
      </c>
      <c r="J2675">
        <v>7</v>
      </c>
      <c r="K2675" t="s">
        <v>7110</v>
      </c>
      <c r="L2675">
        <v>0</v>
      </c>
      <c r="M2675" t="s">
        <v>5520</v>
      </c>
      <c r="N2675">
        <v>0</v>
      </c>
      <c r="O2675">
        <v>3009.88</v>
      </c>
      <c r="P2675">
        <v>0</v>
      </c>
      <c r="Q2675">
        <v>3009.88</v>
      </c>
      <c r="R2675">
        <v>0</v>
      </c>
      <c r="S2675">
        <v>0</v>
      </c>
    </row>
    <row r="2676" spans="1:19" x14ac:dyDescent="0.35">
      <c r="A2676">
        <v>2024</v>
      </c>
      <c r="B2676" t="s">
        <v>5696</v>
      </c>
      <c r="C2676">
        <v>88</v>
      </c>
      <c r="D2676">
        <v>2</v>
      </c>
      <c r="E2676">
        <v>6</v>
      </c>
      <c r="F2676" t="s">
        <v>254</v>
      </c>
      <c r="G2676" t="s">
        <v>6129</v>
      </c>
      <c r="H2676">
        <v>7</v>
      </c>
      <c r="I2676">
        <v>900004</v>
      </c>
      <c r="J2676">
        <v>9</v>
      </c>
      <c r="K2676" t="s">
        <v>7110</v>
      </c>
      <c r="L2676">
        <v>0</v>
      </c>
      <c r="M2676" t="s">
        <v>5520</v>
      </c>
      <c r="N2676">
        <v>1581.5</v>
      </c>
      <c r="O2676">
        <v>2318.44</v>
      </c>
      <c r="P2676">
        <v>0</v>
      </c>
      <c r="Q2676">
        <v>2906.33</v>
      </c>
      <c r="R2676">
        <v>0</v>
      </c>
      <c r="S2676">
        <v>993.61</v>
      </c>
    </row>
    <row r="2677" spans="1:19" x14ac:dyDescent="0.35">
      <c r="A2677">
        <v>2024</v>
      </c>
      <c r="B2677" t="s">
        <v>5696</v>
      </c>
      <c r="C2677">
        <v>88</v>
      </c>
      <c r="D2677">
        <v>2</v>
      </c>
      <c r="E2677">
        <v>7</v>
      </c>
      <c r="F2677" t="s">
        <v>311</v>
      </c>
      <c r="G2677" t="s">
        <v>6130</v>
      </c>
      <c r="H2677">
        <v>7</v>
      </c>
      <c r="I2677">
        <v>900001</v>
      </c>
      <c r="J2677">
        <v>7</v>
      </c>
      <c r="K2677" t="s">
        <v>7110</v>
      </c>
      <c r="L2677">
        <v>0</v>
      </c>
      <c r="M2677" t="s">
        <v>5520</v>
      </c>
      <c r="N2677">
        <v>1971.14</v>
      </c>
      <c r="O2677">
        <v>4143.2</v>
      </c>
      <c r="P2677">
        <v>0</v>
      </c>
      <c r="Q2677">
        <v>3813.64</v>
      </c>
      <c r="R2677">
        <v>0</v>
      </c>
      <c r="S2677">
        <v>2300.6999999999998</v>
      </c>
    </row>
    <row r="2678" spans="1:19" x14ac:dyDescent="0.35">
      <c r="A2678">
        <v>2024</v>
      </c>
      <c r="B2678" t="s">
        <v>5696</v>
      </c>
      <c r="C2678">
        <v>88</v>
      </c>
      <c r="D2678">
        <v>2</v>
      </c>
      <c r="E2678">
        <v>9</v>
      </c>
      <c r="F2678" t="s">
        <v>851</v>
      </c>
      <c r="G2678" t="s">
        <v>6131</v>
      </c>
      <c r="H2678">
        <v>7</v>
      </c>
      <c r="I2678">
        <v>900001</v>
      </c>
      <c r="J2678">
        <v>7</v>
      </c>
      <c r="K2678" t="s">
        <v>7110</v>
      </c>
      <c r="L2678">
        <v>0</v>
      </c>
      <c r="M2678" t="s">
        <v>5520</v>
      </c>
      <c r="N2678">
        <v>4301.91</v>
      </c>
      <c r="O2678">
        <v>5814.38</v>
      </c>
      <c r="P2678">
        <v>0</v>
      </c>
      <c r="Q2678">
        <v>5445.18</v>
      </c>
      <c r="R2678">
        <v>0</v>
      </c>
      <c r="S2678">
        <v>4671.1099999999997</v>
      </c>
    </row>
    <row r="2679" spans="1:19" x14ac:dyDescent="0.35">
      <c r="A2679">
        <v>2024</v>
      </c>
      <c r="B2679" t="s">
        <v>5696</v>
      </c>
      <c r="C2679">
        <v>88</v>
      </c>
      <c r="D2679">
        <v>2</v>
      </c>
      <c r="E2679">
        <v>10</v>
      </c>
      <c r="F2679" t="s">
        <v>643</v>
      </c>
      <c r="G2679" t="s">
        <v>6132</v>
      </c>
      <c r="H2679">
        <v>7</v>
      </c>
      <c r="I2679">
        <v>900001</v>
      </c>
      <c r="J2679">
        <v>7</v>
      </c>
      <c r="K2679" t="s">
        <v>7110</v>
      </c>
      <c r="L2679">
        <v>0</v>
      </c>
      <c r="M2679" t="s">
        <v>5520</v>
      </c>
      <c r="N2679">
        <v>987.57</v>
      </c>
      <c r="O2679">
        <v>2061.7199999999998</v>
      </c>
      <c r="P2679">
        <v>0</v>
      </c>
      <c r="Q2679">
        <v>2042.56</v>
      </c>
      <c r="R2679">
        <v>0</v>
      </c>
      <c r="S2679">
        <v>1006.73</v>
      </c>
    </row>
    <row r="2680" spans="1:19" x14ac:dyDescent="0.35">
      <c r="A2680">
        <v>2024</v>
      </c>
      <c r="B2680" t="s">
        <v>5696</v>
      </c>
      <c r="C2680">
        <v>88</v>
      </c>
      <c r="D2680">
        <v>2</v>
      </c>
      <c r="E2680">
        <v>12</v>
      </c>
      <c r="F2680" t="s">
        <v>624</v>
      </c>
      <c r="G2680" t="s">
        <v>7116</v>
      </c>
      <c r="H2680">
        <v>7</v>
      </c>
      <c r="I2680">
        <v>900001</v>
      </c>
      <c r="J2680">
        <v>5</v>
      </c>
      <c r="K2680" t="s">
        <v>7110</v>
      </c>
      <c r="L2680">
        <v>0</v>
      </c>
      <c r="M2680" t="s">
        <v>5520</v>
      </c>
      <c r="N2680">
        <v>0</v>
      </c>
      <c r="O2680">
        <v>1573.32</v>
      </c>
      <c r="P2680">
        <v>0</v>
      </c>
      <c r="Q2680">
        <v>1573.32</v>
      </c>
      <c r="R2680">
        <v>0</v>
      </c>
      <c r="S2680">
        <v>0</v>
      </c>
    </row>
    <row r="2681" spans="1:19" x14ac:dyDescent="0.35">
      <c r="A2681">
        <v>2024</v>
      </c>
      <c r="B2681" t="s">
        <v>5702</v>
      </c>
      <c r="C2681">
        <v>3</v>
      </c>
      <c r="D2681">
        <v>2</v>
      </c>
      <c r="E2681">
        <v>1</v>
      </c>
      <c r="F2681" t="s">
        <v>354</v>
      </c>
      <c r="G2681" t="s">
        <v>6483</v>
      </c>
      <c r="H2681">
        <v>7</v>
      </c>
      <c r="I2681">
        <v>910037</v>
      </c>
      <c r="J2681">
        <v>95</v>
      </c>
      <c r="K2681" t="s">
        <v>7117</v>
      </c>
      <c r="L2681">
        <v>0</v>
      </c>
      <c r="M2681" t="s">
        <v>5520</v>
      </c>
      <c r="N2681">
        <v>1656.73</v>
      </c>
      <c r="O2681">
        <v>6553.83</v>
      </c>
      <c r="P2681">
        <v>0</v>
      </c>
      <c r="Q2681">
        <v>6329.69</v>
      </c>
      <c r="R2681">
        <v>0</v>
      </c>
      <c r="S2681">
        <v>1880.87</v>
      </c>
    </row>
    <row r="2682" spans="1:19" x14ac:dyDescent="0.35">
      <c r="A2682">
        <v>2024</v>
      </c>
      <c r="B2682" t="s">
        <v>5702</v>
      </c>
      <c r="C2682">
        <v>3</v>
      </c>
      <c r="D2682">
        <v>2</v>
      </c>
      <c r="E2682">
        <v>7</v>
      </c>
      <c r="F2682" t="s">
        <v>372</v>
      </c>
      <c r="G2682" t="s">
        <v>6822</v>
      </c>
      <c r="H2682">
        <v>7</v>
      </c>
      <c r="I2682">
        <v>910037</v>
      </c>
      <c r="J2682">
        <v>95</v>
      </c>
      <c r="K2682" t="s">
        <v>7117</v>
      </c>
      <c r="L2682">
        <v>0</v>
      </c>
      <c r="M2682" t="s">
        <v>5520</v>
      </c>
      <c r="N2682">
        <v>364.65</v>
      </c>
      <c r="O2682">
        <v>913.14</v>
      </c>
      <c r="P2682">
        <v>0</v>
      </c>
      <c r="Q2682">
        <v>1360.06</v>
      </c>
      <c r="R2682">
        <v>0</v>
      </c>
      <c r="S2682">
        <v>-82.27</v>
      </c>
    </row>
    <row r="2683" spans="1:19" x14ac:dyDescent="0.35">
      <c r="A2683">
        <v>2024</v>
      </c>
      <c r="B2683" t="s">
        <v>5702</v>
      </c>
      <c r="C2683">
        <v>3</v>
      </c>
      <c r="D2683">
        <v>2</v>
      </c>
      <c r="E2683">
        <v>8</v>
      </c>
      <c r="F2683" t="s">
        <v>300</v>
      </c>
      <c r="G2683" t="s">
        <v>6171</v>
      </c>
      <c r="H2683">
        <v>7</v>
      </c>
      <c r="I2683">
        <v>910037</v>
      </c>
      <c r="J2683">
        <v>95</v>
      </c>
      <c r="K2683" t="s">
        <v>7117</v>
      </c>
      <c r="L2683">
        <v>0</v>
      </c>
      <c r="M2683" t="s">
        <v>5520</v>
      </c>
      <c r="N2683">
        <v>397.8</v>
      </c>
      <c r="O2683">
        <v>497.8</v>
      </c>
      <c r="P2683">
        <v>0</v>
      </c>
      <c r="Q2683">
        <v>397.8</v>
      </c>
      <c r="R2683">
        <v>0</v>
      </c>
      <c r="S2683">
        <v>497.8</v>
      </c>
    </row>
    <row r="2684" spans="1:19" x14ac:dyDescent="0.35">
      <c r="A2684">
        <v>2024</v>
      </c>
      <c r="B2684" t="s">
        <v>5704</v>
      </c>
      <c r="C2684">
        <v>5</v>
      </c>
      <c r="D2684">
        <v>2</v>
      </c>
      <c r="E2684">
        <v>1</v>
      </c>
      <c r="F2684" t="s">
        <v>369</v>
      </c>
      <c r="G2684" t="s">
        <v>6762</v>
      </c>
      <c r="H2684">
        <v>7</v>
      </c>
      <c r="I2684">
        <v>910037</v>
      </c>
      <c r="J2684">
        <v>95</v>
      </c>
      <c r="K2684" t="s">
        <v>7117</v>
      </c>
      <c r="L2684">
        <v>0</v>
      </c>
      <c r="M2684" t="s">
        <v>5520</v>
      </c>
      <c r="N2684">
        <v>7652.45</v>
      </c>
      <c r="O2684">
        <v>1742.02</v>
      </c>
      <c r="P2684">
        <v>0</v>
      </c>
      <c r="Q2684">
        <v>1711.6</v>
      </c>
      <c r="R2684">
        <v>0</v>
      </c>
      <c r="S2684">
        <v>7682.87</v>
      </c>
    </row>
    <row r="2685" spans="1:19" x14ac:dyDescent="0.35">
      <c r="A2685">
        <v>2024</v>
      </c>
      <c r="B2685" t="s">
        <v>6177</v>
      </c>
      <c r="C2685">
        <v>14</v>
      </c>
      <c r="D2685">
        <v>2</v>
      </c>
      <c r="E2685">
        <v>5</v>
      </c>
      <c r="F2685" t="s">
        <v>311</v>
      </c>
      <c r="G2685" t="s">
        <v>6733</v>
      </c>
      <c r="H2685">
        <v>7</v>
      </c>
      <c r="I2685">
        <v>910037</v>
      </c>
      <c r="J2685">
        <v>95</v>
      </c>
      <c r="K2685" t="s">
        <v>7117</v>
      </c>
      <c r="L2685">
        <v>0</v>
      </c>
      <c r="M2685" t="s">
        <v>5520</v>
      </c>
      <c r="N2685">
        <v>0</v>
      </c>
      <c r="O2685">
        <v>4750.9799999999996</v>
      </c>
      <c r="P2685">
        <v>0</v>
      </c>
      <c r="Q2685">
        <v>4750.9799999999996</v>
      </c>
      <c r="R2685">
        <v>0</v>
      </c>
      <c r="S2685">
        <v>0</v>
      </c>
    </row>
    <row r="2686" spans="1:19" x14ac:dyDescent="0.35">
      <c r="A2686">
        <v>2024</v>
      </c>
      <c r="B2686" t="s">
        <v>6177</v>
      </c>
      <c r="C2686">
        <v>14</v>
      </c>
      <c r="D2686">
        <v>2</v>
      </c>
      <c r="E2686">
        <v>7</v>
      </c>
      <c r="F2686" t="s">
        <v>540</v>
      </c>
      <c r="G2686" t="s">
        <v>6934</v>
      </c>
      <c r="H2686">
        <v>7</v>
      </c>
      <c r="I2686">
        <v>910037</v>
      </c>
      <c r="J2686">
        <v>95</v>
      </c>
      <c r="K2686" t="s">
        <v>7117</v>
      </c>
      <c r="L2686">
        <v>0</v>
      </c>
      <c r="M2686" t="s">
        <v>5520</v>
      </c>
      <c r="N2686">
        <v>0.02</v>
      </c>
      <c r="O2686">
        <v>875.16</v>
      </c>
      <c r="P2686">
        <v>0</v>
      </c>
      <c r="Q2686">
        <v>875.16</v>
      </c>
      <c r="R2686">
        <v>0</v>
      </c>
      <c r="S2686">
        <v>0.02</v>
      </c>
    </row>
    <row r="2687" spans="1:19" x14ac:dyDescent="0.35">
      <c r="A2687">
        <v>2024</v>
      </c>
      <c r="B2687" t="s">
        <v>5673</v>
      </c>
      <c r="C2687">
        <v>15</v>
      </c>
      <c r="D2687">
        <v>2</v>
      </c>
      <c r="E2687">
        <v>10</v>
      </c>
      <c r="F2687" t="s">
        <v>547</v>
      </c>
      <c r="G2687" t="s">
        <v>6734</v>
      </c>
      <c r="H2687">
        <v>7</v>
      </c>
      <c r="I2687">
        <v>910037</v>
      </c>
      <c r="J2687">
        <v>95</v>
      </c>
      <c r="K2687" t="s">
        <v>7117</v>
      </c>
      <c r="L2687">
        <v>0</v>
      </c>
      <c r="M2687" t="s">
        <v>5520</v>
      </c>
      <c r="N2687">
        <v>2062.4899999999998</v>
      </c>
      <c r="O2687">
        <v>4864.2</v>
      </c>
      <c r="P2687">
        <v>0</v>
      </c>
      <c r="Q2687">
        <v>5531.2</v>
      </c>
      <c r="R2687">
        <v>0</v>
      </c>
      <c r="S2687">
        <v>1395.49</v>
      </c>
    </row>
    <row r="2688" spans="1:19" x14ac:dyDescent="0.35">
      <c r="A2688">
        <v>2024</v>
      </c>
      <c r="B2688" t="s">
        <v>6419</v>
      </c>
      <c r="C2688">
        <v>21</v>
      </c>
      <c r="D2688">
        <v>2</v>
      </c>
      <c r="E2688">
        <v>4</v>
      </c>
      <c r="F2688" t="s">
        <v>369</v>
      </c>
      <c r="G2688" t="s">
        <v>6824</v>
      </c>
      <c r="H2688">
        <v>7</v>
      </c>
      <c r="I2688">
        <v>910037</v>
      </c>
      <c r="J2688">
        <v>95</v>
      </c>
      <c r="K2688" t="s">
        <v>7117</v>
      </c>
      <c r="L2688">
        <v>0</v>
      </c>
      <c r="M2688" t="s">
        <v>5520</v>
      </c>
      <c r="N2688">
        <v>823.14</v>
      </c>
      <c r="O2688">
        <v>4119.13</v>
      </c>
      <c r="P2688">
        <v>0</v>
      </c>
      <c r="Q2688">
        <v>4637.79</v>
      </c>
      <c r="R2688">
        <v>0</v>
      </c>
      <c r="S2688">
        <v>304.48</v>
      </c>
    </row>
    <row r="2689" spans="1:19" x14ac:dyDescent="0.35">
      <c r="A2689">
        <v>2024</v>
      </c>
      <c r="B2689" t="s">
        <v>5627</v>
      </c>
      <c r="C2689">
        <v>27</v>
      </c>
      <c r="D2689">
        <v>2</v>
      </c>
      <c r="E2689">
        <v>3</v>
      </c>
      <c r="F2689" t="s">
        <v>555</v>
      </c>
      <c r="G2689" t="s">
        <v>5628</v>
      </c>
      <c r="H2689">
        <v>7</v>
      </c>
      <c r="I2689">
        <v>910037</v>
      </c>
      <c r="J2689">
        <v>95</v>
      </c>
      <c r="K2689" t="s">
        <v>7117</v>
      </c>
      <c r="L2689">
        <v>0</v>
      </c>
      <c r="M2689" t="s">
        <v>5520</v>
      </c>
      <c r="N2689">
        <v>-8006.91</v>
      </c>
      <c r="O2689">
        <v>0</v>
      </c>
      <c r="P2689">
        <v>0</v>
      </c>
      <c r="Q2689">
        <v>5703.5</v>
      </c>
      <c r="R2689">
        <v>0</v>
      </c>
      <c r="S2689">
        <v>-13710.41</v>
      </c>
    </row>
    <row r="2690" spans="1:19" x14ac:dyDescent="0.35">
      <c r="A2690">
        <v>2024</v>
      </c>
      <c r="B2690" t="s">
        <v>5627</v>
      </c>
      <c r="C2690">
        <v>27</v>
      </c>
      <c r="D2690">
        <v>2</v>
      </c>
      <c r="E2690">
        <v>6</v>
      </c>
      <c r="F2690" t="s">
        <v>480</v>
      </c>
      <c r="G2690" t="s">
        <v>6738</v>
      </c>
      <c r="H2690">
        <v>7</v>
      </c>
      <c r="I2690">
        <v>910037</v>
      </c>
      <c r="J2690">
        <v>95</v>
      </c>
      <c r="K2690" t="s">
        <v>7117</v>
      </c>
      <c r="L2690">
        <v>0</v>
      </c>
      <c r="M2690" t="s">
        <v>5520</v>
      </c>
      <c r="N2690">
        <v>20.97</v>
      </c>
      <c r="O2690">
        <v>0</v>
      </c>
      <c r="P2690">
        <v>0</v>
      </c>
      <c r="Q2690">
        <v>0</v>
      </c>
      <c r="R2690">
        <v>0</v>
      </c>
      <c r="S2690">
        <v>20.97</v>
      </c>
    </row>
    <row r="2691" spans="1:19" x14ac:dyDescent="0.35">
      <c r="A2691">
        <v>2024</v>
      </c>
      <c r="B2691" t="s">
        <v>5527</v>
      </c>
      <c r="C2691">
        <v>30</v>
      </c>
      <c r="D2691">
        <v>2</v>
      </c>
      <c r="E2691">
        <v>1</v>
      </c>
      <c r="F2691" t="s">
        <v>620</v>
      </c>
      <c r="G2691" t="s">
        <v>5977</v>
      </c>
      <c r="H2691">
        <v>7</v>
      </c>
      <c r="I2691">
        <v>910037</v>
      </c>
      <c r="J2691">
        <v>95</v>
      </c>
      <c r="K2691" t="s">
        <v>7117</v>
      </c>
      <c r="L2691">
        <v>0</v>
      </c>
      <c r="M2691" t="s">
        <v>5520</v>
      </c>
      <c r="N2691">
        <v>-799.17</v>
      </c>
      <c r="O2691">
        <v>0</v>
      </c>
      <c r="P2691">
        <v>0</v>
      </c>
      <c r="Q2691">
        <v>0</v>
      </c>
      <c r="R2691">
        <v>0</v>
      </c>
      <c r="S2691">
        <v>-799.17</v>
      </c>
    </row>
    <row r="2692" spans="1:19" x14ac:dyDescent="0.35">
      <c r="A2692">
        <v>2024</v>
      </c>
      <c r="B2692" t="s">
        <v>5527</v>
      </c>
      <c r="C2692">
        <v>30</v>
      </c>
      <c r="D2692">
        <v>2</v>
      </c>
      <c r="E2692">
        <v>7</v>
      </c>
      <c r="F2692" t="s">
        <v>300</v>
      </c>
      <c r="G2692" t="s">
        <v>6195</v>
      </c>
      <c r="H2692">
        <v>7</v>
      </c>
      <c r="I2692">
        <v>910037</v>
      </c>
      <c r="J2692">
        <v>95</v>
      </c>
      <c r="K2692" t="s">
        <v>7117</v>
      </c>
      <c r="L2692">
        <v>0</v>
      </c>
      <c r="M2692" t="s">
        <v>5520</v>
      </c>
      <c r="N2692">
        <v>485.78</v>
      </c>
      <c r="O2692">
        <v>589.07000000000005</v>
      </c>
      <c r="P2692">
        <v>0</v>
      </c>
      <c r="Q2692">
        <v>589.07000000000005</v>
      </c>
      <c r="R2692">
        <v>0</v>
      </c>
      <c r="S2692">
        <v>485.78</v>
      </c>
    </row>
    <row r="2693" spans="1:19" x14ac:dyDescent="0.35">
      <c r="A2693">
        <v>2024</v>
      </c>
      <c r="B2693" t="s">
        <v>6005</v>
      </c>
      <c r="C2693">
        <v>38</v>
      </c>
      <c r="D2693">
        <v>2</v>
      </c>
      <c r="E2693">
        <v>1</v>
      </c>
      <c r="F2693" t="s">
        <v>661</v>
      </c>
      <c r="G2693" t="s">
        <v>6825</v>
      </c>
      <c r="H2693">
        <v>7</v>
      </c>
      <c r="I2693">
        <v>910037</v>
      </c>
      <c r="J2693">
        <v>95</v>
      </c>
      <c r="K2693" t="s">
        <v>7117</v>
      </c>
      <c r="L2693">
        <v>0</v>
      </c>
      <c r="M2693" t="s">
        <v>5520</v>
      </c>
      <c r="N2693">
        <v>-271.14</v>
      </c>
      <c r="O2693">
        <v>1707.62</v>
      </c>
      <c r="P2693">
        <v>0</v>
      </c>
      <c r="Q2693">
        <v>692.96</v>
      </c>
      <c r="R2693">
        <v>0</v>
      </c>
      <c r="S2693">
        <v>743.52</v>
      </c>
    </row>
    <row r="2694" spans="1:19" x14ac:dyDescent="0.35">
      <c r="A2694">
        <v>2024</v>
      </c>
      <c r="B2694" t="s">
        <v>6005</v>
      </c>
      <c r="C2694">
        <v>38</v>
      </c>
      <c r="D2694">
        <v>2</v>
      </c>
      <c r="E2694">
        <v>2</v>
      </c>
      <c r="F2694" t="s">
        <v>662</v>
      </c>
      <c r="G2694" t="s">
        <v>6826</v>
      </c>
      <c r="H2694">
        <v>7</v>
      </c>
      <c r="I2694">
        <v>910037</v>
      </c>
      <c r="J2694">
        <v>95</v>
      </c>
      <c r="K2694" t="s">
        <v>7117</v>
      </c>
      <c r="L2694">
        <v>0</v>
      </c>
      <c r="M2694" t="s">
        <v>5520</v>
      </c>
      <c r="N2694">
        <v>166.66</v>
      </c>
      <c r="O2694">
        <v>711.72</v>
      </c>
      <c r="P2694">
        <v>0</v>
      </c>
      <c r="Q2694">
        <v>711.72</v>
      </c>
      <c r="R2694">
        <v>0</v>
      </c>
      <c r="S2694">
        <v>166.66</v>
      </c>
    </row>
    <row r="2695" spans="1:19" x14ac:dyDescent="0.35">
      <c r="A2695">
        <v>2024</v>
      </c>
      <c r="B2695" t="s">
        <v>5564</v>
      </c>
      <c r="C2695">
        <v>48</v>
      </c>
      <c r="D2695">
        <v>2</v>
      </c>
      <c r="E2695">
        <v>1</v>
      </c>
      <c r="F2695" t="s">
        <v>291</v>
      </c>
      <c r="G2695" t="s">
        <v>6319</v>
      </c>
      <c r="H2695">
        <v>7</v>
      </c>
      <c r="I2695">
        <v>910037</v>
      </c>
      <c r="J2695">
        <v>95</v>
      </c>
      <c r="K2695" t="s">
        <v>7117</v>
      </c>
      <c r="L2695">
        <v>0</v>
      </c>
      <c r="M2695" t="s">
        <v>5520</v>
      </c>
      <c r="N2695">
        <v>288.8</v>
      </c>
      <c r="O2695">
        <v>94329.68</v>
      </c>
      <c r="P2695">
        <v>0</v>
      </c>
      <c r="Q2695">
        <v>94353.66</v>
      </c>
      <c r="R2695">
        <v>0</v>
      </c>
      <c r="S2695">
        <v>264.82</v>
      </c>
    </row>
    <row r="2696" spans="1:19" x14ac:dyDescent="0.35">
      <c r="A2696">
        <v>2024</v>
      </c>
      <c r="B2696" t="s">
        <v>5619</v>
      </c>
      <c r="C2696">
        <v>50</v>
      </c>
      <c r="D2696">
        <v>2</v>
      </c>
      <c r="E2696">
        <v>1</v>
      </c>
      <c r="F2696" t="s">
        <v>728</v>
      </c>
      <c r="G2696" t="s">
        <v>6219</v>
      </c>
      <c r="H2696">
        <v>7</v>
      </c>
      <c r="I2696">
        <v>910037</v>
      </c>
      <c r="J2696">
        <v>95</v>
      </c>
      <c r="K2696" t="s">
        <v>7117</v>
      </c>
      <c r="L2696">
        <v>0</v>
      </c>
      <c r="M2696" t="s">
        <v>5520</v>
      </c>
      <c r="N2696">
        <v>1664.56</v>
      </c>
      <c r="O2696">
        <v>4421.3100000000004</v>
      </c>
      <c r="P2696">
        <v>0</v>
      </c>
      <c r="Q2696">
        <v>637.5</v>
      </c>
      <c r="R2696">
        <v>0</v>
      </c>
      <c r="S2696">
        <v>5448.37</v>
      </c>
    </row>
    <row r="2697" spans="1:19" x14ac:dyDescent="0.35">
      <c r="A2697">
        <v>2024</v>
      </c>
      <c r="B2697" t="s">
        <v>5619</v>
      </c>
      <c r="C2697">
        <v>50</v>
      </c>
      <c r="D2697">
        <v>2</v>
      </c>
      <c r="E2697">
        <v>7</v>
      </c>
      <c r="F2697" t="s">
        <v>490</v>
      </c>
      <c r="G2697" t="s">
        <v>5620</v>
      </c>
      <c r="H2697">
        <v>7</v>
      </c>
      <c r="I2697">
        <v>910037</v>
      </c>
      <c r="J2697">
        <v>95</v>
      </c>
      <c r="K2697" t="s">
        <v>7117</v>
      </c>
      <c r="L2697">
        <v>0</v>
      </c>
      <c r="M2697" t="s">
        <v>5520</v>
      </c>
      <c r="N2697">
        <v>-4990.8900000000003</v>
      </c>
      <c r="O2697">
        <v>8486.7800000000007</v>
      </c>
      <c r="P2697">
        <v>0</v>
      </c>
      <c r="Q2697">
        <v>2846.94</v>
      </c>
      <c r="R2697">
        <v>0</v>
      </c>
      <c r="S2697">
        <v>648.95000000000005</v>
      </c>
    </row>
    <row r="2698" spans="1:19" x14ac:dyDescent="0.35">
      <c r="A2698">
        <v>2024</v>
      </c>
      <c r="B2698" t="s">
        <v>5767</v>
      </c>
      <c r="C2698">
        <v>56</v>
      </c>
      <c r="D2698">
        <v>2</v>
      </c>
      <c r="E2698">
        <v>4</v>
      </c>
      <c r="F2698" t="s">
        <v>747</v>
      </c>
      <c r="G2698" t="s">
        <v>6066</v>
      </c>
      <c r="H2698">
        <v>7</v>
      </c>
      <c r="I2698">
        <v>910037</v>
      </c>
      <c r="J2698">
        <v>95</v>
      </c>
      <c r="K2698" t="s">
        <v>7117</v>
      </c>
      <c r="L2698">
        <v>0</v>
      </c>
      <c r="M2698" t="s">
        <v>5520</v>
      </c>
      <c r="N2698">
        <v>0</v>
      </c>
      <c r="O2698">
        <v>1109.26</v>
      </c>
      <c r="P2698">
        <v>0</v>
      </c>
      <c r="Q2698">
        <v>1109.26</v>
      </c>
      <c r="R2698">
        <v>0</v>
      </c>
      <c r="S2698">
        <v>0</v>
      </c>
    </row>
    <row r="2699" spans="1:19" x14ac:dyDescent="0.35">
      <c r="A2699">
        <v>2024</v>
      </c>
      <c r="B2699" t="s">
        <v>5532</v>
      </c>
      <c r="C2699">
        <v>64</v>
      </c>
      <c r="D2699">
        <v>2</v>
      </c>
      <c r="E2699">
        <v>7</v>
      </c>
      <c r="F2699" t="s">
        <v>331</v>
      </c>
      <c r="G2699" t="s">
        <v>5698</v>
      </c>
      <c r="H2699">
        <v>7</v>
      </c>
      <c r="I2699">
        <v>910037</v>
      </c>
      <c r="J2699">
        <v>95</v>
      </c>
      <c r="K2699" t="s">
        <v>7117</v>
      </c>
      <c r="L2699">
        <v>0</v>
      </c>
      <c r="M2699" t="s">
        <v>5520</v>
      </c>
      <c r="N2699">
        <v>-305.58999999999997</v>
      </c>
      <c r="O2699">
        <v>26459.46</v>
      </c>
      <c r="P2699">
        <v>0</v>
      </c>
      <c r="Q2699">
        <v>26683.63</v>
      </c>
      <c r="R2699">
        <v>0</v>
      </c>
      <c r="S2699">
        <v>-529.76</v>
      </c>
    </row>
    <row r="2700" spans="1:19" x14ac:dyDescent="0.35">
      <c r="A2700">
        <v>2024</v>
      </c>
      <c r="B2700" t="s">
        <v>5721</v>
      </c>
      <c r="C2700">
        <v>66</v>
      </c>
      <c r="D2700">
        <v>2</v>
      </c>
      <c r="E2700">
        <v>1</v>
      </c>
      <c r="F2700" t="s">
        <v>745</v>
      </c>
      <c r="G2700" t="s">
        <v>6828</v>
      </c>
      <c r="H2700">
        <v>7</v>
      </c>
      <c r="I2700">
        <v>910037</v>
      </c>
      <c r="J2700">
        <v>95</v>
      </c>
      <c r="K2700" t="s">
        <v>7117</v>
      </c>
      <c r="L2700">
        <v>0</v>
      </c>
      <c r="M2700" t="s">
        <v>5520</v>
      </c>
      <c r="N2700">
        <v>-148.63</v>
      </c>
      <c r="O2700">
        <v>726.81</v>
      </c>
      <c r="P2700">
        <v>0</v>
      </c>
      <c r="Q2700">
        <v>401.62</v>
      </c>
      <c r="R2700">
        <v>0</v>
      </c>
      <c r="S2700">
        <v>176.56</v>
      </c>
    </row>
    <row r="2701" spans="1:19" x14ac:dyDescent="0.35">
      <c r="A2701">
        <v>2024</v>
      </c>
      <c r="B2701" t="s">
        <v>5721</v>
      </c>
      <c r="C2701">
        <v>66</v>
      </c>
      <c r="D2701">
        <v>2</v>
      </c>
      <c r="E2701">
        <v>9</v>
      </c>
      <c r="F2701" t="s">
        <v>566</v>
      </c>
      <c r="G2701" t="s">
        <v>6233</v>
      </c>
      <c r="H2701">
        <v>7</v>
      </c>
      <c r="I2701">
        <v>910037</v>
      </c>
      <c r="J2701">
        <v>95</v>
      </c>
      <c r="K2701" t="s">
        <v>7117</v>
      </c>
      <c r="L2701">
        <v>0</v>
      </c>
      <c r="M2701" t="s">
        <v>5520</v>
      </c>
      <c r="N2701">
        <v>-1887.86</v>
      </c>
      <c r="O2701">
        <v>7792.96</v>
      </c>
      <c r="P2701">
        <v>0</v>
      </c>
      <c r="Q2701">
        <v>5105.03</v>
      </c>
      <c r="R2701">
        <v>0</v>
      </c>
      <c r="S2701">
        <v>800.07</v>
      </c>
    </row>
    <row r="2702" spans="1:19" x14ac:dyDescent="0.35">
      <c r="A2702">
        <v>2024</v>
      </c>
      <c r="B2702" t="s">
        <v>5721</v>
      </c>
      <c r="C2702">
        <v>66</v>
      </c>
      <c r="D2702">
        <v>2</v>
      </c>
      <c r="E2702">
        <v>10</v>
      </c>
      <c r="F2702" t="s">
        <v>490</v>
      </c>
      <c r="G2702" t="s">
        <v>6764</v>
      </c>
      <c r="H2702">
        <v>7</v>
      </c>
      <c r="I2702">
        <v>910037</v>
      </c>
      <c r="J2702">
        <v>95</v>
      </c>
      <c r="K2702" t="s">
        <v>7117</v>
      </c>
      <c r="L2702">
        <v>0</v>
      </c>
      <c r="M2702" t="s">
        <v>5520</v>
      </c>
      <c r="N2702">
        <v>665.01</v>
      </c>
      <c r="O2702">
        <v>1117.1300000000001</v>
      </c>
      <c r="P2702">
        <v>0</v>
      </c>
      <c r="Q2702">
        <v>1463.1</v>
      </c>
      <c r="R2702">
        <v>0</v>
      </c>
      <c r="S2702">
        <v>319.04000000000002</v>
      </c>
    </row>
    <row r="2703" spans="1:19" x14ac:dyDescent="0.35">
      <c r="A2703">
        <v>2024</v>
      </c>
      <c r="B2703" t="s">
        <v>6092</v>
      </c>
      <c r="C2703">
        <v>70</v>
      </c>
      <c r="D2703">
        <v>2</v>
      </c>
      <c r="E2703">
        <v>1</v>
      </c>
      <c r="F2703" t="s">
        <v>722</v>
      </c>
      <c r="G2703" t="s">
        <v>6235</v>
      </c>
      <c r="H2703">
        <v>7</v>
      </c>
      <c r="I2703">
        <v>910037</v>
      </c>
      <c r="J2703">
        <v>95</v>
      </c>
      <c r="K2703" t="s">
        <v>7117</v>
      </c>
      <c r="L2703">
        <v>0</v>
      </c>
      <c r="M2703" t="s">
        <v>5520</v>
      </c>
      <c r="N2703">
        <v>2687.37</v>
      </c>
      <c r="O2703">
        <v>12590.55</v>
      </c>
      <c r="P2703">
        <v>0</v>
      </c>
      <c r="Q2703">
        <v>11042.58</v>
      </c>
      <c r="R2703">
        <v>0</v>
      </c>
      <c r="S2703">
        <v>4235.34</v>
      </c>
    </row>
    <row r="2704" spans="1:19" x14ac:dyDescent="0.35">
      <c r="A2704">
        <v>2024</v>
      </c>
      <c r="B2704" t="s">
        <v>5538</v>
      </c>
      <c r="C2704">
        <v>71</v>
      </c>
      <c r="D2704">
        <v>2</v>
      </c>
      <c r="E2704">
        <v>1</v>
      </c>
      <c r="F2704" t="s">
        <v>789</v>
      </c>
      <c r="G2704" t="s">
        <v>6348</v>
      </c>
      <c r="H2704">
        <v>7</v>
      </c>
      <c r="I2704">
        <v>910037</v>
      </c>
      <c r="J2704">
        <v>95</v>
      </c>
      <c r="K2704" t="s">
        <v>7117</v>
      </c>
      <c r="L2704">
        <v>0</v>
      </c>
      <c r="M2704" t="s">
        <v>5520</v>
      </c>
      <c r="N2704">
        <v>2461.98</v>
      </c>
      <c r="O2704">
        <v>432529.71</v>
      </c>
      <c r="P2704">
        <v>0</v>
      </c>
      <c r="Q2704">
        <v>431328.05</v>
      </c>
      <c r="R2704">
        <v>0</v>
      </c>
      <c r="S2704">
        <v>3663.64</v>
      </c>
    </row>
    <row r="2705" spans="1:19" x14ac:dyDescent="0.35">
      <c r="A2705">
        <v>2024</v>
      </c>
      <c r="B2705" t="s">
        <v>5538</v>
      </c>
      <c r="C2705">
        <v>71</v>
      </c>
      <c r="D2705">
        <v>2</v>
      </c>
      <c r="E2705">
        <v>12</v>
      </c>
      <c r="F2705" t="s">
        <v>278</v>
      </c>
      <c r="G2705" t="s">
        <v>5615</v>
      </c>
      <c r="H2705">
        <v>7</v>
      </c>
      <c r="I2705">
        <v>910037</v>
      </c>
      <c r="J2705">
        <v>95</v>
      </c>
      <c r="K2705" t="s">
        <v>7117</v>
      </c>
      <c r="L2705">
        <v>0</v>
      </c>
      <c r="M2705" t="s">
        <v>5520</v>
      </c>
      <c r="N2705">
        <v>0</v>
      </c>
      <c r="O2705">
        <v>34338.33</v>
      </c>
      <c r="P2705">
        <v>0</v>
      </c>
      <c r="Q2705">
        <v>34338.33</v>
      </c>
      <c r="R2705">
        <v>0</v>
      </c>
      <c r="S2705">
        <v>0</v>
      </c>
    </row>
    <row r="2706" spans="1:19" x14ac:dyDescent="0.35">
      <c r="A2706">
        <v>2024</v>
      </c>
      <c r="B2706" t="s">
        <v>5594</v>
      </c>
      <c r="C2706">
        <v>73</v>
      </c>
      <c r="D2706">
        <v>2</v>
      </c>
      <c r="E2706">
        <v>10</v>
      </c>
      <c r="F2706" t="s">
        <v>671</v>
      </c>
      <c r="G2706" t="s">
        <v>6239</v>
      </c>
      <c r="H2706">
        <v>7</v>
      </c>
      <c r="I2706">
        <v>910037</v>
      </c>
      <c r="J2706">
        <v>95</v>
      </c>
      <c r="K2706" t="s">
        <v>7117</v>
      </c>
      <c r="L2706">
        <v>0</v>
      </c>
      <c r="M2706" t="s">
        <v>5520</v>
      </c>
      <c r="N2706">
        <v>7118.69</v>
      </c>
      <c r="O2706">
        <v>4116.96</v>
      </c>
      <c r="P2706">
        <v>0</v>
      </c>
      <c r="Q2706">
        <v>4704.33</v>
      </c>
      <c r="R2706">
        <v>0</v>
      </c>
      <c r="S2706">
        <v>6531.32</v>
      </c>
    </row>
    <row r="2707" spans="1:19" x14ac:dyDescent="0.35">
      <c r="A2707">
        <v>2024</v>
      </c>
      <c r="B2707" t="s">
        <v>5594</v>
      </c>
      <c r="C2707">
        <v>73</v>
      </c>
      <c r="D2707">
        <v>2</v>
      </c>
      <c r="E2707">
        <v>13</v>
      </c>
      <c r="F2707" t="s">
        <v>455</v>
      </c>
      <c r="G2707" t="s">
        <v>6754</v>
      </c>
      <c r="H2707">
        <v>7</v>
      </c>
      <c r="I2707">
        <v>910037</v>
      </c>
      <c r="J2707">
        <v>95</v>
      </c>
      <c r="K2707" t="s">
        <v>7117</v>
      </c>
      <c r="L2707">
        <v>0</v>
      </c>
      <c r="M2707" t="s">
        <v>5520</v>
      </c>
      <c r="N2707">
        <v>1157.1600000000001</v>
      </c>
      <c r="O2707">
        <v>925.66</v>
      </c>
      <c r="P2707">
        <v>0</v>
      </c>
      <c r="Q2707">
        <v>10445.43</v>
      </c>
      <c r="R2707">
        <v>0</v>
      </c>
      <c r="S2707">
        <v>-8362.61</v>
      </c>
    </row>
    <row r="2708" spans="1:19" x14ac:dyDescent="0.35">
      <c r="A2708">
        <v>2024</v>
      </c>
      <c r="B2708" t="s">
        <v>5770</v>
      </c>
      <c r="C2708">
        <v>77</v>
      </c>
      <c r="D2708">
        <v>2</v>
      </c>
      <c r="E2708">
        <v>7</v>
      </c>
      <c r="F2708" t="s">
        <v>300</v>
      </c>
      <c r="G2708" t="s">
        <v>6831</v>
      </c>
      <c r="H2708">
        <v>7</v>
      </c>
      <c r="I2708">
        <v>910037</v>
      </c>
      <c r="J2708">
        <v>95</v>
      </c>
      <c r="K2708" t="s">
        <v>7117</v>
      </c>
      <c r="L2708">
        <v>0</v>
      </c>
      <c r="M2708" t="s">
        <v>5520</v>
      </c>
      <c r="N2708">
        <v>0.01</v>
      </c>
      <c r="O2708">
        <v>4189.4399999999996</v>
      </c>
      <c r="P2708">
        <v>0</v>
      </c>
      <c r="Q2708">
        <v>4042.11</v>
      </c>
      <c r="R2708">
        <v>0</v>
      </c>
      <c r="S2708">
        <v>147.34</v>
      </c>
    </row>
    <row r="2709" spans="1:19" x14ac:dyDescent="0.35">
      <c r="A2709">
        <v>2024</v>
      </c>
      <c r="B2709" t="s">
        <v>5770</v>
      </c>
      <c r="C2709">
        <v>77</v>
      </c>
      <c r="D2709">
        <v>2</v>
      </c>
      <c r="E2709">
        <v>8</v>
      </c>
      <c r="F2709" t="s">
        <v>254</v>
      </c>
      <c r="G2709" t="s">
        <v>6756</v>
      </c>
      <c r="H2709">
        <v>7</v>
      </c>
      <c r="I2709">
        <v>910037</v>
      </c>
      <c r="J2709">
        <v>95</v>
      </c>
      <c r="K2709" t="s">
        <v>7117</v>
      </c>
      <c r="L2709">
        <v>0</v>
      </c>
      <c r="M2709" t="s">
        <v>5520</v>
      </c>
      <c r="N2709">
        <v>1382.62</v>
      </c>
      <c r="O2709">
        <v>4405.0200000000004</v>
      </c>
      <c r="P2709">
        <v>0</v>
      </c>
      <c r="Q2709">
        <v>4405.0200000000004</v>
      </c>
      <c r="R2709">
        <v>0</v>
      </c>
      <c r="S2709">
        <v>1382.62</v>
      </c>
    </row>
    <row r="2710" spans="1:19" x14ac:dyDescent="0.35">
      <c r="A2710">
        <v>2024</v>
      </c>
      <c r="B2710" t="s">
        <v>5578</v>
      </c>
      <c r="C2710">
        <v>79</v>
      </c>
      <c r="D2710">
        <v>2</v>
      </c>
      <c r="E2710">
        <v>11</v>
      </c>
      <c r="F2710" t="s">
        <v>125</v>
      </c>
      <c r="G2710" t="s">
        <v>6244</v>
      </c>
      <c r="H2710">
        <v>7</v>
      </c>
      <c r="I2710">
        <v>910037</v>
      </c>
      <c r="J2710">
        <v>95</v>
      </c>
      <c r="K2710" t="s">
        <v>7117</v>
      </c>
      <c r="L2710">
        <v>0</v>
      </c>
      <c r="M2710" t="s">
        <v>5520</v>
      </c>
      <c r="N2710">
        <v>0.01</v>
      </c>
      <c r="O2710">
        <v>5387.43</v>
      </c>
      <c r="P2710">
        <v>0</v>
      </c>
      <c r="Q2710">
        <v>4685.8900000000003</v>
      </c>
      <c r="R2710">
        <v>0</v>
      </c>
      <c r="S2710">
        <v>701.55</v>
      </c>
    </row>
    <row r="2711" spans="1:19" x14ac:dyDescent="0.35">
      <c r="A2711">
        <v>2024</v>
      </c>
      <c r="B2711" t="s">
        <v>5551</v>
      </c>
      <c r="C2711">
        <v>89</v>
      </c>
      <c r="D2711">
        <v>2</v>
      </c>
      <c r="E2711">
        <v>1</v>
      </c>
      <c r="F2711" t="s">
        <v>852</v>
      </c>
      <c r="G2711" t="s">
        <v>5552</v>
      </c>
      <c r="H2711">
        <v>7</v>
      </c>
      <c r="I2711">
        <v>910037</v>
      </c>
      <c r="J2711">
        <v>95</v>
      </c>
      <c r="K2711" t="s">
        <v>7117</v>
      </c>
      <c r="L2711">
        <v>0</v>
      </c>
      <c r="M2711" t="s">
        <v>5520</v>
      </c>
      <c r="N2711">
        <v>-2872.16</v>
      </c>
      <c r="O2711">
        <v>7738.36</v>
      </c>
      <c r="P2711">
        <v>0</v>
      </c>
      <c r="Q2711">
        <v>3329.92</v>
      </c>
      <c r="R2711">
        <v>0</v>
      </c>
      <c r="S2711">
        <v>1536.28</v>
      </c>
    </row>
    <row r="2712" spans="1:19" x14ac:dyDescent="0.35">
      <c r="A2712">
        <v>2024</v>
      </c>
      <c r="B2712" t="s">
        <v>5868</v>
      </c>
      <c r="C2712">
        <v>90</v>
      </c>
      <c r="D2712">
        <v>2</v>
      </c>
      <c r="E2712">
        <v>6</v>
      </c>
      <c r="F2712" t="s">
        <v>480</v>
      </c>
      <c r="G2712" t="s">
        <v>5869</v>
      </c>
      <c r="H2712">
        <v>7</v>
      </c>
      <c r="I2712">
        <v>910037</v>
      </c>
      <c r="J2712">
        <v>95</v>
      </c>
      <c r="K2712" t="s">
        <v>7117</v>
      </c>
      <c r="L2712">
        <v>0</v>
      </c>
      <c r="M2712" t="s">
        <v>5520</v>
      </c>
      <c r="N2712">
        <v>688.5</v>
      </c>
      <c r="O2712">
        <v>0</v>
      </c>
      <c r="P2712">
        <v>0</v>
      </c>
      <c r="Q2712">
        <v>0</v>
      </c>
      <c r="R2712">
        <v>0</v>
      </c>
      <c r="S2712">
        <v>688.5</v>
      </c>
    </row>
    <row r="2713" spans="1:19" x14ac:dyDescent="0.35">
      <c r="A2713">
        <v>2024</v>
      </c>
      <c r="B2713" t="s">
        <v>5717</v>
      </c>
      <c r="C2713">
        <v>45</v>
      </c>
      <c r="D2713">
        <v>2</v>
      </c>
      <c r="E2713">
        <v>3</v>
      </c>
      <c r="F2713" t="s">
        <v>391</v>
      </c>
      <c r="G2713" t="s">
        <v>6025</v>
      </c>
      <c r="H2713">
        <v>7</v>
      </c>
      <c r="I2713">
        <v>900001</v>
      </c>
      <c r="J2713">
        <v>95</v>
      </c>
      <c r="K2713" t="s">
        <v>7118</v>
      </c>
      <c r="L2713">
        <v>0</v>
      </c>
      <c r="M2713" t="s">
        <v>5520</v>
      </c>
      <c r="N2713">
        <v>2161.2600000000002</v>
      </c>
      <c r="O2713">
        <v>21830.9</v>
      </c>
      <c r="P2713">
        <v>0</v>
      </c>
      <c r="Q2713">
        <v>21476.76</v>
      </c>
      <c r="R2713">
        <v>0</v>
      </c>
      <c r="S2713">
        <v>2515.4</v>
      </c>
    </row>
    <row r="2714" spans="1:19" x14ac:dyDescent="0.35">
      <c r="A2714">
        <v>2024</v>
      </c>
      <c r="B2714" t="s">
        <v>5569</v>
      </c>
      <c r="C2714">
        <v>20</v>
      </c>
      <c r="D2714">
        <v>2</v>
      </c>
      <c r="E2714">
        <v>14</v>
      </c>
      <c r="F2714" t="s">
        <v>278</v>
      </c>
      <c r="G2714" t="s">
        <v>5955</v>
      </c>
      <c r="H2714">
        <v>7</v>
      </c>
      <c r="I2714">
        <v>900001</v>
      </c>
      <c r="J2714">
        <v>9500</v>
      </c>
      <c r="K2714" t="s">
        <v>7119</v>
      </c>
      <c r="L2714">
        <v>0</v>
      </c>
      <c r="M2714" t="s">
        <v>5520</v>
      </c>
      <c r="N2714">
        <v>1055.6500000000001</v>
      </c>
      <c r="O2714">
        <v>10026.57</v>
      </c>
      <c r="P2714">
        <v>0</v>
      </c>
      <c r="Q2714">
        <v>11082.22</v>
      </c>
      <c r="R2714">
        <v>0</v>
      </c>
      <c r="S2714">
        <v>0</v>
      </c>
    </row>
    <row r="2715" spans="1:19" x14ac:dyDescent="0.35">
      <c r="A2715">
        <v>2024</v>
      </c>
      <c r="B2715" t="s">
        <v>5586</v>
      </c>
      <c r="C2715">
        <v>47</v>
      </c>
      <c r="D2715">
        <v>2</v>
      </c>
      <c r="E2715">
        <v>8</v>
      </c>
      <c r="F2715" t="s">
        <v>720</v>
      </c>
      <c r="G2715" t="s">
        <v>6782</v>
      </c>
      <c r="H2715">
        <v>7</v>
      </c>
      <c r="I2715">
        <v>900001</v>
      </c>
      <c r="J2715">
        <v>5555</v>
      </c>
      <c r="K2715" t="s">
        <v>7120</v>
      </c>
      <c r="L2715">
        <v>0</v>
      </c>
      <c r="M2715" t="s">
        <v>5520</v>
      </c>
      <c r="N2715">
        <v>7991.67</v>
      </c>
      <c r="O2715">
        <v>12000</v>
      </c>
      <c r="P2715">
        <v>0</v>
      </c>
      <c r="Q2715">
        <v>7478.91</v>
      </c>
      <c r="R2715">
        <v>0</v>
      </c>
      <c r="S2715">
        <v>12512.76</v>
      </c>
    </row>
    <row r="2716" spans="1:19" x14ac:dyDescent="0.35">
      <c r="A2716">
        <v>2024</v>
      </c>
      <c r="B2716" t="s">
        <v>5704</v>
      </c>
      <c r="C2716">
        <v>5</v>
      </c>
      <c r="D2716">
        <v>2</v>
      </c>
      <c r="E2716">
        <v>3</v>
      </c>
      <c r="F2716" t="s">
        <v>424</v>
      </c>
      <c r="G2716" t="s">
        <v>5705</v>
      </c>
      <c r="H2716">
        <v>7</v>
      </c>
      <c r="I2716">
        <v>900001</v>
      </c>
      <c r="J2716">
        <v>7777</v>
      </c>
      <c r="K2716" t="s">
        <v>7121</v>
      </c>
      <c r="L2716">
        <v>0</v>
      </c>
      <c r="M2716" t="s">
        <v>5520</v>
      </c>
      <c r="N2716">
        <v>211981.92</v>
      </c>
      <c r="O2716">
        <v>10784.14</v>
      </c>
      <c r="P2716">
        <v>0</v>
      </c>
      <c r="Q2716">
        <v>49540</v>
      </c>
      <c r="R2716">
        <v>0</v>
      </c>
      <c r="S2716">
        <v>173226.06</v>
      </c>
    </row>
    <row r="2717" spans="1:19" x14ac:dyDescent="0.35">
      <c r="A2717">
        <v>2024</v>
      </c>
      <c r="B2717" t="s">
        <v>5671</v>
      </c>
      <c r="C2717">
        <v>12</v>
      </c>
      <c r="D2717">
        <v>2</v>
      </c>
      <c r="E2717">
        <v>9</v>
      </c>
      <c r="F2717" t="s">
        <v>327</v>
      </c>
      <c r="G2717" t="s">
        <v>5933</v>
      </c>
      <c r="H2717">
        <v>7</v>
      </c>
      <c r="I2717">
        <v>900003</v>
      </c>
      <c r="J2717">
        <v>8</v>
      </c>
      <c r="K2717" t="s">
        <v>7122</v>
      </c>
      <c r="L2717">
        <v>0</v>
      </c>
      <c r="M2717" t="s">
        <v>5520</v>
      </c>
      <c r="N2717">
        <v>21646.11</v>
      </c>
      <c r="O2717">
        <v>0</v>
      </c>
      <c r="P2717">
        <v>0</v>
      </c>
      <c r="Q2717">
        <v>21646.11</v>
      </c>
      <c r="R2717">
        <v>0</v>
      </c>
      <c r="S2717">
        <v>0</v>
      </c>
    </row>
    <row r="2718" spans="1:19" x14ac:dyDescent="0.35">
      <c r="A2718">
        <v>2024</v>
      </c>
      <c r="B2718" t="s">
        <v>5717</v>
      </c>
      <c r="C2718">
        <v>45</v>
      </c>
      <c r="D2718">
        <v>2</v>
      </c>
      <c r="E2718">
        <v>8</v>
      </c>
      <c r="F2718" t="s">
        <v>530</v>
      </c>
      <c r="G2718" t="s">
        <v>6345</v>
      </c>
      <c r="H2718">
        <v>7</v>
      </c>
      <c r="I2718">
        <v>900004</v>
      </c>
      <c r="J2718">
        <v>4503</v>
      </c>
      <c r="K2718" t="s">
        <v>7123</v>
      </c>
      <c r="L2718">
        <v>0</v>
      </c>
      <c r="M2718" t="s">
        <v>5520</v>
      </c>
      <c r="N2718">
        <v>0</v>
      </c>
      <c r="O2718">
        <v>26560</v>
      </c>
      <c r="P2718">
        <v>0</v>
      </c>
      <c r="Q2718">
        <v>26008.14</v>
      </c>
      <c r="R2718">
        <v>0</v>
      </c>
      <c r="S2718">
        <v>551.86</v>
      </c>
    </row>
    <row r="2719" spans="1:19" x14ac:dyDescent="0.35">
      <c r="A2719">
        <v>2024</v>
      </c>
      <c r="B2719" t="s">
        <v>5517</v>
      </c>
      <c r="C2719">
        <v>49</v>
      </c>
      <c r="D2719">
        <v>2</v>
      </c>
      <c r="E2719">
        <v>6</v>
      </c>
      <c r="F2719" t="s">
        <v>665</v>
      </c>
      <c r="G2719" t="s">
        <v>5518</v>
      </c>
      <c r="H2719">
        <v>7</v>
      </c>
      <c r="I2719">
        <v>900010</v>
      </c>
      <c r="J2719">
        <v>5560</v>
      </c>
      <c r="K2719" t="s">
        <v>7124</v>
      </c>
      <c r="L2719">
        <v>0</v>
      </c>
      <c r="M2719" t="s">
        <v>5520</v>
      </c>
      <c r="N2719">
        <v>621373.89</v>
      </c>
      <c r="O2719">
        <v>503752.09</v>
      </c>
      <c r="P2719">
        <v>0</v>
      </c>
      <c r="Q2719">
        <v>111569.59</v>
      </c>
      <c r="R2719">
        <v>0</v>
      </c>
      <c r="S2719">
        <v>1013556.39</v>
      </c>
    </row>
    <row r="2720" spans="1:19" x14ac:dyDescent="0.35">
      <c r="A2720">
        <v>2024</v>
      </c>
      <c r="B2720" t="s">
        <v>5517</v>
      </c>
      <c r="C2720">
        <v>49</v>
      </c>
      <c r="D2720">
        <v>2</v>
      </c>
      <c r="E2720">
        <v>6</v>
      </c>
      <c r="F2720" t="s">
        <v>665</v>
      </c>
      <c r="G2720" t="s">
        <v>5518</v>
      </c>
      <c r="H2720">
        <v>7</v>
      </c>
      <c r="I2720">
        <v>900001</v>
      </c>
      <c r="J2720">
        <v>7777</v>
      </c>
      <c r="K2720" t="s">
        <v>7125</v>
      </c>
      <c r="L2720">
        <v>0</v>
      </c>
      <c r="M2720" t="s">
        <v>5520</v>
      </c>
      <c r="N2720">
        <v>46148.04</v>
      </c>
      <c r="O2720">
        <v>0</v>
      </c>
      <c r="P2720">
        <v>0</v>
      </c>
      <c r="Q2720">
        <v>0</v>
      </c>
      <c r="R2720">
        <v>0</v>
      </c>
      <c r="S2720">
        <v>46148.04</v>
      </c>
    </row>
    <row r="2721" spans="1:19" x14ac:dyDescent="0.35">
      <c r="A2721">
        <v>2024</v>
      </c>
      <c r="B2721" t="s">
        <v>5517</v>
      </c>
      <c r="C2721">
        <v>49</v>
      </c>
      <c r="D2721">
        <v>2</v>
      </c>
      <c r="E2721">
        <v>6</v>
      </c>
      <c r="F2721" t="s">
        <v>665</v>
      </c>
      <c r="G2721" t="s">
        <v>5518</v>
      </c>
      <c r="H2721">
        <v>7</v>
      </c>
      <c r="I2721">
        <v>900006</v>
      </c>
      <c r="J2721">
        <v>5555</v>
      </c>
      <c r="K2721" t="s">
        <v>7126</v>
      </c>
      <c r="L2721">
        <v>0</v>
      </c>
      <c r="M2721" t="s">
        <v>5520</v>
      </c>
      <c r="N2721">
        <v>224285.03</v>
      </c>
      <c r="O2721">
        <v>0</v>
      </c>
      <c r="P2721">
        <v>0</v>
      </c>
      <c r="Q2721">
        <v>224285.03</v>
      </c>
      <c r="R2721">
        <v>0</v>
      </c>
      <c r="S2721">
        <v>0</v>
      </c>
    </row>
    <row r="2722" spans="1:19" x14ac:dyDescent="0.35">
      <c r="A2722">
        <v>2024</v>
      </c>
      <c r="B2722" t="s">
        <v>5702</v>
      </c>
      <c r="C2722">
        <v>3</v>
      </c>
      <c r="D2722">
        <v>2</v>
      </c>
      <c r="E2722">
        <v>6</v>
      </c>
      <c r="F2722" t="s">
        <v>369</v>
      </c>
      <c r="G2722" t="s">
        <v>6170</v>
      </c>
      <c r="H2722">
        <v>7</v>
      </c>
      <c r="I2722">
        <v>102086</v>
      </c>
      <c r="J2722">
        <v>840</v>
      </c>
      <c r="K2722" t="s">
        <v>7127</v>
      </c>
      <c r="L2722">
        <v>0</v>
      </c>
      <c r="M2722" t="s">
        <v>5520</v>
      </c>
      <c r="N2722">
        <v>54006.51</v>
      </c>
      <c r="O2722">
        <v>10056.77</v>
      </c>
      <c r="P2722">
        <v>0</v>
      </c>
      <c r="Q2722">
        <v>12401.72</v>
      </c>
      <c r="R2722">
        <v>0</v>
      </c>
      <c r="S2722">
        <v>51661.56</v>
      </c>
    </row>
    <row r="2723" spans="1:19" x14ac:dyDescent="0.35">
      <c r="A2723">
        <v>2024</v>
      </c>
      <c r="B2723" t="s">
        <v>5736</v>
      </c>
      <c r="C2723">
        <v>6</v>
      </c>
      <c r="D2723">
        <v>2</v>
      </c>
      <c r="E2723">
        <v>12</v>
      </c>
      <c r="F2723" t="s">
        <v>447</v>
      </c>
      <c r="G2723" t="s">
        <v>6729</v>
      </c>
      <c r="H2723">
        <v>7</v>
      </c>
      <c r="I2723">
        <v>102086</v>
      </c>
      <c r="J2723">
        <v>840</v>
      </c>
      <c r="K2723" t="s">
        <v>7127</v>
      </c>
      <c r="L2723">
        <v>0</v>
      </c>
      <c r="M2723" t="s">
        <v>5520</v>
      </c>
      <c r="N2723">
        <v>490635.35</v>
      </c>
      <c r="O2723">
        <v>32.06</v>
      </c>
      <c r="P2723">
        <v>0</v>
      </c>
      <c r="Q2723">
        <v>77175.02</v>
      </c>
      <c r="R2723">
        <v>0</v>
      </c>
      <c r="S2723">
        <v>413492.39</v>
      </c>
    </row>
    <row r="2724" spans="1:19" x14ac:dyDescent="0.35">
      <c r="A2724">
        <v>2024</v>
      </c>
      <c r="B2724" t="s">
        <v>5798</v>
      </c>
      <c r="C2724">
        <v>10</v>
      </c>
      <c r="D2724">
        <v>2</v>
      </c>
      <c r="E2724">
        <v>4</v>
      </c>
      <c r="F2724" t="s">
        <v>514</v>
      </c>
      <c r="G2724" t="s">
        <v>6414</v>
      </c>
      <c r="H2724">
        <v>7</v>
      </c>
      <c r="I2724">
        <v>102086</v>
      </c>
      <c r="J2724">
        <v>840</v>
      </c>
      <c r="K2724" t="s">
        <v>7127</v>
      </c>
      <c r="L2724">
        <v>0</v>
      </c>
      <c r="M2724" t="s">
        <v>5520</v>
      </c>
      <c r="N2724">
        <v>246285.09</v>
      </c>
      <c r="O2724">
        <v>256741.07</v>
      </c>
      <c r="P2724">
        <v>0</v>
      </c>
      <c r="Q2724">
        <v>414324.38</v>
      </c>
      <c r="R2724">
        <v>0</v>
      </c>
      <c r="S2724">
        <v>88701.78</v>
      </c>
    </row>
    <row r="2725" spans="1:19" x14ac:dyDescent="0.35">
      <c r="A2725">
        <v>2024</v>
      </c>
      <c r="B2725" t="s">
        <v>5671</v>
      </c>
      <c r="C2725">
        <v>12</v>
      </c>
      <c r="D2725">
        <v>2</v>
      </c>
      <c r="E2725">
        <v>1</v>
      </c>
      <c r="F2725" t="s">
        <v>391</v>
      </c>
      <c r="G2725" t="s">
        <v>5929</v>
      </c>
      <c r="H2725">
        <v>7</v>
      </c>
      <c r="I2725">
        <v>102086</v>
      </c>
      <c r="J2725">
        <v>840</v>
      </c>
      <c r="K2725" t="s">
        <v>7127</v>
      </c>
      <c r="L2725">
        <v>0</v>
      </c>
      <c r="M2725" t="s">
        <v>5520</v>
      </c>
      <c r="N2725">
        <v>-22870.66</v>
      </c>
      <c r="O2725">
        <v>203810.14</v>
      </c>
      <c r="P2725">
        <v>0</v>
      </c>
      <c r="Q2725">
        <v>180894.78</v>
      </c>
      <c r="R2725">
        <v>0</v>
      </c>
      <c r="S2725">
        <v>44.7</v>
      </c>
    </row>
    <row r="2726" spans="1:19" x14ac:dyDescent="0.35">
      <c r="A2726">
        <v>2024</v>
      </c>
      <c r="B2726" t="s">
        <v>5890</v>
      </c>
      <c r="C2726">
        <v>17</v>
      </c>
      <c r="D2726">
        <v>2</v>
      </c>
      <c r="E2726">
        <v>15</v>
      </c>
      <c r="F2726" t="s">
        <v>562</v>
      </c>
      <c r="G2726" t="s">
        <v>6418</v>
      </c>
      <c r="H2726">
        <v>7</v>
      </c>
      <c r="I2726">
        <v>102086</v>
      </c>
      <c r="J2726">
        <v>840</v>
      </c>
      <c r="K2726" t="s">
        <v>7127</v>
      </c>
      <c r="L2726">
        <v>0</v>
      </c>
      <c r="M2726" t="s">
        <v>5520</v>
      </c>
      <c r="N2726">
        <v>79613.119999999995</v>
      </c>
      <c r="O2726">
        <v>0</v>
      </c>
      <c r="P2726">
        <v>0</v>
      </c>
      <c r="Q2726">
        <v>3193</v>
      </c>
      <c r="R2726">
        <v>0</v>
      </c>
      <c r="S2726">
        <v>76420.12</v>
      </c>
    </row>
    <row r="2727" spans="1:19" x14ac:dyDescent="0.35">
      <c r="A2727">
        <v>2024</v>
      </c>
      <c r="B2727" t="s">
        <v>6163</v>
      </c>
      <c r="C2727">
        <v>22</v>
      </c>
      <c r="D2727">
        <v>2</v>
      </c>
      <c r="E2727">
        <v>5</v>
      </c>
      <c r="F2727" t="s">
        <v>586</v>
      </c>
      <c r="G2727" t="s">
        <v>6737</v>
      </c>
      <c r="H2727">
        <v>7</v>
      </c>
      <c r="I2727">
        <v>102086</v>
      </c>
      <c r="J2727">
        <v>840</v>
      </c>
      <c r="K2727" t="s">
        <v>7127</v>
      </c>
      <c r="L2727">
        <v>0</v>
      </c>
      <c r="M2727" t="s">
        <v>5520</v>
      </c>
      <c r="N2727">
        <v>196939.67</v>
      </c>
      <c r="O2727">
        <v>213912.8</v>
      </c>
      <c r="P2727">
        <v>0</v>
      </c>
      <c r="Q2727">
        <v>235502.84</v>
      </c>
      <c r="R2727">
        <v>0</v>
      </c>
      <c r="S2727">
        <v>175349.63</v>
      </c>
    </row>
    <row r="2728" spans="1:19" x14ac:dyDescent="0.35">
      <c r="A2728">
        <v>2024</v>
      </c>
      <c r="B2728" t="s">
        <v>5730</v>
      </c>
      <c r="C2728">
        <v>25</v>
      </c>
      <c r="D2728">
        <v>2</v>
      </c>
      <c r="E2728">
        <v>2</v>
      </c>
      <c r="F2728" t="s">
        <v>602</v>
      </c>
      <c r="G2728" t="s">
        <v>6422</v>
      </c>
      <c r="H2728">
        <v>7</v>
      </c>
      <c r="I2728">
        <v>102086</v>
      </c>
      <c r="J2728">
        <v>840</v>
      </c>
      <c r="K2728" t="s">
        <v>7127</v>
      </c>
      <c r="L2728">
        <v>0</v>
      </c>
      <c r="M2728" t="s">
        <v>5520</v>
      </c>
      <c r="N2728">
        <v>50971.42</v>
      </c>
      <c r="O2728">
        <v>10766.76</v>
      </c>
      <c r="P2728">
        <v>0</v>
      </c>
      <c r="Q2728">
        <v>533.13</v>
      </c>
      <c r="R2728">
        <v>0</v>
      </c>
      <c r="S2728">
        <v>61205.05</v>
      </c>
    </row>
    <row r="2729" spans="1:19" x14ac:dyDescent="0.35">
      <c r="A2729">
        <v>2024</v>
      </c>
      <c r="B2729" t="s">
        <v>5964</v>
      </c>
      <c r="C2729">
        <v>26</v>
      </c>
      <c r="D2729">
        <v>2</v>
      </c>
      <c r="E2729">
        <v>6</v>
      </c>
      <c r="F2729" t="s">
        <v>533</v>
      </c>
      <c r="G2729" t="s">
        <v>5965</v>
      </c>
      <c r="H2729">
        <v>7</v>
      </c>
      <c r="I2729">
        <v>102086</v>
      </c>
      <c r="J2729">
        <v>840</v>
      </c>
      <c r="K2729" t="s">
        <v>7127</v>
      </c>
      <c r="L2729">
        <v>0</v>
      </c>
      <c r="M2729" t="s">
        <v>5520</v>
      </c>
      <c r="N2729">
        <v>282188.71000000002</v>
      </c>
      <c r="O2729">
        <v>79485.09</v>
      </c>
      <c r="P2729">
        <v>0</v>
      </c>
      <c r="Q2729">
        <v>93234.35</v>
      </c>
      <c r="R2729">
        <v>0</v>
      </c>
      <c r="S2729">
        <v>268439.45</v>
      </c>
    </row>
    <row r="2730" spans="1:19" x14ac:dyDescent="0.35">
      <c r="A2730">
        <v>2024</v>
      </c>
      <c r="B2730" t="s">
        <v>5600</v>
      </c>
      <c r="C2730">
        <v>29</v>
      </c>
      <c r="D2730">
        <v>2</v>
      </c>
      <c r="E2730">
        <v>1</v>
      </c>
      <c r="F2730" t="s">
        <v>291</v>
      </c>
      <c r="G2730" t="s">
        <v>6194</v>
      </c>
      <c r="H2730">
        <v>7</v>
      </c>
      <c r="I2730">
        <v>102086</v>
      </c>
      <c r="J2730">
        <v>840</v>
      </c>
      <c r="K2730" t="s">
        <v>7127</v>
      </c>
      <c r="L2730">
        <v>0</v>
      </c>
      <c r="M2730" t="s">
        <v>5520</v>
      </c>
      <c r="N2730">
        <v>223806</v>
      </c>
      <c r="O2730">
        <v>107228.58</v>
      </c>
      <c r="P2730">
        <v>0</v>
      </c>
      <c r="Q2730">
        <v>331034.58</v>
      </c>
      <c r="R2730">
        <v>0</v>
      </c>
      <c r="S2730">
        <v>0</v>
      </c>
    </row>
    <row r="2731" spans="1:19" x14ac:dyDescent="0.35">
      <c r="A2731">
        <v>2024</v>
      </c>
      <c r="B2731" t="s">
        <v>5600</v>
      </c>
      <c r="C2731">
        <v>29</v>
      </c>
      <c r="D2731">
        <v>2</v>
      </c>
      <c r="E2731">
        <v>4</v>
      </c>
      <c r="F2731" t="s">
        <v>618</v>
      </c>
      <c r="G2731" t="s">
        <v>5653</v>
      </c>
      <c r="H2731">
        <v>7</v>
      </c>
      <c r="I2731">
        <v>102086</v>
      </c>
      <c r="J2731">
        <v>840</v>
      </c>
      <c r="K2731" t="s">
        <v>7127</v>
      </c>
      <c r="L2731">
        <v>0</v>
      </c>
      <c r="M2731" t="s">
        <v>5520</v>
      </c>
      <c r="N2731">
        <v>349995.26</v>
      </c>
      <c r="O2731">
        <v>124673.64</v>
      </c>
      <c r="P2731">
        <v>0</v>
      </c>
      <c r="Q2731">
        <v>115852.24</v>
      </c>
      <c r="R2731">
        <v>0</v>
      </c>
      <c r="S2731">
        <v>358816.66</v>
      </c>
    </row>
    <row r="2732" spans="1:19" x14ac:dyDescent="0.35">
      <c r="A2732">
        <v>2024</v>
      </c>
      <c r="B2732" t="s">
        <v>5527</v>
      </c>
      <c r="C2732">
        <v>30</v>
      </c>
      <c r="D2732">
        <v>2</v>
      </c>
      <c r="E2732">
        <v>4</v>
      </c>
      <c r="F2732" t="s">
        <v>623</v>
      </c>
      <c r="G2732" t="s">
        <v>5978</v>
      </c>
      <c r="H2732">
        <v>7</v>
      </c>
      <c r="I2732">
        <v>102086</v>
      </c>
      <c r="J2732">
        <v>840</v>
      </c>
      <c r="K2732" t="s">
        <v>7127</v>
      </c>
      <c r="L2732">
        <v>0</v>
      </c>
      <c r="M2732" t="s">
        <v>5520</v>
      </c>
      <c r="N2732">
        <v>601.65</v>
      </c>
      <c r="O2732">
        <v>38191.5</v>
      </c>
      <c r="P2732">
        <v>0</v>
      </c>
      <c r="Q2732">
        <v>27422.61</v>
      </c>
      <c r="R2732">
        <v>0</v>
      </c>
      <c r="S2732">
        <v>11370.54</v>
      </c>
    </row>
    <row r="2733" spans="1:19" x14ac:dyDescent="0.35">
      <c r="A2733">
        <v>2024</v>
      </c>
      <c r="B2733" t="s">
        <v>5678</v>
      </c>
      <c r="C2733">
        <v>32</v>
      </c>
      <c r="D2733">
        <v>2</v>
      </c>
      <c r="E2733">
        <v>2</v>
      </c>
      <c r="F2733" t="s">
        <v>391</v>
      </c>
      <c r="G2733" t="s">
        <v>6196</v>
      </c>
      <c r="H2733">
        <v>7</v>
      </c>
      <c r="I2733">
        <v>102086</v>
      </c>
      <c r="J2733">
        <v>840</v>
      </c>
      <c r="K2733" t="s">
        <v>7127</v>
      </c>
      <c r="L2733">
        <v>0</v>
      </c>
      <c r="M2733" t="s">
        <v>5520</v>
      </c>
      <c r="N2733">
        <v>21072.04</v>
      </c>
      <c r="O2733">
        <v>67587.27</v>
      </c>
      <c r="P2733">
        <v>0</v>
      </c>
      <c r="Q2733">
        <v>86735.37</v>
      </c>
      <c r="R2733">
        <v>0</v>
      </c>
      <c r="S2733">
        <v>1923.94</v>
      </c>
    </row>
    <row r="2734" spans="1:19" x14ac:dyDescent="0.35">
      <c r="A2734">
        <v>2024</v>
      </c>
      <c r="B2734" t="s">
        <v>5989</v>
      </c>
      <c r="C2734">
        <v>34</v>
      </c>
      <c r="D2734">
        <v>2</v>
      </c>
      <c r="E2734">
        <v>1</v>
      </c>
      <c r="F2734" t="s">
        <v>391</v>
      </c>
      <c r="G2734" t="s">
        <v>6201</v>
      </c>
      <c r="H2734">
        <v>7</v>
      </c>
      <c r="I2734">
        <v>102086</v>
      </c>
      <c r="J2734">
        <v>840</v>
      </c>
      <c r="K2734" t="s">
        <v>7127</v>
      </c>
      <c r="L2734">
        <v>0</v>
      </c>
      <c r="M2734" t="s">
        <v>5520</v>
      </c>
      <c r="N2734">
        <v>926592.76</v>
      </c>
      <c r="O2734">
        <v>1391118.25</v>
      </c>
      <c r="P2734">
        <v>0</v>
      </c>
      <c r="Q2734">
        <v>1260582.31</v>
      </c>
      <c r="R2734">
        <v>0</v>
      </c>
      <c r="S2734">
        <v>1057128.7</v>
      </c>
    </row>
    <row r="2735" spans="1:19" x14ac:dyDescent="0.35">
      <c r="A2735">
        <v>2024</v>
      </c>
      <c r="B2735" t="s">
        <v>5826</v>
      </c>
      <c r="C2735">
        <v>41</v>
      </c>
      <c r="D2735">
        <v>2</v>
      </c>
      <c r="E2735">
        <v>7</v>
      </c>
      <c r="F2735" t="s">
        <v>331</v>
      </c>
      <c r="G2735" t="s">
        <v>6612</v>
      </c>
      <c r="H2735">
        <v>7</v>
      </c>
      <c r="I2735">
        <v>102086</v>
      </c>
      <c r="J2735">
        <v>840</v>
      </c>
      <c r="K2735" t="s">
        <v>7127</v>
      </c>
      <c r="L2735">
        <v>0</v>
      </c>
      <c r="M2735" t="s">
        <v>5520</v>
      </c>
      <c r="N2735">
        <v>135470.45000000001</v>
      </c>
      <c r="O2735">
        <v>23472.86</v>
      </c>
      <c r="P2735">
        <v>0</v>
      </c>
      <c r="Q2735">
        <v>30570.51</v>
      </c>
      <c r="R2735">
        <v>0</v>
      </c>
      <c r="S2735">
        <v>128372.8</v>
      </c>
    </row>
    <row r="2736" spans="1:19" x14ac:dyDescent="0.35">
      <c r="A2736">
        <v>2024</v>
      </c>
      <c r="B2736" t="s">
        <v>5558</v>
      </c>
      <c r="C2736">
        <v>42</v>
      </c>
      <c r="D2736">
        <v>2</v>
      </c>
      <c r="E2736">
        <v>7</v>
      </c>
      <c r="F2736" t="s">
        <v>685</v>
      </c>
      <c r="G2736" t="s">
        <v>6205</v>
      </c>
      <c r="H2736">
        <v>7</v>
      </c>
      <c r="I2736">
        <v>102086</v>
      </c>
      <c r="J2736">
        <v>840</v>
      </c>
      <c r="K2736" t="s">
        <v>7127</v>
      </c>
      <c r="L2736">
        <v>0</v>
      </c>
      <c r="M2736" t="s">
        <v>5520</v>
      </c>
      <c r="N2736">
        <v>99651.87</v>
      </c>
      <c r="O2736">
        <v>25656.799999999999</v>
      </c>
      <c r="P2736">
        <v>0</v>
      </c>
      <c r="Q2736">
        <v>36987.910000000003</v>
      </c>
      <c r="R2736">
        <v>0</v>
      </c>
      <c r="S2736">
        <v>88320.76</v>
      </c>
    </row>
    <row r="2737" spans="1:19" x14ac:dyDescent="0.35">
      <c r="A2737">
        <v>2024</v>
      </c>
      <c r="B2737" t="s">
        <v>5558</v>
      </c>
      <c r="C2737">
        <v>42</v>
      </c>
      <c r="D2737">
        <v>2</v>
      </c>
      <c r="E2737">
        <v>8</v>
      </c>
      <c r="F2737" t="s">
        <v>686</v>
      </c>
      <c r="G2737" t="s">
        <v>7056</v>
      </c>
      <c r="H2737">
        <v>7</v>
      </c>
      <c r="I2737">
        <v>102086</v>
      </c>
      <c r="J2737">
        <v>840</v>
      </c>
      <c r="K2737" t="s">
        <v>7127</v>
      </c>
      <c r="L2737">
        <v>0</v>
      </c>
      <c r="M2737" t="s">
        <v>5520</v>
      </c>
      <c r="N2737">
        <v>336020.88</v>
      </c>
      <c r="O2737">
        <v>293532.27</v>
      </c>
      <c r="P2737">
        <v>0</v>
      </c>
      <c r="Q2737">
        <v>345218.77</v>
      </c>
      <c r="R2737">
        <v>0</v>
      </c>
      <c r="S2737">
        <v>284334.38</v>
      </c>
    </row>
    <row r="2738" spans="1:19" x14ac:dyDescent="0.35">
      <c r="A2738">
        <v>2024</v>
      </c>
      <c r="B2738" t="s">
        <v>5561</v>
      </c>
      <c r="C2738">
        <v>43</v>
      </c>
      <c r="D2738">
        <v>2</v>
      </c>
      <c r="E2738">
        <v>5</v>
      </c>
      <c r="F2738" t="s">
        <v>300</v>
      </c>
      <c r="G2738" t="s">
        <v>6209</v>
      </c>
      <c r="H2738">
        <v>7</v>
      </c>
      <c r="I2738">
        <v>102086</v>
      </c>
      <c r="J2738">
        <v>840</v>
      </c>
      <c r="K2738" t="s">
        <v>7127</v>
      </c>
      <c r="L2738">
        <v>0</v>
      </c>
      <c r="M2738" t="s">
        <v>5520</v>
      </c>
      <c r="N2738">
        <v>40125.120000000003</v>
      </c>
      <c r="O2738">
        <v>9121.91</v>
      </c>
      <c r="P2738">
        <v>0</v>
      </c>
      <c r="Q2738">
        <v>3779.7</v>
      </c>
      <c r="R2738">
        <v>0</v>
      </c>
      <c r="S2738">
        <v>45467.33</v>
      </c>
    </row>
    <row r="2739" spans="1:19" x14ac:dyDescent="0.35">
      <c r="A2739">
        <v>2024</v>
      </c>
      <c r="B2739" t="s">
        <v>5561</v>
      </c>
      <c r="C2739">
        <v>43</v>
      </c>
      <c r="D2739">
        <v>2</v>
      </c>
      <c r="E2739">
        <v>13</v>
      </c>
      <c r="F2739" t="s">
        <v>490</v>
      </c>
      <c r="G2739" t="s">
        <v>5562</v>
      </c>
      <c r="H2739">
        <v>7</v>
      </c>
      <c r="I2739">
        <v>102086</v>
      </c>
      <c r="J2739">
        <v>840</v>
      </c>
      <c r="K2739" t="s">
        <v>7127</v>
      </c>
      <c r="L2739">
        <v>0</v>
      </c>
      <c r="M2739" t="s">
        <v>5520</v>
      </c>
      <c r="N2739">
        <v>35245.81</v>
      </c>
      <c r="O2739">
        <v>18371.38</v>
      </c>
      <c r="P2739">
        <v>0</v>
      </c>
      <c r="Q2739">
        <v>6300.92</v>
      </c>
      <c r="R2739">
        <v>0</v>
      </c>
      <c r="S2739">
        <v>47316.27</v>
      </c>
    </row>
    <row r="2740" spans="1:19" x14ac:dyDescent="0.35">
      <c r="A2740">
        <v>2024</v>
      </c>
      <c r="B2740" t="s">
        <v>5572</v>
      </c>
      <c r="C2740">
        <v>46</v>
      </c>
      <c r="D2740">
        <v>2</v>
      </c>
      <c r="E2740">
        <v>14</v>
      </c>
      <c r="F2740" t="s">
        <v>510</v>
      </c>
      <c r="G2740" t="s">
        <v>6269</v>
      </c>
      <c r="H2740">
        <v>7</v>
      </c>
      <c r="I2740">
        <v>102086</v>
      </c>
      <c r="J2740">
        <v>840</v>
      </c>
      <c r="K2740" t="s">
        <v>7127</v>
      </c>
      <c r="L2740">
        <v>0</v>
      </c>
      <c r="M2740" t="s">
        <v>5520</v>
      </c>
      <c r="N2740">
        <v>27700.39</v>
      </c>
      <c r="O2740">
        <v>712.53</v>
      </c>
      <c r="P2740">
        <v>0</v>
      </c>
      <c r="Q2740">
        <v>17038.71</v>
      </c>
      <c r="R2740">
        <v>0</v>
      </c>
      <c r="S2740">
        <v>11374.21</v>
      </c>
    </row>
    <row r="2741" spans="1:19" x14ac:dyDescent="0.35">
      <c r="A2741">
        <v>2024</v>
      </c>
      <c r="B2741" t="s">
        <v>5564</v>
      </c>
      <c r="C2741">
        <v>48</v>
      </c>
      <c r="D2741">
        <v>2</v>
      </c>
      <c r="E2741">
        <v>2</v>
      </c>
      <c r="F2741" t="s">
        <v>722</v>
      </c>
      <c r="G2741" t="s">
        <v>7075</v>
      </c>
      <c r="H2741">
        <v>7</v>
      </c>
      <c r="I2741">
        <v>102086</v>
      </c>
      <c r="J2741">
        <v>840</v>
      </c>
      <c r="K2741" t="s">
        <v>7127</v>
      </c>
      <c r="L2741">
        <v>0</v>
      </c>
      <c r="M2741" t="s">
        <v>5520</v>
      </c>
      <c r="N2741">
        <v>13694.96</v>
      </c>
      <c r="O2741">
        <v>350497.28000000003</v>
      </c>
      <c r="P2741">
        <v>0</v>
      </c>
      <c r="Q2741">
        <v>337102.44</v>
      </c>
      <c r="R2741">
        <v>0</v>
      </c>
      <c r="S2741">
        <v>27089.8</v>
      </c>
    </row>
    <row r="2742" spans="1:19" x14ac:dyDescent="0.35">
      <c r="A2742">
        <v>2024</v>
      </c>
      <c r="B2742" t="s">
        <v>5517</v>
      </c>
      <c r="C2742">
        <v>49</v>
      </c>
      <c r="D2742">
        <v>2</v>
      </c>
      <c r="E2742">
        <v>2</v>
      </c>
      <c r="F2742" t="s">
        <v>726</v>
      </c>
      <c r="G2742" t="s">
        <v>6159</v>
      </c>
      <c r="H2742">
        <v>7</v>
      </c>
      <c r="I2742">
        <v>102086</v>
      </c>
      <c r="J2742">
        <v>840</v>
      </c>
      <c r="K2742" t="s">
        <v>7127</v>
      </c>
      <c r="L2742">
        <v>0</v>
      </c>
      <c r="M2742" t="s">
        <v>5520</v>
      </c>
      <c r="N2742">
        <v>308664.7</v>
      </c>
      <c r="O2742">
        <v>112329.7</v>
      </c>
      <c r="P2742">
        <v>0</v>
      </c>
      <c r="Q2742">
        <v>113184.84</v>
      </c>
      <c r="R2742">
        <v>0</v>
      </c>
      <c r="S2742">
        <v>307809.56</v>
      </c>
    </row>
    <row r="2743" spans="1:19" x14ac:dyDescent="0.35">
      <c r="A2743">
        <v>2024</v>
      </c>
      <c r="B2743" t="s">
        <v>5634</v>
      </c>
      <c r="C2743">
        <v>55</v>
      </c>
      <c r="D2743">
        <v>2</v>
      </c>
      <c r="E2743">
        <v>11</v>
      </c>
      <c r="F2743" t="s">
        <v>311</v>
      </c>
      <c r="G2743" t="s">
        <v>6225</v>
      </c>
      <c r="H2743">
        <v>7</v>
      </c>
      <c r="I2743">
        <v>102086</v>
      </c>
      <c r="J2743">
        <v>840</v>
      </c>
      <c r="K2743" t="s">
        <v>7127</v>
      </c>
      <c r="L2743">
        <v>0</v>
      </c>
      <c r="M2743" t="s">
        <v>5520</v>
      </c>
      <c r="N2743">
        <v>59271.03</v>
      </c>
      <c r="O2743">
        <v>33609.08</v>
      </c>
      <c r="P2743">
        <v>0</v>
      </c>
      <c r="Q2743">
        <v>16539.79</v>
      </c>
      <c r="R2743">
        <v>0</v>
      </c>
      <c r="S2743">
        <v>76340.320000000007</v>
      </c>
    </row>
    <row r="2744" spans="1:19" x14ac:dyDescent="0.35">
      <c r="A2744">
        <v>2024</v>
      </c>
      <c r="B2744" t="s">
        <v>5611</v>
      </c>
      <c r="C2744">
        <v>57</v>
      </c>
      <c r="D2744">
        <v>2</v>
      </c>
      <c r="E2744">
        <v>12</v>
      </c>
      <c r="F2744" t="s">
        <v>351</v>
      </c>
      <c r="G2744" t="s">
        <v>6751</v>
      </c>
      <c r="H2744">
        <v>7</v>
      </c>
      <c r="I2744">
        <v>102086</v>
      </c>
      <c r="J2744">
        <v>840</v>
      </c>
      <c r="K2744" t="s">
        <v>7127</v>
      </c>
      <c r="L2744">
        <v>0</v>
      </c>
      <c r="M2744" t="s">
        <v>5520</v>
      </c>
      <c r="N2744">
        <v>67987.210000000006</v>
      </c>
      <c r="O2744">
        <v>46504.65</v>
      </c>
      <c r="P2744">
        <v>0</v>
      </c>
      <c r="Q2744">
        <v>51418.63</v>
      </c>
      <c r="R2744">
        <v>0</v>
      </c>
      <c r="S2744">
        <v>63073.23</v>
      </c>
    </row>
    <row r="2745" spans="1:19" x14ac:dyDescent="0.35">
      <c r="A2745">
        <v>2024</v>
      </c>
      <c r="B2745" t="s">
        <v>5538</v>
      </c>
      <c r="C2745">
        <v>71</v>
      </c>
      <c r="D2745">
        <v>2</v>
      </c>
      <c r="E2745">
        <v>2</v>
      </c>
      <c r="F2745" t="s">
        <v>354</v>
      </c>
      <c r="G2745" t="s">
        <v>5642</v>
      </c>
      <c r="H2745">
        <v>7</v>
      </c>
      <c r="I2745">
        <v>102086</v>
      </c>
      <c r="J2745">
        <v>840</v>
      </c>
      <c r="K2745" t="s">
        <v>7127</v>
      </c>
      <c r="L2745">
        <v>0</v>
      </c>
      <c r="M2745" t="s">
        <v>5520</v>
      </c>
      <c r="N2745">
        <v>178519.28</v>
      </c>
      <c r="O2745">
        <v>110952.2</v>
      </c>
      <c r="P2745">
        <v>0</v>
      </c>
      <c r="Q2745">
        <v>104446.85</v>
      </c>
      <c r="R2745">
        <v>0</v>
      </c>
      <c r="S2745">
        <v>185024.63</v>
      </c>
    </row>
    <row r="2746" spans="1:19" x14ac:dyDescent="0.35">
      <c r="A2746">
        <v>2024</v>
      </c>
      <c r="B2746" t="s">
        <v>5538</v>
      </c>
      <c r="C2746">
        <v>71</v>
      </c>
      <c r="D2746">
        <v>2</v>
      </c>
      <c r="E2746">
        <v>10</v>
      </c>
      <c r="F2746" t="s">
        <v>664</v>
      </c>
      <c r="G2746" t="s">
        <v>5817</v>
      </c>
      <c r="H2746">
        <v>7</v>
      </c>
      <c r="I2746">
        <v>102086</v>
      </c>
      <c r="J2746">
        <v>840</v>
      </c>
      <c r="K2746" t="s">
        <v>7127</v>
      </c>
      <c r="L2746">
        <v>0</v>
      </c>
      <c r="M2746" t="s">
        <v>5520</v>
      </c>
      <c r="N2746">
        <v>2001099.22</v>
      </c>
      <c r="O2746">
        <v>574896.67000000004</v>
      </c>
      <c r="P2746">
        <v>0</v>
      </c>
      <c r="Q2746">
        <v>227707.7</v>
      </c>
      <c r="R2746">
        <v>0</v>
      </c>
      <c r="S2746">
        <v>2348288.19</v>
      </c>
    </row>
    <row r="2747" spans="1:19" x14ac:dyDescent="0.35">
      <c r="A2747">
        <v>2024</v>
      </c>
      <c r="B2747" t="s">
        <v>5770</v>
      </c>
      <c r="C2747">
        <v>77</v>
      </c>
      <c r="D2747">
        <v>2</v>
      </c>
      <c r="E2747">
        <v>2</v>
      </c>
      <c r="F2747" t="s">
        <v>811</v>
      </c>
      <c r="G2747" t="s">
        <v>6325</v>
      </c>
      <c r="H2747">
        <v>7</v>
      </c>
      <c r="I2747">
        <v>102086</v>
      </c>
      <c r="J2747">
        <v>840</v>
      </c>
      <c r="K2747" t="s">
        <v>7127</v>
      </c>
      <c r="L2747">
        <v>0</v>
      </c>
      <c r="M2747" t="s">
        <v>5520</v>
      </c>
      <c r="N2747">
        <v>55135.74</v>
      </c>
      <c r="O2747">
        <v>27511.99</v>
      </c>
      <c r="P2747">
        <v>0</v>
      </c>
      <c r="Q2747">
        <v>24486.15</v>
      </c>
      <c r="R2747">
        <v>0</v>
      </c>
      <c r="S2747">
        <v>58161.58</v>
      </c>
    </row>
    <row r="2748" spans="1:19" x14ac:dyDescent="0.35">
      <c r="A2748">
        <v>2024</v>
      </c>
      <c r="B2748" t="s">
        <v>6113</v>
      </c>
      <c r="C2748">
        <v>82</v>
      </c>
      <c r="D2748">
        <v>2</v>
      </c>
      <c r="E2748">
        <v>4</v>
      </c>
      <c r="F2748" t="s">
        <v>327</v>
      </c>
      <c r="G2748" t="s">
        <v>6248</v>
      </c>
      <c r="H2748">
        <v>7</v>
      </c>
      <c r="I2748">
        <v>102086</v>
      </c>
      <c r="J2748">
        <v>840</v>
      </c>
      <c r="K2748" t="s">
        <v>7127</v>
      </c>
      <c r="L2748">
        <v>0</v>
      </c>
      <c r="M2748" t="s">
        <v>5520</v>
      </c>
      <c r="N2748">
        <v>617299.24</v>
      </c>
      <c r="O2748">
        <v>146557.10999999999</v>
      </c>
      <c r="P2748">
        <v>0</v>
      </c>
      <c r="Q2748">
        <v>106937.87</v>
      </c>
      <c r="R2748">
        <v>0</v>
      </c>
      <c r="S2748">
        <v>656918.48</v>
      </c>
    </row>
    <row r="2749" spans="1:19" x14ac:dyDescent="0.35">
      <c r="A2749">
        <v>2024</v>
      </c>
      <c r="B2749" t="s">
        <v>5551</v>
      </c>
      <c r="C2749">
        <v>89</v>
      </c>
      <c r="D2749">
        <v>2</v>
      </c>
      <c r="E2749">
        <v>9</v>
      </c>
      <c r="F2749" t="s">
        <v>300</v>
      </c>
      <c r="G2749" t="s">
        <v>6254</v>
      </c>
      <c r="H2749">
        <v>7</v>
      </c>
      <c r="I2749">
        <v>102086</v>
      </c>
      <c r="J2749">
        <v>840</v>
      </c>
      <c r="K2749" t="s">
        <v>7127</v>
      </c>
      <c r="L2749">
        <v>0</v>
      </c>
      <c r="M2749" t="s">
        <v>5520</v>
      </c>
      <c r="N2749">
        <v>314484.13</v>
      </c>
      <c r="O2749">
        <v>35597.620000000003</v>
      </c>
      <c r="P2749">
        <v>0</v>
      </c>
      <c r="Q2749">
        <v>13350.91</v>
      </c>
      <c r="R2749">
        <v>0</v>
      </c>
      <c r="S2749">
        <v>336730.84</v>
      </c>
    </row>
    <row r="2750" spans="1:19" x14ac:dyDescent="0.35">
      <c r="A2750">
        <v>2024</v>
      </c>
      <c r="B2750" t="s">
        <v>5775</v>
      </c>
      <c r="C2750">
        <v>92</v>
      </c>
      <c r="D2750">
        <v>2</v>
      </c>
      <c r="E2750">
        <v>1</v>
      </c>
      <c r="F2750" t="s">
        <v>574</v>
      </c>
      <c r="G2750" t="s">
        <v>6258</v>
      </c>
      <c r="H2750">
        <v>7</v>
      </c>
      <c r="I2750">
        <v>102086</v>
      </c>
      <c r="J2750">
        <v>840</v>
      </c>
      <c r="K2750" t="s">
        <v>7127</v>
      </c>
      <c r="L2750">
        <v>0</v>
      </c>
      <c r="M2750" t="s">
        <v>5520</v>
      </c>
      <c r="N2750">
        <v>52816.69</v>
      </c>
      <c r="O2750">
        <v>0</v>
      </c>
      <c r="P2750">
        <v>0</v>
      </c>
      <c r="Q2750">
        <v>5560.74</v>
      </c>
      <c r="R2750">
        <v>0</v>
      </c>
      <c r="S2750">
        <v>47255.95</v>
      </c>
    </row>
    <row r="2751" spans="1:19" x14ac:dyDescent="0.35">
      <c r="A2751">
        <v>2024</v>
      </c>
      <c r="B2751" t="s">
        <v>5775</v>
      </c>
      <c r="C2751">
        <v>92</v>
      </c>
      <c r="D2751">
        <v>2</v>
      </c>
      <c r="E2751">
        <v>6</v>
      </c>
      <c r="F2751" t="s">
        <v>614</v>
      </c>
      <c r="G2751" t="s">
        <v>6260</v>
      </c>
      <c r="H2751">
        <v>7</v>
      </c>
      <c r="I2751">
        <v>102086</v>
      </c>
      <c r="J2751">
        <v>840</v>
      </c>
      <c r="K2751" t="s">
        <v>7127</v>
      </c>
      <c r="L2751">
        <v>0</v>
      </c>
      <c r="M2751" t="s">
        <v>5520</v>
      </c>
      <c r="N2751">
        <v>16621.84</v>
      </c>
      <c r="O2751">
        <v>12092.62</v>
      </c>
      <c r="P2751">
        <v>0</v>
      </c>
      <c r="Q2751">
        <v>10075.41</v>
      </c>
      <c r="R2751">
        <v>0</v>
      </c>
      <c r="S2751">
        <v>18639.05</v>
      </c>
    </row>
    <row r="2752" spans="1:19" x14ac:dyDescent="0.35">
      <c r="A2752">
        <v>2024</v>
      </c>
      <c r="B2752" t="s">
        <v>5775</v>
      </c>
      <c r="C2752">
        <v>92</v>
      </c>
      <c r="D2752">
        <v>2</v>
      </c>
      <c r="E2752">
        <v>9</v>
      </c>
      <c r="F2752" t="s">
        <v>125</v>
      </c>
      <c r="G2752" t="s">
        <v>6262</v>
      </c>
      <c r="H2752">
        <v>7</v>
      </c>
      <c r="I2752">
        <v>102086</v>
      </c>
      <c r="J2752">
        <v>840</v>
      </c>
      <c r="K2752" t="s">
        <v>7127</v>
      </c>
      <c r="L2752">
        <v>0</v>
      </c>
      <c r="M2752" t="s">
        <v>5520</v>
      </c>
      <c r="N2752">
        <v>23387.14</v>
      </c>
      <c r="O2752">
        <v>471.58</v>
      </c>
      <c r="P2752">
        <v>0</v>
      </c>
      <c r="Q2752">
        <v>0</v>
      </c>
      <c r="R2752">
        <v>0</v>
      </c>
      <c r="S2752">
        <v>23858.720000000001</v>
      </c>
    </row>
    <row r="2753" spans="1:19" x14ac:dyDescent="0.35">
      <c r="A2753">
        <v>2024</v>
      </c>
      <c r="B2753" t="s">
        <v>5826</v>
      </c>
      <c r="C2753">
        <v>41</v>
      </c>
      <c r="D2753">
        <v>2</v>
      </c>
      <c r="E2753">
        <v>1</v>
      </c>
      <c r="F2753" t="s">
        <v>620</v>
      </c>
      <c r="G2753" t="s">
        <v>6746</v>
      </c>
      <c r="H2753">
        <v>7</v>
      </c>
      <c r="I2753">
        <v>102086</v>
      </c>
      <c r="J2753">
        <v>840</v>
      </c>
      <c r="K2753" t="s">
        <v>7128</v>
      </c>
      <c r="L2753">
        <v>0</v>
      </c>
      <c r="M2753" t="s">
        <v>5520</v>
      </c>
      <c r="N2753">
        <v>107534.62</v>
      </c>
      <c r="O2753">
        <v>0</v>
      </c>
      <c r="P2753">
        <v>0</v>
      </c>
      <c r="Q2753">
        <v>52838</v>
      </c>
      <c r="R2753">
        <v>0</v>
      </c>
      <c r="S2753">
        <v>54696.62</v>
      </c>
    </row>
    <row r="2754" spans="1:19" x14ac:dyDescent="0.35">
      <c r="A2754">
        <v>2024</v>
      </c>
      <c r="B2754" t="s">
        <v>5517</v>
      </c>
      <c r="C2754">
        <v>49</v>
      </c>
      <c r="D2754">
        <v>2</v>
      </c>
      <c r="E2754">
        <v>9</v>
      </c>
      <c r="F2754" t="s">
        <v>351</v>
      </c>
      <c r="G2754" t="s">
        <v>6218</v>
      </c>
      <c r="H2754">
        <v>7</v>
      </c>
      <c r="I2754">
        <v>102086</v>
      </c>
      <c r="J2754">
        <v>840</v>
      </c>
      <c r="K2754" t="s">
        <v>7128</v>
      </c>
      <c r="L2754">
        <v>0</v>
      </c>
      <c r="M2754" t="s">
        <v>5520</v>
      </c>
      <c r="N2754">
        <v>1679138</v>
      </c>
      <c r="O2754">
        <v>1345076.95</v>
      </c>
      <c r="P2754">
        <v>0</v>
      </c>
      <c r="Q2754">
        <v>1619804.15</v>
      </c>
      <c r="R2754">
        <v>0</v>
      </c>
      <c r="S2754">
        <v>1404410.8</v>
      </c>
    </row>
    <row r="2755" spans="1:19" x14ac:dyDescent="0.35">
      <c r="A2755">
        <v>2024</v>
      </c>
      <c r="B2755" t="s">
        <v>5775</v>
      </c>
      <c r="C2755">
        <v>92</v>
      </c>
      <c r="D2755">
        <v>2</v>
      </c>
      <c r="E2755">
        <v>2</v>
      </c>
      <c r="F2755" t="s">
        <v>568</v>
      </c>
      <c r="G2755" t="s">
        <v>6338</v>
      </c>
      <c r="H2755">
        <v>7</v>
      </c>
      <c r="I2755">
        <v>102086</v>
      </c>
      <c r="J2755">
        <v>840</v>
      </c>
      <c r="K2755" t="s">
        <v>7128</v>
      </c>
      <c r="L2755">
        <v>0</v>
      </c>
      <c r="M2755" t="s">
        <v>5520</v>
      </c>
      <c r="N2755">
        <v>204741.42</v>
      </c>
      <c r="O2755">
        <v>1800</v>
      </c>
      <c r="P2755">
        <v>0</v>
      </c>
      <c r="Q2755">
        <v>22865.38</v>
      </c>
      <c r="R2755">
        <v>0</v>
      </c>
      <c r="S2755">
        <v>183676.04</v>
      </c>
    </row>
    <row r="2756" spans="1:19" x14ac:dyDescent="0.35">
      <c r="A2756">
        <v>2024</v>
      </c>
      <c r="B2756" t="s">
        <v>5627</v>
      </c>
      <c r="C2756">
        <v>27</v>
      </c>
      <c r="D2756">
        <v>2</v>
      </c>
      <c r="E2756">
        <v>1</v>
      </c>
      <c r="F2756" t="s">
        <v>391</v>
      </c>
      <c r="G2756" t="s">
        <v>6190</v>
      </c>
      <c r="H2756">
        <v>7</v>
      </c>
      <c r="I2756">
        <v>103001</v>
      </c>
      <c r="J2756">
        <v>885</v>
      </c>
      <c r="K2756" t="s">
        <v>7129</v>
      </c>
      <c r="L2756">
        <v>0</v>
      </c>
      <c r="M2756" t="s">
        <v>5520</v>
      </c>
      <c r="N2756">
        <v>65499.78</v>
      </c>
      <c r="O2756">
        <v>0</v>
      </c>
      <c r="P2756">
        <v>0</v>
      </c>
      <c r="Q2756">
        <v>65499.78</v>
      </c>
      <c r="R2756">
        <v>0</v>
      </c>
      <c r="S2756">
        <v>0</v>
      </c>
    </row>
    <row r="2757" spans="1:19" x14ac:dyDescent="0.35">
      <c r="A2757">
        <v>2024</v>
      </c>
      <c r="B2757" t="s">
        <v>5538</v>
      </c>
      <c r="C2757">
        <v>71</v>
      </c>
      <c r="D2757">
        <v>2</v>
      </c>
      <c r="E2757">
        <v>12</v>
      </c>
      <c r="F2757" t="s">
        <v>278</v>
      </c>
      <c r="G2757" t="s">
        <v>5615</v>
      </c>
      <c r="H2757">
        <v>7</v>
      </c>
      <c r="I2757">
        <v>912156</v>
      </c>
      <c r="J2757">
        <v>96</v>
      </c>
      <c r="K2757" t="s">
        <v>7130</v>
      </c>
      <c r="L2757">
        <v>0</v>
      </c>
      <c r="M2757" t="s">
        <v>5520</v>
      </c>
      <c r="N2757">
        <v>-2980.02</v>
      </c>
      <c r="O2757">
        <v>2980.02</v>
      </c>
      <c r="P2757">
        <v>0</v>
      </c>
      <c r="Q2757">
        <v>0</v>
      </c>
      <c r="R2757">
        <v>0</v>
      </c>
      <c r="S2757">
        <v>0</v>
      </c>
    </row>
    <row r="2758" spans="1:19" x14ac:dyDescent="0.35">
      <c r="A2758">
        <v>2024</v>
      </c>
      <c r="B2758" t="s">
        <v>5578</v>
      </c>
      <c r="C2758">
        <v>79</v>
      </c>
      <c r="D2758">
        <v>2</v>
      </c>
      <c r="E2758">
        <v>10</v>
      </c>
      <c r="F2758" t="s">
        <v>282</v>
      </c>
      <c r="G2758" t="s">
        <v>5807</v>
      </c>
      <c r="H2758">
        <v>7</v>
      </c>
      <c r="I2758">
        <v>900004</v>
      </c>
      <c r="J2758">
        <v>9500</v>
      </c>
      <c r="K2758" t="s">
        <v>7131</v>
      </c>
      <c r="L2758">
        <v>0</v>
      </c>
      <c r="M2758" t="s">
        <v>5520</v>
      </c>
      <c r="N2758">
        <v>1533</v>
      </c>
      <c r="O2758">
        <v>0</v>
      </c>
      <c r="P2758">
        <v>0</v>
      </c>
      <c r="Q2758">
        <v>0</v>
      </c>
      <c r="R2758">
        <v>0</v>
      </c>
      <c r="S2758">
        <v>1533</v>
      </c>
    </row>
    <row r="2759" spans="1:19" x14ac:dyDescent="0.35">
      <c r="A2759">
        <v>2024</v>
      </c>
      <c r="B2759" t="s">
        <v>5671</v>
      </c>
      <c r="C2759">
        <v>12</v>
      </c>
      <c r="D2759">
        <v>2</v>
      </c>
      <c r="E2759">
        <v>13</v>
      </c>
      <c r="F2759" t="s">
        <v>531</v>
      </c>
      <c r="G2759" t="s">
        <v>7066</v>
      </c>
      <c r="H2759">
        <v>7</v>
      </c>
      <c r="I2759">
        <v>900014</v>
      </c>
      <c r="J2759">
        <v>3333</v>
      </c>
      <c r="K2759" t="s">
        <v>7132</v>
      </c>
      <c r="L2759">
        <v>0</v>
      </c>
      <c r="M2759" t="s">
        <v>5520</v>
      </c>
      <c r="N2759">
        <v>2096.3200000000002</v>
      </c>
      <c r="O2759">
        <v>0</v>
      </c>
      <c r="P2759">
        <v>0</v>
      </c>
      <c r="Q2759">
        <v>0</v>
      </c>
      <c r="R2759">
        <v>0</v>
      </c>
      <c r="S2759">
        <v>2096.3200000000002</v>
      </c>
    </row>
    <row r="2760" spans="1:19" x14ac:dyDescent="0.35">
      <c r="A2760">
        <v>2024</v>
      </c>
      <c r="B2760" t="s">
        <v>5717</v>
      </c>
      <c r="C2760">
        <v>45</v>
      </c>
      <c r="D2760">
        <v>2</v>
      </c>
      <c r="E2760">
        <v>6</v>
      </c>
      <c r="F2760" t="s">
        <v>702</v>
      </c>
      <c r="G2760" t="s">
        <v>6748</v>
      </c>
      <c r="H2760">
        <v>7</v>
      </c>
      <c r="I2760">
        <v>902134</v>
      </c>
      <c r="J2760">
        <v>14</v>
      </c>
      <c r="K2760" t="s">
        <v>7133</v>
      </c>
      <c r="L2760">
        <v>0</v>
      </c>
      <c r="M2760" t="s">
        <v>5520</v>
      </c>
      <c r="N2760">
        <v>82387.14</v>
      </c>
      <c r="O2760">
        <v>120703.5</v>
      </c>
      <c r="P2760">
        <v>0</v>
      </c>
      <c r="Q2760">
        <v>94369.86</v>
      </c>
      <c r="R2760">
        <v>0</v>
      </c>
      <c r="S2760">
        <v>108720.78</v>
      </c>
    </row>
    <row r="2761" spans="1:19" x14ac:dyDescent="0.35">
      <c r="A2761">
        <v>2024</v>
      </c>
      <c r="B2761" t="s">
        <v>5688</v>
      </c>
      <c r="C2761">
        <v>87</v>
      </c>
      <c r="D2761">
        <v>2</v>
      </c>
      <c r="E2761">
        <v>1</v>
      </c>
      <c r="F2761" t="s">
        <v>722</v>
      </c>
      <c r="G2761" t="s">
        <v>6271</v>
      </c>
      <c r="H2761">
        <v>7</v>
      </c>
      <c r="I2761">
        <v>900003</v>
      </c>
      <c r="J2761">
        <v>2222</v>
      </c>
      <c r="K2761" t="s">
        <v>7134</v>
      </c>
      <c r="L2761">
        <v>0</v>
      </c>
      <c r="M2761" t="s">
        <v>5520</v>
      </c>
      <c r="N2761">
        <v>125005.85</v>
      </c>
      <c r="O2761">
        <v>26246.7</v>
      </c>
      <c r="P2761">
        <v>0</v>
      </c>
      <c r="Q2761">
        <v>125000</v>
      </c>
      <c r="R2761">
        <v>0</v>
      </c>
      <c r="S2761">
        <v>26252.55</v>
      </c>
    </row>
    <row r="2762" spans="1:19" x14ac:dyDescent="0.35">
      <c r="A2762">
        <v>2024</v>
      </c>
      <c r="B2762" t="s">
        <v>5717</v>
      </c>
      <c r="C2762">
        <v>45</v>
      </c>
      <c r="D2762">
        <v>2</v>
      </c>
      <c r="E2762">
        <v>4</v>
      </c>
      <c r="F2762" t="s">
        <v>701</v>
      </c>
      <c r="G2762" t="s">
        <v>6026</v>
      </c>
      <c r="H2762">
        <v>7</v>
      </c>
      <c r="I2762">
        <v>900001</v>
      </c>
      <c r="J2762">
        <v>254</v>
      </c>
      <c r="K2762" t="s">
        <v>7135</v>
      </c>
      <c r="L2762">
        <v>0</v>
      </c>
      <c r="M2762" t="s">
        <v>5520</v>
      </c>
      <c r="N2762">
        <v>16389.169999999998</v>
      </c>
      <c r="O2762">
        <v>16568</v>
      </c>
      <c r="P2762">
        <v>0</v>
      </c>
      <c r="Q2762">
        <v>15206.9</v>
      </c>
      <c r="R2762">
        <v>0</v>
      </c>
      <c r="S2762">
        <v>17750.27</v>
      </c>
    </row>
    <row r="2763" spans="1:19" x14ac:dyDescent="0.35">
      <c r="A2763">
        <v>2024</v>
      </c>
      <c r="B2763" t="s">
        <v>5717</v>
      </c>
      <c r="C2763">
        <v>45</v>
      </c>
      <c r="D2763">
        <v>2</v>
      </c>
      <c r="E2763">
        <v>5</v>
      </c>
      <c r="F2763" t="s">
        <v>667</v>
      </c>
      <c r="G2763" t="s">
        <v>6152</v>
      </c>
      <c r="H2763">
        <v>7</v>
      </c>
      <c r="I2763">
        <v>910039</v>
      </c>
      <c r="J2763">
        <v>910039</v>
      </c>
      <c r="K2763" t="s">
        <v>7136</v>
      </c>
      <c r="L2763">
        <v>0</v>
      </c>
      <c r="M2763" t="s">
        <v>5520</v>
      </c>
      <c r="N2763">
        <v>6471.13</v>
      </c>
      <c r="O2763">
        <v>26311</v>
      </c>
      <c r="P2763">
        <v>0</v>
      </c>
      <c r="Q2763">
        <v>18650.71</v>
      </c>
      <c r="R2763">
        <v>0</v>
      </c>
      <c r="S2763">
        <v>14131.42</v>
      </c>
    </row>
    <row r="2764" spans="1:19" x14ac:dyDescent="0.35">
      <c r="A2764">
        <v>2024</v>
      </c>
      <c r="B2764" t="s">
        <v>5717</v>
      </c>
      <c r="C2764">
        <v>45</v>
      </c>
      <c r="D2764">
        <v>2</v>
      </c>
      <c r="E2764">
        <v>3</v>
      </c>
      <c r="F2764" t="s">
        <v>391</v>
      </c>
      <c r="G2764" t="s">
        <v>6025</v>
      </c>
      <c r="H2764">
        <v>7</v>
      </c>
      <c r="I2764">
        <v>104050</v>
      </c>
      <c r="J2764">
        <v>70503</v>
      </c>
      <c r="K2764" t="s">
        <v>7137</v>
      </c>
      <c r="L2764">
        <v>0</v>
      </c>
      <c r="M2764" t="s">
        <v>5520</v>
      </c>
      <c r="N2764">
        <v>144406.60999999999</v>
      </c>
      <c r="O2764">
        <v>89876.36</v>
      </c>
      <c r="P2764">
        <v>0</v>
      </c>
      <c r="Q2764">
        <v>122497.74</v>
      </c>
      <c r="R2764">
        <v>0</v>
      </c>
      <c r="S2764">
        <v>111785.23</v>
      </c>
    </row>
    <row r="2765" spans="1:19" x14ac:dyDescent="0.35">
      <c r="A2765">
        <v>2024</v>
      </c>
      <c r="B2765" t="s">
        <v>5717</v>
      </c>
      <c r="C2765">
        <v>45</v>
      </c>
      <c r="D2765">
        <v>2</v>
      </c>
      <c r="E2765">
        <v>10</v>
      </c>
      <c r="F2765" t="s">
        <v>705</v>
      </c>
      <c r="G2765" t="s">
        <v>5718</v>
      </c>
      <c r="H2765">
        <v>7</v>
      </c>
      <c r="I2765">
        <v>900003</v>
      </c>
      <c r="J2765">
        <v>9599</v>
      </c>
      <c r="K2765" t="s">
        <v>7138</v>
      </c>
      <c r="L2765">
        <v>0</v>
      </c>
      <c r="M2765" t="s">
        <v>5520</v>
      </c>
      <c r="N2765">
        <v>1673.6</v>
      </c>
      <c r="O2765">
        <v>37916</v>
      </c>
      <c r="P2765">
        <v>0</v>
      </c>
      <c r="Q2765">
        <v>33391</v>
      </c>
      <c r="R2765">
        <v>0</v>
      </c>
      <c r="S2765">
        <v>6198.6</v>
      </c>
    </row>
    <row r="2766" spans="1:19" x14ac:dyDescent="0.35">
      <c r="A2766">
        <v>2024</v>
      </c>
      <c r="B2766" t="s">
        <v>5600</v>
      </c>
      <c r="C2766">
        <v>29</v>
      </c>
      <c r="D2766">
        <v>2</v>
      </c>
      <c r="E2766">
        <v>5</v>
      </c>
      <c r="F2766" t="s">
        <v>300</v>
      </c>
      <c r="G2766" t="s">
        <v>5638</v>
      </c>
      <c r="H2766">
        <v>7</v>
      </c>
      <c r="I2766">
        <v>900008</v>
      </c>
      <c r="J2766">
        <v>2240</v>
      </c>
      <c r="K2766" t="s">
        <v>7139</v>
      </c>
      <c r="L2766">
        <v>0</v>
      </c>
      <c r="M2766" t="s">
        <v>5520</v>
      </c>
      <c r="N2766">
        <v>64516</v>
      </c>
      <c r="O2766">
        <v>0</v>
      </c>
      <c r="P2766">
        <v>0</v>
      </c>
      <c r="Q2766">
        <v>0</v>
      </c>
      <c r="R2766">
        <v>0</v>
      </c>
      <c r="S2766">
        <v>64516</v>
      </c>
    </row>
    <row r="2767" spans="1:19" x14ac:dyDescent="0.35">
      <c r="A2767">
        <v>2024</v>
      </c>
      <c r="B2767" t="s">
        <v>5876</v>
      </c>
      <c r="C2767">
        <v>74</v>
      </c>
      <c r="D2767">
        <v>2</v>
      </c>
      <c r="E2767">
        <v>7</v>
      </c>
      <c r="F2767" t="s">
        <v>300</v>
      </c>
      <c r="G2767" t="s">
        <v>6240</v>
      </c>
      <c r="H2767">
        <v>7</v>
      </c>
      <c r="I2767">
        <v>102194</v>
      </c>
      <c r="J2767">
        <v>3</v>
      </c>
      <c r="K2767" t="s">
        <v>7140</v>
      </c>
      <c r="L2767">
        <v>0</v>
      </c>
      <c r="M2767" t="s">
        <v>5520</v>
      </c>
      <c r="N2767">
        <v>2996.7</v>
      </c>
      <c r="O2767">
        <v>0</v>
      </c>
      <c r="P2767">
        <v>0</v>
      </c>
      <c r="Q2767">
        <v>275</v>
      </c>
      <c r="R2767">
        <v>0</v>
      </c>
      <c r="S2767">
        <v>2721.7</v>
      </c>
    </row>
    <row r="2768" spans="1:19" x14ac:dyDescent="0.35">
      <c r="A2768">
        <v>2024</v>
      </c>
      <c r="B2768" t="s">
        <v>5663</v>
      </c>
      <c r="C2768">
        <v>1</v>
      </c>
      <c r="D2768">
        <v>2</v>
      </c>
      <c r="E2768">
        <v>1</v>
      </c>
      <c r="F2768" t="s">
        <v>242</v>
      </c>
      <c r="G2768" t="s">
        <v>6760</v>
      </c>
      <c r="H2768">
        <v>7</v>
      </c>
      <c r="I2768">
        <v>102194</v>
      </c>
      <c r="J2768">
        <v>4</v>
      </c>
      <c r="K2768" t="s">
        <v>7141</v>
      </c>
      <c r="L2768">
        <v>0</v>
      </c>
      <c r="M2768" t="s">
        <v>5520</v>
      </c>
      <c r="N2768">
        <v>10541.78</v>
      </c>
      <c r="O2768">
        <v>0</v>
      </c>
      <c r="P2768">
        <v>0</v>
      </c>
      <c r="Q2768">
        <v>0</v>
      </c>
      <c r="R2768">
        <v>0</v>
      </c>
      <c r="S2768">
        <v>10541.78</v>
      </c>
    </row>
    <row r="2769" spans="1:19" x14ac:dyDescent="0.35">
      <c r="A2769">
        <v>2024</v>
      </c>
      <c r="B2769" t="s">
        <v>5663</v>
      </c>
      <c r="C2769">
        <v>1</v>
      </c>
      <c r="D2769">
        <v>2</v>
      </c>
      <c r="E2769">
        <v>2</v>
      </c>
      <c r="F2769" t="s">
        <v>246</v>
      </c>
      <c r="G2769" t="s">
        <v>6517</v>
      </c>
      <c r="H2769">
        <v>7</v>
      </c>
      <c r="I2769">
        <v>900001</v>
      </c>
      <c r="J2769">
        <v>61</v>
      </c>
      <c r="K2769" t="s">
        <v>7141</v>
      </c>
      <c r="L2769">
        <v>0</v>
      </c>
      <c r="M2769" t="s">
        <v>5520</v>
      </c>
      <c r="N2769">
        <v>15499.13</v>
      </c>
      <c r="O2769">
        <v>5360</v>
      </c>
      <c r="P2769">
        <v>0</v>
      </c>
      <c r="Q2769">
        <v>0</v>
      </c>
      <c r="R2769">
        <v>0</v>
      </c>
      <c r="S2769">
        <v>20859.13</v>
      </c>
    </row>
    <row r="2770" spans="1:19" x14ac:dyDescent="0.35">
      <c r="A2770">
        <v>2024</v>
      </c>
      <c r="B2770" t="s">
        <v>5663</v>
      </c>
      <c r="C2770">
        <v>1</v>
      </c>
      <c r="D2770">
        <v>2</v>
      </c>
      <c r="E2770">
        <v>3</v>
      </c>
      <c r="F2770" t="s">
        <v>250</v>
      </c>
      <c r="G2770" t="s">
        <v>6519</v>
      </c>
      <c r="H2770">
        <v>7</v>
      </c>
      <c r="I2770">
        <v>102194</v>
      </c>
      <c r="J2770">
        <v>61</v>
      </c>
      <c r="K2770" t="s">
        <v>7141</v>
      </c>
      <c r="L2770">
        <v>0</v>
      </c>
      <c r="M2770" t="s">
        <v>5520</v>
      </c>
      <c r="N2770">
        <v>22303.18</v>
      </c>
      <c r="O2770">
        <v>0</v>
      </c>
      <c r="P2770">
        <v>0</v>
      </c>
      <c r="Q2770">
        <v>0</v>
      </c>
      <c r="R2770">
        <v>0</v>
      </c>
      <c r="S2770">
        <v>22303.18</v>
      </c>
    </row>
    <row r="2771" spans="1:19" x14ac:dyDescent="0.35">
      <c r="A2771">
        <v>2024</v>
      </c>
      <c r="B2771" t="s">
        <v>5663</v>
      </c>
      <c r="C2771">
        <v>1</v>
      </c>
      <c r="D2771">
        <v>2</v>
      </c>
      <c r="E2771">
        <v>4</v>
      </c>
      <c r="F2771" t="s">
        <v>254</v>
      </c>
      <c r="G2771" t="s">
        <v>6520</v>
      </c>
      <c r="H2771">
        <v>7</v>
      </c>
      <c r="I2771">
        <v>102194</v>
      </c>
      <c r="J2771">
        <v>3</v>
      </c>
      <c r="K2771" t="s">
        <v>7141</v>
      </c>
      <c r="L2771">
        <v>0</v>
      </c>
      <c r="M2771" t="s">
        <v>5520</v>
      </c>
      <c r="N2771">
        <v>6094.84</v>
      </c>
      <c r="O2771">
        <v>0</v>
      </c>
      <c r="P2771">
        <v>0</v>
      </c>
      <c r="Q2771">
        <v>0</v>
      </c>
      <c r="R2771">
        <v>0</v>
      </c>
      <c r="S2771">
        <v>6094.84</v>
      </c>
    </row>
    <row r="2772" spans="1:19" x14ac:dyDescent="0.35">
      <c r="A2772">
        <v>2024</v>
      </c>
      <c r="B2772" t="s">
        <v>5663</v>
      </c>
      <c r="C2772">
        <v>1</v>
      </c>
      <c r="D2772">
        <v>2</v>
      </c>
      <c r="E2772">
        <v>6</v>
      </c>
      <c r="F2772" t="s">
        <v>262</v>
      </c>
      <c r="G2772" t="s">
        <v>5742</v>
      </c>
      <c r="H2772">
        <v>7</v>
      </c>
      <c r="I2772">
        <v>102194</v>
      </c>
      <c r="J2772">
        <v>4</v>
      </c>
      <c r="K2772" t="s">
        <v>7141</v>
      </c>
      <c r="L2772">
        <v>0</v>
      </c>
      <c r="M2772" t="s">
        <v>5520</v>
      </c>
      <c r="N2772">
        <v>74329.72</v>
      </c>
      <c r="O2772">
        <v>29240.1</v>
      </c>
      <c r="P2772">
        <v>0</v>
      </c>
      <c r="Q2772">
        <v>1875</v>
      </c>
      <c r="R2772">
        <v>0</v>
      </c>
      <c r="S2772">
        <v>101694.82</v>
      </c>
    </row>
    <row r="2773" spans="1:19" x14ac:dyDescent="0.35">
      <c r="A2773">
        <v>2024</v>
      </c>
      <c r="B2773" t="s">
        <v>5663</v>
      </c>
      <c r="C2773">
        <v>1</v>
      </c>
      <c r="D2773">
        <v>2</v>
      </c>
      <c r="E2773">
        <v>7</v>
      </c>
      <c r="F2773" t="s">
        <v>266</v>
      </c>
      <c r="G2773" t="s">
        <v>6521</v>
      </c>
      <c r="H2773">
        <v>7</v>
      </c>
      <c r="I2773">
        <v>102194</v>
      </c>
      <c r="J2773">
        <v>3</v>
      </c>
      <c r="K2773" t="s">
        <v>7141</v>
      </c>
      <c r="L2773">
        <v>0</v>
      </c>
      <c r="M2773" t="s">
        <v>5520</v>
      </c>
      <c r="N2773">
        <v>36238.74</v>
      </c>
      <c r="O2773">
        <v>0</v>
      </c>
      <c r="P2773">
        <v>0</v>
      </c>
      <c r="Q2773">
        <v>1500</v>
      </c>
      <c r="R2773">
        <v>0</v>
      </c>
      <c r="S2773">
        <v>34738.74</v>
      </c>
    </row>
    <row r="2774" spans="1:19" x14ac:dyDescent="0.35">
      <c r="A2774">
        <v>2024</v>
      </c>
      <c r="B2774" t="s">
        <v>5663</v>
      </c>
      <c r="C2774">
        <v>1</v>
      </c>
      <c r="D2774">
        <v>2</v>
      </c>
      <c r="E2774">
        <v>8</v>
      </c>
      <c r="F2774" t="s">
        <v>270</v>
      </c>
      <c r="G2774" t="s">
        <v>6522</v>
      </c>
      <c r="H2774">
        <v>7</v>
      </c>
      <c r="I2774">
        <v>102194</v>
      </c>
      <c r="J2774">
        <v>4</v>
      </c>
      <c r="K2774" t="s">
        <v>7141</v>
      </c>
      <c r="L2774">
        <v>0</v>
      </c>
      <c r="M2774" t="s">
        <v>5520</v>
      </c>
      <c r="N2774">
        <v>18380.759999999998</v>
      </c>
      <c r="O2774">
        <v>12000</v>
      </c>
      <c r="P2774">
        <v>0</v>
      </c>
      <c r="Q2774">
        <v>1869</v>
      </c>
      <c r="R2774">
        <v>0</v>
      </c>
      <c r="S2774">
        <v>28511.759999999998</v>
      </c>
    </row>
    <row r="2775" spans="1:19" x14ac:dyDescent="0.35">
      <c r="A2775">
        <v>2024</v>
      </c>
      <c r="B2775" t="s">
        <v>5663</v>
      </c>
      <c r="C2775">
        <v>1</v>
      </c>
      <c r="D2775">
        <v>2</v>
      </c>
      <c r="E2775">
        <v>11</v>
      </c>
      <c r="F2775" t="s">
        <v>282</v>
      </c>
      <c r="G2775" t="s">
        <v>6523</v>
      </c>
      <c r="H2775">
        <v>7</v>
      </c>
      <c r="I2775">
        <v>102194</v>
      </c>
      <c r="J2775">
        <v>102194</v>
      </c>
      <c r="K2775" t="s">
        <v>7141</v>
      </c>
      <c r="L2775">
        <v>0</v>
      </c>
      <c r="M2775" t="s">
        <v>5520</v>
      </c>
      <c r="N2775">
        <v>20304.240000000002</v>
      </c>
      <c r="O2775">
        <v>0</v>
      </c>
      <c r="P2775">
        <v>0</v>
      </c>
      <c r="Q2775">
        <v>0</v>
      </c>
      <c r="R2775">
        <v>0</v>
      </c>
      <c r="S2775">
        <v>20304.240000000002</v>
      </c>
    </row>
    <row r="2776" spans="1:19" x14ac:dyDescent="0.35">
      <c r="A2776">
        <v>2024</v>
      </c>
      <c r="B2776" t="s">
        <v>5663</v>
      </c>
      <c r="C2776">
        <v>1</v>
      </c>
      <c r="D2776">
        <v>2</v>
      </c>
      <c r="E2776">
        <v>12</v>
      </c>
      <c r="F2776" t="s">
        <v>125</v>
      </c>
      <c r="G2776" t="s">
        <v>5700</v>
      </c>
      <c r="H2776">
        <v>7</v>
      </c>
      <c r="I2776">
        <v>102194</v>
      </c>
      <c r="J2776">
        <v>61</v>
      </c>
      <c r="K2776" t="s">
        <v>7142</v>
      </c>
      <c r="L2776">
        <v>0</v>
      </c>
      <c r="M2776" t="s">
        <v>5520</v>
      </c>
      <c r="N2776">
        <v>69974.66</v>
      </c>
      <c r="O2776">
        <v>0</v>
      </c>
      <c r="P2776">
        <v>0</v>
      </c>
      <c r="Q2776">
        <v>0</v>
      </c>
      <c r="R2776">
        <v>0</v>
      </c>
      <c r="S2776">
        <v>69974.66</v>
      </c>
    </row>
    <row r="2777" spans="1:19" x14ac:dyDescent="0.35">
      <c r="A2777">
        <v>2024</v>
      </c>
      <c r="B2777" t="s">
        <v>5523</v>
      </c>
      <c r="C2777">
        <v>2</v>
      </c>
      <c r="D2777">
        <v>2</v>
      </c>
      <c r="E2777">
        <v>5</v>
      </c>
      <c r="F2777" t="s">
        <v>300</v>
      </c>
      <c r="G2777" t="s">
        <v>5898</v>
      </c>
      <c r="H2777">
        <v>7</v>
      </c>
      <c r="I2777">
        <v>102194</v>
      </c>
      <c r="J2777">
        <v>4</v>
      </c>
      <c r="K2777" t="s">
        <v>7141</v>
      </c>
      <c r="L2777">
        <v>0</v>
      </c>
      <c r="M2777" t="s">
        <v>5520</v>
      </c>
      <c r="N2777">
        <v>42353.02</v>
      </c>
      <c r="O2777">
        <v>0</v>
      </c>
      <c r="P2777">
        <v>0</v>
      </c>
      <c r="Q2777">
        <v>0</v>
      </c>
      <c r="R2777">
        <v>0</v>
      </c>
      <c r="S2777">
        <v>42353.02</v>
      </c>
    </row>
    <row r="2778" spans="1:19" x14ac:dyDescent="0.35">
      <c r="A2778">
        <v>2024</v>
      </c>
      <c r="B2778" t="s">
        <v>5523</v>
      </c>
      <c r="C2778">
        <v>2</v>
      </c>
      <c r="D2778">
        <v>2</v>
      </c>
      <c r="E2778">
        <v>6</v>
      </c>
      <c r="F2778" t="s">
        <v>254</v>
      </c>
      <c r="G2778" t="s">
        <v>6959</v>
      </c>
      <c r="H2778">
        <v>7</v>
      </c>
      <c r="I2778">
        <v>102194</v>
      </c>
      <c r="J2778">
        <v>6</v>
      </c>
      <c r="K2778" t="s">
        <v>7141</v>
      </c>
      <c r="L2778">
        <v>0</v>
      </c>
      <c r="M2778" t="s">
        <v>5520</v>
      </c>
      <c r="N2778">
        <v>7248.56</v>
      </c>
      <c r="O2778">
        <v>0</v>
      </c>
      <c r="P2778">
        <v>0</v>
      </c>
      <c r="Q2778">
        <v>0</v>
      </c>
      <c r="R2778">
        <v>0</v>
      </c>
      <c r="S2778">
        <v>7248.56</v>
      </c>
    </row>
    <row r="2779" spans="1:19" x14ac:dyDescent="0.35">
      <c r="A2779">
        <v>2024</v>
      </c>
      <c r="B2779" t="s">
        <v>5523</v>
      </c>
      <c r="C2779">
        <v>2</v>
      </c>
      <c r="D2779">
        <v>2</v>
      </c>
      <c r="E2779">
        <v>7</v>
      </c>
      <c r="F2779" t="s">
        <v>305</v>
      </c>
      <c r="G2779" t="s">
        <v>6930</v>
      </c>
      <c r="H2779">
        <v>7</v>
      </c>
      <c r="I2779">
        <v>102194</v>
      </c>
      <c r="J2779">
        <v>2</v>
      </c>
      <c r="K2779" t="s">
        <v>7141</v>
      </c>
      <c r="L2779">
        <v>0</v>
      </c>
      <c r="M2779" t="s">
        <v>5520</v>
      </c>
      <c r="N2779">
        <v>11046.16</v>
      </c>
      <c r="O2779">
        <v>0</v>
      </c>
      <c r="P2779">
        <v>0</v>
      </c>
      <c r="Q2779">
        <v>0</v>
      </c>
      <c r="R2779">
        <v>0</v>
      </c>
      <c r="S2779">
        <v>11046.16</v>
      </c>
    </row>
    <row r="2780" spans="1:19" x14ac:dyDescent="0.35">
      <c r="A2780">
        <v>2024</v>
      </c>
      <c r="B2780" t="s">
        <v>5523</v>
      </c>
      <c r="C2780">
        <v>2</v>
      </c>
      <c r="D2780">
        <v>2</v>
      </c>
      <c r="E2780">
        <v>8</v>
      </c>
      <c r="F2780" t="s">
        <v>308</v>
      </c>
      <c r="G2780" t="s">
        <v>5899</v>
      </c>
      <c r="H2780">
        <v>7</v>
      </c>
      <c r="I2780">
        <v>102194</v>
      </c>
      <c r="J2780">
        <v>7</v>
      </c>
      <c r="K2780" t="s">
        <v>7141</v>
      </c>
      <c r="L2780">
        <v>0</v>
      </c>
      <c r="M2780" t="s">
        <v>5520</v>
      </c>
      <c r="N2780">
        <v>312801.15999999997</v>
      </c>
      <c r="O2780">
        <v>90819.64</v>
      </c>
      <c r="P2780">
        <v>0</v>
      </c>
      <c r="Q2780">
        <v>0</v>
      </c>
      <c r="R2780">
        <v>0</v>
      </c>
      <c r="S2780">
        <v>403620.8</v>
      </c>
    </row>
    <row r="2781" spans="1:19" x14ac:dyDescent="0.35">
      <c r="A2781">
        <v>2024</v>
      </c>
      <c r="B2781" t="s">
        <v>5523</v>
      </c>
      <c r="C2781">
        <v>2</v>
      </c>
      <c r="D2781">
        <v>2</v>
      </c>
      <c r="E2781">
        <v>10</v>
      </c>
      <c r="F2781" t="s">
        <v>314</v>
      </c>
      <c r="G2781" t="s">
        <v>7143</v>
      </c>
      <c r="H2781">
        <v>7</v>
      </c>
      <c r="I2781">
        <v>102194</v>
      </c>
      <c r="J2781">
        <v>4</v>
      </c>
      <c r="K2781" t="s">
        <v>7141</v>
      </c>
      <c r="L2781">
        <v>0</v>
      </c>
      <c r="M2781" t="s">
        <v>5520</v>
      </c>
      <c r="N2781">
        <v>29358.639999999999</v>
      </c>
      <c r="O2781">
        <v>0</v>
      </c>
      <c r="P2781">
        <v>0</v>
      </c>
      <c r="Q2781">
        <v>0</v>
      </c>
      <c r="R2781">
        <v>0</v>
      </c>
      <c r="S2781">
        <v>29358.639999999999</v>
      </c>
    </row>
    <row r="2782" spans="1:19" x14ac:dyDescent="0.35">
      <c r="A2782">
        <v>2024</v>
      </c>
      <c r="B2782" t="s">
        <v>5523</v>
      </c>
      <c r="C2782">
        <v>2</v>
      </c>
      <c r="D2782">
        <v>2</v>
      </c>
      <c r="E2782">
        <v>11</v>
      </c>
      <c r="F2782" t="s">
        <v>317</v>
      </c>
      <c r="G2782" t="s">
        <v>5901</v>
      </c>
      <c r="H2782">
        <v>7</v>
      </c>
      <c r="I2782">
        <v>102194</v>
      </c>
      <c r="J2782">
        <v>61</v>
      </c>
      <c r="K2782" t="s">
        <v>7141</v>
      </c>
      <c r="L2782">
        <v>0</v>
      </c>
      <c r="M2782" t="s">
        <v>5520</v>
      </c>
      <c r="N2782">
        <v>9744.2000000000007</v>
      </c>
      <c r="O2782">
        <v>0</v>
      </c>
      <c r="P2782">
        <v>0</v>
      </c>
      <c r="Q2782">
        <v>150</v>
      </c>
      <c r="R2782">
        <v>0</v>
      </c>
      <c r="S2782">
        <v>9594.2000000000007</v>
      </c>
    </row>
    <row r="2783" spans="1:19" x14ac:dyDescent="0.35">
      <c r="A2783">
        <v>2024</v>
      </c>
      <c r="B2783" t="s">
        <v>5523</v>
      </c>
      <c r="C2783">
        <v>2</v>
      </c>
      <c r="D2783">
        <v>2</v>
      </c>
      <c r="E2783">
        <v>12</v>
      </c>
      <c r="F2783" t="s">
        <v>320</v>
      </c>
      <c r="G2783" t="s">
        <v>6468</v>
      </c>
      <c r="H2783">
        <v>7</v>
      </c>
      <c r="I2783">
        <v>102194</v>
      </c>
      <c r="J2783">
        <v>4</v>
      </c>
      <c r="K2783" t="s">
        <v>7141</v>
      </c>
      <c r="L2783">
        <v>0</v>
      </c>
      <c r="M2783" t="s">
        <v>5520</v>
      </c>
      <c r="N2783">
        <v>19604.150000000001</v>
      </c>
      <c r="O2783">
        <v>0</v>
      </c>
      <c r="P2783">
        <v>0</v>
      </c>
      <c r="Q2783">
        <v>0</v>
      </c>
      <c r="R2783">
        <v>0</v>
      </c>
      <c r="S2783">
        <v>19604.150000000001</v>
      </c>
    </row>
    <row r="2784" spans="1:19" x14ac:dyDescent="0.35">
      <c r="A2784">
        <v>2024</v>
      </c>
      <c r="B2784" t="s">
        <v>5523</v>
      </c>
      <c r="C2784">
        <v>2</v>
      </c>
      <c r="D2784">
        <v>2</v>
      </c>
      <c r="E2784">
        <v>15</v>
      </c>
      <c r="F2784" t="s">
        <v>331</v>
      </c>
      <c r="G2784" t="s">
        <v>7144</v>
      </c>
      <c r="H2784">
        <v>7</v>
      </c>
      <c r="I2784">
        <v>102194</v>
      </c>
      <c r="J2784">
        <v>4</v>
      </c>
      <c r="K2784" t="s">
        <v>7141</v>
      </c>
      <c r="L2784">
        <v>0</v>
      </c>
      <c r="M2784" t="s">
        <v>5520</v>
      </c>
      <c r="N2784">
        <v>2890.36</v>
      </c>
      <c r="O2784">
        <v>0</v>
      </c>
      <c r="P2784">
        <v>0</v>
      </c>
      <c r="Q2784">
        <v>0</v>
      </c>
      <c r="R2784">
        <v>0</v>
      </c>
      <c r="S2784">
        <v>2890.36</v>
      </c>
    </row>
    <row r="2785" spans="1:19" x14ac:dyDescent="0.35">
      <c r="A2785">
        <v>2024</v>
      </c>
      <c r="B2785" t="s">
        <v>5702</v>
      </c>
      <c r="C2785">
        <v>3</v>
      </c>
      <c r="D2785">
        <v>2</v>
      </c>
      <c r="E2785">
        <v>5</v>
      </c>
      <c r="F2785" t="s">
        <v>366</v>
      </c>
      <c r="G2785" t="s">
        <v>5903</v>
      </c>
      <c r="H2785">
        <v>7</v>
      </c>
      <c r="I2785">
        <v>102194</v>
      </c>
      <c r="J2785">
        <v>3</v>
      </c>
      <c r="K2785" t="s">
        <v>7141</v>
      </c>
      <c r="L2785">
        <v>0</v>
      </c>
      <c r="M2785" t="s">
        <v>5520</v>
      </c>
      <c r="N2785">
        <v>10000.16</v>
      </c>
      <c r="O2785">
        <v>0</v>
      </c>
      <c r="P2785">
        <v>0</v>
      </c>
      <c r="Q2785">
        <v>0</v>
      </c>
      <c r="R2785">
        <v>0</v>
      </c>
      <c r="S2785">
        <v>10000.16</v>
      </c>
    </row>
    <row r="2786" spans="1:19" x14ac:dyDescent="0.35">
      <c r="A2786">
        <v>2024</v>
      </c>
      <c r="B2786" t="s">
        <v>5702</v>
      </c>
      <c r="C2786">
        <v>3</v>
      </c>
      <c r="D2786">
        <v>2</v>
      </c>
      <c r="E2786">
        <v>9</v>
      </c>
      <c r="F2786" t="s">
        <v>377</v>
      </c>
      <c r="G2786" t="s">
        <v>6484</v>
      </c>
      <c r="H2786">
        <v>7</v>
      </c>
      <c r="I2786">
        <v>102194</v>
      </c>
      <c r="J2786">
        <v>102194</v>
      </c>
      <c r="K2786" t="s">
        <v>7141</v>
      </c>
      <c r="L2786">
        <v>0</v>
      </c>
      <c r="M2786" t="s">
        <v>5520</v>
      </c>
      <c r="N2786">
        <v>3382.39</v>
      </c>
      <c r="O2786">
        <v>0</v>
      </c>
      <c r="P2786">
        <v>0</v>
      </c>
      <c r="Q2786">
        <v>0</v>
      </c>
      <c r="R2786">
        <v>0</v>
      </c>
      <c r="S2786">
        <v>3382.39</v>
      </c>
    </row>
    <row r="2787" spans="1:19" x14ac:dyDescent="0.35">
      <c r="A2787">
        <v>2024</v>
      </c>
      <c r="B2787" t="s">
        <v>5702</v>
      </c>
      <c r="C2787">
        <v>3</v>
      </c>
      <c r="D2787">
        <v>2</v>
      </c>
      <c r="E2787">
        <v>11</v>
      </c>
      <c r="F2787" t="s">
        <v>383</v>
      </c>
      <c r="G2787" t="s">
        <v>6525</v>
      </c>
      <c r="H2787">
        <v>7</v>
      </c>
      <c r="I2787">
        <v>102194</v>
      </c>
      <c r="J2787">
        <v>2</v>
      </c>
      <c r="K2787" t="s">
        <v>7141</v>
      </c>
      <c r="L2787">
        <v>0</v>
      </c>
      <c r="M2787" t="s">
        <v>5520</v>
      </c>
      <c r="N2787">
        <v>12725.48</v>
      </c>
      <c r="O2787">
        <v>0</v>
      </c>
      <c r="P2787">
        <v>0</v>
      </c>
      <c r="Q2787">
        <v>0</v>
      </c>
      <c r="R2787">
        <v>0</v>
      </c>
      <c r="S2787">
        <v>12725.48</v>
      </c>
    </row>
    <row r="2788" spans="1:19" x14ac:dyDescent="0.35">
      <c r="A2788">
        <v>2024</v>
      </c>
      <c r="B2788" t="s">
        <v>5905</v>
      </c>
      <c r="C2788">
        <v>4</v>
      </c>
      <c r="D2788">
        <v>2</v>
      </c>
      <c r="E2788">
        <v>1</v>
      </c>
      <c r="F2788" t="s">
        <v>388</v>
      </c>
      <c r="G2788" t="s">
        <v>7145</v>
      </c>
      <c r="H2788">
        <v>7</v>
      </c>
      <c r="I2788">
        <v>102194</v>
      </c>
      <c r="J2788">
        <v>4</v>
      </c>
      <c r="K2788" t="s">
        <v>7141</v>
      </c>
      <c r="L2788">
        <v>0</v>
      </c>
      <c r="M2788" t="s">
        <v>5520</v>
      </c>
      <c r="N2788">
        <v>4627.6499999999996</v>
      </c>
      <c r="O2788">
        <v>0</v>
      </c>
      <c r="P2788">
        <v>0</v>
      </c>
      <c r="Q2788">
        <v>4500</v>
      </c>
      <c r="R2788">
        <v>0</v>
      </c>
      <c r="S2788">
        <v>127.65</v>
      </c>
    </row>
    <row r="2789" spans="1:19" x14ac:dyDescent="0.35">
      <c r="A2789">
        <v>2024</v>
      </c>
      <c r="B2789" t="s">
        <v>5905</v>
      </c>
      <c r="C2789">
        <v>4</v>
      </c>
      <c r="D2789">
        <v>2</v>
      </c>
      <c r="E2789">
        <v>3</v>
      </c>
      <c r="F2789" t="s">
        <v>394</v>
      </c>
      <c r="G2789" t="s">
        <v>6526</v>
      </c>
      <c r="H2789">
        <v>7</v>
      </c>
      <c r="I2789">
        <v>102194</v>
      </c>
      <c r="J2789">
        <v>5</v>
      </c>
      <c r="K2789" t="s">
        <v>7141</v>
      </c>
      <c r="L2789">
        <v>0</v>
      </c>
      <c r="M2789" t="s">
        <v>5520</v>
      </c>
      <c r="N2789">
        <v>1395.15</v>
      </c>
      <c r="O2789">
        <v>0</v>
      </c>
      <c r="P2789">
        <v>0</v>
      </c>
      <c r="Q2789">
        <v>0</v>
      </c>
      <c r="R2789">
        <v>0</v>
      </c>
      <c r="S2789">
        <v>1395.15</v>
      </c>
    </row>
    <row r="2790" spans="1:19" x14ac:dyDescent="0.35">
      <c r="A2790">
        <v>2024</v>
      </c>
      <c r="B2790" t="s">
        <v>5905</v>
      </c>
      <c r="C2790">
        <v>4</v>
      </c>
      <c r="D2790">
        <v>2</v>
      </c>
      <c r="E2790">
        <v>4</v>
      </c>
      <c r="F2790" t="s">
        <v>397</v>
      </c>
      <c r="G2790" t="s">
        <v>5907</v>
      </c>
      <c r="H2790">
        <v>7</v>
      </c>
      <c r="I2790">
        <v>102194</v>
      </c>
      <c r="J2790">
        <v>3</v>
      </c>
      <c r="K2790" t="s">
        <v>7141</v>
      </c>
      <c r="L2790">
        <v>0</v>
      </c>
      <c r="M2790" t="s">
        <v>5520</v>
      </c>
      <c r="N2790">
        <v>1430.07</v>
      </c>
      <c r="O2790">
        <v>0</v>
      </c>
      <c r="P2790">
        <v>0</v>
      </c>
      <c r="Q2790">
        <v>1430.07</v>
      </c>
      <c r="R2790">
        <v>0</v>
      </c>
      <c r="S2790">
        <v>0</v>
      </c>
    </row>
    <row r="2791" spans="1:19" x14ac:dyDescent="0.35">
      <c r="A2791">
        <v>2024</v>
      </c>
      <c r="B2791" t="s">
        <v>5905</v>
      </c>
      <c r="C2791">
        <v>4</v>
      </c>
      <c r="D2791">
        <v>2</v>
      </c>
      <c r="E2791">
        <v>6</v>
      </c>
      <c r="F2791" t="s">
        <v>403</v>
      </c>
      <c r="G2791" t="s">
        <v>5909</v>
      </c>
      <c r="H2791">
        <v>7</v>
      </c>
      <c r="I2791">
        <v>102194</v>
      </c>
      <c r="J2791">
        <v>3</v>
      </c>
      <c r="K2791" t="s">
        <v>7141</v>
      </c>
      <c r="L2791">
        <v>0</v>
      </c>
      <c r="M2791" t="s">
        <v>5520</v>
      </c>
      <c r="N2791">
        <v>4686.12</v>
      </c>
      <c r="O2791">
        <v>0</v>
      </c>
      <c r="P2791">
        <v>0</v>
      </c>
      <c r="Q2791">
        <v>0</v>
      </c>
      <c r="R2791">
        <v>0</v>
      </c>
      <c r="S2791">
        <v>4686.12</v>
      </c>
    </row>
    <row r="2792" spans="1:19" x14ac:dyDescent="0.35">
      <c r="A2792">
        <v>2024</v>
      </c>
      <c r="B2792" t="s">
        <v>5905</v>
      </c>
      <c r="C2792">
        <v>4</v>
      </c>
      <c r="D2792">
        <v>2</v>
      </c>
      <c r="E2792">
        <v>7</v>
      </c>
      <c r="F2792" t="s">
        <v>406</v>
      </c>
      <c r="G2792" t="s">
        <v>6527</v>
      </c>
      <c r="H2792">
        <v>7</v>
      </c>
      <c r="I2792">
        <v>102194</v>
      </c>
      <c r="J2792">
        <v>3</v>
      </c>
      <c r="K2792" t="s">
        <v>7141</v>
      </c>
      <c r="L2792">
        <v>0</v>
      </c>
      <c r="M2792" t="s">
        <v>5520</v>
      </c>
      <c r="N2792">
        <v>1432.61</v>
      </c>
      <c r="O2792">
        <v>0</v>
      </c>
      <c r="P2792">
        <v>0</v>
      </c>
      <c r="Q2792">
        <v>750</v>
      </c>
      <c r="R2792">
        <v>0</v>
      </c>
      <c r="S2792">
        <v>682.61</v>
      </c>
    </row>
    <row r="2793" spans="1:19" x14ac:dyDescent="0.35">
      <c r="A2793">
        <v>2024</v>
      </c>
      <c r="B2793" t="s">
        <v>5905</v>
      </c>
      <c r="C2793">
        <v>4</v>
      </c>
      <c r="D2793">
        <v>2</v>
      </c>
      <c r="E2793">
        <v>9</v>
      </c>
      <c r="F2793" t="s">
        <v>412</v>
      </c>
      <c r="G2793" t="s">
        <v>6528</v>
      </c>
      <c r="H2793">
        <v>7</v>
      </c>
      <c r="I2793">
        <v>102194</v>
      </c>
      <c r="J2793">
        <v>4</v>
      </c>
      <c r="K2793" t="s">
        <v>7141</v>
      </c>
      <c r="L2793">
        <v>0</v>
      </c>
      <c r="M2793" t="s">
        <v>5520</v>
      </c>
      <c r="N2793">
        <v>2545.7199999999998</v>
      </c>
      <c r="O2793">
        <v>0</v>
      </c>
      <c r="P2793">
        <v>0</v>
      </c>
      <c r="Q2793">
        <v>2545.7199999999998</v>
      </c>
      <c r="R2793">
        <v>0</v>
      </c>
      <c r="S2793">
        <v>0</v>
      </c>
    </row>
    <row r="2794" spans="1:19" x14ac:dyDescent="0.35">
      <c r="A2794">
        <v>2024</v>
      </c>
      <c r="B2794" t="s">
        <v>5905</v>
      </c>
      <c r="C2794">
        <v>4</v>
      </c>
      <c r="D2794">
        <v>2</v>
      </c>
      <c r="E2794">
        <v>10</v>
      </c>
      <c r="F2794" t="s">
        <v>278</v>
      </c>
      <c r="G2794" t="s">
        <v>6529</v>
      </c>
      <c r="H2794">
        <v>7</v>
      </c>
      <c r="I2794">
        <v>102194</v>
      </c>
      <c r="J2794">
        <v>3</v>
      </c>
      <c r="K2794" t="s">
        <v>7141</v>
      </c>
      <c r="L2794">
        <v>0</v>
      </c>
      <c r="M2794" t="s">
        <v>5520</v>
      </c>
      <c r="N2794">
        <v>2031.81</v>
      </c>
      <c r="O2794">
        <v>0</v>
      </c>
      <c r="P2794">
        <v>0</v>
      </c>
      <c r="Q2794">
        <v>0</v>
      </c>
      <c r="R2794">
        <v>0</v>
      </c>
      <c r="S2794">
        <v>2031.81</v>
      </c>
    </row>
    <row r="2795" spans="1:19" x14ac:dyDescent="0.35">
      <c r="A2795">
        <v>2024</v>
      </c>
      <c r="B2795" t="s">
        <v>5704</v>
      </c>
      <c r="C2795">
        <v>5</v>
      </c>
      <c r="D2795">
        <v>2</v>
      </c>
      <c r="E2795">
        <v>3</v>
      </c>
      <c r="F2795" t="s">
        <v>424</v>
      </c>
      <c r="G2795" t="s">
        <v>5705</v>
      </c>
      <c r="H2795">
        <v>7</v>
      </c>
      <c r="I2795">
        <v>102194</v>
      </c>
      <c r="J2795">
        <v>61</v>
      </c>
      <c r="K2795" t="s">
        <v>7142</v>
      </c>
      <c r="L2795">
        <v>0</v>
      </c>
      <c r="M2795" t="s">
        <v>5520</v>
      </c>
      <c r="N2795">
        <v>12184.07</v>
      </c>
      <c r="O2795">
        <v>0</v>
      </c>
      <c r="P2795">
        <v>0</v>
      </c>
      <c r="Q2795">
        <v>0</v>
      </c>
      <c r="R2795">
        <v>0</v>
      </c>
      <c r="S2795">
        <v>12184.07</v>
      </c>
    </row>
    <row r="2796" spans="1:19" x14ac:dyDescent="0.35">
      <c r="A2796">
        <v>2024</v>
      </c>
      <c r="B2796" t="s">
        <v>5736</v>
      </c>
      <c r="C2796">
        <v>6</v>
      </c>
      <c r="D2796">
        <v>2</v>
      </c>
      <c r="E2796">
        <v>2</v>
      </c>
      <c r="F2796" t="s">
        <v>431</v>
      </c>
      <c r="G2796" t="s">
        <v>6532</v>
      </c>
      <c r="H2796">
        <v>7</v>
      </c>
      <c r="I2796">
        <v>102194</v>
      </c>
      <c r="J2796">
        <v>2</v>
      </c>
      <c r="K2796" t="s">
        <v>7141</v>
      </c>
      <c r="L2796">
        <v>0</v>
      </c>
      <c r="M2796" t="s">
        <v>5520</v>
      </c>
      <c r="N2796">
        <v>6251.42</v>
      </c>
      <c r="O2796">
        <v>0</v>
      </c>
      <c r="P2796">
        <v>0</v>
      </c>
      <c r="Q2796">
        <v>0</v>
      </c>
      <c r="R2796">
        <v>0</v>
      </c>
      <c r="S2796">
        <v>6251.42</v>
      </c>
    </row>
    <row r="2797" spans="1:19" x14ac:dyDescent="0.35">
      <c r="A2797">
        <v>2024</v>
      </c>
      <c r="B2797" t="s">
        <v>5736</v>
      </c>
      <c r="C2797">
        <v>6</v>
      </c>
      <c r="D2797">
        <v>2</v>
      </c>
      <c r="E2797">
        <v>4</v>
      </c>
      <c r="F2797" t="s">
        <v>369</v>
      </c>
      <c r="G2797" t="s">
        <v>6533</v>
      </c>
      <c r="H2797">
        <v>7</v>
      </c>
      <c r="I2797">
        <v>900001</v>
      </c>
      <c r="J2797">
        <v>1</v>
      </c>
      <c r="K2797" t="s">
        <v>7141</v>
      </c>
      <c r="L2797">
        <v>0</v>
      </c>
      <c r="M2797" t="s">
        <v>5520</v>
      </c>
      <c r="N2797">
        <v>7213.67</v>
      </c>
      <c r="O2797">
        <v>1000</v>
      </c>
      <c r="P2797">
        <v>0</v>
      </c>
      <c r="Q2797">
        <v>0</v>
      </c>
      <c r="R2797">
        <v>0</v>
      </c>
      <c r="S2797">
        <v>8213.67</v>
      </c>
    </row>
    <row r="2798" spans="1:19" x14ac:dyDescent="0.35">
      <c r="A2798">
        <v>2024</v>
      </c>
      <c r="B2798" t="s">
        <v>5736</v>
      </c>
      <c r="C2798">
        <v>6</v>
      </c>
      <c r="D2798">
        <v>2</v>
      </c>
      <c r="E2798">
        <v>5</v>
      </c>
      <c r="F2798" t="s">
        <v>300</v>
      </c>
      <c r="G2798" t="s">
        <v>6534</v>
      </c>
      <c r="H2798">
        <v>7</v>
      </c>
      <c r="I2798">
        <v>102194</v>
      </c>
      <c r="J2798">
        <v>3</v>
      </c>
      <c r="K2798" t="s">
        <v>7141</v>
      </c>
      <c r="L2798">
        <v>0</v>
      </c>
      <c r="M2798" t="s">
        <v>5520</v>
      </c>
      <c r="N2798">
        <v>4114.12</v>
      </c>
      <c r="O2798">
        <v>0</v>
      </c>
      <c r="P2798">
        <v>0</v>
      </c>
      <c r="Q2798">
        <v>0</v>
      </c>
      <c r="R2798">
        <v>0</v>
      </c>
      <c r="S2798">
        <v>4114.12</v>
      </c>
    </row>
    <row r="2799" spans="1:19" x14ac:dyDescent="0.35">
      <c r="A2799">
        <v>2024</v>
      </c>
      <c r="B2799" t="s">
        <v>5736</v>
      </c>
      <c r="C2799">
        <v>6</v>
      </c>
      <c r="D2799">
        <v>2</v>
      </c>
      <c r="E2799">
        <v>11</v>
      </c>
      <c r="F2799" t="s">
        <v>125</v>
      </c>
      <c r="G2799" t="s">
        <v>5737</v>
      </c>
      <c r="H2799">
        <v>7</v>
      </c>
      <c r="I2799">
        <v>102194</v>
      </c>
      <c r="J2799">
        <v>4</v>
      </c>
      <c r="K2799" t="s">
        <v>7141</v>
      </c>
      <c r="L2799">
        <v>0</v>
      </c>
      <c r="M2799" t="s">
        <v>5520</v>
      </c>
      <c r="N2799">
        <v>9866.34</v>
      </c>
      <c r="O2799">
        <v>0</v>
      </c>
      <c r="P2799">
        <v>0</v>
      </c>
      <c r="Q2799">
        <v>0</v>
      </c>
      <c r="R2799">
        <v>0</v>
      </c>
      <c r="S2799">
        <v>9866.34</v>
      </c>
    </row>
    <row r="2800" spans="1:19" x14ac:dyDescent="0.35">
      <c r="A2800">
        <v>2024</v>
      </c>
      <c r="B2800" t="s">
        <v>5736</v>
      </c>
      <c r="C2800">
        <v>6</v>
      </c>
      <c r="D2800">
        <v>2</v>
      </c>
      <c r="E2800">
        <v>12</v>
      </c>
      <c r="F2800" t="s">
        <v>447</v>
      </c>
      <c r="G2800" t="s">
        <v>6729</v>
      </c>
      <c r="H2800">
        <v>7</v>
      </c>
      <c r="I2800">
        <v>102194</v>
      </c>
      <c r="J2800">
        <v>61</v>
      </c>
      <c r="K2800" t="s">
        <v>7142</v>
      </c>
      <c r="L2800">
        <v>0</v>
      </c>
      <c r="M2800" t="s">
        <v>5520</v>
      </c>
      <c r="N2800">
        <v>139667.47</v>
      </c>
      <c r="O2800">
        <v>0</v>
      </c>
      <c r="P2800">
        <v>0</v>
      </c>
      <c r="Q2800">
        <v>0</v>
      </c>
      <c r="R2800">
        <v>0</v>
      </c>
      <c r="S2800">
        <v>139667.47</v>
      </c>
    </row>
    <row r="2801" spans="1:19" x14ac:dyDescent="0.35">
      <c r="A2801">
        <v>2024</v>
      </c>
      <c r="B2801" t="s">
        <v>5910</v>
      </c>
      <c r="C2801">
        <v>7</v>
      </c>
      <c r="D2801">
        <v>2</v>
      </c>
      <c r="E2801">
        <v>1</v>
      </c>
      <c r="F2801" t="s">
        <v>450</v>
      </c>
      <c r="G2801" t="s">
        <v>5911</v>
      </c>
      <c r="H2801">
        <v>7</v>
      </c>
      <c r="I2801">
        <v>102194</v>
      </c>
      <c r="J2801">
        <v>102194</v>
      </c>
      <c r="K2801" t="s">
        <v>7141</v>
      </c>
      <c r="L2801">
        <v>0</v>
      </c>
      <c r="M2801" t="s">
        <v>5520</v>
      </c>
      <c r="N2801">
        <v>22899.14</v>
      </c>
      <c r="O2801">
        <v>0</v>
      </c>
      <c r="P2801">
        <v>0</v>
      </c>
      <c r="Q2801">
        <v>0</v>
      </c>
      <c r="R2801">
        <v>0</v>
      </c>
      <c r="S2801">
        <v>22899.14</v>
      </c>
    </row>
    <row r="2802" spans="1:19" x14ac:dyDescent="0.35">
      <c r="A2802">
        <v>2024</v>
      </c>
      <c r="B2802" t="s">
        <v>5910</v>
      </c>
      <c r="C2802">
        <v>7</v>
      </c>
      <c r="D2802">
        <v>2</v>
      </c>
      <c r="E2802">
        <v>2</v>
      </c>
      <c r="F2802" t="s">
        <v>300</v>
      </c>
      <c r="G2802" t="s">
        <v>6173</v>
      </c>
      <c r="H2802">
        <v>7</v>
      </c>
      <c r="I2802">
        <v>102194</v>
      </c>
      <c r="J2802">
        <v>3</v>
      </c>
      <c r="K2802" t="s">
        <v>7141</v>
      </c>
      <c r="L2802">
        <v>0</v>
      </c>
      <c r="M2802" t="s">
        <v>5520</v>
      </c>
      <c r="N2802">
        <v>27335.47</v>
      </c>
      <c r="O2802">
        <v>0</v>
      </c>
      <c r="P2802">
        <v>0</v>
      </c>
      <c r="Q2802">
        <v>1500</v>
      </c>
      <c r="R2802">
        <v>0</v>
      </c>
      <c r="S2802">
        <v>25835.47</v>
      </c>
    </row>
    <row r="2803" spans="1:19" x14ac:dyDescent="0.35">
      <c r="A2803">
        <v>2024</v>
      </c>
      <c r="B2803" t="s">
        <v>5910</v>
      </c>
      <c r="C2803">
        <v>7</v>
      </c>
      <c r="D2803">
        <v>2</v>
      </c>
      <c r="E2803">
        <v>3</v>
      </c>
      <c r="F2803" t="s">
        <v>455</v>
      </c>
      <c r="G2803" t="s">
        <v>5912</v>
      </c>
      <c r="H2803">
        <v>7</v>
      </c>
      <c r="I2803">
        <v>102194</v>
      </c>
      <c r="J2803">
        <v>6</v>
      </c>
      <c r="K2803" t="s">
        <v>7141</v>
      </c>
      <c r="L2803">
        <v>0</v>
      </c>
      <c r="M2803" t="s">
        <v>5520</v>
      </c>
      <c r="N2803">
        <v>276.81</v>
      </c>
      <c r="O2803">
        <v>0</v>
      </c>
      <c r="P2803">
        <v>0</v>
      </c>
      <c r="Q2803">
        <v>0</v>
      </c>
      <c r="R2803">
        <v>0</v>
      </c>
      <c r="S2803">
        <v>276.81</v>
      </c>
    </row>
    <row r="2804" spans="1:19" x14ac:dyDescent="0.35">
      <c r="A2804">
        <v>2024</v>
      </c>
      <c r="B2804" t="s">
        <v>5624</v>
      </c>
      <c r="C2804">
        <v>8</v>
      </c>
      <c r="D2804">
        <v>2</v>
      </c>
      <c r="E2804">
        <v>3</v>
      </c>
      <c r="F2804" t="s">
        <v>465</v>
      </c>
      <c r="G2804" t="s">
        <v>5706</v>
      </c>
      <c r="H2804">
        <v>7</v>
      </c>
      <c r="I2804">
        <v>102194</v>
      </c>
      <c r="J2804">
        <v>3</v>
      </c>
      <c r="K2804" t="s">
        <v>7141</v>
      </c>
      <c r="L2804">
        <v>0</v>
      </c>
      <c r="M2804" t="s">
        <v>5520</v>
      </c>
      <c r="N2804">
        <v>1227</v>
      </c>
      <c r="O2804">
        <v>0</v>
      </c>
      <c r="P2804">
        <v>0</v>
      </c>
      <c r="Q2804">
        <v>0</v>
      </c>
      <c r="R2804">
        <v>0</v>
      </c>
      <c r="S2804">
        <v>1227</v>
      </c>
    </row>
    <row r="2805" spans="1:19" x14ac:dyDescent="0.35">
      <c r="A2805">
        <v>2024</v>
      </c>
      <c r="B2805" t="s">
        <v>5624</v>
      </c>
      <c r="C2805">
        <v>8</v>
      </c>
      <c r="D2805">
        <v>2</v>
      </c>
      <c r="E2805">
        <v>4</v>
      </c>
      <c r="F2805" t="s">
        <v>354</v>
      </c>
      <c r="G2805" t="s">
        <v>5914</v>
      </c>
      <c r="H2805">
        <v>7</v>
      </c>
      <c r="I2805">
        <v>102194</v>
      </c>
      <c r="J2805">
        <v>6</v>
      </c>
      <c r="K2805" t="s">
        <v>7141</v>
      </c>
      <c r="L2805">
        <v>0</v>
      </c>
      <c r="M2805" t="s">
        <v>5520</v>
      </c>
      <c r="N2805">
        <v>1879.81</v>
      </c>
      <c r="O2805">
        <v>0</v>
      </c>
      <c r="P2805">
        <v>0</v>
      </c>
      <c r="Q2805">
        <v>250</v>
      </c>
      <c r="R2805">
        <v>0</v>
      </c>
      <c r="S2805">
        <v>1629.81</v>
      </c>
    </row>
    <row r="2806" spans="1:19" x14ac:dyDescent="0.35">
      <c r="A2806">
        <v>2024</v>
      </c>
      <c r="B2806" t="s">
        <v>5624</v>
      </c>
      <c r="C2806">
        <v>8</v>
      </c>
      <c r="D2806">
        <v>2</v>
      </c>
      <c r="E2806">
        <v>6</v>
      </c>
      <c r="F2806" t="s">
        <v>473</v>
      </c>
      <c r="G2806" t="s">
        <v>5915</v>
      </c>
      <c r="H2806">
        <v>7</v>
      </c>
      <c r="I2806">
        <v>102194</v>
      </c>
      <c r="J2806">
        <v>4</v>
      </c>
      <c r="K2806" t="s">
        <v>7141</v>
      </c>
      <c r="L2806">
        <v>0</v>
      </c>
      <c r="M2806" t="s">
        <v>5520</v>
      </c>
      <c r="N2806">
        <v>6861.73</v>
      </c>
      <c r="O2806">
        <v>0</v>
      </c>
      <c r="P2806">
        <v>0</v>
      </c>
      <c r="Q2806">
        <v>0</v>
      </c>
      <c r="R2806">
        <v>0</v>
      </c>
      <c r="S2806">
        <v>6861.73</v>
      </c>
    </row>
    <row r="2807" spans="1:19" x14ac:dyDescent="0.35">
      <c r="A2807">
        <v>2024</v>
      </c>
      <c r="B2807" t="s">
        <v>5624</v>
      </c>
      <c r="C2807">
        <v>8</v>
      </c>
      <c r="D2807">
        <v>2</v>
      </c>
      <c r="E2807">
        <v>8</v>
      </c>
      <c r="F2807" t="s">
        <v>254</v>
      </c>
      <c r="G2807" t="s">
        <v>5916</v>
      </c>
      <c r="H2807">
        <v>7</v>
      </c>
      <c r="I2807">
        <v>102194</v>
      </c>
      <c r="J2807">
        <v>3</v>
      </c>
      <c r="K2807" t="s">
        <v>7141</v>
      </c>
      <c r="L2807">
        <v>0</v>
      </c>
      <c r="M2807" t="s">
        <v>5520</v>
      </c>
      <c r="N2807">
        <v>169368.41</v>
      </c>
      <c r="O2807">
        <v>40185.11</v>
      </c>
      <c r="P2807">
        <v>0</v>
      </c>
      <c r="Q2807">
        <v>0</v>
      </c>
      <c r="R2807">
        <v>0</v>
      </c>
      <c r="S2807">
        <v>209553.52</v>
      </c>
    </row>
    <row r="2808" spans="1:19" x14ac:dyDescent="0.35">
      <c r="A2808">
        <v>2024</v>
      </c>
      <c r="B2808" t="s">
        <v>5624</v>
      </c>
      <c r="C2808">
        <v>8</v>
      </c>
      <c r="D2808">
        <v>2</v>
      </c>
      <c r="E2808">
        <v>9</v>
      </c>
      <c r="F2808" t="s">
        <v>480</v>
      </c>
      <c r="G2808" t="s">
        <v>5625</v>
      </c>
      <c r="H2808">
        <v>7</v>
      </c>
      <c r="I2808">
        <v>102194</v>
      </c>
      <c r="J2808">
        <v>5</v>
      </c>
      <c r="K2808" t="s">
        <v>7141</v>
      </c>
      <c r="L2808">
        <v>0</v>
      </c>
      <c r="M2808" t="s">
        <v>5520</v>
      </c>
      <c r="N2808">
        <v>8161.02</v>
      </c>
      <c r="O2808">
        <v>0</v>
      </c>
      <c r="P2808">
        <v>0</v>
      </c>
      <c r="Q2808">
        <v>0</v>
      </c>
      <c r="R2808">
        <v>0</v>
      </c>
      <c r="S2808">
        <v>8161.02</v>
      </c>
    </row>
    <row r="2809" spans="1:19" x14ac:dyDescent="0.35">
      <c r="A2809">
        <v>2024</v>
      </c>
      <c r="B2809" t="s">
        <v>5624</v>
      </c>
      <c r="C2809">
        <v>8</v>
      </c>
      <c r="D2809">
        <v>2</v>
      </c>
      <c r="E2809">
        <v>10</v>
      </c>
      <c r="F2809" t="s">
        <v>311</v>
      </c>
      <c r="G2809" t="s">
        <v>6537</v>
      </c>
      <c r="H2809">
        <v>7</v>
      </c>
      <c r="I2809">
        <v>102194</v>
      </c>
      <c r="J2809">
        <v>601</v>
      </c>
      <c r="K2809" t="s">
        <v>7146</v>
      </c>
      <c r="L2809">
        <v>0</v>
      </c>
      <c r="M2809" t="s">
        <v>5520</v>
      </c>
      <c r="N2809">
        <v>2521.35</v>
      </c>
      <c r="O2809">
        <v>0</v>
      </c>
      <c r="P2809">
        <v>0</v>
      </c>
      <c r="Q2809">
        <v>0</v>
      </c>
      <c r="R2809">
        <v>0</v>
      </c>
      <c r="S2809">
        <v>2521.35</v>
      </c>
    </row>
    <row r="2810" spans="1:19" x14ac:dyDescent="0.35">
      <c r="A2810">
        <v>2024</v>
      </c>
      <c r="B2810" t="s">
        <v>5624</v>
      </c>
      <c r="C2810">
        <v>8</v>
      </c>
      <c r="D2810">
        <v>2</v>
      </c>
      <c r="E2810">
        <v>11</v>
      </c>
      <c r="F2810" t="s">
        <v>262</v>
      </c>
      <c r="G2810" t="s">
        <v>5917</v>
      </c>
      <c r="H2810">
        <v>7</v>
      </c>
      <c r="I2810">
        <v>102194</v>
      </c>
      <c r="J2810">
        <v>3</v>
      </c>
      <c r="K2810" t="s">
        <v>7141</v>
      </c>
      <c r="L2810">
        <v>0</v>
      </c>
      <c r="M2810" t="s">
        <v>5520</v>
      </c>
      <c r="N2810">
        <v>16782.349999999999</v>
      </c>
      <c r="O2810">
        <v>0</v>
      </c>
      <c r="P2810">
        <v>0</v>
      </c>
      <c r="Q2810">
        <v>3475</v>
      </c>
      <c r="R2810">
        <v>0</v>
      </c>
      <c r="S2810">
        <v>13307.35</v>
      </c>
    </row>
    <row r="2811" spans="1:19" x14ac:dyDescent="0.35">
      <c r="A2811">
        <v>2024</v>
      </c>
      <c r="B2811" t="s">
        <v>5624</v>
      </c>
      <c r="C2811">
        <v>8</v>
      </c>
      <c r="D2811">
        <v>2</v>
      </c>
      <c r="E2811">
        <v>14</v>
      </c>
      <c r="F2811" t="s">
        <v>125</v>
      </c>
      <c r="G2811" t="s">
        <v>5918</v>
      </c>
      <c r="H2811">
        <v>7</v>
      </c>
      <c r="I2811">
        <v>102194</v>
      </c>
      <c r="J2811">
        <v>5</v>
      </c>
      <c r="K2811" t="s">
        <v>7141</v>
      </c>
      <c r="L2811">
        <v>0</v>
      </c>
      <c r="M2811" t="s">
        <v>5520</v>
      </c>
      <c r="N2811">
        <v>4482.55</v>
      </c>
      <c r="O2811">
        <v>0</v>
      </c>
      <c r="P2811">
        <v>0</v>
      </c>
      <c r="Q2811">
        <v>0</v>
      </c>
      <c r="R2811">
        <v>0</v>
      </c>
      <c r="S2811">
        <v>4482.55</v>
      </c>
    </row>
    <row r="2812" spans="1:19" x14ac:dyDescent="0.35">
      <c r="A2812">
        <v>2024</v>
      </c>
      <c r="B2812" t="s">
        <v>5668</v>
      </c>
      <c r="C2812">
        <v>9</v>
      </c>
      <c r="D2812">
        <v>2</v>
      </c>
      <c r="E2812">
        <v>1</v>
      </c>
      <c r="F2812" t="s">
        <v>291</v>
      </c>
      <c r="G2812" t="s">
        <v>5919</v>
      </c>
      <c r="H2812">
        <v>7</v>
      </c>
      <c r="I2812">
        <v>102194</v>
      </c>
      <c r="J2812">
        <v>3</v>
      </c>
      <c r="K2812" t="s">
        <v>7141</v>
      </c>
      <c r="L2812">
        <v>0</v>
      </c>
      <c r="M2812" t="s">
        <v>5520</v>
      </c>
      <c r="N2812">
        <v>3795.23</v>
      </c>
      <c r="O2812">
        <v>0</v>
      </c>
      <c r="P2812">
        <v>0</v>
      </c>
      <c r="Q2812">
        <v>0</v>
      </c>
      <c r="R2812">
        <v>0</v>
      </c>
      <c r="S2812">
        <v>3795.23</v>
      </c>
    </row>
    <row r="2813" spans="1:19" x14ac:dyDescent="0.35">
      <c r="A2813">
        <v>2024</v>
      </c>
      <c r="B2813" t="s">
        <v>5668</v>
      </c>
      <c r="C2813">
        <v>9</v>
      </c>
      <c r="D2813">
        <v>2</v>
      </c>
      <c r="E2813">
        <v>2</v>
      </c>
      <c r="F2813" t="s">
        <v>497</v>
      </c>
      <c r="G2813" t="s">
        <v>5921</v>
      </c>
      <c r="H2813">
        <v>7</v>
      </c>
      <c r="I2813">
        <v>102194</v>
      </c>
      <c r="J2813">
        <v>4</v>
      </c>
      <c r="K2813" t="s">
        <v>7141</v>
      </c>
      <c r="L2813">
        <v>0</v>
      </c>
      <c r="M2813" t="s">
        <v>5520</v>
      </c>
      <c r="N2813">
        <v>5343.32</v>
      </c>
      <c r="O2813">
        <v>0</v>
      </c>
      <c r="P2813">
        <v>0</v>
      </c>
      <c r="Q2813">
        <v>0</v>
      </c>
      <c r="R2813">
        <v>0</v>
      </c>
      <c r="S2813">
        <v>5343.32</v>
      </c>
    </row>
    <row r="2814" spans="1:19" x14ac:dyDescent="0.35">
      <c r="A2814">
        <v>2024</v>
      </c>
      <c r="B2814" t="s">
        <v>5668</v>
      </c>
      <c r="C2814">
        <v>9</v>
      </c>
      <c r="D2814">
        <v>2</v>
      </c>
      <c r="E2814">
        <v>3</v>
      </c>
      <c r="F2814" t="s">
        <v>500</v>
      </c>
      <c r="G2814" t="s">
        <v>5922</v>
      </c>
      <c r="H2814">
        <v>7</v>
      </c>
      <c r="I2814">
        <v>102194</v>
      </c>
      <c r="J2814">
        <v>5</v>
      </c>
      <c r="K2814" t="s">
        <v>7141</v>
      </c>
      <c r="L2814">
        <v>0</v>
      </c>
      <c r="M2814" t="s">
        <v>5520</v>
      </c>
      <c r="N2814">
        <v>168219.74</v>
      </c>
      <c r="O2814">
        <v>15614.1</v>
      </c>
      <c r="P2814">
        <v>0</v>
      </c>
      <c r="Q2814">
        <v>0</v>
      </c>
      <c r="R2814">
        <v>0</v>
      </c>
      <c r="S2814">
        <v>183833.84</v>
      </c>
    </row>
    <row r="2815" spans="1:19" x14ac:dyDescent="0.35">
      <c r="A2815">
        <v>2024</v>
      </c>
      <c r="B2815" t="s">
        <v>5668</v>
      </c>
      <c r="C2815">
        <v>9</v>
      </c>
      <c r="D2815">
        <v>2</v>
      </c>
      <c r="E2815">
        <v>5</v>
      </c>
      <c r="F2815" t="s">
        <v>431</v>
      </c>
      <c r="G2815" t="s">
        <v>5923</v>
      </c>
      <c r="H2815">
        <v>7</v>
      </c>
      <c r="I2815">
        <v>102194</v>
      </c>
      <c r="J2815">
        <v>5</v>
      </c>
      <c r="K2815" t="s">
        <v>7141</v>
      </c>
      <c r="L2815">
        <v>0</v>
      </c>
      <c r="M2815" t="s">
        <v>5520</v>
      </c>
      <c r="N2815">
        <v>14897.78</v>
      </c>
      <c r="O2815">
        <v>0</v>
      </c>
      <c r="P2815">
        <v>0</v>
      </c>
      <c r="Q2815">
        <v>0</v>
      </c>
      <c r="R2815">
        <v>0</v>
      </c>
      <c r="S2815">
        <v>14897.78</v>
      </c>
    </row>
    <row r="2816" spans="1:19" x14ac:dyDescent="0.35">
      <c r="A2816">
        <v>2024</v>
      </c>
      <c r="B2816" t="s">
        <v>5668</v>
      </c>
      <c r="C2816">
        <v>9</v>
      </c>
      <c r="D2816">
        <v>2</v>
      </c>
      <c r="E2816">
        <v>9</v>
      </c>
      <c r="F2816" t="s">
        <v>300</v>
      </c>
      <c r="G2816" t="s">
        <v>6539</v>
      </c>
      <c r="H2816">
        <v>7</v>
      </c>
      <c r="I2816">
        <v>102194</v>
      </c>
      <c r="J2816">
        <v>3</v>
      </c>
      <c r="K2816" t="s">
        <v>7141</v>
      </c>
      <c r="L2816">
        <v>0</v>
      </c>
      <c r="M2816" t="s">
        <v>5520</v>
      </c>
      <c r="N2816">
        <v>6046.66</v>
      </c>
      <c r="O2816">
        <v>0</v>
      </c>
      <c r="P2816">
        <v>0</v>
      </c>
      <c r="Q2816">
        <v>0</v>
      </c>
      <c r="R2816">
        <v>0</v>
      </c>
      <c r="S2816">
        <v>6046.66</v>
      </c>
    </row>
    <row r="2817" spans="1:19" x14ac:dyDescent="0.35">
      <c r="A2817">
        <v>2024</v>
      </c>
      <c r="B2817" t="s">
        <v>5668</v>
      </c>
      <c r="C2817">
        <v>9</v>
      </c>
      <c r="D2817">
        <v>2</v>
      </c>
      <c r="E2817">
        <v>10</v>
      </c>
      <c r="F2817" t="s">
        <v>254</v>
      </c>
      <c r="G2817" t="s">
        <v>5925</v>
      </c>
      <c r="H2817">
        <v>7</v>
      </c>
      <c r="I2817">
        <v>102194</v>
      </c>
      <c r="J2817">
        <v>4</v>
      </c>
      <c r="K2817" t="s">
        <v>7141</v>
      </c>
      <c r="L2817">
        <v>0</v>
      </c>
      <c r="M2817" t="s">
        <v>5520</v>
      </c>
      <c r="N2817">
        <v>4376.84</v>
      </c>
      <c r="O2817">
        <v>0</v>
      </c>
      <c r="P2817">
        <v>0</v>
      </c>
      <c r="Q2817">
        <v>0</v>
      </c>
      <c r="R2817">
        <v>0</v>
      </c>
      <c r="S2817">
        <v>4376.84</v>
      </c>
    </row>
    <row r="2818" spans="1:19" x14ac:dyDescent="0.35">
      <c r="A2818">
        <v>2024</v>
      </c>
      <c r="B2818" t="s">
        <v>5668</v>
      </c>
      <c r="C2818">
        <v>9</v>
      </c>
      <c r="D2818">
        <v>2</v>
      </c>
      <c r="E2818">
        <v>12</v>
      </c>
      <c r="F2818" t="s">
        <v>510</v>
      </c>
      <c r="G2818" t="s">
        <v>7147</v>
      </c>
      <c r="H2818">
        <v>7</v>
      </c>
      <c r="I2818">
        <v>102194</v>
      </c>
      <c r="J2818">
        <v>2</v>
      </c>
      <c r="K2818" t="s">
        <v>7141</v>
      </c>
      <c r="L2818">
        <v>0</v>
      </c>
      <c r="M2818" t="s">
        <v>5520</v>
      </c>
      <c r="N2818">
        <v>30078.3</v>
      </c>
      <c r="O2818">
        <v>0</v>
      </c>
      <c r="P2818">
        <v>0</v>
      </c>
      <c r="Q2818">
        <v>0</v>
      </c>
      <c r="R2818">
        <v>0</v>
      </c>
      <c r="S2818">
        <v>30078.3</v>
      </c>
    </row>
    <row r="2819" spans="1:19" x14ac:dyDescent="0.35">
      <c r="A2819">
        <v>2024</v>
      </c>
      <c r="B2819" t="s">
        <v>5668</v>
      </c>
      <c r="C2819">
        <v>9</v>
      </c>
      <c r="D2819">
        <v>2</v>
      </c>
      <c r="E2819">
        <v>13</v>
      </c>
      <c r="F2819" t="s">
        <v>511</v>
      </c>
      <c r="G2819" t="s">
        <v>6540</v>
      </c>
      <c r="H2819">
        <v>7</v>
      </c>
      <c r="I2819">
        <v>102194</v>
      </c>
      <c r="J2819">
        <v>3</v>
      </c>
      <c r="K2819" t="s">
        <v>7141</v>
      </c>
      <c r="L2819">
        <v>0</v>
      </c>
      <c r="M2819" t="s">
        <v>5520</v>
      </c>
      <c r="N2819">
        <v>5797.06</v>
      </c>
      <c r="O2819">
        <v>0</v>
      </c>
      <c r="P2819">
        <v>0</v>
      </c>
      <c r="Q2819">
        <v>0</v>
      </c>
      <c r="R2819">
        <v>0</v>
      </c>
      <c r="S2819">
        <v>5797.06</v>
      </c>
    </row>
    <row r="2820" spans="1:19" x14ac:dyDescent="0.35">
      <c r="A2820">
        <v>2024</v>
      </c>
      <c r="B2820" t="s">
        <v>5798</v>
      </c>
      <c r="C2820">
        <v>10</v>
      </c>
      <c r="D2820">
        <v>2</v>
      </c>
      <c r="E2820">
        <v>1</v>
      </c>
      <c r="F2820" t="s">
        <v>497</v>
      </c>
      <c r="G2820" t="s">
        <v>7148</v>
      </c>
      <c r="H2820">
        <v>7</v>
      </c>
      <c r="I2820">
        <v>102194</v>
      </c>
      <c r="J2820">
        <v>3</v>
      </c>
      <c r="K2820" t="s">
        <v>7141</v>
      </c>
      <c r="L2820">
        <v>0</v>
      </c>
      <c r="M2820" t="s">
        <v>5520</v>
      </c>
      <c r="N2820">
        <v>638</v>
      </c>
      <c r="O2820">
        <v>0</v>
      </c>
      <c r="P2820">
        <v>0</v>
      </c>
      <c r="Q2820">
        <v>0</v>
      </c>
      <c r="R2820">
        <v>0</v>
      </c>
      <c r="S2820">
        <v>638</v>
      </c>
    </row>
    <row r="2821" spans="1:19" x14ac:dyDescent="0.35">
      <c r="A2821">
        <v>2024</v>
      </c>
      <c r="B2821" t="s">
        <v>5798</v>
      </c>
      <c r="C2821">
        <v>10</v>
      </c>
      <c r="D2821">
        <v>2</v>
      </c>
      <c r="E2821">
        <v>2</v>
      </c>
      <c r="F2821" t="s">
        <v>512</v>
      </c>
      <c r="G2821" t="s">
        <v>7107</v>
      </c>
      <c r="H2821">
        <v>7</v>
      </c>
      <c r="I2821">
        <v>102194</v>
      </c>
      <c r="J2821">
        <v>3</v>
      </c>
      <c r="K2821" t="s">
        <v>7141</v>
      </c>
      <c r="L2821">
        <v>0</v>
      </c>
      <c r="M2821" t="s">
        <v>5520</v>
      </c>
      <c r="N2821">
        <v>3936.71</v>
      </c>
      <c r="O2821">
        <v>0</v>
      </c>
      <c r="P2821">
        <v>0</v>
      </c>
      <c r="Q2821">
        <v>0</v>
      </c>
      <c r="R2821">
        <v>0</v>
      </c>
      <c r="S2821">
        <v>3936.71</v>
      </c>
    </row>
    <row r="2822" spans="1:19" x14ac:dyDescent="0.35">
      <c r="A2822">
        <v>2024</v>
      </c>
      <c r="B2822" t="s">
        <v>5798</v>
      </c>
      <c r="C2822">
        <v>10</v>
      </c>
      <c r="D2822">
        <v>2</v>
      </c>
      <c r="E2822">
        <v>3</v>
      </c>
      <c r="F2822" t="s">
        <v>513</v>
      </c>
      <c r="G2822" t="s">
        <v>6329</v>
      </c>
      <c r="H2822">
        <v>7</v>
      </c>
      <c r="I2822">
        <v>102194</v>
      </c>
      <c r="J2822">
        <v>61</v>
      </c>
      <c r="K2822" t="s">
        <v>7142</v>
      </c>
      <c r="L2822">
        <v>0</v>
      </c>
      <c r="M2822" t="s">
        <v>5520</v>
      </c>
      <c r="N2822">
        <v>17872.04</v>
      </c>
      <c r="O2822">
        <v>197.22</v>
      </c>
      <c r="P2822">
        <v>0</v>
      </c>
      <c r="Q2822">
        <v>0</v>
      </c>
      <c r="R2822">
        <v>0</v>
      </c>
      <c r="S2822">
        <v>18069.259999999998</v>
      </c>
    </row>
    <row r="2823" spans="1:19" x14ac:dyDescent="0.35">
      <c r="A2823">
        <v>2024</v>
      </c>
      <c r="B2823" t="s">
        <v>5798</v>
      </c>
      <c r="C2823">
        <v>10</v>
      </c>
      <c r="D2823">
        <v>2</v>
      </c>
      <c r="E2823">
        <v>4</v>
      </c>
      <c r="F2823" t="s">
        <v>514</v>
      </c>
      <c r="G2823" t="s">
        <v>6414</v>
      </c>
      <c r="H2823">
        <v>7</v>
      </c>
      <c r="I2823">
        <v>102194</v>
      </c>
      <c r="J2823">
        <v>61</v>
      </c>
      <c r="K2823" t="s">
        <v>7142</v>
      </c>
      <c r="L2823">
        <v>0</v>
      </c>
      <c r="M2823" t="s">
        <v>5520</v>
      </c>
      <c r="N2823">
        <v>758414.1</v>
      </c>
      <c r="O2823">
        <v>0</v>
      </c>
      <c r="P2823">
        <v>0</v>
      </c>
      <c r="Q2823">
        <v>128985.79</v>
      </c>
      <c r="R2823">
        <v>0</v>
      </c>
      <c r="S2823">
        <v>629428.31000000006</v>
      </c>
    </row>
    <row r="2824" spans="1:19" x14ac:dyDescent="0.35">
      <c r="A2824">
        <v>2024</v>
      </c>
      <c r="B2824" t="s">
        <v>5798</v>
      </c>
      <c r="C2824">
        <v>10</v>
      </c>
      <c r="D2824">
        <v>2</v>
      </c>
      <c r="E2824">
        <v>5</v>
      </c>
      <c r="F2824" t="s">
        <v>262</v>
      </c>
      <c r="G2824" t="s">
        <v>5799</v>
      </c>
      <c r="H2824">
        <v>7</v>
      </c>
      <c r="I2824">
        <v>102194</v>
      </c>
      <c r="J2824">
        <v>1</v>
      </c>
      <c r="K2824" t="s">
        <v>7141</v>
      </c>
      <c r="L2824">
        <v>0</v>
      </c>
      <c r="M2824" t="s">
        <v>5520</v>
      </c>
      <c r="N2824">
        <v>915.4</v>
      </c>
      <c r="O2824">
        <v>0</v>
      </c>
      <c r="P2824">
        <v>0</v>
      </c>
      <c r="Q2824">
        <v>0</v>
      </c>
      <c r="R2824">
        <v>0</v>
      </c>
      <c r="S2824">
        <v>915.4</v>
      </c>
    </row>
    <row r="2825" spans="1:19" x14ac:dyDescent="0.35">
      <c r="A2825">
        <v>2024</v>
      </c>
      <c r="B2825" t="s">
        <v>5798</v>
      </c>
      <c r="C2825">
        <v>10</v>
      </c>
      <c r="D2825">
        <v>2</v>
      </c>
      <c r="E2825">
        <v>8</v>
      </c>
      <c r="F2825" t="s">
        <v>517</v>
      </c>
      <c r="G2825" t="s">
        <v>6331</v>
      </c>
      <c r="H2825">
        <v>7</v>
      </c>
      <c r="I2825">
        <v>102194</v>
      </c>
      <c r="J2825">
        <v>61</v>
      </c>
      <c r="K2825" t="s">
        <v>7141</v>
      </c>
      <c r="L2825">
        <v>0</v>
      </c>
      <c r="M2825" t="s">
        <v>5520</v>
      </c>
      <c r="N2825">
        <v>19018.82</v>
      </c>
      <c r="O2825">
        <v>0</v>
      </c>
      <c r="P2825">
        <v>0</v>
      </c>
      <c r="Q2825">
        <v>329.12</v>
      </c>
      <c r="R2825">
        <v>0</v>
      </c>
      <c r="S2825">
        <v>18689.7</v>
      </c>
    </row>
    <row r="2826" spans="1:19" x14ac:dyDescent="0.35">
      <c r="A2826">
        <v>2024</v>
      </c>
      <c r="B2826" t="s">
        <v>5798</v>
      </c>
      <c r="C2826">
        <v>10</v>
      </c>
      <c r="D2826">
        <v>2</v>
      </c>
      <c r="E2826">
        <v>9</v>
      </c>
      <c r="F2826" t="s">
        <v>278</v>
      </c>
      <c r="G2826" t="s">
        <v>6848</v>
      </c>
      <c r="H2826">
        <v>7</v>
      </c>
      <c r="I2826">
        <v>102194</v>
      </c>
      <c r="J2826">
        <v>61</v>
      </c>
      <c r="K2826" t="s">
        <v>7141</v>
      </c>
      <c r="L2826">
        <v>0</v>
      </c>
      <c r="M2826" t="s">
        <v>5520</v>
      </c>
      <c r="N2826">
        <v>1203.01</v>
      </c>
      <c r="O2826">
        <v>0</v>
      </c>
      <c r="P2826">
        <v>0</v>
      </c>
      <c r="Q2826">
        <v>0</v>
      </c>
      <c r="R2826">
        <v>0</v>
      </c>
      <c r="S2826">
        <v>1203.01</v>
      </c>
    </row>
    <row r="2827" spans="1:19" x14ac:dyDescent="0.35">
      <c r="A2827">
        <v>2024</v>
      </c>
      <c r="B2827" t="s">
        <v>5798</v>
      </c>
      <c r="C2827">
        <v>10</v>
      </c>
      <c r="D2827">
        <v>2</v>
      </c>
      <c r="E2827">
        <v>11</v>
      </c>
      <c r="F2827" t="s">
        <v>125</v>
      </c>
      <c r="G2827" t="s">
        <v>6415</v>
      </c>
      <c r="H2827">
        <v>7</v>
      </c>
      <c r="I2827">
        <v>102194</v>
      </c>
      <c r="J2827">
        <v>3</v>
      </c>
      <c r="K2827" t="s">
        <v>7141</v>
      </c>
      <c r="L2827">
        <v>0</v>
      </c>
      <c r="M2827" t="s">
        <v>5520</v>
      </c>
      <c r="N2827">
        <v>4191.97</v>
      </c>
      <c r="O2827">
        <v>0</v>
      </c>
      <c r="P2827">
        <v>0</v>
      </c>
      <c r="Q2827">
        <v>0</v>
      </c>
      <c r="R2827">
        <v>0</v>
      </c>
      <c r="S2827">
        <v>4191.97</v>
      </c>
    </row>
    <row r="2828" spans="1:19" x14ac:dyDescent="0.35">
      <c r="A2828">
        <v>2024</v>
      </c>
      <c r="B2828" t="s">
        <v>5927</v>
      </c>
      <c r="C2828">
        <v>11</v>
      </c>
      <c r="D2828">
        <v>2</v>
      </c>
      <c r="E2828">
        <v>2</v>
      </c>
      <c r="F2828" t="s">
        <v>521</v>
      </c>
      <c r="G2828" t="s">
        <v>6774</v>
      </c>
      <c r="H2828">
        <v>7</v>
      </c>
      <c r="I2828">
        <v>900002</v>
      </c>
      <c r="J2828">
        <v>102195</v>
      </c>
      <c r="K2828" t="s">
        <v>7141</v>
      </c>
      <c r="L2828">
        <v>0</v>
      </c>
      <c r="M2828" t="s">
        <v>5520</v>
      </c>
      <c r="N2828">
        <v>0</v>
      </c>
      <c r="O2828">
        <v>10000</v>
      </c>
      <c r="P2828">
        <v>0</v>
      </c>
      <c r="Q2828">
        <v>0</v>
      </c>
      <c r="R2828">
        <v>0</v>
      </c>
      <c r="S2828">
        <v>10000</v>
      </c>
    </row>
    <row r="2829" spans="1:19" x14ac:dyDescent="0.35">
      <c r="A2829">
        <v>2024</v>
      </c>
      <c r="B2829" t="s">
        <v>5927</v>
      </c>
      <c r="C2829">
        <v>11</v>
      </c>
      <c r="D2829">
        <v>2</v>
      </c>
      <c r="E2829">
        <v>3</v>
      </c>
      <c r="F2829" t="s">
        <v>522</v>
      </c>
      <c r="G2829" t="s">
        <v>6541</v>
      </c>
      <c r="H2829">
        <v>7</v>
      </c>
      <c r="I2829">
        <v>102194</v>
      </c>
      <c r="J2829">
        <v>3</v>
      </c>
      <c r="K2829" t="s">
        <v>7141</v>
      </c>
      <c r="L2829">
        <v>0</v>
      </c>
      <c r="M2829" t="s">
        <v>5520</v>
      </c>
      <c r="N2829">
        <v>23384.560000000001</v>
      </c>
      <c r="O2829">
        <v>3000</v>
      </c>
      <c r="P2829">
        <v>0</v>
      </c>
      <c r="Q2829">
        <v>4141.51</v>
      </c>
      <c r="R2829">
        <v>0</v>
      </c>
      <c r="S2829">
        <v>22243.05</v>
      </c>
    </row>
    <row r="2830" spans="1:19" x14ac:dyDescent="0.35">
      <c r="A2830">
        <v>2024</v>
      </c>
      <c r="B2830" t="s">
        <v>5927</v>
      </c>
      <c r="C2830">
        <v>11</v>
      </c>
      <c r="D2830">
        <v>2</v>
      </c>
      <c r="E2830">
        <v>4</v>
      </c>
      <c r="F2830" t="s">
        <v>369</v>
      </c>
      <c r="G2830" t="s">
        <v>5928</v>
      </c>
      <c r="H2830">
        <v>7</v>
      </c>
      <c r="I2830">
        <v>102194</v>
      </c>
      <c r="J2830">
        <v>304</v>
      </c>
      <c r="K2830" t="s">
        <v>7141</v>
      </c>
      <c r="L2830">
        <v>0</v>
      </c>
      <c r="M2830" t="s">
        <v>5520</v>
      </c>
      <c r="N2830">
        <v>27418.19</v>
      </c>
      <c r="O2830">
        <v>0</v>
      </c>
      <c r="P2830">
        <v>0</v>
      </c>
      <c r="Q2830">
        <v>0</v>
      </c>
      <c r="R2830">
        <v>0</v>
      </c>
      <c r="S2830">
        <v>27418.19</v>
      </c>
    </row>
    <row r="2831" spans="1:19" x14ac:dyDescent="0.35">
      <c r="A2831">
        <v>2024</v>
      </c>
      <c r="B2831" t="s">
        <v>5927</v>
      </c>
      <c r="C2831">
        <v>11</v>
      </c>
      <c r="D2831">
        <v>2</v>
      </c>
      <c r="E2831">
        <v>5</v>
      </c>
      <c r="F2831" t="s">
        <v>300</v>
      </c>
      <c r="G2831" t="s">
        <v>6542</v>
      </c>
      <c r="H2831">
        <v>7</v>
      </c>
      <c r="I2831">
        <v>102194</v>
      </c>
      <c r="J2831">
        <v>3</v>
      </c>
      <c r="K2831" t="s">
        <v>7141</v>
      </c>
      <c r="L2831">
        <v>0</v>
      </c>
      <c r="M2831" t="s">
        <v>5520</v>
      </c>
      <c r="N2831">
        <v>2904.18</v>
      </c>
      <c r="O2831">
        <v>0</v>
      </c>
      <c r="P2831">
        <v>0</v>
      </c>
      <c r="Q2831">
        <v>0</v>
      </c>
      <c r="R2831">
        <v>0</v>
      </c>
      <c r="S2831">
        <v>2904.18</v>
      </c>
    </row>
    <row r="2832" spans="1:19" x14ac:dyDescent="0.35">
      <c r="A2832">
        <v>2024</v>
      </c>
      <c r="B2832" t="s">
        <v>5927</v>
      </c>
      <c r="C2832">
        <v>11</v>
      </c>
      <c r="D2832">
        <v>2</v>
      </c>
      <c r="E2832">
        <v>6</v>
      </c>
      <c r="F2832" t="s">
        <v>523</v>
      </c>
      <c r="G2832" t="s">
        <v>7053</v>
      </c>
      <c r="H2832">
        <v>7</v>
      </c>
      <c r="I2832">
        <v>102194</v>
      </c>
      <c r="J2832">
        <v>4</v>
      </c>
      <c r="K2832" t="s">
        <v>7141</v>
      </c>
      <c r="L2832">
        <v>0</v>
      </c>
      <c r="M2832" t="s">
        <v>5520</v>
      </c>
      <c r="N2832">
        <v>16562.32</v>
      </c>
      <c r="O2832">
        <v>0</v>
      </c>
      <c r="P2832">
        <v>0</v>
      </c>
      <c r="Q2832">
        <v>0</v>
      </c>
      <c r="R2832">
        <v>0</v>
      </c>
      <c r="S2832">
        <v>16562.32</v>
      </c>
    </row>
    <row r="2833" spans="1:19" x14ac:dyDescent="0.35">
      <c r="A2833">
        <v>2024</v>
      </c>
      <c r="B2833" t="s">
        <v>5927</v>
      </c>
      <c r="C2833">
        <v>11</v>
      </c>
      <c r="D2833">
        <v>2</v>
      </c>
      <c r="E2833">
        <v>7</v>
      </c>
      <c r="F2833" t="s">
        <v>327</v>
      </c>
      <c r="G2833" t="s">
        <v>6543</v>
      </c>
      <c r="H2833">
        <v>7</v>
      </c>
      <c r="I2833">
        <v>102194</v>
      </c>
      <c r="J2833">
        <v>3</v>
      </c>
      <c r="K2833" t="s">
        <v>7141</v>
      </c>
      <c r="L2833">
        <v>0</v>
      </c>
      <c r="M2833" t="s">
        <v>5520</v>
      </c>
      <c r="N2833">
        <v>9945.94</v>
      </c>
      <c r="O2833">
        <v>0</v>
      </c>
      <c r="P2833">
        <v>0</v>
      </c>
      <c r="Q2833">
        <v>0</v>
      </c>
      <c r="R2833">
        <v>0</v>
      </c>
      <c r="S2833">
        <v>9945.94</v>
      </c>
    </row>
    <row r="2834" spans="1:19" x14ac:dyDescent="0.35">
      <c r="A2834">
        <v>2024</v>
      </c>
      <c r="B2834" t="s">
        <v>5927</v>
      </c>
      <c r="C2834">
        <v>11</v>
      </c>
      <c r="D2834">
        <v>2</v>
      </c>
      <c r="E2834">
        <v>8</v>
      </c>
      <c r="F2834" t="s">
        <v>524</v>
      </c>
      <c r="G2834" t="s">
        <v>7149</v>
      </c>
      <c r="H2834">
        <v>7</v>
      </c>
      <c r="I2834">
        <v>102194</v>
      </c>
      <c r="J2834">
        <v>3</v>
      </c>
      <c r="K2834" t="s">
        <v>7141</v>
      </c>
      <c r="L2834">
        <v>0</v>
      </c>
      <c r="M2834" t="s">
        <v>5520</v>
      </c>
      <c r="N2834">
        <v>3151.74</v>
      </c>
      <c r="O2834">
        <v>0</v>
      </c>
      <c r="P2834">
        <v>0</v>
      </c>
      <c r="Q2834">
        <v>0</v>
      </c>
      <c r="R2834">
        <v>0</v>
      </c>
      <c r="S2834">
        <v>3151.74</v>
      </c>
    </row>
    <row r="2835" spans="1:19" x14ac:dyDescent="0.35">
      <c r="A2835">
        <v>2024</v>
      </c>
      <c r="B2835" t="s">
        <v>5927</v>
      </c>
      <c r="C2835">
        <v>11</v>
      </c>
      <c r="D2835">
        <v>2</v>
      </c>
      <c r="E2835">
        <v>9</v>
      </c>
      <c r="F2835" t="s">
        <v>525</v>
      </c>
      <c r="G2835" t="s">
        <v>6544</v>
      </c>
      <c r="H2835">
        <v>7</v>
      </c>
      <c r="I2835">
        <v>102194</v>
      </c>
      <c r="J2835">
        <v>61</v>
      </c>
      <c r="K2835" t="s">
        <v>7141</v>
      </c>
      <c r="L2835">
        <v>0</v>
      </c>
      <c r="M2835" t="s">
        <v>5520</v>
      </c>
      <c r="N2835">
        <v>5996.46</v>
      </c>
      <c r="O2835">
        <v>0</v>
      </c>
      <c r="P2835">
        <v>0</v>
      </c>
      <c r="Q2835">
        <v>0</v>
      </c>
      <c r="R2835">
        <v>0</v>
      </c>
      <c r="S2835">
        <v>5996.46</v>
      </c>
    </row>
    <row r="2836" spans="1:19" x14ac:dyDescent="0.35">
      <c r="A2836">
        <v>2024</v>
      </c>
      <c r="B2836" t="s">
        <v>5927</v>
      </c>
      <c r="C2836">
        <v>11</v>
      </c>
      <c r="D2836">
        <v>2</v>
      </c>
      <c r="E2836">
        <v>11</v>
      </c>
      <c r="F2836" t="s">
        <v>125</v>
      </c>
      <c r="G2836" t="s">
        <v>6545</v>
      </c>
      <c r="H2836">
        <v>7</v>
      </c>
      <c r="I2836">
        <v>102194</v>
      </c>
      <c r="J2836">
        <v>5</v>
      </c>
      <c r="K2836" t="s">
        <v>7141</v>
      </c>
      <c r="L2836">
        <v>0</v>
      </c>
      <c r="M2836" t="s">
        <v>5520</v>
      </c>
      <c r="N2836">
        <v>1754.59</v>
      </c>
      <c r="O2836">
        <v>0</v>
      </c>
      <c r="P2836">
        <v>0</v>
      </c>
      <c r="Q2836">
        <v>1400</v>
      </c>
      <c r="R2836">
        <v>0</v>
      </c>
      <c r="S2836">
        <v>354.59</v>
      </c>
    </row>
    <row r="2837" spans="1:19" x14ac:dyDescent="0.35">
      <c r="A2837">
        <v>2024</v>
      </c>
      <c r="B2837" t="s">
        <v>5671</v>
      </c>
      <c r="C2837">
        <v>12</v>
      </c>
      <c r="D2837">
        <v>2</v>
      </c>
      <c r="E2837">
        <v>4</v>
      </c>
      <c r="F2837" t="s">
        <v>527</v>
      </c>
      <c r="G2837" t="s">
        <v>7150</v>
      </c>
      <c r="H2837">
        <v>7</v>
      </c>
      <c r="I2837">
        <v>102194</v>
      </c>
      <c r="J2837">
        <v>4</v>
      </c>
      <c r="K2837" t="s">
        <v>7141</v>
      </c>
      <c r="L2837">
        <v>0</v>
      </c>
      <c r="M2837" t="s">
        <v>5520</v>
      </c>
      <c r="N2837">
        <v>10048.08</v>
      </c>
      <c r="O2837">
        <v>0</v>
      </c>
      <c r="P2837">
        <v>0</v>
      </c>
      <c r="Q2837">
        <v>0</v>
      </c>
      <c r="R2837">
        <v>0</v>
      </c>
      <c r="S2837">
        <v>10048.08</v>
      </c>
    </row>
    <row r="2838" spans="1:19" x14ac:dyDescent="0.35">
      <c r="A2838">
        <v>2024</v>
      </c>
      <c r="B2838" t="s">
        <v>5671</v>
      </c>
      <c r="C2838">
        <v>12</v>
      </c>
      <c r="D2838">
        <v>2</v>
      </c>
      <c r="E2838">
        <v>5</v>
      </c>
      <c r="F2838" t="s">
        <v>528</v>
      </c>
      <c r="G2838" t="s">
        <v>6806</v>
      </c>
      <c r="H2838">
        <v>7</v>
      </c>
      <c r="I2838">
        <v>102194</v>
      </c>
      <c r="J2838">
        <v>4</v>
      </c>
      <c r="K2838" t="s">
        <v>7141</v>
      </c>
      <c r="L2838">
        <v>0</v>
      </c>
      <c r="M2838" t="s">
        <v>5520</v>
      </c>
      <c r="N2838">
        <v>7662.59</v>
      </c>
      <c r="O2838">
        <v>0</v>
      </c>
      <c r="P2838">
        <v>0</v>
      </c>
      <c r="Q2838">
        <v>0</v>
      </c>
      <c r="R2838">
        <v>0</v>
      </c>
      <c r="S2838">
        <v>7662.59</v>
      </c>
    </row>
    <row r="2839" spans="1:19" x14ac:dyDescent="0.35">
      <c r="A2839">
        <v>2024</v>
      </c>
      <c r="B2839" t="s">
        <v>5671</v>
      </c>
      <c r="C2839">
        <v>12</v>
      </c>
      <c r="D2839">
        <v>2</v>
      </c>
      <c r="E2839">
        <v>8</v>
      </c>
      <c r="F2839" t="s">
        <v>516</v>
      </c>
      <c r="G2839" t="s">
        <v>5932</v>
      </c>
      <c r="H2839">
        <v>7</v>
      </c>
      <c r="I2839">
        <v>102194</v>
      </c>
      <c r="J2839">
        <v>61</v>
      </c>
      <c r="K2839" t="s">
        <v>7142</v>
      </c>
      <c r="L2839">
        <v>0</v>
      </c>
      <c r="M2839" t="s">
        <v>5520</v>
      </c>
      <c r="N2839">
        <v>42353.78</v>
      </c>
      <c r="O2839">
        <v>0</v>
      </c>
      <c r="P2839">
        <v>0</v>
      </c>
      <c r="Q2839">
        <v>0</v>
      </c>
      <c r="R2839">
        <v>0</v>
      </c>
      <c r="S2839">
        <v>42353.78</v>
      </c>
    </row>
    <row r="2840" spans="1:19" x14ac:dyDescent="0.35">
      <c r="A2840">
        <v>2024</v>
      </c>
      <c r="B2840" t="s">
        <v>5671</v>
      </c>
      <c r="C2840">
        <v>12</v>
      </c>
      <c r="D2840">
        <v>2</v>
      </c>
      <c r="E2840">
        <v>10</v>
      </c>
      <c r="F2840" t="s">
        <v>530</v>
      </c>
      <c r="G2840" t="s">
        <v>5934</v>
      </c>
      <c r="H2840">
        <v>7</v>
      </c>
      <c r="I2840">
        <v>102194</v>
      </c>
      <c r="J2840">
        <v>3</v>
      </c>
      <c r="K2840" t="s">
        <v>7141</v>
      </c>
      <c r="L2840">
        <v>0</v>
      </c>
      <c r="M2840" t="s">
        <v>5520</v>
      </c>
      <c r="N2840">
        <v>7317.41</v>
      </c>
      <c r="O2840">
        <v>0</v>
      </c>
      <c r="P2840">
        <v>0</v>
      </c>
      <c r="Q2840">
        <v>0</v>
      </c>
      <c r="R2840">
        <v>0</v>
      </c>
      <c r="S2840">
        <v>7317.41</v>
      </c>
    </row>
    <row r="2841" spans="1:19" x14ac:dyDescent="0.35">
      <c r="A2841">
        <v>2024</v>
      </c>
      <c r="B2841" t="s">
        <v>5671</v>
      </c>
      <c r="C2841">
        <v>12</v>
      </c>
      <c r="D2841">
        <v>2</v>
      </c>
      <c r="E2841">
        <v>11</v>
      </c>
      <c r="F2841" t="s">
        <v>442</v>
      </c>
      <c r="G2841" t="s">
        <v>6449</v>
      </c>
      <c r="H2841">
        <v>7</v>
      </c>
      <c r="I2841">
        <v>102194</v>
      </c>
      <c r="J2841">
        <v>2</v>
      </c>
      <c r="K2841" t="s">
        <v>7141</v>
      </c>
      <c r="L2841">
        <v>0</v>
      </c>
      <c r="M2841" t="s">
        <v>5520</v>
      </c>
      <c r="N2841">
        <v>5347.78</v>
      </c>
      <c r="O2841">
        <v>0</v>
      </c>
      <c r="P2841">
        <v>0</v>
      </c>
      <c r="Q2841">
        <v>0</v>
      </c>
      <c r="R2841">
        <v>0</v>
      </c>
      <c r="S2841">
        <v>5347.78</v>
      </c>
    </row>
    <row r="2842" spans="1:19" x14ac:dyDescent="0.35">
      <c r="A2842">
        <v>2024</v>
      </c>
      <c r="B2842" t="s">
        <v>5671</v>
      </c>
      <c r="C2842">
        <v>12</v>
      </c>
      <c r="D2842">
        <v>2</v>
      </c>
      <c r="E2842">
        <v>14</v>
      </c>
      <c r="F2842" t="s">
        <v>125</v>
      </c>
      <c r="G2842" t="s">
        <v>5672</v>
      </c>
      <c r="H2842">
        <v>7</v>
      </c>
      <c r="I2842">
        <v>102194</v>
      </c>
      <c r="J2842">
        <v>4</v>
      </c>
      <c r="K2842" t="s">
        <v>7141</v>
      </c>
      <c r="L2842">
        <v>0</v>
      </c>
      <c r="M2842" t="s">
        <v>5520</v>
      </c>
      <c r="N2842">
        <v>207.32</v>
      </c>
      <c r="O2842">
        <v>0</v>
      </c>
      <c r="P2842">
        <v>0</v>
      </c>
      <c r="Q2842">
        <v>15.6</v>
      </c>
      <c r="R2842">
        <v>0</v>
      </c>
      <c r="S2842">
        <v>191.72</v>
      </c>
    </row>
    <row r="2843" spans="1:19" x14ac:dyDescent="0.35">
      <c r="A2843">
        <v>2024</v>
      </c>
      <c r="B2843" t="s">
        <v>6304</v>
      </c>
      <c r="C2843">
        <v>13</v>
      </c>
      <c r="D2843">
        <v>2</v>
      </c>
      <c r="E2843">
        <v>1</v>
      </c>
      <c r="F2843" t="s">
        <v>500</v>
      </c>
      <c r="G2843" t="s">
        <v>7151</v>
      </c>
      <c r="H2843">
        <v>7</v>
      </c>
      <c r="I2843">
        <v>102194</v>
      </c>
      <c r="J2843">
        <v>61</v>
      </c>
      <c r="K2843" t="s">
        <v>7141</v>
      </c>
      <c r="L2843">
        <v>0</v>
      </c>
      <c r="M2843" t="s">
        <v>5520</v>
      </c>
      <c r="N2843">
        <v>1195.8399999999999</v>
      </c>
      <c r="O2843">
        <v>0</v>
      </c>
      <c r="P2843">
        <v>0</v>
      </c>
      <c r="Q2843">
        <v>0</v>
      </c>
      <c r="R2843">
        <v>0</v>
      </c>
      <c r="S2843">
        <v>1195.8399999999999</v>
      </c>
    </row>
    <row r="2844" spans="1:19" x14ac:dyDescent="0.35">
      <c r="A2844">
        <v>2024</v>
      </c>
      <c r="B2844" t="s">
        <v>6304</v>
      </c>
      <c r="C2844">
        <v>13</v>
      </c>
      <c r="D2844">
        <v>2</v>
      </c>
      <c r="E2844">
        <v>2</v>
      </c>
      <c r="F2844" t="s">
        <v>532</v>
      </c>
      <c r="G2844" t="s">
        <v>6815</v>
      </c>
      <c r="H2844">
        <v>7</v>
      </c>
      <c r="I2844">
        <v>102194</v>
      </c>
      <c r="J2844">
        <v>61</v>
      </c>
      <c r="K2844" t="s">
        <v>7141</v>
      </c>
      <c r="L2844">
        <v>0</v>
      </c>
      <c r="M2844" t="s">
        <v>5520</v>
      </c>
      <c r="N2844">
        <v>35240.019999999997</v>
      </c>
      <c r="O2844">
        <v>0</v>
      </c>
      <c r="P2844">
        <v>0</v>
      </c>
      <c r="Q2844">
        <v>0</v>
      </c>
      <c r="R2844">
        <v>0</v>
      </c>
      <c r="S2844">
        <v>35240.019999999997</v>
      </c>
    </row>
    <row r="2845" spans="1:19" x14ac:dyDescent="0.35">
      <c r="A2845">
        <v>2024</v>
      </c>
      <c r="B2845" t="s">
        <v>6304</v>
      </c>
      <c r="C2845">
        <v>13</v>
      </c>
      <c r="D2845">
        <v>2</v>
      </c>
      <c r="E2845">
        <v>3</v>
      </c>
      <c r="F2845" t="s">
        <v>527</v>
      </c>
      <c r="G2845" t="s">
        <v>6375</v>
      </c>
      <c r="H2845">
        <v>7</v>
      </c>
      <c r="I2845">
        <v>102194</v>
      </c>
      <c r="J2845">
        <v>61</v>
      </c>
      <c r="K2845" t="s">
        <v>7142</v>
      </c>
      <c r="L2845">
        <v>0</v>
      </c>
      <c r="M2845" t="s">
        <v>5520</v>
      </c>
      <c r="N2845">
        <v>72.510000000000005</v>
      </c>
      <c r="O2845">
        <v>0</v>
      </c>
      <c r="P2845">
        <v>0</v>
      </c>
      <c r="Q2845">
        <v>0</v>
      </c>
      <c r="R2845">
        <v>0</v>
      </c>
      <c r="S2845">
        <v>72.510000000000005</v>
      </c>
    </row>
    <row r="2846" spans="1:19" x14ac:dyDescent="0.35">
      <c r="A2846">
        <v>2024</v>
      </c>
      <c r="B2846" t="s">
        <v>6304</v>
      </c>
      <c r="C2846">
        <v>13</v>
      </c>
      <c r="D2846">
        <v>2</v>
      </c>
      <c r="E2846">
        <v>4</v>
      </c>
      <c r="F2846" t="s">
        <v>480</v>
      </c>
      <c r="G2846" t="s">
        <v>6305</v>
      </c>
      <c r="H2846">
        <v>7</v>
      </c>
      <c r="I2846">
        <v>102194</v>
      </c>
      <c r="J2846">
        <v>61</v>
      </c>
      <c r="K2846" t="s">
        <v>7142</v>
      </c>
      <c r="L2846">
        <v>0</v>
      </c>
      <c r="M2846" t="s">
        <v>5520</v>
      </c>
      <c r="N2846">
        <v>372.99</v>
      </c>
      <c r="O2846">
        <v>0</v>
      </c>
      <c r="P2846">
        <v>0</v>
      </c>
      <c r="Q2846">
        <v>0</v>
      </c>
      <c r="R2846">
        <v>0</v>
      </c>
      <c r="S2846">
        <v>372.99</v>
      </c>
    </row>
    <row r="2847" spans="1:19" x14ac:dyDescent="0.35">
      <c r="A2847">
        <v>2024</v>
      </c>
      <c r="B2847" t="s">
        <v>6304</v>
      </c>
      <c r="C2847">
        <v>13</v>
      </c>
      <c r="D2847">
        <v>2</v>
      </c>
      <c r="E2847">
        <v>5</v>
      </c>
      <c r="F2847" t="s">
        <v>377</v>
      </c>
      <c r="G2847" t="s">
        <v>6378</v>
      </c>
      <c r="H2847">
        <v>7</v>
      </c>
      <c r="I2847">
        <v>102194</v>
      </c>
      <c r="J2847">
        <v>61</v>
      </c>
      <c r="K2847" t="s">
        <v>7142</v>
      </c>
      <c r="L2847">
        <v>0</v>
      </c>
      <c r="M2847" t="s">
        <v>5520</v>
      </c>
      <c r="N2847">
        <v>141.31</v>
      </c>
      <c r="O2847">
        <v>0</v>
      </c>
      <c r="P2847">
        <v>0</v>
      </c>
      <c r="Q2847">
        <v>0</v>
      </c>
      <c r="R2847">
        <v>0</v>
      </c>
      <c r="S2847">
        <v>141.31</v>
      </c>
    </row>
    <row r="2848" spans="1:19" x14ac:dyDescent="0.35">
      <c r="A2848">
        <v>2024</v>
      </c>
      <c r="B2848" t="s">
        <v>6304</v>
      </c>
      <c r="C2848">
        <v>13</v>
      </c>
      <c r="D2848">
        <v>2</v>
      </c>
      <c r="E2848">
        <v>6</v>
      </c>
      <c r="F2848" t="s">
        <v>533</v>
      </c>
      <c r="G2848" t="s">
        <v>6379</v>
      </c>
      <c r="H2848">
        <v>7</v>
      </c>
      <c r="I2848">
        <v>102194</v>
      </c>
      <c r="J2848">
        <v>61</v>
      </c>
      <c r="K2848" t="s">
        <v>7142</v>
      </c>
      <c r="L2848">
        <v>0</v>
      </c>
      <c r="M2848" t="s">
        <v>5520</v>
      </c>
      <c r="N2848">
        <v>449.53</v>
      </c>
      <c r="O2848">
        <v>0</v>
      </c>
      <c r="P2848">
        <v>0</v>
      </c>
      <c r="Q2848">
        <v>0</v>
      </c>
      <c r="R2848">
        <v>0</v>
      </c>
      <c r="S2848">
        <v>449.53</v>
      </c>
    </row>
    <row r="2849" spans="1:19" x14ac:dyDescent="0.35">
      <c r="A2849">
        <v>2024</v>
      </c>
      <c r="B2849" t="s">
        <v>6304</v>
      </c>
      <c r="C2849">
        <v>13</v>
      </c>
      <c r="D2849">
        <v>2</v>
      </c>
      <c r="E2849">
        <v>7</v>
      </c>
      <c r="F2849" t="s">
        <v>534</v>
      </c>
      <c r="G2849" t="s">
        <v>6380</v>
      </c>
      <c r="H2849">
        <v>7</v>
      </c>
      <c r="I2849">
        <v>102194</v>
      </c>
      <c r="J2849">
        <v>61</v>
      </c>
      <c r="K2849" t="s">
        <v>7141</v>
      </c>
      <c r="L2849">
        <v>0</v>
      </c>
      <c r="M2849" t="s">
        <v>5520</v>
      </c>
      <c r="N2849">
        <v>452.81</v>
      </c>
      <c r="O2849">
        <v>0</v>
      </c>
      <c r="P2849">
        <v>0</v>
      </c>
      <c r="Q2849">
        <v>0</v>
      </c>
      <c r="R2849">
        <v>0</v>
      </c>
      <c r="S2849">
        <v>452.81</v>
      </c>
    </row>
    <row r="2850" spans="1:19" x14ac:dyDescent="0.35">
      <c r="A2850">
        <v>2024</v>
      </c>
      <c r="B2850" t="s">
        <v>6304</v>
      </c>
      <c r="C2850">
        <v>13</v>
      </c>
      <c r="D2850">
        <v>2</v>
      </c>
      <c r="E2850">
        <v>8</v>
      </c>
      <c r="F2850" t="s">
        <v>278</v>
      </c>
      <c r="G2850" t="s">
        <v>6381</v>
      </c>
      <c r="H2850">
        <v>7</v>
      </c>
      <c r="I2850">
        <v>102194</v>
      </c>
      <c r="J2850">
        <v>61</v>
      </c>
      <c r="K2850" t="s">
        <v>7142</v>
      </c>
      <c r="L2850">
        <v>0</v>
      </c>
      <c r="M2850" t="s">
        <v>5520</v>
      </c>
      <c r="N2850">
        <v>197.17</v>
      </c>
      <c r="O2850">
        <v>0</v>
      </c>
      <c r="P2850">
        <v>0</v>
      </c>
      <c r="Q2850">
        <v>0</v>
      </c>
      <c r="R2850">
        <v>0</v>
      </c>
      <c r="S2850">
        <v>197.17</v>
      </c>
    </row>
    <row r="2851" spans="1:19" x14ac:dyDescent="0.35">
      <c r="A2851">
        <v>2024</v>
      </c>
      <c r="B2851" t="s">
        <v>6304</v>
      </c>
      <c r="C2851">
        <v>13</v>
      </c>
      <c r="D2851">
        <v>2</v>
      </c>
      <c r="E2851">
        <v>9</v>
      </c>
      <c r="F2851" t="s">
        <v>535</v>
      </c>
      <c r="G2851" t="s">
        <v>6382</v>
      </c>
      <c r="H2851">
        <v>7</v>
      </c>
      <c r="I2851">
        <v>102194</v>
      </c>
      <c r="J2851">
        <v>61</v>
      </c>
      <c r="K2851" t="s">
        <v>7141</v>
      </c>
      <c r="L2851">
        <v>0</v>
      </c>
      <c r="M2851" t="s">
        <v>5520</v>
      </c>
      <c r="N2851">
        <v>331.44</v>
      </c>
      <c r="O2851">
        <v>0</v>
      </c>
      <c r="P2851">
        <v>0</v>
      </c>
      <c r="Q2851">
        <v>0</v>
      </c>
      <c r="R2851">
        <v>0</v>
      </c>
      <c r="S2851">
        <v>331.44</v>
      </c>
    </row>
    <row r="2852" spans="1:19" x14ac:dyDescent="0.35">
      <c r="A2852">
        <v>2024</v>
      </c>
      <c r="B2852" t="s">
        <v>6177</v>
      </c>
      <c r="C2852">
        <v>14</v>
      </c>
      <c r="D2852">
        <v>2</v>
      </c>
      <c r="E2852">
        <v>4</v>
      </c>
      <c r="F2852" t="s">
        <v>369</v>
      </c>
      <c r="G2852" t="s">
        <v>7109</v>
      </c>
      <c r="H2852">
        <v>7</v>
      </c>
      <c r="I2852">
        <v>102194</v>
      </c>
      <c r="J2852">
        <v>1</v>
      </c>
      <c r="K2852" t="s">
        <v>7141</v>
      </c>
      <c r="L2852">
        <v>0</v>
      </c>
      <c r="M2852" t="s">
        <v>5520</v>
      </c>
      <c r="N2852">
        <v>560.13</v>
      </c>
      <c r="O2852">
        <v>0</v>
      </c>
      <c r="P2852">
        <v>0</v>
      </c>
      <c r="Q2852">
        <v>0</v>
      </c>
      <c r="R2852">
        <v>0</v>
      </c>
      <c r="S2852">
        <v>560.13</v>
      </c>
    </row>
    <row r="2853" spans="1:19" x14ac:dyDescent="0.35">
      <c r="A2853">
        <v>2024</v>
      </c>
      <c r="B2853" t="s">
        <v>6177</v>
      </c>
      <c r="C2853">
        <v>14</v>
      </c>
      <c r="D2853">
        <v>2</v>
      </c>
      <c r="E2853">
        <v>6</v>
      </c>
      <c r="F2853" t="s">
        <v>539</v>
      </c>
      <c r="G2853" t="s">
        <v>7111</v>
      </c>
      <c r="H2853">
        <v>7</v>
      </c>
      <c r="I2853">
        <v>102194</v>
      </c>
      <c r="J2853">
        <v>7315</v>
      </c>
      <c r="K2853" t="s">
        <v>7141</v>
      </c>
      <c r="L2853">
        <v>0</v>
      </c>
      <c r="M2853" t="s">
        <v>5520</v>
      </c>
      <c r="N2853">
        <v>1999.93</v>
      </c>
      <c r="O2853">
        <v>0</v>
      </c>
      <c r="P2853">
        <v>0</v>
      </c>
      <c r="Q2853">
        <v>0</v>
      </c>
      <c r="R2853">
        <v>0</v>
      </c>
      <c r="S2853">
        <v>1999.93</v>
      </c>
    </row>
    <row r="2854" spans="1:19" x14ac:dyDescent="0.35">
      <c r="A2854">
        <v>2024</v>
      </c>
      <c r="B2854" t="s">
        <v>6177</v>
      </c>
      <c r="C2854">
        <v>14</v>
      </c>
      <c r="D2854">
        <v>2</v>
      </c>
      <c r="E2854">
        <v>8</v>
      </c>
      <c r="F2854" t="s">
        <v>455</v>
      </c>
      <c r="G2854" t="s">
        <v>6548</v>
      </c>
      <c r="H2854">
        <v>7</v>
      </c>
      <c r="I2854">
        <v>102194</v>
      </c>
      <c r="J2854">
        <v>5</v>
      </c>
      <c r="K2854" t="s">
        <v>7142</v>
      </c>
      <c r="L2854">
        <v>0</v>
      </c>
      <c r="M2854" t="s">
        <v>5520</v>
      </c>
      <c r="N2854">
        <v>3332.24</v>
      </c>
      <c r="O2854">
        <v>0</v>
      </c>
      <c r="P2854">
        <v>0</v>
      </c>
      <c r="Q2854">
        <v>0</v>
      </c>
      <c r="R2854">
        <v>0</v>
      </c>
      <c r="S2854">
        <v>3332.24</v>
      </c>
    </row>
    <row r="2855" spans="1:19" x14ac:dyDescent="0.35">
      <c r="A2855">
        <v>2024</v>
      </c>
      <c r="B2855" t="s">
        <v>5673</v>
      </c>
      <c r="C2855">
        <v>15</v>
      </c>
      <c r="D2855">
        <v>2</v>
      </c>
      <c r="E2855">
        <v>2</v>
      </c>
      <c r="F2855" t="s">
        <v>391</v>
      </c>
      <c r="G2855" t="s">
        <v>6550</v>
      </c>
      <c r="H2855">
        <v>7</v>
      </c>
      <c r="I2855">
        <v>102194</v>
      </c>
      <c r="J2855">
        <v>4</v>
      </c>
      <c r="K2855" t="s">
        <v>7141</v>
      </c>
      <c r="L2855">
        <v>0</v>
      </c>
      <c r="M2855" t="s">
        <v>5520</v>
      </c>
      <c r="N2855">
        <v>4713.1400000000003</v>
      </c>
      <c r="O2855">
        <v>0</v>
      </c>
      <c r="P2855">
        <v>0</v>
      </c>
      <c r="Q2855">
        <v>0</v>
      </c>
      <c r="R2855">
        <v>0</v>
      </c>
      <c r="S2855">
        <v>4713.1400000000003</v>
      </c>
    </row>
    <row r="2856" spans="1:19" x14ac:dyDescent="0.35">
      <c r="A2856">
        <v>2024</v>
      </c>
      <c r="B2856" t="s">
        <v>5673</v>
      </c>
      <c r="C2856">
        <v>15</v>
      </c>
      <c r="D2856">
        <v>2</v>
      </c>
      <c r="E2856">
        <v>3</v>
      </c>
      <c r="F2856" t="s">
        <v>354</v>
      </c>
      <c r="G2856" t="s">
        <v>6551</v>
      </c>
      <c r="H2856">
        <v>7</v>
      </c>
      <c r="I2856">
        <v>102194</v>
      </c>
      <c r="J2856">
        <v>3</v>
      </c>
      <c r="K2856" t="s">
        <v>7141</v>
      </c>
      <c r="L2856">
        <v>0</v>
      </c>
      <c r="M2856" t="s">
        <v>5520</v>
      </c>
      <c r="N2856">
        <v>7581.08</v>
      </c>
      <c r="O2856">
        <v>0</v>
      </c>
      <c r="P2856">
        <v>0</v>
      </c>
      <c r="Q2856">
        <v>0</v>
      </c>
      <c r="R2856">
        <v>0</v>
      </c>
      <c r="S2856">
        <v>7581.08</v>
      </c>
    </row>
    <row r="2857" spans="1:19" x14ac:dyDescent="0.35">
      <c r="A2857">
        <v>2024</v>
      </c>
      <c r="B2857" t="s">
        <v>5673</v>
      </c>
      <c r="C2857">
        <v>15</v>
      </c>
      <c r="D2857">
        <v>2</v>
      </c>
      <c r="E2857">
        <v>4</v>
      </c>
      <c r="F2857" t="s">
        <v>369</v>
      </c>
      <c r="G2857" t="s">
        <v>5674</v>
      </c>
      <c r="H2857">
        <v>7</v>
      </c>
      <c r="I2857">
        <v>102194</v>
      </c>
      <c r="J2857">
        <v>61</v>
      </c>
      <c r="K2857" t="s">
        <v>7141</v>
      </c>
      <c r="L2857">
        <v>0</v>
      </c>
      <c r="M2857" t="s">
        <v>5520</v>
      </c>
      <c r="N2857">
        <v>8063.89</v>
      </c>
      <c r="O2857">
        <v>0</v>
      </c>
      <c r="P2857">
        <v>0</v>
      </c>
      <c r="Q2857">
        <v>0</v>
      </c>
      <c r="R2857">
        <v>0</v>
      </c>
      <c r="S2857">
        <v>8063.89</v>
      </c>
    </row>
    <row r="2858" spans="1:19" x14ac:dyDescent="0.35">
      <c r="A2858">
        <v>2024</v>
      </c>
      <c r="B2858" t="s">
        <v>5673</v>
      </c>
      <c r="C2858">
        <v>15</v>
      </c>
      <c r="D2858">
        <v>2</v>
      </c>
      <c r="E2858">
        <v>5</v>
      </c>
      <c r="F2858" t="s">
        <v>543</v>
      </c>
      <c r="G2858" t="s">
        <v>6552</v>
      </c>
      <c r="H2858">
        <v>7</v>
      </c>
      <c r="I2858">
        <v>102194</v>
      </c>
      <c r="J2858">
        <v>3</v>
      </c>
      <c r="K2858" t="s">
        <v>7141</v>
      </c>
      <c r="L2858">
        <v>0</v>
      </c>
      <c r="M2858" t="s">
        <v>5520</v>
      </c>
      <c r="N2858">
        <v>17971.66</v>
      </c>
      <c r="O2858">
        <v>0</v>
      </c>
      <c r="P2858">
        <v>0</v>
      </c>
      <c r="Q2858">
        <v>0</v>
      </c>
      <c r="R2858">
        <v>0</v>
      </c>
      <c r="S2858">
        <v>17971.66</v>
      </c>
    </row>
    <row r="2859" spans="1:19" x14ac:dyDescent="0.35">
      <c r="A2859">
        <v>2024</v>
      </c>
      <c r="B2859" t="s">
        <v>5673</v>
      </c>
      <c r="C2859">
        <v>15</v>
      </c>
      <c r="D2859">
        <v>2</v>
      </c>
      <c r="E2859">
        <v>6</v>
      </c>
      <c r="F2859" t="s">
        <v>300</v>
      </c>
      <c r="G2859" t="s">
        <v>6553</v>
      </c>
      <c r="H2859">
        <v>7</v>
      </c>
      <c r="I2859">
        <v>102194</v>
      </c>
      <c r="J2859">
        <v>3</v>
      </c>
      <c r="K2859" t="s">
        <v>7141</v>
      </c>
      <c r="L2859">
        <v>0</v>
      </c>
      <c r="M2859" t="s">
        <v>5520</v>
      </c>
      <c r="N2859">
        <v>1955.88</v>
      </c>
      <c r="O2859">
        <v>0</v>
      </c>
      <c r="P2859">
        <v>0</v>
      </c>
      <c r="Q2859">
        <v>0</v>
      </c>
      <c r="R2859">
        <v>0</v>
      </c>
      <c r="S2859">
        <v>1955.88</v>
      </c>
    </row>
    <row r="2860" spans="1:19" x14ac:dyDescent="0.35">
      <c r="A2860">
        <v>2024</v>
      </c>
      <c r="B2860" t="s">
        <v>5673</v>
      </c>
      <c r="C2860">
        <v>15</v>
      </c>
      <c r="D2860">
        <v>2</v>
      </c>
      <c r="E2860">
        <v>7</v>
      </c>
      <c r="F2860" t="s">
        <v>544</v>
      </c>
      <c r="G2860" t="s">
        <v>5709</v>
      </c>
      <c r="H2860">
        <v>7</v>
      </c>
      <c r="I2860">
        <v>102194</v>
      </c>
      <c r="J2860">
        <v>2</v>
      </c>
      <c r="K2860" t="s">
        <v>7141</v>
      </c>
      <c r="L2860">
        <v>0</v>
      </c>
      <c r="M2860" t="s">
        <v>5520</v>
      </c>
      <c r="N2860">
        <v>595.39</v>
      </c>
      <c r="O2860">
        <v>0</v>
      </c>
      <c r="P2860">
        <v>0</v>
      </c>
      <c r="Q2860">
        <v>0</v>
      </c>
      <c r="R2860">
        <v>0</v>
      </c>
      <c r="S2860">
        <v>595.39</v>
      </c>
    </row>
    <row r="2861" spans="1:19" x14ac:dyDescent="0.35">
      <c r="A2861">
        <v>2024</v>
      </c>
      <c r="B2861" t="s">
        <v>5673</v>
      </c>
      <c r="C2861">
        <v>15</v>
      </c>
      <c r="D2861">
        <v>2</v>
      </c>
      <c r="E2861">
        <v>8</v>
      </c>
      <c r="F2861" t="s">
        <v>545</v>
      </c>
      <c r="G2861" t="s">
        <v>6554</v>
      </c>
      <c r="H2861">
        <v>7</v>
      </c>
      <c r="I2861">
        <v>102194</v>
      </c>
      <c r="J2861">
        <v>2</v>
      </c>
      <c r="K2861" t="s">
        <v>7141</v>
      </c>
      <c r="L2861">
        <v>0</v>
      </c>
      <c r="M2861" t="s">
        <v>5520</v>
      </c>
      <c r="N2861">
        <v>3977.15</v>
      </c>
      <c r="O2861">
        <v>0</v>
      </c>
      <c r="P2861">
        <v>0</v>
      </c>
      <c r="Q2861">
        <v>0</v>
      </c>
      <c r="R2861">
        <v>0</v>
      </c>
      <c r="S2861">
        <v>3977.15</v>
      </c>
    </row>
    <row r="2862" spans="1:19" x14ac:dyDescent="0.35">
      <c r="A2862">
        <v>2024</v>
      </c>
      <c r="B2862" t="s">
        <v>5673</v>
      </c>
      <c r="C2862">
        <v>15</v>
      </c>
      <c r="D2862">
        <v>2</v>
      </c>
      <c r="E2862">
        <v>9</v>
      </c>
      <c r="F2862" t="s">
        <v>546</v>
      </c>
      <c r="G2862" t="s">
        <v>6555</v>
      </c>
      <c r="H2862">
        <v>7</v>
      </c>
      <c r="I2862">
        <v>102194</v>
      </c>
      <c r="J2862">
        <v>2</v>
      </c>
      <c r="K2862" t="s">
        <v>7141</v>
      </c>
      <c r="L2862">
        <v>0</v>
      </c>
      <c r="M2862" t="s">
        <v>5520</v>
      </c>
      <c r="N2862">
        <v>11226.37</v>
      </c>
      <c r="O2862">
        <v>0</v>
      </c>
      <c r="P2862">
        <v>0</v>
      </c>
      <c r="Q2862">
        <v>0</v>
      </c>
      <c r="R2862">
        <v>0</v>
      </c>
      <c r="S2862">
        <v>11226.37</v>
      </c>
    </row>
    <row r="2863" spans="1:19" x14ac:dyDescent="0.35">
      <c r="A2863">
        <v>2024</v>
      </c>
      <c r="B2863" t="s">
        <v>5673</v>
      </c>
      <c r="C2863">
        <v>15</v>
      </c>
      <c r="D2863">
        <v>2</v>
      </c>
      <c r="E2863">
        <v>11</v>
      </c>
      <c r="F2863" t="s">
        <v>548</v>
      </c>
      <c r="G2863" t="s">
        <v>6180</v>
      </c>
      <c r="H2863">
        <v>7</v>
      </c>
      <c r="I2863">
        <v>102194</v>
      </c>
      <c r="J2863">
        <v>3</v>
      </c>
      <c r="K2863" t="s">
        <v>7141</v>
      </c>
      <c r="L2863">
        <v>0</v>
      </c>
      <c r="M2863" t="s">
        <v>5520</v>
      </c>
      <c r="N2863">
        <v>27826.81</v>
      </c>
      <c r="O2863">
        <v>0</v>
      </c>
      <c r="P2863">
        <v>0</v>
      </c>
      <c r="Q2863">
        <v>0</v>
      </c>
      <c r="R2863">
        <v>0</v>
      </c>
      <c r="S2863">
        <v>27826.81</v>
      </c>
    </row>
    <row r="2864" spans="1:19" x14ac:dyDescent="0.35">
      <c r="A2864">
        <v>2024</v>
      </c>
      <c r="B2864" t="s">
        <v>5673</v>
      </c>
      <c r="C2864">
        <v>15</v>
      </c>
      <c r="D2864">
        <v>2</v>
      </c>
      <c r="E2864">
        <v>14</v>
      </c>
      <c r="F2864" t="s">
        <v>417</v>
      </c>
      <c r="G2864" t="s">
        <v>6557</v>
      </c>
      <c r="H2864">
        <v>7</v>
      </c>
      <c r="I2864">
        <v>102194</v>
      </c>
      <c r="J2864">
        <v>2</v>
      </c>
      <c r="K2864" t="s">
        <v>7141</v>
      </c>
      <c r="L2864">
        <v>0</v>
      </c>
      <c r="M2864" t="s">
        <v>5520</v>
      </c>
      <c r="N2864">
        <v>933.6</v>
      </c>
      <c r="O2864">
        <v>0</v>
      </c>
      <c r="P2864">
        <v>0</v>
      </c>
      <c r="Q2864">
        <v>0</v>
      </c>
      <c r="R2864">
        <v>0</v>
      </c>
      <c r="S2864">
        <v>933.6</v>
      </c>
    </row>
    <row r="2865" spans="1:19" x14ac:dyDescent="0.35">
      <c r="A2865">
        <v>2024</v>
      </c>
      <c r="B2865" t="s">
        <v>5873</v>
      </c>
      <c r="C2865">
        <v>16</v>
      </c>
      <c r="D2865">
        <v>2</v>
      </c>
      <c r="E2865">
        <v>1</v>
      </c>
      <c r="F2865" t="s">
        <v>291</v>
      </c>
      <c r="G2865" t="s">
        <v>5937</v>
      </c>
      <c r="H2865">
        <v>7</v>
      </c>
      <c r="I2865">
        <v>102194</v>
      </c>
      <c r="J2865">
        <v>61</v>
      </c>
      <c r="K2865" t="s">
        <v>7142</v>
      </c>
      <c r="L2865">
        <v>0</v>
      </c>
      <c r="M2865" t="s">
        <v>5520</v>
      </c>
      <c r="N2865">
        <v>4471.5600000000004</v>
      </c>
      <c r="O2865">
        <v>0</v>
      </c>
      <c r="P2865">
        <v>0</v>
      </c>
      <c r="Q2865">
        <v>0</v>
      </c>
      <c r="R2865">
        <v>0</v>
      </c>
      <c r="S2865">
        <v>4471.5600000000004</v>
      </c>
    </row>
    <row r="2866" spans="1:19" x14ac:dyDescent="0.35">
      <c r="A2866">
        <v>2024</v>
      </c>
      <c r="B2866" t="s">
        <v>5873</v>
      </c>
      <c r="C2866">
        <v>16</v>
      </c>
      <c r="D2866">
        <v>2</v>
      </c>
      <c r="E2866">
        <v>3</v>
      </c>
      <c r="F2866" t="s">
        <v>431</v>
      </c>
      <c r="G2866" t="s">
        <v>6332</v>
      </c>
      <c r="H2866">
        <v>7</v>
      </c>
      <c r="I2866">
        <v>102194</v>
      </c>
      <c r="J2866">
        <v>3</v>
      </c>
      <c r="K2866" t="s">
        <v>7141</v>
      </c>
      <c r="L2866">
        <v>0</v>
      </c>
      <c r="M2866" t="s">
        <v>5520</v>
      </c>
      <c r="N2866">
        <v>1026.67</v>
      </c>
      <c r="O2866">
        <v>0</v>
      </c>
      <c r="P2866">
        <v>0</v>
      </c>
      <c r="Q2866">
        <v>0</v>
      </c>
      <c r="R2866">
        <v>0</v>
      </c>
      <c r="S2866">
        <v>1026.67</v>
      </c>
    </row>
    <row r="2867" spans="1:19" x14ac:dyDescent="0.35">
      <c r="A2867">
        <v>2024</v>
      </c>
      <c r="B2867" t="s">
        <v>5873</v>
      </c>
      <c r="C2867">
        <v>16</v>
      </c>
      <c r="D2867">
        <v>2</v>
      </c>
      <c r="E2867">
        <v>4</v>
      </c>
      <c r="F2867" t="s">
        <v>550</v>
      </c>
      <c r="G2867" t="s">
        <v>5938</v>
      </c>
      <c r="H2867">
        <v>7</v>
      </c>
      <c r="I2867">
        <v>102194</v>
      </c>
      <c r="J2867">
        <v>6</v>
      </c>
      <c r="K2867" t="s">
        <v>7141</v>
      </c>
      <c r="L2867">
        <v>0</v>
      </c>
      <c r="M2867" t="s">
        <v>5520</v>
      </c>
      <c r="N2867">
        <v>21876.47</v>
      </c>
      <c r="O2867">
        <v>0</v>
      </c>
      <c r="P2867">
        <v>0</v>
      </c>
      <c r="Q2867">
        <v>0</v>
      </c>
      <c r="R2867">
        <v>0</v>
      </c>
      <c r="S2867">
        <v>21876.47</v>
      </c>
    </row>
    <row r="2868" spans="1:19" x14ac:dyDescent="0.35">
      <c r="A2868">
        <v>2024</v>
      </c>
      <c r="B2868" t="s">
        <v>5890</v>
      </c>
      <c r="C2868">
        <v>17</v>
      </c>
      <c r="D2868">
        <v>2</v>
      </c>
      <c r="E2868">
        <v>1</v>
      </c>
      <c r="F2868" t="s">
        <v>552</v>
      </c>
      <c r="G2868" t="s">
        <v>6559</v>
      </c>
      <c r="H2868">
        <v>7</v>
      </c>
      <c r="I2868">
        <v>102194</v>
      </c>
      <c r="J2868">
        <v>9</v>
      </c>
      <c r="K2868" t="s">
        <v>7141</v>
      </c>
      <c r="L2868">
        <v>0</v>
      </c>
      <c r="M2868" t="s">
        <v>5520</v>
      </c>
      <c r="N2868">
        <v>9447.1</v>
      </c>
      <c r="O2868">
        <v>0</v>
      </c>
      <c r="P2868">
        <v>0</v>
      </c>
      <c r="Q2868">
        <v>0</v>
      </c>
      <c r="R2868">
        <v>0</v>
      </c>
      <c r="S2868">
        <v>9447.1</v>
      </c>
    </row>
    <row r="2869" spans="1:19" x14ac:dyDescent="0.35">
      <c r="A2869">
        <v>2024</v>
      </c>
      <c r="B2869" t="s">
        <v>5890</v>
      </c>
      <c r="C2869">
        <v>17</v>
      </c>
      <c r="D2869">
        <v>2</v>
      </c>
      <c r="E2869">
        <v>4</v>
      </c>
      <c r="F2869" t="s">
        <v>555</v>
      </c>
      <c r="G2869" t="s">
        <v>5941</v>
      </c>
      <c r="H2869">
        <v>7</v>
      </c>
      <c r="I2869">
        <v>102194</v>
      </c>
      <c r="J2869">
        <v>4</v>
      </c>
      <c r="K2869" t="s">
        <v>7141</v>
      </c>
      <c r="L2869">
        <v>0</v>
      </c>
      <c r="M2869" t="s">
        <v>5520</v>
      </c>
      <c r="N2869">
        <v>7577.51</v>
      </c>
      <c r="O2869">
        <v>0</v>
      </c>
      <c r="P2869">
        <v>0</v>
      </c>
      <c r="Q2869">
        <v>0</v>
      </c>
      <c r="R2869">
        <v>0</v>
      </c>
      <c r="S2869">
        <v>7577.51</v>
      </c>
    </row>
    <row r="2870" spans="1:19" x14ac:dyDescent="0.35">
      <c r="A2870">
        <v>2024</v>
      </c>
      <c r="B2870" t="s">
        <v>5890</v>
      </c>
      <c r="C2870">
        <v>17</v>
      </c>
      <c r="D2870">
        <v>2</v>
      </c>
      <c r="E2870">
        <v>8</v>
      </c>
      <c r="F2870" t="s">
        <v>557</v>
      </c>
      <c r="G2870" t="s">
        <v>6562</v>
      </c>
      <c r="H2870">
        <v>7</v>
      </c>
      <c r="I2870">
        <v>102194</v>
      </c>
      <c r="J2870">
        <v>2</v>
      </c>
      <c r="K2870" t="s">
        <v>7141</v>
      </c>
      <c r="L2870">
        <v>0</v>
      </c>
      <c r="M2870" t="s">
        <v>5520</v>
      </c>
      <c r="N2870">
        <v>22805.56</v>
      </c>
      <c r="O2870">
        <v>0</v>
      </c>
      <c r="P2870">
        <v>0</v>
      </c>
      <c r="Q2870">
        <v>0</v>
      </c>
      <c r="R2870">
        <v>0</v>
      </c>
      <c r="S2870">
        <v>22805.56</v>
      </c>
    </row>
    <row r="2871" spans="1:19" x14ac:dyDescent="0.35">
      <c r="A2871">
        <v>2024</v>
      </c>
      <c r="B2871" t="s">
        <v>5890</v>
      </c>
      <c r="C2871">
        <v>17</v>
      </c>
      <c r="D2871">
        <v>2</v>
      </c>
      <c r="E2871">
        <v>11</v>
      </c>
      <c r="F2871" t="s">
        <v>559</v>
      </c>
      <c r="G2871" t="s">
        <v>5943</v>
      </c>
      <c r="H2871">
        <v>7</v>
      </c>
      <c r="I2871">
        <v>102194</v>
      </c>
      <c r="J2871">
        <v>2</v>
      </c>
      <c r="K2871" t="s">
        <v>7141</v>
      </c>
      <c r="L2871">
        <v>0</v>
      </c>
      <c r="M2871" t="s">
        <v>5520</v>
      </c>
      <c r="N2871">
        <v>20384.400000000001</v>
      </c>
      <c r="O2871">
        <v>505.1</v>
      </c>
      <c r="P2871">
        <v>0</v>
      </c>
      <c r="Q2871">
        <v>0</v>
      </c>
      <c r="R2871">
        <v>0</v>
      </c>
      <c r="S2871">
        <v>20889.5</v>
      </c>
    </row>
    <row r="2872" spans="1:19" x14ac:dyDescent="0.35">
      <c r="A2872">
        <v>2024</v>
      </c>
      <c r="B2872" t="s">
        <v>5890</v>
      </c>
      <c r="C2872">
        <v>17</v>
      </c>
      <c r="D2872">
        <v>2</v>
      </c>
      <c r="E2872">
        <v>12</v>
      </c>
      <c r="F2872" t="s">
        <v>560</v>
      </c>
      <c r="G2872" t="s">
        <v>5944</v>
      </c>
      <c r="H2872">
        <v>7</v>
      </c>
      <c r="I2872">
        <v>102194</v>
      </c>
      <c r="J2872">
        <v>4</v>
      </c>
      <c r="K2872" t="s">
        <v>7141</v>
      </c>
      <c r="L2872">
        <v>0</v>
      </c>
      <c r="M2872" t="s">
        <v>5520</v>
      </c>
      <c r="N2872">
        <v>3849.38</v>
      </c>
      <c r="O2872">
        <v>5272</v>
      </c>
      <c r="P2872">
        <v>0</v>
      </c>
      <c r="Q2872">
        <v>0</v>
      </c>
      <c r="R2872">
        <v>0</v>
      </c>
      <c r="S2872">
        <v>9121.3799999999992</v>
      </c>
    </row>
    <row r="2873" spans="1:19" x14ac:dyDescent="0.35">
      <c r="A2873">
        <v>2024</v>
      </c>
      <c r="B2873" t="s">
        <v>5890</v>
      </c>
      <c r="C2873">
        <v>17</v>
      </c>
      <c r="D2873">
        <v>2</v>
      </c>
      <c r="E2873">
        <v>13</v>
      </c>
      <c r="F2873" t="s">
        <v>561</v>
      </c>
      <c r="G2873" t="s">
        <v>6279</v>
      </c>
      <c r="H2873">
        <v>7</v>
      </c>
      <c r="I2873">
        <v>102194</v>
      </c>
      <c r="J2873">
        <v>4</v>
      </c>
      <c r="K2873" t="s">
        <v>7141</v>
      </c>
      <c r="L2873">
        <v>0</v>
      </c>
      <c r="M2873" t="s">
        <v>5520</v>
      </c>
      <c r="N2873">
        <v>3392.38</v>
      </c>
      <c r="O2873">
        <v>0</v>
      </c>
      <c r="P2873">
        <v>0</v>
      </c>
      <c r="Q2873">
        <v>2000</v>
      </c>
      <c r="R2873">
        <v>0</v>
      </c>
      <c r="S2873">
        <v>1392.38</v>
      </c>
    </row>
    <row r="2874" spans="1:19" x14ac:dyDescent="0.35">
      <c r="A2874">
        <v>2024</v>
      </c>
      <c r="B2874" t="s">
        <v>5763</v>
      </c>
      <c r="C2874">
        <v>18</v>
      </c>
      <c r="D2874">
        <v>2</v>
      </c>
      <c r="E2874">
        <v>2</v>
      </c>
      <c r="F2874" t="s">
        <v>563</v>
      </c>
      <c r="G2874" t="s">
        <v>5945</v>
      </c>
      <c r="H2874">
        <v>7</v>
      </c>
      <c r="I2874">
        <v>102194</v>
      </c>
      <c r="J2874">
        <v>4</v>
      </c>
      <c r="K2874" t="s">
        <v>7141</v>
      </c>
      <c r="L2874">
        <v>0</v>
      </c>
      <c r="M2874" t="s">
        <v>5520</v>
      </c>
      <c r="N2874">
        <v>0.28999999999999998</v>
      </c>
      <c r="O2874">
        <v>0</v>
      </c>
      <c r="P2874">
        <v>0</v>
      </c>
      <c r="Q2874">
        <v>0</v>
      </c>
      <c r="R2874">
        <v>0</v>
      </c>
      <c r="S2874">
        <v>0.28999999999999998</v>
      </c>
    </row>
    <row r="2875" spans="1:19" x14ac:dyDescent="0.35">
      <c r="A2875">
        <v>2024</v>
      </c>
      <c r="B2875" t="s">
        <v>5763</v>
      </c>
      <c r="C2875">
        <v>18</v>
      </c>
      <c r="D2875">
        <v>2</v>
      </c>
      <c r="E2875">
        <v>3</v>
      </c>
      <c r="F2875" t="s">
        <v>564</v>
      </c>
      <c r="G2875" t="s">
        <v>5946</v>
      </c>
      <c r="H2875">
        <v>7</v>
      </c>
      <c r="I2875">
        <v>102194</v>
      </c>
      <c r="J2875">
        <v>102194</v>
      </c>
      <c r="K2875" t="s">
        <v>7141</v>
      </c>
      <c r="L2875">
        <v>0</v>
      </c>
      <c r="M2875" t="s">
        <v>5520</v>
      </c>
      <c r="N2875">
        <v>3733.65</v>
      </c>
      <c r="O2875">
        <v>5162</v>
      </c>
      <c r="P2875">
        <v>0</v>
      </c>
      <c r="Q2875">
        <v>2724.42</v>
      </c>
      <c r="R2875">
        <v>0</v>
      </c>
      <c r="S2875">
        <v>6171.23</v>
      </c>
    </row>
    <row r="2876" spans="1:19" x14ac:dyDescent="0.35">
      <c r="A2876">
        <v>2024</v>
      </c>
      <c r="B2876" t="s">
        <v>5763</v>
      </c>
      <c r="C2876">
        <v>18</v>
      </c>
      <c r="D2876">
        <v>2</v>
      </c>
      <c r="E2876">
        <v>4</v>
      </c>
      <c r="F2876" t="s">
        <v>369</v>
      </c>
      <c r="G2876" t="s">
        <v>5947</v>
      </c>
      <c r="H2876">
        <v>7</v>
      </c>
      <c r="I2876">
        <v>102194</v>
      </c>
      <c r="J2876">
        <v>4</v>
      </c>
      <c r="K2876" t="s">
        <v>7141</v>
      </c>
      <c r="L2876">
        <v>0</v>
      </c>
      <c r="M2876" t="s">
        <v>5520</v>
      </c>
      <c r="N2876">
        <v>53003.9</v>
      </c>
      <c r="O2876">
        <v>0</v>
      </c>
      <c r="P2876">
        <v>0</v>
      </c>
      <c r="Q2876">
        <v>0</v>
      </c>
      <c r="R2876">
        <v>0</v>
      </c>
      <c r="S2876">
        <v>53003.9</v>
      </c>
    </row>
    <row r="2877" spans="1:19" x14ac:dyDescent="0.35">
      <c r="A2877">
        <v>2024</v>
      </c>
      <c r="B2877" t="s">
        <v>5763</v>
      </c>
      <c r="C2877">
        <v>18</v>
      </c>
      <c r="D2877">
        <v>2</v>
      </c>
      <c r="E2877">
        <v>9</v>
      </c>
      <c r="F2877" t="s">
        <v>327</v>
      </c>
      <c r="G2877" t="s">
        <v>5948</v>
      </c>
      <c r="H2877">
        <v>7</v>
      </c>
      <c r="I2877">
        <v>102194</v>
      </c>
      <c r="J2877">
        <v>4</v>
      </c>
      <c r="K2877" t="s">
        <v>7141</v>
      </c>
      <c r="L2877">
        <v>0</v>
      </c>
      <c r="M2877" t="s">
        <v>5520</v>
      </c>
      <c r="N2877">
        <v>11876.91</v>
      </c>
      <c r="O2877">
        <v>0</v>
      </c>
      <c r="P2877">
        <v>0</v>
      </c>
      <c r="Q2877">
        <v>0</v>
      </c>
      <c r="R2877">
        <v>0</v>
      </c>
      <c r="S2877">
        <v>11876.91</v>
      </c>
    </row>
    <row r="2878" spans="1:19" x14ac:dyDescent="0.35">
      <c r="A2878">
        <v>2024</v>
      </c>
      <c r="B2878" t="s">
        <v>5763</v>
      </c>
      <c r="C2878">
        <v>18</v>
      </c>
      <c r="D2878">
        <v>2</v>
      </c>
      <c r="E2878">
        <v>11</v>
      </c>
      <c r="F2878" t="s">
        <v>278</v>
      </c>
      <c r="G2878" t="s">
        <v>5949</v>
      </c>
      <c r="H2878">
        <v>7</v>
      </c>
      <c r="I2878">
        <v>102194</v>
      </c>
      <c r="J2878">
        <v>4</v>
      </c>
      <c r="K2878" t="s">
        <v>7141</v>
      </c>
      <c r="L2878">
        <v>0</v>
      </c>
      <c r="M2878" t="s">
        <v>5520</v>
      </c>
      <c r="N2878">
        <v>32115.21</v>
      </c>
      <c r="O2878">
        <v>0</v>
      </c>
      <c r="P2878">
        <v>0</v>
      </c>
      <c r="Q2878">
        <v>0</v>
      </c>
      <c r="R2878">
        <v>0</v>
      </c>
      <c r="S2878">
        <v>32115.21</v>
      </c>
    </row>
    <row r="2879" spans="1:19" x14ac:dyDescent="0.35">
      <c r="A2879">
        <v>2024</v>
      </c>
      <c r="B2879" t="s">
        <v>5763</v>
      </c>
      <c r="C2879">
        <v>18</v>
      </c>
      <c r="D2879">
        <v>2</v>
      </c>
      <c r="E2879">
        <v>12</v>
      </c>
      <c r="F2879" t="s">
        <v>125</v>
      </c>
      <c r="G2879" t="s">
        <v>6564</v>
      </c>
      <c r="H2879">
        <v>7</v>
      </c>
      <c r="I2879">
        <v>102194</v>
      </c>
      <c r="J2879">
        <v>3</v>
      </c>
      <c r="K2879" t="s">
        <v>7141</v>
      </c>
      <c r="L2879">
        <v>0</v>
      </c>
      <c r="M2879" t="s">
        <v>5520</v>
      </c>
      <c r="N2879">
        <v>1403.11</v>
      </c>
      <c r="O2879">
        <v>0</v>
      </c>
      <c r="P2879">
        <v>0</v>
      </c>
      <c r="Q2879">
        <v>0</v>
      </c>
      <c r="R2879">
        <v>0</v>
      </c>
      <c r="S2879">
        <v>1403.11</v>
      </c>
    </row>
    <row r="2880" spans="1:19" x14ac:dyDescent="0.35">
      <c r="A2880">
        <v>2024</v>
      </c>
      <c r="B2880" t="s">
        <v>5844</v>
      </c>
      <c r="C2880">
        <v>19</v>
      </c>
      <c r="D2880">
        <v>2</v>
      </c>
      <c r="E2880">
        <v>1</v>
      </c>
      <c r="F2880" t="s">
        <v>567</v>
      </c>
      <c r="G2880" t="s">
        <v>6565</v>
      </c>
      <c r="H2880">
        <v>7</v>
      </c>
      <c r="I2880">
        <v>102194</v>
      </c>
      <c r="J2880">
        <v>4</v>
      </c>
      <c r="K2880" t="s">
        <v>7141</v>
      </c>
      <c r="L2880">
        <v>0</v>
      </c>
      <c r="M2880" t="s">
        <v>5520</v>
      </c>
      <c r="N2880">
        <v>28139.200000000001</v>
      </c>
      <c r="O2880">
        <v>0</v>
      </c>
      <c r="P2880">
        <v>0</v>
      </c>
      <c r="Q2880">
        <v>0</v>
      </c>
      <c r="R2880">
        <v>0</v>
      </c>
      <c r="S2880">
        <v>28139.200000000001</v>
      </c>
    </row>
    <row r="2881" spans="1:19" x14ac:dyDescent="0.35">
      <c r="A2881">
        <v>2024</v>
      </c>
      <c r="B2881" t="s">
        <v>5844</v>
      </c>
      <c r="C2881">
        <v>19</v>
      </c>
      <c r="D2881">
        <v>2</v>
      </c>
      <c r="E2881">
        <v>2</v>
      </c>
      <c r="F2881" t="s">
        <v>500</v>
      </c>
      <c r="G2881" t="s">
        <v>6566</v>
      </c>
      <c r="H2881">
        <v>7</v>
      </c>
      <c r="I2881">
        <v>102194</v>
      </c>
      <c r="J2881">
        <v>4</v>
      </c>
      <c r="K2881" t="s">
        <v>7141</v>
      </c>
      <c r="L2881">
        <v>0</v>
      </c>
      <c r="M2881" t="s">
        <v>5520</v>
      </c>
      <c r="N2881">
        <v>16238.91</v>
      </c>
      <c r="O2881">
        <v>5722.2</v>
      </c>
      <c r="P2881">
        <v>0</v>
      </c>
      <c r="Q2881">
        <v>8000</v>
      </c>
      <c r="R2881">
        <v>0</v>
      </c>
      <c r="S2881">
        <v>13961.11</v>
      </c>
    </row>
    <row r="2882" spans="1:19" x14ac:dyDescent="0.35">
      <c r="A2882">
        <v>2024</v>
      </c>
      <c r="B2882" t="s">
        <v>5844</v>
      </c>
      <c r="C2882">
        <v>19</v>
      </c>
      <c r="D2882">
        <v>2</v>
      </c>
      <c r="E2882">
        <v>3</v>
      </c>
      <c r="F2882" t="s">
        <v>521</v>
      </c>
      <c r="G2882" t="s">
        <v>5950</v>
      </c>
      <c r="H2882">
        <v>7</v>
      </c>
      <c r="I2882">
        <v>102194</v>
      </c>
      <c r="J2882">
        <v>4</v>
      </c>
      <c r="K2882" t="s">
        <v>7141</v>
      </c>
      <c r="L2882">
        <v>0</v>
      </c>
      <c r="M2882" t="s">
        <v>5520</v>
      </c>
      <c r="N2882">
        <v>26766.52</v>
      </c>
      <c r="O2882">
        <v>1141.6099999999999</v>
      </c>
      <c r="P2882">
        <v>0</v>
      </c>
      <c r="Q2882">
        <v>0</v>
      </c>
      <c r="R2882">
        <v>0</v>
      </c>
      <c r="S2882">
        <v>27908.13</v>
      </c>
    </row>
    <row r="2883" spans="1:19" x14ac:dyDescent="0.35">
      <c r="A2883">
        <v>2024</v>
      </c>
      <c r="B2883" t="s">
        <v>5844</v>
      </c>
      <c r="C2883">
        <v>19</v>
      </c>
      <c r="D2883">
        <v>2</v>
      </c>
      <c r="E2883">
        <v>5</v>
      </c>
      <c r="F2883" t="s">
        <v>569</v>
      </c>
      <c r="G2883" t="s">
        <v>6567</v>
      </c>
      <c r="H2883">
        <v>7</v>
      </c>
      <c r="I2883">
        <v>102194</v>
      </c>
      <c r="J2883">
        <v>4</v>
      </c>
      <c r="K2883" t="s">
        <v>7141</v>
      </c>
      <c r="L2883">
        <v>0</v>
      </c>
      <c r="M2883" t="s">
        <v>5520</v>
      </c>
      <c r="N2883">
        <v>687.85</v>
      </c>
      <c r="O2883">
        <v>0</v>
      </c>
      <c r="P2883">
        <v>0</v>
      </c>
      <c r="Q2883">
        <v>0</v>
      </c>
      <c r="R2883">
        <v>0</v>
      </c>
      <c r="S2883">
        <v>687.85</v>
      </c>
    </row>
    <row r="2884" spans="1:19" x14ac:dyDescent="0.35">
      <c r="A2884">
        <v>2024</v>
      </c>
      <c r="B2884" t="s">
        <v>5844</v>
      </c>
      <c r="C2884">
        <v>19</v>
      </c>
      <c r="D2884">
        <v>2</v>
      </c>
      <c r="E2884">
        <v>6</v>
      </c>
      <c r="F2884" t="s">
        <v>570</v>
      </c>
      <c r="G2884" t="s">
        <v>5951</v>
      </c>
      <c r="H2884">
        <v>7</v>
      </c>
      <c r="I2884">
        <v>102194</v>
      </c>
      <c r="J2884">
        <v>2</v>
      </c>
      <c r="K2884" t="s">
        <v>7141</v>
      </c>
      <c r="L2884">
        <v>0</v>
      </c>
      <c r="M2884" t="s">
        <v>5520</v>
      </c>
      <c r="N2884">
        <v>6003.81</v>
      </c>
      <c r="O2884">
        <v>0</v>
      </c>
      <c r="P2884">
        <v>0</v>
      </c>
      <c r="Q2884">
        <v>225</v>
      </c>
      <c r="R2884">
        <v>0</v>
      </c>
      <c r="S2884">
        <v>5778.81</v>
      </c>
    </row>
    <row r="2885" spans="1:19" x14ac:dyDescent="0.35">
      <c r="A2885">
        <v>2024</v>
      </c>
      <c r="B2885" t="s">
        <v>5844</v>
      </c>
      <c r="C2885">
        <v>19</v>
      </c>
      <c r="D2885">
        <v>2</v>
      </c>
      <c r="E2885">
        <v>7</v>
      </c>
      <c r="F2885" t="s">
        <v>571</v>
      </c>
      <c r="G2885" t="s">
        <v>6568</v>
      </c>
      <c r="H2885">
        <v>7</v>
      </c>
      <c r="I2885">
        <v>102194</v>
      </c>
      <c r="J2885">
        <v>4</v>
      </c>
      <c r="K2885" t="s">
        <v>7141</v>
      </c>
      <c r="L2885">
        <v>0</v>
      </c>
      <c r="M2885" t="s">
        <v>5520</v>
      </c>
      <c r="N2885">
        <v>9999.7999999999993</v>
      </c>
      <c r="O2885">
        <v>0</v>
      </c>
      <c r="P2885">
        <v>0</v>
      </c>
      <c r="Q2885">
        <v>0</v>
      </c>
      <c r="R2885">
        <v>0</v>
      </c>
      <c r="S2885">
        <v>9999.7999999999993</v>
      </c>
    </row>
    <row r="2886" spans="1:19" x14ac:dyDescent="0.35">
      <c r="A2886">
        <v>2024</v>
      </c>
      <c r="B2886" t="s">
        <v>5844</v>
      </c>
      <c r="C2886">
        <v>19</v>
      </c>
      <c r="D2886">
        <v>2</v>
      </c>
      <c r="E2886">
        <v>8</v>
      </c>
      <c r="F2886" t="s">
        <v>300</v>
      </c>
      <c r="G2886" t="s">
        <v>6184</v>
      </c>
      <c r="H2886">
        <v>7</v>
      </c>
      <c r="I2886">
        <v>102194</v>
      </c>
      <c r="J2886">
        <v>120667</v>
      </c>
      <c r="K2886" t="s">
        <v>7141</v>
      </c>
      <c r="L2886">
        <v>0</v>
      </c>
      <c r="M2886" t="s">
        <v>5520</v>
      </c>
      <c r="N2886">
        <v>9783.6299999999992</v>
      </c>
      <c r="O2886">
        <v>0</v>
      </c>
      <c r="P2886">
        <v>0</v>
      </c>
      <c r="Q2886">
        <v>0</v>
      </c>
      <c r="R2886">
        <v>0</v>
      </c>
      <c r="S2886">
        <v>9783.6299999999992</v>
      </c>
    </row>
    <row r="2887" spans="1:19" x14ac:dyDescent="0.35">
      <c r="A2887">
        <v>2024</v>
      </c>
      <c r="B2887" t="s">
        <v>5844</v>
      </c>
      <c r="C2887">
        <v>19</v>
      </c>
      <c r="D2887">
        <v>2</v>
      </c>
      <c r="E2887">
        <v>9</v>
      </c>
      <c r="F2887" t="s">
        <v>254</v>
      </c>
      <c r="G2887" t="s">
        <v>6569</v>
      </c>
      <c r="H2887">
        <v>7</v>
      </c>
      <c r="I2887">
        <v>102194</v>
      </c>
      <c r="J2887">
        <v>2</v>
      </c>
      <c r="K2887" t="s">
        <v>7141</v>
      </c>
      <c r="L2887">
        <v>0</v>
      </c>
      <c r="M2887" t="s">
        <v>5520</v>
      </c>
      <c r="N2887">
        <v>2200</v>
      </c>
      <c r="O2887">
        <v>0</v>
      </c>
      <c r="P2887">
        <v>0</v>
      </c>
      <c r="Q2887">
        <v>0</v>
      </c>
      <c r="R2887">
        <v>0</v>
      </c>
      <c r="S2887">
        <v>2200</v>
      </c>
    </row>
    <row r="2888" spans="1:19" x14ac:dyDescent="0.35">
      <c r="A2888">
        <v>2024</v>
      </c>
      <c r="B2888" t="s">
        <v>5844</v>
      </c>
      <c r="C2888">
        <v>19</v>
      </c>
      <c r="D2888">
        <v>2</v>
      </c>
      <c r="E2888">
        <v>10</v>
      </c>
      <c r="F2888" t="s">
        <v>311</v>
      </c>
      <c r="G2888" t="s">
        <v>6570</v>
      </c>
      <c r="H2888">
        <v>7</v>
      </c>
      <c r="I2888">
        <v>102194</v>
      </c>
      <c r="J2888">
        <v>5</v>
      </c>
      <c r="K2888" t="s">
        <v>7141</v>
      </c>
      <c r="L2888">
        <v>0</v>
      </c>
      <c r="M2888" t="s">
        <v>5520</v>
      </c>
      <c r="N2888">
        <v>18485.650000000001</v>
      </c>
      <c r="O2888">
        <v>0</v>
      </c>
      <c r="P2888">
        <v>0</v>
      </c>
      <c r="Q2888">
        <v>0</v>
      </c>
      <c r="R2888">
        <v>0</v>
      </c>
      <c r="S2888">
        <v>18485.650000000001</v>
      </c>
    </row>
    <row r="2889" spans="1:19" x14ac:dyDescent="0.35">
      <c r="A2889">
        <v>2024</v>
      </c>
      <c r="B2889" t="s">
        <v>5844</v>
      </c>
      <c r="C2889">
        <v>19</v>
      </c>
      <c r="D2889">
        <v>2</v>
      </c>
      <c r="E2889">
        <v>11</v>
      </c>
      <c r="F2889" t="s">
        <v>314</v>
      </c>
      <c r="G2889" t="s">
        <v>5845</v>
      </c>
      <c r="H2889">
        <v>7</v>
      </c>
      <c r="I2889">
        <v>102194</v>
      </c>
      <c r="J2889">
        <v>5</v>
      </c>
      <c r="K2889" t="s">
        <v>7141</v>
      </c>
      <c r="L2889">
        <v>0</v>
      </c>
      <c r="M2889" t="s">
        <v>5520</v>
      </c>
      <c r="N2889">
        <v>13647.24</v>
      </c>
      <c r="O2889">
        <v>0</v>
      </c>
      <c r="P2889">
        <v>0</v>
      </c>
      <c r="Q2889">
        <v>0</v>
      </c>
      <c r="R2889">
        <v>0</v>
      </c>
      <c r="S2889">
        <v>13647.24</v>
      </c>
    </row>
    <row r="2890" spans="1:19" x14ac:dyDescent="0.35">
      <c r="A2890">
        <v>2024</v>
      </c>
      <c r="B2890" t="s">
        <v>5844</v>
      </c>
      <c r="C2890">
        <v>19</v>
      </c>
      <c r="D2890">
        <v>2</v>
      </c>
      <c r="E2890">
        <v>12</v>
      </c>
      <c r="F2890" t="s">
        <v>533</v>
      </c>
      <c r="G2890" t="s">
        <v>6185</v>
      </c>
      <c r="H2890">
        <v>7</v>
      </c>
      <c r="I2890">
        <v>102194</v>
      </c>
      <c r="J2890">
        <v>4</v>
      </c>
      <c r="K2890" t="s">
        <v>7141</v>
      </c>
      <c r="L2890">
        <v>0</v>
      </c>
      <c r="M2890" t="s">
        <v>5520</v>
      </c>
      <c r="N2890">
        <v>55240</v>
      </c>
      <c r="O2890">
        <v>0</v>
      </c>
      <c r="P2890">
        <v>0</v>
      </c>
      <c r="Q2890">
        <v>40000</v>
      </c>
      <c r="R2890">
        <v>0</v>
      </c>
      <c r="S2890">
        <v>15240</v>
      </c>
    </row>
    <row r="2891" spans="1:19" x14ac:dyDescent="0.35">
      <c r="A2891">
        <v>2024</v>
      </c>
      <c r="B2891" t="s">
        <v>5569</v>
      </c>
      <c r="C2891">
        <v>20</v>
      </c>
      <c r="D2891">
        <v>2</v>
      </c>
      <c r="E2891">
        <v>6</v>
      </c>
      <c r="F2891" t="s">
        <v>575</v>
      </c>
      <c r="G2891" t="s">
        <v>5952</v>
      </c>
      <c r="H2891">
        <v>7</v>
      </c>
      <c r="I2891">
        <v>102194</v>
      </c>
      <c r="J2891">
        <v>5</v>
      </c>
      <c r="K2891" t="s">
        <v>7141</v>
      </c>
      <c r="L2891">
        <v>0</v>
      </c>
      <c r="M2891" t="s">
        <v>5520</v>
      </c>
      <c r="N2891">
        <v>106545.72</v>
      </c>
      <c r="O2891">
        <v>0</v>
      </c>
      <c r="P2891">
        <v>0</v>
      </c>
      <c r="Q2891">
        <v>44025.77</v>
      </c>
      <c r="R2891">
        <v>0</v>
      </c>
      <c r="S2891">
        <v>62519.95</v>
      </c>
    </row>
    <row r="2892" spans="1:19" x14ac:dyDescent="0.35">
      <c r="A2892">
        <v>2024</v>
      </c>
      <c r="B2892" t="s">
        <v>5569</v>
      </c>
      <c r="C2892">
        <v>20</v>
      </c>
      <c r="D2892">
        <v>2</v>
      </c>
      <c r="E2892">
        <v>7</v>
      </c>
      <c r="F2892" t="s">
        <v>369</v>
      </c>
      <c r="G2892" t="s">
        <v>7067</v>
      </c>
      <c r="H2892">
        <v>7</v>
      </c>
      <c r="I2892">
        <v>102194</v>
      </c>
      <c r="J2892">
        <v>61</v>
      </c>
      <c r="K2892" t="s">
        <v>7142</v>
      </c>
      <c r="L2892">
        <v>0</v>
      </c>
      <c r="M2892" t="s">
        <v>5520</v>
      </c>
      <c r="N2892">
        <v>2048.9899999999998</v>
      </c>
      <c r="O2892">
        <v>0</v>
      </c>
      <c r="P2892">
        <v>0</v>
      </c>
      <c r="Q2892">
        <v>0</v>
      </c>
      <c r="R2892">
        <v>0</v>
      </c>
      <c r="S2892">
        <v>2048.9899999999998</v>
      </c>
    </row>
    <row r="2893" spans="1:19" x14ac:dyDescent="0.35">
      <c r="A2893">
        <v>2024</v>
      </c>
      <c r="B2893" t="s">
        <v>5569</v>
      </c>
      <c r="C2893">
        <v>20</v>
      </c>
      <c r="D2893">
        <v>2</v>
      </c>
      <c r="E2893">
        <v>11</v>
      </c>
      <c r="F2893" t="s">
        <v>577</v>
      </c>
      <c r="G2893" t="s">
        <v>5954</v>
      </c>
      <c r="H2893">
        <v>7</v>
      </c>
      <c r="I2893">
        <v>102194</v>
      </c>
      <c r="J2893">
        <v>113</v>
      </c>
      <c r="K2893" t="s">
        <v>7141</v>
      </c>
      <c r="L2893">
        <v>0</v>
      </c>
      <c r="M2893" t="s">
        <v>5520</v>
      </c>
      <c r="N2893">
        <v>3146244.04</v>
      </c>
      <c r="O2893">
        <v>739030.07</v>
      </c>
      <c r="P2893">
        <v>0</v>
      </c>
      <c r="Q2893">
        <v>0</v>
      </c>
      <c r="R2893">
        <v>0</v>
      </c>
      <c r="S2893">
        <v>3885274.11</v>
      </c>
    </row>
    <row r="2894" spans="1:19" x14ac:dyDescent="0.35">
      <c r="A2894">
        <v>2024</v>
      </c>
      <c r="B2894" t="s">
        <v>5569</v>
      </c>
      <c r="C2894">
        <v>20</v>
      </c>
      <c r="D2894">
        <v>2</v>
      </c>
      <c r="E2894">
        <v>14</v>
      </c>
      <c r="F2894" t="s">
        <v>278</v>
      </c>
      <c r="G2894" t="s">
        <v>5955</v>
      </c>
      <c r="H2894">
        <v>7</v>
      </c>
      <c r="I2894">
        <v>102194</v>
      </c>
      <c r="J2894">
        <v>61</v>
      </c>
      <c r="K2894" t="s">
        <v>7141</v>
      </c>
      <c r="L2894">
        <v>0</v>
      </c>
      <c r="M2894" t="s">
        <v>5520</v>
      </c>
      <c r="N2894">
        <v>228999.82</v>
      </c>
      <c r="O2894">
        <v>66000</v>
      </c>
      <c r="P2894">
        <v>0</v>
      </c>
      <c r="Q2894">
        <v>22827.52</v>
      </c>
      <c r="R2894">
        <v>0</v>
      </c>
      <c r="S2894">
        <v>272172.3</v>
      </c>
    </row>
    <row r="2895" spans="1:19" x14ac:dyDescent="0.35">
      <c r="A2895">
        <v>2024</v>
      </c>
      <c r="B2895" t="s">
        <v>5569</v>
      </c>
      <c r="C2895">
        <v>20</v>
      </c>
      <c r="D2895">
        <v>2</v>
      </c>
      <c r="E2895">
        <v>16</v>
      </c>
      <c r="F2895" t="s">
        <v>417</v>
      </c>
      <c r="G2895" t="s">
        <v>5570</v>
      </c>
      <c r="H2895">
        <v>7</v>
      </c>
      <c r="I2895">
        <v>102194</v>
      </c>
      <c r="J2895">
        <v>1130</v>
      </c>
      <c r="K2895" t="s">
        <v>7141</v>
      </c>
      <c r="L2895">
        <v>0</v>
      </c>
      <c r="M2895" t="s">
        <v>5520</v>
      </c>
      <c r="N2895">
        <v>220788.44</v>
      </c>
      <c r="O2895">
        <v>78000</v>
      </c>
      <c r="P2895">
        <v>0</v>
      </c>
      <c r="Q2895">
        <v>51080</v>
      </c>
      <c r="R2895">
        <v>0</v>
      </c>
      <c r="S2895">
        <v>247708.44</v>
      </c>
    </row>
    <row r="2896" spans="1:19" x14ac:dyDescent="0.35">
      <c r="A2896">
        <v>2024</v>
      </c>
      <c r="B2896" t="s">
        <v>6419</v>
      </c>
      <c r="C2896">
        <v>21</v>
      </c>
      <c r="D2896">
        <v>2</v>
      </c>
      <c r="E2896">
        <v>5</v>
      </c>
      <c r="F2896" t="s">
        <v>300</v>
      </c>
      <c r="G2896" t="s">
        <v>6573</v>
      </c>
      <c r="H2896">
        <v>7</v>
      </c>
      <c r="I2896">
        <v>900001</v>
      </c>
      <c r="J2896">
        <v>5</v>
      </c>
      <c r="K2896" t="s">
        <v>7141</v>
      </c>
      <c r="L2896">
        <v>0</v>
      </c>
      <c r="M2896" t="s">
        <v>5520</v>
      </c>
      <c r="N2896">
        <v>6255.86</v>
      </c>
      <c r="O2896">
        <v>1000</v>
      </c>
      <c r="P2896">
        <v>0</v>
      </c>
      <c r="Q2896">
        <v>3893.05</v>
      </c>
      <c r="R2896">
        <v>0</v>
      </c>
      <c r="S2896">
        <v>3362.81</v>
      </c>
    </row>
    <row r="2897" spans="1:19" x14ac:dyDescent="0.35">
      <c r="A2897">
        <v>2024</v>
      </c>
      <c r="B2897" t="s">
        <v>6163</v>
      </c>
      <c r="C2897">
        <v>22</v>
      </c>
      <c r="D2897">
        <v>2</v>
      </c>
      <c r="E2897">
        <v>1</v>
      </c>
      <c r="F2897" t="s">
        <v>555</v>
      </c>
      <c r="G2897" t="s">
        <v>6164</v>
      </c>
      <c r="H2897">
        <v>7</v>
      </c>
      <c r="I2897">
        <v>102194</v>
      </c>
      <c r="J2897">
        <v>102194</v>
      </c>
      <c r="K2897" t="s">
        <v>7141</v>
      </c>
      <c r="L2897">
        <v>0</v>
      </c>
      <c r="M2897" t="s">
        <v>5520</v>
      </c>
      <c r="N2897">
        <v>8153.17</v>
      </c>
      <c r="O2897">
        <v>1439.35</v>
      </c>
      <c r="P2897">
        <v>0</v>
      </c>
      <c r="Q2897">
        <v>0</v>
      </c>
      <c r="R2897">
        <v>0</v>
      </c>
      <c r="S2897">
        <v>9592.52</v>
      </c>
    </row>
    <row r="2898" spans="1:19" x14ac:dyDescent="0.35">
      <c r="A2898">
        <v>2024</v>
      </c>
      <c r="B2898" t="s">
        <v>6163</v>
      </c>
      <c r="C2898">
        <v>22</v>
      </c>
      <c r="D2898">
        <v>2</v>
      </c>
      <c r="E2898">
        <v>3</v>
      </c>
      <c r="F2898" t="s">
        <v>585</v>
      </c>
      <c r="G2898" t="s">
        <v>7152</v>
      </c>
      <c r="H2898">
        <v>7</v>
      </c>
      <c r="I2898">
        <v>102194</v>
      </c>
      <c r="J2898">
        <v>5</v>
      </c>
      <c r="K2898" t="s">
        <v>7141</v>
      </c>
      <c r="L2898">
        <v>0</v>
      </c>
      <c r="M2898" t="s">
        <v>5520</v>
      </c>
      <c r="N2898">
        <v>57804.81</v>
      </c>
      <c r="O2898">
        <v>0</v>
      </c>
      <c r="P2898">
        <v>0</v>
      </c>
      <c r="Q2898">
        <v>0</v>
      </c>
      <c r="R2898">
        <v>0</v>
      </c>
      <c r="S2898">
        <v>57804.81</v>
      </c>
    </row>
    <row r="2899" spans="1:19" x14ac:dyDescent="0.35">
      <c r="A2899">
        <v>2024</v>
      </c>
      <c r="B2899" t="s">
        <v>5554</v>
      </c>
      <c r="C2899">
        <v>23</v>
      </c>
      <c r="D2899">
        <v>2</v>
      </c>
      <c r="E2899">
        <v>1</v>
      </c>
      <c r="F2899" t="s">
        <v>587</v>
      </c>
      <c r="G2899" t="s">
        <v>5956</v>
      </c>
      <c r="H2899">
        <v>7</v>
      </c>
      <c r="I2899">
        <v>102194</v>
      </c>
      <c r="J2899">
        <v>6</v>
      </c>
      <c r="K2899" t="s">
        <v>7141</v>
      </c>
      <c r="L2899">
        <v>0</v>
      </c>
      <c r="M2899" t="s">
        <v>5520</v>
      </c>
      <c r="N2899">
        <v>1397.56</v>
      </c>
      <c r="O2899">
        <v>0</v>
      </c>
      <c r="P2899">
        <v>0</v>
      </c>
      <c r="Q2899">
        <v>0</v>
      </c>
      <c r="R2899">
        <v>0</v>
      </c>
      <c r="S2899">
        <v>1397.56</v>
      </c>
    </row>
    <row r="2900" spans="1:19" x14ac:dyDescent="0.35">
      <c r="A2900">
        <v>2024</v>
      </c>
      <c r="B2900" t="s">
        <v>5554</v>
      </c>
      <c r="C2900">
        <v>23</v>
      </c>
      <c r="D2900">
        <v>2</v>
      </c>
      <c r="E2900">
        <v>2</v>
      </c>
      <c r="F2900" t="s">
        <v>588</v>
      </c>
      <c r="G2900" t="s">
        <v>5675</v>
      </c>
      <c r="H2900">
        <v>7</v>
      </c>
      <c r="I2900">
        <v>102194</v>
      </c>
      <c r="J2900">
        <v>2</v>
      </c>
      <c r="K2900" t="s">
        <v>7141</v>
      </c>
      <c r="L2900">
        <v>0</v>
      </c>
      <c r="M2900" t="s">
        <v>5520</v>
      </c>
      <c r="N2900">
        <v>2721.85</v>
      </c>
      <c r="O2900">
        <v>0</v>
      </c>
      <c r="P2900">
        <v>0</v>
      </c>
      <c r="Q2900">
        <v>0</v>
      </c>
      <c r="R2900">
        <v>0</v>
      </c>
      <c r="S2900">
        <v>2721.85</v>
      </c>
    </row>
    <row r="2901" spans="1:19" x14ac:dyDescent="0.35">
      <c r="A2901">
        <v>2024</v>
      </c>
      <c r="B2901" t="s">
        <v>5554</v>
      </c>
      <c r="C2901">
        <v>23</v>
      </c>
      <c r="D2901">
        <v>2</v>
      </c>
      <c r="E2901">
        <v>3</v>
      </c>
      <c r="F2901" t="s">
        <v>589</v>
      </c>
      <c r="G2901" t="s">
        <v>7153</v>
      </c>
      <c r="H2901">
        <v>7</v>
      </c>
      <c r="I2901">
        <v>102194</v>
      </c>
      <c r="J2901">
        <v>3</v>
      </c>
      <c r="K2901" t="s">
        <v>7141</v>
      </c>
      <c r="L2901">
        <v>0</v>
      </c>
      <c r="M2901" t="s">
        <v>5520</v>
      </c>
      <c r="N2901">
        <v>48221.599999999999</v>
      </c>
      <c r="O2901">
        <v>0</v>
      </c>
      <c r="P2901">
        <v>0</v>
      </c>
      <c r="Q2901">
        <v>0</v>
      </c>
      <c r="R2901">
        <v>0</v>
      </c>
      <c r="S2901">
        <v>48221.599999999999</v>
      </c>
    </row>
    <row r="2902" spans="1:19" x14ac:dyDescent="0.35">
      <c r="A2902">
        <v>2024</v>
      </c>
      <c r="B2902" t="s">
        <v>5554</v>
      </c>
      <c r="C2902">
        <v>23</v>
      </c>
      <c r="D2902">
        <v>2</v>
      </c>
      <c r="E2902">
        <v>6</v>
      </c>
      <c r="F2902" t="s">
        <v>590</v>
      </c>
      <c r="G2902" t="s">
        <v>5555</v>
      </c>
      <c r="H2902">
        <v>7</v>
      </c>
      <c r="I2902">
        <v>102194</v>
      </c>
      <c r="J2902">
        <v>66</v>
      </c>
      <c r="K2902" t="s">
        <v>7141</v>
      </c>
      <c r="L2902">
        <v>0</v>
      </c>
      <c r="M2902" t="s">
        <v>5520</v>
      </c>
      <c r="N2902">
        <v>593</v>
      </c>
      <c r="O2902">
        <v>0</v>
      </c>
      <c r="P2902">
        <v>0</v>
      </c>
      <c r="Q2902">
        <v>0</v>
      </c>
      <c r="R2902">
        <v>0</v>
      </c>
      <c r="S2902">
        <v>593</v>
      </c>
    </row>
    <row r="2903" spans="1:19" x14ac:dyDescent="0.35">
      <c r="A2903">
        <v>2024</v>
      </c>
      <c r="B2903" t="s">
        <v>5554</v>
      </c>
      <c r="C2903">
        <v>23</v>
      </c>
      <c r="D2903">
        <v>2</v>
      </c>
      <c r="E2903">
        <v>7</v>
      </c>
      <c r="F2903" t="s">
        <v>412</v>
      </c>
      <c r="G2903" t="s">
        <v>6577</v>
      </c>
      <c r="H2903">
        <v>7</v>
      </c>
      <c r="I2903">
        <v>102194</v>
      </c>
      <c r="J2903">
        <v>4</v>
      </c>
      <c r="K2903" t="s">
        <v>7141</v>
      </c>
      <c r="L2903">
        <v>0</v>
      </c>
      <c r="M2903" t="s">
        <v>5520</v>
      </c>
      <c r="N2903">
        <v>1015.08</v>
      </c>
      <c r="O2903">
        <v>0</v>
      </c>
      <c r="P2903">
        <v>0</v>
      </c>
      <c r="Q2903">
        <v>400</v>
      </c>
      <c r="R2903">
        <v>0</v>
      </c>
      <c r="S2903">
        <v>615.08000000000004</v>
      </c>
    </row>
    <row r="2904" spans="1:19" x14ac:dyDescent="0.35">
      <c r="A2904">
        <v>2024</v>
      </c>
      <c r="B2904" t="s">
        <v>5554</v>
      </c>
      <c r="C2904">
        <v>23</v>
      </c>
      <c r="D2904">
        <v>2</v>
      </c>
      <c r="E2904">
        <v>8</v>
      </c>
      <c r="F2904" t="s">
        <v>591</v>
      </c>
      <c r="G2904" t="s">
        <v>7154</v>
      </c>
      <c r="H2904">
        <v>7</v>
      </c>
      <c r="I2904">
        <v>102194</v>
      </c>
      <c r="J2904">
        <v>3</v>
      </c>
      <c r="K2904" t="s">
        <v>7141</v>
      </c>
      <c r="L2904">
        <v>0</v>
      </c>
      <c r="M2904" t="s">
        <v>5520</v>
      </c>
      <c r="N2904">
        <v>3493.74</v>
      </c>
      <c r="O2904">
        <v>0</v>
      </c>
      <c r="P2904">
        <v>0</v>
      </c>
      <c r="Q2904">
        <v>0</v>
      </c>
      <c r="R2904">
        <v>0</v>
      </c>
      <c r="S2904">
        <v>3493.74</v>
      </c>
    </row>
    <row r="2905" spans="1:19" x14ac:dyDescent="0.35">
      <c r="A2905">
        <v>2024</v>
      </c>
      <c r="B2905" t="s">
        <v>5554</v>
      </c>
      <c r="C2905">
        <v>23</v>
      </c>
      <c r="D2905">
        <v>2</v>
      </c>
      <c r="E2905">
        <v>10</v>
      </c>
      <c r="F2905" t="s">
        <v>455</v>
      </c>
      <c r="G2905" t="s">
        <v>5958</v>
      </c>
      <c r="H2905">
        <v>7</v>
      </c>
      <c r="I2905">
        <v>102194</v>
      </c>
      <c r="J2905">
        <v>6</v>
      </c>
      <c r="K2905" t="s">
        <v>7141</v>
      </c>
      <c r="L2905">
        <v>0</v>
      </c>
      <c r="M2905" t="s">
        <v>5520</v>
      </c>
      <c r="N2905">
        <v>18317.91</v>
      </c>
      <c r="O2905">
        <v>0</v>
      </c>
      <c r="P2905">
        <v>0</v>
      </c>
      <c r="Q2905">
        <v>0</v>
      </c>
      <c r="R2905">
        <v>0</v>
      </c>
      <c r="S2905">
        <v>18317.91</v>
      </c>
    </row>
    <row r="2906" spans="1:19" x14ac:dyDescent="0.35">
      <c r="A2906">
        <v>2024</v>
      </c>
      <c r="B2906" t="s">
        <v>5554</v>
      </c>
      <c r="C2906">
        <v>23</v>
      </c>
      <c r="D2906">
        <v>2</v>
      </c>
      <c r="E2906">
        <v>11</v>
      </c>
      <c r="F2906" t="s">
        <v>282</v>
      </c>
      <c r="G2906" t="s">
        <v>5711</v>
      </c>
      <c r="H2906">
        <v>7</v>
      </c>
      <c r="I2906">
        <v>102194</v>
      </c>
      <c r="J2906">
        <v>3</v>
      </c>
      <c r="K2906" t="s">
        <v>7141</v>
      </c>
      <c r="L2906">
        <v>0</v>
      </c>
      <c r="M2906" t="s">
        <v>5520</v>
      </c>
      <c r="N2906">
        <v>2490.65</v>
      </c>
      <c r="O2906">
        <v>0</v>
      </c>
      <c r="P2906">
        <v>0</v>
      </c>
      <c r="Q2906">
        <v>0</v>
      </c>
      <c r="R2906">
        <v>0</v>
      </c>
      <c r="S2906">
        <v>2490.65</v>
      </c>
    </row>
    <row r="2907" spans="1:19" x14ac:dyDescent="0.35">
      <c r="A2907">
        <v>2024</v>
      </c>
      <c r="B2907" t="s">
        <v>5656</v>
      </c>
      <c r="C2907">
        <v>24</v>
      </c>
      <c r="D2907">
        <v>2</v>
      </c>
      <c r="E2907">
        <v>4</v>
      </c>
      <c r="F2907" t="s">
        <v>552</v>
      </c>
      <c r="G2907" t="s">
        <v>6765</v>
      </c>
      <c r="H2907">
        <v>7</v>
      </c>
      <c r="I2907">
        <v>102194</v>
      </c>
      <c r="J2907">
        <v>3</v>
      </c>
      <c r="K2907" t="s">
        <v>7141</v>
      </c>
      <c r="L2907">
        <v>0</v>
      </c>
      <c r="M2907" t="s">
        <v>5520</v>
      </c>
      <c r="N2907">
        <v>657</v>
      </c>
      <c r="O2907">
        <v>0</v>
      </c>
      <c r="P2907">
        <v>0</v>
      </c>
      <c r="Q2907">
        <v>0</v>
      </c>
      <c r="R2907">
        <v>0</v>
      </c>
      <c r="S2907">
        <v>657</v>
      </c>
    </row>
    <row r="2908" spans="1:19" x14ac:dyDescent="0.35">
      <c r="A2908">
        <v>2024</v>
      </c>
      <c r="B2908" t="s">
        <v>5656</v>
      </c>
      <c r="C2908">
        <v>24</v>
      </c>
      <c r="D2908">
        <v>2</v>
      </c>
      <c r="E2908">
        <v>6</v>
      </c>
      <c r="F2908" t="s">
        <v>595</v>
      </c>
      <c r="G2908" t="s">
        <v>6581</v>
      </c>
      <c r="H2908">
        <v>7</v>
      </c>
      <c r="I2908">
        <v>102194</v>
      </c>
      <c r="J2908">
        <v>3</v>
      </c>
      <c r="K2908" t="s">
        <v>7141</v>
      </c>
      <c r="L2908">
        <v>0</v>
      </c>
      <c r="M2908" t="s">
        <v>5520</v>
      </c>
      <c r="N2908">
        <v>6731.63</v>
      </c>
      <c r="O2908">
        <v>0</v>
      </c>
      <c r="P2908">
        <v>0</v>
      </c>
      <c r="Q2908">
        <v>0</v>
      </c>
      <c r="R2908">
        <v>0</v>
      </c>
      <c r="S2908">
        <v>6731.63</v>
      </c>
    </row>
    <row r="2909" spans="1:19" x14ac:dyDescent="0.35">
      <c r="A2909">
        <v>2024</v>
      </c>
      <c r="B2909" t="s">
        <v>5656</v>
      </c>
      <c r="C2909">
        <v>24</v>
      </c>
      <c r="D2909">
        <v>2</v>
      </c>
      <c r="E2909">
        <v>7</v>
      </c>
      <c r="F2909" t="s">
        <v>596</v>
      </c>
      <c r="G2909" t="s">
        <v>6582</v>
      </c>
      <c r="H2909">
        <v>7</v>
      </c>
      <c r="I2909">
        <v>102194</v>
      </c>
      <c r="J2909">
        <v>3</v>
      </c>
      <c r="K2909" t="s">
        <v>7141</v>
      </c>
      <c r="L2909">
        <v>0</v>
      </c>
      <c r="M2909" t="s">
        <v>5520</v>
      </c>
      <c r="N2909">
        <v>8609.26</v>
      </c>
      <c r="O2909">
        <v>0</v>
      </c>
      <c r="P2909">
        <v>0</v>
      </c>
      <c r="Q2909">
        <v>0</v>
      </c>
      <c r="R2909">
        <v>0</v>
      </c>
      <c r="S2909">
        <v>8609.26</v>
      </c>
    </row>
    <row r="2910" spans="1:19" x14ac:dyDescent="0.35">
      <c r="A2910">
        <v>2024</v>
      </c>
      <c r="B2910" t="s">
        <v>5656</v>
      </c>
      <c r="C2910">
        <v>24</v>
      </c>
      <c r="D2910">
        <v>2</v>
      </c>
      <c r="E2910">
        <v>9</v>
      </c>
      <c r="F2910" t="s">
        <v>524</v>
      </c>
      <c r="G2910" t="s">
        <v>6584</v>
      </c>
      <c r="H2910">
        <v>7</v>
      </c>
      <c r="I2910">
        <v>102194</v>
      </c>
      <c r="J2910">
        <v>3</v>
      </c>
      <c r="K2910" t="s">
        <v>7141</v>
      </c>
      <c r="L2910">
        <v>0</v>
      </c>
      <c r="M2910" t="s">
        <v>5520</v>
      </c>
      <c r="N2910">
        <v>1129.56</v>
      </c>
      <c r="O2910">
        <v>368.39</v>
      </c>
      <c r="P2910">
        <v>0</v>
      </c>
      <c r="Q2910">
        <v>626</v>
      </c>
      <c r="R2910">
        <v>0</v>
      </c>
      <c r="S2910">
        <v>871.95</v>
      </c>
    </row>
    <row r="2911" spans="1:19" x14ac:dyDescent="0.35">
      <c r="A2911">
        <v>2024</v>
      </c>
      <c r="B2911" t="s">
        <v>5656</v>
      </c>
      <c r="C2911">
        <v>24</v>
      </c>
      <c r="D2911">
        <v>2</v>
      </c>
      <c r="E2911">
        <v>12</v>
      </c>
      <c r="F2911" t="s">
        <v>340</v>
      </c>
      <c r="G2911" t="s">
        <v>5960</v>
      </c>
      <c r="H2911">
        <v>7</v>
      </c>
      <c r="I2911">
        <v>102194</v>
      </c>
      <c r="J2911">
        <v>4</v>
      </c>
      <c r="K2911" t="s">
        <v>7141</v>
      </c>
      <c r="L2911">
        <v>0</v>
      </c>
      <c r="M2911" t="s">
        <v>5520</v>
      </c>
      <c r="N2911">
        <v>55578.400000000001</v>
      </c>
      <c r="O2911">
        <v>7370</v>
      </c>
      <c r="P2911">
        <v>0</v>
      </c>
      <c r="Q2911">
        <v>0</v>
      </c>
      <c r="R2911">
        <v>0</v>
      </c>
      <c r="S2911">
        <v>62948.4</v>
      </c>
    </row>
    <row r="2912" spans="1:19" x14ac:dyDescent="0.35">
      <c r="A2912">
        <v>2024</v>
      </c>
      <c r="B2912" t="s">
        <v>5730</v>
      </c>
      <c r="C2912">
        <v>25</v>
      </c>
      <c r="D2912">
        <v>2</v>
      </c>
      <c r="E2912">
        <v>1</v>
      </c>
      <c r="F2912" t="s">
        <v>601</v>
      </c>
      <c r="G2912" t="s">
        <v>5731</v>
      </c>
      <c r="H2912">
        <v>7</v>
      </c>
      <c r="I2912">
        <v>102194</v>
      </c>
      <c r="J2912">
        <v>102194</v>
      </c>
      <c r="K2912" t="s">
        <v>7141</v>
      </c>
      <c r="L2912">
        <v>0</v>
      </c>
      <c r="M2912" t="s">
        <v>5520</v>
      </c>
      <c r="N2912">
        <v>79532.06</v>
      </c>
      <c r="O2912">
        <v>0</v>
      </c>
      <c r="P2912">
        <v>0</v>
      </c>
      <c r="Q2912">
        <v>0</v>
      </c>
      <c r="R2912">
        <v>0</v>
      </c>
      <c r="S2912">
        <v>79532.06</v>
      </c>
    </row>
    <row r="2913" spans="1:19" x14ac:dyDescent="0.35">
      <c r="A2913">
        <v>2024</v>
      </c>
      <c r="B2913" t="s">
        <v>5730</v>
      </c>
      <c r="C2913">
        <v>25</v>
      </c>
      <c r="D2913">
        <v>2</v>
      </c>
      <c r="E2913">
        <v>2</v>
      </c>
      <c r="F2913" t="s">
        <v>602</v>
      </c>
      <c r="G2913" t="s">
        <v>6422</v>
      </c>
      <c r="H2913">
        <v>7</v>
      </c>
      <c r="I2913">
        <v>102194</v>
      </c>
      <c r="J2913">
        <v>61</v>
      </c>
      <c r="K2913" t="s">
        <v>7142</v>
      </c>
      <c r="L2913">
        <v>0</v>
      </c>
      <c r="M2913" t="s">
        <v>5520</v>
      </c>
      <c r="N2913">
        <v>1928</v>
      </c>
      <c r="O2913">
        <v>0</v>
      </c>
      <c r="P2913">
        <v>0</v>
      </c>
      <c r="Q2913">
        <v>267.5</v>
      </c>
      <c r="R2913">
        <v>0</v>
      </c>
      <c r="S2913">
        <v>1660.5</v>
      </c>
    </row>
    <row r="2914" spans="1:19" x14ac:dyDescent="0.35">
      <c r="A2914">
        <v>2024</v>
      </c>
      <c r="B2914" t="s">
        <v>5730</v>
      </c>
      <c r="C2914">
        <v>25</v>
      </c>
      <c r="D2914">
        <v>2</v>
      </c>
      <c r="E2914">
        <v>5</v>
      </c>
      <c r="F2914" t="s">
        <v>412</v>
      </c>
      <c r="G2914" t="s">
        <v>5862</v>
      </c>
      <c r="H2914">
        <v>7</v>
      </c>
      <c r="I2914">
        <v>102194</v>
      </c>
      <c r="J2914">
        <v>5</v>
      </c>
      <c r="K2914" t="s">
        <v>7141</v>
      </c>
      <c r="L2914">
        <v>0</v>
      </c>
      <c r="M2914" t="s">
        <v>5520</v>
      </c>
      <c r="N2914">
        <v>5219.8</v>
      </c>
      <c r="O2914">
        <v>14923.7</v>
      </c>
      <c r="P2914">
        <v>0</v>
      </c>
      <c r="Q2914">
        <v>0</v>
      </c>
      <c r="R2914">
        <v>0</v>
      </c>
      <c r="S2914">
        <v>20143.5</v>
      </c>
    </row>
    <row r="2915" spans="1:19" x14ac:dyDescent="0.35">
      <c r="A2915">
        <v>2024</v>
      </c>
      <c r="B2915" t="s">
        <v>5730</v>
      </c>
      <c r="C2915">
        <v>25</v>
      </c>
      <c r="D2915">
        <v>2</v>
      </c>
      <c r="E2915">
        <v>6</v>
      </c>
      <c r="F2915" t="s">
        <v>604</v>
      </c>
      <c r="G2915" t="s">
        <v>6854</v>
      </c>
      <c r="H2915">
        <v>7</v>
      </c>
      <c r="I2915">
        <v>102194</v>
      </c>
      <c r="J2915">
        <v>102194</v>
      </c>
      <c r="K2915" t="s">
        <v>7141</v>
      </c>
      <c r="L2915">
        <v>0</v>
      </c>
      <c r="M2915" t="s">
        <v>5520</v>
      </c>
      <c r="N2915">
        <v>91884.86</v>
      </c>
      <c r="O2915">
        <v>0</v>
      </c>
      <c r="P2915">
        <v>0</v>
      </c>
      <c r="Q2915">
        <v>0</v>
      </c>
      <c r="R2915">
        <v>0</v>
      </c>
      <c r="S2915">
        <v>91884.86</v>
      </c>
    </row>
    <row r="2916" spans="1:19" x14ac:dyDescent="0.35">
      <c r="A2916">
        <v>2024</v>
      </c>
      <c r="B2916" t="s">
        <v>5730</v>
      </c>
      <c r="C2916">
        <v>25</v>
      </c>
      <c r="D2916">
        <v>2</v>
      </c>
      <c r="E2916">
        <v>7</v>
      </c>
      <c r="F2916" t="s">
        <v>278</v>
      </c>
      <c r="G2916" t="s">
        <v>5962</v>
      </c>
      <c r="H2916">
        <v>7</v>
      </c>
      <c r="I2916">
        <v>102194</v>
      </c>
      <c r="J2916">
        <v>102194</v>
      </c>
      <c r="K2916" t="s">
        <v>7141</v>
      </c>
      <c r="L2916">
        <v>0</v>
      </c>
      <c r="M2916" t="s">
        <v>5520</v>
      </c>
      <c r="N2916">
        <v>44585.71</v>
      </c>
      <c r="O2916">
        <v>28063.5</v>
      </c>
      <c r="P2916">
        <v>0</v>
      </c>
      <c r="Q2916">
        <v>0</v>
      </c>
      <c r="R2916">
        <v>0</v>
      </c>
      <c r="S2916">
        <v>72649.210000000006</v>
      </c>
    </row>
    <row r="2917" spans="1:19" x14ac:dyDescent="0.35">
      <c r="A2917">
        <v>2024</v>
      </c>
      <c r="B2917" t="s">
        <v>5730</v>
      </c>
      <c r="C2917">
        <v>25</v>
      </c>
      <c r="D2917">
        <v>2</v>
      </c>
      <c r="E2917">
        <v>8</v>
      </c>
      <c r="F2917" t="s">
        <v>351</v>
      </c>
      <c r="G2917" t="s">
        <v>5963</v>
      </c>
      <c r="H2917">
        <v>7</v>
      </c>
      <c r="I2917">
        <v>102194</v>
      </c>
      <c r="J2917">
        <v>5</v>
      </c>
      <c r="K2917" t="s">
        <v>7141</v>
      </c>
      <c r="L2917">
        <v>0</v>
      </c>
      <c r="M2917" t="s">
        <v>5520</v>
      </c>
      <c r="N2917">
        <v>11388.41</v>
      </c>
      <c r="O2917">
        <v>0</v>
      </c>
      <c r="P2917">
        <v>0</v>
      </c>
      <c r="Q2917">
        <v>0</v>
      </c>
      <c r="R2917">
        <v>0</v>
      </c>
      <c r="S2917">
        <v>11388.41</v>
      </c>
    </row>
    <row r="2918" spans="1:19" x14ac:dyDescent="0.35">
      <c r="A2918">
        <v>2024</v>
      </c>
      <c r="B2918" t="s">
        <v>5627</v>
      </c>
      <c r="C2918">
        <v>27</v>
      </c>
      <c r="D2918">
        <v>2</v>
      </c>
      <c r="E2918">
        <v>4</v>
      </c>
      <c r="F2918" t="s">
        <v>609</v>
      </c>
      <c r="G2918" t="s">
        <v>5966</v>
      </c>
      <c r="H2918">
        <v>7</v>
      </c>
      <c r="I2918">
        <v>102194</v>
      </c>
      <c r="J2918">
        <v>6000</v>
      </c>
      <c r="K2918" t="s">
        <v>7141</v>
      </c>
      <c r="L2918">
        <v>0</v>
      </c>
      <c r="M2918" t="s">
        <v>5520</v>
      </c>
      <c r="N2918">
        <v>18982.7</v>
      </c>
      <c r="O2918">
        <v>0</v>
      </c>
      <c r="P2918">
        <v>0</v>
      </c>
      <c r="Q2918">
        <v>0</v>
      </c>
      <c r="R2918">
        <v>0</v>
      </c>
      <c r="S2918">
        <v>18982.7</v>
      </c>
    </row>
    <row r="2919" spans="1:19" x14ac:dyDescent="0.35">
      <c r="A2919">
        <v>2024</v>
      </c>
      <c r="B2919" t="s">
        <v>5627</v>
      </c>
      <c r="C2919">
        <v>27</v>
      </c>
      <c r="D2919">
        <v>2</v>
      </c>
      <c r="E2919">
        <v>9</v>
      </c>
      <c r="F2919" t="s">
        <v>331</v>
      </c>
      <c r="G2919" t="s">
        <v>6588</v>
      </c>
      <c r="H2919">
        <v>7</v>
      </c>
      <c r="I2919">
        <v>102194</v>
      </c>
      <c r="J2919">
        <v>3</v>
      </c>
      <c r="K2919" t="s">
        <v>7141</v>
      </c>
      <c r="L2919">
        <v>0</v>
      </c>
      <c r="M2919" t="s">
        <v>5520</v>
      </c>
      <c r="N2919">
        <v>13518.13</v>
      </c>
      <c r="O2919">
        <v>0</v>
      </c>
      <c r="P2919">
        <v>0</v>
      </c>
      <c r="Q2919">
        <v>0</v>
      </c>
      <c r="R2919">
        <v>0</v>
      </c>
      <c r="S2919">
        <v>13518.13</v>
      </c>
    </row>
    <row r="2920" spans="1:19" x14ac:dyDescent="0.35">
      <c r="A2920">
        <v>2024</v>
      </c>
      <c r="B2920" t="s">
        <v>5712</v>
      </c>
      <c r="C2920">
        <v>28</v>
      </c>
      <c r="D2920">
        <v>2</v>
      </c>
      <c r="E2920">
        <v>1</v>
      </c>
      <c r="F2920" t="s">
        <v>612</v>
      </c>
      <c r="G2920" t="s">
        <v>6193</v>
      </c>
      <c r="H2920">
        <v>7</v>
      </c>
      <c r="I2920">
        <v>102194</v>
      </c>
      <c r="J2920">
        <v>61</v>
      </c>
      <c r="K2920" t="s">
        <v>7142</v>
      </c>
      <c r="L2920">
        <v>0</v>
      </c>
      <c r="M2920" t="s">
        <v>5520</v>
      </c>
      <c r="N2920">
        <v>48000</v>
      </c>
      <c r="O2920">
        <v>7476.29</v>
      </c>
      <c r="P2920">
        <v>0</v>
      </c>
      <c r="Q2920">
        <v>0</v>
      </c>
      <c r="R2920">
        <v>0</v>
      </c>
      <c r="S2920">
        <v>55476.29</v>
      </c>
    </row>
    <row r="2921" spans="1:19" x14ac:dyDescent="0.35">
      <c r="A2921">
        <v>2024</v>
      </c>
      <c r="B2921" t="s">
        <v>5712</v>
      </c>
      <c r="C2921">
        <v>28</v>
      </c>
      <c r="D2921">
        <v>2</v>
      </c>
      <c r="E2921">
        <v>8</v>
      </c>
      <c r="F2921" t="s">
        <v>254</v>
      </c>
      <c r="G2921" t="s">
        <v>5714</v>
      </c>
      <c r="H2921">
        <v>7</v>
      </c>
      <c r="I2921">
        <v>102194</v>
      </c>
      <c r="J2921">
        <v>3</v>
      </c>
      <c r="K2921" t="s">
        <v>7141</v>
      </c>
      <c r="L2921">
        <v>0</v>
      </c>
      <c r="M2921" t="s">
        <v>5520</v>
      </c>
      <c r="N2921">
        <v>16042.17</v>
      </c>
      <c r="O2921">
        <v>0</v>
      </c>
      <c r="P2921">
        <v>0</v>
      </c>
      <c r="Q2921">
        <v>0</v>
      </c>
      <c r="R2921">
        <v>0</v>
      </c>
      <c r="S2921">
        <v>16042.17</v>
      </c>
    </row>
    <row r="2922" spans="1:19" x14ac:dyDescent="0.35">
      <c r="A2922">
        <v>2024</v>
      </c>
      <c r="B2922" t="s">
        <v>5712</v>
      </c>
      <c r="C2922">
        <v>28</v>
      </c>
      <c r="D2922">
        <v>2</v>
      </c>
      <c r="E2922">
        <v>11</v>
      </c>
      <c r="F2922" t="s">
        <v>560</v>
      </c>
      <c r="G2922" t="s">
        <v>6503</v>
      </c>
      <c r="H2922">
        <v>7</v>
      </c>
      <c r="I2922">
        <v>102194</v>
      </c>
      <c r="J2922">
        <v>61</v>
      </c>
      <c r="K2922" t="s">
        <v>7142</v>
      </c>
      <c r="L2922">
        <v>0</v>
      </c>
      <c r="M2922" t="s">
        <v>5520</v>
      </c>
      <c r="N2922">
        <v>3391.72</v>
      </c>
      <c r="O2922">
        <v>0</v>
      </c>
      <c r="P2922">
        <v>0</v>
      </c>
      <c r="Q2922">
        <v>0</v>
      </c>
      <c r="R2922">
        <v>0</v>
      </c>
      <c r="S2922">
        <v>3391.72</v>
      </c>
    </row>
    <row r="2923" spans="1:19" x14ac:dyDescent="0.35">
      <c r="A2923">
        <v>2024</v>
      </c>
      <c r="B2923" t="s">
        <v>5600</v>
      </c>
      <c r="C2923">
        <v>29</v>
      </c>
      <c r="D2923">
        <v>2</v>
      </c>
      <c r="E2923">
        <v>1</v>
      </c>
      <c r="F2923" t="s">
        <v>291</v>
      </c>
      <c r="G2923" t="s">
        <v>6194</v>
      </c>
      <c r="H2923">
        <v>7</v>
      </c>
      <c r="I2923">
        <v>102194</v>
      </c>
      <c r="J2923">
        <v>61</v>
      </c>
      <c r="K2923" t="s">
        <v>7142</v>
      </c>
      <c r="L2923">
        <v>0</v>
      </c>
      <c r="M2923" t="s">
        <v>5520</v>
      </c>
      <c r="N2923">
        <v>301964.24</v>
      </c>
      <c r="O2923">
        <v>0</v>
      </c>
      <c r="P2923">
        <v>0</v>
      </c>
      <c r="Q2923">
        <v>301964.24</v>
      </c>
      <c r="R2923">
        <v>0</v>
      </c>
      <c r="S2923">
        <v>0</v>
      </c>
    </row>
    <row r="2924" spans="1:19" x14ac:dyDescent="0.35">
      <c r="A2924">
        <v>2024</v>
      </c>
      <c r="B2924" t="s">
        <v>5600</v>
      </c>
      <c r="C2924">
        <v>29</v>
      </c>
      <c r="D2924">
        <v>2</v>
      </c>
      <c r="E2924">
        <v>4</v>
      </c>
      <c r="F2924" t="s">
        <v>618</v>
      </c>
      <c r="G2924" t="s">
        <v>5653</v>
      </c>
      <c r="H2924">
        <v>7</v>
      </c>
      <c r="I2924">
        <v>102194</v>
      </c>
      <c r="J2924">
        <v>61</v>
      </c>
      <c r="K2924" t="s">
        <v>7142</v>
      </c>
      <c r="L2924">
        <v>0</v>
      </c>
      <c r="M2924" t="s">
        <v>5520</v>
      </c>
      <c r="N2924">
        <v>419280.18</v>
      </c>
      <c r="O2924">
        <v>0</v>
      </c>
      <c r="P2924">
        <v>0</v>
      </c>
      <c r="Q2924">
        <v>0</v>
      </c>
      <c r="R2924">
        <v>0</v>
      </c>
      <c r="S2924">
        <v>419280.18</v>
      </c>
    </row>
    <row r="2925" spans="1:19" x14ac:dyDescent="0.35">
      <c r="A2925">
        <v>2024</v>
      </c>
      <c r="B2925" t="s">
        <v>5600</v>
      </c>
      <c r="C2925">
        <v>29</v>
      </c>
      <c r="D2925">
        <v>2</v>
      </c>
      <c r="E2925">
        <v>7</v>
      </c>
      <c r="F2925" t="s">
        <v>125</v>
      </c>
      <c r="G2925" t="s">
        <v>5632</v>
      </c>
      <c r="H2925">
        <v>7</v>
      </c>
      <c r="I2925">
        <v>102194</v>
      </c>
      <c r="J2925">
        <v>61</v>
      </c>
      <c r="K2925" t="s">
        <v>7142</v>
      </c>
      <c r="L2925">
        <v>0</v>
      </c>
      <c r="M2925" t="s">
        <v>5520</v>
      </c>
      <c r="N2925">
        <v>249543.11</v>
      </c>
      <c r="O2925">
        <v>0</v>
      </c>
      <c r="P2925">
        <v>0</v>
      </c>
      <c r="Q2925">
        <v>0</v>
      </c>
      <c r="R2925">
        <v>0</v>
      </c>
      <c r="S2925">
        <v>249543.11</v>
      </c>
    </row>
    <row r="2926" spans="1:19" x14ac:dyDescent="0.35">
      <c r="A2926">
        <v>2024</v>
      </c>
      <c r="B2926" t="s">
        <v>5600</v>
      </c>
      <c r="C2926">
        <v>29</v>
      </c>
      <c r="D2926">
        <v>2</v>
      </c>
      <c r="E2926">
        <v>9</v>
      </c>
      <c r="F2926" t="s">
        <v>607</v>
      </c>
      <c r="G2926" t="s">
        <v>5976</v>
      </c>
      <c r="H2926">
        <v>7</v>
      </c>
      <c r="I2926">
        <v>102194</v>
      </c>
      <c r="J2926">
        <v>5</v>
      </c>
      <c r="K2926" t="s">
        <v>7141</v>
      </c>
      <c r="L2926">
        <v>0</v>
      </c>
      <c r="M2926" t="s">
        <v>5520</v>
      </c>
      <c r="N2926">
        <v>10773.39</v>
      </c>
      <c r="O2926">
        <v>0</v>
      </c>
      <c r="P2926">
        <v>0</v>
      </c>
      <c r="Q2926">
        <v>0</v>
      </c>
      <c r="R2926">
        <v>0</v>
      </c>
      <c r="S2926">
        <v>10773.39</v>
      </c>
    </row>
    <row r="2927" spans="1:19" x14ac:dyDescent="0.35">
      <c r="A2927">
        <v>2024</v>
      </c>
      <c r="B2927" t="s">
        <v>5527</v>
      </c>
      <c r="C2927">
        <v>30</v>
      </c>
      <c r="D2927">
        <v>2</v>
      </c>
      <c r="E2927">
        <v>3</v>
      </c>
      <c r="F2927" t="s">
        <v>622</v>
      </c>
      <c r="G2927" t="s">
        <v>6591</v>
      </c>
      <c r="H2927">
        <v>7</v>
      </c>
      <c r="I2927">
        <v>102194</v>
      </c>
      <c r="J2927">
        <v>3</v>
      </c>
      <c r="K2927" t="s">
        <v>7141</v>
      </c>
      <c r="L2927">
        <v>0</v>
      </c>
      <c r="M2927" t="s">
        <v>5520</v>
      </c>
      <c r="N2927">
        <v>10184.620000000001</v>
      </c>
      <c r="O2927">
        <v>0</v>
      </c>
      <c r="P2927">
        <v>0</v>
      </c>
      <c r="Q2927">
        <v>0</v>
      </c>
      <c r="R2927">
        <v>0</v>
      </c>
      <c r="S2927">
        <v>10184.620000000001</v>
      </c>
    </row>
    <row r="2928" spans="1:19" x14ac:dyDescent="0.35">
      <c r="A2928">
        <v>2024</v>
      </c>
      <c r="B2928" t="s">
        <v>5527</v>
      </c>
      <c r="C2928">
        <v>30</v>
      </c>
      <c r="D2928">
        <v>2</v>
      </c>
      <c r="E2928">
        <v>6</v>
      </c>
      <c r="F2928" t="s">
        <v>609</v>
      </c>
      <c r="G2928" t="s">
        <v>5979</v>
      </c>
      <c r="H2928">
        <v>7</v>
      </c>
      <c r="I2928">
        <v>102194</v>
      </c>
      <c r="J2928">
        <v>6</v>
      </c>
      <c r="K2928" t="s">
        <v>7141</v>
      </c>
      <c r="L2928">
        <v>0</v>
      </c>
      <c r="M2928" t="s">
        <v>5520</v>
      </c>
      <c r="N2928">
        <v>7748.73</v>
      </c>
      <c r="O2928">
        <v>0</v>
      </c>
      <c r="P2928">
        <v>0</v>
      </c>
      <c r="Q2928">
        <v>0</v>
      </c>
      <c r="R2928">
        <v>0</v>
      </c>
      <c r="S2928">
        <v>7748.73</v>
      </c>
    </row>
    <row r="2929" spans="1:19" x14ac:dyDescent="0.35">
      <c r="A2929">
        <v>2024</v>
      </c>
      <c r="B2929" t="s">
        <v>5980</v>
      </c>
      <c r="C2929">
        <v>31</v>
      </c>
      <c r="D2929">
        <v>2</v>
      </c>
      <c r="E2929">
        <v>1</v>
      </c>
      <c r="F2929" t="s">
        <v>620</v>
      </c>
      <c r="G2929" t="s">
        <v>6790</v>
      </c>
      <c r="H2929">
        <v>7</v>
      </c>
      <c r="I2929">
        <v>102194</v>
      </c>
      <c r="J2929">
        <v>61</v>
      </c>
      <c r="K2929" t="s">
        <v>7141</v>
      </c>
      <c r="L2929">
        <v>0</v>
      </c>
      <c r="M2929" t="s">
        <v>5520</v>
      </c>
      <c r="N2929">
        <v>7678.95</v>
      </c>
      <c r="O2929">
        <v>35000</v>
      </c>
      <c r="P2929">
        <v>0</v>
      </c>
      <c r="Q2929">
        <v>7000</v>
      </c>
      <c r="R2929">
        <v>0</v>
      </c>
      <c r="S2929">
        <v>35678.949999999997</v>
      </c>
    </row>
    <row r="2930" spans="1:19" x14ac:dyDescent="0.35">
      <c r="A2930">
        <v>2024</v>
      </c>
      <c r="B2930" t="s">
        <v>5980</v>
      </c>
      <c r="C2930">
        <v>31</v>
      </c>
      <c r="D2930">
        <v>2</v>
      </c>
      <c r="E2930">
        <v>9</v>
      </c>
      <c r="F2930" t="s">
        <v>559</v>
      </c>
      <c r="G2930" t="s">
        <v>7155</v>
      </c>
      <c r="H2930">
        <v>7</v>
      </c>
      <c r="I2930">
        <v>102194</v>
      </c>
      <c r="J2930">
        <v>1186</v>
      </c>
      <c r="K2930" t="s">
        <v>7141</v>
      </c>
      <c r="L2930">
        <v>0</v>
      </c>
      <c r="M2930" t="s">
        <v>5520</v>
      </c>
      <c r="N2930">
        <v>8800</v>
      </c>
      <c r="O2930">
        <v>0</v>
      </c>
      <c r="P2930">
        <v>0</v>
      </c>
      <c r="Q2930">
        <v>0</v>
      </c>
      <c r="R2930">
        <v>0</v>
      </c>
      <c r="S2930">
        <v>8800</v>
      </c>
    </row>
    <row r="2931" spans="1:19" x14ac:dyDescent="0.35">
      <c r="A2931">
        <v>2024</v>
      </c>
      <c r="B2931" t="s">
        <v>5678</v>
      </c>
      <c r="C2931">
        <v>32</v>
      </c>
      <c r="D2931">
        <v>2</v>
      </c>
      <c r="E2931">
        <v>5</v>
      </c>
      <c r="F2931" t="s">
        <v>555</v>
      </c>
      <c r="G2931" t="s">
        <v>5982</v>
      </c>
      <c r="H2931">
        <v>7</v>
      </c>
      <c r="I2931">
        <v>102194</v>
      </c>
      <c r="J2931">
        <v>4</v>
      </c>
      <c r="K2931" t="s">
        <v>7141</v>
      </c>
      <c r="L2931">
        <v>0</v>
      </c>
      <c r="M2931" t="s">
        <v>5520</v>
      </c>
      <c r="N2931">
        <v>14884.38</v>
      </c>
      <c r="O2931">
        <v>0</v>
      </c>
      <c r="P2931">
        <v>0</v>
      </c>
      <c r="Q2931">
        <v>0</v>
      </c>
      <c r="R2931">
        <v>0</v>
      </c>
      <c r="S2931">
        <v>14884.38</v>
      </c>
    </row>
    <row r="2932" spans="1:19" x14ac:dyDescent="0.35">
      <c r="A2932">
        <v>2024</v>
      </c>
      <c r="B2932" t="s">
        <v>5678</v>
      </c>
      <c r="C2932">
        <v>32</v>
      </c>
      <c r="D2932">
        <v>2</v>
      </c>
      <c r="E2932">
        <v>9</v>
      </c>
      <c r="F2932" t="s">
        <v>314</v>
      </c>
      <c r="G2932" t="s">
        <v>5679</v>
      </c>
      <c r="H2932">
        <v>7</v>
      </c>
      <c r="I2932">
        <v>102194</v>
      </c>
      <c r="J2932">
        <v>2</v>
      </c>
      <c r="K2932" t="s">
        <v>7141</v>
      </c>
      <c r="L2932">
        <v>0</v>
      </c>
      <c r="M2932" t="s">
        <v>5520</v>
      </c>
      <c r="N2932">
        <v>4882.05</v>
      </c>
      <c r="O2932">
        <v>0</v>
      </c>
      <c r="P2932">
        <v>0</v>
      </c>
      <c r="Q2932">
        <v>0</v>
      </c>
      <c r="R2932">
        <v>0</v>
      </c>
      <c r="S2932">
        <v>4882.05</v>
      </c>
    </row>
    <row r="2933" spans="1:19" x14ac:dyDescent="0.35">
      <c r="A2933">
        <v>2024</v>
      </c>
      <c r="B2933" t="s">
        <v>5678</v>
      </c>
      <c r="C2933">
        <v>32</v>
      </c>
      <c r="D2933">
        <v>2</v>
      </c>
      <c r="E2933">
        <v>10</v>
      </c>
      <c r="F2933" t="s">
        <v>630</v>
      </c>
      <c r="G2933" t="s">
        <v>6316</v>
      </c>
      <c r="H2933">
        <v>7</v>
      </c>
      <c r="I2933">
        <v>102194</v>
      </c>
      <c r="J2933">
        <v>5</v>
      </c>
      <c r="K2933" t="s">
        <v>7141</v>
      </c>
      <c r="L2933">
        <v>0</v>
      </c>
      <c r="M2933" t="s">
        <v>5520</v>
      </c>
      <c r="N2933">
        <v>524</v>
      </c>
      <c r="O2933">
        <v>0</v>
      </c>
      <c r="P2933">
        <v>0</v>
      </c>
      <c r="Q2933">
        <v>0</v>
      </c>
      <c r="R2933">
        <v>0</v>
      </c>
      <c r="S2933">
        <v>524</v>
      </c>
    </row>
    <row r="2934" spans="1:19" x14ac:dyDescent="0.35">
      <c r="A2934">
        <v>2024</v>
      </c>
      <c r="B2934" t="s">
        <v>5788</v>
      </c>
      <c r="C2934">
        <v>33</v>
      </c>
      <c r="D2934">
        <v>2</v>
      </c>
      <c r="E2934">
        <v>1</v>
      </c>
      <c r="F2934" t="s">
        <v>620</v>
      </c>
      <c r="G2934" t="s">
        <v>5984</v>
      </c>
      <c r="H2934">
        <v>7</v>
      </c>
      <c r="I2934">
        <v>102194</v>
      </c>
      <c r="J2934">
        <v>5</v>
      </c>
      <c r="K2934" t="s">
        <v>7141</v>
      </c>
      <c r="L2934">
        <v>0</v>
      </c>
      <c r="M2934" t="s">
        <v>5520</v>
      </c>
      <c r="N2934">
        <v>57220.63</v>
      </c>
      <c r="O2934">
        <v>12000</v>
      </c>
      <c r="P2934">
        <v>0</v>
      </c>
      <c r="Q2934">
        <v>0</v>
      </c>
      <c r="R2934">
        <v>0</v>
      </c>
      <c r="S2934">
        <v>69220.63</v>
      </c>
    </row>
    <row r="2935" spans="1:19" x14ac:dyDescent="0.35">
      <c r="A2935">
        <v>2024</v>
      </c>
      <c r="B2935" t="s">
        <v>5788</v>
      </c>
      <c r="C2935">
        <v>33</v>
      </c>
      <c r="D2935">
        <v>2</v>
      </c>
      <c r="E2935">
        <v>2</v>
      </c>
      <c r="F2935" t="s">
        <v>631</v>
      </c>
      <c r="G2935" t="s">
        <v>5985</v>
      </c>
      <c r="H2935">
        <v>7</v>
      </c>
      <c r="I2935">
        <v>102194</v>
      </c>
      <c r="J2935">
        <v>1</v>
      </c>
      <c r="K2935" t="s">
        <v>7141</v>
      </c>
      <c r="L2935">
        <v>0</v>
      </c>
      <c r="M2935" t="s">
        <v>5520</v>
      </c>
      <c r="N2935">
        <v>9645.9699999999993</v>
      </c>
      <c r="O2935">
        <v>5000</v>
      </c>
      <c r="P2935">
        <v>0</v>
      </c>
      <c r="Q2935">
        <v>6000</v>
      </c>
      <c r="R2935">
        <v>0</v>
      </c>
      <c r="S2935">
        <v>8645.9699999999993</v>
      </c>
    </row>
    <row r="2936" spans="1:19" x14ac:dyDescent="0.35">
      <c r="A2936">
        <v>2024</v>
      </c>
      <c r="B2936" t="s">
        <v>5788</v>
      </c>
      <c r="C2936">
        <v>33</v>
      </c>
      <c r="D2936">
        <v>2</v>
      </c>
      <c r="E2936">
        <v>4</v>
      </c>
      <c r="F2936" t="s">
        <v>555</v>
      </c>
      <c r="G2936" t="s">
        <v>5987</v>
      </c>
      <c r="H2936">
        <v>7</v>
      </c>
      <c r="I2936">
        <v>102194</v>
      </c>
      <c r="J2936">
        <v>4</v>
      </c>
      <c r="K2936" t="s">
        <v>7141</v>
      </c>
      <c r="L2936">
        <v>0</v>
      </c>
      <c r="M2936" t="s">
        <v>5520</v>
      </c>
      <c r="N2936">
        <v>13.71</v>
      </c>
      <c r="O2936">
        <v>0</v>
      </c>
      <c r="P2936">
        <v>0</v>
      </c>
      <c r="Q2936">
        <v>0</v>
      </c>
      <c r="R2936">
        <v>0</v>
      </c>
      <c r="S2936">
        <v>13.71</v>
      </c>
    </row>
    <row r="2937" spans="1:19" x14ac:dyDescent="0.35">
      <c r="A2937">
        <v>2024</v>
      </c>
      <c r="B2937" t="s">
        <v>5788</v>
      </c>
      <c r="C2937">
        <v>33</v>
      </c>
      <c r="D2937">
        <v>2</v>
      </c>
      <c r="E2937">
        <v>6</v>
      </c>
      <c r="F2937" t="s">
        <v>369</v>
      </c>
      <c r="G2937" t="s">
        <v>6594</v>
      </c>
      <c r="H2937">
        <v>7</v>
      </c>
      <c r="I2937">
        <v>102194</v>
      </c>
      <c r="J2937">
        <v>3</v>
      </c>
      <c r="K2937" t="s">
        <v>7141</v>
      </c>
      <c r="L2937">
        <v>0</v>
      </c>
      <c r="M2937" t="s">
        <v>5520</v>
      </c>
      <c r="N2937">
        <v>3590.38</v>
      </c>
      <c r="O2937">
        <v>0</v>
      </c>
      <c r="P2937">
        <v>0</v>
      </c>
      <c r="Q2937">
        <v>0</v>
      </c>
      <c r="R2937">
        <v>0</v>
      </c>
      <c r="S2937">
        <v>3590.38</v>
      </c>
    </row>
    <row r="2938" spans="1:19" x14ac:dyDescent="0.35">
      <c r="A2938">
        <v>2024</v>
      </c>
      <c r="B2938" t="s">
        <v>5788</v>
      </c>
      <c r="C2938">
        <v>33</v>
      </c>
      <c r="D2938">
        <v>2</v>
      </c>
      <c r="E2938">
        <v>8</v>
      </c>
      <c r="F2938" t="s">
        <v>254</v>
      </c>
      <c r="G2938" t="s">
        <v>5988</v>
      </c>
      <c r="H2938">
        <v>7</v>
      </c>
      <c r="I2938">
        <v>102194</v>
      </c>
      <c r="J2938">
        <v>61</v>
      </c>
      <c r="K2938" t="s">
        <v>7141</v>
      </c>
      <c r="L2938">
        <v>0</v>
      </c>
      <c r="M2938" t="s">
        <v>5520</v>
      </c>
      <c r="N2938">
        <v>1464.4</v>
      </c>
      <c r="O2938">
        <v>0</v>
      </c>
      <c r="P2938">
        <v>0</v>
      </c>
      <c r="Q2938">
        <v>0</v>
      </c>
      <c r="R2938">
        <v>0</v>
      </c>
      <c r="S2938">
        <v>1464.4</v>
      </c>
    </row>
    <row r="2939" spans="1:19" x14ac:dyDescent="0.35">
      <c r="A2939">
        <v>2024</v>
      </c>
      <c r="B2939" t="s">
        <v>5788</v>
      </c>
      <c r="C2939">
        <v>33</v>
      </c>
      <c r="D2939">
        <v>2</v>
      </c>
      <c r="E2939">
        <v>9</v>
      </c>
      <c r="F2939" t="s">
        <v>480</v>
      </c>
      <c r="G2939" t="s">
        <v>6477</v>
      </c>
      <c r="H2939">
        <v>7</v>
      </c>
      <c r="I2939">
        <v>102194</v>
      </c>
      <c r="J2939">
        <v>5</v>
      </c>
      <c r="K2939" t="s">
        <v>7141</v>
      </c>
      <c r="L2939">
        <v>0</v>
      </c>
      <c r="M2939" t="s">
        <v>5520</v>
      </c>
      <c r="N2939">
        <v>7136.66</v>
      </c>
      <c r="O2939">
        <v>0</v>
      </c>
      <c r="P2939">
        <v>0</v>
      </c>
      <c r="Q2939">
        <v>0</v>
      </c>
      <c r="R2939">
        <v>0</v>
      </c>
      <c r="S2939">
        <v>7136.66</v>
      </c>
    </row>
    <row r="2940" spans="1:19" x14ac:dyDescent="0.35">
      <c r="A2940">
        <v>2024</v>
      </c>
      <c r="B2940" t="s">
        <v>5788</v>
      </c>
      <c r="C2940">
        <v>33</v>
      </c>
      <c r="D2940">
        <v>2</v>
      </c>
      <c r="E2940">
        <v>11</v>
      </c>
      <c r="F2940" t="s">
        <v>634</v>
      </c>
      <c r="G2940" t="s">
        <v>5795</v>
      </c>
      <c r="H2940">
        <v>7</v>
      </c>
      <c r="I2940">
        <v>102194</v>
      </c>
      <c r="J2940">
        <v>5</v>
      </c>
      <c r="K2940" t="s">
        <v>7141</v>
      </c>
      <c r="L2940">
        <v>0</v>
      </c>
      <c r="M2940" t="s">
        <v>5520</v>
      </c>
      <c r="N2940">
        <v>2570.7399999999998</v>
      </c>
      <c r="O2940">
        <v>0</v>
      </c>
      <c r="P2940">
        <v>0</v>
      </c>
      <c r="Q2940">
        <v>0</v>
      </c>
      <c r="R2940">
        <v>0</v>
      </c>
      <c r="S2940">
        <v>2570.7399999999998</v>
      </c>
    </row>
    <row r="2941" spans="1:19" x14ac:dyDescent="0.35">
      <c r="A2941">
        <v>2024</v>
      </c>
      <c r="B2941" t="s">
        <v>5989</v>
      </c>
      <c r="C2941">
        <v>34</v>
      </c>
      <c r="D2941">
        <v>2</v>
      </c>
      <c r="E2941">
        <v>1</v>
      </c>
      <c r="F2941" t="s">
        <v>391</v>
      </c>
      <c r="G2941" t="s">
        <v>6201</v>
      </c>
      <c r="H2941">
        <v>7</v>
      </c>
      <c r="I2941">
        <v>102194</v>
      </c>
      <c r="J2941">
        <v>61</v>
      </c>
      <c r="K2941" t="s">
        <v>7142</v>
      </c>
      <c r="L2941">
        <v>0</v>
      </c>
      <c r="M2941" t="s">
        <v>5520</v>
      </c>
      <c r="N2941">
        <v>1166797.48</v>
      </c>
      <c r="O2941">
        <v>0</v>
      </c>
      <c r="P2941">
        <v>0</v>
      </c>
      <c r="Q2941">
        <v>491343.93</v>
      </c>
      <c r="R2941">
        <v>0</v>
      </c>
      <c r="S2941">
        <v>675453.55</v>
      </c>
    </row>
    <row r="2942" spans="1:19" x14ac:dyDescent="0.35">
      <c r="A2942">
        <v>2024</v>
      </c>
      <c r="B2942" t="s">
        <v>5989</v>
      </c>
      <c r="C2942">
        <v>34</v>
      </c>
      <c r="D2942">
        <v>2</v>
      </c>
      <c r="E2942">
        <v>3</v>
      </c>
      <c r="F2942" t="s">
        <v>636</v>
      </c>
      <c r="G2942" t="s">
        <v>6595</v>
      </c>
      <c r="H2942">
        <v>7</v>
      </c>
      <c r="I2942">
        <v>102194</v>
      </c>
      <c r="J2942">
        <v>2</v>
      </c>
      <c r="K2942" t="s">
        <v>7141</v>
      </c>
      <c r="L2942">
        <v>0</v>
      </c>
      <c r="M2942" t="s">
        <v>5520</v>
      </c>
      <c r="N2942">
        <v>5306.95</v>
      </c>
      <c r="O2942">
        <v>0</v>
      </c>
      <c r="P2942">
        <v>0</v>
      </c>
      <c r="Q2942">
        <v>0</v>
      </c>
      <c r="R2942">
        <v>0</v>
      </c>
      <c r="S2942">
        <v>5306.95</v>
      </c>
    </row>
    <row r="2943" spans="1:19" x14ac:dyDescent="0.35">
      <c r="A2943">
        <v>2024</v>
      </c>
      <c r="B2943" t="s">
        <v>5989</v>
      </c>
      <c r="C2943">
        <v>34</v>
      </c>
      <c r="D2943">
        <v>2</v>
      </c>
      <c r="E2943">
        <v>7</v>
      </c>
      <c r="F2943" t="s">
        <v>300</v>
      </c>
      <c r="G2943" t="s">
        <v>6596</v>
      </c>
      <c r="H2943">
        <v>7</v>
      </c>
      <c r="I2943">
        <v>102194</v>
      </c>
      <c r="J2943">
        <v>3</v>
      </c>
      <c r="K2943" t="s">
        <v>7141</v>
      </c>
      <c r="L2943">
        <v>0</v>
      </c>
      <c r="M2943" t="s">
        <v>5520</v>
      </c>
      <c r="N2943">
        <v>1450.74</v>
      </c>
      <c r="O2943">
        <v>0</v>
      </c>
      <c r="P2943">
        <v>0</v>
      </c>
      <c r="Q2943">
        <v>0</v>
      </c>
      <c r="R2943">
        <v>0</v>
      </c>
      <c r="S2943">
        <v>1450.74</v>
      </c>
    </row>
    <row r="2944" spans="1:19" x14ac:dyDescent="0.35">
      <c r="A2944">
        <v>2024</v>
      </c>
      <c r="B2944" t="s">
        <v>5989</v>
      </c>
      <c r="C2944">
        <v>34</v>
      </c>
      <c r="D2944">
        <v>2</v>
      </c>
      <c r="E2944">
        <v>8</v>
      </c>
      <c r="F2944" t="s">
        <v>480</v>
      </c>
      <c r="G2944" t="s">
        <v>5992</v>
      </c>
      <c r="H2944">
        <v>7</v>
      </c>
      <c r="I2944">
        <v>102194</v>
      </c>
      <c r="J2944">
        <v>61</v>
      </c>
      <c r="K2944" t="s">
        <v>7142</v>
      </c>
      <c r="L2944">
        <v>0</v>
      </c>
      <c r="M2944" t="s">
        <v>5520</v>
      </c>
      <c r="N2944">
        <v>3177</v>
      </c>
      <c r="O2944">
        <v>0</v>
      </c>
      <c r="P2944">
        <v>0</v>
      </c>
      <c r="Q2944">
        <v>0</v>
      </c>
      <c r="R2944">
        <v>0</v>
      </c>
      <c r="S2944">
        <v>3177</v>
      </c>
    </row>
    <row r="2945" spans="1:19" x14ac:dyDescent="0.35">
      <c r="A2945">
        <v>2024</v>
      </c>
      <c r="B2945" t="s">
        <v>5813</v>
      </c>
      <c r="C2945">
        <v>35</v>
      </c>
      <c r="D2945">
        <v>2</v>
      </c>
      <c r="E2945">
        <v>6</v>
      </c>
      <c r="F2945" t="s">
        <v>642</v>
      </c>
      <c r="G2945" t="s">
        <v>5996</v>
      </c>
      <c r="H2945">
        <v>7</v>
      </c>
      <c r="I2945">
        <v>102194</v>
      </c>
      <c r="J2945">
        <v>4</v>
      </c>
      <c r="K2945" t="s">
        <v>7141</v>
      </c>
      <c r="L2945">
        <v>0</v>
      </c>
      <c r="M2945" t="s">
        <v>5520</v>
      </c>
      <c r="N2945">
        <v>8177.79</v>
      </c>
      <c r="O2945">
        <v>0</v>
      </c>
      <c r="P2945">
        <v>0</v>
      </c>
      <c r="Q2945">
        <v>0</v>
      </c>
      <c r="R2945">
        <v>0</v>
      </c>
      <c r="S2945">
        <v>8177.79</v>
      </c>
    </row>
    <row r="2946" spans="1:19" x14ac:dyDescent="0.35">
      <c r="A2946">
        <v>2024</v>
      </c>
      <c r="B2946" t="s">
        <v>5813</v>
      </c>
      <c r="C2946">
        <v>35</v>
      </c>
      <c r="D2946">
        <v>2</v>
      </c>
      <c r="E2946">
        <v>7</v>
      </c>
      <c r="F2946" t="s">
        <v>643</v>
      </c>
      <c r="G2946" t="s">
        <v>5997</v>
      </c>
      <c r="H2946">
        <v>7</v>
      </c>
      <c r="I2946">
        <v>102194</v>
      </c>
      <c r="J2946">
        <v>4</v>
      </c>
      <c r="K2946" t="s">
        <v>7141</v>
      </c>
      <c r="L2946">
        <v>0</v>
      </c>
      <c r="M2946" t="s">
        <v>5520</v>
      </c>
      <c r="N2946">
        <v>3084.49</v>
      </c>
      <c r="O2946">
        <v>0</v>
      </c>
      <c r="P2946">
        <v>0</v>
      </c>
      <c r="Q2946">
        <v>0</v>
      </c>
      <c r="R2946">
        <v>0</v>
      </c>
      <c r="S2946">
        <v>3084.49</v>
      </c>
    </row>
    <row r="2947" spans="1:19" x14ac:dyDescent="0.35">
      <c r="A2947">
        <v>2024</v>
      </c>
      <c r="B2947" t="s">
        <v>5813</v>
      </c>
      <c r="C2947">
        <v>35</v>
      </c>
      <c r="D2947">
        <v>2</v>
      </c>
      <c r="E2947">
        <v>8</v>
      </c>
      <c r="F2947" t="s">
        <v>487</v>
      </c>
      <c r="G2947" t="s">
        <v>5839</v>
      </c>
      <c r="H2947">
        <v>7</v>
      </c>
      <c r="I2947">
        <v>102194</v>
      </c>
      <c r="J2947">
        <v>102194</v>
      </c>
      <c r="K2947" t="s">
        <v>7141</v>
      </c>
      <c r="L2947">
        <v>0</v>
      </c>
      <c r="M2947" t="s">
        <v>5520</v>
      </c>
      <c r="N2947">
        <v>22134.42</v>
      </c>
      <c r="O2947">
        <v>0</v>
      </c>
      <c r="P2947">
        <v>0</v>
      </c>
      <c r="Q2947">
        <v>0</v>
      </c>
      <c r="R2947">
        <v>0</v>
      </c>
      <c r="S2947">
        <v>22134.42</v>
      </c>
    </row>
    <row r="2948" spans="1:19" x14ac:dyDescent="0.35">
      <c r="A2948">
        <v>2024</v>
      </c>
      <c r="B2948" t="s">
        <v>5813</v>
      </c>
      <c r="C2948">
        <v>35</v>
      </c>
      <c r="D2948">
        <v>2</v>
      </c>
      <c r="E2948">
        <v>9</v>
      </c>
      <c r="F2948" t="s">
        <v>644</v>
      </c>
      <c r="G2948" t="s">
        <v>5998</v>
      </c>
      <c r="H2948">
        <v>7</v>
      </c>
      <c r="I2948">
        <v>102194</v>
      </c>
      <c r="J2948">
        <v>102194</v>
      </c>
      <c r="K2948" t="s">
        <v>7141</v>
      </c>
      <c r="L2948">
        <v>0</v>
      </c>
      <c r="M2948" t="s">
        <v>5520</v>
      </c>
      <c r="N2948">
        <v>4166.3599999999997</v>
      </c>
      <c r="O2948">
        <v>0</v>
      </c>
      <c r="P2948">
        <v>0</v>
      </c>
      <c r="Q2948">
        <v>0</v>
      </c>
      <c r="R2948">
        <v>0</v>
      </c>
      <c r="S2948">
        <v>4166.3599999999997</v>
      </c>
    </row>
    <row r="2949" spans="1:19" x14ac:dyDescent="0.35">
      <c r="A2949">
        <v>2024</v>
      </c>
      <c r="B2949" t="s">
        <v>5813</v>
      </c>
      <c r="C2949">
        <v>35</v>
      </c>
      <c r="D2949">
        <v>2</v>
      </c>
      <c r="E2949">
        <v>10</v>
      </c>
      <c r="F2949" t="s">
        <v>278</v>
      </c>
      <c r="G2949" t="s">
        <v>5999</v>
      </c>
      <c r="H2949">
        <v>7</v>
      </c>
      <c r="I2949">
        <v>900003</v>
      </c>
      <c r="J2949">
        <v>102194</v>
      </c>
      <c r="K2949" t="s">
        <v>7141</v>
      </c>
      <c r="L2949">
        <v>0</v>
      </c>
      <c r="M2949" t="s">
        <v>5520</v>
      </c>
      <c r="N2949">
        <v>25348.94</v>
      </c>
      <c r="O2949">
        <v>0</v>
      </c>
      <c r="P2949">
        <v>0</v>
      </c>
      <c r="Q2949">
        <v>0</v>
      </c>
      <c r="R2949">
        <v>0</v>
      </c>
      <c r="S2949">
        <v>25348.94</v>
      </c>
    </row>
    <row r="2950" spans="1:19" x14ac:dyDescent="0.35">
      <c r="A2950">
        <v>2024</v>
      </c>
      <c r="B2950" t="s">
        <v>6372</v>
      </c>
      <c r="C2950">
        <v>36</v>
      </c>
      <c r="D2950">
        <v>2</v>
      </c>
      <c r="E2950">
        <v>1</v>
      </c>
      <c r="F2950" t="s">
        <v>645</v>
      </c>
      <c r="G2950" t="s">
        <v>7156</v>
      </c>
      <c r="H2950">
        <v>7</v>
      </c>
      <c r="I2950">
        <v>102194</v>
      </c>
      <c r="J2950">
        <v>3</v>
      </c>
      <c r="K2950" t="s">
        <v>7141</v>
      </c>
      <c r="L2950">
        <v>0</v>
      </c>
      <c r="M2950" t="s">
        <v>5520</v>
      </c>
      <c r="N2950">
        <v>656.84</v>
      </c>
      <c r="O2950">
        <v>0</v>
      </c>
      <c r="P2950">
        <v>0</v>
      </c>
      <c r="Q2950">
        <v>0</v>
      </c>
      <c r="R2950">
        <v>0</v>
      </c>
      <c r="S2950">
        <v>656.84</v>
      </c>
    </row>
    <row r="2951" spans="1:19" x14ac:dyDescent="0.35">
      <c r="A2951">
        <v>2024</v>
      </c>
      <c r="B2951" t="s">
        <v>6372</v>
      </c>
      <c r="C2951">
        <v>36</v>
      </c>
      <c r="D2951">
        <v>2</v>
      </c>
      <c r="E2951">
        <v>2</v>
      </c>
      <c r="F2951" t="s">
        <v>512</v>
      </c>
      <c r="G2951" t="s">
        <v>6855</v>
      </c>
      <c r="H2951">
        <v>7</v>
      </c>
      <c r="I2951">
        <v>102194</v>
      </c>
      <c r="J2951">
        <v>61</v>
      </c>
      <c r="K2951" t="s">
        <v>7141</v>
      </c>
      <c r="L2951">
        <v>0</v>
      </c>
      <c r="M2951" t="s">
        <v>5520</v>
      </c>
      <c r="N2951">
        <v>7814.65</v>
      </c>
      <c r="O2951">
        <v>0</v>
      </c>
      <c r="P2951">
        <v>0</v>
      </c>
      <c r="Q2951">
        <v>0</v>
      </c>
      <c r="R2951">
        <v>0</v>
      </c>
      <c r="S2951">
        <v>7814.65</v>
      </c>
    </row>
    <row r="2952" spans="1:19" x14ac:dyDescent="0.35">
      <c r="A2952">
        <v>2024</v>
      </c>
      <c r="B2952" t="s">
        <v>6372</v>
      </c>
      <c r="C2952">
        <v>36</v>
      </c>
      <c r="D2952">
        <v>2</v>
      </c>
      <c r="E2952">
        <v>3</v>
      </c>
      <c r="F2952" t="s">
        <v>646</v>
      </c>
      <c r="G2952" t="s">
        <v>7157</v>
      </c>
      <c r="H2952">
        <v>7</v>
      </c>
      <c r="I2952">
        <v>102042</v>
      </c>
      <c r="J2952">
        <v>102042</v>
      </c>
      <c r="K2952" t="s">
        <v>7141</v>
      </c>
      <c r="L2952">
        <v>0</v>
      </c>
      <c r="M2952" t="s">
        <v>5520</v>
      </c>
      <c r="N2952">
        <v>1406.82</v>
      </c>
      <c r="O2952">
        <v>0</v>
      </c>
      <c r="P2952">
        <v>0</v>
      </c>
      <c r="Q2952">
        <v>0</v>
      </c>
      <c r="R2952">
        <v>0</v>
      </c>
      <c r="S2952">
        <v>1406.82</v>
      </c>
    </row>
    <row r="2953" spans="1:19" x14ac:dyDescent="0.35">
      <c r="A2953">
        <v>2024</v>
      </c>
      <c r="B2953" t="s">
        <v>6372</v>
      </c>
      <c r="C2953">
        <v>36</v>
      </c>
      <c r="D2953">
        <v>2</v>
      </c>
      <c r="E2953">
        <v>5</v>
      </c>
      <c r="F2953" t="s">
        <v>564</v>
      </c>
      <c r="G2953" t="s">
        <v>7158</v>
      </c>
      <c r="H2953">
        <v>7</v>
      </c>
      <c r="I2953">
        <v>102194</v>
      </c>
      <c r="J2953">
        <v>929</v>
      </c>
      <c r="K2953" t="s">
        <v>7141</v>
      </c>
      <c r="L2953">
        <v>0</v>
      </c>
      <c r="M2953" t="s">
        <v>5520</v>
      </c>
      <c r="N2953">
        <v>1981.95</v>
      </c>
      <c r="O2953">
        <v>0</v>
      </c>
      <c r="P2953">
        <v>0</v>
      </c>
      <c r="Q2953">
        <v>0</v>
      </c>
      <c r="R2953">
        <v>0</v>
      </c>
      <c r="S2953">
        <v>1981.95</v>
      </c>
    </row>
    <row r="2954" spans="1:19" x14ac:dyDescent="0.35">
      <c r="A2954">
        <v>2024</v>
      </c>
      <c r="B2954" t="s">
        <v>6372</v>
      </c>
      <c r="C2954">
        <v>36</v>
      </c>
      <c r="D2954">
        <v>2</v>
      </c>
      <c r="E2954">
        <v>6</v>
      </c>
      <c r="F2954" t="s">
        <v>300</v>
      </c>
      <c r="G2954" t="s">
        <v>6850</v>
      </c>
      <c r="H2954">
        <v>7</v>
      </c>
      <c r="I2954">
        <v>102194</v>
      </c>
      <c r="J2954">
        <v>61</v>
      </c>
      <c r="K2954" t="s">
        <v>7141</v>
      </c>
      <c r="L2954">
        <v>0</v>
      </c>
      <c r="M2954" t="s">
        <v>5520</v>
      </c>
      <c r="N2954">
        <v>25402.720000000001</v>
      </c>
      <c r="O2954">
        <v>326.06</v>
      </c>
      <c r="P2954">
        <v>0</v>
      </c>
      <c r="Q2954">
        <v>0</v>
      </c>
      <c r="R2954">
        <v>0</v>
      </c>
      <c r="S2954">
        <v>25728.78</v>
      </c>
    </row>
    <row r="2955" spans="1:19" x14ac:dyDescent="0.35">
      <c r="A2955">
        <v>2024</v>
      </c>
      <c r="B2955" t="s">
        <v>6372</v>
      </c>
      <c r="C2955">
        <v>36</v>
      </c>
      <c r="D2955">
        <v>2</v>
      </c>
      <c r="E2955">
        <v>7</v>
      </c>
      <c r="F2955" t="s">
        <v>516</v>
      </c>
      <c r="G2955" t="s">
        <v>6373</v>
      </c>
      <c r="H2955">
        <v>7</v>
      </c>
      <c r="I2955">
        <v>102194</v>
      </c>
      <c r="J2955">
        <v>6</v>
      </c>
      <c r="K2955" t="s">
        <v>7141</v>
      </c>
      <c r="L2955">
        <v>0</v>
      </c>
      <c r="M2955" t="s">
        <v>5520</v>
      </c>
      <c r="N2955">
        <v>1713.88</v>
      </c>
      <c r="O2955">
        <v>0</v>
      </c>
      <c r="P2955">
        <v>0</v>
      </c>
      <c r="Q2955">
        <v>0</v>
      </c>
      <c r="R2955">
        <v>0</v>
      </c>
      <c r="S2955">
        <v>1713.88</v>
      </c>
    </row>
    <row r="2956" spans="1:19" x14ac:dyDescent="0.35">
      <c r="A2956">
        <v>2024</v>
      </c>
      <c r="B2956" t="s">
        <v>6372</v>
      </c>
      <c r="C2956">
        <v>36</v>
      </c>
      <c r="D2956">
        <v>2</v>
      </c>
      <c r="E2956">
        <v>9</v>
      </c>
      <c r="F2956" t="s">
        <v>649</v>
      </c>
      <c r="G2956" t="s">
        <v>7159</v>
      </c>
      <c r="H2956">
        <v>7</v>
      </c>
      <c r="I2956">
        <v>102194</v>
      </c>
      <c r="J2956">
        <v>2</v>
      </c>
      <c r="K2956" t="s">
        <v>7141</v>
      </c>
      <c r="L2956">
        <v>0</v>
      </c>
      <c r="M2956" t="s">
        <v>5520</v>
      </c>
      <c r="N2956">
        <v>1772.95</v>
      </c>
      <c r="O2956">
        <v>0</v>
      </c>
      <c r="P2956">
        <v>0</v>
      </c>
      <c r="Q2956">
        <v>0</v>
      </c>
      <c r="R2956">
        <v>0</v>
      </c>
      <c r="S2956">
        <v>1772.95</v>
      </c>
    </row>
    <row r="2957" spans="1:19" x14ac:dyDescent="0.35">
      <c r="A2957">
        <v>2024</v>
      </c>
      <c r="B2957" t="s">
        <v>5715</v>
      </c>
      <c r="C2957">
        <v>37</v>
      </c>
      <c r="D2957">
        <v>2</v>
      </c>
      <c r="E2957">
        <v>1</v>
      </c>
      <c r="F2957" t="s">
        <v>650</v>
      </c>
      <c r="G2957" t="s">
        <v>6597</v>
      </c>
      <c r="H2957">
        <v>7</v>
      </c>
      <c r="I2957">
        <v>102194</v>
      </c>
      <c r="J2957">
        <v>3</v>
      </c>
      <c r="K2957" t="s">
        <v>7141</v>
      </c>
      <c r="L2957">
        <v>0</v>
      </c>
      <c r="M2957" t="s">
        <v>5520</v>
      </c>
      <c r="N2957">
        <v>14783.96</v>
      </c>
      <c r="O2957">
        <v>0</v>
      </c>
      <c r="P2957">
        <v>0</v>
      </c>
      <c r="Q2957">
        <v>0</v>
      </c>
      <c r="R2957">
        <v>0</v>
      </c>
      <c r="S2957">
        <v>14783.96</v>
      </c>
    </row>
    <row r="2958" spans="1:19" x14ac:dyDescent="0.35">
      <c r="A2958">
        <v>2024</v>
      </c>
      <c r="B2958" t="s">
        <v>5715</v>
      </c>
      <c r="C2958">
        <v>37</v>
      </c>
      <c r="D2958">
        <v>2</v>
      </c>
      <c r="E2958">
        <v>3</v>
      </c>
      <c r="F2958" t="s">
        <v>652</v>
      </c>
      <c r="G2958" t="s">
        <v>6598</v>
      </c>
      <c r="H2958">
        <v>7</v>
      </c>
      <c r="I2958">
        <v>102194</v>
      </c>
      <c r="J2958">
        <v>3</v>
      </c>
      <c r="K2958" t="s">
        <v>7141</v>
      </c>
      <c r="L2958">
        <v>0</v>
      </c>
      <c r="M2958" t="s">
        <v>5520</v>
      </c>
      <c r="N2958">
        <v>3681.68</v>
      </c>
      <c r="O2958">
        <v>0</v>
      </c>
      <c r="P2958">
        <v>0</v>
      </c>
      <c r="Q2958">
        <v>0</v>
      </c>
      <c r="R2958">
        <v>0</v>
      </c>
      <c r="S2958">
        <v>3681.68</v>
      </c>
    </row>
    <row r="2959" spans="1:19" x14ac:dyDescent="0.35">
      <c r="A2959">
        <v>2024</v>
      </c>
      <c r="B2959" t="s">
        <v>5715</v>
      </c>
      <c r="C2959">
        <v>37</v>
      </c>
      <c r="D2959">
        <v>2</v>
      </c>
      <c r="E2959">
        <v>4</v>
      </c>
      <c r="F2959" t="s">
        <v>653</v>
      </c>
      <c r="G2959" t="s">
        <v>6599</v>
      </c>
      <c r="H2959">
        <v>7</v>
      </c>
      <c r="I2959">
        <v>102194</v>
      </c>
      <c r="J2959">
        <v>3</v>
      </c>
      <c r="K2959" t="s">
        <v>7141</v>
      </c>
      <c r="L2959">
        <v>0</v>
      </c>
      <c r="M2959" t="s">
        <v>5520</v>
      </c>
      <c r="N2959">
        <v>17087.86</v>
      </c>
      <c r="O2959">
        <v>0</v>
      </c>
      <c r="P2959">
        <v>0</v>
      </c>
      <c r="Q2959">
        <v>0</v>
      </c>
      <c r="R2959">
        <v>0</v>
      </c>
      <c r="S2959">
        <v>17087.86</v>
      </c>
    </row>
    <row r="2960" spans="1:19" x14ac:dyDescent="0.35">
      <c r="A2960">
        <v>2024</v>
      </c>
      <c r="B2960" t="s">
        <v>5715</v>
      </c>
      <c r="C2960">
        <v>37</v>
      </c>
      <c r="D2960">
        <v>2</v>
      </c>
      <c r="E2960">
        <v>5</v>
      </c>
      <c r="F2960" t="s">
        <v>654</v>
      </c>
      <c r="G2960" t="s">
        <v>6425</v>
      </c>
      <c r="H2960">
        <v>7</v>
      </c>
      <c r="I2960">
        <v>102194</v>
      </c>
      <c r="J2960">
        <v>3</v>
      </c>
      <c r="K2960" t="s">
        <v>7141</v>
      </c>
      <c r="L2960">
        <v>0</v>
      </c>
      <c r="M2960" t="s">
        <v>5520</v>
      </c>
      <c r="N2960">
        <v>87863.56</v>
      </c>
      <c r="O2960">
        <v>0</v>
      </c>
      <c r="P2960">
        <v>0</v>
      </c>
      <c r="Q2960">
        <v>699</v>
      </c>
      <c r="R2960">
        <v>0</v>
      </c>
      <c r="S2960">
        <v>87164.56</v>
      </c>
    </row>
    <row r="2961" spans="1:19" x14ac:dyDescent="0.35">
      <c r="A2961">
        <v>2024</v>
      </c>
      <c r="B2961" t="s">
        <v>5715</v>
      </c>
      <c r="C2961">
        <v>37</v>
      </c>
      <c r="D2961">
        <v>2</v>
      </c>
      <c r="E2961">
        <v>9</v>
      </c>
      <c r="F2961" t="s">
        <v>657</v>
      </c>
      <c r="G2961" t="s">
        <v>6817</v>
      </c>
      <c r="H2961">
        <v>7</v>
      </c>
      <c r="I2961">
        <v>102194</v>
      </c>
      <c r="J2961">
        <v>102194</v>
      </c>
      <c r="K2961" t="s">
        <v>7141</v>
      </c>
      <c r="L2961">
        <v>0</v>
      </c>
      <c r="M2961" t="s">
        <v>5520</v>
      </c>
      <c r="N2961">
        <v>37624.910000000003</v>
      </c>
      <c r="O2961">
        <v>3370</v>
      </c>
      <c r="P2961">
        <v>0</v>
      </c>
      <c r="Q2961">
        <v>0</v>
      </c>
      <c r="R2961">
        <v>0</v>
      </c>
      <c r="S2961">
        <v>40994.910000000003</v>
      </c>
    </row>
    <row r="2962" spans="1:19" x14ac:dyDescent="0.35">
      <c r="A2962">
        <v>2024</v>
      </c>
      <c r="B2962" t="s">
        <v>5715</v>
      </c>
      <c r="C2962">
        <v>37</v>
      </c>
      <c r="D2962">
        <v>2</v>
      </c>
      <c r="E2962">
        <v>10</v>
      </c>
      <c r="F2962" t="s">
        <v>658</v>
      </c>
      <c r="G2962" t="s">
        <v>6818</v>
      </c>
      <c r="H2962">
        <v>7</v>
      </c>
      <c r="I2962">
        <v>102194</v>
      </c>
      <c r="J2962">
        <v>61</v>
      </c>
      <c r="K2962" t="s">
        <v>7141</v>
      </c>
      <c r="L2962">
        <v>0</v>
      </c>
      <c r="M2962" t="s">
        <v>5520</v>
      </c>
      <c r="N2962">
        <v>37640.300000000003</v>
      </c>
      <c r="O2962">
        <v>0</v>
      </c>
      <c r="P2962">
        <v>0</v>
      </c>
      <c r="Q2962">
        <v>0</v>
      </c>
      <c r="R2962">
        <v>0</v>
      </c>
      <c r="S2962">
        <v>37640.300000000003</v>
      </c>
    </row>
    <row r="2963" spans="1:19" x14ac:dyDescent="0.35">
      <c r="A2963">
        <v>2024</v>
      </c>
      <c r="B2963" t="s">
        <v>5715</v>
      </c>
      <c r="C2963">
        <v>37</v>
      </c>
      <c r="D2963">
        <v>2</v>
      </c>
      <c r="E2963">
        <v>11</v>
      </c>
      <c r="F2963" t="s">
        <v>278</v>
      </c>
      <c r="G2963" t="s">
        <v>5833</v>
      </c>
      <c r="H2963">
        <v>7</v>
      </c>
      <c r="I2963">
        <v>102194</v>
      </c>
      <c r="J2963">
        <v>4</v>
      </c>
      <c r="K2963" t="s">
        <v>7141</v>
      </c>
      <c r="L2963">
        <v>0</v>
      </c>
      <c r="M2963" t="s">
        <v>5520</v>
      </c>
      <c r="N2963">
        <v>8347.8799999999992</v>
      </c>
      <c r="O2963">
        <v>0</v>
      </c>
      <c r="P2963">
        <v>0</v>
      </c>
      <c r="Q2963">
        <v>0</v>
      </c>
      <c r="R2963">
        <v>0</v>
      </c>
      <c r="S2963">
        <v>8347.8799999999992</v>
      </c>
    </row>
    <row r="2964" spans="1:19" x14ac:dyDescent="0.35">
      <c r="A2964">
        <v>2024</v>
      </c>
      <c r="B2964" t="s">
        <v>6005</v>
      </c>
      <c r="C2964">
        <v>38</v>
      </c>
      <c r="D2964">
        <v>2</v>
      </c>
      <c r="E2964">
        <v>6</v>
      </c>
      <c r="F2964" t="s">
        <v>311</v>
      </c>
      <c r="G2964" t="s">
        <v>6006</v>
      </c>
      <c r="H2964">
        <v>7</v>
      </c>
      <c r="I2964">
        <v>102194</v>
      </c>
      <c r="J2964">
        <v>4</v>
      </c>
      <c r="K2964" t="s">
        <v>7141</v>
      </c>
      <c r="L2964">
        <v>0</v>
      </c>
      <c r="M2964" t="s">
        <v>5520</v>
      </c>
      <c r="N2964">
        <v>3630.52</v>
      </c>
      <c r="O2964">
        <v>0</v>
      </c>
      <c r="P2964">
        <v>0</v>
      </c>
      <c r="Q2964">
        <v>0</v>
      </c>
      <c r="R2964">
        <v>0</v>
      </c>
      <c r="S2964">
        <v>3630.52</v>
      </c>
    </row>
    <row r="2965" spans="1:19" x14ac:dyDescent="0.35">
      <c r="A2965">
        <v>2024</v>
      </c>
      <c r="B2965" t="s">
        <v>6005</v>
      </c>
      <c r="C2965">
        <v>38</v>
      </c>
      <c r="D2965">
        <v>2</v>
      </c>
      <c r="E2965">
        <v>7</v>
      </c>
      <c r="F2965" t="s">
        <v>510</v>
      </c>
      <c r="G2965" t="s">
        <v>6600</v>
      </c>
      <c r="H2965">
        <v>7</v>
      </c>
      <c r="I2965">
        <v>102194</v>
      </c>
      <c r="J2965">
        <v>2</v>
      </c>
      <c r="K2965" t="s">
        <v>7141</v>
      </c>
      <c r="L2965">
        <v>0</v>
      </c>
      <c r="M2965" t="s">
        <v>5520</v>
      </c>
      <c r="N2965">
        <v>3676.18</v>
      </c>
      <c r="O2965">
        <v>0</v>
      </c>
      <c r="P2965">
        <v>0</v>
      </c>
      <c r="Q2965">
        <v>0</v>
      </c>
      <c r="R2965">
        <v>0</v>
      </c>
      <c r="S2965">
        <v>3676.18</v>
      </c>
    </row>
    <row r="2966" spans="1:19" x14ac:dyDescent="0.35">
      <c r="A2966">
        <v>2024</v>
      </c>
      <c r="B2966" t="s">
        <v>6005</v>
      </c>
      <c r="C2966">
        <v>38</v>
      </c>
      <c r="D2966">
        <v>2</v>
      </c>
      <c r="E2966">
        <v>8</v>
      </c>
      <c r="F2966" t="s">
        <v>664</v>
      </c>
      <c r="G2966" t="s">
        <v>6601</v>
      </c>
      <c r="H2966">
        <v>7</v>
      </c>
      <c r="I2966">
        <v>102194</v>
      </c>
      <c r="J2966">
        <v>3</v>
      </c>
      <c r="K2966" t="s">
        <v>7141</v>
      </c>
      <c r="L2966">
        <v>0</v>
      </c>
      <c r="M2966" t="s">
        <v>5520</v>
      </c>
      <c r="N2966">
        <v>7451.22</v>
      </c>
      <c r="O2966">
        <v>0</v>
      </c>
      <c r="P2966">
        <v>0</v>
      </c>
      <c r="Q2966">
        <v>0</v>
      </c>
      <c r="R2966">
        <v>0</v>
      </c>
      <c r="S2966">
        <v>7451.22</v>
      </c>
    </row>
    <row r="2967" spans="1:19" x14ac:dyDescent="0.35">
      <c r="A2967">
        <v>2024</v>
      </c>
      <c r="B2967" t="s">
        <v>6005</v>
      </c>
      <c r="C2967">
        <v>38</v>
      </c>
      <c r="D2967">
        <v>2</v>
      </c>
      <c r="E2967">
        <v>10</v>
      </c>
      <c r="F2967" t="s">
        <v>412</v>
      </c>
      <c r="G2967" t="s">
        <v>6446</v>
      </c>
      <c r="H2967">
        <v>7</v>
      </c>
      <c r="I2967">
        <v>102194</v>
      </c>
      <c r="J2967">
        <v>3</v>
      </c>
      <c r="K2967" t="s">
        <v>7141</v>
      </c>
      <c r="L2967">
        <v>0</v>
      </c>
      <c r="M2967" t="s">
        <v>5520</v>
      </c>
      <c r="N2967">
        <v>10605.24</v>
      </c>
      <c r="O2967">
        <v>0</v>
      </c>
      <c r="P2967">
        <v>0</v>
      </c>
      <c r="Q2967">
        <v>0</v>
      </c>
      <c r="R2967">
        <v>0</v>
      </c>
      <c r="S2967">
        <v>10605.24</v>
      </c>
    </row>
    <row r="2968" spans="1:19" x14ac:dyDescent="0.35">
      <c r="A2968">
        <v>2024</v>
      </c>
      <c r="B2968" t="s">
        <v>6005</v>
      </c>
      <c r="C2968">
        <v>38</v>
      </c>
      <c r="D2968">
        <v>2</v>
      </c>
      <c r="E2968">
        <v>11</v>
      </c>
      <c r="F2968" t="s">
        <v>282</v>
      </c>
      <c r="G2968" t="s">
        <v>6602</v>
      </c>
      <c r="H2968">
        <v>7</v>
      </c>
      <c r="I2968">
        <v>102194</v>
      </c>
      <c r="J2968">
        <v>61</v>
      </c>
      <c r="K2968" t="s">
        <v>7141</v>
      </c>
      <c r="L2968">
        <v>0</v>
      </c>
      <c r="M2968" t="s">
        <v>5520</v>
      </c>
      <c r="N2968">
        <v>9315.34</v>
      </c>
      <c r="O2968">
        <v>0</v>
      </c>
      <c r="P2968">
        <v>0</v>
      </c>
      <c r="Q2968">
        <v>1500</v>
      </c>
      <c r="R2968">
        <v>0</v>
      </c>
      <c r="S2968">
        <v>7815.34</v>
      </c>
    </row>
    <row r="2969" spans="1:19" x14ac:dyDescent="0.35">
      <c r="A2969">
        <v>2024</v>
      </c>
      <c r="B2969" t="s">
        <v>6005</v>
      </c>
      <c r="C2969">
        <v>38</v>
      </c>
      <c r="D2969">
        <v>2</v>
      </c>
      <c r="E2969">
        <v>12</v>
      </c>
      <c r="F2969" t="s">
        <v>351</v>
      </c>
      <c r="G2969" t="s">
        <v>7070</v>
      </c>
      <c r="H2969">
        <v>7</v>
      </c>
      <c r="I2969">
        <v>102194</v>
      </c>
      <c r="J2969">
        <v>61</v>
      </c>
      <c r="K2969" t="s">
        <v>7142</v>
      </c>
      <c r="L2969">
        <v>0</v>
      </c>
      <c r="M2969" t="s">
        <v>5520</v>
      </c>
      <c r="N2969">
        <v>829.47</v>
      </c>
      <c r="O2969">
        <v>0</v>
      </c>
      <c r="P2969">
        <v>0</v>
      </c>
      <c r="Q2969">
        <v>110.57</v>
      </c>
      <c r="R2969">
        <v>0</v>
      </c>
      <c r="S2969">
        <v>718.9</v>
      </c>
    </row>
    <row r="2970" spans="1:19" x14ac:dyDescent="0.35">
      <c r="A2970">
        <v>2024</v>
      </c>
      <c r="B2970" t="s">
        <v>5589</v>
      </c>
      <c r="C2970">
        <v>40</v>
      </c>
      <c r="D2970">
        <v>2</v>
      </c>
      <c r="E2970">
        <v>2</v>
      </c>
      <c r="F2970" t="s">
        <v>674</v>
      </c>
      <c r="G2970" t="s">
        <v>6010</v>
      </c>
      <c r="H2970">
        <v>7</v>
      </c>
      <c r="I2970">
        <v>102194</v>
      </c>
      <c r="J2970">
        <v>102194</v>
      </c>
      <c r="K2970" t="s">
        <v>7141</v>
      </c>
      <c r="L2970">
        <v>0</v>
      </c>
      <c r="M2970" t="s">
        <v>5520</v>
      </c>
      <c r="N2970">
        <v>1859.47</v>
      </c>
      <c r="O2970">
        <v>0</v>
      </c>
      <c r="P2970">
        <v>0</v>
      </c>
      <c r="Q2970">
        <v>1199</v>
      </c>
      <c r="R2970">
        <v>0</v>
      </c>
      <c r="S2970">
        <v>660.47</v>
      </c>
    </row>
    <row r="2971" spans="1:19" x14ac:dyDescent="0.35">
      <c r="A2971">
        <v>2024</v>
      </c>
      <c r="B2971" t="s">
        <v>5589</v>
      </c>
      <c r="C2971">
        <v>40</v>
      </c>
      <c r="D2971">
        <v>2</v>
      </c>
      <c r="E2971">
        <v>3</v>
      </c>
      <c r="F2971" t="s">
        <v>391</v>
      </c>
      <c r="G2971" t="s">
        <v>6263</v>
      </c>
      <c r="H2971">
        <v>7</v>
      </c>
      <c r="I2971">
        <v>102194</v>
      </c>
      <c r="J2971">
        <v>61</v>
      </c>
      <c r="K2971" t="s">
        <v>7141</v>
      </c>
      <c r="L2971">
        <v>0</v>
      </c>
      <c r="M2971" t="s">
        <v>5520</v>
      </c>
      <c r="N2971">
        <v>14418.09</v>
      </c>
      <c r="O2971">
        <v>0</v>
      </c>
      <c r="P2971">
        <v>0</v>
      </c>
      <c r="Q2971">
        <v>0</v>
      </c>
      <c r="R2971">
        <v>0</v>
      </c>
      <c r="S2971">
        <v>14418.09</v>
      </c>
    </row>
    <row r="2972" spans="1:19" x14ac:dyDescent="0.35">
      <c r="A2972">
        <v>2024</v>
      </c>
      <c r="B2972" t="s">
        <v>5589</v>
      </c>
      <c r="C2972">
        <v>40</v>
      </c>
      <c r="D2972">
        <v>2</v>
      </c>
      <c r="E2972">
        <v>4</v>
      </c>
      <c r="F2972" t="s">
        <v>568</v>
      </c>
      <c r="G2972" t="s">
        <v>6609</v>
      </c>
      <c r="H2972">
        <v>7</v>
      </c>
      <c r="I2972">
        <v>102194</v>
      </c>
      <c r="J2972">
        <v>61</v>
      </c>
      <c r="K2972" t="s">
        <v>7141</v>
      </c>
      <c r="L2972">
        <v>0</v>
      </c>
      <c r="M2972" t="s">
        <v>5520</v>
      </c>
      <c r="N2972">
        <v>1590.96</v>
      </c>
      <c r="O2972">
        <v>0</v>
      </c>
      <c r="P2972">
        <v>0</v>
      </c>
      <c r="Q2972">
        <v>0</v>
      </c>
      <c r="R2972">
        <v>0</v>
      </c>
      <c r="S2972">
        <v>1590.96</v>
      </c>
    </row>
    <row r="2973" spans="1:19" x14ac:dyDescent="0.35">
      <c r="A2973">
        <v>2024</v>
      </c>
      <c r="B2973" t="s">
        <v>5589</v>
      </c>
      <c r="C2973">
        <v>40</v>
      </c>
      <c r="D2973">
        <v>2</v>
      </c>
      <c r="E2973">
        <v>8</v>
      </c>
      <c r="F2973" t="s">
        <v>606</v>
      </c>
      <c r="G2973" t="s">
        <v>6276</v>
      </c>
      <c r="H2973">
        <v>7</v>
      </c>
      <c r="I2973">
        <v>102194</v>
      </c>
      <c r="J2973">
        <v>102194</v>
      </c>
      <c r="K2973" t="s">
        <v>7141</v>
      </c>
      <c r="L2973">
        <v>0</v>
      </c>
      <c r="M2973" t="s">
        <v>5520</v>
      </c>
      <c r="N2973">
        <v>3534.82</v>
      </c>
      <c r="O2973">
        <v>0</v>
      </c>
      <c r="P2973">
        <v>0</v>
      </c>
      <c r="Q2973">
        <v>2031.35</v>
      </c>
      <c r="R2973">
        <v>0</v>
      </c>
      <c r="S2973">
        <v>1503.47</v>
      </c>
    </row>
    <row r="2974" spans="1:19" x14ac:dyDescent="0.35">
      <c r="A2974">
        <v>2024</v>
      </c>
      <c r="B2974" t="s">
        <v>5589</v>
      </c>
      <c r="C2974">
        <v>40</v>
      </c>
      <c r="D2974">
        <v>2</v>
      </c>
      <c r="E2974">
        <v>9</v>
      </c>
      <c r="F2974" t="s">
        <v>677</v>
      </c>
      <c r="G2974" t="s">
        <v>6012</v>
      </c>
      <c r="H2974">
        <v>7</v>
      </c>
      <c r="I2974">
        <v>102194</v>
      </c>
      <c r="J2974">
        <v>61</v>
      </c>
      <c r="K2974" t="s">
        <v>7141</v>
      </c>
      <c r="L2974">
        <v>0</v>
      </c>
      <c r="M2974" t="s">
        <v>5520</v>
      </c>
      <c r="N2974">
        <v>792.7</v>
      </c>
      <c r="O2974">
        <v>0</v>
      </c>
      <c r="P2974">
        <v>0</v>
      </c>
      <c r="Q2974">
        <v>0</v>
      </c>
      <c r="R2974">
        <v>0</v>
      </c>
      <c r="S2974">
        <v>792.7</v>
      </c>
    </row>
    <row r="2975" spans="1:19" x14ac:dyDescent="0.35">
      <c r="A2975">
        <v>2024</v>
      </c>
      <c r="B2975" t="s">
        <v>5589</v>
      </c>
      <c r="C2975">
        <v>40</v>
      </c>
      <c r="D2975">
        <v>2</v>
      </c>
      <c r="E2975">
        <v>10</v>
      </c>
      <c r="F2975" t="s">
        <v>559</v>
      </c>
      <c r="G2975" t="s">
        <v>5835</v>
      </c>
      <c r="H2975">
        <v>7</v>
      </c>
      <c r="I2975">
        <v>102194</v>
      </c>
      <c r="J2975">
        <v>5</v>
      </c>
      <c r="K2975" t="s">
        <v>7141</v>
      </c>
      <c r="L2975">
        <v>0</v>
      </c>
      <c r="M2975" t="s">
        <v>5520</v>
      </c>
      <c r="N2975">
        <v>3956.42</v>
      </c>
      <c r="O2975">
        <v>0</v>
      </c>
      <c r="P2975">
        <v>0</v>
      </c>
      <c r="Q2975">
        <v>0</v>
      </c>
      <c r="R2975">
        <v>0</v>
      </c>
      <c r="S2975">
        <v>3956.42</v>
      </c>
    </row>
    <row r="2976" spans="1:19" x14ac:dyDescent="0.35">
      <c r="A2976">
        <v>2024</v>
      </c>
      <c r="B2976" t="s">
        <v>5589</v>
      </c>
      <c r="C2976">
        <v>40</v>
      </c>
      <c r="D2976">
        <v>2</v>
      </c>
      <c r="E2976">
        <v>11</v>
      </c>
      <c r="F2976" t="s">
        <v>624</v>
      </c>
      <c r="G2976" t="s">
        <v>6013</v>
      </c>
      <c r="H2976">
        <v>7</v>
      </c>
      <c r="I2976">
        <v>102194</v>
      </c>
      <c r="J2976">
        <v>61</v>
      </c>
      <c r="K2976" t="s">
        <v>7141</v>
      </c>
      <c r="L2976">
        <v>0</v>
      </c>
      <c r="M2976" t="s">
        <v>5520</v>
      </c>
      <c r="N2976">
        <v>993.25</v>
      </c>
      <c r="O2976">
        <v>0</v>
      </c>
      <c r="P2976">
        <v>0</v>
      </c>
      <c r="Q2976">
        <v>0</v>
      </c>
      <c r="R2976">
        <v>0</v>
      </c>
      <c r="S2976">
        <v>993.25</v>
      </c>
    </row>
    <row r="2977" spans="1:19" x14ac:dyDescent="0.35">
      <c r="A2977">
        <v>2024</v>
      </c>
      <c r="B2977" t="s">
        <v>5826</v>
      </c>
      <c r="C2977">
        <v>41</v>
      </c>
      <c r="D2977">
        <v>2</v>
      </c>
      <c r="E2977">
        <v>1</v>
      </c>
      <c r="F2977" t="s">
        <v>620</v>
      </c>
      <c r="G2977" t="s">
        <v>6746</v>
      </c>
      <c r="H2977">
        <v>7</v>
      </c>
      <c r="I2977">
        <v>102194</v>
      </c>
      <c r="J2977">
        <v>64</v>
      </c>
      <c r="K2977" t="s">
        <v>7142</v>
      </c>
      <c r="L2977">
        <v>0</v>
      </c>
      <c r="M2977" t="s">
        <v>5520</v>
      </c>
      <c r="N2977">
        <v>13035.33</v>
      </c>
      <c r="O2977">
        <v>0</v>
      </c>
      <c r="P2977">
        <v>0</v>
      </c>
      <c r="Q2977">
        <v>0</v>
      </c>
      <c r="R2977">
        <v>0</v>
      </c>
      <c r="S2977">
        <v>13035.33</v>
      </c>
    </row>
    <row r="2978" spans="1:19" x14ac:dyDescent="0.35">
      <c r="A2978">
        <v>2024</v>
      </c>
      <c r="B2978" t="s">
        <v>5826</v>
      </c>
      <c r="C2978">
        <v>41</v>
      </c>
      <c r="D2978">
        <v>2</v>
      </c>
      <c r="E2978">
        <v>2</v>
      </c>
      <c r="F2978" t="s">
        <v>678</v>
      </c>
      <c r="G2978" t="s">
        <v>7160</v>
      </c>
      <c r="H2978">
        <v>7</v>
      </c>
      <c r="I2978">
        <v>102194</v>
      </c>
      <c r="J2978">
        <v>2</v>
      </c>
      <c r="K2978" t="s">
        <v>7141</v>
      </c>
      <c r="L2978">
        <v>0</v>
      </c>
      <c r="M2978" t="s">
        <v>5520</v>
      </c>
      <c r="N2978">
        <v>4154.74</v>
      </c>
      <c r="O2978">
        <v>0</v>
      </c>
      <c r="P2978">
        <v>0</v>
      </c>
      <c r="Q2978">
        <v>0</v>
      </c>
      <c r="R2978">
        <v>0</v>
      </c>
      <c r="S2978">
        <v>4154.74</v>
      </c>
    </row>
    <row r="2979" spans="1:19" x14ac:dyDescent="0.35">
      <c r="A2979">
        <v>2024</v>
      </c>
      <c r="B2979" t="s">
        <v>5826</v>
      </c>
      <c r="C2979">
        <v>41</v>
      </c>
      <c r="D2979">
        <v>2</v>
      </c>
      <c r="E2979">
        <v>4</v>
      </c>
      <c r="F2979" t="s">
        <v>679</v>
      </c>
      <c r="G2979" t="s">
        <v>7161</v>
      </c>
      <c r="H2979">
        <v>7</v>
      </c>
      <c r="I2979">
        <v>102194</v>
      </c>
      <c r="J2979">
        <v>102194</v>
      </c>
      <c r="K2979" t="s">
        <v>7141</v>
      </c>
      <c r="L2979">
        <v>0</v>
      </c>
      <c r="M2979" t="s">
        <v>5520</v>
      </c>
      <c r="N2979">
        <v>20515.509999999998</v>
      </c>
      <c r="O2979">
        <v>451.22</v>
      </c>
      <c r="P2979">
        <v>0</v>
      </c>
      <c r="Q2979">
        <v>0</v>
      </c>
      <c r="R2979">
        <v>0</v>
      </c>
      <c r="S2979">
        <v>20966.73</v>
      </c>
    </row>
    <row r="2980" spans="1:19" x14ac:dyDescent="0.35">
      <c r="A2980">
        <v>2024</v>
      </c>
      <c r="B2980" t="s">
        <v>5826</v>
      </c>
      <c r="C2980">
        <v>41</v>
      </c>
      <c r="D2980">
        <v>2</v>
      </c>
      <c r="E2980">
        <v>9</v>
      </c>
      <c r="F2980" t="s">
        <v>607</v>
      </c>
      <c r="G2980" t="s">
        <v>7162</v>
      </c>
      <c r="H2980">
        <v>7</v>
      </c>
      <c r="I2980">
        <v>102194</v>
      </c>
      <c r="J2980">
        <v>61</v>
      </c>
      <c r="K2980" t="s">
        <v>7141</v>
      </c>
      <c r="L2980">
        <v>0</v>
      </c>
      <c r="M2980" t="s">
        <v>5520</v>
      </c>
      <c r="N2980">
        <v>84100.75</v>
      </c>
      <c r="O2980">
        <v>0</v>
      </c>
      <c r="P2980">
        <v>0</v>
      </c>
      <c r="Q2980">
        <v>0</v>
      </c>
      <c r="R2980">
        <v>0</v>
      </c>
      <c r="S2980">
        <v>84100.75</v>
      </c>
    </row>
    <row r="2981" spans="1:19" x14ac:dyDescent="0.35">
      <c r="A2981">
        <v>2024</v>
      </c>
      <c r="B2981" t="s">
        <v>5558</v>
      </c>
      <c r="C2981">
        <v>42</v>
      </c>
      <c r="D2981">
        <v>2</v>
      </c>
      <c r="E2981">
        <v>2</v>
      </c>
      <c r="F2981" t="s">
        <v>682</v>
      </c>
      <c r="G2981" t="s">
        <v>6614</v>
      </c>
      <c r="H2981">
        <v>7</v>
      </c>
      <c r="I2981">
        <v>102194</v>
      </c>
      <c r="J2981">
        <v>4</v>
      </c>
      <c r="K2981" t="s">
        <v>7141</v>
      </c>
      <c r="L2981">
        <v>0</v>
      </c>
      <c r="M2981" t="s">
        <v>5520</v>
      </c>
      <c r="N2981">
        <v>1995.69</v>
      </c>
      <c r="O2981">
        <v>0</v>
      </c>
      <c r="P2981">
        <v>0</v>
      </c>
      <c r="Q2981">
        <v>0</v>
      </c>
      <c r="R2981">
        <v>0</v>
      </c>
      <c r="S2981">
        <v>1995.69</v>
      </c>
    </row>
    <row r="2982" spans="1:19" x14ac:dyDescent="0.35">
      <c r="A2982">
        <v>2024</v>
      </c>
      <c r="B2982" t="s">
        <v>5558</v>
      </c>
      <c r="C2982">
        <v>42</v>
      </c>
      <c r="D2982">
        <v>2</v>
      </c>
      <c r="E2982">
        <v>3</v>
      </c>
      <c r="F2982" t="s">
        <v>369</v>
      </c>
      <c r="G2982" t="s">
        <v>6479</v>
      </c>
      <c r="H2982">
        <v>7</v>
      </c>
      <c r="I2982">
        <v>102194</v>
      </c>
      <c r="J2982">
        <v>0</v>
      </c>
      <c r="K2982" t="s">
        <v>7141</v>
      </c>
      <c r="L2982">
        <v>0</v>
      </c>
      <c r="M2982" t="s">
        <v>5520</v>
      </c>
      <c r="N2982">
        <v>4685.04</v>
      </c>
      <c r="O2982">
        <v>0</v>
      </c>
      <c r="P2982">
        <v>0</v>
      </c>
      <c r="Q2982">
        <v>0</v>
      </c>
      <c r="R2982">
        <v>0</v>
      </c>
      <c r="S2982">
        <v>4685.04</v>
      </c>
    </row>
    <row r="2983" spans="1:19" x14ac:dyDescent="0.35">
      <c r="A2983">
        <v>2024</v>
      </c>
      <c r="B2983" t="s">
        <v>5558</v>
      </c>
      <c r="C2983">
        <v>42</v>
      </c>
      <c r="D2983">
        <v>2</v>
      </c>
      <c r="E2983">
        <v>6</v>
      </c>
      <c r="F2983" t="s">
        <v>684</v>
      </c>
      <c r="G2983" t="s">
        <v>6615</v>
      </c>
      <c r="H2983">
        <v>7</v>
      </c>
      <c r="I2983">
        <v>102194</v>
      </c>
      <c r="J2983">
        <v>3</v>
      </c>
      <c r="K2983" t="s">
        <v>7141</v>
      </c>
      <c r="L2983">
        <v>0</v>
      </c>
      <c r="M2983" t="s">
        <v>5520</v>
      </c>
      <c r="N2983">
        <v>7903.41</v>
      </c>
      <c r="O2983">
        <v>0</v>
      </c>
      <c r="P2983">
        <v>0</v>
      </c>
      <c r="Q2983">
        <v>0</v>
      </c>
      <c r="R2983">
        <v>0</v>
      </c>
      <c r="S2983">
        <v>7903.41</v>
      </c>
    </row>
    <row r="2984" spans="1:19" x14ac:dyDescent="0.35">
      <c r="A2984">
        <v>2024</v>
      </c>
      <c r="B2984" t="s">
        <v>5558</v>
      </c>
      <c r="C2984">
        <v>42</v>
      </c>
      <c r="D2984">
        <v>2</v>
      </c>
      <c r="E2984">
        <v>7</v>
      </c>
      <c r="F2984" t="s">
        <v>685</v>
      </c>
      <c r="G2984" t="s">
        <v>6205</v>
      </c>
      <c r="H2984">
        <v>7</v>
      </c>
      <c r="I2984">
        <v>102194</v>
      </c>
      <c r="J2984">
        <v>61</v>
      </c>
      <c r="K2984" t="s">
        <v>7142</v>
      </c>
      <c r="L2984">
        <v>0</v>
      </c>
      <c r="M2984" t="s">
        <v>5520</v>
      </c>
      <c r="N2984">
        <v>5753.68</v>
      </c>
      <c r="O2984">
        <v>0</v>
      </c>
      <c r="P2984">
        <v>0</v>
      </c>
      <c r="Q2984">
        <v>0</v>
      </c>
      <c r="R2984">
        <v>0</v>
      </c>
      <c r="S2984">
        <v>5753.68</v>
      </c>
    </row>
    <row r="2985" spans="1:19" x14ac:dyDescent="0.35">
      <c r="A2985">
        <v>2024</v>
      </c>
      <c r="B2985" t="s">
        <v>5558</v>
      </c>
      <c r="C2985">
        <v>42</v>
      </c>
      <c r="D2985">
        <v>2</v>
      </c>
      <c r="E2985">
        <v>9</v>
      </c>
      <c r="F2985" t="s">
        <v>125</v>
      </c>
      <c r="G2985" t="s">
        <v>6819</v>
      </c>
      <c r="H2985">
        <v>7</v>
      </c>
      <c r="I2985">
        <v>102194</v>
      </c>
      <c r="J2985">
        <v>61</v>
      </c>
      <c r="K2985" t="s">
        <v>7141</v>
      </c>
      <c r="L2985">
        <v>0</v>
      </c>
      <c r="M2985" t="s">
        <v>5520</v>
      </c>
      <c r="N2985">
        <v>8537.75</v>
      </c>
      <c r="O2985">
        <v>0</v>
      </c>
      <c r="P2985">
        <v>0</v>
      </c>
      <c r="Q2985">
        <v>0</v>
      </c>
      <c r="R2985">
        <v>0</v>
      </c>
      <c r="S2985">
        <v>8537.75</v>
      </c>
    </row>
    <row r="2986" spans="1:19" x14ac:dyDescent="0.35">
      <c r="A2986">
        <v>2024</v>
      </c>
      <c r="B2986" t="s">
        <v>5561</v>
      </c>
      <c r="C2986">
        <v>43</v>
      </c>
      <c r="D2986">
        <v>2</v>
      </c>
      <c r="E2986">
        <v>3</v>
      </c>
      <c r="F2986" t="s">
        <v>555</v>
      </c>
      <c r="G2986" t="s">
        <v>6430</v>
      </c>
      <c r="H2986">
        <v>7</v>
      </c>
      <c r="I2986">
        <v>102194</v>
      </c>
      <c r="J2986">
        <v>61</v>
      </c>
      <c r="K2986" t="s">
        <v>7142</v>
      </c>
      <c r="L2986">
        <v>0</v>
      </c>
      <c r="M2986" t="s">
        <v>5520</v>
      </c>
      <c r="N2986">
        <v>14208.96</v>
      </c>
      <c r="O2986">
        <v>10000</v>
      </c>
      <c r="P2986">
        <v>0</v>
      </c>
      <c r="Q2986">
        <v>3003</v>
      </c>
      <c r="R2986">
        <v>0</v>
      </c>
      <c r="S2986">
        <v>21205.96</v>
      </c>
    </row>
    <row r="2987" spans="1:19" x14ac:dyDescent="0.35">
      <c r="A2987">
        <v>2024</v>
      </c>
      <c r="B2987" t="s">
        <v>5561</v>
      </c>
      <c r="C2987">
        <v>43</v>
      </c>
      <c r="D2987">
        <v>2</v>
      </c>
      <c r="E2987">
        <v>4</v>
      </c>
      <c r="F2987" t="s">
        <v>369</v>
      </c>
      <c r="G2987" t="s">
        <v>6014</v>
      </c>
      <c r="H2987">
        <v>7</v>
      </c>
      <c r="I2987">
        <v>102194</v>
      </c>
      <c r="J2987">
        <v>6</v>
      </c>
      <c r="K2987" t="s">
        <v>7141</v>
      </c>
      <c r="L2987">
        <v>0</v>
      </c>
      <c r="M2987" t="s">
        <v>5520</v>
      </c>
      <c r="N2987">
        <v>62730.17</v>
      </c>
      <c r="O2987">
        <v>0</v>
      </c>
      <c r="P2987">
        <v>0</v>
      </c>
      <c r="Q2987">
        <v>50000</v>
      </c>
      <c r="R2987">
        <v>0</v>
      </c>
      <c r="S2987">
        <v>12730.17</v>
      </c>
    </row>
    <row r="2988" spans="1:19" x14ac:dyDescent="0.35">
      <c r="A2988">
        <v>2024</v>
      </c>
      <c r="B2988" t="s">
        <v>5561</v>
      </c>
      <c r="C2988">
        <v>43</v>
      </c>
      <c r="D2988">
        <v>2</v>
      </c>
      <c r="E2988">
        <v>5</v>
      </c>
      <c r="F2988" t="s">
        <v>300</v>
      </c>
      <c r="G2988" t="s">
        <v>6209</v>
      </c>
      <c r="H2988">
        <v>7</v>
      </c>
      <c r="I2988">
        <v>102194</v>
      </c>
      <c r="J2988">
        <v>61</v>
      </c>
      <c r="K2988" t="s">
        <v>7142</v>
      </c>
      <c r="L2988">
        <v>0</v>
      </c>
      <c r="M2988" t="s">
        <v>5520</v>
      </c>
      <c r="N2988">
        <v>14016.11</v>
      </c>
      <c r="O2988">
        <v>6926.5</v>
      </c>
      <c r="P2988">
        <v>0</v>
      </c>
      <c r="Q2988">
        <v>0</v>
      </c>
      <c r="R2988">
        <v>0</v>
      </c>
      <c r="S2988">
        <v>20942.61</v>
      </c>
    </row>
    <row r="2989" spans="1:19" x14ac:dyDescent="0.35">
      <c r="A2989">
        <v>2024</v>
      </c>
      <c r="B2989" t="s">
        <v>5561</v>
      </c>
      <c r="C2989">
        <v>43</v>
      </c>
      <c r="D2989">
        <v>2</v>
      </c>
      <c r="E2989">
        <v>9</v>
      </c>
      <c r="F2989" t="s">
        <v>689</v>
      </c>
      <c r="G2989" t="s">
        <v>6017</v>
      </c>
      <c r="H2989">
        <v>7</v>
      </c>
      <c r="I2989">
        <v>102194</v>
      </c>
      <c r="J2989">
        <v>61</v>
      </c>
      <c r="K2989" t="s">
        <v>7142</v>
      </c>
      <c r="L2989">
        <v>0</v>
      </c>
      <c r="M2989" t="s">
        <v>5520</v>
      </c>
      <c r="N2989">
        <v>64888.85</v>
      </c>
      <c r="O2989">
        <v>52263.6</v>
      </c>
      <c r="P2989">
        <v>0</v>
      </c>
      <c r="Q2989">
        <v>0</v>
      </c>
      <c r="R2989">
        <v>0</v>
      </c>
      <c r="S2989">
        <v>117152.45</v>
      </c>
    </row>
    <row r="2990" spans="1:19" x14ac:dyDescent="0.35">
      <c r="A2990">
        <v>2024</v>
      </c>
      <c r="B2990" t="s">
        <v>5561</v>
      </c>
      <c r="C2990">
        <v>43</v>
      </c>
      <c r="D2990">
        <v>2</v>
      </c>
      <c r="E2990">
        <v>10</v>
      </c>
      <c r="F2990" t="s">
        <v>633</v>
      </c>
      <c r="G2990" t="s">
        <v>6210</v>
      </c>
      <c r="H2990">
        <v>7</v>
      </c>
      <c r="I2990">
        <v>102194</v>
      </c>
      <c r="J2990">
        <v>61</v>
      </c>
      <c r="K2990" t="s">
        <v>7141</v>
      </c>
      <c r="L2990">
        <v>0</v>
      </c>
      <c r="M2990" t="s">
        <v>5520</v>
      </c>
      <c r="N2990">
        <v>77948.72</v>
      </c>
      <c r="O2990">
        <v>10025.950000000001</v>
      </c>
      <c r="P2990">
        <v>0</v>
      </c>
      <c r="Q2990">
        <v>6000</v>
      </c>
      <c r="R2990">
        <v>0</v>
      </c>
      <c r="S2990">
        <v>81974.67</v>
      </c>
    </row>
    <row r="2991" spans="1:19" x14ac:dyDescent="0.35">
      <c r="A2991">
        <v>2024</v>
      </c>
      <c r="B2991" t="s">
        <v>5561</v>
      </c>
      <c r="C2991">
        <v>43</v>
      </c>
      <c r="D2991">
        <v>2</v>
      </c>
      <c r="E2991">
        <v>11</v>
      </c>
      <c r="F2991" t="s">
        <v>690</v>
      </c>
      <c r="G2991" t="s">
        <v>6616</v>
      </c>
      <c r="H2991">
        <v>7</v>
      </c>
      <c r="I2991">
        <v>102194</v>
      </c>
      <c r="J2991">
        <v>61</v>
      </c>
      <c r="K2991" t="s">
        <v>7142</v>
      </c>
      <c r="L2991">
        <v>0</v>
      </c>
      <c r="M2991" t="s">
        <v>5520</v>
      </c>
      <c r="N2991">
        <v>3612.31</v>
      </c>
      <c r="O2991">
        <v>0</v>
      </c>
      <c r="P2991">
        <v>0</v>
      </c>
      <c r="Q2991">
        <v>0</v>
      </c>
      <c r="R2991">
        <v>0</v>
      </c>
      <c r="S2991">
        <v>3612.31</v>
      </c>
    </row>
    <row r="2992" spans="1:19" x14ac:dyDescent="0.35">
      <c r="A2992">
        <v>2024</v>
      </c>
      <c r="B2992" t="s">
        <v>5561</v>
      </c>
      <c r="C2992">
        <v>43</v>
      </c>
      <c r="D2992">
        <v>2</v>
      </c>
      <c r="E2992">
        <v>14</v>
      </c>
      <c r="F2992" t="s">
        <v>692</v>
      </c>
      <c r="G2992" t="s">
        <v>6792</v>
      </c>
      <c r="H2992">
        <v>7</v>
      </c>
      <c r="I2992">
        <v>102194</v>
      </c>
      <c r="J2992">
        <v>5</v>
      </c>
      <c r="K2992" t="s">
        <v>7141</v>
      </c>
      <c r="L2992">
        <v>0</v>
      </c>
      <c r="M2992" t="s">
        <v>5520</v>
      </c>
      <c r="N2992">
        <v>140697.92000000001</v>
      </c>
      <c r="O2992">
        <v>0</v>
      </c>
      <c r="P2992">
        <v>0</v>
      </c>
      <c r="Q2992">
        <v>0</v>
      </c>
      <c r="R2992">
        <v>0</v>
      </c>
      <c r="S2992">
        <v>140697.92000000001</v>
      </c>
    </row>
    <row r="2993" spans="1:19" x14ac:dyDescent="0.35">
      <c r="A2993">
        <v>2024</v>
      </c>
      <c r="B2993" t="s">
        <v>5548</v>
      </c>
      <c r="C2993">
        <v>44</v>
      </c>
      <c r="D2993">
        <v>2</v>
      </c>
      <c r="E2993">
        <v>4</v>
      </c>
      <c r="F2993" t="s">
        <v>695</v>
      </c>
      <c r="G2993" t="s">
        <v>6019</v>
      </c>
      <c r="H2993">
        <v>7</v>
      </c>
      <c r="I2993">
        <v>102194</v>
      </c>
      <c r="J2993">
        <v>4</v>
      </c>
      <c r="K2993" t="s">
        <v>7141</v>
      </c>
      <c r="L2993">
        <v>0</v>
      </c>
      <c r="M2993" t="s">
        <v>5520</v>
      </c>
      <c r="N2993">
        <v>26755.03</v>
      </c>
      <c r="O2993">
        <v>0</v>
      </c>
      <c r="P2993">
        <v>0</v>
      </c>
      <c r="Q2993">
        <v>257.01</v>
      </c>
      <c r="R2993">
        <v>0</v>
      </c>
      <c r="S2993">
        <v>26498.02</v>
      </c>
    </row>
    <row r="2994" spans="1:19" x14ac:dyDescent="0.35">
      <c r="A2994">
        <v>2024</v>
      </c>
      <c r="B2994" t="s">
        <v>5548</v>
      </c>
      <c r="C2994">
        <v>44</v>
      </c>
      <c r="D2994">
        <v>2</v>
      </c>
      <c r="E2994">
        <v>5</v>
      </c>
      <c r="F2994" t="s">
        <v>696</v>
      </c>
      <c r="G2994" t="s">
        <v>6617</v>
      </c>
      <c r="H2994">
        <v>7</v>
      </c>
      <c r="I2994">
        <v>102194</v>
      </c>
      <c r="J2994">
        <v>3</v>
      </c>
      <c r="K2994" t="s">
        <v>7141</v>
      </c>
      <c r="L2994">
        <v>0</v>
      </c>
      <c r="M2994" t="s">
        <v>5520</v>
      </c>
      <c r="N2994">
        <v>4642.9399999999996</v>
      </c>
      <c r="O2994">
        <v>0</v>
      </c>
      <c r="P2994">
        <v>0</v>
      </c>
      <c r="Q2994">
        <v>0</v>
      </c>
      <c r="R2994">
        <v>0</v>
      </c>
      <c r="S2994">
        <v>4642.9399999999996</v>
      </c>
    </row>
    <row r="2995" spans="1:19" x14ac:dyDescent="0.35">
      <c r="A2995">
        <v>2024</v>
      </c>
      <c r="B2995" t="s">
        <v>5548</v>
      </c>
      <c r="C2995">
        <v>44</v>
      </c>
      <c r="D2995">
        <v>2</v>
      </c>
      <c r="E2995">
        <v>6</v>
      </c>
      <c r="F2995" t="s">
        <v>527</v>
      </c>
      <c r="G2995" t="s">
        <v>5549</v>
      </c>
      <c r="H2995">
        <v>7</v>
      </c>
      <c r="I2995">
        <v>102194</v>
      </c>
      <c r="J2995">
        <v>61</v>
      </c>
      <c r="K2995" t="s">
        <v>7141</v>
      </c>
      <c r="L2995">
        <v>0</v>
      </c>
      <c r="M2995" t="s">
        <v>5520</v>
      </c>
      <c r="N2995">
        <v>57872.56</v>
      </c>
      <c r="O2995">
        <v>0</v>
      </c>
      <c r="P2995">
        <v>0</v>
      </c>
      <c r="Q2995">
        <v>19603.07</v>
      </c>
      <c r="R2995">
        <v>0</v>
      </c>
      <c r="S2995">
        <v>38269.49</v>
      </c>
    </row>
    <row r="2996" spans="1:19" x14ac:dyDescent="0.35">
      <c r="A2996">
        <v>2024</v>
      </c>
      <c r="B2996" t="s">
        <v>5548</v>
      </c>
      <c r="C2996">
        <v>44</v>
      </c>
      <c r="D2996">
        <v>2</v>
      </c>
      <c r="E2996">
        <v>7</v>
      </c>
      <c r="F2996" t="s">
        <v>697</v>
      </c>
      <c r="G2996" t="s">
        <v>6020</v>
      </c>
      <c r="H2996">
        <v>7</v>
      </c>
      <c r="I2996">
        <v>102194</v>
      </c>
      <c r="J2996">
        <v>5</v>
      </c>
      <c r="K2996" t="s">
        <v>7141</v>
      </c>
      <c r="L2996">
        <v>0</v>
      </c>
      <c r="M2996" t="s">
        <v>5520</v>
      </c>
      <c r="N2996">
        <v>7167.42</v>
      </c>
      <c r="O2996">
        <v>0</v>
      </c>
      <c r="P2996">
        <v>0</v>
      </c>
      <c r="Q2996">
        <v>0</v>
      </c>
      <c r="R2996">
        <v>0</v>
      </c>
      <c r="S2996">
        <v>7167.42</v>
      </c>
    </row>
    <row r="2997" spans="1:19" x14ac:dyDescent="0.35">
      <c r="A2997">
        <v>2024</v>
      </c>
      <c r="B2997" t="s">
        <v>5548</v>
      </c>
      <c r="C2997">
        <v>44</v>
      </c>
      <c r="D2997">
        <v>2</v>
      </c>
      <c r="E2997">
        <v>8</v>
      </c>
      <c r="F2997" t="s">
        <v>698</v>
      </c>
      <c r="G2997" t="s">
        <v>6021</v>
      </c>
      <c r="H2997">
        <v>7</v>
      </c>
      <c r="I2997">
        <v>102194</v>
      </c>
      <c r="J2997">
        <v>3</v>
      </c>
      <c r="K2997" t="s">
        <v>7141</v>
      </c>
      <c r="L2997">
        <v>0</v>
      </c>
      <c r="M2997" t="s">
        <v>5520</v>
      </c>
      <c r="N2997">
        <v>21973.7</v>
      </c>
      <c r="O2997">
        <v>11862.5</v>
      </c>
      <c r="P2997">
        <v>0</v>
      </c>
      <c r="Q2997">
        <v>11947.7</v>
      </c>
      <c r="R2997">
        <v>0</v>
      </c>
      <c r="S2997">
        <v>21888.5</v>
      </c>
    </row>
    <row r="2998" spans="1:19" x14ac:dyDescent="0.35">
      <c r="A2998">
        <v>2024</v>
      </c>
      <c r="B2998" t="s">
        <v>5548</v>
      </c>
      <c r="C2998">
        <v>44</v>
      </c>
      <c r="D2998">
        <v>2</v>
      </c>
      <c r="E2998">
        <v>9</v>
      </c>
      <c r="F2998" t="s">
        <v>699</v>
      </c>
      <c r="G2998" t="s">
        <v>6022</v>
      </c>
      <c r="H2998">
        <v>7</v>
      </c>
      <c r="I2998">
        <v>102194</v>
      </c>
      <c r="J2998">
        <v>4</v>
      </c>
      <c r="K2998" t="s">
        <v>7141</v>
      </c>
      <c r="L2998">
        <v>0</v>
      </c>
      <c r="M2998" t="s">
        <v>5520</v>
      </c>
      <c r="N2998">
        <v>11893.86</v>
      </c>
      <c r="O2998">
        <v>19997.91</v>
      </c>
      <c r="P2998">
        <v>0</v>
      </c>
      <c r="Q2998">
        <v>556.75</v>
      </c>
      <c r="R2998">
        <v>0</v>
      </c>
      <c r="S2998">
        <v>31335.02</v>
      </c>
    </row>
    <row r="2999" spans="1:19" x14ac:dyDescent="0.35">
      <c r="A2999">
        <v>2024</v>
      </c>
      <c r="B2999" t="s">
        <v>5548</v>
      </c>
      <c r="C2999">
        <v>44</v>
      </c>
      <c r="D2999">
        <v>2</v>
      </c>
      <c r="E2999">
        <v>10</v>
      </c>
      <c r="F2999" t="s">
        <v>340</v>
      </c>
      <c r="G2999" t="s">
        <v>6023</v>
      </c>
      <c r="H2999">
        <v>7</v>
      </c>
      <c r="I2999">
        <v>102194</v>
      </c>
      <c r="J2999">
        <v>3</v>
      </c>
      <c r="K2999" t="s">
        <v>7141</v>
      </c>
      <c r="L2999">
        <v>0</v>
      </c>
      <c r="M2999" t="s">
        <v>5520</v>
      </c>
      <c r="N2999">
        <v>7219.33</v>
      </c>
      <c r="O2999">
        <v>0</v>
      </c>
      <c r="P2999">
        <v>0</v>
      </c>
      <c r="Q2999">
        <v>0</v>
      </c>
      <c r="R2999">
        <v>0</v>
      </c>
      <c r="S2999">
        <v>7219.33</v>
      </c>
    </row>
    <row r="3000" spans="1:19" x14ac:dyDescent="0.35">
      <c r="A3000">
        <v>2024</v>
      </c>
      <c r="B3000" t="s">
        <v>5548</v>
      </c>
      <c r="C3000">
        <v>44</v>
      </c>
      <c r="D3000">
        <v>2</v>
      </c>
      <c r="E3000">
        <v>11</v>
      </c>
      <c r="F3000" t="s">
        <v>455</v>
      </c>
      <c r="G3000" t="s">
        <v>6024</v>
      </c>
      <c r="H3000">
        <v>7</v>
      </c>
      <c r="I3000">
        <v>102194</v>
      </c>
      <c r="J3000">
        <v>4</v>
      </c>
      <c r="K3000" t="s">
        <v>7141</v>
      </c>
      <c r="L3000">
        <v>0</v>
      </c>
      <c r="M3000" t="s">
        <v>5520</v>
      </c>
      <c r="N3000">
        <v>20724.62</v>
      </c>
      <c r="O3000">
        <v>0</v>
      </c>
      <c r="P3000">
        <v>0</v>
      </c>
      <c r="Q3000">
        <v>0</v>
      </c>
      <c r="R3000">
        <v>0</v>
      </c>
      <c r="S3000">
        <v>20724.62</v>
      </c>
    </row>
    <row r="3001" spans="1:19" x14ac:dyDescent="0.35">
      <c r="A3001">
        <v>2024</v>
      </c>
      <c r="B3001" t="s">
        <v>5572</v>
      </c>
      <c r="C3001">
        <v>46</v>
      </c>
      <c r="D3001">
        <v>2</v>
      </c>
      <c r="E3001">
        <v>3</v>
      </c>
      <c r="F3001" t="s">
        <v>431</v>
      </c>
      <c r="G3001" t="s">
        <v>6294</v>
      </c>
      <c r="H3001">
        <v>7</v>
      </c>
      <c r="I3001">
        <v>102194</v>
      </c>
      <c r="J3001">
        <v>7</v>
      </c>
      <c r="K3001" t="s">
        <v>7141</v>
      </c>
      <c r="L3001">
        <v>0</v>
      </c>
      <c r="M3001" t="s">
        <v>5520</v>
      </c>
      <c r="N3001">
        <v>9814.17</v>
      </c>
      <c r="O3001">
        <v>0</v>
      </c>
      <c r="P3001">
        <v>0</v>
      </c>
      <c r="Q3001">
        <v>0</v>
      </c>
      <c r="R3001">
        <v>0</v>
      </c>
      <c r="S3001">
        <v>9814.17</v>
      </c>
    </row>
    <row r="3002" spans="1:19" x14ac:dyDescent="0.35">
      <c r="A3002">
        <v>2024</v>
      </c>
      <c r="B3002" t="s">
        <v>5572</v>
      </c>
      <c r="C3002">
        <v>46</v>
      </c>
      <c r="D3002">
        <v>2</v>
      </c>
      <c r="E3002">
        <v>6</v>
      </c>
      <c r="F3002" t="s">
        <v>709</v>
      </c>
      <c r="G3002" t="s">
        <v>5648</v>
      </c>
      <c r="H3002">
        <v>7</v>
      </c>
      <c r="I3002">
        <v>102194</v>
      </c>
      <c r="J3002">
        <v>102194</v>
      </c>
      <c r="K3002" t="s">
        <v>7141</v>
      </c>
      <c r="L3002">
        <v>0</v>
      </c>
      <c r="M3002" t="s">
        <v>5520</v>
      </c>
      <c r="N3002">
        <v>1238.49</v>
      </c>
      <c r="O3002">
        <v>0</v>
      </c>
      <c r="P3002">
        <v>0</v>
      </c>
      <c r="Q3002">
        <v>0</v>
      </c>
      <c r="R3002">
        <v>0</v>
      </c>
      <c r="S3002">
        <v>1238.49</v>
      </c>
    </row>
    <row r="3003" spans="1:19" x14ac:dyDescent="0.35">
      <c r="A3003">
        <v>2024</v>
      </c>
      <c r="B3003" t="s">
        <v>5572</v>
      </c>
      <c r="C3003">
        <v>46</v>
      </c>
      <c r="D3003">
        <v>2</v>
      </c>
      <c r="E3003">
        <v>7</v>
      </c>
      <c r="F3003" t="s">
        <v>710</v>
      </c>
      <c r="G3003" t="s">
        <v>6480</v>
      </c>
      <c r="H3003">
        <v>7</v>
      </c>
      <c r="I3003">
        <v>102194</v>
      </c>
      <c r="J3003">
        <v>3</v>
      </c>
      <c r="K3003" t="s">
        <v>7141</v>
      </c>
      <c r="L3003">
        <v>0</v>
      </c>
      <c r="M3003" t="s">
        <v>5520</v>
      </c>
      <c r="N3003">
        <v>2537.5</v>
      </c>
      <c r="O3003">
        <v>0</v>
      </c>
      <c r="P3003">
        <v>0</v>
      </c>
      <c r="Q3003">
        <v>0</v>
      </c>
      <c r="R3003">
        <v>0</v>
      </c>
      <c r="S3003">
        <v>2537.5</v>
      </c>
    </row>
    <row r="3004" spans="1:19" x14ac:dyDescent="0.35">
      <c r="A3004">
        <v>2024</v>
      </c>
      <c r="B3004" t="s">
        <v>5572</v>
      </c>
      <c r="C3004">
        <v>46</v>
      </c>
      <c r="D3004">
        <v>2</v>
      </c>
      <c r="E3004">
        <v>11</v>
      </c>
      <c r="F3004" t="s">
        <v>629</v>
      </c>
      <c r="G3004" t="s">
        <v>5650</v>
      </c>
      <c r="H3004">
        <v>7</v>
      </c>
      <c r="I3004">
        <v>102194</v>
      </c>
      <c r="J3004">
        <v>6</v>
      </c>
      <c r="K3004" t="s">
        <v>7141</v>
      </c>
      <c r="L3004">
        <v>0</v>
      </c>
      <c r="M3004" t="s">
        <v>5520</v>
      </c>
      <c r="N3004">
        <v>2629.94</v>
      </c>
      <c r="O3004">
        <v>0</v>
      </c>
      <c r="P3004">
        <v>0</v>
      </c>
      <c r="Q3004">
        <v>2629.94</v>
      </c>
      <c r="R3004">
        <v>0</v>
      </c>
      <c r="S3004">
        <v>0</v>
      </c>
    </row>
    <row r="3005" spans="1:19" x14ac:dyDescent="0.35">
      <c r="A3005">
        <v>2024</v>
      </c>
      <c r="B3005" t="s">
        <v>5572</v>
      </c>
      <c r="C3005">
        <v>46</v>
      </c>
      <c r="D3005">
        <v>2</v>
      </c>
      <c r="E3005">
        <v>14</v>
      </c>
      <c r="F3005" t="s">
        <v>510</v>
      </c>
      <c r="G3005" t="s">
        <v>6269</v>
      </c>
      <c r="H3005">
        <v>7</v>
      </c>
      <c r="I3005">
        <v>102194</v>
      </c>
      <c r="J3005">
        <v>61</v>
      </c>
      <c r="K3005" t="s">
        <v>7142</v>
      </c>
      <c r="L3005">
        <v>0</v>
      </c>
      <c r="M3005" t="s">
        <v>5520</v>
      </c>
      <c r="N3005">
        <v>57398.95</v>
      </c>
      <c r="O3005">
        <v>1900.09</v>
      </c>
      <c r="P3005">
        <v>0</v>
      </c>
      <c r="Q3005">
        <v>0</v>
      </c>
      <c r="R3005">
        <v>0</v>
      </c>
      <c r="S3005">
        <v>59299.040000000001</v>
      </c>
    </row>
    <row r="3006" spans="1:19" x14ac:dyDescent="0.35">
      <c r="A3006">
        <v>2024</v>
      </c>
      <c r="B3006" t="s">
        <v>5572</v>
      </c>
      <c r="C3006">
        <v>46</v>
      </c>
      <c r="D3006">
        <v>2</v>
      </c>
      <c r="E3006">
        <v>16</v>
      </c>
      <c r="F3006" t="s">
        <v>633</v>
      </c>
      <c r="G3006" t="s">
        <v>6216</v>
      </c>
      <c r="H3006">
        <v>7</v>
      </c>
      <c r="I3006">
        <v>102194</v>
      </c>
      <c r="J3006">
        <v>3</v>
      </c>
      <c r="K3006" t="s">
        <v>7141</v>
      </c>
      <c r="L3006">
        <v>0</v>
      </c>
      <c r="M3006" t="s">
        <v>5520</v>
      </c>
      <c r="N3006">
        <v>2229</v>
      </c>
      <c r="O3006">
        <v>0</v>
      </c>
      <c r="P3006">
        <v>0</v>
      </c>
      <c r="Q3006">
        <v>0</v>
      </c>
      <c r="R3006">
        <v>0</v>
      </c>
      <c r="S3006">
        <v>2229</v>
      </c>
    </row>
    <row r="3007" spans="1:19" x14ac:dyDescent="0.35">
      <c r="A3007">
        <v>2024</v>
      </c>
      <c r="B3007" t="s">
        <v>5572</v>
      </c>
      <c r="C3007">
        <v>46</v>
      </c>
      <c r="D3007">
        <v>2</v>
      </c>
      <c r="E3007">
        <v>17</v>
      </c>
      <c r="F3007" t="s">
        <v>336</v>
      </c>
      <c r="G3007" t="s">
        <v>5573</v>
      </c>
      <c r="H3007">
        <v>7</v>
      </c>
      <c r="I3007">
        <v>102194</v>
      </c>
      <c r="J3007">
        <v>9</v>
      </c>
      <c r="K3007" t="s">
        <v>7141</v>
      </c>
      <c r="L3007">
        <v>0</v>
      </c>
      <c r="M3007" t="s">
        <v>5520</v>
      </c>
      <c r="N3007">
        <v>3266.04</v>
      </c>
      <c r="O3007">
        <v>0</v>
      </c>
      <c r="P3007">
        <v>0</v>
      </c>
      <c r="Q3007">
        <v>0</v>
      </c>
      <c r="R3007">
        <v>0</v>
      </c>
      <c r="S3007">
        <v>3266.04</v>
      </c>
    </row>
    <row r="3008" spans="1:19" x14ac:dyDescent="0.35">
      <c r="A3008">
        <v>2024</v>
      </c>
      <c r="B3008" t="s">
        <v>5572</v>
      </c>
      <c r="C3008">
        <v>46</v>
      </c>
      <c r="D3008">
        <v>2</v>
      </c>
      <c r="E3008">
        <v>18</v>
      </c>
      <c r="F3008" t="s">
        <v>340</v>
      </c>
      <c r="G3008" t="s">
        <v>6032</v>
      </c>
      <c r="H3008">
        <v>7</v>
      </c>
      <c r="I3008">
        <v>102194</v>
      </c>
      <c r="J3008">
        <v>7315</v>
      </c>
      <c r="K3008" t="s">
        <v>7141</v>
      </c>
      <c r="L3008">
        <v>0</v>
      </c>
      <c r="M3008" t="s">
        <v>5520</v>
      </c>
      <c r="N3008">
        <v>0.01</v>
      </c>
      <c r="O3008">
        <v>0</v>
      </c>
      <c r="P3008">
        <v>0</v>
      </c>
      <c r="Q3008">
        <v>0</v>
      </c>
      <c r="R3008">
        <v>0</v>
      </c>
      <c r="S3008">
        <v>0.01</v>
      </c>
    </row>
    <row r="3009" spans="1:19" x14ac:dyDescent="0.35">
      <c r="A3009">
        <v>2024</v>
      </c>
      <c r="B3009" t="s">
        <v>5586</v>
      </c>
      <c r="C3009">
        <v>47</v>
      </c>
      <c r="D3009">
        <v>2</v>
      </c>
      <c r="E3009">
        <v>3</v>
      </c>
      <c r="F3009" t="s">
        <v>717</v>
      </c>
      <c r="G3009" t="s">
        <v>5694</v>
      </c>
      <c r="H3009">
        <v>7</v>
      </c>
      <c r="I3009">
        <v>102194</v>
      </c>
      <c r="J3009">
        <v>2</v>
      </c>
      <c r="K3009" t="s">
        <v>7141</v>
      </c>
      <c r="L3009">
        <v>0</v>
      </c>
      <c r="M3009" t="s">
        <v>5520</v>
      </c>
      <c r="N3009">
        <v>1394.87</v>
      </c>
      <c r="O3009">
        <v>0</v>
      </c>
      <c r="P3009">
        <v>0</v>
      </c>
      <c r="Q3009">
        <v>0</v>
      </c>
      <c r="R3009">
        <v>0</v>
      </c>
      <c r="S3009">
        <v>1394.87</v>
      </c>
    </row>
    <row r="3010" spans="1:19" x14ac:dyDescent="0.35">
      <c r="A3010">
        <v>2024</v>
      </c>
      <c r="B3010" t="s">
        <v>5586</v>
      </c>
      <c r="C3010">
        <v>47</v>
      </c>
      <c r="D3010">
        <v>2</v>
      </c>
      <c r="E3010">
        <v>4</v>
      </c>
      <c r="F3010" t="s">
        <v>314</v>
      </c>
      <c r="G3010" t="s">
        <v>6217</v>
      </c>
      <c r="H3010">
        <v>7</v>
      </c>
      <c r="I3010">
        <v>102194</v>
      </c>
      <c r="J3010">
        <v>61</v>
      </c>
      <c r="K3010" t="s">
        <v>7141</v>
      </c>
      <c r="L3010">
        <v>0</v>
      </c>
      <c r="M3010" t="s">
        <v>5520</v>
      </c>
      <c r="N3010">
        <v>439491.03</v>
      </c>
      <c r="O3010">
        <v>0</v>
      </c>
      <c r="P3010">
        <v>0</v>
      </c>
      <c r="Q3010">
        <v>315480.03999999998</v>
      </c>
      <c r="R3010">
        <v>0</v>
      </c>
      <c r="S3010">
        <v>124010.99</v>
      </c>
    </row>
    <row r="3011" spans="1:19" x14ac:dyDescent="0.35">
      <c r="A3011">
        <v>2024</v>
      </c>
      <c r="B3011" t="s">
        <v>5586</v>
      </c>
      <c r="C3011">
        <v>47</v>
      </c>
      <c r="D3011">
        <v>2</v>
      </c>
      <c r="E3011">
        <v>7</v>
      </c>
      <c r="F3011" t="s">
        <v>719</v>
      </c>
      <c r="G3011" t="s">
        <v>6037</v>
      </c>
      <c r="H3011">
        <v>7</v>
      </c>
      <c r="I3011">
        <v>102194</v>
      </c>
      <c r="J3011">
        <v>102194</v>
      </c>
      <c r="K3011" t="s">
        <v>7141</v>
      </c>
      <c r="L3011">
        <v>0</v>
      </c>
      <c r="M3011" t="s">
        <v>5520</v>
      </c>
      <c r="N3011">
        <v>3799</v>
      </c>
      <c r="O3011">
        <v>0</v>
      </c>
      <c r="P3011">
        <v>0</v>
      </c>
      <c r="Q3011">
        <v>0</v>
      </c>
      <c r="R3011">
        <v>0</v>
      </c>
      <c r="S3011">
        <v>3799</v>
      </c>
    </row>
    <row r="3012" spans="1:19" x14ac:dyDescent="0.35">
      <c r="A3012">
        <v>2024</v>
      </c>
      <c r="B3012" t="s">
        <v>5586</v>
      </c>
      <c r="C3012">
        <v>47</v>
      </c>
      <c r="D3012">
        <v>2</v>
      </c>
      <c r="E3012">
        <v>8</v>
      </c>
      <c r="F3012" t="s">
        <v>720</v>
      </c>
      <c r="G3012" t="s">
        <v>6782</v>
      </c>
      <c r="H3012">
        <v>7</v>
      </c>
      <c r="I3012">
        <v>102194</v>
      </c>
      <c r="J3012">
        <v>61</v>
      </c>
      <c r="K3012" t="s">
        <v>7142</v>
      </c>
      <c r="L3012">
        <v>0</v>
      </c>
      <c r="M3012" t="s">
        <v>5520</v>
      </c>
      <c r="N3012">
        <v>52860.13</v>
      </c>
      <c r="O3012">
        <v>25000</v>
      </c>
      <c r="P3012">
        <v>0</v>
      </c>
      <c r="Q3012">
        <v>0</v>
      </c>
      <c r="R3012">
        <v>0</v>
      </c>
      <c r="S3012">
        <v>77860.13</v>
      </c>
    </row>
    <row r="3013" spans="1:19" x14ac:dyDescent="0.35">
      <c r="A3013">
        <v>2024</v>
      </c>
      <c r="B3013" t="s">
        <v>5564</v>
      </c>
      <c r="C3013">
        <v>48</v>
      </c>
      <c r="D3013">
        <v>2</v>
      </c>
      <c r="E3013">
        <v>2</v>
      </c>
      <c r="F3013" t="s">
        <v>722</v>
      </c>
      <c r="G3013" t="s">
        <v>7075</v>
      </c>
      <c r="H3013">
        <v>7</v>
      </c>
      <c r="I3013">
        <v>102194</v>
      </c>
      <c r="J3013">
        <v>61</v>
      </c>
      <c r="K3013" t="s">
        <v>7142</v>
      </c>
      <c r="L3013">
        <v>0</v>
      </c>
      <c r="M3013" t="s">
        <v>5520</v>
      </c>
      <c r="N3013">
        <v>283560</v>
      </c>
      <c r="O3013">
        <v>70448.759999999995</v>
      </c>
      <c r="P3013">
        <v>0</v>
      </c>
      <c r="Q3013">
        <v>149995</v>
      </c>
      <c r="R3013">
        <v>0</v>
      </c>
      <c r="S3013">
        <v>204013.76</v>
      </c>
    </row>
    <row r="3014" spans="1:19" x14ac:dyDescent="0.35">
      <c r="A3014">
        <v>2024</v>
      </c>
      <c r="B3014" t="s">
        <v>5564</v>
      </c>
      <c r="C3014">
        <v>48</v>
      </c>
      <c r="D3014">
        <v>2</v>
      </c>
      <c r="E3014">
        <v>3</v>
      </c>
      <c r="F3014" t="s">
        <v>500</v>
      </c>
      <c r="G3014" t="s">
        <v>5853</v>
      </c>
      <c r="H3014">
        <v>7</v>
      </c>
      <c r="I3014">
        <v>102194</v>
      </c>
      <c r="J3014">
        <v>61</v>
      </c>
      <c r="K3014" t="s">
        <v>7142</v>
      </c>
      <c r="L3014">
        <v>0</v>
      </c>
      <c r="M3014" t="s">
        <v>5520</v>
      </c>
      <c r="N3014">
        <v>18683.46</v>
      </c>
      <c r="O3014">
        <v>18700</v>
      </c>
      <c r="P3014">
        <v>0</v>
      </c>
      <c r="Q3014">
        <v>0</v>
      </c>
      <c r="R3014">
        <v>0</v>
      </c>
      <c r="S3014">
        <v>37383.46</v>
      </c>
    </row>
    <row r="3015" spans="1:19" x14ac:dyDescent="0.35">
      <c r="A3015">
        <v>2024</v>
      </c>
      <c r="B3015" t="s">
        <v>5564</v>
      </c>
      <c r="C3015">
        <v>48</v>
      </c>
      <c r="D3015">
        <v>2</v>
      </c>
      <c r="E3015">
        <v>4</v>
      </c>
      <c r="F3015" t="s">
        <v>723</v>
      </c>
      <c r="G3015" t="s">
        <v>5855</v>
      </c>
      <c r="H3015">
        <v>7</v>
      </c>
      <c r="I3015">
        <v>102194</v>
      </c>
      <c r="J3015">
        <v>61</v>
      </c>
      <c r="K3015" t="s">
        <v>7142</v>
      </c>
      <c r="L3015">
        <v>0</v>
      </c>
      <c r="M3015" t="s">
        <v>5520</v>
      </c>
      <c r="N3015">
        <v>21974.2</v>
      </c>
      <c r="O3015">
        <v>13000</v>
      </c>
      <c r="P3015">
        <v>0</v>
      </c>
      <c r="Q3015">
        <v>0</v>
      </c>
      <c r="R3015">
        <v>0</v>
      </c>
      <c r="S3015">
        <v>34974.199999999997</v>
      </c>
    </row>
    <row r="3016" spans="1:19" x14ac:dyDescent="0.35">
      <c r="A3016">
        <v>2024</v>
      </c>
      <c r="B3016" t="s">
        <v>5564</v>
      </c>
      <c r="C3016">
        <v>48</v>
      </c>
      <c r="D3016">
        <v>2</v>
      </c>
      <c r="E3016">
        <v>5</v>
      </c>
      <c r="F3016" t="s">
        <v>618</v>
      </c>
      <c r="G3016" t="s">
        <v>6462</v>
      </c>
      <c r="H3016">
        <v>7</v>
      </c>
      <c r="I3016">
        <v>102194</v>
      </c>
      <c r="J3016">
        <v>61</v>
      </c>
      <c r="K3016" t="s">
        <v>7142</v>
      </c>
      <c r="L3016">
        <v>0</v>
      </c>
      <c r="M3016" t="s">
        <v>5520</v>
      </c>
      <c r="N3016">
        <v>195736.97</v>
      </c>
      <c r="O3016">
        <v>0</v>
      </c>
      <c r="P3016">
        <v>0</v>
      </c>
      <c r="Q3016">
        <v>40000</v>
      </c>
      <c r="R3016">
        <v>0</v>
      </c>
      <c r="S3016">
        <v>155736.97</v>
      </c>
    </row>
    <row r="3017" spans="1:19" x14ac:dyDescent="0.35">
      <c r="A3017">
        <v>2024</v>
      </c>
      <c r="B3017" t="s">
        <v>5564</v>
      </c>
      <c r="C3017">
        <v>48</v>
      </c>
      <c r="D3017">
        <v>2</v>
      </c>
      <c r="E3017">
        <v>6</v>
      </c>
      <c r="F3017" t="s">
        <v>609</v>
      </c>
      <c r="G3017" t="s">
        <v>6039</v>
      </c>
      <c r="H3017">
        <v>7</v>
      </c>
      <c r="I3017">
        <v>102194</v>
      </c>
      <c r="J3017">
        <v>4</v>
      </c>
      <c r="K3017" t="s">
        <v>7141</v>
      </c>
      <c r="L3017">
        <v>0</v>
      </c>
      <c r="M3017" t="s">
        <v>5520</v>
      </c>
      <c r="N3017">
        <v>12252.62</v>
      </c>
      <c r="O3017">
        <v>0</v>
      </c>
      <c r="P3017">
        <v>0</v>
      </c>
      <c r="Q3017">
        <v>0</v>
      </c>
      <c r="R3017">
        <v>0</v>
      </c>
      <c r="S3017">
        <v>12252.62</v>
      </c>
    </row>
    <row r="3018" spans="1:19" x14ac:dyDescent="0.35">
      <c r="A3018">
        <v>2024</v>
      </c>
      <c r="B3018" t="s">
        <v>5564</v>
      </c>
      <c r="C3018">
        <v>48</v>
      </c>
      <c r="D3018">
        <v>2</v>
      </c>
      <c r="E3018">
        <v>9</v>
      </c>
      <c r="F3018" t="s">
        <v>262</v>
      </c>
      <c r="G3018" t="s">
        <v>5733</v>
      </c>
      <c r="H3018">
        <v>7</v>
      </c>
      <c r="I3018">
        <v>102194</v>
      </c>
      <c r="J3018">
        <v>102194</v>
      </c>
      <c r="K3018" t="s">
        <v>7141</v>
      </c>
      <c r="L3018">
        <v>0</v>
      </c>
      <c r="M3018" t="s">
        <v>5520</v>
      </c>
      <c r="N3018">
        <v>41144.28</v>
      </c>
      <c r="O3018">
        <v>0</v>
      </c>
      <c r="P3018">
        <v>0</v>
      </c>
      <c r="Q3018">
        <v>7588.79</v>
      </c>
      <c r="R3018">
        <v>0</v>
      </c>
      <c r="S3018">
        <v>33555.49</v>
      </c>
    </row>
    <row r="3019" spans="1:19" x14ac:dyDescent="0.35">
      <c r="A3019">
        <v>2024</v>
      </c>
      <c r="B3019" t="s">
        <v>5564</v>
      </c>
      <c r="C3019">
        <v>48</v>
      </c>
      <c r="D3019">
        <v>2</v>
      </c>
      <c r="E3019">
        <v>13</v>
      </c>
      <c r="F3019" t="s">
        <v>278</v>
      </c>
      <c r="G3019" t="s">
        <v>5824</v>
      </c>
      <c r="H3019">
        <v>7</v>
      </c>
      <c r="I3019">
        <v>102194</v>
      </c>
      <c r="J3019">
        <v>61</v>
      </c>
      <c r="K3019" t="s">
        <v>7142</v>
      </c>
      <c r="L3019">
        <v>0</v>
      </c>
      <c r="M3019" t="s">
        <v>5520</v>
      </c>
      <c r="N3019">
        <v>6814.81</v>
      </c>
      <c r="O3019">
        <v>0</v>
      </c>
      <c r="P3019">
        <v>0</v>
      </c>
      <c r="Q3019">
        <v>0</v>
      </c>
      <c r="R3019">
        <v>0</v>
      </c>
      <c r="S3019">
        <v>6814.81</v>
      </c>
    </row>
    <row r="3020" spans="1:19" x14ac:dyDescent="0.35">
      <c r="A3020">
        <v>2024</v>
      </c>
      <c r="B3020" t="s">
        <v>5564</v>
      </c>
      <c r="C3020">
        <v>48</v>
      </c>
      <c r="D3020">
        <v>2</v>
      </c>
      <c r="E3020">
        <v>14</v>
      </c>
      <c r="F3020" t="s">
        <v>455</v>
      </c>
      <c r="G3020" t="s">
        <v>5856</v>
      </c>
      <c r="H3020">
        <v>7</v>
      </c>
      <c r="I3020">
        <v>102194</v>
      </c>
      <c r="J3020">
        <v>61</v>
      </c>
      <c r="K3020" t="s">
        <v>7142</v>
      </c>
      <c r="L3020">
        <v>0</v>
      </c>
      <c r="M3020" t="s">
        <v>5520</v>
      </c>
      <c r="N3020">
        <v>106871</v>
      </c>
      <c r="O3020">
        <v>0</v>
      </c>
      <c r="P3020">
        <v>0</v>
      </c>
      <c r="Q3020">
        <v>100000</v>
      </c>
      <c r="R3020">
        <v>0</v>
      </c>
      <c r="S3020">
        <v>6871</v>
      </c>
    </row>
    <row r="3021" spans="1:19" x14ac:dyDescent="0.35">
      <c r="A3021">
        <v>2024</v>
      </c>
      <c r="B3021" t="s">
        <v>5517</v>
      </c>
      <c r="C3021">
        <v>49</v>
      </c>
      <c r="D3021">
        <v>2</v>
      </c>
      <c r="E3021">
        <v>5</v>
      </c>
      <c r="F3021" t="s">
        <v>327</v>
      </c>
      <c r="G3021" t="s">
        <v>7077</v>
      </c>
      <c r="H3021">
        <v>7</v>
      </c>
      <c r="I3021">
        <v>102194</v>
      </c>
      <c r="J3021">
        <v>61</v>
      </c>
      <c r="K3021" t="s">
        <v>7142</v>
      </c>
      <c r="L3021">
        <v>0</v>
      </c>
      <c r="M3021" t="s">
        <v>5520</v>
      </c>
      <c r="N3021">
        <v>1627968.61</v>
      </c>
      <c r="O3021">
        <v>0</v>
      </c>
      <c r="P3021">
        <v>0</v>
      </c>
      <c r="Q3021">
        <v>0</v>
      </c>
      <c r="R3021">
        <v>0</v>
      </c>
      <c r="S3021">
        <v>1627968.61</v>
      </c>
    </row>
    <row r="3022" spans="1:19" x14ac:dyDescent="0.35">
      <c r="A3022">
        <v>2024</v>
      </c>
      <c r="B3022" t="s">
        <v>5619</v>
      </c>
      <c r="C3022">
        <v>50</v>
      </c>
      <c r="D3022">
        <v>2</v>
      </c>
      <c r="E3022">
        <v>3</v>
      </c>
      <c r="F3022" t="s">
        <v>366</v>
      </c>
      <c r="G3022" t="s">
        <v>6042</v>
      </c>
      <c r="H3022">
        <v>7</v>
      </c>
      <c r="I3022">
        <v>102194</v>
      </c>
      <c r="J3022">
        <v>61</v>
      </c>
      <c r="K3022" t="s">
        <v>7141</v>
      </c>
      <c r="L3022">
        <v>0</v>
      </c>
      <c r="M3022" t="s">
        <v>5520</v>
      </c>
      <c r="N3022">
        <v>78003.16</v>
      </c>
      <c r="O3022">
        <v>0</v>
      </c>
      <c r="P3022">
        <v>0</v>
      </c>
      <c r="Q3022">
        <v>0</v>
      </c>
      <c r="R3022">
        <v>0</v>
      </c>
      <c r="S3022">
        <v>78003.16</v>
      </c>
    </row>
    <row r="3023" spans="1:19" x14ac:dyDescent="0.35">
      <c r="A3023">
        <v>2024</v>
      </c>
      <c r="B3023" t="s">
        <v>5619</v>
      </c>
      <c r="C3023">
        <v>50</v>
      </c>
      <c r="D3023">
        <v>2</v>
      </c>
      <c r="E3023">
        <v>4</v>
      </c>
      <c r="F3023" t="s">
        <v>609</v>
      </c>
      <c r="G3023" t="s">
        <v>6043</v>
      </c>
      <c r="H3023">
        <v>7</v>
      </c>
      <c r="I3023">
        <v>102194</v>
      </c>
      <c r="J3023">
        <v>4</v>
      </c>
      <c r="K3023" t="s">
        <v>7141</v>
      </c>
      <c r="L3023">
        <v>0</v>
      </c>
      <c r="M3023" t="s">
        <v>5520</v>
      </c>
      <c r="N3023">
        <v>15823.68</v>
      </c>
      <c r="O3023">
        <v>0</v>
      </c>
      <c r="P3023">
        <v>0</v>
      </c>
      <c r="Q3023">
        <v>0</v>
      </c>
      <c r="R3023">
        <v>0</v>
      </c>
      <c r="S3023">
        <v>15823.68</v>
      </c>
    </row>
    <row r="3024" spans="1:19" x14ac:dyDescent="0.35">
      <c r="A3024">
        <v>2024</v>
      </c>
      <c r="B3024" t="s">
        <v>5619</v>
      </c>
      <c r="C3024">
        <v>50</v>
      </c>
      <c r="D3024">
        <v>2</v>
      </c>
      <c r="E3024">
        <v>5</v>
      </c>
      <c r="F3024" t="s">
        <v>703</v>
      </c>
      <c r="G3024" t="s">
        <v>6044</v>
      </c>
      <c r="H3024">
        <v>7</v>
      </c>
      <c r="I3024">
        <v>102194</v>
      </c>
      <c r="J3024">
        <v>5</v>
      </c>
      <c r="K3024" t="s">
        <v>7141</v>
      </c>
      <c r="L3024">
        <v>0</v>
      </c>
      <c r="M3024" t="s">
        <v>5520</v>
      </c>
      <c r="N3024">
        <v>36030.269999999997</v>
      </c>
      <c r="O3024">
        <v>0</v>
      </c>
      <c r="P3024">
        <v>0</v>
      </c>
      <c r="Q3024">
        <v>0</v>
      </c>
      <c r="R3024">
        <v>0</v>
      </c>
      <c r="S3024">
        <v>36030.269999999997</v>
      </c>
    </row>
    <row r="3025" spans="1:19" x14ac:dyDescent="0.35">
      <c r="A3025">
        <v>2024</v>
      </c>
      <c r="B3025" t="s">
        <v>5619</v>
      </c>
      <c r="C3025">
        <v>50</v>
      </c>
      <c r="D3025">
        <v>2</v>
      </c>
      <c r="E3025">
        <v>6</v>
      </c>
      <c r="F3025" t="s">
        <v>643</v>
      </c>
      <c r="G3025" t="s">
        <v>5848</v>
      </c>
      <c r="H3025">
        <v>7</v>
      </c>
      <c r="I3025">
        <v>102194</v>
      </c>
      <c r="J3025">
        <v>5</v>
      </c>
      <c r="K3025" t="s">
        <v>7141</v>
      </c>
      <c r="L3025">
        <v>0</v>
      </c>
      <c r="M3025" t="s">
        <v>5520</v>
      </c>
      <c r="N3025">
        <v>1069.08</v>
      </c>
      <c r="O3025">
        <v>0</v>
      </c>
      <c r="P3025">
        <v>0</v>
      </c>
      <c r="Q3025">
        <v>13807.43</v>
      </c>
      <c r="R3025">
        <v>0</v>
      </c>
      <c r="S3025">
        <v>-12738.35</v>
      </c>
    </row>
    <row r="3026" spans="1:19" x14ac:dyDescent="0.35">
      <c r="A3026">
        <v>2024</v>
      </c>
      <c r="B3026" t="s">
        <v>5619</v>
      </c>
      <c r="C3026">
        <v>50</v>
      </c>
      <c r="D3026">
        <v>2</v>
      </c>
      <c r="E3026">
        <v>8</v>
      </c>
      <c r="F3026" t="s">
        <v>278</v>
      </c>
      <c r="G3026" t="s">
        <v>6045</v>
      </c>
      <c r="H3026">
        <v>7</v>
      </c>
      <c r="I3026">
        <v>102194</v>
      </c>
      <c r="J3026">
        <v>4</v>
      </c>
      <c r="K3026" t="s">
        <v>7141</v>
      </c>
      <c r="L3026">
        <v>0</v>
      </c>
      <c r="M3026" t="s">
        <v>5520</v>
      </c>
      <c r="N3026">
        <v>187884.11</v>
      </c>
      <c r="O3026">
        <v>0</v>
      </c>
      <c r="P3026">
        <v>0</v>
      </c>
      <c r="Q3026">
        <v>12501.19</v>
      </c>
      <c r="R3026">
        <v>0</v>
      </c>
      <c r="S3026">
        <v>175382.92</v>
      </c>
    </row>
    <row r="3027" spans="1:19" x14ac:dyDescent="0.35">
      <c r="A3027">
        <v>2024</v>
      </c>
      <c r="B3027" t="s">
        <v>5619</v>
      </c>
      <c r="C3027">
        <v>50</v>
      </c>
      <c r="D3027">
        <v>2</v>
      </c>
      <c r="E3027">
        <v>9</v>
      </c>
      <c r="F3027" t="s">
        <v>729</v>
      </c>
      <c r="G3027" t="s">
        <v>7012</v>
      </c>
      <c r="H3027">
        <v>7</v>
      </c>
      <c r="I3027">
        <v>102194</v>
      </c>
      <c r="J3027">
        <v>7</v>
      </c>
      <c r="K3027" t="s">
        <v>7141</v>
      </c>
      <c r="L3027">
        <v>0</v>
      </c>
      <c r="M3027" t="s">
        <v>5520</v>
      </c>
      <c r="N3027">
        <v>237946.3</v>
      </c>
      <c r="O3027">
        <v>37801.69</v>
      </c>
      <c r="P3027">
        <v>0</v>
      </c>
      <c r="Q3027">
        <v>0</v>
      </c>
      <c r="R3027">
        <v>0</v>
      </c>
      <c r="S3027">
        <v>275747.99</v>
      </c>
    </row>
    <row r="3028" spans="1:19" x14ac:dyDescent="0.35">
      <c r="A3028">
        <v>2024</v>
      </c>
      <c r="B3028" t="s">
        <v>5619</v>
      </c>
      <c r="C3028">
        <v>50</v>
      </c>
      <c r="D3028">
        <v>2</v>
      </c>
      <c r="E3028">
        <v>10</v>
      </c>
      <c r="F3028" t="s">
        <v>730</v>
      </c>
      <c r="G3028" t="s">
        <v>6046</v>
      </c>
      <c r="H3028">
        <v>7</v>
      </c>
      <c r="I3028">
        <v>102194</v>
      </c>
      <c r="J3028">
        <v>61</v>
      </c>
      <c r="K3028" t="s">
        <v>7141</v>
      </c>
      <c r="L3028">
        <v>0</v>
      </c>
      <c r="M3028" t="s">
        <v>5520</v>
      </c>
      <c r="N3028">
        <v>872110.23</v>
      </c>
      <c r="O3028">
        <v>0</v>
      </c>
      <c r="P3028">
        <v>0</v>
      </c>
      <c r="Q3028">
        <v>133728.5</v>
      </c>
      <c r="R3028">
        <v>0</v>
      </c>
      <c r="S3028">
        <v>738381.73</v>
      </c>
    </row>
    <row r="3029" spans="1:19" x14ac:dyDescent="0.35">
      <c r="A3029">
        <v>2024</v>
      </c>
      <c r="B3029" t="s">
        <v>6047</v>
      </c>
      <c r="C3029">
        <v>51</v>
      </c>
      <c r="D3029">
        <v>2</v>
      </c>
      <c r="E3029">
        <v>1</v>
      </c>
      <c r="F3029" t="s">
        <v>391</v>
      </c>
      <c r="G3029" t="s">
        <v>6621</v>
      </c>
      <c r="H3029">
        <v>7</v>
      </c>
      <c r="I3029">
        <v>102194</v>
      </c>
      <c r="J3029">
        <v>4</v>
      </c>
      <c r="K3029" t="s">
        <v>7141</v>
      </c>
      <c r="L3029">
        <v>0</v>
      </c>
      <c r="M3029" t="s">
        <v>5520</v>
      </c>
      <c r="N3029">
        <v>2336.2399999999998</v>
      </c>
      <c r="O3029">
        <v>0</v>
      </c>
      <c r="P3029">
        <v>0</v>
      </c>
      <c r="Q3029">
        <v>0</v>
      </c>
      <c r="R3029">
        <v>0</v>
      </c>
      <c r="S3029">
        <v>2336.2399999999998</v>
      </c>
    </row>
    <row r="3030" spans="1:19" x14ac:dyDescent="0.35">
      <c r="A3030">
        <v>2024</v>
      </c>
      <c r="B3030" t="s">
        <v>6047</v>
      </c>
      <c r="C3030">
        <v>51</v>
      </c>
      <c r="D3030">
        <v>2</v>
      </c>
      <c r="E3030">
        <v>2</v>
      </c>
      <c r="F3030" t="s">
        <v>731</v>
      </c>
      <c r="G3030" t="s">
        <v>6267</v>
      </c>
      <c r="H3030">
        <v>7</v>
      </c>
      <c r="I3030">
        <v>102194</v>
      </c>
      <c r="J3030">
        <v>3</v>
      </c>
      <c r="K3030" t="s">
        <v>7141</v>
      </c>
      <c r="L3030">
        <v>0</v>
      </c>
      <c r="M3030" t="s">
        <v>5520</v>
      </c>
      <c r="N3030">
        <v>5365.35</v>
      </c>
      <c r="O3030">
        <v>0</v>
      </c>
      <c r="P3030">
        <v>0</v>
      </c>
      <c r="Q3030">
        <v>0</v>
      </c>
      <c r="R3030">
        <v>0</v>
      </c>
      <c r="S3030">
        <v>5365.35</v>
      </c>
    </row>
    <row r="3031" spans="1:19" x14ac:dyDescent="0.35">
      <c r="A3031">
        <v>2024</v>
      </c>
      <c r="B3031" t="s">
        <v>6047</v>
      </c>
      <c r="C3031">
        <v>51</v>
      </c>
      <c r="D3031">
        <v>2</v>
      </c>
      <c r="E3031">
        <v>4</v>
      </c>
      <c r="F3031" t="s">
        <v>733</v>
      </c>
      <c r="G3031" t="s">
        <v>6622</v>
      </c>
      <c r="H3031">
        <v>7</v>
      </c>
      <c r="I3031">
        <v>102194</v>
      </c>
      <c r="J3031">
        <v>4</v>
      </c>
      <c r="K3031" t="s">
        <v>7141</v>
      </c>
      <c r="L3031">
        <v>0</v>
      </c>
      <c r="M3031" t="s">
        <v>5520</v>
      </c>
      <c r="N3031">
        <v>1609.5</v>
      </c>
      <c r="O3031">
        <v>2366.8000000000002</v>
      </c>
      <c r="P3031">
        <v>0</v>
      </c>
      <c r="Q3031">
        <v>0</v>
      </c>
      <c r="R3031">
        <v>0</v>
      </c>
      <c r="S3031">
        <v>3976.3</v>
      </c>
    </row>
    <row r="3032" spans="1:19" x14ac:dyDescent="0.35">
      <c r="A3032">
        <v>2024</v>
      </c>
      <c r="B3032" t="s">
        <v>6047</v>
      </c>
      <c r="C3032">
        <v>51</v>
      </c>
      <c r="D3032">
        <v>2</v>
      </c>
      <c r="E3032">
        <v>5</v>
      </c>
      <c r="F3032" t="s">
        <v>327</v>
      </c>
      <c r="G3032" t="s">
        <v>6623</v>
      </c>
      <c r="H3032">
        <v>7</v>
      </c>
      <c r="I3032">
        <v>102194</v>
      </c>
      <c r="J3032">
        <v>5</v>
      </c>
      <c r="K3032" t="s">
        <v>7141</v>
      </c>
      <c r="L3032">
        <v>0</v>
      </c>
      <c r="M3032" t="s">
        <v>5520</v>
      </c>
      <c r="N3032">
        <v>8429.77</v>
      </c>
      <c r="O3032">
        <v>0</v>
      </c>
      <c r="P3032">
        <v>0</v>
      </c>
      <c r="Q3032">
        <v>0</v>
      </c>
      <c r="R3032">
        <v>0</v>
      </c>
      <c r="S3032">
        <v>8429.77</v>
      </c>
    </row>
    <row r="3033" spans="1:19" x14ac:dyDescent="0.35">
      <c r="A3033">
        <v>2024</v>
      </c>
      <c r="B3033" t="s">
        <v>6047</v>
      </c>
      <c r="C3033">
        <v>51</v>
      </c>
      <c r="D3033">
        <v>2</v>
      </c>
      <c r="E3033">
        <v>6</v>
      </c>
      <c r="F3033" t="s">
        <v>734</v>
      </c>
      <c r="G3033" t="s">
        <v>6624</v>
      </c>
      <c r="H3033">
        <v>7</v>
      </c>
      <c r="I3033">
        <v>102194</v>
      </c>
      <c r="J3033">
        <v>3</v>
      </c>
      <c r="K3033" t="s">
        <v>7141</v>
      </c>
      <c r="L3033">
        <v>0</v>
      </c>
      <c r="M3033" t="s">
        <v>5520</v>
      </c>
      <c r="N3033">
        <v>2170.87</v>
      </c>
      <c r="O3033">
        <v>0</v>
      </c>
      <c r="P3033">
        <v>0</v>
      </c>
      <c r="Q3033">
        <v>0</v>
      </c>
      <c r="R3033">
        <v>0</v>
      </c>
      <c r="S3033">
        <v>2170.87</v>
      </c>
    </row>
    <row r="3034" spans="1:19" x14ac:dyDescent="0.35">
      <c r="A3034">
        <v>2024</v>
      </c>
      <c r="B3034" t="s">
        <v>5545</v>
      </c>
      <c r="C3034">
        <v>52</v>
      </c>
      <c r="D3034">
        <v>2</v>
      </c>
      <c r="E3034">
        <v>1</v>
      </c>
      <c r="F3034" t="s">
        <v>735</v>
      </c>
      <c r="G3034" t="s">
        <v>6265</v>
      </c>
      <c r="H3034">
        <v>7</v>
      </c>
      <c r="I3034">
        <v>102194</v>
      </c>
      <c r="J3034">
        <v>4</v>
      </c>
      <c r="K3034" t="s">
        <v>7141</v>
      </c>
      <c r="L3034">
        <v>0</v>
      </c>
      <c r="M3034" t="s">
        <v>5520</v>
      </c>
      <c r="N3034">
        <v>2761.03</v>
      </c>
      <c r="O3034">
        <v>0</v>
      </c>
      <c r="P3034">
        <v>0</v>
      </c>
      <c r="Q3034">
        <v>0</v>
      </c>
      <c r="R3034">
        <v>0</v>
      </c>
      <c r="S3034">
        <v>2761.03</v>
      </c>
    </row>
    <row r="3035" spans="1:19" x14ac:dyDescent="0.35">
      <c r="A3035">
        <v>2024</v>
      </c>
      <c r="B3035" t="s">
        <v>5545</v>
      </c>
      <c r="C3035">
        <v>52</v>
      </c>
      <c r="D3035">
        <v>2</v>
      </c>
      <c r="E3035">
        <v>2</v>
      </c>
      <c r="F3035" t="s">
        <v>552</v>
      </c>
      <c r="G3035" t="s">
        <v>5864</v>
      </c>
      <c r="H3035">
        <v>7</v>
      </c>
      <c r="I3035">
        <v>102194</v>
      </c>
      <c r="J3035">
        <v>3</v>
      </c>
      <c r="K3035" t="s">
        <v>7141</v>
      </c>
      <c r="L3035">
        <v>0</v>
      </c>
      <c r="M3035" t="s">
        <v>5520</v>
      </c>
      <c r="N3035">
        <v>226.19</v>
      </c>
      <c r="O3035">
        <v>273.23</v>
      </c>
      <c r="P3035">
        <v>0</v>
      </c>
      <c r="Q3035">
        <v>0</v>
      </c>
      <c r="R3035">
        <v>0</v>
      </c>
      <c r="S3035">
        <v>499.42</v>
      </c>
    </row>
    <row r="3036" spans="1:19" x14ac:dyDescent="0.35">
      <c r="A3036">
        <v>2024</v>
      </c>
      <c r="B3036" t="s">
        <v>5545</v>
      </c>
      <c r="C3036">
        <v>52</v>
      </c>
      <c r="D3036">
        <v>2</v>
      </c>
      <c r="E3036">
        <v>3</v>
      </c>
      <c r="F3036" t="s">
        <v>354</v>
      </c>
      <c r="G3036" t="s">
        <v>6049</v>
      </c>
      <c r="H3036">
        <v>7</v>
      </c>
      <c r="I3036">
        <v>102194</v>
      </c>
      <c r="J3036">
        <v>3</v>
      </c>
      <c r="K3036" t="s">
        <v>7141</v>
      </c>
      <c r="L3036">
        <v>0</v>
      </c>
      <c r="M3036" t="s">
        <v>5520</v>
      </c>
      <c r="N3036">
        <v>11509.49</v>
      </c>
      <c r="O3036">
        <v>0</v>
      </c>
      <c r="P3036">
        <v>0</v>
      </c>
      <c r="Q3036">
        <v>0</v>
      </c>
      <c r="R3036">
        <v>0</v>
      </c>
      <c r="S3036">
        <v>11509.49</v>
      </c>
    </row>
    <row r="3037" spans="1:19" x14ac:dyDescent="0.35">
      <c r="A3037">
        <v>2024</v>
      </c>
      <c r="B3037" t="s">
        <v>5545</v>
      </c>
      <c r="C3037">
        <v>52</v>
      </c>
      <c r="D3037">
        <v>2</v>
      </c>
      <c r="E3037">
        <v>4</v>
      </c>
      <c r="F3037" t="s">
        <v>470</v>
      </c>
      <c r="G3037" t="s">
        <v>6050</v>
      </c>
      <c r="H3037">
        <v>7</v>
      </c>
      <c r="I3037">
        <v>102194</v>
      </c>
      <c r="J3037">
        <v>102194</v>
      </c>
      <c r="K3037" t="s">
        <v>7141</v>
      </c>
      <c r="L3037">
        <v>0</v>
      </c>
      <c r="M3037" t="s">
        <v>5520</v>
      </c>
      <c r="N3037">
        <v>19007.23</v>
      </c>
      <c r="O3037">
        <v>16000</v>
      </c>
      <c r="P3037">
        <v>0</v>
      </c>
      <c r="Q3037">
        <v>18000</v>
      </c>
      <c r="R3037">
        <v>0</v>
      </c>
      <c r="S3037">
        <v>17007.23</v>
      </c>
    </row>
    <row r="3038" spans="1:19" x14ac:dyDescent="0.35">
      <c r="A3038">
        <v>2024</v>
      </c>
      <c r="B3038" t="s">
        <v>5545</v>
      </c>
      <c r="C3038">
        <v>52</v>
      </c>
      <c r="D3038">
        <v>2</v>
      </c>
      <c r="E3038">
        <v>5</v>
      </c>
      <c r="F3038" t="s">
        <v>736</v>
      </c>
      <c r="G3038" t="s">
        <v>5546</v>
      </c>
      <c r="H3038">
        <v>7</v>
      </c>
      <c r="I3038">
        <v>102194</v>
      </c>
      <c r="J3038">
        <v>3</v>
      </c>
      <c r="K3038" t="s">
        <v>7141</v>
      </c>
      <c r="L3038">
        <v>0</v>
      </c>
      <c r="M3038" t="s">
        <v>5520</v>
      </c>
      <c r="N3038">
        <v>1980.21</v>
      </c>
      <c r="O3038">
        <v>0</v>
      </c>
      <c r="P3038">
        <v>0</v>
      </c>
      <c r="Q3038">
        <v>0</v>
      </c>
      <c r="R3038">
        <v>0</v>
      </c>
      <c r="S3038">
        <v>1980.21</v>
      </c>
    </row>
    <row r="3039" spans="1:19" x14ac:dyDescent="0.35">
      <c r="A3039">
        <v>2024</v>
      </c>
      <c r="B3039" t="s">
        <v>5545</v>
      </c>
      <c r="C3039">
        <v>52</v>
      </c>
      <c r="D3039">
        <v>2</v>
      </c>
      <c r="E3039">
        <v>7</v>
      </c>
      <c r="F3039" t="s">
        <v>300</v>
      </c>
      <c r="G3039" t="s">
        <v>5882</v>
      </c>
      <c r="H3039">
        <v>7</v>
      </c>
      <c r="I3039">
        <v>102194</v>
      </c>
      <c r="J3039">
        <v>3</v>
      </c>
      <c r="K3039" t="s">
        <v>7141</v>
      </c>
      <c r="L3039">
        <v>0</v>
      </c>
      <c r="M3039" t="s">
        <v>5520</v>
      </c>
      <c r="N3039">
        <v>3288.06</v>
      </c>
      <c r="O3039">
        <v>0</v>
      </c>
      <c r="P3039">
        <v>0</v>
      </c>
      <c r="Q3039">
        <v>0</v>
      </c>
      <c r="R3039">
        <v>0</v>
      </c>
      <c r="S3039">
        <v>3288.06</v>
      </c>
    </row>
    <row r="3040" spans="1:19" x14ac:dyDescent="0.35">
      <c r="A3040">
        <v>2024</v>
      </c>
      <c r="B3040" t="s">
        <v>5545</v>
      </c>
      <c r="C3040">
        <v>52</v>
      </c>
      <c r="D3040">
        <v>2</v>
      </c>
      <c r="E3040">
        <v>8</v>
      </c>
      <c r="F3040" t="s">
        <v>254</v>
      </c>
      <c r="G3040" t="s">
        <v>6288</v>
      </c>
      <c r="H3040">
        <v>7</v>
      </c>
      <c r="I3040">
        <v>102194</v>
      </c>
      <c r="J3040">
        <v>7777</v>
      </c>
      <c r="K3040" t="s">
        <v>7163</v>
      </c>
      <c r="L3040">
        <v>0</v>
      </c>
      <c r="M3040" t="s">
        <v>5520</v>
      </c>
      <c r="N3040">
        <v>3381.04</v>
      </c>
      <c r="O3040">
        <v>0</v>
      </c>
      <c r="P3040">
        <v>0</v>
      </c>
      <c r="Q3040">
        <v>0</v>
      </c>
      <c r="R3040">
        <v>0</v>
      </c>
      <c r="S3040">
        <v>3381.04</v>
      </c>
    </row>
    <row r="3041" spans="1:19" x14ac:dyDescent="0.35">
      <c r="A3041">
        <v>2024</v>
      </c>
      <c r="B3041" t="s">
        <v>5545</v>
      </c>
      <c r="C3041">
        <v>52</v>
      </c>
      <c r="D3041">
        <v>2</v>
      </c>
      <c r="E3041">
        <v>11</v>
      </c>
      <c r="F3041" t="s">
        <v>724</v>
      </c>
      <c r="G3041" t="s">
        <v>6221</v>
      </c>
      <c r="H3041">
        <v>7</v>
      </c>
      <c r="I3041">
        <v>102194</v>
      </c>
      <c r="J3041">
        <v>2</v>
      </c>
      <c r="K3041" t="s">
        <v>7141</v>
      </c>
      <c r="L3041">
        <v>0</v>
      </c>
      <c r="M3041" t="s">
        <v>5520</v>
      </c>
      <c r="N3041">
        <v>110.55</v>
      </c>
      <c r="O3041">
        <v>0</v>
      </c>
      <c r="P3041">
        <v>0</v>
      </c>
      <c r="Q3041">
        <v>0</v>
      </c>
      <c r="R3041">
        <v>0</v>
      </c>
      <c r="S3041">
        <v>110.55</v>
      </c>
    </row>
    <row r="3042" spans="1:19" x14ac:dyDescent="0.35">
      <c r="A3042">
        <v>2024</v>
      </c>
      <c r="B3042" t="s">
        <v>5820</v>
      </c>
      <c r="C3042">
        <v>53</v>
      </c>
      <c r="D3042">
        <v>2</v>
      </c>
      <c r="E3042">
        <v>4</v>
      </c>
      <c r="F3042" t="s">
        <v>639</v>
      </c>
      <c r="G3042" t="s">
        <v>7045</v>
      </c>
      <c r="H3042">
        <v>7</v>
      </c>
      <c r="I3042">
        <v>102194</v>
      </c>
      <c r="J3042">
        <v>61</v>
      </c>
      <c r="K3042" t="s">
        <v>7141</v>
      </c>
      <c r="L3042">
        <v>0</v>
      </c>
      <c r="M3042" t="s">
        <v>5520</v>
      </c>
      <c r="N3042">
        <v>3109.81</v>
      </c>
      <c r="O3042">
        <v>0</v>
      </c>
      <c r="P3042">
        <v>0</v>
      </c>
      <c r="Q3042">
        <v>0</v>
      </c>
      <c r="R3042">
        <v>0</v>
      </c>
      <c r="S3042">
        <v>3109.81</v>
      </c>
    </row>
    <row r="3043" spans="1:19" x14ac:dyDescent="0.35">
      <c r="A3043">
        <v>2024</v>
      </c>
      <c r="B3043" t="s">
        <v>5820</v>
      </c>
      <c r="C3043">
        <v>53</v>
      </c>
      <c r="D3043">
        <v>2</v>
      </c>
      <c r="E3043">
        <v>5</v>
      </c>
      <c r="F3043" t="s">
        <v>717</v>
      </c>
      <c r="G3043" t="s">
        <v>7013</v>
      </c>
      <c r="H3043">
        <v>7</v>
      </c>
      <c r="I3043">
        <v>102194</v>
      </c>
      <c r="J3043">
        <v>3</v>
      </c>
      <c r="K3043" t="s">
        <v>7141</v>
      </c>
      <c r="L3043">
        <v>0</v>
      </c>
      <c r="M3043" t="s">
        <v>5520</v>
      </c>
      <c r="N3043">
        <v>114042.33</v>
      </c>
      <c r="O3043">
        <v>0</v>
      </c>
      <c r="P3043">
        <v>0</v>
      </c>
      <c r="Q3043">
        <v>0</v>
      </c>
      <c r="R3043">
        <v>0</v>
      </c>
      <c r="S3043">
        <v>114042.33</v>
      </c>
    </row>
    <row r="3044" spans="1:19" x14ac:dyDescent="0.35">
      <c r="A3044">
        <v>2024</v>
      </c>
      <c r="B3044" t="s">
        <v>5603</v>
      </c>
      <c r="C3044">
        <v>54</v>
      </c>
      <c r="D3044">
        <v>2</v>
      </c>
      <c r="E3044">
        <v>1</v>
      </c>
      <c r="F3044" t="s">
        <v>622</v>
      </c>
      <c r="G3044" t="s">
        <v>6052</v>
      </c>
      <c r="H3044">
        <v>7</v>
      </c>
      <c r="I3044">
        <v>102194</v>
      </c>
      <c r="J3044">
        <v>7</v>
      </c>
      <c r="K3044" t="s">
        <v>7141</v>
      </c>
      <c r="L3044">
        <v>0</v>
      </c>
      <c r="M3044" t="s">
        <v>5520</v>
      </c>
      <c r="N3044">
        <v>27552.01</v>
      </c>
      <c r="O3044">
        <v>3200</v>
      </c>
      <c r="P3044">
        <v>0</v>
      </c>
      <c r="Q3044">
        <v>0</v>
      </c>
      <c r="R3044">
        <v>0</v>
      </c>
      <c r="S3044">
        <v>30752.01</v>
      </c>
    </row>
    <row r="3045" spans="1:19" x14ac:dyDescent="0.35">
      <c r="A3045">
        <v>2024</v>
      </c>
      <c r="B3045" t="s">
        <v>5603</v>
      </c>
      <c r="C3045">
        <v>54</v>
      </c>
      <c r="D3045">
        <v>2</v>
      </c>
      <c r="E3045">
        <v>2</v>
      </c>
      <c r="F3045" t="s">
        <v>678</v>
      </c>
      <c r="G3045" t="s">
        <v>6053</v>
      </c>
      <c r="H3045">
        <v>7</v>
      </c>
      <c r="I3045">
        <v>102194</v>
      </c>
      <c r="J3045">
        <v>6</v>
      </c>
      <c r="K3045" t="s">
        <v>7141</v>
      </c>
      <c r="L3045">
        <v>0</v>
      </c>
      <c r="M3045" t="s">
        <v>5520</v>
      </c>
      <c r="N3045">
        <v>4273.32</v>
      </c>
      <c r="O3045">
        <v>0</v>
      </c>
      <c r="P3045">
        <v>0</v>
      </c>
      <c r="Q3045">
        <v>0</v>
      </c>
      <c r="R3045">
        <v>0</v>
      </c>
      <c r="S3045">
        <v>4273.32</v>
      </c>
    </row>
    <row r="3046" spans="1:19" x14ac:dyDescent="0.35">
      <c r="A3046">
        <v>2024</v>
      </c>
      <c r="B3046" t="s">
        <v>5603</v>
      </c>
      <c r="C3046">
        <v>54</v>
      </c>
      <c r="D3046">
        <v>2</v>
      </c>
      <c r="E3046">
        <v>3</v>
      </c>
      <c r="F3046" t="s">
        <v>740</v>
      </c>
      <c r="G3046" t="s">
        <v>6054</v>
      </c>
      <c r="H3046">
        <v>7</v>
      </c>
      <c r="I3046">
        <v>102194</v>
      </c>
      <c r="J3046">
        <v>6</v>
      </c>
      <c r="K3046" t="s">
        <v>7141</v>
      </c>
      <c r="L3046">
        <v>0</v>
      </c>
      <c r="M3046" t="s">
        <v>5520</v>
      </c>
      <c r="N3046">
        <v>11085.01</v>
      </c>
      <c r="O3046">
        <v>0</v>
      </c>
      <c r="P3046">
        <v>0</v>
      </c>
      <c r="Q3046">
        <v>0</v>
      </c>
      <c r="R3046">
        <v>0</v>
      </c>
      <c r="S3046">
        <v>11085.01</v>
      </c>
    </row>
    <row r="3047" spans="1:19" x14ac:dyDescent="0.35">
      <c r="A3047">
        <v>2024</v>
      </c>
      <c r="B3047" t="s">
        <v>5603</v>
      </c>
      <c r="C3047">
        <v>54</v>
      </c>
      <c r="D3047">
        <v>2</v>
      </c>
      <c r="E3047">
        <v>4</v>
      </c>
      <c r="F3047" t="s">
        <v>555</v>
      </c>
      <c r="G3047" t="s">
        <v>6772</v>
      </c>
      <c r="H3047">
        <v>7</v>
      </c>
      <c r="I3047">
        <v>102194</v>
      </c>
      <c r="J3047">
        <v>102194</v>
      </c>
      <c r="K3047" t="s">
        <v>7141</v>
      </c>
      <c r="L3047">
        <v>0</v>
      </c>
      <c r="M3047" t="s">
        <v>5520</v>
      </c>
      <c r="N3047">
        <v>3795.72</v>
      </c>
      <c r="O3047">
        <v>0</v>
      </c>
      <c r="P3047">
        <v>0</v>
      </c>
      <c r="Q3047">
        <v>0</v>
      </c>
      <c r="R3047">
        <v>0</v>
      </c>
      <c r="S3047">
        <v>3795.72</v>
      </c>
    </row>
    <row r="3048" spans="1:19" x14ac:dyDescent="0.35">
      <c r="A3048">
        <v>2024</v>
      </c>
      <c r="B3048" t="s">
        <v>5603</v>
      </c>
      <c r="C3048">
        <v>54</v>
      </c>
      <c r="D3048">
        <v>2</v>
      </c>
      <c r="E3048">
        <v>5</v>
      </c>
      <c r="F3048" t="s">
        <v>311</v>
      </c>
      <c r="G3048" t="s">
        <v>6625</v>
      </c>
      <c r="H3048">
        <v>7</v>
      </c>
      <c r="I3048">
        <v>102194</v>
      </c>
      <c r="J3048">
        <v>5</v>
      </c>
      <c r="K3048" t="s">
        <v>7141</v>
      </c>
      <c r="L3048">
        <v>0</v>
      </c>
      <c r="M3048" t="s">
        <v>5520</v>
      </c>
      <c r="N3048">
        <v>25766.69</v>
      </c>
      <c r="O3048">
        <v>0</v>
      </c>
      <c r="P3048">
        <v>0</v>
      </c>
      <c r="Q3048">
        <v>0</v>
      </c>
      <c r="R3048">
        <v>0</v>
      </c>
      <c r="S3048">
        <v>25766.69</v>
      </c>
    </row>
    <row r="3049" spans="1:19" x14ac:dyDescent="0.35">
      <c r="A3049">
        <v>2024</v>
      </c>
      <c r="B3049" t="s">
        <v>5603</v>
      </c>
      <c r="C3049">
        <v>54</v>
      </c>
      <c r="D3049">
        <v>2</v>
      </c>
      <c r="E3049">
        <v>6</v>
      </c>
      <c r="F3049" t="s">
        <v>741</v>
      </c>
      <c r="G3049" t="s">
        <v>6055</v>
      </c>
      <c r="H3049">
        <v>7</v>
      </c>
      <c r="I3049">
        <v>102194</v>
      </c>
      <c r="J3049">
        <v>61</v>
      </c>
      <c r="K3049" t="s">
        <v>7141</v>
      </c>
      <c r="L3049">
        <v>0</v>
      </c>
      <c r="M3049" t="s">
        <v>5520</v>
      </c>
      <c r="N3049">
        <v>50190.46</v>
      </c>
      <c r="O3049">
        <v>5485</v>
      </c>
      <c r="P3049">
        <v>0</v>
      </c>
      <c r="Q3049">
        <v>0</v>
      </c>
      <c r="R3049">
        <v>0</v>
      </c>
      <c r="S3049">
        <v>55675.46</v>
      </c>
    </row>
    <row r="3050" spans="1:19" x14ac:dyDescent="0.35">
      <c r="A3050">
        <v>2024</v>
      </c>
      <c r="B3050" t="s">
        <v>5603</v>
      </c>
      <c r="C3050">
        <v>54</v>
      </c>
      <c r="D3050">
        <v>2</v>
      </c>
      <c r="E3050">
        <v>7</v>
      </c>
      <c r="F3050" t="s">
        <v>690</v>
      </c>
      <c r="G3050" t="s">
        <v>6056</v>
      </c>
      <c r="H3050">
        <v>7</v>
      </c>
      <c r="I3050">
        <v>102194</v>
      </c>
      <c r="J3050">
        <v>5</v>
      </c>
      <c r="K3050" t="s">
        <v>7141</v>
      </c>
      <c r="L3050">
        <v>0</v>
      </c>
      <c r="M3050" t="s">
        <v>5520</v>
      </c>
      <c r="N3050">
        <v>4443.28</v>
      </c>
      <c r="O3050">
        <v>0</v>
      </c>
      <c r="P3050">
        <v>0</v>
      </c>
      <c r="Q3050">
        <v>0</v>
      </c>
      <c r="R3050">
        <v>0</v>
      </c>
      <c r="S3050">
        <v>4443.28</v>
      </c>
    </row>
    <row r="3051" spans="1:19" x14ac:dyDescent="0.35">
      <c r="A3051">
        <v>2024</v>
      </c>
      <c r="B3051" t="s">
        <v>5603</v>
      </c>
      <c r="C3051">
        <v>54</v>
      </c>
      <c r="D3051">
        <v>2</v>
      </c>
      <c r="E3051">
        <v>8</v>
      </c>
      <c r="F3051" t="s">
        <v>442</v>
      </c>
      <c r="G3051" t="s">
        <v>5604</v>
      </c>
      <c r="H3051">
        <v>7</v>
      </c>
      <c r="I3051">
        <v>102194</v>
      </c>
      <c r="J3051">
        <v>3</v>
      </c>
      <c r="K3051" t="s">
        <v>7141</v>
      </c>
      <c r="L3051">
        <v>0</v>
      </c>
      <c r="M3051" t="s">
        <v>5520</v>
      </c>
      <c r="N3051">
        <v>4104.09</v>
      </c>
      <c r="O3051">
        <v>0</v>
      </c>
      <c r="P3051">
        <v>0</v>
      </c>
      <c r="Q3051">
        <v>0</v>
      </c>
      <c r="R3051">
        <v>0</v>
      </c>
      <c r="S3051">
        <v>4104.09</v>
      </c>
    </row>
    <row r="3052" spans="1:19" x14ac:dyDescent="0.35">
      <c r="A3052">
        <v>2024</v>
      </c>
      <c r="B3052" t="s">
        <v>5603</v>
      </c>
      <c r="C3052">
        <v>54</v>
      </c>
      <c r="D3052">
        <v>2</v>
      </c>
      <c r="E3052">
        <v>9</v>
      </c>
      <c r="F3052" t="s">
        <v>278</v>
      </c>
      <c r="G3052" t="s">
        <v>5720</v>
      </c>
      <c r="H3052">
        <v>7</v>
      </c>
      <c r="I3052">
        <v>102194</v>
      </c>
      <c r="J3052">
        <v>61</v>
      </c>
      <c r="K3052" t="s">
        <v>7142</v>
      </c>
      <c r="L3052">
        <v>0</v>
      </c>
      <c r="M3052" t="s">
        <v>5520</v>
      </c>
      <c r="N3052">
        <v>73647.16</v>
      </c>
      <c r="O3052">
        <v>0</v>
      </c>
      <c r="P3052">
        <v>0</v>
      </c>
      <c r="Q3052">
        <v>0</v>
      </c>
      <c r="R3052">
        <v>0</v>
      </c>
      <c r="S3052">
        <v>73647.16</v>
      </c>
    </row>
    <row r="3053" spans="1:19" x14ac:dyDescent="0.35">
      <c r="A3053">
        <v>2024</v>
      </c>
      <c r="B3053" t="s">
        <v>5603</v>
      </c>
      <c r="C3053">
        <v>54</v>
      </c>
      <c r="D3053">
        <v>2</v>
      </c>
      <c r="E3053">
        <v>10</v>
      </c>
      <c r="F3053" t="s">
        <v>729</v>
      </c>
      <c r="G3053" t="s">
        <v>6057</v>
      </c>
      <c r="H3053">
        <v>7</v>
      </c>
      <c r="I3053">
        <v>102194</v>
      </c>
      <c r="J3053">
        <v>4</v>
      </c>
      <c r="K3053" t="s">
        <v>7141</v>
      </c>
      <c r="L3053">
        <v>0</v>
      </c>
      <c r="M3053" t="s">
        <v>5520</v>
      </c>
      <c r="N3053">
        <v>1879.78</v>
      </c>
      <c r="O3053">
        <v>0</v>
      </c>
      <c r="P3053">
        <v>0</v>
      </c>
      <c r="Q3053">
        <v>0</v>
      </c>
      <c r="R3053">
        <v>0</v>
      </c>
      <c r="S3053">
        <v>1879.78</v>
      </c>
    </row>
    <row r="3054" spans="1:19" x14ac:dyDescent="0.35">
      <c r="A3054">
        <v>2024</v>
      </c>
      <c r="B3054" t="s">
        <v>5603</v>
      </c>
      <c r="C3054">
        <v>54</v>
      </c>
      <c r="D3054">
        <v>2</v>
      </c>
      <c r="E3054">
        <v>11</v>
      </c>
      <c r="F3054" t="s">
        <v>351</v>
      </c>
      <c r="G3054" t="s">
        <v>6058</v>
      </c>
      <c r="H3054">
        <v>7</v>
      </c>
      <c r="I3054">
        <v>102194</v>
      </c>
      <c r="J3054">
        <v>5</v>
      </c>
      <c r="K3054" t="s">
        <v>7141</v>
      </c>
      <c r="L3054">
        <v>0</v>
      </c>
      <c r="M3054" t="s">
        <v>5520</v>
      </c>
      <c r="N3054">
        <v>9102.82</v>
      </c>
      <c r="O3054">
        <v>0</v>
      </c>
      <c r="P3054">
        <v>0</v>
      </c>
      <c r="Q3054">
        <v>0</v>
      </c>
      <c r="R3054">
        <v>0</v>
      </c>
      <c r="S3054">
        <v>9102.82</v>
      </c>
    </row>
    <row r="3055" spans="1:19" x14ac:dyDescent="0.35">
      <c r="A3055">
        <v>2024</v>
      </c>
      <c r="B3055" t="s">
        <v>5634</v>
      </c>
      <c r="C3055">
        <v>55</v>
      </c>
      <c r="D3055">
        <v>2</v>
      </c>
      <c r="E3055">
        <v>1</v>
      </c>
      <c r="F3055" t="s">
        <v>291</v>
      </c>
      <c r="G3055" t="s">
        <v>6626</v>
      </c>
      <c r="H3055">
        <v>7</v>
      </c>
      <c r="I3055">
        <v>102194</v>
      </c>
      <c r="J3055">
        <v>2</v>
      </c>
      <c r="K3055" t="s">
        <v>7141</v>
      </c>
      <c r="L3055">
        <v>0</v>
      </c>
      <c r="M3055" t="s">
        <v>5520</v>
      </c>
      <c r="N3055">
        <v>6960.74</v>
      </c>
      <c r="O3055">
        <v>0</v>
      </c>
      <c r="P3055">
        <v>0</v>
      </c>
      <c r="Q3055">
        <v>0</v>
      </c>
      <c r="R3055">
        <v>0</v>
      </c>
      <c r="S3055">
        <v>6960.74</v>
      </c>
    </row>
    <row r="3056" spans="1:19" x14ac:dyDescent="0.35">
      <c r="A3056">
        <v>2024</v>
      </c>
      <c r="B3056" t="s">
        <v>5634</v>
      </c>
      <c r="C3056">
        <v>55</v>
      </c>
      <c r="D3056">
        <v>2</v>
      </c>
      <c r="E3056">
        <v>2</v>
      </c>
      <c r="F3056" t="s">
        <v>742</v>
      </c>
      <c r="G3056" t="s">
        <v>6627</v>
      </c>
      <c r="H3056">
        <v>7</v>
      </c>
      <c r="I3056">
        <v>102194</v>
      </c>
      <c r="J3056">
        <v>100</v>
      </c>
      <c r="K3056" t="s">
        <v>7141</v>
      </c>
      <c r="L3056">
        <v>0</v>
      </c>
      <c r="M3056" t="s">
        <v>5520</v>
      </c>
      <c r="N3056">
        <v>6645.55</v>
      </c>
      <c r="O3056">
        <v>0</v>
      </c>
      <c r="P3056">
        <v>0</v>
      </c>
      <c r="Q3056">
        <v>0</v>
      </c>
      <c r="R3056">
        <v>0</v>
      </c>
      <c r="S3056">
        <v>6645.55</v>
      </c>
    </row>
    <row r="3057" spans="1:19" x14ac:dyDescent="0.35">
      <c r="A3057">
        <v>2024</v>
      </c>
      <c r="B3057" t="s">
        <v>5634</v>
      </c>
      <c r="C3057">
        <v>55</v>
      </c>
      <c r="D3057">
        <v>2</v>
      </c>
      <c r="E3057">
        <v>3</v>
      </c>
      <c r="F3057" t="s">
        <v>743</v>
      </c>
      <c r="G3057" t="s">
        <v>6059</v>
      </c>
      <c r="H3057">
        <v>7</v>
      </c>
      <c r="I3057">
        <v>102194</v>
      </c>
      <c r="J3057">
        <v>3</v>
      </c>
      <c r="K3057" t="s">
        <v>7141</v>
      </c>
      <c r="L3057">
        <v>0</v>
      </c>
      <c r="M3057" t="s">
        <v>5520</v>
      </c>
      <c r="N3057">
        <v>24323.41</v>
      </c>
      <c r="O3057">
        <v>2000</v>
      </c>
      <c r="P3057">
        <v>0</v>
      </c>
      <c r="Q3057">
        <v>0</v>
      </c>
      <c r="R3057">
        <v>0</v>
      </c>
      <c r="S3057">
        <v>26323.41</v>
      </c>
    </row>
    <row r="3058" spans="1:19" x14ac:dyDescent="0.35">
      <c r="A3058">
        <v>2024</v>
      </c>
      <c r="B3058" t="s">
        <v>5634</v>
      </c>
      <c r="C3058">
        <v>55</v>
      </c>
      <c r="D3058">
        <v>2</v>
      </c>
      <c r="E3058">
        <v>5</v>
      </c>
      <c r="F3058" t="s">
        <v>354</v>
      </c>
      <c r="G3058" t="s">
        <v>6060</v>
      </c>
      <c r="H3058">
        <v>7</v>
      </c>
      <c r="I3058">
        <v>102194</v>
      </c>
      <c r="J3058">
        <v>3</v>
      </c>
      <c r="K3058" t="s">
        <v>7141</v>
      </c>
      <c r="L3058">
        <v>0</v>
      </c>
      <c r="M3058" t="s">
        <v>5520</v>
      </c>
      <c r="N3058">
        <v>8074.55</v>
      </c>
      <c r="O3058">
        <v>473.9</v>
      </c>
      <c r="P3058">
        <v>0</v>
      </c>
      <c r="Q3058">
        <v>0</v>
      </c>
      <c r="R3058">
        <v>0</v>
      </c>
      <c r="S3058">
        <v>8548.4500000000007</v>
      </c>
    </row>
    <row r="3059" spans="1:19" x14ac:dyDescent="0.35">
      <c r="A3059">
        <v>2024</v>
      </c>
      <c r="B3059" t="s">
        <v>5634</v>
      </c>
      <c r="C3059">
        <v>55</v>
      </c>
      <c r="D3059">
        <v>2</v>
      </c>
      <c r="E3059">
        <v>9</v>
      </c>
      <c r="F3059" t="s">
        <v>300</v>
      </c>
      <c r="G3059" t="s">
        <v>6062</v>
      </c>
      <c r="H3059">
        <v>7</v>
      </c>
      <c r="I3059">
        <v>102194</v>
      </c>
      <c r="J3059">
        <v>6</v>
      </c>
      <c r="K3059" t="s">
        <v>7141</v>
      </c>
      <c r="L3059">
        <v>0</v>
      </c>
      <c r="M3059" t="s">
        <v>5520</v>
      </c>
      <c r="N3059">
        <v>82044.22</v>
      </c>
      <c r="O3059">
        <v>0</v>
      </c>
      <c r="P3059">
        <v>0</v>
      </c>
      <c r="Q3059">
        <v>0</v>
      </c>
      <c r="R3059">
        <v>0</v>
      </c>
      <c r="S3059">
        <v>82044.22</v>
      </c>
    </row>
    <row r="3060" spans="1:19" x14ac:dyDescent="0.35">
      <c r="A3060">
        <v>2024</v>
      </c>
      <c r="B3060" t="s">
        <v>5634</v>
      </c>
      <c r="C3060">
        <v>55</v>
      </c>
      <c r="D3060">
        <v>2</v>
      </c>
      <c r="E3060">
        <v>11</v>
      </c>
      <c r="F3060" t="s">
        <v>311</v>
      </c>
      <c r="G3060" t="s">
        <v>6225</v>
      </c>
      <c r="H3060">
        <v>7</v>
      </c>
      <c r="I3060">
        <v>102194</v>
      </c>
      <c r="J3060">
        <v>61</v>
      </c>
      <c r="K3060" t="s">
        <v>7142</v>
      </c>
      <c r="L3060">
        <v>0</v>
      </c>
      <c r="M3060" t="s">
        <v>5520</v>
      </c>
      <c r="N3060">
        <v>646144.31000000006</v>
      </c>
      <c r="O3060">
        <v>18289.310000000001</v>
      </c>
      <c r="P3060">
        <v>0</v>
      </c>
      <c r="Q3060">
        <v>219215</v>
      </c>
      <c r="R3060">
        <v>0</v>
      </c>
      <c r="S3060">
        <v>445218.62</v>
      </c>
    </row>
    <row r="3061" spans="1:19" x14ac:dyDescent="0.35">
      <c r="A3061">
        <v>2024</v>
      </c>
      <c r="B3061" t="s">
        <v>5634</v>
      </c>
      <c r="C3061">
        <v>55</v>
      </c>
      <c r="D3061">
        <v>2</v>
      </c>
      <c r="E3061">
        <v>13</v>
      </c>
      <c r="F3061" t="s">
        <v>598</v>
      </c>
      <c r="G3061" t="s">
        <v>6064</v>
      </c>
      <c r="H3061">
        <v>7</v>
      </c>
      <c r="I3061">
        <v>102194</v>
      </c>
      <c r="J3061">
        <v>3</v>
      </c>
      <c r="K3061" t="s">
        <v>7141</v>
      </c>
      <c r="L3061">
        <v>0</v>
      </c>
      <c r="M3061" t="s">
        <v>5520</v>
      </c>
      <c r="N3061">
        <v>9964.3700000000008</v>
      </c>
      <c r="O3061">
        <v>0</v>
      </c>
      <c r="P3061">
        <v>0</v>
      </c>
      <c r="Q3061">
        <v>0</v>
      </c>
      <c r="R3061">
        <v>0</v>
      </c>
      <c r="S3061">
        <v>9964.3700000000008</v>
      </c>
    </row>
    <row r="3062" spans="1:19" x14ac:dyDescent="0.35">
      <c r="A3062">
        <v>2024</v>
      </c>
      <c r="B3062" t="s">
        <v>5767</v>
      </c>
      <c r="C3062">
        <v>56</v>
      </c>
      <c r="D3062">
        <v>2</v>
      </c>
      <c r="E3062">
        <v>1</v>
      </c>
      <c r="F3062" t="s">
        <v>745</v>
      </c>
      <c r="G3062" t="s">
        <v>6065</v>
      </c>
      <c r="H3062">
        <v>7</v>
      </c>
      <c r="I3062">
        <v>102194</v>
      </c>
      <c r="J3062">
        <v>6</v>
      </c>
      <c r="K3062" t="s">
        <v>7141</v>
      </c>
      <c r="L3062">
        <v>0</v>
      </c>
      <c r="M3062" t="s">
        <v>5520</v>
      </c>
      <c r="N3062">
        <v>51333.15</v>
      </c>
      <c r="O3062">
        <v>0</v>
      </c>
      <c r="P3062">
        <v>0</v>
      </c>
      <c r="Q3062">
        <v>13218</v>
      </c>
      <c r="R3062">
        <v>0</v>
      </c>
      <c r="S3062">
        <v>38115.15</v>
      </c>
    </row>
    <row r="3063" spans="1:19" x14ac:dyDescent="0.35">
      <c r="A3063">
        <v>2024</v>
      </c>
      <c r="B3063" t="s">
        <v>5767</v>
      </c>
      <c r="C3063">
        <v>56</v>
      </c>
      <c r="D3063">
        <v>2</v>
      </c>
      <c r="E3063">
        <v>7</v>
      </c>
      <c r="F3063" t="s">
        <v>308</v>
      </c>
      <c r="G3063" t="s">
        <v>6067</v>
      </c>
      <c r="H3063">
        <v>7</v>
      </c>
      <c r="I3063">
        <v>102194</v>
      </c>
      <c r="J3063">
        <v>61</v>
      </c>
      <c r="K3063" t="s">
        <v>7141</v>
      </c>
      <c r="L3063">
        <v>0</v>
      </c>
      <c r="M3063" t="s">
        <v>5520</v>
      </c>
      <c r="N3063">
        <v>48182.1</v>
      </c>
      <c r="O3063">
        <v>2609.92</v>
      </c>
      <c r="P3063">
        <v>0</v>
      </c>
      <c r="Q3063">
        <v>0</v>
      </c>
      <c r="R3063">
        <v>0</v>
      </c>
      <c r="S3063">
        <v>50792.02</v>
      </c>
    </row>
    <row r="3064" spans="1:19" x14ac:dyDescent="0.35">
      <c r="A3064">
        <v>2024</v>
      </c>
      <c r="B3064" t="s">
        <v>5767</v>
      </c>
      <c r="C3064">
        <v>56</v>
      </c>
      <c r="D3064">
        <v>2</v>
      </c>
      <c r="E3064">
        <v>9</v>
      </c>
      <c r="F3064" t="s">
        <v>748</v>
      </c>
      <c r="G3064" t="s">
        <v>6629</v>
      </c>
      <c r="H3064">
        <v>7</v>
      </c>
      <c r="I3064">
        <v>102042</v>
      </c>
      <c r="J3064">
        <v>102042</v>
      </c>
      <c r="K3064" t="s">
        <v>7141</v>
      </c>
      <c r="L3064">
        <v>0</v>
      </c>
      <c r="M3064" t="s">
        <v>5520</v>
      </c>
      <c r="N3064">
        <v>989.96</v>
      </c>
      <c r="O3064">
        <v>0</v>
      </c>
      <c r="P3064">
        <v>0</v>
      </c>
      <c r="Q3064">
        <v>0</v>
      </c>
      <c r="R3064">
        <v>0</v>
      </c>
      <c r="S3064">
        <v>989.96</v>
      </c>
    </row>
    <row r="3065" spans="1:19" x14ac:dyDescent="0.35">
      <c r="A3065">
        <v>2024</v>
      </c>
      <c r="B3065" t="s">
        <v>5767</v>
      </c>
      <c r="C3065">
        <v>56</v>
      </c>
      <c r="D3065">
        <v>2</v>
      </c>
      <c r="E3065">
        <v>10</v>
      </c>
      <c r="F3065" t="s">
        <v>125</v>
      </c>
      <c r="G3065" t="s">
        <v>5768</v>
      </c>
      <c r="H3065">
        <v>7</v>
      </c>
      <c r="I3065">
        <v>102194</v>
      </c>
      <c r="J3065">
        <v>3</v>
      </c>
      <c r="K3065" t="s">
        <v>7141</v>
      </c>
      <c r="L3065">
        <v>0</v>
      </c>
      <c r="M3065" t="s">
        <v>5520</v>
      </c>
      <c r="N3065">
        <v>4290.12</v>
      </c>
      <c r="O3065">
        <v>0</v>
      </c>
      <c r="P3065">
        <v>0</v>
      </c>
      <c r="Q3065">
        <v>0</v>
      </c>
      <c r="R3065">
        <v>0</v>
      </c>
      <c r="S3065">
        <v>4290.12</v>
      </c>
    </row>
    <row r="3066" spans="1:19" x14ac:dyDescent="0.35">
      <c r="A3066">
        <v>2024</v>
      </c>
      <c r="B3066" t="s">
        <v>5611</v>
      </c>
      <c r="C3066">
        <v>57</v>
      </c>
      <c r="D3066">
        <v>2</v>
      </c>
      <c r="E3066">
        <v>1</v>
      </c>
      <c r="F3066" t="s">
        <v>749</v>
      </c>
      <c r="G3066" t="s">
        <v>6630</v>
      </c>
      <c r="H3066">
        <v>7</v>
      </c>
      <c r="I3066">
        <v>102194</v>
      </c>
      <c r="J3066">
        <v>3</v>
      </c>
      <c r="K3066" t="s">
        <v>7141</v>
      </c>
      <c r="L3066">
        <v>0</v>
      </c>
      <c r="M3066" t="s">
        <v>5520</v>
      </c>
      <c r="N3066">
        <v>3118.77</v>
      </c>
      <c r="O3066">
        <v>0</v>
      </c>
      <c r="P3066">
        <v>0</v>
      </c>
      <c r="Q3066">
        <v>0</v>
      </c>
      <c r="R3066">
        <v>0</v>
      </c>
      <c r="S3066">
        <v>3118.77</v>
      </c>
    </row>
    <row r="3067" spans="1:19" x14ac:dyDescent="0.35">
      <c r="A3067">
        <v>2024</v>
      </c>
      <c r="B3067" t="s">
        <v>5611</v>
      </c>
      <c r="C3067">
        <v>57</v>
      </c>
      <c r="D3067">
        <v>2</v>
      </c>
      <c r="E3067">
        <v>5</v>
      </c>
      <c r="F3067" t="s">
        <v>254</v>
      </c>
      <c r="G3067" t="s">
        <v>6632</v>
      </c>
      <c r="H3067">
        <v>7</v>
      </c>
      <c r="I3067">
        <v>102194</v>
      </c>
      <c r="J3067">
        <v>4</v>
      </c>
      <c r="K3067" t="s">
        <v>7141</v>
      </c>
      <c r="L3067">
        <v>0</v>
      </c>
      <c r="M3067" t="s">
        <v>5520</v>
      </c>
      <c r="N3067">
        <v>28543.07</v>
      </c>
      <c r="O3067">
        <v>30000</v>
      </c>
      <c r="P3067">
        <v>0</v>
      </c>
      <c r="Q3067">
        <v>21500</v>
      </c>
      <c r="R3067">
        <v>0</v>
      </c>
      <c r="S3067">
        <v>37043.07</v>
      </c>
    </row>
    <row r="3068" spans="1:19" x14ac:dyDescent="0.35">
      <c r="A3068">
        <v>2024</v>
      </c>
      <c r="B3068" t="s">
        <v>5611</v>
      </c>
      <c r="C3068">
        <v>57</v>
      </c>
      <c r="D3068">
        <v>2</v>
      </c>
      <c r="E3068">
        <v>7</v>
      </c>
      <c r="F3068" t="s">
        <v>582</v>
      </c>
      <c r="G3068" t="s">
        <v>5614</v>
      </c>
      <c r="H3068">
        <v>7</v>
      </c>
      <c r="I3068">
        <v>102194</v>
      </c>
      <c r="J3068">
        <v>61</v>
      </c>
      <c r="K3068" t="s">
        <v>7142</v>
      </c>
      <c r="L3068">
        <v>0</v>
      </c>
      <c r="M3068" t="s">
        <v>5520</v>
      </c>
      <c r="N3068">
        <v>237127.51</v>
      </c>
      <c r="O3068">
        <v>0</v>
      </c>
      <c r="P3068">
        <v>0</v>
      </c>
      <c r="Q3068">
        <v>0</v>
      </c>
      <c r="R3068">
        <v>0</v>
      </c>
      <c r="S3068">
        <v>237127.51</v>
      </c>
    </row>
    <row r="3069" spans="1:19" x14ac:dyDescent="0.35">
      <c r="A3069">
        <v>2024</v>
      </c>
      <c r="B3069" t="s">
        <v>5611</v>
      </c>
      <c r="C3069">
        <v>57</v>
      </c>
      <c r="D3069">
        <v>2</v>
      </c>
      <c r="E3069">
        <v>9</v>
      </c>
      <c r="F3069" t="s">
        <v>549</v>
      </c>
      <c r="G3069" t="s">
        <v>6069</v>
      </c>
      <c r="H3069">
        <v>7</v>
      </c>
      <c r="I3069">
        <v>102194</v>
      </c>
      <c r="J3069">
        <v>102194</v>
      </c>
      <c r="K3069" t="s">
        <v>7141</v>
      </c>
      <c r="L3069">
        <v>0</v>
      </c>
      <c r="M3069" t="s">
        <v>5520</v>
      </c>
      <c r="N3069">
        <v>10054</v>
      </c>
      <c r="O3069">
        <v>0</v>
      </c>
      <c r="P3069">
        <v>0</v>
      </c>
      <c r="Q3069">
        <v>0</v>
      </c>
      <c r="R3069">
        <v>0</v>
      </c>
      <c r="S3069">
        <v>10054</v>
      </c>
    </row>
    <row r="3070" spans="1:19" x14ac:dyDescent="0.35">
      <c r="A3070">
        <v>2024</v>
      </c>
      <c r="B3070" t="s">
        <v>5611</v>
      </c>
      <c r="C3070">
        <v>57</v>
      </c>
      <c r="D3070">
        <v>2</v>
      </c>
      <c r="E3070">
        <v>10</v>
      </c>
      <c r="F3070" t="s">
        <v>750</v>
      </c>
      <c r="G3070" t="s">
        <v>5734</v>
      </c>
      <c r="H3070">
        <v>7</v>
      </c>
      <c r="I3070">
        <v>102194</v>
      </c>
      <c r="J3070">
        <v>102194</v>
      </c>
      <c r="K3070" t="s">
        <v>7141</v>
      </c>
      <c r="L3070">
        <v>0</v>
      </c>
      <c r="M3070" t="s">
        <v>5520</v>
      </c>
      <c r="N3070">
        <v>478.08</v>
      </c>
      <c r="O3070">
        <v>1822</v>
      </c>
      <c r="P3070">
        <v>0</v>
      </c>
      <c r="Q3070">
        <v>0</v>
      </c>
      <c r="R3070">
        <v>0</v>
      </c>
      <c r="S3070">
        <v>2300.08</v>
      </c>
    </row>
    <row r="3071" spans="1:19" x14ac:dyDescent="0.35">
      <c r="A3071">
        <v>2024</v>
      </c>
      <c r="B3071" t="s">
        <v>5611</v>
      </c>
      <c r="C3071">
        <v>57</v>
      </c>
      <c r="D3071">
        <v>2</v>
      </c>
      <c r="E3071">
        <v>12</v>
      </c>
      <c r="F3071" t="s">
        <v>351</v>
      </c>
      <c r="G3071" t="s">
        <v>6751</v>
      </c>
      <c r="H3071">
        <v>7</v>
      </c>
      <c r="I3071">
        <v>102194</v>
      </c>
      <c r="J3071">
        <v>61</v>
      </c>
      <c r="K3071" t="s">
        <v>7142</v>
      </c>
      <c r="L3071">
        <v>0</v>
      </c>
      <c r="M3071" t="s">
        <v>5520</v>
      </c>
      <c r="N3071">
        <v>19029.46</v>
      </c>
      <c r="O3071">
        <v>0</v>
      </c>
      <c r="P3071">
        <v>0</v>
      </c>
      <c r="Q3071">
        <v>0</v>
      </c>
      <c r="R3071">
        <v>0</v>
      </c>
      <c r="S3071">
        <v>19029.46</v>
      </c>
    </row>
    <row r="3072" spans="1:19" x14ac:dyDescent="0.35">
      <c r="A3072">
        <v>2024</v>
      </c>
      <c r="B3072" t="s">
        <v>5611</v>
      </c>
      <c r="C3072">
        <v>57</v>
      </c>
      <c r="D3072">
        <v>2</v>
      </c>
      <c r="E3072">
        <v>13</v>
      </c>
      <c r="F3072" t="s">
        <v>417</v>
      </c>
      <c r="G3072" t="s">
        <v>6633</v>
      </c>
      <c r="H3072">
        <v>7</v>
      </c>
      <c r="I3072">
        <v>102194</v>
      </c>
      <c r="J3072">
        <v>102194</v>
      </c>
      <c r="K3072" t="s">
        <v>7141</v>
      </c>
      <c r="L3072">
        <v>0</v>
      </c>
      <c r="M3072" t="s">
        <v>5520</v>
      </c>
      <c r="N3072">
        <v>7.67</v>
      </c>
      <c r="O3072">
        <v>50000</v>
      </c>
      <c r="P3072">
        <v>0</v>
      </c>
      <c r="Q3072">
        <v>0</v>
      </c>
      <c r="R3072">
        <v>0</v>
      </c>
      <c r="S3072">
        <v>50007.67</v>
      </c>
    </row>
    <row r="3073" spans="1:19" x14ac:dyDescent="0.35">
      <c r="A3073">
        <v>2024</v>
      </c>
      <c r="B3073" t="s">
        <v>6634</v>
      </c>
      <c r="C3073">
        <v>58</v>
      </c>
      <c r="D3073">
        <v>2</v>
      </c>
      <c r="E3073">
        <v>1</v>
      </c>
      <c r="F3073" t="s">
        <v>521</v>
      </c>
      <c r="G3073" t="s">
        <v>6635</v>
      </c>
      <c r="H3073">
        <v>7</v>
      </c>
      <c r="I3073">
        <v>102194</v>
      </c>
      <c r="J3073">
        <v>2</v>
      </c>
      <c r="K3073" t="s">
        <v>7141</v>
      </c>
      <c r="L3073">
        <v>0</v>
      </c>
      <c r="M3073" t="s">
        <v>5520</v>
      </c>
      <c r="N3073">
        <v>4399.58</v>
      </c>
      <c r="O3073">
        <v>0</v>
      </c>
      <c r="P3073">
        <v>0</v>
      </c>
      <c r="Q3073">
        <v>0</v>
      </c>
      <c r="R3073">
        <v>0</v>
      </c>
      <c r="S3073">
        <v>4399.58</v>
      </c>
    </row>
    <row r="3074" spans="1:19" x14ac:dyDescent="0.35">
      <c r="A3074">
        <v>2024</v>
      </c>
      <c r="B3074" t="s">
        <v>6634</v>
      </c>
      <c r="C3074">
        <v>58</v>
      </c>
      <c r="D3074">
        <v>2</v>
      </c>
      <c r="E3074">
        <v>2</v>
      </c>
      <c r="F3074" t="s">
        <v>665</v>
      </c>
      <c r="G3074" t="s">
        <v>6636</v>
      </c>
      <c r="H3074">
        <v>7</v>
      </c>
      <c r="I3074">
        <v>102194</v>
      </c>
      <c r="J3074">
        <v>2</v>
      </c>
      <c r="K3074" t="s">
        <v>7141</v>
      </c>
      <c r="L3074">
        <v>0</v>
      </c>
      <c r="M3074" t="s">
        <v>5520</v>
      </c>
      <c r="N3074">
        <v>3143.65</v>
      </c>
      <c r="O3074">
        <v>0</v>
      </c>
      <c r="P3074">
        <v>0</v>
      </c>
      <c r="Q3074">
        <v>0</v>
      </c>
      <c r="R3074">
        <v>0</v>
      </c>
      <c r="S3074">
        <v>3143.65</v>
      </c>
    </row>
    <row r="3075" spans="1:19" x14ac:dyDescent="0.35">
      <c r="A3075">
        <v>2024</v>
      </c>
      <c r="B3075" t="s">
        <v>6634</v>
      </c>
      <c r="C3075">
        <v>58</v>
      </c>
      <c r="D3075">
        <v>2</v>
      </c>
      <c r="E3075">
        <v>3</v>
      </c>
      <c r="F3075" t="s">
        <v>751</v>
      </c>
      <c r="G3075" t="s">
        <v>6637</v>
      </c>
      <c r="H3075">
        <v>7</v>
      </c>
      <c r="I3075">
        <v>102194</v>
      </c>
      <c r="J3075">
        <v>3</v>
      </c>
      <c r="K3075" t="s">
        <v>7141</v>
      </c>
      <c r="L3075">
        <v>0</v>
      </c>
      <c r="M3075" t="s">
        <v>5520</v>
      </c>
      <c r="N3075">
        <v>12426.04</v>
      </c>
      <c r="O3075">
        <v>0</v>
      </c>
      <c r="P3075">
        <v>0</v>
      </c>
      <c r="Q3075">
        <v>0</v>
      </c>
      <c r="R3075">
        <v>0</v>
      </c>
      <c r="S3075">
        <v>12426.04</v>
      </c>
    </row>
    <row r="3076" spans="1:19" x14ac:dyDescent="0.35">
      <c r="A3076">
        <v>2024</v>
      </c>
      <c r="B3076" t="s">
        <v>6634</v>
      </c>
      <c r="C3076">
        <v>58</v>
      </c>
      <c r="D3076">
        <v>2</v>
      </c>
      <c r="E3076">
        <v>4</v>
      </c>
      <c r="F3076" t="s">
        <v>278</v>
      </c>
      <c r="G3076" t="s">
        <v>6638</v>
      </c>
      <c r="H3076">
        <v>7</v>
      </c>
      <c r="I3076">
        <v>102194</v>
      </c>
      <c r="J3076">
        <v>3</v>
      </c>
      <c r="K3076" t="s">
        <v>7141</v>
      </c>
      <c r="L3076">
        <v>0</v>
      </c>
      <c r="M3076" t="s">
        <v>5520</v>
      </c>
      <c r="N3076">
        <v>2128.27</v>
      </c>
      <c r="O3076">
        <v>0</v>
      </c>
      <c r="P3076">
        <v>0</v>
      </c>
      <c r="Q3076">
        <v>0</v>
      </c>
      <c r="R3076">
        <v>0</v>
      </c>
      <c r="S3076">
        <v>2128.27</v>
      </c>
    </row>
    <row r="3077" spans="1:19" x14ac:dyDescent="0.35">
      <c r="A3077">
        <v>2024</v>
      </c>
      <c r="B3077" t="s">
        <v>11</v>
      </c>
      <c r="C3077">
        <v>59</v>
      </c>
      <c r="D3077">
        <v>2</v>
      </c>
      <c r="E3077">
        <v>1</v>
      </c>
      <c r="F3077" t="s">
        <v>752</v>
      </c>
      <c r="G3077" t="s">
        <v>7014</v>
      </c>
      <c r="H3077">
        <v>7</v>
      </c>
      <c r="I3077">
        <v>102194</v>
      </c>
      <c r="J3077">
        <v>3</v>
      </c>
      <c r="K3077" t="s">
        <v>7141</v>
      </c>
      <c r="L3077">
        <v>0</v>
      </c>
      <c r="M3077" t="s">
        <v>5520</v>
      </c>
      <c r="N3077">
        <v>5838.43</v>
      </c>
      <c r="O3077">
        <v>0</v>
      </c>
      <c r="P3077">
        <v>0</v>
      </c>
      <c r="Q3077">
        <v>0</v>
      </c>
      <c r="R3077">
        <v>0</v>
      </c>
      <c r="S3077">
        <v>5838.43</v>
      </c>
    </row>
    <row r="3078" spans="1:19" x14ac:dyDescent="0.35">
      <c r="A3078">
        <v>2024</v>
      </c>
      <c r="B3078" t="s">
        <v>11</v>
      </c>
      <c r="C3078">
        <v>59</v>
      </c>
      <c r="D3078">
        <v>2</v>
      </c>
      <c r="E3078">
        <v>2</v>
      </c>
      <c r="F3078" t="s">
        <v>696</v>
      </c>
      <c r="G3078" t="s">
        <v>7164</v>
      </c>
      <c r="H3078">
        <v>7</v>
      </c>
      <c r="I3078">
        <v>102194</v>
      </c>
      <c r="J3078">
        <v>2</v>
      </c>
      <c r="K3078" t="s">
        <v>7141</v>
      </c>
      <c r="L3078">
        <v>0</v>
      </c>
      <c r="M3078" t="s">
        <v>5520</v>
      </c>
      <c r="N3078">
        <v>1379.56</v>
      </c>
      <c r="O3078">
        <v>0</v>
      </c>
      <c r="P3078">
        <v>0</v>
      </c>
      <c r="Q3078">
        <v>0</v>
      </c>
      <c r="R3078">
        <v>0</v>
      </c>
      <c r="S3078">
        <v>1379.56</v>
      </c>
    </row>
    <row r="3079" spans="1:19" x14ac:dyDescent="0.35">
      <c r="A3079">
        <v>2024</v>
      </c>
      <c r="B3079" t="s">
        <v>11</v>
      </c>
      <c r="C3079">
        <v>59</v>
      </c>
      <c r="D3079">
        <v>2</v>
      </c>
      <c r="E3079">
        <v>4</v>
      </c>
      <c r="F3079" t="s">
        <v>753</v>
      </c>
      <c r="G3079" t="s">
        <v>6941</v>
      </c>
      <c r="H3079">
        <v>7</v>
      </c>
      <c r="I3079">
        <v>102194</v>
      </c>
      <c r="J3079">
        <v>3</v>
      </c>
      <c r="K3079" t="s">
        <v>7141</v>
      </c>
      <c r="L3079">
        <v>0</v>
      </c>
      <c r="M3079" t="s">
        <v>5520</v>
      </c>
      <c r="N3079">
        <v>2783.1</v>
      </c>
      <c r="O3079">
        <v>0</v>
      </c>
      <c r="P3079">
        <v>0</v>
      </c>
      <c r="Q3079">
        <v>525</v>
      </c>
      <c r="R3079">
        <v>0</v>
      </c>
      <c r="S3079">
        <v>2258.1</v>
      </c>
    </row>
    <row r="3080" spans="1:19" x14ac:dyDescent="0.35">
      <c r="A3080">
        <v>2024</v>
      </c>
      <c r="B3080" t="s">
        <v>11</v>
      </c>
      <c r="C3080">
        <v>59</v>
      </c>
      <c r="D3080">
        <v>2</v>
      </c>
      <c r="E3080">
        <v>5</v>
      </c>
      <c r="F3080" t="s">
        <v>754</v>
      </c>
      <c r="G3080" t="s">
        <v>6923</v>
      </c>
      <c r="H3080">
        <v>7</v>
      </c>
      <c r="I3080">
        <v>102194</v>
      </c>
      <c r="J3080">
        <v>2</v>
      </c>
      <c r="K3080" t="s">
        <v>7141</v>
      </c>
      <c r="L3080">
        <v>0</v>
      </c>
      <c r="M3080" t="s">
        <v>5520</v>
      </c>
      <c r="N3080">
        <v>2446.91</v>
      </c>
      <c r="O3080">
        <v>0</v>
      </c>
      <c r="P3080">
        <v>0</v>
      </c>
      <c r="Q3080">
        <v>0</v>
      </c>
      <c r="R3080">
        <v>0</v>
      </c>
      <c r="S3080">
        <v>2446.91</v>
      </c>
    </row>
    <row r="3081" spans="1:19" x14ac:dyDescent="0.35">
      <c r="A3081">
        <v>2024</v>
      </c>
      <c r="B3081" t="s">
        <v>11</v>
      </c>
      <c r="C3081">
        <v>59</v>
      </c>
      <c r="D3081">
        <v>2</v>
      </c>
      <c r="E3081">
        <v>9</v>
      </c>
      <c r="F3081" t="s">
        <v>758</v>
      </c>
      <c r="G3081" t="s">
        <v>7165</v>
      </c>
      <c r="H3081">
        <v>7</v>
      </c>
      <c r="I3081">
        <v>102194</v>
      </c>
      <c r="J3081">
        <v>3</v>
      </c>
      <c r="K3081" t="s">
        <v>7141</v>
      </c>
      <c r="L3081">
        <v>0</v>
      </c>
      <c r="M3081" t="s">
        <v>5520</v>
      </c>
      <c r="N3081">
        <v>287.39999999999998</v>
      </c>
      <c r="O3081">
        <v>0</v>
      </c>
      <c r="P3081">
        <v>0</v>
      </c>
      <c r="Q3081">
        <v>0</v>
      </c>
      <c r="R3081">
        <v>0</v>
      </c>
      <c r="S3081">
        <v>287.39999999999998</v>
      </c>
    </row>
    <row r="3082" spans="1:19" x14ac:dyDescent="0.35">
      <c r="A3082">
        <v>2024</v>
      </c>
      <c r="B3082" t="s">
        <v>11</v>
      </c>
      <c r="C3082">
        <v>59</v>
      </c>
      <c r="D3082">
        <v>2</v>
      </c>
      <c r="E3082">
        <v>10</v>
      </c>
      <c r="F3082" t="s">
        <v>759</v>
      </c>
      <c r="G3082" t="s">
        <v>6857</v>
      </c>
      <c r="H3082">
        <v>7</v>
      </c>
      <c r="I3082">
        <v>102194</v>
      </c>
      <c r="J3082">
        <v>102042</v>
      </c>
      <c r="K3082" t="s">
        <v>7141</v>
      </c>
      <c r="L3082">
        <v>0</v>
      </c>
      <c r="M3082" t="s">
        <v>5520</v>
      </c>
      <c r="N3082">
        <v>707.13</v>
      </c>
      <c r="O3082">
        <v>0</v>
      </c>
      <c r="P3082">
        <v>0</v>
      </c>
      <c r="Q3082">
        <v>0</v>
      </c>
      <c r="R3082">
        <v>0</v>
      </c>
      <c r="S3082">
        <v>707.13</v>
      </c>
    </row>
    <row r="3083" spans="1:19" x14ac:dyDescent="0.35">
      <c r="A3083">
        <v>2024</v>
      </c>
      <c r="B3083" t="s">
        <v>5744</v>
      </c>
      <c r="C3083">
        <v>60</v>
      </c>
      <c r="D3083">
        <v>2</v>
      </c>
      <c r="E3083">
        <v>1</v>
      </c>
      <c r="F3083" t="s">
        <v>354</v>
      </c>
      <c r="G3083" t="s">
        <v>6070</v>
      </c>
      <c r="H3083">
        <v>7</v>
      </c>
      <c r="I3083">
        <v>102194</v>
      </c>
      <c r="J3083">
        <v>4</v>
      </c>
      <c r="K3083" t="s">
        <v>7141</v>
      </c>
      <c r="L3083">
        <v>0</v>
      </c>
      <c r="M3083" t="s">
        <v>5520</v>
      </c>
      <c r="N3083">
        <v>7664.19</v>
      </c>
      <c r="O3083">
        <v>0</v>
      </c>
      <c r="P3083">
        <v>0</v>
      </c>
      <c r="Q3083">
        <v>0</v>
      </c>
      <c r="R3083">
        <v>0</v>
      </c>
      <c r="S3083">
        <v>7664.19</v>
      </c>
    </row>
    <row r="3084" spans="1:19" x14ac:dyDescent="0.35">
      <c r="A3084">
        <v>2024</v>
      </c>
      <c r="B3084" t="s">
        <v>5744</v>
      </c>
      <c r="C3084">
        <v>60</v>
      </c>
      <c r="D3084">
        <v>2</v>
      </c>
      <c r="E3084">
        <v>2</v>
      </c>
      <c r="F3084" t="s">
        <v>555</v>
      </c>
      <c r="G3084" t="s">
        <v>6639</v>
      </c>
      <c r="H3084">
        <v>7</v>
      </c>
      <c r="I3084">
        <v>102194</v>
      </c>
      <c r="J3084">
        <v>3</v>
      </c>
      <c r="K3084" t="s">
        <v>7141</v>
      </c>
      <c r="L3084">
        <v>0</v>
      </c>
      <c r="M3084" t="s">
        <v>5520</v>
      </c>
      <c r="N3084">
        <v>3380.55</v>
      </c>
      <c r="O3084">
        <v>0</v>
      </c>
      <c r="P3084">
        <v>0</v>
      </c>
      <c r="Q3084">
        <v>0.05</v>
      </c>
      <c r="R3084">
        <v>0</v>
      </c>
      <c r="S3084">
        <v>3380.5</v>
      </c>
    </row>
    <row r="3085" spans="1:19" x14ac:dyDescent="0.35">
      <c r="A3085">
        <v>2024</v>
      </c>
      <c r="B3085" t="s">
        <v>5744</v>
      </c>
      <c r="C3085">
        <v>60</v>
      </c>
      <c r="D3085">
        <v>2</v>
      </c>
      <c r="E3085">
        <v>4</v>
      </c>
      <c r="F3085" t="s">
        <v>300</v>
      </c>
      <c r="G3085" t="s">
        <v>7166</v>
      </c>
      <c r="H3085">
        <v>7</v>
      </c>
      <c r="I3085">
        <v>102194</v>
      </c>
      <c r="J3085">
        <v>4</v>
      </c>
      <c r="K3085" t="s">
        <v>7141</v>
      </c>
      <c r="L3085">
        <v>0</v>
      </c>
      <c r="M3085" t="s">
        <v>5520</v>
      </c>
      <c r="N3085">
        <v>2698.76</v>
      </c>
      <c r="O3085">
        <v>0</v>
      </c>
      <c r="P3085">
        <v>0</v>
      </c>
      <c r="Q3085">
        <v>3613.32</v>
      </c>
      <c r="R3085">
        <v>0</v>
      </c>
      <c r="S3085">
        <v>-914.56</v>
      </c>
    </row>
    <row r="3086" spans="1:19" x14ac:dyDescent="0.35">
      <c r="A3086">
        <v>2024</v>
      </c>
      <c r="B3086" t="s">
        <v>5744</v>
      </c>
      <c r="C3086">
        <v>60</v>
      </c>
      <c r="D3086">
        <v>2</v>
      </c>
      <c r="E3086">
        <v>5</v>
      </c>
      <c r="F3086" t="s">
        <v>254</v>
      </c>
      <c r="G3086" t="s">
        <v>5745</v>
      </c>
      <c r="H3086">
        <v>7</v>
      </c>
      <c r="I3086">
        <v>102194</v>
      </c>
      <c r="J3086">
        <v>4</v>
      </c>
      <c r="K3086" t="s">
        <v>7141</v>
      </c>
      <c r="L3086">
        <v>0</v>
      </c>
      <c r="M3086" t="s">
        <v>5520</v>
      </c>
      <c r="N3086">
        <v>2788.71</v>
      </c>
      <c r="O3086">
        <v>0</v>
      </c>
      <c r="P3086">
        <v>0</v>
      </c>
      <c r="Q3086">
        <v>0</v>
      </c>
      <c r="R3086">
        <v>0</v>
      </c>
      <c r="S3086">
        <v>2788.71</v>
      </c>
    </row>
    <row r="3087" spans="1:19" x14ac:dyDescent="0.35">
      <c r="A3087">
        <v>2024</v>
      </c>
      <c r="B3087" t="s">
        <v>5744</v>
      </c>
      <c r="C3087">
        <v>60</v>
      </c>
      <c r="D3087">
        <v>2</v>
      </c>
      <c r="E3087">
        <v>6</v>
      </c>
      <c r="F3087" t="s">
        <v>532</v>
      </c>
      <c r="G3087" t="s">
        <v>6433</v>
      </c>
      <c r="H3087">
        <v>7</v>
      </c>
      <c r="I3087">
        <v>102194</v>
      </c>
      <c r="J3087">
        <v>101004</v>
      </c>
      <c r="K3087" t="s">
        <v>7146</v>
      </c>
      <c r="L3087">
        <v>0</v>
      </c>
      <c r="M3087" t="s">
        <v>5520</v>
      </c>
      <c r="N3087">
        <v>508.87</v>
      </c>
      <c r="O3087">
        <v>0</v>
      </c>
      <c r="P3087">
        <v>0</v>
      </c>
      <c r="Q3087">
        <v>0</v>
      </c>
      <c r="R3087">
        <v>0</v>
      </c>
      <c r="S3087">
        <v>508.87</v>
      </c>
    </row>
    <row r="3088" spans="1:19" x14ac:dyDescent="0.35">
      <c r="A3088">
        <v>2024</v>
      </c>
      <c r="B3088" t="s">
        <v>5744</v>
      </c>
      <c r="C3088">
        <v>60</v>
      </c>
      <c r="D3088">
        <v>2</v>
      </c>
      <c r="E3088">
        <v>7</v>
      </c>
      <c r="F3088" t="s">
        <v>305</v>
      </c>
      <c r="G3088" t="s">
        <v>6641</v>
      </c>
      <c r="H3088">
        <v>7</v>
      </c>
      <c r="I3088">
        <v>102194</v>
      </c>
      <c r="J3088">
        <v>3</v>
      </c>
      <c r="K3088" t="s">
        <v>7141</v>
      </c>
      <c r="L3088">
        <v>0</v>
      </c>
      <c r="M3088" t="s">
        <v>5520</v>
      </c>
      <c r="N3088">
        <v>2146.87</v>
      </c>
      <c r="O3088">
        <v>0</v>
      </c>
      <c r="P3088">
        <v>0</v>
      </c>
      <c r="Q3088">
        <v>0</v>
      </c>
      <c r="R3088">
        <v>0</v>
      </c>
      <c r="S3088">
        <v>2146.87</v>
      </c>
    </row>
    <row r="3089" spans="1:19" x14ac:dyDescent="0.35">
      <c r="A3089">
        <v>2024</v>
      </c>
      <c r="B3089" t="s">
        <v>5744</v>
      </c>
      <c r="C3089">
        <v>60</v>
      </c>
      <c r="D3089">
        <v>2</v>
      </c>
      <c r="E3089">
        <v>8</v>
      </c>
      <c r="F3089" t="s">
        <v>314</v>
      </c>
      <c r="G3089" t="s">
        <v>6642</v>
      </c>
      <c r="H3089">
        <v>7</v>
      </c>
      <c r="I3089">
        <v>102194</v>
      </c>
      <c r="J3089">
        <v>2</v>
      </c>
      <c r="K3089" t="s">
        <v>7141</v>
      </c>
      <c r="L3089">
        <v>0</v>
      </c>
      <c r="M3089" t="s">
        <v>5520</v>
      </c>
      <c r="N3089">
        <v>619.59</v>
      </c>
      <c r="O3089">
        <v>0</v>
      </c>
      <c r="P3089">
        <v>0</v>
      </c>
      <c r="Q3089">
        <v>0</v>
      </c>
      <c r="R3089">
        <v>0</v>
      </c>
      <c r="S3089">
        <v>619.59</v>
      </c>
    </row>
    <row r="3090" spans="1:19" x14ac:dyDescent="0.35">
      <c r="A3090">
        <v>2024</v>
      </c>
      <c r="B3090" t="s">
        <v>5744</v>
      </c>
      <c r="C3090">
        <v>60</v>
      </c>
      <c r="D3090">
        <v>2</v>
      </c>
      <c r="E3090">
        <v>9</v>
      </c>
      <c r="F3090" t="s">
        <v>606</v>
      </c>
      <c r="G3090" t="s">
        <v>6643</v>
      </c>
      <c r="H3090">
        <v>7</v>
      </c>
      <c r="I3090">
        <v>102194</v>
      </c>
      <c r="J3090">
        <v>3</v>
      </c>
      <c r="K3090" t="s">
        <v>7141</v>
      </c>
      <c r="L3090">
        <v>0</v>
      </c>
      <c r="M3090" t="s">
        <v>5520</v>
      </c>
      <c r="N3090">
        <v>1026.25</v>
      </c>
      <c r="O3090">
        <v>0</v>
      </c>
      <c r="P3090">
        <v>0</v>
      </c>
      <c r="Q3090">
        <v>0</v>
      </c>
      <c r="R3090">
        <v>0</v>
      </c>
      <c r="S3090">
        <v>1026.25</v>
      </c>
    </row>
    <row r="3091" spans="1:19" x14ac:dyDescent="0.35">
      <c r="A3091">
        <v>2024</v>
      </c>
      <c r="B3091" t="s">
        <v>5744</v>
      </c>
      <c r="C3091">
        <v>60</v>
      </c>
      <c r="D3091">
        <v>2</v>
      </c>
      <c r="E3091">
        <v>10</v>
      </c>
      <c r="F3091" t="s">
        <v>626</v>
      </c>
      <c r="G3091" t="s">
        <v>5871</v>
      </c>
      <c r="H3091">
        <v>7</v>
      </c>
      <c r="I3091">
        <v>102194</v>
      </c>
      <c r="J3091">
        <v>3</v>
      </c>
      <c r="K3091" t="s">
        <v>7141</v>
      </c>
      <c r="L3091">
        <v>0</v>
      </c>
      <c r="M3091" t="s">
        <v>5520</v>
      </c>
      <c r="N3091">
        <v>3164.34</v>
      </c>
      <c r="O3091">
        <v>0</v>
      </c>
      <c r="P3091">
        <v>0</v>
      </c>
      <c r="Q3091">
        <v>0</v>
      </c>
      <c r="R3091">
        <v>0</v>
      </c>
      <c r="S3091">
        <v>3164.34</v>
      </c>
    </row>
    <row r="3092" spans="1:19" x14ac:dyDescent="0.35">
      <c r="A3092">
        <v>2024</v>
      </c>
      <c r="B3092" t="s">
        <v>5744</v>
      </c>
      <c r="C3092">
        <v>60</v>
      </c>
      <c r="D3092">
        <v>2</v>
      </c>
      <c r="E3092">
        <v>12</v>
      </c>
      <c r="F3092" t="s">
        <v>125</v>
      </c>
      <c r="G3092" t="s">
        <v>7167</v>
      </c>
      <c r="H3092">
        <v>7</v>
      </c>
      <c r="I3092">
        <v>102194</v>
      </c>
      <c r="J3092">
        <v>1</v>
      </c>
      <c r="K3092" t="s">
        <v>7141</v>
      </c>
      <c r="L3092">
        <v>0</v>
      </c>
      <c r="M3092" t="s">
        <v>5520</v>
      </c>
      <c r="N3092">
        <v>70034.259999999995</v>
      </c>
      <c r="O3092">
        <v>0</v>
      </c>
      <c r="P3092">
        <v>0</v>
      </c>
      <c r="Q3092">
        <v>300</v>
      </c>
      <c r="R3092">
        <v>0</v>
      </c>
      <c r="S3092">
        <v>69734.259999999995</v>
      </c>
    </row>
    <row r="3093" spans="1:19" x14ac:dyDescent="0.35">
      <c r="A3093">
        <v>2024</v>
      </c>
      <c r="B3093" t="s">
        <v>5744</v>
      </c>
      <c r="C3093">
        <v>60</v>
      </c>
      <c r="D3093">
        <v>2</v>
      </c>
      <c r="E3093">
        <v>13</v>
      </c>
      <c r="F3093" t="s">
        <v>351</v>
      </c>
      <c r="G3093" t="s">
        <v>6645</v>
      </c>
      <c r="H3093">
        <v>7</v>
      </c>
      <c r="I3093">
        <v>102194</v>
      </c>
      <c r="J3093">
        <v>3</v>
      </c>
      <c r="K3093" t="s">
        <v>7141</v>
      </c>
      <c r="L3093">
        <v>0</v>
      </c>
      <c r="M3093" t="s">
        <v>5520</v>
      </c>
      <c r="N3093">
        <v>4785.6899999999996</v>
      </c>
      <c r="O3093">
        <v>0</v>
      </c>
      <c r="P3093">
        <v>0</v>
      </c>
      <c r="Q3093">
        <v>0</v>
      </c>
      <c r="R3093">
        <v>0</v>
      </c>
      <c r="S3093">
        <v>4785.6899999999996</v>
      </c>
    </row>
    <row r="3094" spans="1:19" x14ac:dyDescent="0.35">
      <c r="A3094">
        <v>2024</v>
      </c>
      <c r="B3094" t="s">
        <v>5680</v>
      </c>
      <c r="C3094">
        <v>61</v>
      </c>
      <c r="D3094">
        <v>2</v>
      </c>
      <c r="E3094">
        <v>2</v>
      </c>
      <c r="F3094" t="s">
        <v>760</v>
      </c>
      <c r="G3094" t="s">
        <v>6071</v>
      </c>
      <c r="H3094">
        <v>7</v>
      </c>
      <c r="I3094">
        <v>102194</v>
      </c>
      <c r="J3094">
        <v>61</v>
      </c>
      <c r="K3094" t="s">
        <v>7141</v>
      </c>
      <c r="L3094">
        <v>0</v>
      </c>
      <c r="M3094" t="s">
        <v>5520</v>
      </c>
      <c r="N3094">
        <v>6839.89</v>
      </c>
      <c r="O3094">
        <v>0</v>
      </c>
      <c r="P3094">
        <v>0</v>
      </c>
      <c r="Q3094">
        <v>0</v>
      </c>
      <c r="R3094">
        <v>0</v>
      </c>
      <c r="S3094">
        <v>6839.89</v>
      </c>
    </row>
    <row r="3095" spans="1:19" x14ac:dyDescent="0.35">
      <c r="A3095">
        <v>2024</v>
      </c>
      <c r="B3095" t="s">
        <v>5680</v>
      </c>
      <c r="C3095">
        <v>61</v>
      </c>
      <c r="D3095">
        <v>2</v>
      </c>
      <c r="E3095">
        <v>3</v>
      </c>
      <c r="F3095" t="s">
        <v>662</v>
      </c>
      <c r="G3095" t="s">
        <v>6646</v>
      </c>
      <c r="H3095">
        <v>7</v>
      </c>
      <c r="I3095">
        <v>102194</v>
      </c>
      <c r="J3095">
        <v>2</v>
      </c>
      <c r="K3095" t="s">
        <v>7141</v>
      </c>
      <c r="L3095">
        <v>0</v>
      </c>
      <c r="M3095" t="s">
        <v>5520</v>
      </c>
      <c r="N3095">
        <v>1827.11</v>
      </c>
      <c r="O3095">
        <v>0</v>
      </c>
      <c r="P3095">
        <v>0</v>
      </c>
      <c r="Q3095">
        <v>0</v>
      </c>
      <c r="R3095">
        <v>0</v>
      </c>
      <c r="S3095">
        <v>1827.11</v>
      </c>
    </row>
    <row r="3096" spans="1:19" x14ac:dyDescent="0.35">
      <c r="A3096">
        <v>2024</v>
      </c>
      <c r="B3096" t="s">
        <v>5680</v>
      </c>
      <c r="C3096">
        <v>61</v>
      </c>
      <c r="D3096">
        <v>2</v>
      </c>
      <c r="E3096">
        <v>4</v>
      </c>
      <c r="F3096" t="s">
        <v>638</v>
      </c>
      <c r="G3096" t="s">
        <v>6647</v>
      </c>
      <c r="H3096">
        <v>7</v>
      </c>
      <c r="I3096">
        <v>102194</v>
      </c>
      <c r="J3096">
        <v>3</v>
      </c>
      <c r="K3096" t="s">
        <v>7141</v>
      </c>
      <c r="L3096">
        <v>0</v>
      </c>
      <c r="M3096" t="s">
        <v>5520</v>
      </c>
      <c r="N3096">
        <v>5185.93</v>
      </c>
      <c r="O3096">
        <v>0</v>
      </c>
      <c r="P3096">
        <v>0</v>
      </c>
      <c r="Q3096">
        <v>0</v>
      </c>
      <c r="R3096">
        <v>0</v>
      </c>
      <c r="S3096">
        <v>5185.93</v>
      </c>
    </row>
    <row r="3097" spans="1:19" x14ac:dyDescent="0.35">
      <c r="A3097">
        <v>2024</v>
      </c>
      <c r="B3097" t="s">
        <v>5680</v>
      </c>
      <c r="C3097">
        <v>61</v>
      </c>
      <c r="D3097">
        <v>2</v>
      </c>
      <c r="E3097">
        <v>5</v>
      </c>
      <c r="F3097" t="s">
        <v>300</v>
      </c>
      <c r="G3097" t="s">
        <v>5850</v>
      </c>
      <c r="H3097">
        <v>7</v>
      </c>
      <c r="I3097">
        <v>102194</v>
      </c>
      <c r="J3097">
        <v>4</v>
      </c>
      <c r="K3097" t="s">
        <v>7141</v>
      </c>
      <c r="L3097">
        <v>0</v>
      </c>
      <c r="M3097" t="s">
        <v>5520</v>
      </c>
      <c r="N3097">
        <v>1290.1600000000001</v>
      </c>
      <c r="O3097">
        <v>0</v>
      </c>
      <c r="P3097">
        <v>0</v>
      </c>
      <c r="Q3097">
        <v>0</v>
      </c>
      <c r="R3097">
        <v>0</v>
      </c>
      <c r="S3097">
        <v>1290.1600000000001</v>
      </c>
    </row>
    <row r="3098" spans="1:19" x14ac:dyDescent="0.35">
      <c r="A3098">
        <v>2024</v>
      </c>
      <c r="B3098" t="s">
        <v>5680</v>
      </c>
      <c r="C3098">
        <v>61</v>
      </c>
      <c r="D3098">
        <v>2</v>
      </c>
      <c r="E3098">
        <v>7</v>
      </c>
      <c r="F3098" t="s">
        <v>664</v>
      </c>
      <c r="G3098" t="s">
        <v>6072</v>
      </c>
      <c r="H3098">
        <v>7</v>
      </c>
      <c r="I3098">
        <v>102194</v>
      </c>
      <c r="J3098">
        <v>61</v>
      </c>
      <c r="K3098" t="s">
        <v>7141</v>
      </c>
      <c r="L3098">
        <v>0</v>
      </c>
      <c r="M3098" t="s">
        <v>5520</v>
      </c>
      <c r="N3098">
        <v>36107.97</v>
      </c>
      <c r="O3098">
        <v>0</v>
      </c>
      <c r="P3098">
        <v>0</v>
      </c>
      <c r="Q3098">
        <v>3000</v>
      </c>
      <c r="R3098">
        <v>0</v>
      </c>
      <c r="S3098">
        <v>33107.97</v>
      </c>
    </row>
    <row r="3099" spans="1:19" x14ac:dyDescent="0.35">
      <c r="A3099">
        <v>2024</v>
      </c>
      <c r="B3099" t="s">
        <v>5680</v>
      </c>
      <c r="C3099">
        <v>61</v>
      </c>
      <c r="D3099">
        <v>2</v>
      </c>
      <c r="E3099">
        <v>10</v>
      </c>
      <c r="F3099" t="s">
        <v>442</v>
      </c>
      <c r="G3099" t="s">
        <v>5683</v>
      </c>
      <c r="H3099">
        <v>7</v>
      </c>
      <c r="I3099">
        <v>102194</v>
      </c>
      <c r="J3099">
        <v>2</v>
      </c>
      <c r="K3099" t="s">
        <v>7141</v>
      </c>
      <c r="L3099">
        <v>0</v>
      </c>
      <c r="M3099" t="s">
        <v>5520</v>
      </c>
      <c r="N3099">
        <v>17357.2</v>
      </c>
      <c r="O3099">
        <v>0</v>
      </c>
      <c r="P3099">
        <v>0</v>
      </c>
      <c r="Q3099">
        <v>1000</v>
      </c>
      <c r="R3099">
        <v>0</v>
      </c>
      <c r="S3099">
        <v>16357.2</v>
      </c>
    </row>
    <row r="3100" spans="1:19" x14ac:dyDescent="0.35">
      <c r="A3100">
        <v>2024</v>
      </c>
      <c r="B3100" t="s">
        <v>5680</v>
      </c>
      <c r="C3100">
        <v>61</v>
      </c>
      <c r="D3100">
        <v>2</v>
      </c>
      <c r="E3100">
        <v>11</v>
      </c>
      <c r="F3100" t="s">
        <v>278</v>
      </c>
      <c r="G3100" t="s">
        <v>6281</v>
      </c>
      <c r="H3100">
        <v>7</v>
      </c>
      <c r="I3100">
        <v>102194</v>
      </c>
      <c r="J3100">
        <v>101</v>
      </c>
      <c r="K3100" t="s">
        <v>7141</v>
      </c>
      <c r="L3100">
        <v>0</v>
      </c>
      <c r="M3100" t="s">
        <v>5520</v>
      </c>
      <c r="N3100">
        <v>12795.64</v>
      </c>
      <c r="O3100">
        <v>0</v>
      </c>
      <c r="P3100">
        <v>0</v>
      </c>
      <c r="Q3100">
        <v>0</v>
      </c>
      <c r="R3100">
        <v>0</v>
      </c>
      <c r="S3100">
        <v>12795.64</v>
      </c>
    </row>
    <row r="3101" spans="1:19" x14ac:dyDescent="0.35">
      <c r="A3101">
        <v>2024</v>
      </c>
      <c r="B3101" t="s">
        <v>5680</v>
      </c>
      <c r="C3101">
        <v>61</v>
      </c>
      <c r="D3101">
        <v>2</v>
      </c>
      <c r="E3101">
        <v>12</v>
      </c>
      <c r="F3101" t="s">
        <v>282</v>
      </c>
      <c r="G3101" t="s">
        <v>6648</v>
      </c>
      <c r="H3101">
        <v>7</v>
      </c>
      <c r="I3101">
        <v>102194</v>
      </c>
      <c r="J3101">
        <v>52416</v>
      </c>
      <c r="K3101" t="s">
        <v>7141</v>
      </c>
      <c r="L3101">
        <v>0</v>
      </c>
      <c r="M3101" t="s">
        <v>5520</v>
      </c>
      <c r="N3101">
        <v>3061.64</v>
      </c>
      <c r="O3101">
        <v>0</v>
      </c>
      <c r="P3101">
        <v>0</v>
      </c>
      <c r="Q3101">
        <v>0</v>
      </c>
      <c r="R3101">
        <v>0</v>
      </c>
      <c r="S3101">
        <v>3061.64</v>
      </c>
    </row>
    <row r="3102" spans="1:19" x14ac:dyDescent="0.35">
      <c r="A3102">
        <v>2024</v>
      </c>
      <c r="B3102" t="s">
        <v>5680</v>
      </c>
      <c r="C3102">
        <v>61</v>
      </c>
      <c r="D3102">
        <v>2</v>
      </c>
      <c r="E3102">
        <v>13</v>
      </c>
      <c r="F3102" t="s">
        <v>125</v>
      </c>
      <c r="G3102" t="s">
        <v>6073</v>
      </c>
      <c r="H3102">
        <v>7</v>
      </c>
      <c r="I3102">
        <v>102194</v>
      </c>
      <c r="J3102">
        <v>6</v>
      </c>
      <c r="K3102" t="s">
        <v>7141</v>
      </c>
      <c r="L3102">
        <v>0</v>
      </c>
      <c r="M3102" t="s">
        <v>5520</v>
      </c>
      <c r="N3102">
        <v>3377.21</v>
      </c>
      <c r="O3102">
        <v>0</v>
      </c>
      <c r="P3102">
        <v>0</v>
      </c>
      <c r="Q3102">
        <v>0</v>
      </c>
      <c r="R3102">
        <v>0</v>
      </c>
      <c r="S3102">
        <v>3377.21</v>
      </c>
    </row>
    <row r="3103" spans="1:19" x14ac:dyDescent="0.35">
      <c r="A3103">
        <v>2024</v>
      </c>
      <c r="B3103" t="s">
        <v>6394</v>
      </c>
      <c r="C3103">
        <v>62</v>
      </c>
      <c r="D3103">
        <v>2</v>
      </c>
      <c r="E3103">
        <v>1</v>
      </c>
      <c r="F3103" t="s">
        <v>722</v>
      </c>
      <c r="G3103" t="s">
        <v>7168</v>
      </c>
      <c r="H3103">
        <v>7</v>
      </c>
      <c r="I3103">
        <v>102194</v>
      </c>
      <c r="J3103">
        <v>3</v>
      </c>
      <c r="K3103" t="s">
        <v>7141</v>
      </c>
      <c r="L3103">
        <v>0</v>
      </c>
      <c r="M3103" t="s">
        <v>5520</v>
      </c>
      <c r="N3103">
        <v>245.28</v>
      </c>
      <c r="O3103">
        <v>0</v>
      </c>
      <c r="P3103">
        <v>0</v>
      </c>
      <c r="Q3103">
        <v>0</v>
      </c>
      <c r="R3103">
        <v>0</v>
      </c>
      <c r="S3103">
        <v>245.28</v>
      </c>
    </row>
    <row r="3104" spans="1:19" x14ac:dyDescent="0.35">
      <c r="A3104">
        <v>2024</v>
      </c>
      <c r="B3104" t="s">
        <v>6394</v>
      </c>
      <c r="C3104">
        <v>62</v>
      </c>
      <c r="D3104">
        <v>2</v>
      </c>
      <c r="E3104">
        <v>5</v>
      </c>
      <c r="F3104" t="s">
        <v>765</v>
      </c>
      <c r="G3104" t="s">
        <v>6650</v>
      </c>
      <c r="H3104">
        <v>7</v>
      </c>
      <c r="I3104">
        <v>102194</v>
      </c>
      <c r="J3104">
        <v>2</v>
      </c>
      <c r="K3104" t="s">
        <v>7141</v>
      </c>
      <c r="L3104">
        <v>0</v>
      </c>
      <c r="M3104" t="s">
        <v>5520</v>
      </c>
      <c r="N3104">
        <v>880.01</v>
      </c>
      <c r="O3104">
        <v>0</v>
      </c>
      <c r="P3104">
        <v>0</v>
      </c>
      <c r="Q3104">
        <v>0</v>
      </c>
      <c r="R3104">
        <v>0</v>
      </c>
      <c r="S3104">
        <v>880.01</v>
      </c>
    </row>
    <row r="3105" spans="1:19" x14ac:dyDescent="0.35">
      <c r="A3105">
        <v>2024</v>
      </c>
      <c r="B3105" t="s">
        <v>6394</v>
      </c>
      <c r="C3105">
        <v>62</v>
      </c>
      <c r="D3105">
        <v>2</v>
      </c>
      <c r="E3105">
        <v>6</v>
      </c>
      <c r="F3105" t="s">
        <v>561</v>
      </c>
      <c r="G3105" t="s">
        <v>6651</v>
      </c>
      <c r="H3105">
        <v>7</v>
      </c>
      <c r="I3105">
        <v>102194</v>
      </c>
      <c r="J3105">
        <v>102194</v>
      </c>
      <c r="K3105" t="s">
        <v>7141</v>
      </c>
      <c r="L3105">
        <v>0</v>
      </c>
      <c r="M3105" t="s">
        <v>5520</v>
      </c>
      <c r="N3105">
        <v>4325.3500000000004</v>
      </c>
      <c r="O3105">
        <v>0</v>
      </c>
      <c r="P3105">
        <v>0</v>
      </c>
      <c r="Q3105">
        <v>0</v>
      </c>
      <c r="R3105">
        <v>0</v>
      </c>
      <c r="S3105">
        <v>4325.3500000000004</v>
      </c>
    </row>
    <row r="3106" spans="1:19" x14ac:dyDescent="0.35">
      <c r="A3106">
        <v>2024</v>
      </c>
      <c r="B3106" t="s">
        <v>6394</v>
      </c>
      <c r="C3106">
        <v>62</v>
      </c>
      <c r="D3106">
        <v>2</v>
      </c>
      <c r="E3106">
        <v>7</v>
      </c>
      <c r="F3106" t="s">
        <v>278</v>
      </c>
      <c r="G3106" t="s">
        <v>6652</v>
      </c>
      <c r="H3106">
        <v>7</v>
      </c>
      <c r="I3106">
        <v>102194</v>
      </c>
      <c r="J3106">
        <v>3</v>
      </c>
      <c r="K3106" t="s">
        <v>7141</v>
      </c>
      <c r="L3106">
        <v>0</v>
      </c>
      <c r="M3106" t="s">
        <v>5520</v>
      </c>
      <c r="N3106">
        <v>1326.1</v>
      </c>
      <c r="O3106">
        <v>0</v>
      </c>
      <c r="P3106">
        <v>0</v>
      </c>
      <c r="Q3106">
        <v>0</v>
      </c>
      <c r="R3106">
        <v>0</v>
      </c>
      <c r="S3106">
        <v>1326.1</v>
      </c>
    </row>
    <row r="3107" spans="1:19" x14ac:dyDescent="0.35">
      <c r="A3107">
        <v>2024</v>
      </c>
      <c r="B3107" t="s">
        <v>5778</v>
      </c>
      <c r="C3107">
        <v>63</v>
      </c>
      <c r="D3107">
        <v>2</v>
      </c>
      <c r="E3107">
        <v>8</v>
      </c>
      <c r="F3107" t="s">
        <v>533</v>
      </c>
      <c r="G3107" t="s">
        <v>7017</v>
      </c>
      <c r="H3107">
        <v>7</v>
      </c>
      <c r="I3107">
        <v>102194</v>
      </c>
      <c r="J3107">
        <v>5</v>
      </c>
      <c r="K3107" t="s">
        <v>7141</v>
      </c>
      <c r="L3107">
        <v>0</v>
      </c>
      <c r="M3107" t="s">
        <v>5520</v>
      </c>
      <c r="N3107">
        <v>14706</v>
      </c>
      <c r="O3107">
        <v>0</v>
      </c>
      <c r="P3107">
        <v>0</v>
      </c>
      <c r="Q3107">
        <v>0</v>
      </c>
      <c r="R3107">
        <v>0</v>
      </c>
      <c r="S3107">
        <v>14706</v>
      </c>
    </row>
    <row r="3108" spans="1:19" x14ac:dyDescent="0.35">
      <c r="A3108">
        <v>2024</v>
      </c>
      <c r="B3108" t="s">
        <v>5532</v>
      </c>
      <c r="C3108">
        <v>64</v>
      </c>
      <c r="D3108">
        <v>2</v>
      </c>
      <c r="E3108">
        <v>3</v>
      </c>
      <c r="F3108" t="s">
        <v>300</v>
      </c>
      <c r="G3108" t="s">
        <v>6074</v>
      </c>
      <c r="H3108">
        <v>7</v>
      </c>
      <c r="I3108">
        <v>102194</v>
      </c>
      <c r="J3108">
        <v>4</v>
      </c>
      <c r="K3108" t="s">
        <v>7141</v>
      </c>
      <c r="L3108">
        <v>0</v>
      </c>
      <c r="M3108" t="s">
        <v>5520</v>
      </c>
      <c r="N3108">
        <v>205606.71</v>
      </c>
      <c r="O3108">
        <v>8784.61</v>
      </c>
      <c r="P3108">
        <v>0</v>
      </c>
      <c r="Q3108">
        <v>2106.86</v>
      </c>
      <c r="R3108">
        <v>0</v>
      </c>
      <c r="S3108">
        <v>212284.46</v>
      </c>
    </row>
    <row r="3109" spans="1:19" x14ac:dyDescent="0.35">
      <c r="A3109">
        <v>2024</v>
      </c>
      <c r="B3109" t="s">
        <v>5532</v>
      </c>
      <c r="C3109">
        <v>64</v>
      </c>
      <c r="D3109">
        <v>2</v>
      </c>
      <c r="E3109">
        <v>4</v>
      </c>
      <c r="F3109" t="s">
        <v>480</v>
      </c>
      <c r="G3109" t="s">
        <v>6075</v>
      </c>
      <c r="H3109">
        <v>7</v>
      </c>
      <c r="I3109">
        <v>102194</v>
      </c>
      <c r="J3109">
        <v>61</v>
      </c>
      <c r="K3109" t="s">
        <v>7142</v>
      </c>
      <c r="L3109">
        <v>0</v>
      </c>
      <c r="M3109" t="s">
        <v>5520</v>
      </c>
      <c r="N3109">
        <v>124818.25</v>
      </c>
      <c r="O3109">
        <v>45500</v>
      </c>
      <c r="P3109">
        <v>0</v>
      </c>
      <c r="Q3109">
        <v>0</v>
      </c>
      <c r="R3109">
        <v>0</v>
      </c>
      <c r="S3109">
        <v>170318.25</v>
      </c>
    </row>
    <row r="3110" spans="1:19" x14ac:dyDescent="0.35">
      <c r="A3110">
        <v>2024</v>
      </c>
      <c r="B3110" t="s">
        <v>5532</v>
      </c>
      <c r="C3110">
        <v>64</v>
      </c>
      <c r="D3110">
        <v>2</v>
      </c>
      <c r="E3110">
        <v>5</v>
      </c>
      <c r="F3110" t="s">
        <v>626</v>
      </c>
      <c r="G3110" t="s">
        <v>6076</v>
      </c>
      <c r="H3110">
        <v>7</v>
      </c>
      <c r="I3110">
        <v>900001</v>
      </c>
      <c r="J3110">
        <v>61</v>
      </c>
      <c r="K3110" t="s">
        <v>7141</v>
      </c>
      <c r="L3110">
        <v>0</v>
      </c>
      <c r="M3110" t="s">
        <v>5520</v>
      </c>
      <c r="N3110">
        <v>4000</v>
      </c>
      <c r="O3110">
        <v>0</v>
      </c>
      <c r="P3110">
        <v>0</v>
      </c>
      <c r="Q3110">
        <v>0</v>
      </c>
      <c r="R3110">
        <v>0</v>
      </c>
      <c r="S3110">
        <v>4000</v>
      </c>
    </row>
    <row r="3111" spans="1:19" x14ac:dyDescent="0.35">
      <c r="A3111">
        <v>2024</v>
      </c>
      <c r="B3111" t="s">
        <v>5532</v>
      </c>
      <c r="C3111">
        <v>64</v>
      </c>
      <c r="D3111">
        <v>2</v>
      </c>
      <c r="E3111">
        <v>9</v>
      </c>
      <c r="F3111" t="s">
        <v>768</v>
      </c>
      <c r="G3111" t="s">
        <v>5622</v>
      </c>
      <c r="H3111">
        <v>7</v>
      </c>
      <c r="I3111">
        <v>102194</v>
      </c>
      <c r="J3111">
        <v>6</v>
      </c>
      <c r="K3111" t="s">
        <v>7141</v>
      </c>
      <c r="L3111">
        <v>0</v>
      </c>
      <c r="M3111" t="s">
        <v>5520</v>
      </c>
      <c r="N3111">
        <v>22609.65</v>
      </c>
      <c r="O3111">
        <v>0</v>
      </c>
      <c r="P3111">
        <v>0</v>
      </c>
      <c r="Q3111">
        <v>0</v>
      </c>
      <c r="R3111">
        <v>0</v>
      </c>
      <c r="S3111">
        <v>22609.65</v>
      </c>
    </row>
    <row r="3112" spans="1:19" x14ac:dyDescent="0.35">
      <c r="A3112">
        <v>2024</v>
      </c>
      <c r="B3112" t="s">
        <v>5532</v>
      </c>
      <c r="C3112">
        <v>64</v>
      </c>
      <c r="D3112">
        <v>2</v>
      </c>
      <c r="E3112">
        <v>12</v>
      </c>
      <c r="F3112" t="s">
        <v>769</v>
      </c>
      <c r="G3112" t="s">
        <v>6078</v>
      </c>
      <c r="H3112">
        <v>7</v>
      </c>
      <c r="I3112">
        <v>102194</v>
      </c>
      <c r="J3112">
        <v>61</v>
      </c>
      <c r="K3112" t="s">
        <v>7141</v>
      </c>
      <c r="L3112">
        <v>0</v>
      </c>
      <c r="M3112" t="s">
        <v>5520</v>
      </c>
      <c r="N3112">
        <v>25858.34</v>
      </c>
      <c r="O3112">
        <v>0</v>
      </c>
      <c r="P3112">
        <v>0</v>
      </c>
      <c r="Q3112">
        <v>0</v>
      </c>
      <c r="R3112">
        <v>0</v>
      </c>
      <c r="S3112">
        <v>25858.34</v>
      </c>
    </row>
    <row r="3113" spans="1:19" x14ac:dyDescent="0.35">
      <c r="A3113">
        <v>2024</v>
      </c>
      <c r="B3113" t="s">
        <v>6079</v>
      </c>
      <c r="C3113">
        <v>65</v>
      </c>
      <c r="D3113">
        <v>2</v>
      </c>
      <c r="E3113">
        <v>1</v>
      </c>
      <c r="F3113" t="s">
        <v>770</v>
      </c>
      <c r="G3113" t="s">
        <v>7169</v>
      </c>
      <c r="H3113">
        <v>7</v>
      </c>
      <c r="I3113">
        <v>102194</v>
      </c>
      <c r="J3113">
        <v>2</v>
      </c>
      <c r="K3113" t="s">
        <v>7141</v>
      </c>
      <c r="L3113">
        <v>0</v>
      </c>
      <c r="M3113" t="s">
        <v>5520</v>
      </c>
      <c r="N3113">
        <v>1642.69</v>
      </c>
      <c r="O3113">
        <v>0</v>
      </c>
      <c r="P3113">
        <v>0</v>
      </c>
      <c r="Q3113">
        <v>0</v>
      </c>
      <c r="R3113">
        <v>0</v>
      </c>
      <c r="S3113">
        <v>1642.69</v>
      </c>
    </row>
    <row r="3114" spans="1:19" x14ac:dyDescent="0.35">
      <c r="A3114">
        <v>2024</v>
      </c>
      <c r="B3114" t="s">
        <v>6079</v>
      </c>
      <c r="C3114">
        <v>65</v>
      </c>
      <c r="D3114">
        <v>2</v>
      </c>
      <c r="E3114">
        <v>3</v>
      </c>
      <c r="F3114" t="s">
        <v>391</v>
      </c>
      <c r="G3114" t="s">
        <v>7170</v>
      </c>
      <c r="H3114">
        <v>7</v>
      </c>
      <c r="I3114">
        <v>102194</v>
      </c>
      <c r="J3114">
        <v>2</v>
      </c>
      <c r="K3114" t="s">
        <v>7141</v>
      </c>
      <c r="L3114">
        <v>0</v>
      </c>
      <c r="M3114" t="s">
        <v>5520</v>
      </c>
      <c r="N3114">
        <v>1555.27</v>
      </c>
      <c r="O3114">
        <v>0</v>
      </c>
      <c r="P3114">
        <v>0</v>
      </c>
      <c r="Q3114">
        <v>0</v>
      </c>
      <c r="R3114">
        <v>0</v>
      </c>
      <c r="S3114">
        <v>1555.27</v>
      </c>
    </row>
    <row r="3115" spans="1:19" x14ac:dyDescent="0.35">
      <c r="A3115">
        <v>2024</v>
      </c>
      <c r="B3115" t="s">
        <v>6079</v>
      </c>
      <c r="C3115">
        <v>65</v>
      </c>
      <c r="D3115">
        <v>2</v>
      </c>
      <c r="E3115">
        <v>4</v>
      </c>
      <c r="F3115" t="s">
        <v>772</v>
      </c>
      <c r="G3115" t="s">
        <v>6080</v>
      </c>
      <c r="H3115">
        <v>7</v>
      </c>
      <c r="I3115">
        <v>102194</v>
      </c>
      <c r="J3115">
        <v>5</v>
      </c>
      <c r="K3115" t="s">
        <v>7141</v>
      </c>
      <c r="L3115">
        <v>0</v>
      </c>
      <c r="M3115" t="s">
        <v>5520</v>
      </c>
      <c r="N3115">
        <v>7778.56</v>
      </c>
      <c r="O3115">
        <v>0</v>
      </c>
      <c r="P3115">
        <v>0</v>
      </c>
      <c r="Q3115">
        <v>0</v>
      </c>
      <c r="R3115">
        <v>0</v>
      </c>
      <c r="S3115">
        <v>7778.56</v>
      </c>
    </row>
    <row r="3116" spans="1:19" x14ac:dyDescent="0.35">
      <c r="A3116">
        <v>2024</v>
      </c>
      <c r="B3116" t="s">
        <v>6079</v>
      </c>
      <c r="C3116">
        <v>65</v>
      </c>
      <c r="D3116">
        <v>2</v>
      </c>
      <c r="E3116">
        <v>5</v>
      </c>
      <c r="F3116" t="s">
        <v>773</v>
      </c>
      <c r="G3116" t="s">
        <v>6654</v>
      </c>
      <c r="H3116">
        <v>7</v>
      </c>
      <c r="I3116">
        <v>102194</v>
      </c>
      <c r="J3116">
        <v>5</v>
      </c>
      <c r="K3116" t="s">
        <v>7141</v>
      </c>
      <c r="L3116">
        <v>0</v>
      </c>
      <c r="M3116" t="s">
        <v>5520</v>
      </c>
      <c r="N3116">
        <v>6933.85</v>
      </c>
      <c r="O3116">
        <v>2.04</v>
      </c>
      <c r="P3116">
        <v>0</v>
      </c>
      <c r="Q3116">
        <v>2.04</v>
      </c>
      <c r="R3116">
        <v>0</v>
      </c>
      <c r="S3116">
        <v>6933.85</v>
      </c>
    </row>
    <row r="3117" spans="1:19" x14ac:dyDescent="0.35">
      <c r="A3117">
        <v>2024</v>
      </c>
      <c r="B3117" t="s">
        <v>6079</v>
      </c>
      <c r="C3117">
        <v>65</v>
      </c>
      <c r="D3117">
        <v>2</v>
      </c>
      <c r="E3117">
        <v>10</v>
      </c>
      <c r="F3117" t="s">
        <v>614</v>
      </c>
      <c r="G3117" t="s">
        <v>6082</v>
      </c>
      <c r="H3117">
        <v>7</v>
      </c>
      <c r="I3117">
        <v>102194</v>
      </c>
      <c r="J3117">
        <v>3</v>
      </c>
      <c r="K3117" t="s">
        <v>7141</v>
      </c>
      <c r="L3117">
        <v>0</v>
      </c>
      <c r="M3117" t="s">
        <v>5520</v>
      </c>
      <c r="N3117">
        <v>6410.67</v>
      </c>
      <c r="O3117">
        <v>0</v>
      </c>
      <c r="P3117">
        <v>0</v>
      </c>
      <c r="Q3117">
        <v>0</v>
      </c>
      <c r="R3117">
        <v>0</v>
      </c>
      <c r="S3117">
        <v>6410.67</v>
      </c>
    </row>
    <row r="3118" spans="1:19" x14ac:dyDescent="0.35">
      <c r="A3118">
        <v>2024</v>
      </c>
      <c r="B3118" t="s">
        <v>5721</v>
      </c>
      <c r="C3118">
        <v>66</v>
      </c>
      <c r="D3118">
        <v>2</v>
      </c>
      <c r="E3118">
        <v>6</v>
      </c>
      <c r="F3118" t="s">
        <v>254</v>
      </c>
      <c r="G3118" t="s">
        <v>5723</v>
      </c>
      <c r="H3118">
        <v>7</v>
      </c>
      <c r="I3118">
        <v>102194</v>
      </c>
      <c r="J3118">
        <v>3</v>
      </c>
      <c r="K3118" t="s">
        <v>7141</v>
      </c>
      <c r="L3118">
        <v>0</v>
      </c>
      <c r="M3118" t="s">
        <v>5520</v>
      </c>
      <c r="N3118">
        <v>10364.530000000001</v>
      </c>
      <c r="O3118">
        <v>1000</v>
      </c>
      <c r="P3118">
        <v>0</v>
      </c>
      <c r="Q3118">
        <v>0</v>
      </c>
      <c r="R3118">
        <v>0</v>
      </c>
      <c r="S3118">
        <v>11364.53</v>
      </c>
    </row>
    <row r="3119" spans="1:19" x14ac:dyDescent="0.35">
      <c r="A3119">
        <v>2024</v>
      </c>
      <c r="B3119" t="s">
        <v>5721</v>
      </c>
      <c r="C3119">
        <v>66</v>
      </c>
      <c r="D3119">
        <v>2</v>
      </c>
      <c r="E3119">
        <v>8</v>
      </c>
      <c r="F3119" t="s">
        <v>778</v>
      </c>
      <c r="G3119" t="s">
        <v>6658</v>
      </c>
      <c r="H3119">
        <v>7</v>
      </c>
      <c r="I3119">
        <v>102194</v>
      </c>
      <c r="J3119">
        <v>3</v>
      </c>
      <c r="K3119" t="s">
        <v>7141</v>
      </c>
      <c r="L3119">
        <v>0</v>
      </c>
      <c r="M3119" t="s">
        <v>5520</v>
      </c>
      <c r="N3119">
        <v>3162.49</v>
      </c>
      <c r="O3119">
        <v>0</v>
      </c>
      <c r="P3119">
        <v>0</v>
      </c>
      <c r="Q3119">
        <v>0</v>
      </c>
      <c r="R3119">
        <v>0</v>
      </c>
      <c r="S3119">
        <v>3162.49</v>
      </c>
    </row>
    <row r="3120" spans="1:19" x14ac:dyDescent="0.35">
      <c r="A3120">
        <v>2024</v>
      </c>
      <c r="B3120" t="s">
        <v>6084</v>
      </c>
      <c r="C3120">
        <v>67</v>
      </c>
      <c r="D3120">
        <v>2</v>
      </c>
      <c r="E3120">
        <v>1</v>
      </c>
      <c r="F3120" t="s">
        <v>431</v>
      </c>
      <c r="G3120" t="s">
        <v>7171</v>
      </c>
      <c r="H3120">
        <v>7</v>
      </c>
      <c r="I3120">
        <v>102194</v>
      </c>
      <c r="J3120">
        <v>102184</v>
      </c>
      <c r="K3120" t="s">
        <v>7141</v>
      </c>
      <c r="L3120">
        <v>0</v>
      </c>
      <c r="M3120" t="s">
        <v>5520</v>
      </c>
      <c r="N3120">
        <v>21463.64</v>
      </c>
      <c r="O3120">
        <v>0</v>
      </c>
      <c r="P3120">
        <v>0</v>
      </c>
      <c r="Q3120">
        <v>0</v>
      </c>
      <c r="R3120">
        <v>0</v>
      </c>
      <c r="S3120">
        <v>21463.64</v>
      </c>
    </row>
    <row r="3121" spans="1:19" x14ac:dyDescent="0.35">
      <c r="A3121">
        <v>2024</v>
      </c>
      <c r="B3121" t="s">
        <v>6084</v>
      </c>
      <c r="C3121">
        <v>67</v>
      </c>
      <c r="D3121">
        <v>2</v>
      </c>
      <c r="E3121">
        <v>2</v>
      </c>
      <c r="F3121" t="s">
        <v>780</v>
      </c>
      <c r="G3121" t="s">
        <v>6085</v>
      </c>
      <c r="H3121">
        <v>7</v>
      </c>
      <c r="I3121">
        <v>102194</v>
      </c>
      <c r="J3121">
        <v>3</v>
      </c>
      <c r="K3121" t="s">
        <v>7141</v>
      </c>
      <c r="L3121">
        <v>0</v>
      </c>
      <c r="M3121" t="s">
        <v>5520</v>
      </c>
      <c r="N3121">
        <v>5947.12</v>
      </c>
      <c r="O3121">
        <v>0</v>
      </c>
      <c r="P3121">
        <v>0</v>
      </c>
      <c r="Q3121">
        <v>0</v>
      </c>
      <c r="R3121">
        <v>0</v>
      </c>
      <c r="S3121">
        <v>5947.12</v>
      </c>
    </row>
    <row r="3122" spans="1:19" x14ac:dyDescent="0.35">
      <c r="A3122">
        <v>2024</v>
      </c>
      <c r="B3122" t="s">
        <v>6084</v>
      </c>
      <c r="C3122">
        <v>67</v>
      </c>
      <c r="D3122">
        <v>2</v>
      </c>
      <c r="E3122">
        <v>3</v>
      </c>
      <c r="F3122" t="s">
        <v>781</v>
      </c>
      <c r="G3122" t="s">
        <v>7172</v>
      </c>
      <c r="H3122">
        <v>7</v>
      </c>
      <c r="I3122">
        <v>102194</v>
      </c>
      <c r="J3122">
        <v>1</v>
      </c>
      <c r="K3122" t="s">
        <v>7141</v>
      </c>
      <c r="L3122">
        <v>0</v>
      </c>
      <c r="M3122" t="s">
        <v>5520</v>
      </c>
      <c r="N3122">
        <v>23353.19</v>
      </c>
      <c r="O3122">
        <v>575</v>
      </c>
      <c r="P3122">
        <v>0</v>
      </c>
      <c r="Q3122">
        <v>4800</v>
      </c>
      <c r="R3122">
        <v>0</v>
      </c>
      <c r="S3122">
        <v>19128.189999999999</v>
      </c>
    </row>
    <row r="3123" spans="1:19" x14ac:dyDescent="0.35">
      <c r="A3123">
        <v>2024</v>
      </c>
      <c r="B3123" t="s">
        <v>6084</v>
      </c>
      <c r="C3123">
        <v>67</v>
      </c>
      <c r="D3123">
        <v>2</v>
      </c>
      <c r="E3123">
        <v>4</v>
      </c>
      <c r="F3123" t="s">
        <v>555</v>
      </c>
      <c r="G3123" t="s">
        <v>7173</v>
      </c>
      <c r="H3123">
        <v>7</v>
      </c>
      <c r="I3123">
        <v>102194</v>
      </c>
      <c r="J3123">
        <v>2</v>
      </c>
      <c r="K3123" t="s">
        <v>7141</v>
      </c>
      <c r="L3123">
        <v>0</v>
      </c>
      <c r="M3123" t="s">
        <v>5520</v>
      </c>
      <c r="N3123">
        <v>3928.97</v>
      </c>
      <c r="O3123">
        <v>0</v>
      </c>
      <c r="P3123">
        <v>0</v>
      </c>
      <c r="Q3123">
        <v>0</v>
      </c>
      <c r="R3123">
        <v>0</v>
      </c>
      <c r="S3123">
        <v>3928.97</v>
      </c>
    </row>
    <row r="3124" spans="1:19" x14ac:dyDescent="0.35">
      <c r="A3124">
        <v>2024</v>
      </c>
      <c r="B3124" t="s">
        <v>6084</v>
      </c>
      <c r="C3124">
        <v>67</v>
      </c>
      <c r="D3124">
        <v>2</v>
      </c>
      <c r="E3124">
        <v>7</v>
      </c>
      <c r="F3124" t="s">
        <v>254</v>
      </c>
      <c r="G3124" t="s">
        <v>6087</v>
      </c>
      <c r="H3124">
        <v>7</v>
      </c>
      <c r="I3124">
        <v>102194</v>
      </c>
      <c r="J3124">
        <v>80</v>
      </c>
      <c r="K3124" t="s">
        <v>7163</v>
      </c>
      <c r="L3124">
        <v>0</v>
      </c>
      <c r="M3124" t="s">
        <v>5520</v>
      </c>
      <c r="N3124">
        <v>0</v>
      </c>
      <c r="O3124">
        <v>4008.89</v>
      </c>
      <c r="P3124">
        <v>0</v>
      </c>
      <c r="Q3124">
        <v>0</v>
      </c>
      <c r="R3124">
        <v>0</v>
      </c>
      <c r="S3124">
        <v>4008.89</v>
      </c>
    </row>
    <row r="3125" spans="1:19" x14ac:dyDescent="0.35">
      <c r="A3125">
        <v>2024</v>
      </c>
      <c r="B3125" t="s">
        <v>6084</v>
      </c>
      <c r="C3125">
        <v>67</v>
      </c>
      <c r="D3125">
        <v>2</v>
      </c>
      <c r="E3125">
        <v>8</v>
      </c>
      <c r="F3125" t="s">
        <v>311</v>
      </c>
      <c r="G3125" t="s">
        <v>6088</v>
      </c>
      <c r="H3125">
        <v>7</v>
      </c>
      <c r="I3125">
        <v>102194</v>
      </c>
      <c r="J3125">
        <v>4</v>
      </c>
      <c r="K3125" t="s">
        <v>7141</v>
      </c>
      <c r="L3125">
        <v>0</v>
      </c>
      <c r="M3125" t="s">
        <v>5520</v>
      </c>
      <c r="N3125">
        <v>4169.0600000000004</v>
      </c>
      <c r="O3125">
        <v>0</v>
      </c>
      <c r="P3125">
        <v>0</v>
      </c>
      <c r="Q3125">
        <v>0</v>
      </c>
      <c r="R3125">
        <v>0</v>
      </c>
      <c r="S3125">
        <v>4169.0600000000004</v>
      </c>
    </row>
    <row r="3126" spans="1:19" x14ac:dyDescent="0.35">
      <c r="A3126">
        <v>2024</v>
      </c>
      <c r="B3126" t="s">
        <v>6084</v>
      </c>
      <c r="C3126">
        <v>67</v>
      </c>
      <c r="D3126">
        <v>2</v>
      </c>
      <c r="E3126">
        <v>9</v>
      </c>
      <c r="F3126" t="s">
        <v>314</v>
      </c>
      <c r="G3126" t="s">
        <v>6659</v>
      </c>
      <c r="H3126">
        <v>7</v>
      </c>
      <c r="I3126">
        <v>102194</v>
      </c>
      <c r="J3126">
        <v>2</v>
      </c>
      <c r="K3126" t="s">
        <v>7141</v>
      </c>
      <c r="L3126">
        <v>0</v>
      </c>
      <c r="M3126" t="s">
        <v>5520</v>
      </c>
      <c r="N3126">
        <v>5959.56</v>
      </c>
      <c r="O3126">
        <v>0</v>
      </c>
      <c r="P3126">
        <v>0</v>
      </c>
      <c r="Q3126">
        <v>0</v>
      </c>
      <c r="R3126">
        <v>0</v>
      </c>
      <c r="S3126">
        <v>5959.56</v>
      </c>
    </row>
    <row r="3127" spans="1:19" x14ac:dyDescent="0.35">
      <c r="A3127">
        <v>2024</v>
      </c>
      <c r="B3127" t="s">
        <v>6084</v>
      </c>
      <c r="C3127">
        <v>67</v>
      </c>
      <c r="D3127">
        <v>2</v>
      </c>
      <c r="E3127">
        <v>10</v>
      </c>
      <c r="F3127" t="s">
        <v>262</v>
      </c>
      <c r="G3127" t="s">
        <v>6351</v>
      </c>
      <c r="H3127">
        <v>7</v>
      </c>
      <c r="I3127">
        <v>102194</v>
      </c>
      <c r="J3127">
        <v>1</v>
      </c>
      <c r="K3127" t="s">
        <v>7141</v>
      </c>
      <c r="L3127">
        <v>0</v>
      </c>
      <c r="M3127" t="s">
        <v>5520</v>
      </c>
      <c r="N3127">
        <v>2228.84</v>
      </c>
      <c r="O3127">
        <v>0</v>
      </c>
      <c r="P3127">
        <v>0</v>
      </c>
      <c r="Q3127">
        <v>0</v>
      </c>
      <c r="R3127">
        <v>0</v>
      </c>
      <c r="S3127">
        <v>2228.84</v>
      </c>
    </row>
    <row r="3128" spans="1:19" x14ac:dyDescent="0.35">
      <c r="A3128">
        <v>2024</v>
      </c>
      <c r="B3128" t="s">
        <v>6084</v>
      </c>
      <c r="C3128">
        <v>67</v>
      </c>
      <c r="D3128">
        <v>2</v>
      </c>
      <c r="E3128">
        <v>11</v>
      </c>
      <c r="F3128" t="s">
        <v>783</v>
      </c>
      <c r="G3128" t="s">
        <v>6089</v>
      </c>
      <c r="H3128">
        <v>7</v>
      </c>
      <c r="I3128">
        <v>102194</v>
      </c>
      <c r="J3128">
        <v>3</v>
      </c>
      <c r="K3128" t="s">
        <v>7141</v>
      </c>
      <c r="L3128">
        <v>0</v>
      </c>
      <c r="M3128" t="s">
        <v>5520</v>
      </c>
      <c r="N3128">
        <v>10075.209999999999</v>
      </c>
      <c r="O3128">
        <v>0</v>
      </c>
      <c r="P3128">
        <v>0</v>
      </c>
      <c r="Q3128">
        <v>600</v>
      </c>
      <c r="R3128">
        <v>0</v>
      </c>
      <c r="S3128">
        <v>9475.2099999999991</v>
      </c>
    </row>
    <row r="3129" spans="1:19" x14ac:dyDescent="0.35">
      <c r="A3129">
        <v>2024</v>
      </c>
      <c r="B3129" t="s">
        <v>6084</v>
      </c>
      <c r="C3129">
        <v>67</v>
      </c>
      <c r="D3129">
        <v>2</v>
      </c>
      <c r="E3129">
        <v>12</v>
      </c>
      <c r="F3129" t="s">
        <v>531</v>
      </c>
      <c r="G3129" t="s">
        <v>6307</v>
      </c>
      <c r="H3129">
        <v>7</v>
      </c>
      <c r="I3129">
        <v>102194</v>
      </c>
      <c r="J3129">
        <v>3</v>
      </c>
      <c r="K3129" t="s">
        <v>7141</v>
      </c>
      <c r="L3129">
        <v>0</v>
      </c>
      <c r="M3129" t="s">
        <v>5520</v>
      </c>
      <c r="N3129">
        <v>4523.9399999999996</v>
      </c>
      <c r="O3129">
        <v>0</v>
      </c>
      <c r="P3129">
        <v>0</v>
      </c>
      <c r="Q3129">
        <v>0</v>
      </c>
      <c r="R3129">
        <v>0</v>
      </c>
      <c r="S3129">
        <v>4523.9399999999996</v>
      </c>
    </row>
    <row r="3130" spans="1:19" x14ac:dyDescent="0.35">
      <c r="A3130">
        <v>2024</v>
      </c>
      <c r="B3130" t="s">
        <v>6084</v>
      </c>
      <c r="C3130">
        <v>67</v>
      </c>
      <c r="D3130">
        <v>2</v>
      </c>
      <c r="E3130">
        <v>13</v>
      </c>
      <c r="F3130" t="s">
        <v>125</v>
      </c>
      <c r="G3130" t="s">
        <v>6090</v>
      </c>
      <c r="H3130">
        <v>7</v>
      </c>
      <c r="I3130">
        <v>102194</v>
      </c>
      <c r="J3130">
        <v>4</v>
      </c>
      <c r="K3130" t="s">
        <v>7141</v>
      </c>
      <c r="L3130">
        <v>0</v>
      </c>
      <c r="M3130" t="s">
        <v>5520</v>
      </c>
      <c r="N3130">
        <v>8712.24</v>
      </c>
      <c r="O3130">
        <v>0</v>
      </c>
      <c r="P3130">
        <v>0</v>
      </c>
      <c r="Q3130">
        <v>753.12</v>
      </c>
      <c r="R3130">
        <v>0</v>
      </c>
      <c r="S3130">
        <v>7959.12</v>
      </c>
    </row>
    <row r="3131" spans="1:19" x14ac:dyDescent="0.35">
      <c r="A3131">
        <v>2024</v>
      </c>
      <c r="B3131" t="s">
        <v>5684</v>
      </c>
      <c r="C3131">
        <v>68</v>
      </c>
      <c r="D3131">
        <v>2</v>
      </c>
      <c r="E3131">
        <v>1</v>
      </c>
      <c r="F3131" t="s">
        <v>555</v>
      </c>
      <c r="G3131" t="s">
        <v>6660</v>
      </c>
      <c r="H3131">
        <v>7</v>
      </c>
      <c r="I3131">
        <v>102194</v>
      </c>
      <c r="J3131">
        <v>5</v>
      </c>
      <c r="K3131" t="s">
        <v>7141</v>
      </c>
      <c r="L3131">
        <v>0</v>
      </c>
      <c r="M3131" t="s">
        <v>5520</v>
      </c>
      <c r="N3131">
        <v>3286.29</v>
      </c>
      <c r="O3131">
        <v>0</v>
      </c>
      <c r="P3131">
        <v>0</v>
      </c>
      <c r="Q3131">
        <v>0</v>
      </c>
      <c r="R3131">
        <v>0</v>
      </c>
      <c r="S3131">
        <v>3286.29</v>
      </c>
    </row>
    <row r="3132" spans="1:19" x14ac:dyDescent="0.35">
      <c r="A3132">
        <v>2024</v>
      </c>
      <c r="B3132" t="s">
        <v>5684</v>
      </c>
      <c r="C3132">
        <v>68</v>
      </c>
      <c r="D3132">
        <v>2</v>
      </c>
      <c r="E3132">
        <v>4</v>
      </c>
      <c r="F3132" t="s">
        <v>300</v>
      </c>
      <c r="G3132" t="s">
        <v>6662</v>
      </c>
      <c r="H3132">
        <v>7</v>
      </c>
      <c r="I3132">
        <v>102194</v>
      </c>
      <c r="J3132">
        <v>3</v>
      </c>
      <c r="K3132" t="s">
        <v>7141</v>
      </c>
      <c r="L3132">
        <v>0</v>
      </c>
      <c r="M3132" t="s">
        <v>5520</v>
      </c>
      <c r="N3132">
        <v>2317.42</v>
      </c>
      <c r="O3132">
        <v>0</v>
      </c>
      <c r="P3132">
        <v>0</v>
      </c>
      <c r="Q3132">
        <v>0</v>
      </c>
      <c r="R3132">
        <v>0</v>
      </c>
      <c r="S3132">
        <v>2317.42</v>
      </c>
    </row>
    <row r="3133" spans="1:19" x14ac:dyDescent="0.35">
      <c r="A3133">
        <v>2024</v>
      </c>
      <c r="B3133" t="s">
        <v>5684</v>
      </c>
      <c r="C3133">
        <v>68</v>
      </c>
      <c r="D3133">
        <v>2</v>
      </c>
      <c r="E3133">
        <v>5</v>
      </c>
      <c r="F3133" t="s">
        <v>262</v>
      </c>
      <c r="G3133" t="s">
        <v>6663</v>
      </c>
      <c r="H3133">
        <v>7</v>
      </c>
      <c r="I3133">
        <v>102194</v>
      </c>
      <c r="J3133">
        <v>4</v>
      </c>
      <c r="K3133" t="s">
        <v>7141</v>
      </c>
      <c r="L3133">
        <v>0</v>
      </c>
      <c r="M3133" t="s">
        <v>5520</v>
      </c>
      <c r="N3133">
        <v>1484.16</v>
      </c>
      <c r="O3133">
        <v>0</v>
      </c>
      <c r="P3133">
        <v>0</v>
      </c>
      <c r="Q3133">
        <v>0</v>
      </c>
      <c r="R3133">
        <v>0</v>
      </c>
      <c r="S3133">
        <v>1484.16</v>
      </c>
    </row>
    <row r="3134" spans="1:19" x14ac:dyDescent="0.35">
      <c r="A3134">
        <v>2024</v>
      </c>
      <c r="B3134" t="s">
        <v>5684</v>
      </c>
      <c r="C3134">
        <v>68</v>
      </c>
      <c r="D3134">
        <v>2</v>
      </c>
      <c r="E3134">
        <v>7</v>
      </c>
      <c r="F3134" t="s">
        <v>278</v>
      </c>
      <c r="G3134" t="s">
        <v>6665</v>
      </c>
      <c r="H3134">
        <v>7</v>
      </c>
      <c r="I3134">
        <v>102194</v>
      </c>
      <c r="J3134">
        <v>102194</v>
      </c>
      <c r="K3134" t="s">
        <v>7141</v>
      </c>
      <c r="L3134">
        <v>0</v>
      </c>
      <c r="M3134" t="s">
        <v>5520</v>
      </c>
      <c r="N3134">
        <v>10000</v>
      </c>
      <c r="O3134">
        <v>0</v>
      </c>
      <c r="P3134">
        <v>0</v>
      </c>
      <c r="Q3134">
        <v>5000</v>
      </c>
      <c r="R3134">
        <v>0</v>
      </c>
      <c r="S3134">
        <v>5000</v>
      </c>
    </row>
    <row r="3135" spans="1:19" x14ac:dyDescent="0.35">
      <c r="A3135">
        <v>2024</v>
      </c>
      <c r="B3135" t="s">
        <v>5684</v>
      </c>
      <c r="C3135">
        <v>68</v>
      </c>
      <c r="D3135">
        <v>2</v>
      </c>
      <c r="E3135">
        <v>8</v>
      </c>
      <c r="F3135" t="s">
        <v>785</v>
      </c>
      <c r="G3135" t="s">
        <v>6925</v>
      </c>
      <c r="H3135">
        <v>7</v>
      </c>
      <c r="I3135">
        <v>102194</v>
      </c>
      <c r="J3135">
        <v>3</v>
      </c>
      <c r="K3135" t="s">
        <v>7141</v>
      </c>
      <c r="L3135">
        <v>0</v>
      </c>
      <c r="M3135" t="s">
        <v>5520</v>
      </c>
      <c r="N3135">
        <v>6210.95</v>
      </c>
      <c r="O3135">
        <v>0</v>
      </c>
      <c r="P3135">
        <v>0</v>
      </c>
      <c r="Q3135">
        <v>0</v>
      </c>
      <c r="R3135">
        <v>0</v>
      </c>
      <c r="S3135">
        <v>6210.95</v>
      </c>
    </row>
    <row r="3136" spans="1:19" x14ac:dyDescent="0.35">
      <c r="A3136">
        <v>2024</v>
      </c>
      <c r="B3136" t="s">
        <v>5684</v>
      </c>
      <c r="C3136">
        <v>68</v>
      </c>
      <c r="D3136">
        <v>2</v>
      </c>
      <c r="E3136">
        <v>9</v>
      </c>
      <c r="F3136" t="s">
        <v>125</v>
      </c>
      <c r="G3136" t="s">
        <v>6666</v>
      </c>
      <c r="H3136">
        <v>7</v>
      </c>
      <c r="I3136">
        <v>102194</v>
      </c>
      <c r="J3136">
        <v>4</v>
      </c>
      <c r="K3136" t="s">
        <v>7141</v>
      </c>
      <c r="L3136">
        <v>0</v>
      </c>
      <c r="M3136" t="s">
        <v>5520</v>
      </c>
      <c r="N3136">
        <v>2608.02</v>
      </c>
      <c r="O3136">
        <v>0</v>
      </c>
      <c r="P3136">
        <v>0</v>
      </c>
      <c r="Q3136">
        <v>0</v>
      </c>
      <c r="R3136">
        <v>0</v>
      </c>
      <c r="S3136">
        <v>2608.02</v>
      </c>
    </row>
    <row r="3137" spans="1:19" x14ac:dyDescent="0.35">
      <c r="A3137">
        <v>2024</v>
      </c>
      <c r="B3137" t="s">
        <v>5684</v>
      </c>
      <c r="C3137">
        <v>68</v>
      </c>
      <c r="D3137">
        <v>2</v>
      </c>
      <c r="E3137">
        <v>10</v>
      </c>
      <c r="F3137" t="s">
        <v>351</v>
      </c>
      <c r="G3137" t="s">
        <v>5685</v>
      </c>
      <c r="H3137">
        <v>7</v>
      </c>
      <c r="I3137">
        <v>102194</v>
      </c>
      <c r="J3137">
        <v>102194</v>
      </c>
      <c r="K3137" t="s">
        <v>7141</v>
      </c>
      <c r="L3137">
        <v>0</v>
      </c>
      <c r="M3137" t="s">
        <v>5520</v>
      </c>
      <c r="N3137">
        <v>2142.94</v>
      </c>
      <c r="O3137">
        <v>0</v>
      </c>
      <c r="P3137">
        <v>0</v>
      </c>
      <c r="Q3137">
        <v>0</v>
      </c>
      <c r="R3137">
        <v>0</v>
      </c>
      <c r="S3137">
        <v>2142.94</v>
      </c>
    </row>
    <row r="3138" spans="1:19" x14ac:dyDescent="0.35">
      <c r="A3138">
        <v>2024</v>
      </c>
      <c r="B3138" t="s">
        <v>5684</v>
      </c>
      <c r="C3138">
        <v>68</v>
      </c>
      <c r="D3138">
        <v>2</v>
      </c>
      <c r="E3138">
        <v>11</v>
      </c>
      <c r="F3138" t="s">
        <v>607</v>
      </c>
      <c r="G3138" t="s">
        <v>6091</v>
      </c>
      <c r="H3138">
        <v>7</v>
      </c>
      <c r="I3138">
        <v>102194</v>
      </c>
      <c r="J3138">
        <v>102194</v>
      </c>
      <c r="K3138" t="s">
        <v>7141</v>
      </c>
      <c r="L3138">
        <v>0</v>
      </c>
      <c r="M3138" t="s">
        <v>5520</v>
      </c>
      <c r="N3138">
        <v>66.12</v>
      </c>
      <c r="O3138">
        <v>0</v>
      </c>
      <c r="P3138">
        <v>0</v>
      </c>
      <c r="Q3138">
        <v>0</v>
      </c>
      <c r="R3138">
        <v>0</v>
      </c>
      <c r="S3138">
        <v>66.12</v>
      </c>
    </row>
    <row r="3139" spans="1:19" x14ac:dyDescent="0.35">
      <c r="A3139">
        <v>2024</v>
      </c>
      <c r="B3139" t="s">
        <v>5691</v>
      </c>
      <c r="C3139">
        <v>69</v>
      </c>
      <c r="D3139">
        <v>2</v>
      </c>
      <c r="E3139">
        <v>2</v>
      </c>
      <c r="F3139" t="s">
        <v>622</v>
      </c>
      <c r="G3139" t="s">
        <v>5830</v>
      </c>
      <c r="H3139">
        <v>7</v>
      </c>
      <c r="I3139">
        <v>102194</v>
      </c>
      <c r="J3139">
        <v>4</v>
      </c>
      <c r="K3139" t="s">
        <v>7141</v>
      </c>
      <c r="L3139">
        <v>0</v>
      </c>
      <c r="M3139" t="s">
        <v>5520</v>
      </c>
      <c r="N3139">
        <v>385.03</v>
      </c>
      <c r="O3139">
        <v>0</v>
      </c>
      <c r="P3139">
        <v>0</v>
      </c>
      <c r="Q3139">
        <v>0</v>
      </c>
      <c r="R3139">
        <v>0</v>
      </c>
      <c r="S3139">
        <v>385.03</v>
      </c>
    </row>
    <row r="3140" spans="1:19" x14ac:dyDescent="0.35">
      <c r="A3140">
        <v>2024</v>
      </c>
      <c r="B3140" t="s">
        <v>5691</v>
      </c>
      <c r="C3140">
        <v>69</v>
      </c>
      <c r="D3140">
        <v>2</v>
      </c>
      <c r="E3140">
        <v>6</v>
      </c>
      <c r="F3140" t="s">
        <v>300</v>
      </c>
      <c r="G3140" t="s">
        <v>6926</v>
      </c>
      <c r="H3140">
        <v>7</v>
      </c>
      <c r="I3140">
        <v>102194</v>
      </c>
      <c r="J3140">
        <v>2</v>
      </c>
      <c r="K3140" t="s">
        <v>7141</v>
      </c>
      <c r="L3140">
        <v>0</v>
      </c>
      <c r="M3140" t="s">
        <v>5520</v>
      </c>
      <c r="N3140">
        <v>2604.44</v>
      </c>
      <c r="O3140">
        <v>0</v>
      </c>
      <c r="P3140">
        <v>0</v>
      </c>
      <c r="Q3140">
        <v>0</v>
      </c>
      <c r="R3140">
        <v>0</v>
      </c>
      <c r="S3140">
        <v>2604.44</v>
      </c>
    </row>
    <row r="3141" spans="1:19" x14ac:dyDescent="0.35">
      <c r="A3141">
        <v>2024</v>
      </c>
      <c r="B3141" t="s">
        <v>5691</v>
      </c>
      <c r="C3141">
        <v>69</v>
      </c>
      <c r="D3141">
        <v>2</v>
      </c>
      <c r="E3141">
        <v>7</v>
      </c>
      <c r="F3141" t="s">
        <v>527</v>
      </c>
      <c r="G3141" t="s">
        <v>6669</v>
      </c>
      <c r="H3141">
        <v>7</v>
      </c>
      <c r="I3141">
        <v>102194</v>
      </c>
      <c r="J3141">
        <v>61</v>
      </c>
      <c r="K3141" t="s">
        <v>7141</v>
      </c>
      <c r="L3141">
        <v>0</v>
      </c>
      <c r="M3141" t="s">
        <v>5520</v>
      </c>
      <c r="N3141">
        <v>2505.17</v>
      </c>
      <c r="O3141">
        <v>0</v>
      </c>
      <c r="P3141">
        <v>0</v>
      </c>
      <c r="Q3141">
        <v>0</v>
      </c>
      <c r="R3141">
        <v>0</v>
      </c>
      <c r="S3141">
        <v>2505.17</v>
      </c>
    </row>
    <row r="3142" spans="1:19" x14ac:dyDescent="0.35">
      <c r="A3142">
        <v>2024</v>
      </c>
      <c r="B3142" t="s">
        <v>5691</v>
      </c>
      <c r="C3142">
        <v>69</v>
      </c>
      <c r="D3142">
        <v>2</v>
      </c>
      <c r="E3142">
        <v>8</v>
      </c>
      <c r="F3142" t="s">
        <v>786</v>
      </c>
      <c r="G3142" t="s">
        <v>6436</v>
      </c>
      <c r="H3142">
        <v>7</v>
      </c>
      <c r="I3142">
        <v>102194</v>
      </c>
      <c r="J3142">
        <v>61</v>
      </c>
      <c r="K3142" t="s">
        <v>7141</v>
      </c>
      <c r="L3142">
        <v>0</v>
      </c>
      <c r="M3142" t="s">
        <v>5520</v>
      </c>
      <c r="N3142">
        <v>1218</v>
      </c>
      <c r="O3142">
        <v>0</v>
      </c>
      <c r="P3142">
        <v>0</v>
      </c>
      <c r="Q3142">
        <v>0</v>
      </c>
      <c r="R3142">
        <v>0</v>
      </c>
      <c r="S3142">
        <v>1218</v>
      </c>
    </row>
    <row r="3143" spans="1:19" x14ac:dyDescent="0.35">
      <c r="A3143">
        <v>2024</v>
      </c>
      <c r="B3143" t="s">
        <v>5691</v>
      </c>
      <c r="C3143">
        <v>69</v>
      </c>
      <c r="D3143">
        <v>2</v>
      </c>
      <c r="E3143">
        <v>9</v>
      </c>
      <c r="F3143" t="s">
        <v>787</v>
      </c>
      <c r="G3143" t="s">
        <v>6670</v>
      </c>
      <c r="H3143">
        <v>7</v>
      </c>
      <c r="I3143">
        <v>102194</v>
      </c>
      <c r="J3143">
        <v>3</v>
      </c>
      <c r="K3143" t="s">
        <v>7141</v>
      </c>
      <c r="L3143">
        <v>0</v>
      </c>
      <c r="M3143" t="s">
        <v>5520</v>
      </c>
      <c r="N3143">
        <v>5364.74</v>
      </c>
      <c r="O3143">
        <v>0</v>
      </c>
      <c r="P3143">
        <v>0</v>
      </c>
      <c r="Q3143">
        <v>0</v>
      </c>
      <c r="R3143">
        <v>0</v>
      </c>
      <c r="S3143">
        <v>5364.74</v>
      </c>
    </row>
    <row r="3144" spans="1:19" x14ac:dyDescent="0.35">
      <c r="A3144">
        <v>2024</v>
      </c>
      <c r="B3144" t="s">
        <v>5691</v>
      </c>
      <c r="C3144">
        <v>69</v>
      </c>
      <c r="D3144">
        <v>2</v>
      </c>
      <c r="E3144">
        <v>10</v>
      </c>
      <c r="F3144" t="s">
        <v>671</v>
      </c>
      <c r="G3144" t="s">
        <v>6454</v>
      </c>
      <c r="H3144">
        <v>7</v>
      </c>
      <c r="I3144">
        <v>102194</v>
      </c>
      <c r="J3144">
        <v>61</v>
      </c>
      <c r="K3144" t="s">
        <v>7141</v>
      </c>
      <c r="L3144">
        <v>0</v>
      </c>
      <c r="M3144" t="s">
        <v>5520</v>
      </c>
      <c r="N3144">
        <v>5105.42</v>
      </c>
      <c r="O3144">
        <v>0</v>
      </c>
      <c r="P3144">
        <v>0</v>
      </c>
      <c r="Q3144">
        <v>3500</v>
      </c>
      <c r="R3144">
        <v>0</v>
      </c>
      <c r="S3144">
        <v>1605.42</v>
      </c>
    </row>
    <row r="3145" spans="1:19" x14ac:dyDescent="0.35">
      <c r="A3145">
        <v>2024</v>
      </c>
      <c r="B3145" t="s">
        <v>6092</v>
      </c>
      <c r="C3145">
        <v>70</v>
      </c>
      <c r="D3145">
        <v>2</v>
      </c>
      <c r="E3145">
        <v>5</v>
      </c>
      <c r="F3145" t="s">
        <v>582</v>
      </c>
      <c r="G3145" t="s">
        <v>6674</v>
      </c>
      <c r="H3145">
        <v>7</v>
      </c>
      <c r="I3145">
        <v>102194</v>
      </c>
      <c r="J3145">
        <v>4</v>
      </c>
      <c r="K3145" t="s">
        <v>7141</v>
      </c>
      <c r="L3145">
        <v>0</v>
      </c>
      <c r="M3145" t="s">
        <v>5520</v>
      </c>
      <c r="N3145">
        <v>1235.8699999999999</v>
      </c>
      <c r="O3145">
        <v>0</v>
      </c>
      <c r="P3145">
        <v>0</v>
      </c>
      <c r="Q3145">
        <v>0</v>
      </c>
      <c r="R3145">
        <v>0</v>
      </c>
      <c r="S3145">
        <v>1235.8699999999999</v>
      </c>
    </row>
    <row r="3146" spans="1:19" x14ac:dyDescent="0.35">
      <c r="A3146">
        <v>2024</v>
      </c>
      <c r="B3146" t="s">
        <v>6092</v>
      </c>
      <c r="C3146">
        <v>70</v>
      </c>
      <c r="D3146">
        <v>2</v>
      </c>
      <c r="E3146">
        <v>7</v>
      </c>
      <c r="F3146" t="s">
        <v>412</v>
      </c>
      <c r="G3146" t="s">
        <v>6675</v>
      </c>
      <c r="H3146">
        <v>7</v>
      </c>
      <c r="I3146">
        <v>102194</v>
      </c>
      <c r="J3146">
        <v>1010</v>
      </c>
      <c r="K3146" t="s">
        <v>7142</v>
      </c>
      <c r="L3146">
        <v>0</v>
      </c>
      <c r="M3146" t="s">
        <v>5520</v>
      </c>
      <c r="N3146">
        <v>2382.25</v>
      </c>
      <c r="O3146">
        <v>0</v>
      </c>
      <c r="P3146">
        <v>0</v>
      </c>
      <c r="Q3146">
        <v>0</v>
      </c>
      <c r="R3146">
        <v>0</v>
      </c>
      <c r="S3146">
        <v>2382.25</v>
      </c>
    </row>
    <row r="3147" spans="1:19" x14ac:dyDescent="0.35">
      <c r="A3147">
        <v>2024</v>
      </c>
      <c r="B3147" t="s">
        <v>6092</v>
      </c>
      <c r="C3147">
        <v>70</v>
      </c>
      <c r="D3147">
        <v>2</v>
      </c>
      <c r="E3147">
        <v>9</v>
      </c>
      <c r="F3147" t="s">
        <v>788</v>
      </c>
      <c r="G3147" t="s">
        <v>6094</v>
      </c>
      <c r="H3147">
        <v>7</v>
      </c>
      <c r="I3147">
        <v>102194</v>
      </c>
      <c r="J3147">
        <v>777</v>
      </c>
      <c r="K3147" t="s">
        <v>7146</v>
      </c>
      <c r="L3147">
        <v>0</v>
      </c>
      <c r="M3147" t="s">
        <v>5520</v>
      </c>
      <c r="N3147">
        <v>14833.1</v>
      </c>
      <c r="O3147">
        <v>0</v>
      </c>
      <c r="P3147">
        <v>0</v>
      </c>
      <c r="Q3147">
        <v>0</v>
      </c>
      <c r="R3147">
        <v>0</v>
      </c>
      <c r="S3147">
        <v>14833.1</v>
      </c>
    </row>
    <row r="3148" spans="1:19" x14ac:dyDescent="0.35">
      <c r="A3148">
        <v>2024</v>
      </c>
      <c r="B3148" t="s">
        <v>5538</v>
      </c>
      <c r="C3148">
        <v>71</v>
      </c>
      <c r="D3148">
        <v>2</v>
      </c>
      <c r="E3148">
        <v>4</v>
      </c>
      <c r="F3148" t="s">
        <v>662</v>
      </c>
      <c r="G3148" t="s">
        <v>5884</v>
      </c>
      <c r="H3148">
        <v>7</v>
      </c>
      <c r="I3148">
        <v>102194</v>
      </c>
      <c r="J3148">
        <v>2</v>
      </c>
      <c r="K3148" t="s">
        <v>7141</v>
      </c>
      <c r="L3148">
        <v>0</v>
      </c>
      <c r="M3148" t="s">
        <v>5520</v>
      </c>
      <c r="N3148">
        <v>77252.89</v>
      </c>
      <c r="O3148">
        <v>5000</v>
      </c>
      <c r="P3148">
        <v>0</v>
      </c>
      <c r="Q3148">
        <v>0</v>
      </c>
      <c r="R3148">
        <v>0</v>
      </c>
      <c r="S3148">
        <v>82252.89</v>
      </c>
    </row>
    <row r="3149" spans="1:19" x14ac:dyDescent="0.35">
      <c r="A3149">
        <v>2024</v>
      </c>
      <c r="B3149" t="s">
        <v>5538</v>
      </c>
      <c r="C3149">
        <v>71</v>
      </c>
      <c r="D3149">
        <v>2</v>
      </c>
      <c r="E3149">
        <v>5</v>
      </c>
      <c r="F3149" t="s">
        <v>790</v>
      </c>
      <c r="G3149" t="s">
        <v>6858</v>
      </c>
      <c r="H3149">
        <v>7</v>
      </c>
      <c r="I3149">
        <v>102194</v>
      </c>
      <c r="J3149">
        <v>61</v>
      </c>
      <c r="K3149" t="s">
        <v>7142</v>
      </c>
      <c r="L3149">
        <v>0</v>
      </c>
      <c r="M3149" t="s">
        <v>5520</v>
      </c>
      <c r="N3149">
        <v>185226.92</v>
      </c>
      <c r="O3149">
        <v>64773.08</v>
      </c>
      <c r="P3149">
        <v>0</v>
      </c>
      <c r="Q3149">
        <v>0</v>
      </c>
      <c r="R3149">
        <v>0</v>
      </c>
      <c r="S3149">
        <v>250000</v>
      </c>
    </row>
    <row r="3150" spans="1:19" x14ac:dyDescent="0.35">
      <c r="A3150">
        <v>2024</v>
      </c>
      <c r="B3150" t="s">
        <v>5538</v>
      </c>
      <c r="C3150">
        <v>71</v>
      </c>
      <c r="D3150">
        <v>2</v>
      </c>
      <c r="E3150">
        <v>10</v>
      </c>
      <c r="F3150" t="s">
        <v>664</v>
      </c>
      <c r="G3150" t="s">
        <v>5817</v>
      </c>
      <c r="H3150">
        <v>7</v>
      </c>
      <c r="I3150">
        <v>102194</v>
      </c>
      <c r="J3150">
        <v>61</v>
      </c>
      <c r="K3150" t="s">
        <v>7142</v>
      </c>
      <c r="L3150">
        <v>0</v>
      </c>
      <c r="M3150" t="s">
        <v>5520</v>
      </c>
      <c r="N3150">
        <v>176608.35</v>
      </c>
      <c r="O3150">
        <v>0</v>
      </c>
      <c r="P3150">
        <v>0</v>
      </c>
      <c r="Q3150">
        <v>0</v>
      </c>
      <c r="R3150">
        <v>0</v>
      </c>
      <c r="S3150">
        <v>176608.35</v>
      </c>
    </row>
    <row r="3151" spans="1:19" x14ac:dyDescent="0.35">
      <c r="A3151">
        <v>2024</v>
      </c>
      <c r="B3151" t="s">
        <v>5538</v>
      </c>
      <c r="C3151">
        <v>71</v>
      </c>
      <c r="D3151">
        <v>2</v>
      </c>
      <c r="E3151">
        <v>11</v>
      </c>
      <c r="F3151" t="s">
        <v>767</v>
      </c>
      <c r="G3151" t="s">
        <v>5539</v>
      </c>
      <c r="H3151">
        <v>7</v>
      </c>
      <c r="I3151">
        <v>102194</v>
      </c>
      <c r="J3151">
        <v>120</v>
      </c>
      <c r="K3151" t="s">
        <v>7141</v>
      </c>
      <c r="L3151">
        <v>0</v>
      </c>
      <c r="M3151" t="s">
        <v>5520</v>
      </c>
      <c r="N3151">
        <v>3048.81</v>
      </c>
      <c r="O3151">
        <v>100000</v>
      </c>
      <c r="P3151">
        <v>0</v>
      </c>
      <c r="Q3151">
        <v>100000</v>
      </c>
      <c r="R3151">
        <v>0</v>
      </c>
      <c r="S3151">
        <v>3048.81</v>
      </c>
    </row>
    <row r="3152" spans="1:19" x14ac:dyDescent="0.35">
      <c r="A3152">
        <v>2024</v>
      </c>
      <c r="B3152" t="s">
        <v>6455</v>
      </c>
      <c r="C3152">
        <v>72</v>
      </c>
      <c r="D3152">
        <v>2</v>
      </c>
      <c r="E3152">
        <v>1</v>
      </c>
      <c r="F3152" t="s">
        <v>791</v>
      </c>
      <c r="G3152" t="s">
        <v>6679</v>
      </c>
      <c r="H3152">
        <v>7</v>
      </c>
      <c r="I3152">
        <v>102194</v>
      </c>
      <c r="J3152">
        <v>3</v>
      </c>
      <c r="K3152" t="s">
        <v>7141</v>
      </c>
      <c r="L3152">
        <v>0</v>
      </c>
      <c r="M3152" t="s">
        <v>5520</v>
      </c>
      <c r="N3152">
        <v>2396.91</v>
      </c>
      <c r="O3152">
        <v>1620.79</v>
      </c>
      <c r="P3152">
        <v>0</v>
      </c>
      <c r="Q3152">
        <v>0</v>
      </c>
      <c r="R3152">
        <v>0</v>
      </c>
      <c r="S3152">
        <v>4017.7</v>
      </c>
    </row>
    <row r="3153" spans="1:19" x14ac:dyDescent="0.35">
      <c r="A3153">
        <v>2024</v>
      </c>
      <c r="B3153" t="s">
        <v>6455</v>
      </c>
      <c r="C3153">
        <v>72</v>
      </c>
      <c r="D3153">
        <v>2</v>
      </c>
      <c r="E3153">
        <v>2</v>
      </c>
      <c r="F3153" t="s">
        <v>532</v>
      </c>
      <c r="G3153" t="s">
        <v>6680</v>
      </c>
      <c r="H3153">
        <v>7</v>
      </c>
      <c r="I3153">
        <v>102194</v>
      </c>
      <c r="J3153">
        <v>61</v>
      </c>
      <c r="K3153" t="s">
        <v>7141</v>
      </c>
      <c r="L3153">
        <v>0</v>
      </c>
      <c r="M3153" t="s">
        <v>5520</v>
      </c>
      <c r="N3153">
        <v>37359.82</v>
      </c>
      <c r="O3153">
        <v>0</v>
      </c>
      <c r="P3153">
        <v>0</v>
      </c>
      <c r="Q3153">
        <v>0</v>
      </c>
      <c r="R3153">
        <v>0</v>
      </c>
      <c r="S3153">
        <v>37359.82</v>
      </c>
    </row>
    <row r="3154" spans="1:19" x14ac:dyDescent="0.35">
      <c r="A3154">
        <v>2024</v>
      </c>
      <c r="B3154" t="s">
        <v>6455</v>
      </c>
      <c r="C3154">
        <v>72</v>
      </c>
      <c r="D3154">
        <v>2</v>
      </c>
      <c r="E3154">
        <v>3</v>
      </c>
      <c r="F3154" t="s">
        <v>527</v>
      </c>
      <c r="G3154" t="s">
        <v>6681</v>
      </c>
      <c r="H3154">
        <v>7</v>
      </c>
      <c r="I3154">
        <v>102194</v>
      </c>
      <c r="J3154">
        <v>3</v>
      </c>
      <c r="K3154" t="s">
        <v>7141</v>
      </c>
      <c r="L3154">
        <v>0</v>
      </c>
      <c r="M3154" t="s">
        <v>5520</v>
      </c>
      <c r="N3154">
        <v>92335.88</v>
      </c>
      <c r="O3154">
        <v>0</v>
      </c>
      <c r="P3154">
        <v>0</v>
      </c>
      <c r="Q3154">
        <v>972</v>
      </c>
      <c r="R3154">
        <v>0</v>
      </c>
      <c r="S3154">
        <v>91363.88</v>
      </c>
    </row>
    <row r="3155" spans="1:19" x14ac:dyDescent="0.35">
      <c r="A3155">
        <v>2024</v>
      </c>
      <c r="B3155" t="s">
        <v>6455</v>
      </c>
      <c r="C3155">
        <v>72</v>
      </c>
      <c r="D3155">
        <v>2</v>
      </c>
      <c r="E3155">
        <v>5</v>
      </c>
      <c r="F3155" t="s">
        <v>793</v>
      </c>
      <c r="G3155" t="s">
        <v>6456</v>
      </c>
      <c r="H3155">
        <v>7</v>
      </c>
      <c r="I3155">
        <v>102194</v>
      </c>
      <c r="J3155">
        <v>61</v>
      </c>
      <c r="K3155" t="s">
        <v>7141</v>
      </c>
      <c r="L3155">
        <v>0</v>
      </c>
      <c r="M3155" t="s">
        <v>5520</v>
      </c>
      <c r="N3155">
        <v>14147.45</v>
      </c>
      <c r="O3155">
        <v>0</v>
      </c>
      <c r="P3155">
        <v>0</v>
      </c>
      <c r="Q3155">
        <v>0</v>
      </c>
      <c r="R3155">
        <v>0</v>
      </c>
      <c r="S3155">
        <v>14147.45</v>
      </c>
    </row>
    <row r="3156" spans="1:19" x14ac:dyDescent="0.35">
      <c r="A3156">
        <v>2024</v>
      </c>
      <c r="B3156" t="s">
        <v>5594</v>
      </c>
      <c r="C3156">
        <v>73</v>
      </c>
      <c r="D3156">
        <v>2</v>
      </c>
      <c r="E3156">
        <v>2</v>
      </c>
      <c r="F3156" t="s">
        <v>621</v>
      </c>
      <c r="G3156" t="s">
        <v>5735</v>
      </c>
      <c r="H3156">
        <v>7</v>
      </c>
      <c r="I3156">
        <v>102194</v>
      </c>
      <c r="J3156">
        <v>102194</v>
      </c>
      <c r="K3156" t="s">
        <v>7141</v>
      </c>
      <c r="L3156">
        <v>0</v>
      </c>
      <c r="M3156" t="s">
        <v>5520</v>
      </c>
      <c r="N3156">
        <v>13873.8</v>
      </c>
      <c r="O3156">
        <v>0</v>
      </c>
      <c r="P3156">
        <v>0</v>
      </c>
      <c r="Q3156">
        <v>0</v>
      </c>
      <c r="R3156">
        <v>0</v>
      </c>
      <c r="S3156">
        <v>13873.8</v>
      </c>
    </row>
    <row r="3157" spans="1:19" x14ac:dyDescent="0.35">
      <c r="A3157">
        <v>2024</v>
      </c>
      <c r="B3157" t="s">
        <v>5594</v>
      </c>
      <c r="C3157">
        <v>73</v>
      </c>
      <c r="D3157">
        <v>2</v>
      </c>
      <c r="E3157">
        <v>3</v>
      </c>
      <c r="F3157" t="s">
        <v>667</v>
      </c>
      <c r="G3157" t="s">
        <v>5725</v>
      </c>
      <c r="H3157">
        <v>7</v>
      </c>
      <c r="I3157">
        <v>102194</v>
      </c>
      <c r="J3157">
        <v>105</v>
      </c>
      <c r="K3157" t="s">
        <v>7141</v>
      </c>
      <c r="L3157">
        <v>0</v>
      </c>
      <c r="M3157" t="s">
        <v>5520</v>
      </c>
      <c r="N3157">
        <v>13607.82</v>
      </c>
      <c r="O3157">
        <v>0</v>
      </c>
      <c r="P3157">
        <v>0</v>
      </c>
      <c r="Q3157">
        <v>2100</v>
      </c>
      <c r="R3157">
        <v>0</v>
      </c>
      <c r="S3157">
        <v>11507.82</v>
      </c>
    </row>
    <row r="3158" spans="1:19" x14ac:dyDescent="0.35">
      <c r="A3158">
        <v>2024</v>
      </c>
      <c r="B3158" t="s">
        <v>5594</v>
      </c>
      <c r="C3158">
        <v>73</v>
      </c>
      <c r="D3158">
        <v>2</v>
      </c>
      <c r="E3158">
        <v>4</v>
      </c>
      <c r="F3158" t="s">
        <v>795</v>
      </c>
      <c r="G3158" t="s">
        <v>6684</v>
      </c>
      <c r="H3158">
        <v>7</v>
      </c>
      <c r="I3158">
        <v>102194</v>
      </c>
      <c r="J3158">
        <v>102194</v>
      </c>
      <c r="K3158" t="s">
        <v>7141</v>
      </c>
      <c r="L3158">
        <v>0</v>
      </c>
      <c r="M3158" t="s">
        <v>5520</v>
      </c>
      <c r="N3158">
        <v>16697</v>
      </c>
      <c r="O3158">
        <v>0</v>
      </c>
      <c r="P3158">
        <v>0</v>
      </c>
      <c r="Q3158">
        <v>0</v>
      </c>
      <c r="R3158">
        <v>0</v>
      </c>
      <c r="S3158">
        <v>16697</v>
      </c>
    </row>
    <row r="3159" spans="1:19" x14ac:dyDescent="0.35">
      <c r="A3159">
        <v>2024</v>
      </c>
      <c r="B3159" t="s">
        <v>5594</v>
      </c>
      <c r="C3159">
        <v>73</v>
      </c>
      <c r="D3159">
        <v>2</v>
      </c>
      <c r="E3159">
        <v>5</v>
      </c>
      <c r="F3159" t="s">
        <v>300</v>
      </c>
      <c r="G3159" t="s">
        <v>6095</v>
      </c>
      <c r="H3159">
        <v>7</v>
      </c>
      <c r="I3159">
        <v>102194</v>
      </c>
      <c r="J3159">
        <v>102194</v>
      </c>
      <c r="K3159" t="s">
        <v>7141</v>
      </c>
      <c r="L3159">
        <v>0</v>
      </c>
      <c r="M3159" t="s">
        <v>5520</v>
      </c>
      <c r="N3159">
        <v>1332</v>
      </c>
      <c r="O3159">
        <v>0</v>
      </c>
      <c r="P3159">
        <v>0</v>
      </c>
      <c r="Q3159">
        <v>0</v>
      </c>
      <c r="R3159">
        <v>0</v>
      </c>
      <c r="S3159">
        <v>1332</v>
      </c>
    </row>
    <row r="3160" spans="1:19" x14ac:dyDescent="0.35">
      <c r="A3160">
        <v>2024</v>
      </c>
      <c r="B3160" t="s">
        <v>5594</v>
      </c>
      <c r="C3160">
        <v>73</v>
      </c>
      <c r="D3160">
        <v>2</v>
      </c>
      <c r="E3160">
        <v>6</v>
      </c>
      <c r="F3160" t="s">
        <v>480</v>
      </c>
      <c r="G3160" t="s">
        <v>6238</v>
      </c>
      <c r="H3160">
        <v>7</v>
      </c>
      <c r="I3160">
        <v>102194</v>
      </c>
      <c r="J3160">
        <v>3</v>
      </c>
      <c r="K3160" t="s">
        <v>7141</v>
      </c>
      <c r="L3160">
        <v>0</v>
      </c>
      <c r="M3160" t="s">
        <v>5520</v>
      </c>
      <c r="N3160">
        <v>13067.61</v>
      </c>
      <c r="O3160">
        <v>0</v>
      </c>
      <c r="P3160">
        <v>0</v>
      </c>
      <c r="Q3160">
        <v>0</v>
      </c>
      <c r="R3160">
        <v>0</v>
      </c>
      <c r="S3160">
        <v>13067.61</v>
      </c>
    </row>
    <row r="3161" spans="1:19" x14ac:dyDescent="0.35">
      <c r="A3161">
        <v>2024</v>
      </c>
      <c r="B3161" t="s">
        <v>5594</v>
      </c>
      <c r="C3161">
        <v>73</v>
      </c>
      <c r="D3161">
        <v>2</v>
      </c>
      <c r="E3161">
        <v>8</v>
      </c>
      <c r="F3161" t="s">
        <v>796</v>
      </c>
      <c r="G3161" t="s">
        <v>5595</v>
      </c>
      <c r="H3161">
        <v>7</v>
      </c>
      <c r="I3161">
        <v>102194</v>
      </c>
      <c r="J3161">
        <v>6</v>
      </c>
      <c r="K3161" t="s">
        <v>7141</v>
      </c>
      <c r="L3161">
        <v>0</v>
      </c>
      <c r="M3161" t="s">
        <v>5520</v>
      </c>
      <c r="N3161">
        <v>94329.13</v>
      </c>
      <c r="O3161">
        <v>23344</v>
      </c>
      <c r="P3161">
        <v>0</v>
      </c>
      <c r="Q3161">
        <v>6892</v>
      </c>
      <c r="R3161">
        <v>0</v>
      </c>
      <c r="S3161">
        <v>110781.13</v>
      </c>
    </row>
    <row r="3162" spans="1:19" x14ac:dyDescent="0.35">
      <c r="A3162">
        <v>2024</v>
      </c>
      <c r="B3162" t="s">
        <v>5594</v>
      </c>
      <c r="C3162">
        <v>73</v>
      </c>
      <c r="D3162">
        <v>2</v>
      </c>
      <c r="E3162">
        <v>11</v>
      </c>
      <c r="F3162" t="s">
        <v>442</v>
      </c>
      <c r="G3162" t="s">
        <v>6097</v>
      </c>
      <c r="H3162">
        <v>7</v>
      </c>
      <c r="I3162">
        <v>102194</v>
      </c>
      <c r="J3162">
        <v>5</v>
      </c>
      <c r="K3162" t="s">
        <v>7141</v>
      </c>
      <c r="L3162">
        <v>0</v>
      </c>
      <c r="M3162" t="s">
        <v>5520</v>
      </c>
      <c r="N3162">
        <v>80216.990000000005</v>
      </c>
      <c r="O3162">
        <v>0</v>
      </c>
      <c r="P3162">
        <v>0</v>
      </c>
      <c r="Q3162">
        <v>3910</v>
      </c>
      <c r="R3162">
        <v>0</v>
      </c>
      <c r="S3162">
        <v>76306.990000000005</v>
      </c>
    </row>
    <row r="3163" spans="1:19" x14ac:dyDescent="0.35">
      <c r="A3163">
        <v>2024</v>
      </c>
      <c r="B3163" t="s">
        <v>5594</v>
      </c>
      <c r="C3163">
        <v>73</v>
      </c>
      <c r="D3163">
        <v>2</v>
      </c>
      <c r="E3163">
        <v>12</v>
      </c>
      <c r="F3163" t="s">
        <v>278</v>
      </c>
      <c r="G3163" t="s">
        <v>5726</v>
      </c>
      <c r="H3163">
        <v>7</v>
      </c>
      <c r="I3163">
        <v>102194</v>
      </c>
      <c r="J3163">
        <v>4</v>
      </c>
      <c r="K3163" t="s">
        <v>7141</v>
      </c>
      <c r="L3163">
        <v>0</v>
      </c>
      <c r="M3163" t="s">
        <v>5520</v>
      </c>
      <c r="N3163">
        <v>64442.36</v>
      </c>
      <c r="O3163">
        <v>0</v>
      </c>
      <c r="P3163">
        <v>0</v>
      </c>
      <c r="Q3163">
        <v>6258.86</v>
      </c>
      <c r="R3163">
        <v>0</v>
      </c>
      <c r="S3163">
        <v>58183.5</v>
      </c>
    </row>
    <row r="3164" spans="1:19" x14ac:dyDescent="0.35">
      <c r="A3164">
        <v>2024</v>
      </c>
      <c r="B3164" t="s">
        <v>5594</v>
      </c>
      <c r="C3164">
        <v>73</v>
      </c>
      <c r="D3164">
        <v>2</v>
      </c>
      <c r="E3164">
        <v>14</v>
      </c>
      <c r="F3164" t="s">
        <v>125</v>
      </c>
      <c r="G3164" t="s">
        <v>6685</v>
      </c>
      <c r="H3164">
        <v>7</v>
      </c>
      <c r="I3164">
        <v>102194</v>
      </c>
      <c r="J3164">
        <v>3</v>
      </c>
      <c r="K3164" t="s">
        <v>7141</v>
      </c>
      <c r="L3164">
        <v>0</v>
      </c>
      <c r="M3164" t="s">
        <v>5520</v>
      </c>
      <c r="N3164">
        <v>44667.82</v>
      </c>
      <c r="O3164">
        <v>0</v>
      </c>
      <c r="P3164">
        <v>0</v>
      </c>
      <c r="Q3164">
        <v>0</v>
      </c>
      <c r="R3164">
        <v>0</v>
      </c>
      <c r="S3164">
        <v>44667.82</v>
      </c>
    </row>
    <row r="3165" spans="1:19" x14ac:dyDescent="0.35">
      <c r="A3165">
        <v>2024</v>
      </c>
      <c r="B3165" t="s">
        <v>5876</v>
      </c>
      <c r="C3165">
        <v>74</v>
      </c>
      <c r="D3165">
        <v>2</v>
      </c>
      <c r="E3165">
        <v>2</v>
      </c>
      <c r="F3165" t="s">
        <v>354</v>
      </c>
      <c r="G3165" t="s">
        <v>6686</v>
      </c>
      <c r="H3165">
        <v>7</v>
      </c>
      <c r="I3165">
        <v>102194</v>
      </c>
      <c r="J3165">
        <v>4444</v>
      </c>
      <c r="K3165" t="s">
        <v>7141</v>
      </c>
      <c r="L3165">
        <v>0</v>
      </c>
      <c r="M3165" t="s">
        <v>5520</v>
      </c>
      <c r="N3165">
        <v>1322.25</v>
      </c>
      <c r="O3165">
        <v>0</v>
      </c>
      <c r="P3165">
        <v>0</v>
      </c>
      <c r="Q3165">
        <v>798.98</v>
      </c>
      <c r="R3165">
        <v>0</v>
      </c>
      <c r="S3165">
        <v>523.27</v>
      </c>
    </row>
    <row r="3166" spans="1:19" x14ac:dyDescent="0.35">
      <c r="A3166">
        <v>2024</v>
      </c>
      <c r="B3166" t="s">
        <v>5876</v>
      </c>
      <c r="C3166">
        <v>74</v>
      </c>
      <c r="D3166">
        <v>2</v>
      </c>
      <c r="E3166">
        <v>4</v>
      </c>
      <c r="F3166" t="s">
        <v>799</v>
      </c>
      <c r="G3166" t="s">
        <v>5877</v>
      </c>
      <c r="H3166">
        <v>7</v>
      </c>
      <c r="I3166">
        <v>102194</v>
      </c>
      <c r="J3166">
        <v>2</v>
      </c>
      <c r="K3166" t="s">
        <v>7141</v>
      </c>
      <c r="L3166">
        <v>0</v>
      </c>
      <c r="M3166" t="s">
        <v>5520</v>
      </c>
      <c r="N3166">
        <v>1763.1</v>
      </c>
      <c r="O3166">
        <v>0</v>
      </c>
      <c r="P3166">
        <v>0</v>
      </c>
      <c r="Q3166">
        <v>0</v>
      </c>
      <c r="R3166">
        <v>0</v>
      </c>
      <c r="S3166">
        <v>1763.1</v>
      </c>
    </row>
    <row r="3167" spans="1:19" x14ac:dyDescent="0.35">
      <c r="A3167">
        <v>2024</v>
      </c>
      <c r="B3167" t="s">
        <v>5876</v>
      </c>
      <c r="C3167">
        <v>74</v>
      </c>
      <c r="D3167">
        <v>2</v>
      </c>
      <c r="E3167">
        <v>9</v>
      </c>
      <c r="F3167" t="s">
        <v>377</v>
      </c>
      <c r="G3167" t="s">
        <v>6504</v>
      </c>
      <c r="H3167">
        <v>7</v>
      </c>
      <c r="I3167">
        <v>102194</v>
      </c>
      <c r="J3167">
        <v>102194</v>
      </c>
      <c r="K3167" t="s">
        <v>7141</v>
      </c>
      <c r="L3167">
        <v>0</v>
      </c>
      <c r="M3167" t="s">
        <v>5520</v>
      </c>
      <c r="N3167">
        <v>44145</v>
      </c>
      <c r="O3167">
        <v>0</v>
      </c>
      <c r="P3167">
        <v>0</v>
      </c>
      <c r="Q3167">
        <v>15000</v>
      </c>
      <c r="R3167">
        <v>0</v>
      </c>
      <c r="S3167">
        <v>29145</v>
      </c>
    </row>
    <row r="3168" spans="1:19" x14ac:dyDescent="0.35">
      <c r="A3168">
        <v>2024</v>
      </c>
      <c r="B3168" t="s">
        <v>6099</v>
      </c>
      <c r="C3168">
        <v>75</v>
      </c>
      <c r="D3168">
        <v>2</v>
      </c>
      <c r="E3168">
        <v>2</v>
      </c>
      <c r="F3168" t="s">
        <v>391</v>
      </c>
      <c r="G3168" t="s">
        <v>6100</v>
      </c>
      <c r="H3168">
        <v>7</v>
      </c>
      <c r="I3168">
        <v>102194</v>
      </c>
      <c r="J3168">
        <v>61</v>
      </c>
      <c r="K3168" t="s">
        <v>7141</v>
      </c>
      <c r="L3168">
        <v>0</v>
      </c>
      <c r="M3168" t="s">
        <v>5520</v>
      </c>
      <c r="N3168">
        <v>11635.74</v>
      </c>
      <c r="O3168">
        <v>0</v>
      </c>
      <c r="P3168">
        <v>0</v>
      </c>
      <c r="Q3168">
        <v>4400</v>
      </c>
      <c r="R3168">
        <v>0</v>
      </c>
      <c r="S3168">
        <v>7235.74</v>
      </c>
    </row>
    <row r="3169" spans="1:19" x14ac:dyDescent="0.35">
      <c r="A3169">
        <v>2024</v>
      </c>
      <c r="B3169" t="s">
        <v>6099</v>
      </c>
      <c r="C3169">
        <v>75</v>
      </c>
      <c r="D3169">
        <v>2</v>
      </c>
      <c r="E3169">
        <v>7</v>
      </c>
      <c r="F3169" t="s">
        <v>804</v>
      </c>
      <c r="G3169" t="s">
        <v>6102</v>
      </c>
      <c r="H3169">
        <v>7</v>
      </c>
      <c r="I3169">
        <v>102194</v>
      </c>
      <c r="J3169">
        <v>4</v>
      </c>
      <c r="K3169" t="s">
        <v>7141</v>
      </c>
      <c r="L3169">
        <v>0</v>
      </c>
      <c r="M3169" t="s">
        <v>5520</v>
      </c>
      <c r="N3169">
        <v>4317.7</v>
      </c>
      <c r="O3169">
        <v>0</v>
      </c>
      <c r="P3169">
        <v>0</v>
      </c>
      <c r="Q3169">
        <v>0</v>
      </c>
      <c r="R3169">
        <v>0</v>
      </c>
      <c r="S3169">
        <v>4317.7</v>
      </c>
    </row>
    <row r="3170" spans="1:19" x14ac:dyDescent="0.35">
      <c r="A3170">
        <v>2024</v>
      </c>
      <c r="B3170" t="s">
        <v>6099</v>
      </c>
      <c r="C3170">
        <v>75</v>
      </c>
      <c r="D3170">
        <v>2</v>
      </c>
      <c r="E3170">
        <v>8</v>
      </c>
      <c r="F3170" t="s">
        <v>125</v>
      </c>
      <c r="G3170" t="s">
        <v>6103</v>
      </c>
      <c r="H3170">
        <v>7</v>
      </c>
      <c r="I3170">
        <v>102194</v>
      </c>
      <c r="J3170">
        <v>6</v>
      </c>
      <c r="K3170" t="s">
        <v>7141</v>
      </c>
      <c r="L3170">
        <v>0</v>
      </c>
      <c r="M3170" t="s">
        <v>5520</v>
      </c>
      <c r="N3170">
        <v>3473.19</v>
      </c>
      <c r="O3170">
        <v>0</v>
      </c>
      <c r="P3170">
        <v>0</v>
      </c>
      <c r="Q3170">
        <v>0</v>
      </c>
      <c r="R3170">
        <v>0</v>
      </c>
      <c r="S3170">
        <v>3473.19</v>
      </c>
    </row>
    <row r="3171" spans="1:19" x14ac:dyDescent="0.35">
      <c r="A3171">
        <v>2024</v>
      </c>
      <c r="B3171" t="s">
        <v>6099</v>
      </c>
      <c r="C3171">
        <v>75</v>
      </c>
      <c r="D3171">
        <v>2</v>
      </c>
      <c r="E3171">
        <v>9</v>
      </c>
      <c r="F3171" t="s">
        <v>351</v>
      </c>
      <c r="G3171" t="s">
        <v>6104</v>
      </c>
      <c r="H3171">
        <v>7</v>
      </c>
      <c r="I3171">
        <v>102194</v>
      </c>
      <c r="J3171">
        <v>4</v>
      </c>
      <c r="K3171" t="s">
        <v>7141</v>
      </c>
      <c r="L3171">
        <v>0</v>
      </c>
      <c r="M3171" t="s">
        <v>5520</v>
      </c>
      <c r="N3171">
        <v>18558.900000000001</v>
      </c>
      <c r="O3171">
        <v>0</v>
      </c>
      <c r="P3171">
        <v>0</v>
      </c>
      <c r="Q3171">
        <v>0</v>
      </c>
      <c r="R3171">
        <v>0</v>
      </c>
      <c r="S3171">
        <v>18558.900000000001</v>
      </c>
    </row>
    <row r="3172" spans="1:19" x14ac:dyDescent="0.35">
      <c r="A3172">
        <v>2024</v>
      </c>
      <c r="B3172" t="s">
        <v>5758</v>
      </c>
      <c r="C3172">
        <v>76</v>
      </c>
      <c r="D3172">
        <v>2</v>
      </c>
      <c r="E3172">
        <v>1</v>
      </c>
      <c r="F3172" t="s">
        <v>805</v>
      </c>
      <c r="G3172" t="s">
        <v>6690</v>
      </c>
      <c r="H3172">
        <v>7</v>
      </c>
      <c r="I3172">
        <v>102194</v>
      </c>
      <c r="J3172">
        <v>3</v>
      </c>
      <c r="K3172" t="s">
        <v>7141</v>
      </c>
      <c r="L3172">
        <v>0</v>
      </c>
      <c r="M3172" t="s">
        <v>5520</v>
      </c>
      <c r="N3172">
        <v>8562.5</v>
      </c>
      <c r="O3172">
        <v>0</v>
      </c>
      <c r="P3172">
        <v>0</v>
      </c>
      <c r="Q3172">
        <v>0</v>
      </c>
      <c r="R3172">
        <v>0</v>
      </c>
      <c r="S3172">
        <v>8562.5</v>
      </c>
    </row>
    <row r="3173" spans="1:19" x14ac:dyDescent="0.35">
      <c r="A3173">
        <v>2024</v>
      </c>
      <c r="B3173" t="s">
        <v>5758</v>
      </c>
      <c r="C3173">
        <v>76</v>
      </c>
      <c r="D3173">
        <v>2</v>
      </c>
      <c r="E3173">
        <v>2</v>
      </c>
      <c r="F3173" t="s">
        <v>806</v>
      </c>
      <c r="G3173" t="s">
        <v>6691</v>
      </c>
      <c r="H3173">
        <v>7</v>
      </c>
      <c r="I3173">
        <v>102194</v>
      </c>
      <c r="J3173">
        <v>3</v>
      </c>
      <c r="K3173" t="s">
        <v>7141</v>
      </c>
      <c r="L3173">
        <v>0</v>
      </c>
      <c r="M3173" t="s">
        <v>5520</v>
      </c>
      <c r="N3173">
        <v>72761.33</v>
      </c>
      <c r="O3173">
        <v>0</v>
      </c>
      <c r="P3173">
        <v>0</v>
      </c>
      <c r="Q3173">
        <v>0</v>
      </c>
      <c r="R3173">
        <v>0</v>
      </c>
      <c r="S3173">
        <v>72761.33</v>
      </c>
    </row>
    <row r="3174" spans="1:19" x14ac:dyDescent="0.35">
      <c r="A3174">
        <v>2024</v>
      </c>
      <c r="B3174" t="s">
        <v>5758</v>
      </c>
      <c r="C3174">
        <v>76</v>
      </c>
      <c r="D3174">
        <v>2</v>
      </c>
      <c r="E3174">
        <v>3</v>
      </c>
      <c r="F3174" t="s">
        <v>300</v>
      </c>
      <c r="G3174" t="s">
        <v>6692</v>
      </c>
      <c r="H3174">
        <v>7</v>
      </c>
      <c r="I3174">
        <v>102194</v>
      </c>
      <c r="J3174">
        <v>3</v>
      </c>
      <c r="K3174" t="s">
        <v>7141</v>
      </c>
      <c r="L3174">
        <v>0</v>
      </c>
      <c r="M3174" t="s">
        <v>5520</v>
      </c>
      <c r="N3174">
        <v>68934.460000000006</v>
      </c>
      <c r="O3174">
        <v>0</v>
      </c>
      <c r="P3174">
        <v>0</v>
      </c>
      <c r="Q3174">
        <v>0</v>
      </c>
      <c r="R3174">
        <v>0</v>
      </c>
      <c r="S3174">
        <v>68934.460000000006</v>
      </c>
    </row>
    <row r="3175" spans="1:19" x14ac:dyDescent="0.35">
      <c r="A3175">
        <v>2024</v>
      </c>
      <c r="B3175" t="s">
        <v>5758</v>
      </c>
      <c r="C3175">
        <v>76</v>
      </c>
      <c r="D3175">
        <v>2</v>
      </c>
      <c r="E3175">
        <v>4</v>
      </c>
      <c r="F3175" t="s">
        <v>807</v>
      </c>
      <c r="G3175" t="s">
        <v>6693</v>
      </c>
      <c r="H3175">
        <v>7</v>
      </c>
      <c r="I3175">
        <v>102194</v>
      </c>
      <c r="J3175">
        <v>102194</v>
      </c>
      <c r="K3175" t="s">
        <v>7141</v>
      </c>
      <c r="L3175">
        <v>0</v>
      </c>
      <c r="M3175" t="s">
        <v>5520</v>
      </c>
      <c r="N3175">
        <v>354504.83</v>
      </c>
      <c r="O3175">
        <v>0</v>
      </c>
      <c r="P3175">
        <v>0</v>
      </c>
      <c r="Q3175">
        <v>350000</v>
      </c>
      <c r="R3175">
        <v>0</v>
      </c>
      <c r="S3175">
        <v>4504.83</v>
      </c>
    </row>
    <row r="3176" spans="1:19" x14ac:dyDescent="0.35">
      <c r="A3176">
        <v>2024</v>
      </c>
      <c r="B3176" t="s">
        <v>5758</v>
      </c>
      <c r="C3176">
        <v>76</v>
      </c>
      <c r="D3176">
        <v>2</v>
      </c>
      <c r="E3176">
        <v>5</v>
      </c>
      <c r="F3176" t="s">
        <v>808</v>
      </c>
      <c r="G3176" t="s">
        <v>6694</v>
      </c>
      <c r="H3176">
        <v>7</v>
      </c>
      <c r="I3176">
        <v>102194</v>
      </c>
      <c r="J3176">
        <v>4</v>
      </c>
      <c r="K3176" t="s">
        <v>7141</v>
      </c>
      <c r="L3176">
        <v>0</v>
      </c>
      <c r="M3176" t="s">
        <v>5520</v>
      </c>
      <c r="N3176">
        <v>7956.89</v>
      </c>
      <c r="O3176">
        <v>0</v>
      </c>
      <c r="P3176">
        <v>0</v>
      </c>
      <c r="Q3176">
        <v>3500</v>
      </c>
      <c r="R3176">
        <v>0</v>
      </c>
      <c r="S3176">
        <v>4456.8900000000003</v>
      </c>
    </row>
    <row r="3177" spans="1:19" x14ac:dyDescent="0.35">
      <c r="A3177">
        <v>2024</v>
      </c>
      <c r="B3177" t="s">
        <v>5758</v>
      </c>
      <c r="C3177">
        <v>76</v>
      </c>
      <c r="D3177">
        <v>2</v>
      </c>
      <c r="E3177">
        <v>6</v>
      </c>
      <c r="F3177" t="s">
        <v>809</v>
      </c>
      <c r="G3177" t="s">
        <v>6105</v>
      </c>
      <c r="H3177">
        <v>7</v>
      </c>
      <c r="I3177">
        <v>102194</v>
      </c>
      <c r="J3177">
        <v>5</v>
      </c>
      <c r="K3177" t="s">
        <v>7141</v>
      </c>
      <c r="L3177">
        <v>0</v>
      </c>
      <c r="M3177" t="s">
        <v>5520</v>
      </c>
      <c r="N3177">
        <v>20892.68</v>
      </c>
      <c r="O3177">
        <v>7914</v>
      </c>
      <c r="P3177">
        <v>0</v>
      </c>
      <c r="Q3177">
        <v>0</v>
      </c>
      <c r="R3177">
        <v>0</v>
      </c>
      <c r="S3177">
        <v>28806.68</v>
      </c>
    </row>
    <row r="3178" spans="1:19" x14ac:dyDescent="0.35">
      <c r="A3178">
        <v>2024</v>
      </c>
      <c r="B3178" t="s">
        <v>5758</v>
      </c>
      <c r="C3178">
        <v>76</v>
      </c>
      <c r="D3178">
        <v>2</v>
      </c>
      <c r="E3178">
        <v>7</v>
      </c>
      <c r="F3178" t="s">
        <v>331</v>
      </c>
      <c r="G3178" t="s">
        <v>5759</v>
      </c>
      <c r="H3178">
        <v>7</v>
      </c>
      <c r="I3178">
        <v>102194</v>
      </c>
      <c r="J3178">
        <v>4</v>
      </c>
      <c r="K3178" t="s">
        <v>7141</v>
      </c>
      <c r="L3178">
        <v>0</v>
      </c>
      <c r="M3178" t="s">
        <v>5520</v>
      </c>
      <c r="N3178">
        <v>561554.94999999995</v>
      </c>
      <c r="O3178">
        <v>0</v>
      </c>
      <c r="P3178">
        <v>0</v>
      </c>
      <c r="Q3178">
        <v>0</v>
      </c>
      <c r="R3178">
        <v>0</v>
      </c>
      <c r="S3178">
        <v>561554.94999999995</v>
      </c>
    </row>
    <row r="3179" spans="1:19" x14ac:dyDescent="0.35">
      <c r="A3179">
        <v>2024</v>
      </c>
      <c r="B3179" t="s">
        <v>5758</v>
      </c>
      <c r="C3179">
        <v>76</v>
      </c>
      <c r="D3179">
        <v>2</v>
      </c>
      <c r="E3179">
        <v>8</v>
      </c>
      <c r="F3179" t="s">
        <v>412</v>
      </c>
      <c r="G3179" t="s">
        <v>6106</v>
      </c>
      <c r="H3179">
        <v>7</v>
      </c>
      <c r="I3179">
        <v>102194</v>
      </c>
      <c r="J3179">
        <v>4</v>
      </c>
      <c r="K3179" t="s">
        <v>7141</v>
      </c>
      <c r="L3179">
        <v>0</v>
      </c>
      <c r="M3179" t="s">
        <v>5520</v>
      </c>
      <c r="N3179">
        <v>16892.48</v>
      </c>
      <c r="O3179">
        <v>0</v>
      </c>
      <c r="P3179">
        <v>0</v>
      </c>
      <c r="Q3179">
        <v>0</v>
      </c>
      <c r="R3179">
        <v>0</v>
      </c>
      <c r="S3179">
        <v>16892.48</v>
      </c>
    </row>
    <row r="3180" spans="1:19" x14ac:dyDescent="0.35">
      <c r="A3180">
        <v>2024</v>
      </c>
      <c r="B3180" t="s">
        <v>5758</v>
      </c>
      <c r="C3180">
        <v>76</v>
      </c>
      <c r="D3180">
        <v>2</v>
      </c>
      <c r="E3180">
        <v>11</v>
      </c>
      <c r="F3180" t="s">
        <v>810</v>
      </c>
      <c r="G3180" t="s">
        <v>6107</v>
      </c>
      <c r="H3180">
        <v>7</v>
      </c>
      <c r="I3180">
        <v>102194</v>
      </c>
      <c r="J3180">
        <v>6</v>
      </c>
      <c r="K3180" t="s">
        <v>7141</v>
      </c>
      <c r="L3180">
        <v>0</v>
      </c>
      <c r="M3180" t="s">
        <v>5520</v>
      </c>
      <c r="N3180">
        <v>54458.51</v>
      </c>
      <c r="O3180">
        <v>148</v>
      </c>
      <c r="P3180">
        <v>0</v>
      </c>
      <c r="Q3180">
        <v>9407.9599999999991</v>
      </c>
      <c r="R3180">
        <v>0</v>
      </c>
      <c r="S3180">
        <v>45198.55</v>
      </c>
    </row>
    <row r="3181" spans="1:19" x14ac:dyDescent="0.35">
      <c r="A3181">
        <v>2024</v>
      </c>
      <c r="B3181" t="s">
        <v>5770</v>
      </c>
      <c r="C3181">
        <v>77</v>
      </c>
      <c r="D3181">
        <v>2</v>
      </c>
      <c r="E3181">
        <v>4</v>
      </c>
      <c r="F3181" t="s">
        <v>813</v>
      </c>
      <c r="G3181" t="s">
        <v>6108</v>
      </c>
      <c r="H3181">
        <v>7</v>
      </c>
      <c r="I3181">
        <v>102194</v>
      </c>
      <c r="J3181">
        <v>61</v>
      </c>
      <c r="K3181" t="s">
        <v>7141</v>
      </c>
      <c r="L3181">
        <v>0</v>
      </c>
      <c r="M3181" t="s">
        <v>5520</v>
      </c>
      <c r="N3181">
        <v>25210.95</v>
      </c>
      <c r="O3181">
        <v>0</v>
      </c>
      <c r="P3181">
        <v>0</v>
      </c>
      <c r="Q3181">
        <v>11295.65</v>
      </c>
      <c r="R3181">
        <v>0</v>
      </c>
      <c r="S3181">
        <v>13915.3</v>
      </c>
    </row>
    <row r="3182" spans="1:19" x14ac:dyDescent="0.35">
      <c r="A3182">
        <v>2024</v>
      </c>
      <c r="B3182" t="s">
        <v>5581</v>
      </c>
      <c r="C3182">
        <v>78</v>
      </c>
      <c r="D3182">
        <v>2</v>
      </c>
      <c r="E3182">
        <v>1</v>
      </c>
      <c r="F3182" t="s">
        <v>816</v>
      </c>
      <c r="G3182" t="s">
        <v>6698</v>
      </c>
      <c r="H3182">
        <v>7</v>
      </c>
      <c r="I3182">
        <v>102194</v>
      </c>
      <c r="J3182">
        <v>3</v>
      </c>
      <c r="K3182" t="s">
        <v>7141</v>
      </c>
      <c r="L3182">
        <v>0</v>
      </c>
      <c r="M3182" t="s">
        <v>5520</v>
      </c>
      <c r="N3182">
        <v>555.35</v>
      </c>
      <c r="O3182">
        <v>0</v>
      </c>
      <c r="P3182">
        <v>0</v>
      </c>
      <c r="Q3182">
        <v>0</v>
      </c>
      <c r="R3182">
        <v>0</v>
      </c>
      <c r="S3182">
        <v>555.35</v>
      </c>
    </row>
    <row r="3183" spans="1:19" x14ac:dyDescent="0.35">
      <c r="A3183">
        <v>2024</v>
      </c>
      <c r="B3183" t="s">
        <v>5581</v>
      </c>
      <c r="C3183">
        <v>78</v>
      </c>
      <c r="D3183">
        <v>2</v>
      </c>
      <c r="E3183">
        <v>4</v>
      </c>
      <c r="F3183" t="s">
        <v>331</v>
      </c>
      <c r="G3183" t="s">
        <v>5645</v>
      </c>
      <c r="H3183">
        <v>7</v>
      </c>
      <c r="I3183">
        <v>102194</v>
      </c>
      <c r="J3183">
        <v>7</v>
      </c>
      <c r="K3183" t="s">
        <v>7141</v>
      </c>
      <c r="L3183">
        <v>0</v>
      </c>
      <c r="M3183" t="s">
        <v>5520</v>
      </c>
      <c r="N3183">
        <v>3600</v>
      </c>
      <c r="O3183">
        <v>1200</v>
      </c>
      <c r="P3183">
        <v>0</v>
      </c>
      <c r="Q3183">
        <v>0</v>
      </c>
      <c r="R3183">
        <v>0</v>
      </c>
      <c r="S3183">
        <v>4800</v>
      </c>
    </row>
    <row r="3184" spans="1:19" x14ac:dyDescent="0.35">
      <c r="A3184">
        <v>2024</v>
      </c>
      <c r="B3184" t="s">
        <v>5578</v>
      </c>
      <c r="C3184">
        <v>79</v>
      </c>
      <c r="D3184">
        <v>2</v>
      </c>
      <c r="E3184">
        <v>2</v>
      </c>
      <c r="F3184" t="s">
        <v>300</v>
      </c>
      <c r="G3184" t="s">
        <v>6242</v>
      </c>
      <c r="H3184">
        <v>7</v>
      </c>
      <c r="I3184">
        <v>102194</v>
      </c>
      <c r="J3184">
        <v>3</v>
      </c>
      <c r="K3184" t="s">
        <v>7141</v>
      </c>
      <c r="L3184">
        <v>0</v>
      </c>
      <c r="M3184" t="s">
        <v>5520</v>
      </c>
      <c r="N3184">
        <v>91507.28</v>
      </c>
      <c r="O3184">
        <v>0</v>
      </c>
      <c r="P3184">
        <v>0</v>
      </c>
      <c r="Q3184">
        <v>0</v>
      </c>
      <c r="R3184">
        <v>0</v>
      </c>
      <c r="S3184">
        <v>91507.28</v>
      </c>
    </row>
    <row r="3185" spans="1:19" x14ac:dyDescent="0.35">
      <c r="A3185">
        <v>2024</v>
      </c>
      <c r="B3185" t="s">
        <v>5578</v>
      </c>
      <c r="C3185">
        <v>79</v>
      </c>
      <c r="D3185">
        <v>2</v>
      </c>
      <c r="E3185">
        <v>3</v>
      </c>
      <c r="F3185" t="s">
        <v>818</v>
      </c>
      <c r="G3185" t="s">
        <v>5750</v>
      </c>
      <c r="H3185">
        <v>7</v>
      </c>
      <c r="I3185">
        <v>102194</v>
      </c>
      <c r="J3185">
        <v>61</v>
      </c>
      <c r="K3185" t="s">
        <v>7141</v>
      </c>
      <c r="L3185">
        <v>0</v>
      </c>
      <c r="M3185" t="s">
        <v>5520</v>
      </c>
      <c r="N3185">
        <v>14065.87</v>
      </c>
      <c r="O3185">
        <v>0</v>
      </c>
      <c r="P3185">
        <v>0</v>
      </c>
      <c r="Q3185">
        <v>14065.87</v>
      </c>
      <c r="R3185">
        <v>0</v>
      </c>
      <c r="S3185">
        <v>0</v>
      </c>
    </row>
    <row r="3186" spans="1:19" x14ac:dyDescent="0.35">
      <c r="A3186">
        <v>2024</v>
      </c>
      <c r="B3186" t="s">
        <v>5578</v>
      </c>
      <c r="C3186">
        <v>79</v>
      </c>
      <c r="D3186">
        <v>2</v>
      </c>
      <c r="E3186">
        <v>4</v>
      </c>
      <c r="F3186" t="s">
        <v>327</v>
      </c>
      <c r="G3186" t="s">
        <v>6841</v>
      </c>
      <c r="H3186">
        <v>7</v>
      </c>
      <c r="I3186">
        <v>102194</v>
      </c>
      <c r="J3186">
        <v>3</v>
      </c>
      <c r="K3186" t="s">
        <v>7141</v>
      </c>
      <c r="L3186">
        <v>0</v>
      </c>
      <c r="M3186" t="s">
        <v>5520</v>
      </c>
      <c r="N3186">
        <v>75175.44</v>
      </c>
      <c r="O3186">
        <v>0</v>
      </c>
      <c r="P3186">
        <v>0</v>
      </c>
      <c r="Q3186">
        <v>0</v>
      </c>
      <c r="R3186">
        <v>0</v>
      </c>
      <c r="S3186">
        <v>75175.44</v>
      </c>
    </row>
    <row r="3187" spans="1:19" x14ac:dyDescent="0.35">
      <c r="A3187">
        <v>2024</v>
      </c>
      <c r="B3187" t="s">
        <v>5578</v>
      </c>
      <c r="C3187">
        <v>79</v>
      </c>
      <c r="D3187">
        <v>2</v>
      </c>
      <c r="E3187">
        <v>5</v>
      </c>
      <c r="F3187" t="s">
        <v>751</v>
      </c>
      <c r="G3187" t="s">
        <v>6110</v>
      </c>
      <c r="H3187">
        <v>7</v>
      </c>
      <c r="I3187">
        <v>102194</v>
      </c>
      <c r="J3187">
        <v>5</v>
      </c>
      <c r="K3187" t="s">
        <v>7141</v>
      </c>
      <c r="L3187">
        <v>0</v>
      </c>
      <c r="M3187" t="s">
        <v>5520</v>
      </c>
      <c r="N3187">
        <v>11844.12</v>
      </c>
      <c r="O3187">
        <v>0</v>
      </c>
      <c r="P3187">
        <v>0</v>
      </c>
      <c r="Q3187">
        <v>0</v>
      </c>
      <c r="R3187">
        <v>0</v>
      </c>
      <c r="S3187">
        <v>11844.12</v>
      </c>
    </row>
    <row r="3188" spans="1:19" x14ac:dyDescent="0.35">
      <c r="A3188">
        <v>2024</v>
      </c>
      <c r="B3188" t="s">
        <v>5578</v>
      </c>
      <c r="C3188">
        <v>79</v>
      </c>
      <c r="D3188">
        <v>2</v>
      </c>
      <c r="E3188">
        <v>6</v>
      </c>
      <c r="F3188" t="s">
        <v>819</v>
      </c>
      <c r="G3188" t="s">
        <v>6243</v>
      </c>
      <c r="H3188">
        <v>7</v>
      </c>
      <c r="I3188">
        <v>102194</v>
      </c>
      <c r="J3188">
        <v>61</v>
      </c>
      <c r="K3188" t="s">
        <v>7141</v>
      </c>
      <c r="L3188">
        <v>0</v>
      </c>
      <c r="M3188" t="s">
        <v>5520</v>
      </c>
      <c r="N3188">
        <v>21344.35</v>
      </c>
      <c r="O3188">
        <v>0</v>
      </c>
      <c r="P3188">
        <v>0</v>
      </c>
      <c r="Q3188">
        <v>0</v>
      </c>
      <c r="R3188">
        <v>0</v>
      </c>
      <c r="S3188">
        <v>21344.35</v>
      </c>
    </row>
    <row r="3189" spans="1:19" x14ac:dyDescent="0.35">
      <c r="A3189">
        <v>2024</v>
      </c>
      <c r="B3189" t="s">
        <v>5578</v>
      </c>
      <c r="C3189">
        <v>79</v>
      </c>
      <c r="D3189">
        <v>2</v>
      </c>
      <c r="E3189">
        <v>7</v>
      </c>
      <c r="F3189" t="s">
        <v>671</v>
      </c>
      <c r="G3189" t="s">
        <v>6927</v>
      </c>
      <c r="H3189">
        <v>7</v>
      </c>
      <c r="I3189">
        <v>102194</v>
      </c>
      <c r="J3189">
        <v>61</v>
      </c>
      <c r="K3189" t="s">
        <v>7141</v>
      </c>
      <c r="L3189">
        <v>0</v>
      </c>
      <c r="M3189" t="s">
        <v>5520</v>
      </c>
      <c r="N3189">
        <v>11106.14</v>
      </c>
      <c r="O3189">
        <v>0</v>
      </c>
      <c r="P3189">
        <v>0</v>
      </c>
      <c r="Q3189">
        <v>0</v>
      </c>
      <c r="R3189">
        <v>0</v>
      </c>
      <c r="S3189">
        <v>11106.14</v>
      </c>
    </row>
    <row r="3190" spans="1:19" x14ac:dyDescent="0.35">
      <c r="A3190">
        <v>2024</v>
      </c>
      <c r="B3190" t="s">
        <v>5578</v>
      </c>
      <c r="C3190">
        <v>79</v>
      </c>
      <c r="D3190">
        <v>2</v>
      </c>
      <c r="E3190">
        <v>9</v>
      </c>
      <c r="F3190" t="s">
        <v>278</v>
      </c>
      <c r="G3190" t="s">
        <v>6928</v>
      </c>
      <c r="H3190">
        <v>7</v>
      </c>
      <c r="I3190">
        <v>102194</v>
      </c>
      <c r="J3190">
        <v>2</v>
      </c>
      <c r="K3190" t="s">
        <v>7141</v>
      </c>
      <c r="L3190">
        <v>0</v>
      </c>
      <c r="M3190" t="s">
        <v>5520</v>
      </c>
      <c r="N3190">
        <v>44247.38</v>
      </c>
      <c r="O3190">
        <v>0</v>
      </c>
      <c r="P3190">
        <v>0</v>
      </c>
      <c r="Q3190">
        <v>0</v>
      </c>
      <c r="R3190">
        <v>0</v>
      </c>
      <c r="S3190">
        <v>44247.38</v>
      </c>
    </row>
    <row r="3191" spans="1:19" x14ac:dyDescent="0.35">
      <c r="A3191">
        <v>2024</v>
      </c>
      <c r="B3191" t="s">
        <v>5578</v>
      </c>
      <c r="C3191">
        <v>79</v>
      </c>
      <c r="D3191">
        <v>2</v>
      </c>
      <c r="E3191">
        <v>12</v>
      </c>
      <c r="F3191" t="s">
        <v>351</v>
      </c>
      <c r="G3191" t="s">
        <v>6111</v>
      </c>
      <c r="H3191">
        <v>7</v>
      </c>
      <c r="I3191">
        <v>102194</v>
      </c>
      <c r="J3191">
        <v>5</v>
      </c>
      <c r="K3191" t="s">
        <v>7141</v>
      </c>
      <c r="L3191">
        <v>0</v>
      </c>
      <c r="M3191" t="s">
        <v>5520</v>
      </c>
      <c r="N3191">
        <v>59453.5</v>
      </c>
      <c r="O3191">
        <v>0</v>
      </c>
      <c r="P3191">
        <v>0</v>
      </c>
      <c r="Q3191">
        <v>0</v>
      </c>
      <c r="R3191">
        <v>0</v>
      </c>
      <c r="S3191">
        <v>59453.5</v>
      </c>
    </row>
    <row r="3192" spans="1:19" x14ac:dyDescent="0.35">
      <c r="A3192">
        <v>2024</v>
      </c>
      <c r="B3192" t="s">
        <v>5567</v>
      </c>
      <c r="C3192">
        <v>80</v>
      </c>
      <c r="D3192">
        <v>2</v>
      </c>
      <c r="E3192">
        <v>1</v>
      </c>
      <c r="F3192" t="s">
        <v>821</v>
      </c>
      <c r="G3192" t="s">
        <v>6112</v>
      </c>
      <c r="H3192">
        <v>7</v>
      </c>
      <c r="I3192">
        <v>102194</v>
      </c>
      <c r="J3192">
        <v>61</v>
      </c>
      <c r="K3192" t="s">
        <v>7142</v>
      </c>
      <c r="L3192">
        <v>0</v>
      </c>
      <c r="M3192" t="s">
        <v>5520</v>
      </c>
      <c r="N3192">
        <v>5758.83</v>
      </c>
      <c r="O3192">
        <v>0</v>
      </c>
      <c r="P3192">
        <v>0</v>
      </c>
      <c r="Q3192">
        <v>0</v>
      </c>
      <c r="R3192">
        <v>0</v>
      </c>
      <c r="S3192">
        <v>5758.83</v>
      </c>
    </row>
    <row r="3193" spans="1:19" x14ac:dyDescent="0.35">
      <c r="A3193">
        <v>2024</v>
      </c>
      <c r="B3193" t="s">
        <v>5567</v>
      </c>
      <c r="C3193">
        <v>80</v>
      </c>
      <c r="D3193">
        <v>2</v>
      </c>
      <c r="E3193">
        <v>5</v>
      </c>
      <c r="F3193" t="s">
        <v>633</v>
      </c>
      <c r="G3193" t="s">
        <v>6247</v>
      </c>
      <c r="H3193">
        <v>7</v>
      </c>
      <c r="I3193">
        <v>102194</v>
      </c>
      <c r="J3193">
        <v>3</v>
      </c>
      <c r="K3193" t="s">
        <v>7141</v>
      </c>
      <c r="L3193">
        <v>0</v>
      </c>
      <c r="M3193" t="s">
        <v>5520</v>
      </c>
      <c r="N3193">
        <v>684.12</v>
      </c>
      <c r="O3193">
        <v>0</v>
      </c>
      <c r="P3193">
        <v>0</v>
      </c>
      <c r="Q3193">
        <v>0</v>
      </c>
      <c r="R3193">
        <v>0</v>
      </c>
      <c r="S3193">
        <v>684.12</v>
      </c>
    </row>
    <row r="3194" spans="1:19" x14ac:dyDescent="0.35">
      <c r="A3194">
        <v>2024</v>
      </c>
      <c r="B3194" t="s">
        <v>5659</v>
      </c>
      <c r="C3194">
        <v>81</v>
      </c>
      <c r="D3194">
        <v>2</v>
      </c>
      <c r="E3194">
        <v>1</v>
      </c>
      <c r="F3194" t="s">
        <v>823</v>
      </c>
      <c r="G3194" t="s">
        <v>6699</v>
      </c>
      <c r="H3194">
        <v>7</v>
      </c>
      <c r="I3194">
        <v>102194</v>
      </c>
      <c r="J3194">
        <v>3</v>
      </c>
      <c r="K3194" t="s">
        <v>7141</v>
      </c>
      <c r="L3194">
        <v>0</v>
      </c>
      <c r="M3194" t="s">
        <v>5520</v>
      </c>
      <c r="N3194">
        <v>3415.01</v>
      </c>
      <c r="O3194">
        <v>0</v>
      </c>
      <c r="P3194">
        <v>0</v>
      </c>
      <c r="Q3194">
        <v>0</v>
      </c>
      <c r="R3194">
        <v>0</v>
      </c>
      <c r="S3194">
        <v>3415.01</v>
      </c>
    </row>
    <row r="3195" spans="1:19" x14ac:dyDescent="0.35">
      <c r="A3195">
        <v>2024</v>
      </c>
      <c r="B3195" t="s">
        <v>5659</v>
      </c>
      <c r="C3195">
        <v>81</v>
      </c>
      <c r="D3195">
        <v>2</v>
      </c>
      <c r="E3195">
        <v>2</v>
      </c>
      <c r="F3195" t="s">
        <v>391</v>
      </c>
      <c r="G3195" t="s">
        <v>6700</v>
      </c>
      <c r="H3195">
        <v>7</v>
      </c>
      <c r="I3195">
        <v>102194</v>
      </c>
      <c r="J3195">
        <v>2</v>
      </c>
      <c r="K3195" t="s">
        <v>7141</v>
      </c>
      <c r="L3195">
        <v>0</v>
      </c>
      <c r="M3195" t="s">
        <v>5520</v>
      </c>
      <c r="N3195">
        <v>4995.1000000000004</v>
      </c>
      <c r="O3195">
        <v>0</v>
      </c>
      <c r="P3195">
        <v>0</v>
      </c>
      <c r="Q3195">
        <v>0</v>
      </c>
      <c r="R3195">
        <v>0</v>
      </c>
      <c r="S3195">
        <v>4995.1000000000004</v>
      </c>
    </row>
    <row r="3196" spans="1:19" x14ac:dyDescent="0.35">
      <c r="A3196">
        <v>2024</v>
      </c>
      <c r="B3196" t="s">
        <v>5659</v>
      </c>
      <c r="C3196">
        <v>81</v>
      </c>
      <c r="D3196">
        <v>2</v>
      </c>
      <c r="E3196">
        <v>3</v>
      </c>
      <c r="F3196" t="s">
        <v>772</v>
      </c>
      <c r="G3196" t="s">
        <v>6701</v>
      </c>
      <c r="H3196">
        <v>7</v>
      </c>
      <c r="I3196">
        <v>102194</v>
      </c>
      <c r="J3196">
        <v>2</v>
      </c>
      <c r="K3196" t="s">
        <v>7141</v>
      </c>
      <c r="L3196">
        <v>0</v>
      </c>
      <c r="M3196" t="s">
        <v>5520</v>
      </c>
      <c r="N3196">
        <v>4700</v>
      </c>
      <c r="O3196">
        <v>5940</v>
      </c>
      <c r="P3196">
        <v>0</v>
      </c>
      <c r="Q3196">
        <v>2460</v>
      </c>
      <c r="R3196">
        <v>0</v>
      </c>
      <c r="S3196">
        <v>8180</v>
      </c>
    </row>
    <row r="3197" spans="1:19" x14ac:dyDescent="0.35">
      <c r="A3197">
        <v>2024</v>
      </c>
      <c r="B3197" t="s">
        <v>5659</v>
      </c>
      <c r="C3197">
        <v>81</v>
      </c>
      <c r="D3197">
        <v>2</v>
      </c>
      <c r="E3197">
        <v>4</v>
      </c>
      <c r="F3197" t="s">
        <v>369</v>
      </c>
      <c r="G3197" t="s">
        <v>6702</v>
      </c>
      <c r="H3197">
        <v>7</v>
      </c>
      <c r="I3197">
        <v>102194</v>
      </c>
      <c r="J3197">
        <v>3</v>
      </c>
      <c r="K3197" t="s">
        <v>7141</v>
      </c>
      <c r="L3197">
        <v>0</v>
      </c>
      <c r="M3197" t="s">
        <v>5520</v>
      </c>
      <c r="N3197">
        <v>3664.85</v>
      </c>
      <c r="O3197">
        <v>0</v>
      </c>
      <c r="P3197">
        <v>0</v>
      </c>
      <c r="Q3197">
        <v>0</v>
      </c>
      <c r="R3197">
        <v>0</v>
      </c>
      <c r="S3197">
        <v>3664.85</v>
      </c>
    </row>
    <row r="3198" spans="1:19" x14ac:dyDescent="0.35">
      <c r="A3198">
        <v>2024</v>
      </c>
      <c r="B3198" t="s">
        <v>5659</v>
      </c>
      <c r="C3198">
        <v>81</v>
      </c>
      <c r="D3198">
        <v>2</v>
      </c>
      <c r="E3198">
        <v>5</v>
      </c>
      <c r="F3198" t="s">
        <v>480</v>
      </c>
      <c r="G3198" t="s">
        <v>6703</v>
      </c>
      <c r="H3198">
        <v>7</v>
      </c>
      <c r="I3198">
        <v>102194</v>
      </c>
      <c r="J3198">
        <v>3</v>
      </c>
      <c r="K3198" t="s">
        <v>7141</v>
      </c>
      <c r="L3198">
        <v>0</v>
      </c>
      <c r="M3198" t="s">
        <v>5520</v>
      </c>
      <c r="N3198">
        <v>4000.63</v>
      </c>
      <c r="O3198">
        <v>0</v>
      </c>
      <c r="P3198">
        <v>0</v>
      </c>
      <c r="Q3198">
        <v>0</v>
      </c>
      <c r="R3198">
        <v>0</v>
      </c>
      <c r="S3198">
        <v>4000.63</v>
      </c>
    </row>
    <row r="3199" spans="1:19" x14ac:dyDescent="0.35">
      <c r="A3199">
        <v>2024</v>
      </c>
      <c r="B3199" t="s">
        <v>5659</v>
      </c>
      <c r="C3199">
        <v>81</v>
      </c>
      <c r="D3199">
        <v>2</v>
      </c>
      <c r="E3199">
        <v>6</v>
      </c>
      <c r="F3199" t="s">
        <v>278</v>
      </c>
      <c r="G3199" t="s">
        <v>5660</v>
      </c>
      <c r="H3199">
        <v>7</v>
      </c>
      <c r="I3199">
        <v>102194</v>
      </c>
      <c r="J3199">
        <v>4</v>
      </c>
      <c r="K3199" t="s">
        <v>7141</v>
      </c>
      <c r="L3199">
        <v>0</v>
      </c>
      <c r="M3199" t="s">
        <v>5520</v>
      </c>
      <c r="N3199">
        <v>3004.4</v>
      </c>
      <c r="O3199">
        <v>0</v>
      </c>
      <c r="P3199">
        <v>0</v>
      </c>
      <c r="Q3199">
        <v>0</v>
      </c>
      <c r="R3199">
        <v>0</v>
      </c>
      <c r="S3199">
        <v>3004.4</v>
      </c>
    </row>
    <row r="3200" spans="1:19" x14ac:dyDescent="0.35">
      <c r="A3200">
        <v>2024</v>
      </c>
      <c r="B3200" t="s">
        <v>6113</v>
      </c>
      <c r="C3200">
        <v>82</v>
      </c>
      <c r="D3200">
        <v>2</v>
      </c>
      <c r="E3200">
        <v>2</v>
      </c>
      <c r="F3200" t="s">
        <v>391</v>
      </c>
      <c r="G3200" t="s">
        <v>6114</v>
      </c>
      <c r="H3200">
        <v>7</v>
      </c>
      <c r="I3200">
        <v>102194</v>
      </c>
      <c r="J3200">
        <v>102194</v>
      </c>
      <c r="K3200" t="s">
        <v>7141</v>
      </c>
      <c r="L3200">
        <v>0</v>
      </c>
      <c r="M3200" t="s">
        <v>5520</v>
      </c>
      <c r="N3200">
        <v>129039.3</v>
      </c>
      <c r="O3200">
        <v>0</v>
      </c>
      <c r="P3200">
        <v>0</v>
      </c>
      <c r="Q3200">
        <v>0</v>
      </c>
      <c r="R3200">
        <v>0</v>
      </c>
      <c r="S3200">
        <v>129039.3</v>
      </c>
    </row>
    <row r="3201" spans="1:19" x14ac:dyDescent="0.35">
      <c r="A3201">
        <v>2024</v>
      </c>
      <c r="B3201" t="s">
        <v>6113</v>
      </c>
      <c r="C3201">
        <v>82</v>
      </c>
      <c r="D3201">
        <v>2</v>
      </c>
      <c r="E3201">
        <v>5</v>
      </c>
      <c r="F3201" t="s">
        <v>825</v>
      </c>
      <c r="G3201" t="s">
        <v>6116</v>
      </c>
      <c r="H3201">
        <v>7</v>
      </c>
      <c r="I3201">
        <v>102194</v>
      </c>
      <c r="J3201">
        <v>61</v>
      </c>
      <c r="K3201" t="s">
        <v>7142</v>
      </c>
      <c r="L3201">
        <v>0</v>
      </c>
      <c r="M3201" t="s">
        <v>5520</v>
      </c>
      <c r="N3201">
        <v>26106.34</v>
      </c>
      <c r="O3201">
        <v>0</v>
      </c>
      <c r="P3201">
        <v>0</v>
      </c>
      <c r="Q3201">
        <v>0</v>
      </c>
      <c r="R3201">
        <v>0</v>
      </c>
      <c r="S3201">
        <v>26106.34</v>
      </c>
    </row>
    <row r="3202" spans="1:19" x14ac:dyDescent="0.35">
      <c r="A3202">
        <v>2024</v>
      </c>
      <c r="B3202" t="s">
        <v>6113</v>
      </c>
      <c r="C3202">
        <v>82</v>
      </c>
      <c r="D3202">
        <v>2</v>
      </c>
      <c r="E3202">
        <v>8</v>
      </c>
      <c r="F3202" t="s">
        <v>278</v>
      </c>
      <c r="G3202" t="s">
        <v>6117</v>
      </c>
      <c r="H3202">
        <v>7</v>
      </c>
      <c r="I3202">
        <v>102194</v>
      </c>
      <c r="J3202">
        <v>4</v>
      </c>
      <c r="K3202" t="s">
        <v>7141</v>
      </c>
      <c r="L3202">
        <v>0</v>
      </c>
      <c r="M3202" t="s">
        <v>5520</v>
      </c>
      <c r="N3202">
        <v>590.73</v>
      </c>
      <c r="O3202">
        <v>0</v>
      </c>
      <c r="P3202">
        <v>0</v>
      </c>
      <c r="Q3202">
        <v>0</v>
      </c>
      <c r="R3202">
        <v>0</v>
      </c>
      <c r="S3202">
        <v>590.73</v>
      </c>
    </row>
    <row r="3203" spans="1:19" x14ac:dyDescent="0.35">
      <c r="A3203">
        <v>2024</v>
      </c>
      <c r="B3203" t="s">
        <v>5793</v>
      </c>
      <c r="C3203">
        <v>83</v>
      </c>
      <c r="D3203">
        <v>2</v>
      </c>
      <c r="E3203">
        <v>3</v>
      </c>
      <c r="F3203" t="s">
        <v>828</v>
      </c>
      <c r="G3203" t="s">
        <v>6156</v>
      </c>
      <c r="H3203">
        <v>7</v>
      </c>
      <c r="I3203">
        <v>102194</v>
      </c>
      <c r="J3203">
        <v>61</v>
      </c>
      <c r="K3203" t="s">
        <v>7142</v>
      </c>
      <c r="L3203">
        <v>0</v>
      </c>
      <c r="M3203" t="s">
        <v>5520</v>
      </c>
      <c r="N3203">
        <v>313305</v>
      </c>
      <c r="O3203">
        <v>50000</v>
      </c>
      <c r="P3203">
        <v>0</v>
      </c>
      <c r="Q3203">
        <v>0</v>
      </c>
      <c r="R3203">
        <v>0</v>
      </c>
      <c r="S3203">
        <v>363305</v>
      </c>
    </row>
    <row r="3204" spans="1:19" x14ac:dyDescent="0.35">
      <c r="A3204">
        <v>2024</v>
      </c>
      <c r="B3204" t="s">
        <v>5686</v>
      </c>
      <c r="C3204">
        <v>84</v>
      </c>
      <c r="D3204">
        <v>2</v>
      </c>
      <c r="E3204">
        <v>1</v>
      </c>
      <c r="F3204" t="s">
        <v>830</v>
      </c>
      <c r="G3204" t="s">
        <v>6120</v>
      </c>
      <c r="H3204">
        <v>7</v>
      </c>
      <c r="I3204">
        <v>102194</v>
      </c>
      <c r="J3204">
        <v>4</v>
      </c>
      <c r="K3204" t="s">
        <v>7141</v>
      </c>
      <c r="L3204">
        <v>0</v>
      </c>
      <c r="M3204" t="s">
        <v>5520</v>
      </c>
      <c r="N3204">
        <v>4306.3599999999997</v>
      </c>
      <c r="O3204">
        <v>0</v>
      </c>
      <c r="P3204">
        <v>0</v>
      </c>
      <c r="Q3204">
        <v>0</v>
      </c>
      <c r="R3204">
        <v>0</v>
      </c>
      <c r="S3204">
        <v>4306.3599999999997</v>
      </c>
    </row>
    <row r="3205" spans="1:19" x14ac:dyDescent="0.35">
      <c r="A3205">
        <v>2024</v>
      </c>
      <c r="B3205" t="s">
        <v>5686</v>
      </c>
      <c r="C3205">
        <v>84</v>
      </c>
      <c r="D3205">
        <v>2</v>
      </c>
      <c r="E3205">
        <v>4</v>
      </c>
      <c r="F3205" t="s">
        <v>831</v>
      </c>
      <c r="G3205" t="s">
        <v>5687</v>
      </c>
      <c r="H3205">
        <v>7</v>
      </c>
      <c r="I3205">
        <v>102194</v>
      </c>
      <c r="J3205">
        <v>5</v>
      </c>
      <c r="K3205" t="s">
        <v>7141</v>
      </c>
      <c r="L3205">
        <v>0</v>
      </c>
      <c r="M3205" t="s">
        <v>5520</v>
      </c>
      <c r="N3205">
        <v>1837.4</v>
      </c>
      <c r="O3205">
        <v>210.4</v>
      </c>
      <c r="P3205">
        <v>0</v>
      </c>
      <c r="Q3205">
        <v>210.4</v>
      </c>
      <c r="R3205">
        <v>0</v>
      </c>
      <c r="S3205">
        <v>1837.4</v>
      </c>
    </row>
    <row r="3206" spans="1:19" x14ac:dyDescent="0.35">
      <c r="A3206">
        <v>2024</v>
      </c>
      <c r="B3206" t="s">
        <v>5686</v>
      </c>
      <c r="C3206">
        <v>84</v>
      </c>
      <c r="D3206">
        <v>2</v>
      </c>
      <c r="E3206">
        <v>8</v>
      </c>
      <c r="F3206" t="s">
        <v>834</v>
      </c>
      <c r="G3206" t="s">
        <v>6123</v>
      </c>
      <c r="H3206">
        <v>7</v>
      </c>
      <c r="I3206">
        <v>102194</v>
      </c>
      <c r="J3206">
        <v>61</v>
      </c>
      <c r="K3206" t="s">
        <v>7142</v>
      </c>
      <c r="L3206">
        <v>0</v>
      </c>
      <c r="M3206" t="s">
        <v>5520</v>
      </c>
      <c r="N3206">
        <v>4376.92</v>
      </c>
      <c r="O3206">
        <v>0</v>
      </c>
      <c r="P3206">
        <v>0</v>
      </c>
      <c r="Q3206">
        <v>0</v>
      </c>
      <c r="R3206">
        <v>0</v>
      </c>
      <c r="S3206">
        <v>4376.92</v>
      </c>
    </row>
    <row r="3207" spans="1:19" x14ac:dyDescent="0.35">
      <c r="A3207">
        <v>2024</v>
      </c>
      <c r="B3207" t="s">
        <v>5686</v>
      </c>
      <c r="C3207">
        <v>84</v>
      </c>
      <c r="D3207">
        <v>2</v>
      </c>
      <c r="E3207">
        <v>9</v>
      </c>
      <c r="F3207" t="s">
        <v>835</v>
      </c>
      <c r="G3207" t="s">
        <v>5772</v>
      </c>
      <c r="H3207">
        <v>7</v>
      </c>
      <c r="I3207">
        <v>102194</v>
      </c>
      <c r="J3207">
        <v>5</v>
      </c>
      <c r="K3207" t="s">
        <v>7141</v>
      </c>
      <c r="L3207">
        <v>0</v>
      </c>
      <c r="M3207" t="s">
        <v>5520</v>
      </c>
      <c r="N3207">
        <v>620.49</v>
      </c>
      <c r="O3207">
        <v>0</v>
      </c>
      <c r="P3207">
        <v>0</v>
      </c>
      <c r="Q3207">
        <v>0</v>
      </c>
      <c r="R3207">
        <v>0</v>
      </c>
      <c r="S3207">
        <v>620.49</v>
      </c>
    </row>
    <row r="3208" spans="1:19" x14ac:dyDescent="0.35">
      <c r="A3208">
        <v>2024</v>
      </c>
      <c r="B3208" t="s">
        <v>5686</v>
      </c>
      <c r="C3208">
        <v>84</v>
      </c>
      <c r="D3208">
        <v>2</v>
      </c>
      <c r="E3208">
        <v>10</v>
      </c>
      <c r="F3208" t="s">
        <v>836</v>
      </c>
      <c r="G3208" t="s">
        <v>7018</v>
      </c>
      <c r="H3208">
        <v>7</v>
      </c>
      <c r="I3208">
        <v>102194</v>
      </c>
      <c r="J3208">
        <v>2</v>
      </c>
      <c r="K3208" t="s">
        <v>7141</v>
      </c>
      <c r="L3208">
        <v>0</v>
      </c>
      <c r="M3208" t="s">
        <v>5520</v>
      </c>
      <c r="N3208">
        <v>2423.7800000000002</v>
      </c>
      <c r="O3208">
        <v>0</v>
      </c>
      <c r="P3208">
        <v>0</v>
      </c>
      <c r="Q3208">
        <v>0</v>
      </c>
      <c r="R3208">
        <v>0</v>
      </c>
      <c r="S3208">
        <v>2423.7800000000002</v>
      </c>
    </row>
    <row r="3209" spans="1:19" x14ac:dyDescent="0.35">
      <c r="A3209">
        <v>2024</v>
      </c>
      <c r="B3209" t="s">
        <v>5728</v>
      </c>
      <c r="C3209">
        <v>85</v>
      </c>
      <c r="D3209">
        <v>2</v>
      </c>
      <c r="E3209">
        <v>6</v>
      </c>
      <c r="F3209" t="s">
        <v>331</v>
      </c>
      <c r="G3209" t="s">
        <v>6125</v>
      </c>
      <c r="H3209">
        <v>7</v>
      </c>
      <c r="I3209">
        <v>102194</v>
      </c>
      <c r="J3209">
        <v>861</v>
      </c>
      <c r="K3209" t="s">
        <v>7141</v>
      </c>
      <c r="L3209">
        <v>0</v>
      </c>
      <c r="M3209" t="s">
        <v>5520</v>
      </c>
      <c r="N3209">
        <v>130042.16</v>
      </c>
      <c r="O3209">
        <v>0</v>
      </c>
      <c r="P3209">
        <v>0</v>
      </c>
      <c r="Q3209">
        <v>100000</v>
      </c>
      <c r="R3209">
        <v>0</v>
      </c>
      <c r="S3209">
        <v>30042.16</v>
      </c>
    </row>
    <row r="3210" spans="1:19" x14ac:dyDescent="0.35">
      <c r="A3210">
        <v>2024</v>
      </c>
      <c r="B3210" t="s">
        <v>6704</v>
      </c>
      <c r="C3210">
        <v>86</v>
      </c>
      <c r="D3210">
        <v>2</v>
      </c>
      <c r="E3210">
        <v>1</v>
      </c>
      <c r="F3210" t="s">
        <v>291</v>
      </c>
      <c r="G3210" t="s">
        <v>6705</v>
      </c>
      <c r="H3210">
        <v>7</v>
      </c>
      <c r="I3210">
        <v>102194</v>
      </c>
      <c r="J3210">
        <v>4</v>
      </c>
      <c r="K3210" t="s">
        <v>7141</v>
      </c>
      <c r="L3210">
        <v>0</v>
      </c>
      <c r="M3210" t="s">
        <v>5520</v>
      </c>
      <c r="N3210">
        <v>2008.76</v>
      </c>
      <c r="O3210">
        <v>0</v>
      </c>
      <c r="P3210">
        <v>0</v>
      </c>
      <c r="Q3210">
        <v>0</v>
      </c>
      <c r="R3210">
        <v>0</v>
      </c>
      <c r="S3210">
        <v>2008.76</v>
      </c>
    </row>
    <row r="3211" spans="1:19" x14ac:dyDescent="0.35">
      <c r="A3211">
        <v>2024</v>
      </c>
      <c r="B3211" t="s">
        <v>6704</v>
      </c>
      <c r="C3211">
        <v>86</v>
      </c>
      <c r="D3211">
        <v>2</v>
      </c>
      <c r="E3211">
        <v>3</v>
      </c>
      <c r="F3211" t="s">
        <v>842</v>
      </c>
      <c r="G3211" t="s">
        <v>7174</v>
      </c>
      <c r="H3211">
        <v>7</v>
      </c>
      <c r="I3211">
        <v>102194</v>
      </c>
      <c r="J3211">
        <v>4</v>
      </c>
      <c r="K3211" t="s">
        <v>7141</v>
      </c>
      <c r="L3211">
        <v>0</v>
      </c>
      <c r="M3211" t="s">
        <v>5520</v>
      </c>
      <c r="N3211">
        <v>605.49</v>
      </c>
      <c r="O3211">
        <v>0</v>
      </c>
      <c r="P3211">
        <v>0</v>
      </c>
      <c r="Q3211">
        <v>0</v>
      </c>
      <c r="R3211">
        <v>0</v>
      </c>
      <c r="S3211">
        <v>605.49</v>
      </c>
    </row>
    <row r="3212" spans="1:19" x14ac:dyDescent="0.35">
      <c r="A3212">
        <v>2024</v>
      </c>
      <c r="B3212" t="s">
        <v>6704</v>
      </c>
      <c r="C3212">
        <v>86</v>
      </c>
      <c r="D3212">
        <v>2</v>
      </c>
      <c r="E3212">
        <v>5</v>
      </c>
      <c r="F3212" t="s">
        <v>843</v>
      </c>
      <c r="G3212" t="s">
        <v>6707</v>
      </c>
      <c r="H3212">
        <v>7</v>
      </c>
      <c r="I3212">
        <v>102194</v>
      </c>
      <c r="J3212">
        <v>3</v>
      </c>
      <c r="K3212" t="s">
        <v>7141</v>
      </c>
      <c r="L3212">
        <v>0</v>
      </c>
      <c r="M3212" t="s">
        <v>5520</v>
      </c>
      <c r="N3212">
        <v>42450.69</v>
      </c>
      <c r="O3212">
        <v>201.19</v>
      </c>
      <c r="P3212">
        <v>0</v>
      </c>
      <c r="Q3212">
        <v>0</v>
      </c>
      <c r="R3212">
        <v>0</v>
      </c>
      <c r="S3212">
        <v>42651.88</v>
      </c>
    </row>
    <row r="3213" spans="1:19" x14ac:dyDescent="0.35">
      <c r="A3213">
        <v>2024</v>
      </c>
      <c r="B3213" t="s">
        <v>6704</v>
      </c>
      <c r="C3213">
        <v>86</v>
      </c>
      <c r="D3213">
        <v>2</v>
      </c>
      <c r="E3213">
        <v>6</v>
      </c>
      <c r="F3213" t="s">
        <v>844</v>
      </c>
      <c r="G3213" t="s">
        <v>6708</v>
      </c>
      <c r="H3213">
        <v>7</v>
      </c>
      <c r="I3213">
        <v>102194</v>
      </c>
      <c r="J3213">
        <v>3</v>
      </c>
      <c r="K3213" t="s">
        <v>7141</v>
      </c>
      <c r="L3213">
        <v>0</v>
      </c>
      <c r="M3213" t="s">
        <v>5520</v>
      </c>
      <c r="N3213">
        <v>2104.3000000000002</v>
      </c>
      <c r="O3213">
        <v>0</v>
      </c>
      <c r="P3213">
        <v>0</v>
      </c>
      <c r="Q3213">
        <v>0</v>
      </c>
      <c r="R3213">
        <v>0</v>
      </c>
      <c r="S3213">
        <v>2104.3000000000002</v>
      </c>
    </row>
    <row r="3214" spans="1:19" x14ac:dyDescent="0.35">
      <c r="A3214">
        <v>2024</v>
      </c>
      <c r="B3214" t="s">
        <v>6704</v>
      </c>
      <c r="C3214">
        <v>86</v>
      </c>
      <c r="D3214">
        <v>2</v>
      </c>
      <c r="E3214">
        <v>8</v>
      </c>
      <c r="F3214" t="s">
        <v>409</v>
      </c>
      <c r="G3214" t="s">
        <v>6788</v>
      </c>
      <c r="H3214">
        <v>7</v>
      </c>
      <c r="I3214">
        <v>102194</v>
      </c>
      <c r="J3214">
        <v>61</v>
      </c>
      <c r="K3214" t="s">
        <v>7141</v>
      </c>
      <c r="L3214">
        <v>0</v>
      </c>
      <c r="M3214" t="s">
        <v>5520</v>
      </c>
      <c r="N3214">
        <v>113372.69</v>
      </c>
      <c r="O3214">
        <v>0</v>
      </c>
      <c r="P3214">
        <v>0</v>
      </c>
      <c r="Q3214">
        <v>2200</v>
      </c>
      <c r="R3214">
        <v>0</v>
      </c>
      <c r="S3214">
        <v>111172.69</v>
      </c>
    </row>
    <row r="3215" spans="1:19" x14ac:dyDescent="0.35">
      <c r="A3215">
        <v>2024</v>
      </c>
      <c r="B3215" t="s">
        <v>6704</v>
      </c>
      <c r="C3215">
        <v>86</v>
      </c>
      <c r="D3215">
        <v>2</v>
      </c>
      <c r="E3215">
        <v>10</v>
      </c>
      <c r="F3215" t="s">
        <v>810</v>
      </c>
      <c r="G3215" t="s">
        <v>7175</v>
      </c>
      <c r="H3215">
        <v>7</v>
      </c>
      <c r="I3215">
        <v>102194</v>
      </c>
      <c r="J3215">
        <v>102194</v>
      </c>
      <c r="K3215" t="s">
        <v>7141</v>
      </c>
      <c r="L3215">
        <v>0</v>
      </c>
      <c r="M3215" t="s">
        <v>5520</v>
      </c>
      <c r="N3215">
        <v>13091.14</v>
      </c>
      <c r="O3215">
        <v>0</v>
      </c>
      <c r="P3215">
        <v>0</v>
      </c>
      <c r="Q3215">
        <v>0</v>
      </c>
      <c r="R3215">
        <v>0</v>
      </c>
      <c r="S3215">
        <v>13091.14</v>
      </c>
    </row>
    <row r="3216" spans="1:19" x14ac:dyDescent="0.35">
      <c r="A3216">
        <v>2024</v>
      </c>
      <c r="B3216" t="s">
        <v>6704</v>
      </c>
      <c r="C3216">
        <v>86</v>
      </c>
      <c r="D3216">
        <v>2</v>
      </c>
      <c r="E3216">
        <v>12</v>
      </c>
      <c r="F3216" t="s">
        <v>125</v>
      </c>
      <c r="G3216" t="s">
        <v>7176</v>
      </c>
      <c r="H3216">
        <v>7</v>
      </c>
      <c r="I3216">
        <v>102194</v>
      </c>
      <c r="J3216">
        <v>3</v>
      </c>
      <c r="K3216" t="s">
        <v>7141</v>
      </c>
      <c r="L3216">
        <v>0</v>
      </c>
      <c r="M3216" t="s">
        <v>5520</v>
      </c>
      <c r="N3216">
        <v>40400.620000000003</v>
      </c>
      <c r="O3216">
        <v>0</v>
      </c>
      <c r="P3216">
        <v>0</v>
      </c>
      <c r="Q3216">
        <v>0</v>
      </c>
      <c r="R3216">
        <v>0</v>
      </c>
      <c r="S3216">
        <v>40400.620000000003</v>
      </c>
    </row>
    <row r="3217" spans="1:19" x14ac:dyDescent="0.35">
      <c r="A3217">
        <v>2024</v>
      </c>
      <c r="B3217" t="s">
        <v>5688</v>
      </c>
      <c r="C3217">
        <v>87</v>
      </c>
      <c r="D3217">
        <v>2</v>
      </c>
      <c r="E3217">
        <v>2</v>
      </c>
      <c r="F3217" t="s">
        <v>845</v>
      </c>
      <c r="G3217" t="s">
        <v>6758</v>
      </c>
      <c r="H3217">
        <v>7</v>
      </c>
      <c r="I3217">
        <v>102194</v>
      </c>
      <c r="J3217">
        <v>61</v>
      </c>
      <c r="K3217" t="s">
        <v>7142</v>
      </c>
      <c r="L3217">
        <v>0</v>
      </c>
      <c r="M3217" t="s">
        <v>5520</v>
      </c>
      <c r="N3217">
        <v>159948.21</v>
      </c>
      <c r="O3217">
        <v>0</v>
      </c>
      <c r="P3217">
        <v>0</v>
      </c>
      <c r="Q3217">
        <v>15118.74</v>
      </c>
      <c r="R3217">
        <v>0</v>
      </c>
      <c r="S3217">
        <v>144829.47</v>
      </c>
    </row>
    <row r="3218" spans="1:19" x14ac:dyDescent="0.35">
      <c r="A3218">
        <v>2024</v>
      </c>
      <c r="B3218" t="s">
        <v>5696</v>
      </c>
      <c r="C3218">
        <v>88</v>
      </c>
      <c r="D3218">
        <v>2</v>
      </c>
      <c r="E3218">
        <v>1</v>
      </c>
      <c r="F3218" t="s">
        <v>622</v>
      </c>
      <c r="G3218" t="s">
        <v>7114</v>
      </c>
      <c r="H3218">
        <v>7</v>
      </c>
      <c r="I3218">
        <v>102194</v>
      </c>
      <c r="J3218">
        <v>2</v>
      </c>
      <c r="K3218" t="s">
        <v>7141</v>
      </c>
      <c r="L3218">
        <v>0</v>
      </c>
      <c r="M3218" t="s">
        <v>5520</v>
      </c>
      <c r="N3218">
        <v>4484.2</v>
      </c>
      <c r="O3218">
        <v>0</v>
      </c>
      <c r="P3218">
        <v>0</v>
      </c>
      <c r="Q3218">
        <v>0</v>
      </c>
      <c r="R3218">
        <v>0</v>
      </c>
      <c r="S3218">
        <v>4484.2</v>
      </c>
    </row>
    <row r="3219" spans="1:19" x14ac:dyDescent="0.35">
      <c r="A3219">
        <v>2024</v>
      </c>
      <c r="B3219" t="s">
        <v>5696</v>
      </c>
      <c r="C3219">
        <v>88</v>
      </c>
      <c r="D3219">
        <v>2</v>
      </c>
      <c r="E3219">
        <v>2</v>
      </c>
      <c r="F3219" t="s">
        <v>555</v>
      </c>
      <c r="G3219" t="s">
        <v>6712</v>
      </c>
      <c r="H3219">
        <v>7</v>
      </c>
      <c r="I3219">
        <v>102194</v>
      </c>
      <c r="J3219">
        <v>3</v>
      </c>
      <c r="K3219" t="s">
        <v>7141</v>
      </c>
      <c r="L3219">
        <v>0</v>
      </c>
      <c r="M3219" t="s">
        <v>5520</v>
      </c>
      <c r="N3219">
        <v>7672.39</v>
      </c>
      <c r="O3219">
        <v>0</v>
      </c>
      <c r="P3219">
        <v>0</v>
      </c>
      <c r="Q3219">
        <v>0</v>
      </c>
      <c r="R3219">
        <v>0</v>
      </c>
      <c r="S3219">
        <v>7672.39</v>
      </c>
    </row>
    <row r="3220" spans="1:19" x14ac:dyDescent="0.35">
      <c r="A3220">
        <v>2024</v>
      </c>
      <c r="B3220" t="s">
        <v>5696</v>
      </c>
      <c r="C3220">
        <v>88</v>
      </c>
      <c r="D3220">
        <v>2</v>
      </c>
      <c r="E3220">
        <v>3</v>
      </c>
      <c r="F3220" t="s">
        <v>850</v>
      </c>
      <c r="G3220" t="s">
        <v>6127</v>
      </c>
      <c r="H3220">
        <v>7</v>
      </c>
      <c r="I3220">
        <v>102194</v>
      </c>
      <c r="J3220">
        <v>8</v>
      </c>
      <c r="K3220" t="s">
        <v>7142</v>
      </c>
      <c r="L3220">
        <v>0</v>
      </c>
      <c r="M3220" t="s">
        <v>5520</v>
      </c>
      <c r="N3220">
        <v>6095.34</v>
      </c>
      <c r="O3220">
        <v>0</v>
      </c>
      <c r="P3220">
        <v>0</v>
      </c>
      <c r="Q3220">
        <v>0</v>
      </c>
      <c r="R3220">
        <v>0</v>
      </c>
      <c r="S3220">
        <v>6095.34</v>
      </c>
    </row>
    <row r="3221" spans="1:19" x14ac:dyDescent="0.35">
      <c r="A3221">
        <v>2024</v>
      </c>
      <c r="B3221" t="s">
        <v>5696</v>
      </c>
      <c r="C3221">
        <v>88</v>
      </c>
      <c r="D3221">
        <v>2</v>
      </c>
      <c r="E3221">
        <v>5</v>
      </c>
      <c r="F3221" t="s">
        <v>300</v>
      </c>
      <c r="G3221" t="s">
        <v>6128</v>
      </c>
      <c r="H3221">
        <v>7</v>
      </c>
      <c r="I3221">
        <v>102194</v>
      </c>
      <c r="J3221">
        <v>4</v>
      </c>
      <c r="K3221" t="s">
        <v>7141</v>
      </c>
      <c r="L3221">
        <v>0</v>
      </c>
      <c r="M3221" t="s">
        <v>5520</v>
      </c>
      <c r="N3221">
        <v>9097.51</v>
      </c>
      <c r="O3221">
        <v>0</v>
      </c>
      <c r="P3221">
        <v>0</v>
      </c>
      <c r="Q3221">
        <v>0</v>
      </c>
      <c r="R3221">
        <v>0</v>
      </c>
      <c r="S3221">
        <v>9097.51</v>
      </c>
    </row>
    <row r="3222" spans="1:19" x14ac:dyDescent="0.35">
      <c r="A3222">
        <v>2024</v>
      </c>
      <c r="B3222" t="s">
        <v>5696</v>
      </c>
      <c r="C3222">
        <v>88</v>
      </c>
      <c r="D3222">
        <v>2</v>
      </c>
      <c r="E3222">
        <v>6</v>
      </c>
      <c r="F3222" t="s">
        <v>254</v>
      </c>
      <c r="G3222" t="s">
        <v>6129</v>
      </c>
      <c r="H3222">
        <v>7</v>
      </c>
      <c r="I3222">
        <v>102194</v>
      </c>
      <c r="J3222">
        <v>3</v>
      </c>
      <c r="K3222" t="s">
        <v>7141</v>
      </c>
      <c r="L3222">
        <v>0</v>
      </c>
      <c r="M3222" t="s">
        <v>5520</v>
      </c>
      <c r="N3222">
        <v>735.09</v>
      </c>
      <c r="O3222">
        <v>0</v>
      </c>
      <c r="P3222">
        <v>0</v>
      </c>
      <c r="Q3222">
        <v>0</v>
      </c>
      <c r="R3222">
        <v>0</v>
      </c>
      <c r="S3222">
        <v>735.09</v>
      </c>
    </row>
    <row r="3223" spans="1:19" x14ac:dyDescent="0.35">
      <c r="A3223">
        <v>2024</v>
      </c>
      <c r="B3223" t="s">
        <v>5696</v>
      </c>
      <c r="C3223">
        <v>88</v>
      </c>
      <c r="D3223">
        <v>2</v>
      </c>
      <c r="E3223">
        <v>7</v>
      </c>
      <c r="F3223" t="s">
        <v>311</v>
      </c>
      <c r="G3223" t="s">
        <v>6130</v>
      </c>
      <c r="H3223">
        <v>7</v>
      </c>
      <c r="I3223">
        <v>102194</v>
      </c>
      <c r="J3223">
        <v>3</v>
      </c>
      <c r="K3223" t="s">
        <v>7141</v>
      </c>
      <c r="L3223">
        <v>0</v>
      </c>
      <c r="M3223" t="s">
        <v>5520</v>
      </c>
      <c r="N3223">
        <v>733.53</v>
      </c>
      <c r="O3223">
        <v>0</v>
      </c>
      <c r="P3223">
        <v>0</v>
      </c>
      <c r="Q3223">
        <v>0</v>
      </c>
      <c r="R3223">
        <v>0</v>
      </c>
      <c r="S3223">
        <v>733.53</v>
      </c>
    </row>
    <row r="3224" spans="1:19" x14ac:dyDescent="0.35">
      <c r="A3224">
        <v>2024</v>
      </c>
      <c r="B3224" t="s">
        <v>5696</v>
      </c>
      <c r="C3224">
        <v>88</v>
      </c>
      <c r="D3224">
        <v>2</v>
      </c>
      <c r="E3224">
        <v>8</v>
      </c>
      <c r="F3224" t="s">
        <v>262</v>
      </c>
      <c r="G3224" t="s">
        <v>5697</v>
      </c>
      <c r="H3224">
        <v>7</v>
      </c>
      <c r="I3224">
        <v>102194</v>
      </c>
      <c r="J3224">
        <v>3</v>
      </c>
      <c r="K3224" t="s">
        <v>7141</v>
      </c>
      <c r="L3224">
        <v>0</v>
      </c>
      <c r="M3224" t="s">
        <v>5520</v>
      </c>
      <c r="N3224">
        <v>5564.85</v>
      </c>
      <c r="O3224">
        <v>0</v>
      </c>
      <c r="P3224">
        <v>0</v>
      </c>
      <c r="Q3224">
        <v>0</v>
      </c>
      <c r="R3224">
        <v>0</v>
      </c>
      <c r="S3224">
        <v>5564.85</v>
      </c>
    </row>
    <row r="3225" spans="1:19" x14ac:dyDescent="0.35">
      <c r="A3225">
        <v>2024</v>
      </c>
      <c r="B3225" t="s">
        <v>5696</v>
      </c>
      <c r="C3225">
        <v>88</v>
      </c>
      <c r="D3225">
        <v>2</v>
      </c>
      <c r="E3225">
        <v>9</v>
      </c>
      <c r="F3225" t="s">
        <v>851</v>
      </c>
      <c r="G3225" t="s">
        <v>6131</v>
      </c>
      <c r="H3225">
        <v>7</v>
      </c>
      <c r="I3225">
        <v>102194</v>
      </c>
      <c r="J3225">
        <v>4</v>
      </c>
      <c r="K3225" t="s">
        <v>7141</v>
      </c>
      <c r="L3225">
        <v>0</v>
      </c>
      <c r="M3225" t="s">
        <v>5520</v>
      </c>
      <c r="N3225">
        <v>4961.2299999999996</v>
      </c>
      <c r="O3225">
        <v>0</v>
      </c>
      <c r="P3225">
        <v>0</v>
      </c>
      <c r="Q3225">
        <v>0</v>
      </c>
      <c r="R3225">
        <v>0</v>
      </c>
      <c r="S3225">
        <v>4961.2299999999996</v>
      </c>
    </row>
    <row r="3226" spans="1:19" x14ac:dyDescent="0.35">
      <c r="A3226">
        <v>2024</v>
      </c>
      <c r="B3226" t="s">
        <v>5696</v>
      </c>
      <c r="C3226">
        <v>88</v>
      </c>
      <c r="D3226">
        <v>2</v>
      </c>
      <c r="E3226">
        <v>10</v>
      </c>
      <c r="F3226" t="s">
        <v>643</v>
      </c>
      <c r="G3226" t="s">
        <v>6132</v>
      </c>
      <c r="H3226">
        <v>7</v>
      </c>
      <c r="I3226">
        <v>102194</v>
      </c>
      <c r="J3226">
        <v>4</v>
      </c>
      <c r="K3226" t="s">
        <v>7141</v>
      </c>
      <c r="L3226">
        <v>0</v>
      </c>
      <c r="M3226" t="s">
        <v>5520</v>
      </c>
      <c r="N3226">
        <v>12400.05</v>
      </c>
      <c r="O3226">
        <v>0</v>
      </c>
      <c r="P3226">
        <v>0</v>
      </c>
      <c r="Q3226">
        <v>0</v>
      </c>
      <c r="R3226">
        <v>0</v>
      </c>
      <c r="S3226">
        <v>12400.05</v>
      </c>
    </row>
    <row r="3227" spans="1:19" x14ac:dyDescent="0.35">
      <c r="A3227">
        <v>2024</v>
      </c>
      <c r="B3227" t="s">
        <v>5696</v>
      </c>
      <c r="C3227">
        <v>88</v>
      </c>
      <c r="D3227">
        <v>2</v>
      </c>
      <c r="E3227">
        <v>12</v>
      </c>
      <c r="F3227" t="s">
        <v>624</v>
      </c>
      <c r="G3227" t="s">
        <v>7116</v>
      </c>
      <c r="H3227">
        <v>7</v>
      </c>
      <c r="I3227">
        <v>102194</v>
      </c>
      <c r="J3227">
        <v>2</v>
      </c>
      <c r="K3227" t="s">
        <v>7141</v>
      </c>
      <c r="L3227">
        <v>0</v>
      </c>
      <c r="M3227" t="s">
        <v>5520</v>
      </c>
      <c r="N3227">
        <v>2796.36</v>
      </c>
      <c r="O3227">
        <v>0</v>
      </c>
      <c r="P3227">
        <v>0</v>
      </c>
      <c r="Q3227">
        <v>0</v>
      </c>
      <c r="R3227">
        <v>0</v>
      </c>
      <c r="S3227">
        <v>2796.36</v>
      </c>
    </row>
    <row r="3228" spans="1:19" x14ac:dyDescent="0.35">
      <c r="A3228">
        <v>2024</v>
      </c>
      <c r="B3228" t="s">
        <v>5551</v>
      </c>
      <c r="C3228">
        <v>89</v>
      </c>
      <c r="D3228">
        <v>2</v>
      </c>
      <c r="E3228">
        <v>4</v>
      </c>
      <c r="F3228" t="s">
        <v>354</v>
      </c>
      <c r="G3228" t="s">
        <v>6134</v>
      </c>
      <c r="H3228">
        <v>7</v>
      </c>
      <c r="I3228">
        <v>102194</v>
      </c>
      <c r="J3228">
        <v>102194</v>
      </c>
      <c r="K3228" t="s">
        <v>7141</v>
      </c>
      <c r="L3228">
        <v>0</v>
      </c>
      <c r="M3228" t="s">
        <v>5520</v>
      </c>
      <c r="N3228">
        <v>3899.08</v>
      </c>
      <c r="O3228">
        <v>0</v>
      </c>
      <c r="P3228">
        <v>0</v>
      </c>
      <c r="Q3228">
        <v>0</v>
      </c>
      <c r="R3228">
        <v>0</v>
      </c>
      <c r="S3228">
        <v>3899.08</v>
      </c>
    </row>
    <row r="3229" spans="1:19" x14ac:dyDescent="0.35">
      <c r="A3229">
        <v>2024</v>
      </c>
      <c r="B3229" t="s">
        <v>5551</v>
      </c>
      <c r="C3229">
        <v>89</v>
      </c>
      <c r="D3229">
        <v>2</v>
      </c>
      <c r="E3229">
        <v>8</v>
      </c>
      <c r="F3229" t="s">
        <v>369</v>
      </c>
      <c r="G3229" t="s">
        <v>6714</v>
      </c>
      <c r="H3229">
        <v>7</v>
      </c>
      <c r="I3229">
        <v>102194</v>
      </c>
      <c r="J3229">
        <v>6</v>
      </c>
      <c r="K3229" t="s">
        <v>7141</v>
      </c>
      <c r="L3229">
        <v>0</v>
      </c>
      <c r="M3229" t="s">
        <v>5520</v>
      </c>
      <c r="N3229">
        <v>474.83</v>
      </c>
      <c r="O3229">
        <v>0</v>
      </c>
      <c r="P3229">
        <v>0</v>
      </c>
      <c r="Q3229">
        <v>0</v>
      </c>
      <c r="R3229">
        <v>0</v>
      </c>
      <c r="S3229">
        <v>474.83</v>
      </c>
    </row>
    <row r="3230" spans="1:19" x14ac:dyDescent="0.35">
      <c r="A3230">
        <v>2024</v>
      </c>
      <c r="B3230" t="s">
        <v>5551</v>
      </c>
      <c r="C3230">
        <v>89</v>
      </c>
      <c r="D3230">
        <v>2</v>
      </c>
      <c r="E3230">
        <v>12</v>
      </c>
      <c r="F3230" t="s">
        <v>327</v>
      </c>
      <c r="G3230" t="s">
        <v>6137</v>
      </c>
      <c r="H3230">
        <v>7</v>
      </c>
      <c r="I3230">
        <v>102194</v>
      </c>
      <c r="J3230">
        <v>1998</v>
      </c>
      <c r="K3230" t="s">
        <v>7141</v>
      </c>
      <c r="L3230">
        <v>0</v>
      </c>
      <c r="M3230" t="s">
        <v>5520</v>
      </c>
      <c r="N3230">
        <v>14701.65</v>
      </c>
      <c r="O3230">
        <v>14000</v>
      </c>
      <c r="P3230">
        <v>0</v>
      </c>
      <c r="Q3230">
        <v>8474.65</v>
      </c>
      <c r="R3230">
        <v>0</v>
      </c>
      <c r="S3230">
        <v>20227</v>
      </c>
    </row>
    <row r="3231" spans="1:19" x14ac:dyDescent="0.35">
      <c r="A3231">
        <v>2024</v>
      </c>
      <c r="B3231" t="s">
        <v>5551</v>
      </c>
      <c r="C3231">
        <v>89</v>
      </c>
      <c r="D3231">
        <v>2</v>
      </c>
      <c r="E3231">
        <v>13</v>
      </c>
      <c r="F3231" t="s">
        <v>125</v>
      </c>
      <c r="G3231" t="s">
        <v>6138</v>
      </c>
      <c r="H3231">
        <v>7</v>
      </c>
      <c r="I3231">
        <v>102194</v>
      </c>
      <c r="J3231">
        <v>4</v>
      </c>
      <c r="K3231" t="s">
        <v>7141</v>
      </c>
      <c r="L3231">
        <v>0</v>
      </c>
      <c r="M3231" t="s">
        <v>5520</v>
      </c>
      <c r="N3231">
        <v>1611.96</v>
      </c>
      <c r="O3231">
        <v>0</v>
      </c>
      <c r="P3231">
        <v>0</v>
      </c>
      <c r="Q3231">
        <v>0</v>
      </c>
      <c r="R3231">
        <v>0</v>
      </c>
      <c r="S3231">
        <v>1611.96</v>
      </c>
    </row>
    <row r="3232" spans="1:19" x14ac:dyDescent="0.35">
      <c r="A3232">
        <v>2024</v>
      </c>
      <c r="B3232" t="s">
        <v>5868</v>
      </c>
      <c r="C3232">
        <v>90</v>
      </c>
      <c r="D3232">
        <v>2</v>
      </c>
      <c r="E3232">
        <v>1</v>
      </c>
      <c r="F3232" t="s">
        <v>838</v>
      </c>
      <c r="G3232" t="s">
        <v>6140</v>
      </c>
      <c r="H3232">
        <v>7</v>
      </c>
      <c r="I3232">
        <v>102194</v>
      </c>
      <c r="J3232" t="s">
        <v>7177</v>
      </c>
      <c r="K3232" t="s">
        <v>7141</v>
      </c>
      <c r="L3232">
        <v>0</v>
      </c>
      <c r="M3232" t="s">
        <v>5520</v>
      </c>
      <c r="N3232">
        <v>13024.66</v>
      </c>
      <c r="O3232">
        <v>0</v>
      </c>
      <c r="P3232">
        <v>0</v>
      </c>
      <c r="Q3232">
        <v>0</v>
      </c>
      <c r="R3232">
        <v>0</v>
      </c>
      <c r="S3232">
        <v>13024.66</v>
      </c>
    </row>
    <row r="3233" spans="1:19" x14ac:dyDescent="0.35">
      <c r="A3233">
        <v>2024</v>
      </c>
      <c r="B3233" t="s">
        <v>5868</v>
      </c>
      <c r="C3233">
        <v>90</v>
      </c>
      <c r="D3233">
        <v>2</v>
      </c>
      <c r="E3233">
        <v>3</v>
      </c>
      <c r="F3233" t="s">
        <v>300</v>
      </c>
      <c r="G3233" t="s">
        <v>6716</v>
      </c>
      <c r="H3233">
        <v>7</v>
      </c>
      <c r="I3233">
        <v>102194</v>
      </c>
      <c r="J3233">
        <v>3</v>
      </c>
      <c r="K3233" t="s">
        <v>7141</v>
      </c>
      <c r="L3233">
        <v>0</v>
      </c>
      <c r="M3233" t="s">
        <v>5520</v>
      </c>
      <c r="N3233">
        <v>10510.32</v>
      </c>
      <c r="O3233">
        <v>0</v>
      </c>
      <c r="P3233">
        <v>0</v>
      </c>
      <c r="Q3233">
        <v>0</v>
      </c>
      <c r="R3233">
        <v>0</v>
      </c>
      <c r="S3233">
        <v>10510.32</v>
      </c>
    </row>
    <row r="3234" spans="1:19" x14ac:dyDescent="0.35">
      <c r="A3234">
        <v>2024</v>
      </c>
      <c r="B3234" t="s">
        <v>5868</v>
      </c>
      <c r="C3234">
        <v>90</v>
      </c>
      <c r="D3234">
        <v>2</v>
      </c>
      <c r="E3234">
        <v>4</v>
      </c>
      <c r="F3234" t="s">
        <v>254</v>
      </c>
      <c r="G3234" t="s">
        <v>6157</v>
      </c>
      <c r="H3234">
        <v>7</v>
      </c>
      <c r="I3234">
        <v>102194</v>
      </c>
      <c r="J3234">
        <v>102194</v>
      </c>
      <c r="K3234" t="s">
        <v>7141</v>
      </c>
      <c r="L3234">
        <v>0</v>
      </c>
      <c r="M3234" t="s">
        <v>5520</v>
      </c>
      <c r="N3234">
        <v>20609</v>
      </c>
      <c r="O3234">
        <v>246.35</v>
      </c>
      <c r="P3234">
        <v>0</v>
      </c>
      <c r="Q3234">
        <v>0</v>
      </c>
      <c r="R3234">
        <v>0</v>
      </c>
      <c r="S3234">
        <v>20855.349999999999</v>
      </c>
    </row>
    <row r="3235" spans="1:19" x14ac:dyDescent="0.35">
      <c r="A3235">
        <v>2024</v>
      </c>
      <c r="B3235" t="s">
        <v>5868</v>
      </c>
      <c r="C3235">
        <v>90</v>
      </c>
      <c r="D3235">
        <v>2</v>
      </c>
      <c r="E3235">
        <v>5</v>
      </c>
      <c r="F3235" t="s">
        <v>642</v>
      </c>
      <c r="G3235" t="s">
        <v>6717</v>
      </c>
      <c r="H3235">
        <v>7</v>
      </c>
      <c r="I3235">
        <v>102194</v>
      </c>
      <c r="J3235">
        <v>102194</v>
      </c>
      <c r="K3235" t="s">
        <v>7141</v>
      </c>
      <c r="L3235">
        <v>0</v>
      </c>
      <c r="M3235" t="s">
        <v>5520</v>
      </c>
      <c r="N3235">
        <v>28861.759999999998</v>
      </c>
      <c r="O3235">
        <v>0</v>
      </c>
      <c r="P3235">
        <v>0</v>
      </c>
      <c r="Q3235">
        <v>0</v>
      </c>
      <c r="R3235">
        <v>0</v>
      </c>
      <c r="S3235">
        <v>28861.759999999998</v>
      </c>
    </row>
    <row r="3236" spans="1:19" x14ac:dyDescent="0.35">
      <c r="A3236">
        <v>2024</v>
      </c>
      <c r="B3236" t="s">
        <v>5868</v>
      </c>
      <c r="C3236">
        <v>90</v>
      </c>
      <c r="D3236">
        <v>2</v>
      </c>
      <c r="E3236">
        <v>9</v>
      </c>
      <c r="F3236" t="s">
        <v>278</v>
      </c>
      <c r="G3236" t="s">
        <v>6143</v>
      </c>
      <c r="H3236">
        <v>7</v>
      </c>
      <c r="I3236">
        <v>102194</v>
      </c>
      <c r="J3236">
        <v>1</v>
      </c>
      <c r="K3236" t="s">
        <v>7141</v>
      </c>
      <c r="L3236">
        <v>0</v>
      </c>
      <c r="M3236" t="s">
        <v>5520</v>
      </c>
      <c r="N3236">
        <v>6223.19</v>
      </c>
      <c r="O3236">
        <v>0</v>
      </c>
      <c r="P3236">
        <v>0</v>
      </c>
      <c r="Q3236">
        <v>3100</v>
      </c>
      <c r="R3236">
        <v>0</v>
      </c>
      <c r="S3236">
        <v>3123.19</v>
      </c>
    </row>
    <row r="3237" spans="1:19" x14ac:dyDescent="0.35">
      <c r="A3237">
        <v>2024</v>
      </c>
      <c r="B3237" t="s">
        <v>5773</v>
      </c>
      <c r="C3237">
        <v>91</v>
      </c>
      <c r="D3237">
        <v>2</v>
      </c>
      <c r="E3237">
        <v>1</v>
      </c>
      <c r="F3237" t="s">
        <v>857</v>
      </c>
      <c r="G3237" t="s">
        <v>6144</v>
      </c>
      <c r="H3237">
        <v>7</v>
      </c>
      <c r="I3237">
        <v>102194</v>
      </c>
      <c r="J3237">
        <v>4</v>
      </c>
      <c r="K3237" t="s">
        <v>7141</v>
      </c>
      <c r="L3237">
        <v>0</v>
      </c>
      <c r="M3237" t="s">
        <v>5520</v>
      </c>
      <c r="N3237">
        <v>4218.78</v>
      </c>
      <c r="O3237">
        <v>0</v>
      </c>
      <c r="P3237">
        <v>0</v>
      </c>
      <c r="Q3237">
        <v>0</v>
      </c>
      <c r="R3237">
        <v>0</v>
      </c>
      <c r="S3237">
        <v>4218.78</v>
      </c>
    </row>
    <row r="3238" spans="1:19" x14ac:dyDescent="0.35">
      <c r="A3238">
        <v>2024</v>
      </c>
      <c r="B3238" t="s">
        <v>5773</v>
      </c>
      <c r="C3238">
        <v>91</v>
      </c>
      <c r="D3238">
        <v>2</v>
      </c>
      <c r="E3238">
        <v>2</v>
      </c>
      <c r="F3238" t="s">
        <v>521</v>
      </c>
      <c r="G3238" t="s">
        <v>6718</v>
      </c>
      <c r="H3238">
        <v>7</v>
      </c>
      <c r="I3238">
        <v>102194</v>
      </c>
      <c r="J3238">
        <v>3</v>
      </c>
      <c r="K3238" t="s">
        <v>7141</v>
      </c>
      <c r="L3238">
        <v>0</v>
      </c>
      <c r="M3238" t="s">
        <v>5520</v>
      </c>
      <c r="N3238">
        <v>673.15</v>
      </c>
      <c r="O3238">
        <v>0</v>
      </c>
      <c r="P3238">
        <v>0</v>
      </c>
      <c r="Q3238">
        <v>0</v>
      </c>
      <c r="R3238">
        <v>0</v>
      </c>
      <c r="S3238">
        <v>673.15</v>
      </c>
    </row>
    <row r="3239" spans="1:19" x14ac:dyDescent="0.35">
      <c r="A3239">
        <v>2024</v>
      </c>
      <c r="B3239" t="s">
        <v>5773</v>
      </c>
      <c r="C3239">
        <v>91</v>
      </c>
      <c r="D3239">
        <v>2</v>
      </c>
      <c r="E3239">
        <v>3</v>
      </c>
      <c r="F3239" t="s">
        <v>637</v>
      </c>
      <c r="G3239" t="s">
        <v>6145</v>
      </c>
      <c r="H3239">
        <v>7</v>
      </c>
      <c r="I3239">
        <v>102194</v>
      </c>
      <c r="J3239">
        <v>102194</v>
      </c>
      <c r="K3239" t="s">
        <v>7141</v>
      </c>
      <c r="L3239">
        <v>0</v>
      </c>
      <c r="M3239" t="s">
        <v>5520</v>
      </c>
      <c r="N3239">
        <v>1379.45</v>
      </c>
      <c r="O3239">
        <v>0</v>
      </c>
      <c r="P3239">
        <v>0</v>
      </c>
      <c r="Q3239">
        <v>500</v>
      </c>
      <c r="R3239">
        <v>0</v>
      </c>
      <c r="S3239">
        <v>879.45</v>
      </c>
    </row>
    <row r="3240" spans="1:19" x14ac:dyDescent="0.35">
      <c r="A3240">
        <v>2024</v>
      </c>
      <c r="B3240" t="s">
        <v>5773</v>
      </c>
      <c r="C3240">
        <v>91</v>
      </c>
      <c r="D3240">
        <v>2</v>
      </c>
      <c r="E3240">
        <v>4</v>
      </c>
      <c r="F3240" t="s">
        <v>300</v>
      </c>
      <c r="G3240" t="s">
        <v>6719</v>
      </c>
      <c r="H3240">
        <v>7</v>
      </c>
      <c r="I3240">
        <v>102194</v>
      </c>
      <c r="J3240">
        <v>3</v>
      </c>
      <c r="K3240" t="s">
        <v>7141</v>
      </c>
      <c r="L3240">
        <v>0</v>
      </c>
      <c r="M3240" t="s">
        <v>5520</v>
      </c>
      <c r="N3240">
        <v>6437.62</v>
      </c>
      <c r="O3240">
        <v>4700</v>
      </c>
      <c r="P3240">
        <v>0</v>
      </c>
      <c r="Q3240">
        <v>5130.8599999999997</v>
      </c>
      <c r="R3240">
        <v>0</v>
      </c>
      <c r="S3240">
        <v>6006.76</v>
      </c>
    </row>
    <row r="3241" spans="1:19" x14ac:dyDescent="0.35">
      <c r="A3241">
        <v>2024</v>
      </c>
      <c r="B3241" t="s">
        <v>5773</v>
      </c>
      <c r="C3241">
        <v>91</v>
      </c>
      <c r="D3241">
        <v>2</v>
      </c>
      <c r="E3241">
        <v>8</v>
      </c>
      <c r="F3241" t="s">
        <v>633</v>
      </c>
      <c r="G3241" t="s">
        <v>6720</v>
      </c>
      <c r="H3241">
        <v>7</v>
      </c>
      <c r="I3241">
        <v>102194</v>
      </c>
      <c r="J3241">
        <v>2</v>
      </c>
      <c r="K3241" t="s">
        <v>7141</v>
      </c>
      <c r="L3241">
        <v>0</v>
      </c>
      <c r="M3241" t="s">
        <v>5520</v>
      </c>
      <c r="N3241">
        <v>38783.120000000003</v>
      </c>
      <c r="O3241">
        <v>0</v>
      </c>
      <c r="P3241">
        <v>0</v>
      </c>
      <c r="Q3241">
        <v>0</v>
      </c>
      <c r="R3241">
        <v>0</v>
      </c>
      <c r="S3241">
        <v>38783.120000000003</v>
      </c>
    </row>
    <row r="3242" spans="1:19" x14ac:dyDescent="0.35">
      <c r="A3242">
        <v>2024</v>
      </c>
      <c r="B3242" t="s">
        <v>5773</v>
      </c>
      <c r="C3242">
        <v>91</v>
      </c>
      <c r="D3242">
        <v>2</v>
      </c>
      <c r="E3242">
        <v>9</v>
      </c>
      <c r="F3242" t="s">
        <v>859</v>
      </c>
      <c r="G3242" t="s">
        <v>5774</v>
      </c>
      <c r="H3242">
        <v>7</v>
      </c>
      <c r="I3242">
        <v>102194</v>
      </c>
      <c r="J3242">
        <v>5</v>
      </c>
      <c r="K3242" t="s">
        <v>7141</v>
      </c>
      <c r="L3242">
        <v>0</v>
      </c>
      <c r="M3242" t="s">
        <v>5520</v>
      </c>
      <c r="N3242">
        <v>8034.15</v>
      </c>
      <c r="O3242">
        <v>0</v>
      </c>
      <c r="P3242">
        <v>0</v>
      </c>
      <c r="Q3242">
        <v>0</v>
      </c>
      <c r="R3242">
        <v>0</v>
      </c>
      <c r="S3242">
        <v>8034.15</v>
      </c>
    </row>
    <row r="3243" spans="1:19" x14ac:dyDescent="0.35">
      <c r="A3243">
        <v>2024</v>
      </c>
      <c r="B3243" t="s">
        <v>5773</v>
      </c>
      <c r="C3243">
        <v>91</v>
      </c>
      <c r="D3243">
        <v>2</v>
      </c>
      <c r="E3243">
        <v>10</v>
      </c>
      <c r="F3243" t="s">
        <v>860</v>
      </c>
      <c r="G3243" t="s">
        <v>7178</v>
      </c>
      <c r="H3243">
        <v>7</v>
      </c>
      <c r="I3243">
        <v>102194</v>
      </c>
      <c r="J3243">
        <v>4</v>
      </c>
      <c r="K3243" t="s">
        <v>7141</v>
      </c>
      <c r="L3243">
        <v>0</v>
      </c>
      <c r="M3243" t="s">
        <v>5520</v>
      </c>
      <c r="N3243">
        <v>44451.74</v>
      </c>
      <c r="O3243">
        <v>0</v>
      </c>
      <c r="P3243">
        <v>0</v>
      </c>
      <c r="Q3243">
        <v>0</v>
      </c>
      <c r="R3243">
        <v>0</v>
      </c>
      <c r="S3243">
        <v>44451.74</v>
      </c>
    </row>
    <row r="3244" spans="1:19" x14ac:dyDescent="0.35">
      <c r="A3244">
        <v>2024</v>
      </c>
      <c r="B3244" t="s">
        <v>5773</v>
      </c>
      <c r="C3244">
        <v>91</v>
      </c>
      <c r="D3244">
        <v>2</v>
      </c>
      <c r="E3244">
        <v>11</v>
      </c>
      <c r="F3244" t="s">
        <v>278</v>
      </c>
      <c r="G3244" t="s">
        <v>6147</v>
      </c>
      <c r="H3244">
        <v>7</v>
      </c>
      <c r="I3244">
        <v>102194</v>
      </c>
      <c r="J3244">
        <v>4</v>
      </c>
      <c r="K3244" t="s">
        <v>7141</v>
      </c>
      <c r="L3244">
        <v>0</v>
      </c>
      <c r="M3244" t="s">
        <v>5520</v>
      </c>
      <c r="N3244">
        <v>61794.28</v>
      </c>
      <c r="O3244">
        <v>0</v>
      </c>
      <c r="P3244">
        <v>0</v>
      </c>
      <c r="Q3244">
        <v>49000</v>
      </c>
      <c r="R3244">
        <v>0</v>
      </c>
      <c r="S3244">
        <v>12794.28</v>
      </c>
    </row>
    <row r="3245" spans="1:19" x14ac:dyDescent="0.35">
      <c r="A3245">
        <v>2024</v>
      </c>
      <c r="B3245" t="s">
        <v>5775</v>
      </c>
      <c r="C3245">
        <v>92</v>
      </c>
      <c r="D3245">
        <v>2</v>
      </c>
      <c r="E3245">
        <v>1</v>
      </c>
      <c r="F3245" t="s">
        <v>574</v>
      </c>
      <c r="G3245" t="s">
        <v>6258</v>
      </c>
      <c r="H3245">
        <v>7</v>
      </c>
      <c r="I3245">
        <v>102194</v>
      </c>
      <c r="J3245">
        <v>61</v>
      </c>
      <c r="K3245" t="s">
        <v>7142</v>
      </c>
      <c r="L3245">
        <v>0</v>
      </c>
      <c r="M3245" t="s">
        <v>5520</v>
      </c>
      <c r="N3245">
        <v>153830.92000000001</v>
      </c>
      <c r="O3245">
        <v>56113</v>
      </c>
      <c r="P3245">
        <v>0</v>
      </c>
      <c r="Q3245">
        <v>12903.2</v>
      </c>
      <c r="R3245">
        <v>0</v>
      </c>
      <c r="S3245">
        <v>197040.72</v>
      </c>
    </row>
    <row r="3246" spans="1:19" x14ac:dyDescent="0.35">
      <c r="A3246">
        <v>2024</v>
      </c>
      <c r="B3246" t="s">
        <v>5775</v>
      </c>
      <c r="C3246">
        <v>92</v>
      </c>
      <c r="D3246">
        <v>2</v>
      </c>
      <c r="E3246">
        <v>3</v>
      </c>
      <c r="F3246" t="s">
        <v>862</v>
      </c>
      <c r="G3246" t="s">
        <v>5776</v>
      </c>
      <c r="H3246">
        <v>7</v>
      </c>
      <c r="I3246">
        <v>102194</v>
      </c>
      <c r="J3246">
        <v>61</v>
      </c>
      <c r="K3246" t="s">
        <v>7142</v>
      </c>
      <c r="L3246">
        <v>0</v>
      </c>
      <c r="M3246" t="s">
        <v>5520</v>
      </c>
      <c r="N3246">
        <v>20900.41</v>
      </c>
      <c r="O3246">
        <v>0</v>
      </c>
      <c r="P3246">
        <v>0</v>
      </c>
      <c r="Q3246">
        <v>0</v>
      </c>
      <c r="R3246">
        <v>0</v>
      </c>
      <c r="S3246">
        <v>20900.41</v>
      </c>
    </row>
    <row r="3247" spans="1:19" x14ac:dyDescent="0.35">
      <c r="A3247">
        <v>2024</v>
      </c>
      <c r="B3247" t="s">
        <v>5775</v>
      </c>
      <c r="C3247">
        <v>92</v>
      </c>
      <c r="D3247">
        <v>2</v>
      </c>
      <c r="E3247">
        <v>4</v>
      </c>
      <c r="F3247" t="s">
        <v>254</v>
      </c>
      <c r="G3247" t="s">
        <v>6259</v>
      </c>
      <c r="H3247">
        <v>7</v>
      </c>
      <c r="I3247">
        <v>102194</v>
      </c>
      <c r="J3247">
        <v>61</v>
      </c>
      <c r="K3247" t="s">
        <v>7142</v>
      </c>
      <c r="L3247">
        <v>0</v>
      </c>
      <c r="M3247" t="s">
        <v>5520</v>
      </c>
      <c r="N3247">
        <v>15483.06</v>
      </c>
      <c r="O3247">
        <v>11300</v>
      </c>
      <c r="P3247">
        <v>0</v>
      </c>
      <c r="Q3247">
        <v>0</v>
      </c>
      <c r="R3247">
        <v>0</v>
      </c>
      <c r="S3247">
        <v>26783.06</v>
      </c>
    </row>
    <row r="3248" spans="1:19" x14ac:dyDescent="0.35">
      <c r="A3248">
        <v>2024</v>
      </c>
      <c r="B3248" t="s">
        <v>5775</v>
      </c>
      <c r="C3248">
        <v>92</v>
      </c>
      <c r="D3248">
        <v>2</v>
      </c>
      <c r="E3248">
        <v>9</v>
      </c>
      <c r="F3248" t="s">
        <v>125</v>
      </c>
      <c r="G3248" t="s">
        <v>6262</v>
      </c>
      <c r="H3248">
        <v>7</v>
      </c>
      <c r="I3248">
        <v>102194</v>
      </c>
      <c r="J3248">
        <v>61</v>
      </c>
      <c r="K3248" t="s">
        <v>7141</v>
      </c>
      <c r="L3248">
        <v>0</v>
      </c>
      <c r="M3248" t="s">
        <v>5520</v>
      </c>
      <c r="N3248">
        <v>2618.8000000000002</v>
      </c>
      <c r="O3248">
        <v>0</v>
      </c>
      <c r="P3248">
        <v>0</v>
      </c>
      <c r="Q3248">
        <v>0</v>
      </c>
      <c r="R3248">
        <v>0</v>
      </c>
      <c r="S3248">
        <v>2618.8000000000002</v>
      </c>
    </row>
    <row r="3249" spans="1:19" x14ac:dyDescent="0.35">
      <c r="A3249">
        <v>2024</v>
      </c>
      <c r="B3249" t="s">
        <v>5663</v>
      </c>
      <c r="C3249">
        <v>1</v>
      </c>
      <c r="D3249">
        <v>2</v>
      </c>
      <c r="E3249">
        <v>5</v>
      </c>
      <c r="F3249" t="s">
        <v>258</v>
      </c>
      <c r="G3249" t="s">
        <v>5893</v>
      </c>
      <c r="H3249">
        <v>7</v>
      </c>
      <c r="I3249">
        <v>102194</v>
      </c>
      <c r="J3249">
        <v>61</v>
      </c>
      <c r="K3249" t="s">
        <v>7179</v>
      </c>
      <c r="L3249">
        <v>0</v>
      </c>
      <c r="M3249" t="s">
        <v>5520</v>
      </c>
      <c r="N3249">
        <v>4078.46</v>
      </c>
      <c r="O3249">
        <v>0</v>
      </c>
      <c r="P3249">
        <v>0</v>
      </c>
      <c r="Q3249">
        <v>0</v>
      </c>
      <c r="R3249">
        <v>0</v>
      </c>
      <c r="S3249">
        <v>4078.46</v>
      </c>
    </row>
    <row r="3250" spans="1:19" x14ac:dyDescent="0.35">
      <c r="A3250">
        <v>2024</v>
      </c>
      <c r="B3250" t="s">
        <v>5523</v>
      </c>
      <c r="C3250">
        <v>2</v>
      </c>
      <c r="D3250">
        <v>2</v>
      </c>
      <c r="E3250">
        <v>1</v>
      </c>
      <c r="F3250" t="s">
        <v>288</v>
      </c>
      <c r="G3250" t="s">
        <v>5524</v>
      </c>
      <c r="H3250">
        <v>7</v>
      </c>
      <c r="I3250">
        <v>102194</v>
      </c>
      <c r="J3250">
        <v>61</v>
      </c>
      <c r="K3250" t="s">
        <v>7179</v>
      </c>
      <c r="L3250">
        <v>0</v>
      </c>
      <c r="M3250" t="s">
        <v>5520</v>
      </c>
      <c r="N3250">
        <v>1526.73</v>
      </c>
      <c r="O3250">
        <v>0</v>
      </c>
      <c r="P3250">
        <v>0</v>
      </c>
      <c r="Q3250">
        <v>0</v>
      </c>
      <c r="R3250">
        <v>0</v>
      </c>
      <c r="S3250">
        <v>1526.73</v>
      </c>
    </row>
    <row r="3251" spans="1:19" x14ac:dyDescent="0.35">
      <c r="A3251">
        <v>2024</v>
      </c>
      <c r="B3251" t="s">
        <v>5523</v>
      </c>
      <c r="C3251">
        <v>2</v>
      </c>
      <c r="D3251">
        <v>2</v>
      </c>
      <c r="E3251">
        <v>2</v>
      </c>
      <c r="F3251" t="s">
        <v>291</v>
      </c>
      <c r="G3251" t="s">
        <v>5805</v>
      </c>
      <c r="H3251">
        <v>7</v>
      </c>
      <c r="I3251">
        <v>102194</v>
      </c>
      <c r="J3251">
        <v>61</v>
      </c>
      <c r="K3251" t="s">
        <v>7179</v>
      </c>
      <c r="L3251">
        <v>0</v>
      </c>
      <c r="M3251" t="s">
        <v>5520</v>
      </c>
      <c r="N3251">
        <v>35776.68</v>
      </c>
      <c r="O3251">
        <v>0</v>
      </c>
      <c r="P3251">
        <v>0</v>
      </c>
      <c r="Q3251">
        <v>0</v>
      </c>
      <c r="R3251">
        <v>0</v>
      </c>
      <c r="S3251">
        <v>35776.68</v>
      </c>
    </row>
    <row r="3252" spans="1:19" x14ac:dyDescent="0.35">
      <c r="A3252">
        <v>2024</v>
      </c>
      <c r="B3252" t="s">
        <v>5523</v>
      </c>
      <c r="C3252">
        <v>2</v>
      </c>
      <c r="D3252">
        <v>2</v>
      </c>
      <c r="E3252">
        <v>3</v>
      </c>
      <c r="F3252" t="s">
        <v>294</v>
      </c>
      <c r="G3252" t="s">
        <v>5606</v>
      </c>
      <c r="H3252">
        <v>7</v>
      </c>
      <c r="I3252">
        <v>102194</v>
      </c>
      <c r="J3252">
        <v>61</v>
      </c>
      <c r="K3252" t="s">
        <v>7179</v>
      </c>
      <c r="L3252">
        <v>0</v>
      </c>
      <c r="M3252" t="s">
        <v>5520</v>
      </c>
      <c r="N3252">
        <v>47460.43</v>
      </c>
      <c r="O3252">
        <v>0</v>
      </c>
      <c r="P3252">
        <v>0</v>
      </c>
      <c r="Q3252">
        <v>0</v>
      </c>
      <c r="R3252">
        <v>0</v>
      </c>
      <c r="S3252">
        <v>47460.43</v>
      </c>
    </row>
    <row r="3253" spans="1:19" x14ac:dyDescent="0.35">
      <c r="A3253">
        <v>2024</v>
      </c>
      <c r="B3253" t="s">
        <v>5523</v>
      </c>
      <c r="C3253">
        <v>2</v>
      </c>
      <c r="D3253">
        <v>2</v>
      </c>
      <c r="E3253">
        <v>9</v>
      </c>
      <c r="F3253" t="s">
        <v>311</v>
      </c>
      <c r="G3253" t="s">
        <v>5900</v>
      </c>
      <c r="H3253">
        <v>7</v>
      </c>
      <c r="I3253">
        <v>102194</v>
      </c>
      <c r="J3253">
        <v>61</v>
      </c>
      <c r="K3253" t="s">
        <v>7179</v>
      </c>
      <c r="L3253">
        <v>0</v>
      </c>
      <c r="M3253" t="s">
        <v>5520</v>
      </c>
      <c r="N3253">
        <v>7257.39</v>
      </c>
      <c r="O3253">
        <v>0</v>
      </c>
      <c r="P3253">
        <v>0</v>
      </c>
      <c r="Q3253">
        <v>2008.5</v>
      </c>
      <c r="R3253">
        <v>0</v>
      </c>
      <c r="S3253">
        <v>5248.89</v>
      </c>
    </row>
    <row r="3254" spans="1:19" x14ac:dyDescent="0.35">
      <c r="A3254">
        <v>2024</v>
      </c>
      <c r="B3254" t="s">
        <v>5523</v>
      </c>
      <c r="C3254">
        <v>2</v>
      </c>
      <c r="D3254">
        <v>2</v>
      </c>
      <c r="E3254">
        <v>13</v>
      </c>
      <c r="F3254" t="s">
        <v>262</v>
      </c>
      <c r="G3254" t="s">
        <v>5902</v>
      </c>
      <c r="H3254">
        <v>7</v>
      </c>
      <c r="I3254">
        <v>102194</v>
      </c>
      <c r="J3254">
        <v>61</v>
      </c>
      <c r="K3254" t="s">
        <v>7179</v>
      </c>
      <c r="L3254">
        <v>0</v>
      </c>
      <c r="M3254" t="s">
        <v>5520</v>
      </c>
      <c r="N3254">
        <v>10090.969999999999</v>
      </c>
      <c r="O3254">
        <v>0</v>
      </c>
      <c r="P3254">
        <v>0</v>
      </c>
      <c r="Q3254">
        <v>0</v>
      </c>
      <c r="R3254">
        <v>0</v>
      </c>
      <c r="S3254">
        <v>10090.969999999999</v>
      </c>
    </row>
    <row r="3255" spans="1:19" x14ac:dyDescent="0.35">
      <c r="A3255">
        <v>2024</v>
      </c>
      <c r="B3255" t="s">
        <v>5523</v>
      </c>
      <c r="C3255">
        <v>2</v>
      </c>
      <c r="D3255">
        <v>2</v>
      </c>
      <c r="E3255">
        <v>14</v>
      </c>
      <c r="F3255" t="s">
        <v>327</v>
      </c>
      <c r="G3255" t="s">
        <v>6364</v>
      </c>
      <c r="H3255">
        <v>7</v>
      </c>
      <c r="I3255">
        <v>102194</v>
      </c>
      <c r="J3255">
        <v>61</v>
      </c>
      <c r="K3255" t="s">
        <v>7179</v>
      </c>
      <c r="L3255">
        <v>0</v>
      </c>
      <c r="M3255" t="s">
        <v>5520</v>
      </c>
      <c r="N3255">
        <v>24999.71</v>
      </c>
      <c r="O3255">
        <v>350414.07</v>
      </c>
      <c r="P3255">
        <v>0</v>
      </c>
      <c r="Q3255">
        <v>109909.44</v>
      </c>
      <c r="R3255">
        <v>0</v>
      </c>
      <c r="S3255">
        <v>265504.34000000003</v>
      </c>
    </row>
    <row r="3256" spans="1:19" x14ac:dyDescent="0.35">
      <c r="A3256">
        <v>2024</v>
      </c>
      <c r="B3256" t="s">
        <v>5523</v>
      </c>
      <c r="C3256">
        <v>2</v>
      </c>
      <c r="D3256">
        <v>2</v>
      </c>
      <c r="E3256">
        <v>17</v>
      </c>
      <c r="F3256" t="s">
        <v>340</v>
      </c>
      <c r="G3256" t="s">
        <v>5608</v>
      </c>
      <c r="H3256">
        <v>7</v>
      </c>
      <c r="I3256">
        <v>102194</v>
      </c>
      <c r="J3256">
        <v>61</v>
      </c>
      <c r="K3256" t="s">
        <v>7179</v>
      </c>
      <c r="L3256">
        <v>0</v>
      </c>
      <c r="M3256" t="s">
        <v>5520</v>
      </c>
      <c r="N3256">
        <v>42195.83</v>
      </c>
      <c r="O3256">
        <v>0</v>
      </c>
      <c r="P3256">
        <v>0</v>
      </c>
      <c r="Q3256">
        <v>0</v>
      </c>
      <c r="R3256">
        <v>0</v>
      </c>
      <c r="S3256">
        <v>42195.83</v>
      </c>
    </row>
    <row r="3257" spans="1:19" x14ac:dyDescent="0.35">
      <c r="A3257">
        <v>2024</v>
      </c>
      <c r="B3257" t="s">
        <v>5523</v>
      </c>
      <c r="C3257">
        <v>2</v>
      </c>
      <c r="D3257">
        <v>2</v>
      </c>
      <c r="E3257">
        <v>18</v>
      </c>
      <c r="F3257" t="s">
        <v>344</v>
      </c>
      <c r="G3257" t="s">
        <v>6168</v>
      </c>
      <c r="H3257">
        <v>7</v>
      </c>
      <c r="I3257">
        <v>102194</v>
      </c>
      <c r="J3257">
        <v>5555</v>
      </c>
      <c r="K3257" t="s">
        <v>7179</v>
      </c>
      <c r="L3257">
        <v>0</v>
      </c>
      <c r="M3257" t="s">
        <v>5520</v>
      </c>
      <c r="N3257">
        <v>160440.09</v>
      </c>
      <c r="O3257">
        <v>0</v>
      </c>
      <c r="P3257">
        <v>0</v>
      </c>
      <c r="Q3257">
        <v>0</v>
      </c>
      <c r="R3257">
        <v>0</v>
      </c>
      <c r="S3257">
        <v>160440.09</v>
      </c>
    </row>
    <row r="3258" spans="1:19" x14ac:dyDescent="0.35">
      <c r="A3258">
        <v>2024</v>
      </c>
      <c r="B3258" t="s">
        <v>5523</v>
      </c>
      <c r="C3258">
        <v>2</v>
      </c>
      <c r="D3258">
        <v>2</v>
      </c>
      <c r="E3258">
        <v>19</v>
      </c>
      <c r="F3258" t="s">
        <v>125</v>
      </c>
      <c r="G3258" t="s">
        <v>6169</v>
      </c>
      <c r="H3258">
        <v>7</v>
      </c>
      <c r="I3258">
        <v>102194</v>
      </c>
      <c r="J3258">
        <v>61</v>
      </c>
      <c r="K3258" t="s">
        <v>7179</v>
      </c>
      <c r="L3258">
        <v>0</v>
      </c>
      <c r="M3258" t="s">
        <v>5520</v>
      </c>
      <c r="N3258">
        <v>1767.93</v>
      </c>
      <c r="O3258">
        <v>0</v>
      </c>
      <c r="P3258">
        <v>0</v>
      </c>
      <c r="Q3258">
        <v>0</v>
      </c>
      <c r="R3258">
        <v>0</v>
      </c>
      <c r="S3258">
        <v>1767.93</v>
      </c>
    </row>
    <row r="3259" spans="1:19" x14ac:dyDescent="0.35">
      <c r="A3259">
        <v>2024</v>
      </c>
      <c r="B3259" t="s">
        <v>5523</v>
      </c>
      <c r="C3259">
        <v>2</v>
      </c>
      <c r="D3259">
        <v>2</v>
      </c>
      <c r="E3259">
        <v>20</v>
      </c>
      <c r="F3259" t="s">
        <v>351</v>
      </c>
      <c r="G3259" t="s">
        <v>5536</v>
      </c>
      <c r="H3259">
        <v>7</v>
      </c>
      <c r="I3259">
        <v>102194</v>
      </c>
      <c r="J3259">
        <v>104</v>
      </c>
      <c r="K3259" t="s">
        <v>7180</v>
      </c>
      <c r="L3259">
        <v>0</v>
      </c>
      <c r="M3259" t="s">
        <v>5520</v>
      </c>
      <c r="N3259">
        <v>528967.81999999995</v>
      </c>
      <c r="O3259">
        <v>463.21</v>
      </c>
      <c r="P3259">
        <v>0</v>
      </c>
      <c r="Q3259">
        <v>529431.03</v>
      </c>
      <c r="R3259">
        <v>0</v>
      </c>
      <c r="S3259">
        <v>0</v>
      </c>
    </row>
    <row r="3260" spans="1:19" x14ac:dyDescent="0.35">
      <c r="A3260">
        <v>2024</v>
      </c>
      <c r="B3260" t="s">
        <v>5702</v>
      </c>
      <c r="C3260">
        <v>3</v>
      </c>
      <c r="D3260">
        <v>2</v>
      </c>
      <c r="E3260">
        <v>1</v>
      </c>
      <c r="F3260" t="s">
        <v>354</v>
      </c>
      <c r="G3260" t="s">
        <v>6483</v>
      </c>
      <c r="H3260">
        <v>7</v>
      </c>
      <c r="I3260">
        <v>102194</v>
      </c>
      <c r="J3260">
        <v>61</v>
      </c>
      <c r="K3260" t="s">
        <v>7180</v>
      </c>
      <c r="L3260">
        <v>0</v>
      </c>
      <c r="M3260" t="s">
        <v>5520</v>
      </c>
      <c r="N3260">
        <v>55274.42</v>
      </c>
      <c r="O3260">
        <v>236.4</v>
      </c>
      <c r="P3260">
        <v>0</v>
      </c>
      <c r="Q3260">
        <v>5846.66</v>
      </c>
      <c r="R3260">
        <v>0</v>
      </c>
      <c r="S3260">
        <v>49664.160000000003</v>
      </c>
    </row>
    <row r="3261" spans="1:19" x14ac:dyDescent="0.35">
      <c r="A3261">
        <v>2024</v>
      </c>
      <c r="B3261" t="s">
        <v>5702</v>
      </c>
      <c r="C3261">
        <v>3</v>
      </c>
      <c r="D3261">
        <v>2</v>
      </c>
      <c r="E3261">
        <v>2</v>
      </c>
      <c r="F3261" t="s">
        <v>357</v>
      </c>
      <c r="G3261" t="s">
        <v>6410</v>
      </c>
      <c r="H3261">
        <v>7</v>
      </c>
      <c r="I3261">
        <v>102194</v>
      </c>
      <c r="J3261">
        <v>61</v>
      </c>
      <c r="K3261" t="s">
        <v>7179</v>
      </c>
      <c r="L3261">
        <v>0</v>
      </c>
      <c r="M3261" t="s">
        <v>5520</v>
      </c>
      <c r="N3261">
        <v>4961.92</v>
      </c>
      <c r="O3261">
        <v>242.87</v>
      </c>
      <c r="P3261">
        <v>0</v>
      </c>
      <c r="Q3261">
        <v>0</v>
      </c>
      <c r="R3261">
        <v>0</v>
      </c>
      <c r="S3261">
        <v>5204.79</v>
      </c>
    </row>
    <row r="3262" spans="1:19" x14ac:dyDescent="0.35">
      <c r="A3262">
        <v>2024</v>
      </c>
      <c r="B3262" t="s">
        <v>5702</v>
      </c>
      <c r="C3262">
        <v>3</v>
      </c>
      <c r="D3262">
        <v>2</v>
      </c>
      <c r="E3262">
        <v>3</v>
      </c>
      <c r="F3262" t="s">
        <v>360</v>
      </c>
      <c r="G3262" t="s">
        <v>5703</v>
      </c>
      <c r="H3262">
        <v>7</v>
      </c>
      <c r="I3262">
        <v>102194</v>
      </c>
      <c r="J3262">
        <v>300</v>
      </c>
      <c r="K3262" t="s">
        <v>7179</v>
      </c>
      <c r="L3262">
        <v>0</v>
      </c>
      <c r="M3262" t="s">
        <v>5520</v>
      </c>
      <c r="N3262">
        <v>41398.199999999997</v>
      </c>
      <c r="O3262">
        <v>0</v>
      </c>
      <c r="P3262">
        <v>0</v>
      </c>
      <c r="Q3262">
        <v>0</v>
      </c>
      <c r="R3262">
        <v>0</v>
      </c>
      <c r="S3262">
        <v>41398.199999999997</v>
      </c>
    </row>
    <row r="3263" spans="1:19" x14ac:dyDescent="0.35">
      <c r="A3263">
        <v>2024</v>
      </c>
      <c r="B3263" t="s">
        <v>5702</v>
      </c>
      <c r="C3263">
        <v>3</v>
      </c>
      <c r="D3263">
        <v>2</v>
      </c>
      <c r="E3263">
        <v>4</v>
      </c>
      <c r="F3263" t="s">
        <v>363</v>
      </c>
      <c r="G3263" t="s">
        <v>5752</v>
      </c>
      <c r="H3263">
        <v>7</v>
      </c>
      <c r="I3263">
        <v>102194</v>
      </c>
      <c r="J3263">
        <v>7</v>
      </c>
      <c r="K3263" t="s">
        <v>7180</v>
      </c>
      <c r="L3263">
        <v>0</v>
      </c>
      <c r="M3263" t="s">
        <v>5520</v>
      </c>
      <c r="N3263">
        <v>4625.13</v>
      </c>
      <c r="O3263">
        <v>0</v>
      </c>
      <c r="P3263">
        <v>0</v>
      </c>
      <c r="Q3263">
        <v>0</v>
      </c>
      <c r="R3263">
        <v>0</v>
      </c>
      <c r="S3263">
        <v>4625.13</v>
      </c>
    </row>
    <row r="3264" spans="1:19" x14ac:dyDescent="0.35">
      <c r="A3264">
        <v>2024</v>
      </c>
      <c r="B3264" t="s">
        <v>5702</v>
      </c>
      <c r="C3264">
        <v>3</v>
      </c>
      <c r="D3264">
        <v>2</v>
      </c>
      <c r="E3264">
        <v>6</v>
      </c>
      <c r="F3264" t="s">
        <v>369</v>
      </c>
      <c r="G3264" t="s">
        <v>6170</v>
      </c>
      <c r="H3264">
        <v>7</v>
      </c>
      <c r="I3264">
        <v>102194</v>
      </c>
      <c r="J3264">
        <v>610</v>
      </c>
      <c r="K3264" t="s">
        <v>7179</v>
      </c>
      <c r="L3264">
        <v>0</v>
      </c>
      <c r="M3264" t="s">
        <v>5520</v>
      </c>
      <c r="N3264">
        <v>365906.41</v>
      </c>
      <c r="O3264">
        <v>0</v>
      </c>
      <c r="P3264">
        <v>0</v>
      </c>
      <c r="Q3264">
        <v>0</v>
      </c>
      <c r="R3264">
        <v>0</v>
      </c>
      <c r="S3264">
        <v>365906.41</v>
      </c>
    </row>
    <row r="3265" spans="1:19" x14ac:dyDescent="0.35">
      <c r="A3265">
        <v>2024</v>
      </c>
      <c r="B3265" t="s">
        <v>5702</v>
      </c>
      <c r="C3265">
        <v>3</v>
      </c>
      <c r="D3265">
        <v>2</v>
      </c>
      <c r="E3265">
        <v>7</v>
      </c>
      <c r="F3265" t="s">
        <v>372</v>
      </c>
      <c r="G3265" t="s">
        <v>6822</v>
      </c>
      <c r="H3265">
        <v>7</v>
      </c>
      <c r="I3265">
        <v>102194</v>
      </c>
      <c r="J3265">
        <v>61</v>
      </c>
      <c r="K3265" t="s">
        <v>7180</v>
      </c>
      <c r="L3265">
        <v>0</v>
      </c>
      <c r="M3265" t="s">
        <v>5520</v>
      </c>
      <c r="N3265">
        <v>47046.21</v>
      </c>
      <c r="O3265">
        <v>0</v>
      </c>
      <c r="P3265">
        <v>0</v>
      </c>
      <c r="Q3265">
        <v>0</v>
      </c>
      <c r="R3265">
        <v>0</v>
      </c>
      <c r="S3265">
        <v>47046.21</v>
      </c>
    </row>
    <row r="3266" spans="1:19" x14ac:dyDescent="0.35">
      <c r="A3266">
        <v>2024</v>
      </c>
      <c r="B3266" t="s">
        <v>5702</v>
      </c>
      <c r="C3266">
        <v>3</v>
      </c>
      <c r="D3266">
        <v>2</v>
      </c>
      <c r="E3266">
        <v>8</v>
      </c>
      <c r="F3266" t="s">
        <v>300</v>
      </c>
      <c r="G3266" t="s">
        <v>6171</v>
      </c>
      <c r="H3266">
        <v>7</v>
      </c>
      <c r="I3266">
        <v>102194</v>
      </c>
      <c r="J3266">
        <v>61</v>
      </c>
      <c r="K3266" t="s">
        <v>7180</v>
      </c>
      <c r="L3266">
        <v>0</v>
      </c>
      <c r="M3266" t="s">
        <v>5520</v>
      </c>
      <c r="N3266">
        <v>1265.98</v>
      </c>
      <c r="O3266">
        <v>0</v>
      </c>
      <c r="P3266">
        <v>0</v>
      </c>
      <c r="Q3266">
        <v>0</v>
      </c>
      <c r="R3266">
        <v>0</v>
      </c>
      <c r="S3266">
        <v>1265.98</v>
      </c>
    </row>
    <row r="3267" spans="1:19" x14ac:dyDescent="0.35">
      <c r="A3267">
        <v>2024</v>
      </c>
      <c r="B3267" t="s">
        <v>5702</v>
      </c>
      <c r="C3267">
        <v>3</v>
      </c>
      <c r="D3267">
        <v>2</v>
      </c>
      <c r="E3267">
        <v>10</v>
      </c>
      <c r="F3267" t="s">
        <v>380</v>
      </c>
      <c r="G3267" t="s">
        <v>5904</v>
      </c>
      <c r="H3267">
        <v>7</v>
      </c>
      <c r="I3267">
        <v>102194</v>
      </c>
      <c r="J3267">
        <v>8</v>
      </c>
      <c r="K3267" t="s">
        <v>7180</v>
      </c>
      <c r="L3267">
        <v>0</v>
      </c>
      <c r="M3267" t="s">
        <v>5520</v>
      </c>
      <c r="N3267">
        <v>1235.49</v>
      </c>
      <c r="O3267">
        <v>0</v>
      </c>
      <c r="P3267">
        <v>0</v>
      </c>
      <c r="Q3267">
        <v>0</v>
      </c>
      <c r="R3267">
        <v>0</v>
      </c>
      <c r="S3267">
        <v>1235.49</v>
      </c>
    </row>
    <row r="3268" spans="1:19" x14ac:dyDescent="0.35">
      <c r="A3268">
        <v>2024</v>
      </c>
      <c r="B3268" t="s">
        <v>5702</v>
      </c>
      <c r="C3268">
        <v>3</v>
      </c>
      <c r="D3268">
        <v>2</v>
      </c>
      <c r="E3268">
        <v>12</v>
      </c>
      <c r="F3268" t="s">
        <v>351</v>
      </c>
      <c r="G3268" t="s">
        <v>5866</v>
      </c>
      <c r="H3268">
        <v>7</v>
      </c>
      <c r="I3268">
        <v>102194</v>
      </c>
      <c r="J3268">
        <v>61</v>
      </c>
      <c r="K3268" t="s">
        <v>7179</v>
      </c>
      <c r="L3268">
        <v>0</v>
      </c>
      <c r="M3268" t="s">
        <v>5520</v>
      </c>
      <c r="N3268">
        <v>88692.35</v>
      </c>
      <c r="O3268">
        <v>0</v>
      </c>
      <c r="P3268">
        <v>0</v>
      </c>
      <c r="Q3268">
        <v>20970.060000000001</v>
      </c>
      <c r="R3268">
        <v>0</v>
      </c>
      <c r="S3268">
        <v>67722.289999999994</v>
      </c>
    </row>
    <row r="3269" spans="1:19" x14ac:dyDescent="0.35">
      <c r="A3269">
        <v>2024</v>
      </c>
      <c r="B3269" t="s">
        <v>5704</v>
      </c>
      <c r="C3269">
        <v>5</v>
      </c>
      <c r="D3269">
        <v>2</v>
      </c>
      <c r="E3269">
        <v>1</v>
      </c>
      <c r="F3269" t="s">
        <v>369</v>
      </c>
      <c r="G3269" t="s">
        <v>6762</v>
      </c>
      <c r="H3269">
        <v>7</v>
      </c>
      <c r="I3269">
        <v>102194</v>
      </c>
      <c r="J3269">
        <v>61</v>
      </c>
      <c r="K3269" t="s">
        <v>7180</v>
      </c>
      <c r="L3269">
        <v>0</v>
      </c>
      <c r="M3269" t="s">
        <v>5520</v>
      </c>
      <c r="N3269">
        <v>17085.21</v>
      </c>
      <c r="O3269">
        <v>0</v>
      </c>
      <c r="P3269">
        <v>0</v>
      </c>
      <c r="Q3269">
        <v>0</v>
      </c>
      <c r="R3269">
        <v>0</v>
      </c>
      <c r="S3269">
        <v>17085.21</v>
      </c>
    </row>
    <row r="3270" spans="1:19" x14ac:dyDescent="0.35">
      <c r="A3270">
        <v>2024</v>
      </c>
      <c r="B3270" t="s">
        <v>5704</v>
      </c>
      <c r="C3270">
        <v>5</v>
      </c>
      <c r="D3270">
        <v>2</v>
      </c>
      <c r="E3270">
        <v>4</v>
      </c>
      <c r="F3270" t="s">
        <v>125</v>
      </c>
      <c r="G3270" t="s">
        <v>6412</v>
      </c>
      <c r="H3270">
        <v>7</v>
      </c>
      <c r="I3270">
        <v>102194</v>
      </c>
      <c r="J3270">
        <v>61</v>
      </c>
      <c r="K3270" t="s">
        <v>7179</v>
      </c>
      <c r="L3270">
        <v>0</v>
      </c>
      <c r="M3270" t="s">
        <v>5520</v>
      </c>
      <c r="N3270">
        <v>1835.65</v>
      </c>
      <c r="O3270">
        <v>0</v>
      </c>
      <c r="P3270">
        <v>0</v>
      </c>
      <c r="Q3270">
        <v>0</v>
      </c>
      <c r="R3270">
        <v>0</v>
      </c>
      <c r="S3270">
        <v>1835.65</v>
      </c>
    </row>
    <row r="3271" spans="1:19" x14ac:dyDescent="0.35">
      <c r="A3271">
        <v>2024</v>
      </c>
      <c r="B3271" t="s">
        <v>5736</v>
      </c>
      <c r="C3271">
        <v>6</v>
      </c>
      <c r="D3271">
        <v>2</v>
      </c>
      <c r="E3271">
        <v>1</v>
      </c>
      <c r="F3271" t="s">
        <v>391</v>
      </c>
      <c r="G3271" t="s">
        <v>6292</v>
      </c>
      <c r="H3271">
        <v>7</v>
      </c>
      <c r="I3271">
        <v>102194</v>
      </c>
      <c r="J3271">
        <v>61</v>
      </c>
      <c r="K3271" t="s">
        <v>7179</v>
      </c>
      <c r="L3271">
        <v>0</v>
      </c>
      <c r="M3271" t="s">
        <v>5520</v>
      </c>
      <c r="N3271">
        <v>501294.3</v>
      </c>
      <c r="O3271">
        <v>0</v>
      </c>
      <c r="P3271">
        <v>0</v>
      </c>
      <c r="Q3271">
        <v>273191</v>
      </c>
      <c r="R3271">
        <v>0</v>
      </c>
      <c r="S3271">
        <v>228103.3</v>
      </c>
    </row>
    <row r="3272" spans="1:19" x14ac:dyDescent="0.35">
      <c r="A3272">
        <v>2024</v>
      </c>
      <c r="B3272" t="s">
        <v>5736</v>
      </c>
      <c r="C3272">
        <v>6</v>
      </c>
      <c r="D3272">
        <v>2</v>
      </c>
      <c r="E3272">
        <v>6</v>
      </c>
      <c r="F3272" t="s">
        <v>254</v>
      </c>
      <c r="G3272" t="s">
        <v>6535</v>
      </c>
      <c r="H3272">
        <v>7</v>
      </c>
      <c r="I3272">
        <v>102194</v>
      </c>
      <c r="J3272">
        <v>2222</v>
      </c>
      <c r="K3272" t="s">
        <v>7180</v>
      </c>
      <c r="L3272">
        <v>0</v>
      </c>
      <c r="M3272" t="s">
        <v>5520</v>
      </c>
      <c r="N3272">
        <v>22032.63</v>
      </c>
      <c r="O3272">
        <v>0</v>
      </c>
      <c r="P3272">
        <v>0</v>
      </c>
      <c r="Q3272">
        <v>0</v>
      </c>
      <c r="R3272">
        <v>0</v>
      </c>
      <c r="S3272">
        <v>22032.63</v>
      </c>
    </row>
    <row r="3273" spans="1:19" x14ac:dyDescent="0.35">
      <c r="A3273">
        <v>2024</v>
      </c>
      <c r="B3273" t="s">
        <v>5736</v>
      </c>
      <c r="C3273">
        <v>6</v>
      </c>
      <c r="D3273">
        <v>2</v>
      </c>
      <c r="E3273">
        <v>7</v>
      </c>
      <c r="F3273" t="s">
        <v>314</v>
      </c>
      <c r="G3273" t="s">
        <v>6728</v>
      </c>
      <c r="H3273">
        <v>7</v>
      </c>
      <c r="I3273">
        <v>102194</v>
      </c>
      <c r="J3273">
        <v>61</v>
      </c>
      <c r="K3273" t="s">
        <v>7179</v>
      </c>
      <c r="L3273">
        <v>0</v>
      </c>
      <c r="M3273" t="s">
        <v>5520</v>
      </c>
      <c r="N3273">
        <v>5380.63</v>
      </c>
      <c r="O3273">
        <v>0</v>
      </c>
      <c r="P3273">
        <v>0</v>
      </c>
      <c r="Q3273">
        <v>0</v>
      </c>
      <c r="R3273">
        <v>0</v>
      </c>
      <c r="S3273">
        <v>5380.63</v>
      </c>
    </row>
    <row r="3274" spans="1:19" x14ac:dyDescent="0.35">
      <c r="A3274">
        <v>2024</v>
      </c>
      <c r="B3274" t="s">
        <v>5736</v>
      </c>
      <c r="C3274">
        <v>6</v>
      </c>
      <c r="D3274">
        <v>2</v>
      </c>
      <c r="E3274">
        <v>9</v>
      </c>
      <c r="F3274" t="s">
        <v>442</v>
      </c>
      <c r="G3274" t="s">
        <v>6172</v>
      </c>
      <c r="H3274">
        <v>7</v>
      </c>
      <c r="I3274">
        <v>102194</v>
      </c>
      <c r="J3274">
        <v>61</v>
      </c>
      <c r="K3274" t="s">
        <v>7179</v>
      </c>
      <c r="L3274">
        <v>0</v>
      </c>
      <c r="M3274" t="s">
        <v>5520</v>
      </c>
      <c r="N3274">
        <v>5717.68</v>
      </c>
      <c r="O3274">
        <v>0</v>
      </c>
      <c r="P3274">
        <v>0</v>
      </c>
      <c r="Q3274">
        <v>0</v>
      </c>
      <c r="R3274">
        <v>0</v>
      </c>
      <c r="S3274">
        <v>5717.68</v>
      </c>
    </row>
    <row r="3275" spans="1:19" x14ac:dyDescent="0.35">
      <c r="A3275">
        <v>2024</v>
      </c>
      <c r="B3275" t="s">
        <v>5624</v>
      </c>
      <c r="C3275">
        <v>8</v>
      </c>
      <c r="D3275">
        <v>2</v>
      </c>
      <c r="E3275">
        <v>1</v>
      </c>
      <c r="F3275" t="s">
        <v>291</v>
      </c>
      <c r="G3275" t="s">
        <v>6536</v>
      </c>
      <c r="H3275">
        <v>7</v>
      </c>
      <c r="I3275">
        <v>102194</v>
      </c>
      <c r="J3275">
        <v>61</v>
      </c>
      <c r="K3275" t="s">
        <v>7180</v>
      </c>
      <c r="L3275">
        <v>0</v>
      </c>
      <c r="M3275" t="s">
        <v>5520</v>
      </c>
      <c r="N3275">
        <v>2508.1</v>
      </c>
      <c r="O3275">
        <v>0</v>
      </c>
      <c r="P3275">
        <v>0</v>
      </c>
      <c r="Q3275">
        <v>0</v>
      </c>
      <c r="R3275">
        <v>0</v>
      </c>
      <c r="S3275">
        <v>2508.1</v>
      </c>
    </row>
    <row r="3276" spans="1:19" x14ac:dyDescent="0.35">
      <c r="A3276">
        <v>2024</v>
      </c>
      <c r="B3276" t="s">
        <v>5624</v>
      </c>
      <c r="C3276">
        <v>8</v>
      </c>
      <c r="D3276">
        <v>2</v>
      </c>
      <c r="E3276">
        <v>2</v>
      </c>
      <c r="F3276" t="s">
        <v>462</v>
      </c>
      <c r="G3276" t="s">
        <v>6174</v>
      </c>
      <c r="H3276">
        <v>7</v>
      </c>
      <c r="I3276">
        <v>102194</v>
      </c>
      <c r="J3276">
        <v>61</v>
      </c>
      <c r="K3276" t="s">
        <v>7179</v>
      </c>
      <c r="L3276">
        <v>0</v>
      </c>
      <c r="M3276" t="s">
        <v>5520</v>
      </c>
      <c r="N3276">
        <v>19087.72</v>
      </c>
      <c r="O3276">
        <v>10000</v>
      </c>
      <c r="P3276">
        <v>0</v>
      </c>
      <c r="Q3276">
        <v>10000</v>
      </c>
      <c r="R3276">
        <v>0</v>
      </c>
      <c r="S3276">
        <v>19087.72</v>
      </c>
    </row>
    <row r="3277" spans="1:19" x14ac:dyDescent="0.35">
      <c r="A3277">
        <v>2024</v>
      </c>
      <c r="B3277" t="s">
        <v>5624</v>
      </c>
      <c r="C3277">
        <v>8</v>
      </c>
      <c r="D3277">
        <v>2</v>
      </c>
      <c r="E3277">
        <v>5</v>
      </c>
      <c r="F3277" t="s">
        <v>470</v>
      </c>
      <c r="G3277" t="s">
        <v>5708</v>
      </c>
      <c r="H3277">
        <v>7</v>
      </c>
      <c r="I3277">
        <v>102194</v>
      </c>
      <c r="J3277">
        <v>61</v>
      </c>
      <c r="K3277" t="s">
        <v>7179</v>
      </c>
      <c r="L3277">
        <v>0</v>
      </c>
      <c r="M3277" t="s">
        <v>5520</v>
      </c>
      <c r="N3277">
        <v>27036</v>
      </c>
      <c r="O3277">
        <v>0</v>
      </c>
      <c r="P3277">
        <v>0</v>
      </c>
      <c r="Q3277">
        <v>0</v>
      </c>
      <c r="R3277">
        <v>0</v>
      </c>
      <c r="S3277">
        <v>27036</v>
      </c>
    </row>
    <row r="3278" spans="1:19" x14ac:dyDescent="0.35">
      <c r="A3278">
        <v>2024</v>
      </c>
      <c r="B3278" t="s">
        <v>5624</v>
      </c>
      <c r="C3278">
        <v>8</v>
      </c>
      <c r="D3278">
        <v>2</v>
      </c>
      <c r="E3278">
        <v>7</v>
      </c>
      <c r="F3278" t="s">
        <v>300</v>
      </c>
      <c r="G3278" t="s">
        <v>6175</v>
      </c>
      <c r="H3278">
        <v>7</v>
      </c>
      <c r="I3278">
        <v>102194</v>
      </c>
      <c r="J3278">
        <v>61</v>
      </c>
      <c r="K3278" t="s">
        <v>7179</v>
      </c>
      <c r="L3278">
        <v>0</v>
      </c>
      <c r="M3278" t="s">
        <v>5520</v>
      </c>
      <c r="N3278">
        <v>11095.91</v>
      </c>
      <c r="O3278">
        <v>0</v>
      </c>
      <c r="P3278">
        <v>0</v>
      </c>
      <c r="Q3278">
        <v>2404.98</v>
      </c>
      <c r="R3278">
        <v>0</v>
      </c>
      <c r="S3278">
        <v>8690.93</v>
      </c>
    </row>
    <row r="3279" spans="1:19" x14ac:dyDescent="0.35">
      <c r="A3279">
        <v>2024</v>
      </c>
      <c r="B3279" t="s">
        <v>5624</v>
      </c>
      <c r="C3279">
        <v>8</v>
      </c>
      <c r="D3279">
        <v>2</v>
      </c>
      <c r="E3279">
        <v>12</v>
      </c>
      <c r="F3279" t="s">
        <v>487</v>
      </c>
      <c r="G3279" t="s">
        <v>7005</v>
      </c>
      <c r="H3279">
        <v>7</v>
      </c>
      <c r="I3279">
        <v>102194</v>
      </c>
      <c r="J3279">
        <v>61</v>
      </c>
      <c r="K3279" t="s">
        <v>7179</v>
      </c>
      <c r="L3279">
        <v>0</v>
      </c>
      <c r="M3279" t="s">
        <v>5520</v>
      </c>
      <c r="N3279">
        <v>2357.31</v>
      </c>
      <c r="O3279">
        <v>0</v>
      </c>
      <c r="P3279">
        <v>0</v>
      </c>
      <c r="Q3279">
        <v>0</v>
      </c>
      <c r="R3279">
        <v>0</v>
      </c>
      <c r="S3279">
        <v>2357.31</v>
      </c>
    </row>
    <row r="3280" spans="1:19" x14ac:dyDescent="0.35">
      <c r="A3280">
        <v>2024</v>
      </c>
      <c r="B3280" t="s">
        <v>5624</v>
      </c>
      <c r="C3280">
        <v>8</v>
      </c>
      <c r="D3280">
        <v>2</v>
      </c>
      <c r="E3280">
        <v>13</v>
      </c>
      <c r="F3280" t="s">
        <v>490</v>
      </c>
      <c r="G3280" t="s">
        <v>6730</v>
      </c>
      <c r="H3280">
        <v>7</v>
      </c>
      <c r="I3280">
        <v>102194</v>
      </c>
      <c r="J3280">
        <v>61</v>
      </c>
      <c r="K3280" t="s">
        <v>7179</v>
      </c>
      <c r="L3280">
        <v>0</v>
      </c>
      <c r="M3280" t="s">
        <v>5520</v>
      </c>
      <c r="N3280">
        <v>20518.919999999998</v>
      </c>
      <c r="O3280">
        <v>6542</v>
      </c>
      <c r="P3280">
        <v>0</v>
      </c>
      <c r="Q3280">
        <v>3285.07</v>
      </c>
      <c r="R3280">
        <v>0</v>
      </c>
      <c r="S3280">
        <v>23775.85</v>
      </c>
    </row>
    <row r="3281" spans="1:19" x14ac:dyDescent="0.35">
      <c r="A3281">
        <v>2024</v>
      </c>
      <c r="B3281" t="s">
        <v>5668</v>
      </c>
      <c r="C3281">
        <v>9</v>
      </c>
      <c r="D3281">
        <v>2</v>
      </c>
      <c r="E3281">
        <v>4</v>
      </c>
      <c r="F3281" t="s">
        <v>354</v>
      </c>
      <c r="G3281" t="s">
        <v>7064</v>
      </c>
      <c r="H3281">
        <v>7</v>
      </c>
      <c r="I3281">
        <v>102194</v>
      </c>
      <c r="J3281">
        <v>61</v>
      </c>
      <c r="K3281" t="s">
        <v>7179</v>
      </c>
      <c r="L3281">
        <v>0</v>
      </c>
      <c r="M3281" t="s">
        <v>5520</v>
      </c>
      <c r="N3281">
        <v>69838.02</v>
      </c>
      <c r="O3281">
        <v>41.46</v>
      </c>
      <c r="P3281">
        <v>0</v>
      </c>
      <c r="Q3281">
        <v>0</v>
      </c>
      <c r="R3281">
        <v>0</v>
      </c>
      <c r="S3281">
        <v>69879.48</v>
      </c>
    </row>
    <row r="3282" spans="1:19" x14ac:dyDescent="0.35">
      <c r="A3282">
        <v>2024</v>
      </c>
      <c r="B3282" t="s">
        <v>5668</v>
      </c>
      <c r="C3282">
        <v>9</v>
      </c>
      <c r="D3282">
        <v>2</v>
      </c>
      <c r="E3282">
        <v>7</v>
      </c>
      <c r="F3282" t="s">
        <v>508</v>
      </c>
      <c r="G3282" t="s">
        <v>7051</v>
      </c>
      <c r="H3282">
        <v>7</v>
      </c>
      <c r="I3282">
        <v>102194</v>
      </c>
      <c r="J3282">
        <v>303</v>
      </c>
      <c r="K3282" t="s">
        <v>7179</v>
      </c>
      <c r="L3282">
        <v>0</v>
      </c>
      <c r="M3282" t="s">
        <v>5520</v>
      </c>
      <c r="N3282">
        <v>49073.21</v>
      </c>
      <c r="O3282">
        <v>0</v>
      </c>
      <c r="P3282">
        <v>0</v>
      </c>
      <c r="Q3282">
        <v>0</v>
      </c>
      <c r="R3282">
        <v>0</v>
      </c>
      <c r="S3282">
        <v>49073.21</v>
      </c>
    </row>
    <row r="3283" spans="1:19" x14ac:dyDescent="0.35">
      <c r="A3283">
        <v>2024</v>
      </c>
      <c r="B3283" t="s">
        <v>5668</v>
      </c>
      <c r="C3283">
        <v>9</v>
      </c>
      <c r="D3283">
        <v>2</v>
      </c>
      <c r="E3283">
        <v>11</v>
      </c>
      <c r="F3283" t="s">
        <v>509</v>
      </c>
      <c r="G3283" t="s">
        <v>6176</v>
      </c>
      <c r="H3283">
        <v>7</v>
      </c>
      <c r="I3283">
        <v>102194</v>
      </c>
      <c r="J3283">
        <v>61</v>
      </c>
      <c r="K3283" t="s">
        <v>7179</v>
      </c>
      <c r="L3283">
        <v>0</v>
      </c>
      <c r="M3283" t="s">
        <v>5520</v>
      </c>
      <c r="N3283">
        <v>28106.58</v>
      </c>
      <c r="O3283">
        <v>38363.5</v>
      </c>
      <c r="P3283">
        <v>0</v>
      </c>
      <c r="Q3283">
        <v>0</v>
      </c>
      <c r="R3283">
        <v>0</v>
      </c>
      <c r="S3283">
        <v>66470.080000000002</v>
      </c>
    </row>
    <row r="3284" spans="1:19" x14ac:dyDescent="0.35">
      <c r="A3284">
        <v>2024</v>
      </c>
      <c r="B3284" t="s">
        <v>5668</v>
      </c>
      <c r="C3284">
        <v>9</v>
      </c>
      <c r="D3284">
        <v>2</v>
      </c>
      <c r="E3284">
        <v>14</v>
      </c>
      <c r="F3284" t="s">
        <v>125</v>
      </c>
      <c r="G3284" t="s">
        <v>6731</v>
      </c>
      <c r="H3284">
        <v>7</v>
      </c>
      <c r="I3284">
        <v>102194</v>
      </c>
      <c r="J3284">
        <v>61</v>
      </c>
      <c r="K3284" t="s">
        <v>7179</v>
      </c>
      <c r="L3284">
        <v>0</v>
      </c>
      <c r="M3284" t="s">
        <v>5520</v>
      </c>
      <c r="N3284">
        <v>39111.86</v>
      </c>
      <c r="O3284">
        <v>27327.5</v>
      </c>
      <c r="P3284">
        <v>0</v>
      </c>
      <c r="Q3284">
        <v>0</v>
      </c>
      <c r="R3284">
        <v>0</v>
      </c>
      <c r="S3284">
        <v>66439.360000000001</v>
      </c>
    </row>
    <row r="3285" spans="1:19" x14ac:dyDescent="0.35">
      <c r="A3285">
        <v>2024</v>
      </c>
      <c r="B3285" t="s">
        <v>5798</v>
      </c>
      <c r="C3285">
        <v>10</v>
      </c>
      <c r="D3285">
        <v>2</v>
      </c>
      <c r="E3285">
        <v>7</v>
      </c>
      <c r="F3285" t="s">
        <v>516</v>
      </c>
      <c r="G3285" t="s">
        <v>7181</v>
      </c>
      <c r="H3285">
        <v>7</v>
      </c>
      <c r="I3285">
        <v>102194</v>
      </c>
      <c r="J3285">
        <v>3</v>
      </c>
      <c r="K3285" t="s">
        <v>7180</v>
      </c>
      <c r="L3285">
        <v>0</v>
      </c>
      <c r="M3285" t="s">
        <v>5520</v>
      </c>
      <c r="N3285">
        <v>159.13999999999999</v>
      </c>
      <c r="O3285">
        <v>0</v>
      </c>
      <c r="P3285">
        <v>0</v>
      </c>
      <c r="Q3285">
        <v>0</v>
      </c>
      <c r="R3285">
        <v>0</v>
      </c>
      <c r="S3285">
        <v>159.13999999999999</v>
      </c>
    </row>
    <row r="3286" spans="1:19" x14ac:dyDescent="0.35">
      <c r="A3286">
        <v>2024</v>
      </c>
      <c r="B3286" t="s">
        <v>5798</v>
      </c>
      <c r="C3286">
        <v>10</v>
      </c>
      <c r="D3286">
        <v>2</v>
      </c>
      <c r="E3286">
        <v>12</v>
      </c>
      <c r="F3286" t="s">
        <v>519</v>
      </c>
      <c r="G3286" t="s">
        <v>5926</v>
      </c>
      <c r="H3286">
        <v>7</v>
      </c>
      <c r="I3286">
        <v>102194</v>
      </c>
      <c r="J3286">
        <v>61</v>
      </c>
      <c r="K3286" t="s">
        <v>7179</v>
      </c>
      <c r="L3286">
        <v>0</v>
      </c>
      <c r="M3286" t="s">
        <v>5520</v>
      </c>
      <c r="N3286">
        <v>11521.62</v>
      </c>
      <c r="O3286">
        <v>0</v>
      </c>
      <c r="P3286">
        <v>0</v>
      </c>
      <c r="Q3286">
        <v>0</v>
      </c>
      <c r="R3286">
        <v>0</v>
      </c>
      <c r="S3286">
        <v>11521.62</v>
      </c>
    </row>
    <row r="3287" spans="1:19" x14ac:dyDescent="0.35">
      <c r="A3287">
        <v>2024</v>
      </c>
      <c r="B3287" t="s">
        <v>5671</v>
      </c>
      <c r="C3287">
        <v>12</v>
      </c>
      <c r="D3287">
        <v>2</v>
      </c>
      <c r="E3287">
        <v>1</v>
      </c>
      <c r="F3287" t="s">
        <v>391</v>
      </c>
      <c r="G3287" t="s">
        <v>5929</v>
      </c>
      <c r="H3287">
        <v>7</v>
      </c>
      <c r="I3287">
        <v>102194</v>
      </c>
      <c r="J3287">
        <v>61</v>
      </c>
      <c r="K3287" t="s">
        <v>7179</v>
      </c>
      <c r="L3287">
        <v>0</v>
      </c>
      <c r="M3287" t="s">
        <v>5520</v>
      </c>
      <c r="N3287">
        <v>15378.79</v>
      </c>
      <c r="O3287">
        <v>0</v>
      </c>
      <c r="P3287">
        <v>0</v>
      </c>
      <c r="Q3287">
        <v>0</v>
      </c>
      <c r="R3287">
        <v>0</v>
      </c>
      <c r="S3287">
        <v>15378.79</v>
      </c>
    </row>
    <row r="3288" spans="1:19" x14ac:dyDescent="0.35">
      <c r="A3288">
        <v>2024</v>
      </c>
      <c r="B3288" t="s">
        <v>5671</v>
      </c>
      <c r="C3288">
        <v>12</v>
      </c>
      <c r="D3288">
        <v>2</v>
      </c>
      <c r="E3288">
        <v>2</v>
      </c>
      <c r="F3288" t="s">
        <v>526</v>
      </c>
      <c r="G3288" t="s">
        <v>7065</v>
      </c>
      <c r="H3288">
        <v>7</v>
      </c>
      <c r="I3288">
        <v>102194</v>
      </c>
      <c r="J3288">
        <v>61</v>
      </c>
      <c r="K3288" t="s">
        <v>7180</v>
      </c>
      <c r="L3288">
        <v>0</v>
      </c>
      <c r="M3288" t="s">
        <v>5520</v>
      </c>
      <c r="N3288">
        <v>11875.62</v>
      </c>
      <c r="O3288">
        <v>0</v>
      </c>
      <c r="P3288">
        <v>0</v>
      </c>
      <c r="Q3288">
        <v>0</v>
      </c>
      <c r="R3288">
        <v>0</v>
      </c>
      <c r="S3288">
        <v>11875.62</v>
      </c>
    </row>
    <row r="3289" spans="1:19" x14ac:dyDescent="0.35">
      <c r="A3289">
        <v>2024</v>
      </c>
      <c r="B3289" t="s">
        <v>5671</v>
      </c>
      <c r="C3289">
        <v>12</v>
      </c>
      <c r="D3289">
        <v>2</v>
      </c>
      <c r="E3289">
        <v>3</v>
      </c>
      <c r="F3289" t="s">
        <v>300</v>
      </c>
      <c r="G3289" t="s">
        <v>5930</v>
      </c>
      <c r="H3289">
        <v>7</v>
      </c>
      <c r="I3289">
        <v>102194</v>
      </c>
      <c r="J3289">
        <v>61</v>
      </c>
      <c r="K3289" t="s">
        <v>7179</v>
      </c>
      <c r="L3289">
        <v>0</v>
      </c>
      <c r="M3289" t="s">
        <v>5520</v>
      </c>
      <c r="N3289">
        <v>2741.31</v>
      </c>
      <c r="O3289">
        <v>0</v>
      </c>
      <c r="P3289">
        <v>0</v>
      </c>
      <c r="Q3289">
        <v>0</v>
      </c>
      <c r="R3289">
        <v>0</v>
      </c>
      <c r="S3289">
        <v>2741.31</v>
      </c>
    </row>
    <row r="3290" spans="1:19" x14ac:dyDescent="0.35">
      <c r="A3290">
        <v>2024</v>
      </c>
      <c r="B3290" t="s">
        <v>5671</v>
      </c>
      <c r="C3290">
        <v>12</v>
      </c>
      <c r="D3290">
        <v>2</v>
      </c>
      <c r="E3290">
        <v>6</v>
      </c>
      <c r="F3290" t="s">
        <v>311</v>
      </c>
      <c r="G3290" t="s">
        <v>5931</v>
      </c>
      <c r="H3290">
        <v>7</v>
      </c>
      <c r="I3290">
        <v>102194</v>
      </c>
      <c r="J3290">
        <v>61</v>
      </c>
      <c r="K3290" t="s">
        <v>7179</v>
      </c>
      <c r="L3290">
        <v>0</v>
      </c>
      <c r="M3290" t="s">
        <v>5520</v>
      </c>
      <c r="N3290">
        <v>4257.1099999999997</v>
      </c>
      <c r="O3290">
        <v>0</v>
      </c>
      <c r="P3290">
        <v>0</v>
      </c>
      <c r="Q3290">
        <v>0</v>
      </c>
      <c r="R3290">
        <v>0</v>
      </c>
      <c r="S3290">
        <v>4257.1099999999997</v>
      </c>
    </row>
    <row r="3291" spans="1:19" x14ac:dyDescent="0.35">
      <c r="A3291">
        <v>2024</v>
      </c>
      <c r="B3291" t="s">
        <v>5671</v>
      </c>
      <c r="C3291">
        <v>12</v>
      </c>
      <c r="D3291">
        <v>2</v>
      </c>
      <c r="E3291">
        <v>7</v>
      </c>
      <c r="F3291" t="s">
        <v>529</v>
      </c>
      <c r="G3291" t="s">
        <v>6416</v>
      </c>
      <c r="H3291">
        <v>7</v>
      </c>
      <c r="I3291">
        <v>102194</v>
      </c>
      <c r="J3291">
        <v>61</v>
      </c>
      <c r="K3291" t="s">
        <v>7179</v>
      </c>
      <c r="L3291">
        <v>0</v>
      </c>
      <c r="M3291" t="s">
        <v>5520</v>
      </c>
      <c r="N3291">
        <v>32159.75</v>
      </c>
      <c r="O3291">
        <v>0</v>
      </c>
      <c r="P3291">
        <v>0</v>
      </c>
      <c r="Q3291">
        <v>0</v>
      </c>
      <c r="R3291">
        <v>0</v>
      </c>
      <c r="S3291">
        <v>32159.75</v>
      </c>
    </row>
    <row r="3292" spans="1:19" x14ac:dyDescent="0.35">
      <c r="A3292">
        <v>2024</v>
      </c>
      <c r="B3292" t="s">
        <v>5671</v>
      </c>
      <c r="C3292">
        <v>12</v>
      </c>
      <c r="D3292">
        <v>2</v>
      </c>
      <c r="E3292">
        <v>9</v>
      </c>
      <c r="F3292" t="s">
        <v>327</v>
      </c>
      <c r="G3292" t="s">
        <v>5933</v>
      </c>
      <c r="H3292">
        <v>7</v>
      </c>
      <c r="I3292">
        <v>102194</v>
      </c>
      <c r="J3292">
        <v>61</v>
      </c>
      <c r="K3292" t="s">
        <v>7179</v>
      </c>
      <c r="L3292">
        <v>0</v>
      </c>
      <c r="M3292" t="s">
        <v>5520</v>
      </c>
      <c r="N3292">
        <v>9256.5</v>
      </c>
      <c r="O3292">
        <v>0</v>
      </c>
      <c r="P3292">
        <v>0</v>
      </c>
      <c r="Q3292">
        <v>3757</v>
      </c>
      <c r="R3292">
        <v>0</v>
      </c>
      <c r="S3292">
        <v>5499.5</v>
      </c>
    </row>
    <row r="3293" spans="1:19" x14ac:dyDescent="0.35">
      <c r="A3293">
        <v>2024</v>
      </c>
      <c r="B3293" t="s">
        <v>5671</v>
      </c>
      <c r="C3293">
        <v>12</v>
      </c>
      <c r="D3293">
        <v>2</v>
      </c>
      <c r="E3293">
        <v>12</v>
      </c>
      <c r="F3293" t="s">
        <v>278</v>
      </c>
      <c r="G3293" t="s">
        <v>5935</v>
      </c>
      <c r="H3293">
        <v>7</v>
      </c>
      <c r="I3293">
        <v>102194</v>
      </c>
      <c r="J3293">
        <v>61</v>
      </c>
      <c r="K3293" t="s">
        <v>7179</v>
      </c>
      <c r="L3293">
        <v>0</v>
      </c>
      <c r="M3293" t="s">
        <v>5520</v>
      </c>
      <c r="N3293">
        <v>9725.43</v>
      </c>
      <c r="O3293">
        <v>719.14</v>
      </c>
      <c r="P3293">
        <v>0</v>
      </c>
      <c r="Q3293">
        <v>0</v>
      </c>
      <c r="R3293">
        <v>0</v>
      </c>
      <c r="S3293">
        <v>10444.57</v>
      </c>
    </row>
    <row r="3294" spans="1:19" x14ac:dyDescent="0.35">
      <c r="A3294">
        <v>2024</v>
      </c>
      <c r="B3294" t="s">
        <v>5671</v>
      </c>
      <c r="C3294">
        <v>12</v>
      </c>
      <c r="D3294">
        <v>2</v>
      </c>
      <c r="E3294">
        <v>13</v>
      </c>
      <c r="F3294" t="s">
        <v>531</v>
      </c>
      <c r="G3294" t="s">
        <v>7066</v>
      </c>
      <c r="H3294">
        <v>7</v>
      </c>
      <c r="I3294">
        <v>102194</v>
      </c>
      <c r="J3294">
        <v>61</v>
      </c>
      <c r="K3294" t="s">
        <v>7179</v>
      </c>
      <c r="L3294">
        <v>0</v>
      </c>
      <c r="M3294" t="s">
        <v>5520</v>
      </c>
      <c r="N3294">
        <v>5306.87</v>
      </c>
      <c r="O3294">
        <v>0</v>
      </c>
      <c r="P3294">
        <v>0</v>
      </c>
      <c r="Q3294">
        <v>0</v>
      </c>
      <c r="R3294">
        <v>0</v>
      </c>
      <c r="S3294">
        <v>5306.87</v>
      </c>
    </row>
    <row r="3295" spans="1:19" x14ac:dyDescent="0.35">
      <c r="A3295">
        <v>2024</v>
      </c>
      <c r="B3295" t="s">
        <v>6177</v>
      </c>
      <c r="C3295">
        <v>14</v>
      </c>
      <c r="D3295">
        <v>2</v>
      </c>
      <c r="E3295">
        <v>1</v>
      </c>
      <c r="F3295" t="s">
        <v>536</v>
      </c>
      <c r="G3295" t="s">
        <v>6546</v>
      </c>
      <c r="H3295">
        <v>7</v>
      </c>
      <c r="I3295">
        <v>102194</v>
      </c>
      <c r="J3295">
        <v>2</v>
      </c>
      <c r="K3295" t="s">
        <v>7180</v>
      </c>
      <c r="L3295">
        <v>0</v>
      </c>
      <c r="M3295" t="s">
        <v>5520</v>
      </c>
      <c r="N3295">
        <v>4832.4799999999996</v>
      </c>
      <c r="O3295">
        <v>0</v>
      </c>
      <c r="P3295">
        <v>0</v>
      </c>
      <c r="Q3295">
        <v>0</v>
      </c>
      <c r="R3295">
        <v>0</v>
      </c>
      <c r="S3295">
        <v>4832.4799999999996</v>
      </c>
    </row>
    <row r="3296" spans="1:19" x14ac:dyDescent="0.35">
      <c r="A3296">
        <v>2024</v>
      </c>
      <c r="B3296" t="s">
        <v>6177</v>
      </c>
      <c r="C3296">
        <v>14</v>
      </c>
      <c r="D3296">
        <v>2</v>
      </c>
      <c r="E3296">
        <v>5</v>
      </c>
      <c r="F3296" t="s">
        <v>311</v>
      </c>
      <c r="G3296" t="s">
        <v>6733</v>
      </c>
      <c r="H3296">
        <v>7</v>
      </c>
      <c r="I3296">
        <v>102194</v>
      </c>
      <c r="J3296">
        <v>61</v>
      </c>
      <c r="K3296" t="s">
        <v>7180</v>
      </c>
      <c r="L3296">
        <v>0</v>
      </c>
      <c r="M3296" t="s">
        <v>5520</v>
      </c>
      <c r="N3296">
        <v>49387.55</v>
      </c>
      <c r="O3296">
        <v>9600</v>
      </c>
      <c r="P3296">
        <v>0</v>
      </c>
      <c r="Q3296">
        <v>13044.97</v>
      </c>
      <c r="R3296">
        <v>0</v>
      </c>
      <c r="S3296">
        <v>45942.58</v>
      </c>
    </row>
    <row r="3297" spans="1:19" x14ac:dyDescent="0.35">
      <c r="A3297">
        <v>2024</v>
      </c>
      <c r="B3297" t="s">
        <v>6177</v>
      </c>
      <c r="C3297">
        <v>14</v>
      </c>
      <c r="D3297">
        <v>2</v>
      </c>
      <c r="E3297">
        <v>7</v>
      </c>
      <c r="F3297" t="s">
        <v>540</v>
      </c>
      <c r="G3297" t="s">
        <v>6934</v>
      </c>
      <c r="H3297">
        <v>7</v>
      </c>
      <c r="I3297">
        <v>102194</v>
      </c>
      <c r="J3297">
        <v>61</v>
      </c>
      <c r="K3297" t="s">
        <v>7180</v>
      </c>
      <c r="L3297">
        <v>0</v>
      </c>
      <c r="M3297" t="s">
        <v>5520</v>
      </c>
      <c r="N3297">
        <v>4945.4399999999996</v>
      </c>
      <c r="O3297">
        <v>0</v>
      </c>
      <c r="P3297">
        <v>0</v>
      </c>
      <c r="Q3297">
        <v>0</v>
      </c>
      <c r="R3297">
        <v>0</v>
      </c>
      <c r="S3297">
        <v>4945.4399999999996</v>
      </c>
    </row>
    <row r="3298" spans="1:19" x14ac:dyDescent="0.35">
      <c r="A3298">
        <v>2024</v>
      </c>
      <c r="B3298" t="s">
        <v>6177</v>
      </c>
      <c r="C3298">
        <v>14</v>
      </c>
      <c r="D3298">
        <v>2</v>
      </c>
      <c r="E3298">
        <v>10</v>
      </c>
      <c r="F3298" t="s">
        <v>125</v>
      </c>
      <c r="G3298" t="s">
        <v>6179</v>
      </c>
      <c r="H3298">
        <v>7</v>
      </c>
      <c r="I3298">
        <v>102194</v>
      </c>
      <c r="J3298">
        <v>61</v>
      </c>
      <c r="K3298" t="s">
        <v>7179</v>
      </c>
      <c r="L3298">
        <v>0</v>
      </c>
      <c r="M3298" t="s">
        <v>5520</v>
      </c>
      <c r="N3298">
        <v>46836.93</v>
      </c>
      <c r="O3298">
        <v>0</v>
      </c>
      <c r="P3298">
        <v>0</v>
      </c>
      <c r="Q3298">
        <v>1800</v>
      </c>
      <c r="R3298">
        <v>0</v>
      </c>
      <c r="S3298">
        <v>45036.93</v>
      </c>
    </row>
    <row r="3299" spans="1:19" x14ac:dyDescent="0.35">
      <c r="A3299">
        <v>2024</v>
      </c>
      <c r="B3299" t="s">
        <v>5673</v>
      </c>
      <c r="C3299">
        <v>15</v>
      </c>
      <c r="D3299">
        <v>2</v>
      </c>
      <c r="E3299">
        <v>10</v>
      </c>
      <c r="F3299" t="s">
        <v>547</v>
      </c>
      <c r="G3299" t="s">
        <v>6734</v>
      </c>
      <c r="H3299">
        <v>7</v>
      </c>
      <c r="I3299">
        <v>102194</v>
      </c>
      <c r="J3299">
        <v>61</v>
      </c>
      <c r="K3299" t="s">
        <v>7180</v>
      </c>
      <c r="L3299">
        <v>0</v>
      </c>
      <c r="M3299" t="s">
        <v>5520</v>
      </c>
      <c r="N3299">
        <v>49886.42</v>
      </c>
      <c r="O3299">
        <v>42040.58</v>
      </c>
      <c r="P3299">
        <v>0</v>
      </c>
      <c r="Q3299">
        <v>58927</v>
      </c>
      <c r="R3299">
        <v>0</v>
      </c>
      <c r="S3299">
        <v>33000</v>
      </c>
    </row>
    <row r="3300" spans="1:19" x14ac:dyDescent="0.35">
      <c r="A3300">
        <v>2024</v>
      </c>
      <c r="B3300" t="s">
        <v>5873</v>
      </c>
      <c r="C3300">
        <v>16</v>
      </c>
      <c r="D3300">
        <v>2</v>
      </c>
      <c r="E3300">
        <v>5</v>
      </c>
      <c r="F3300" t="s">
        <v>300</v>
      </c>
      <c r="G3300" t="s">
        <v>6417</v>
      </c>
      <c r="H3300">
        <v>7</v>
      </c>
      <c r="I3300">
        <v>102194</v>
      </c>
      <c r="J3300">
        <v>61</v>
      </c>
      <c r="K3300" t="s">
        <v>7179</v>
      </c>
      <c r="L3300">
        <v>0</v>
      </c>
      <c r="M3300" t="s">
        <v>5520</v>
      </c>
      <c r="N3300">
        <v>8139.77</v>
      </c>
      <c r="O3300">
        <v>0</v>
      </c>
      <c r="P3300">
        <v>0</v>
      </c>
      <c r="Q3300">
        <v>0</v>
      </c>
      <c r="R3300">
        <v>0</v>
      </c>
      <c r="S3300">
        <v>8139.77</v>
      </c>
    </row>
    <row r="3301" spans="1:19" x14ac:dyDescent="0.35">
      <c r="A3301">
        <v>2024</v>
      </c>
      <c r="B3301" t="s">
        <v>5873</v>
      </c>
      <c r="C3301">
        <v>16</v>
      </c>
      <c r="D3301">
        <v>2</v>
      </c>
      <c r="E3301">
        <v>8</v>
      </c>
      <c r="F3301" t="s">
        <v>383</v>
      </c>
      <c r="G3301" t="s">
        <v>5939</v>
      </c>
      <c r="H3301">
        <v>7</v>
      </c>
      <c r="I3301">
        <v>102194</v>
      </c>
      <c r="J3301">
        <v>61</v>
      </c>
      <c r="K3301" t="s">
        <v>7179</v>
      </c>
      <c r="L3301">
        <v>0</v>
      </c>
      <c r="M3301" t="s">
        <v>5520</v>
      </c>
      <c r="N3301">
        <v>49523.66</v>
      </c>
      <c r="O3301">
        <v>0</v>
      </c>
      <c r="P3301">
        <v>0</v>
      </c>
      <c r="Q3301">
        <v>0</v>
      </c>
      <c r="R3301">
        <v>0</v>
      </c>
      <c r="S3301">
        <v>49523.66</v>
      </c>
    </row>
    <row r="3302" spans="1:19" x14ac:dyDescent="0.35">
      <c r="A3302">
        <v>2024</v>
      </c>
      <c r="B3302" t="s">
        <v>5873</v>
      </c>
      <c r="C3302">
        <v>16</v>
      </c>
      <c r="D3302">
        <v>2</v>
      </c>
      <c r="E3302">
        <v>9</v>
      </c>
      <c r="F3302" t="s">
        <v>125</v>
      </c>
      <c r="G3302" t="s">
        <v>5940</v>
      </c>
      <c r="H3302">
        <v>7</v>
      </c>
      <c r="I3302">
        <v>102194</v>
      </c>
      <c r="J3302">
        <v>61</v>
      </c>
      <c r="K3302" t="s">
        <v>7179</v>
      </c>
      <c r="L3302">
        <v>0</v>
      </c>
      <c r="M3302" t="s">
        <v>5520</v>
      </c>
      <c r="N3302">
        <v>19260.32</v>
      </c>
      <c r="O3302">
        <v>0</v>
      </c>
      <c r="P3302">
        <v>0</v>
      </c>
      <c r="Q3302">
        <v>2743.83</v>
      </c>
      <c r="R3302">
        <v>0</v>
      </c>
      <c r="S3302">
        <v>16516.490000000002</v>
      </c>
    </row>
    <row r="3303" spans="1:19" x14ac:dyDescent="0.35">
      <c r="A3303">
        <v>2024</v>
      </c>
      <c r="B3303" t="s">
        <v>5890</v>
      </c>
      <c r="C3303">
        <v>17</v>
      </c>
      <c r="D3303">
        <v>2</v>
      </c>
      <c r="E3303">
        <v>2</v>
      </c>
      <c r="F3303" t="s">
        <v>553</v>
      </c>
      <c r="G3303" t="s">
        <v>6560</v>
      </c>
      <c r="H3303">
        <v>7</v>
      </c>
      <c r="I3303">
        <v>900002</v>
      </c>
      <c r="J3303">
        <v>5</v>
      </c>
      <c r="K3303" t="s">
        <v>7180</v>
      </c>
      <c r="L3303">
        <v>0</v>
      </c>
      <c r="M3303" t="s">
        <v>5520</v>
      </c>
      <c r="N3303">
        <v>11021.85</v>
      </c>
      <c r="O3303">
        <v>0</v>
      </c>
      <c r="P3303">
        <v>0</v>
      </c>
      <c r="Q3303">
        <v>0</v>
      </c>
      <c r="R3303">
        <v>0</v>
      </c>
      <c r="S3303">
        <v>11021.85</v>
      </c>
    </row>
    <row r="3304" spans="1:19" x14ac:dyDescent="0.35">
      <c r="A3304">
        <v>2024</v>
      </c>
      <c r="B3304" t="s">
        <v>5890</v>
      </c>
      <c r="C3304">
        <v>17</v>
      </c>
      <c r="D3304">
        <v>2</v>
      </c>
      <c r="E3304">
        <v>3</v>
      </c>
      <c r="F3304" t="s">
        <v>554</v>
      </c>
      <c r="G3304" t="s">
        <v>6561</v>
      </c>
      <c r="H3304">
        <v>7</v>
      </c>
      <c r="I3304">
        <v>102194</v>
      </c>
      <c r="J3304" t="s">
        <v>7182</v>
      </c>
      <c r="K3304" t="s">
        <v>7180</v>
      </c>
      <c r="L3304">
        <v>0</v>
      </c>
      <c r="M3304" t="s">
        <v>5520</v>
      </c>
      <c r="N3304">
        <v>9115.06</v>
      </c>
      <c r="O3304">
        <v>0</v>
      </c>
      <c r="P3304">
        <v>0</v>
      </c>
      <c r="Q3304">
        <v>0</v>
      </c>
      <c r="R3304">
        <v>0</v>
      </c>
      <c r="S3304">
        <v>9115.06</v>
      </c>
    </row>
    <row r="3305" spans="1:19" x14ac:dyDescent="0.35">
      <c r="A3305">
        <v>2024</v>
      </c>
      <c r="B3305" t="s">
        <v>5890</v>
      </c>
      <c r="C3305">
        <v>17</v>
      </c>
      <c r="D3305">
        <v>2</v>
      </c>
      <c r="E3305">
        <v>5</v>
      </c>
      <c r="F3305" t="s">
        <v>397</v>
      </c>
      <c r="G3305" t="s">
        <v>6181</v>
      </c>
      <c r="H3305">
        <v>7</v>
      </c>
      <c r="I3305">
        <v>102194</v>
      </c>
      <c r="J3305">
        <v>5000</v>
      </c>
      <c r="K3305" t="s">
        <v>7179</v>
      </c>
      <c r="L3305">
        <v>0</v>
      </c>
      <c r="M3305" t="s">
        <v>5520</v>
      </c>
      <c r="N3305">
        <v>984.47</v>
      </c>
      <c r="O3305">
        <v>0</v>
      </c>
      <c r="P3305">
        <v>0</v>
      </c>
      <c r="Q3305">
        <v>0</v>
      </c>
      <c r="R3305">
        <v>0</v>
      </c>
      <c r="S3305">
        <v>984.47</v>
      </c>
    </row>
    <row r="3306" spans="1:19" x14ac:dyDescent="0.35">
      <c r="A3306">
        <v>2024</v>
      </c>
      <c r="B3306" t="s">
        <v>5890</v>
      </c>
      <c r="C3306">
        <v>17</v>
      </c>
      <c r="D3306">
        <v>2</v>
      </c>
      <c r="E3306">
        <v>6</v>
      </c>
      <c r="F3306" t="s">
        <v>300</v>
      </c>
      <c r="G3306" t="s">
        <v>5891</v>
      </c>
      <c r="H3306">
        <v>7</v>
      </c>
      <c r="I3306">
        <v>102194</v>
      </c>
      <c r="J3306">
        <v>80</v>
      </c>
      <c r="K3306" t="s">
        <v>7180</v>
      </c>
      <c r="L3306">
        <v>0</v>
      </c>
      <c r="M3306" t="s">
        <v>5520</v>
      </c>
      <c r="N3306">
        <v>99588.14</v>
      </c>
      <c r="O3306">
        <v>32074.400000000001</v>
      </c>
      <c r="P3306">
        <v>0</v>
      </c>
      <c r="Q3306">
        <v>41910.19</v>
      </c>
      <c r="R3306">
        <v>0</v>
      </c>
      <c r="S3306">
        <v>89752.35</v>
      </c>
    </row>
    <row r="3307" spans="1:19" x14ac:dyDescent="0.35">
      <c r="A3307">
        <v>2024</v>
      </c>
      <c r="B3307" t="s">
        <v>5890</v>
      </c>
      <c r="C3307">
        <v>17</v>
      </c>
      <c r="D3307">
        <v>2</v>
      </c>
      <c r="E3307">
        <v>9</v>
      </c>
      <c r="F3307" t="s">
        <v>412</v>
      </c>
      <c r="G3307" t="s">
        <v>5942</v>
      </c>
      <c r="H3307">
        <v>7</v>
      </c>
      <c r="I3307">
        <v>900001</v>
      </c>
      <c r="J3307">
        <v>2</v>
      </c>
      <c r="K3307" t="s">
        <v>7180</v>
      </c>
      <c r="L3307">
        <v>0</v>
      </c>
      <c r="M3307" t="s">
        <v>5520</v>
      </c>
      <c r="N3307">
        <v>6390.55</v>
      </c>
      <c r="O3307">
        <v>279.8</v>
      </c>
      <c r="P3307">
        <v>0</v>
      </c>
      <c r="Q3307">
        <v>4000</v>
      </c>
      <c r="R3307">
        <v>0</v>
      </c>
      <c r="S3307">
        <v>2670.35</v>
      </c>
    </row>
    <row r="3308" spans="1:19" x14ac:dyDescent="0.35">
      <c r="A3308">
        <v>2024</v>
      </c>
      <c r="B3308" t="s">
        <v>5890</v>
      </c>
      <c r="C3308">
        <v>17</v>
      </c>
      <c r="D3308">
        <v>2</v>
      </c>
      <c r="E3308">
        <v>10</v>
      </c>
      <c r="F3308" t="s">
        <v>558</v>
      </c>
      <c r="G3308" t="s">
        <v>6735</v>
      </c>
      <c r="H3308">
        <v>7</v>
      </c>
      <c r="I3308">
        <v>102194</v>
      </c>
      <c r="J3308">
        <v>17</v>
      </c>
      <c r="K3308" t="s">
        <v>7180</v>
      </c>
      <c r="L3308">
        <v>0</v>
      </c>
      <c r="M3308" t="s">
        <v>5520</v>
      </c>
      <c r="N3308">
        <v>22878.02</v>
      </c>
      <c r="O3308">
        <v>16536</v>
      </c>
      <c r="P3308">
        <v>0</v>
      </c>
      <c r="Q3308">
        <v>5160</v>
      </c>
      <c r="R3308">
        <v>0</v>
      </c>
      <c r="S3308">
        <v>34254.019999999997</v>
      </c>
    </row>
    <row r="3309" spans="1:19" x14ac:dyDescent="0.35">
      <c r="A3309">
        <v>2024</v>
      </c>
      <c r="B3309" t="s">
        <v>5890</v>
      </c>
      <c r="C3309">
        <v>17</v>
      </c>
      <c r="D3309">
        <v>2</v>
      </c>
      <c r="E3309">
        <v>14</v>
      </c>
      <c r="F3309" t="s">
        <v>278</v>
      </c>
      <c r="G3309" t="s">
        <v>7183</v>
      </c>
      <c r="H3309">
        <v>7</v>
      </c>
      <c r="I3309">
        <v>102194</v>
      </c>
      <c r="J3309">
        <v>3</v>
      </c>
      <c r="K3309" t="s">
        <v>7180</v>
      </c>
      <c r="L3309">
        <v>0</v>
      </c>
      <c r="M3309" t="s">
        <v>5520</v>
      </c>
      <c r="N3309">
        <v>8516.2199999999993</v>
      </c>
      <c r="O3309">
        <v>0</v>
      </c>
      <c r="P3309">
        <v>0</v>
      </c>
      <c r="Q3309">
        <v>0</v>
      </c>
      <c r="R3309">
        <v>0</v>
      </c>
      <c r="S3309">
        <v>8516.2199999999993</v>
      </c>
    </row>
    <row r="3310" spans="1:19" x14ac:dyDescent="0.35">
      <c r="A3310">
        <v>2024</v>
      </c>
      <c r="B3310" t="s">
        <v>5890</v>
      </c>
      <c r="C3310">
        <v>17</v>
      </c>
      <c r="D3310">
        <v>2</v>
      </c>
      <c r="E3310">
        <v>15</v>
      </c>
      <c r="F3310" t="s">
        <v>562</v>
      </c>
      <c r="G3310" t="s">
        <v>6418</v>
      </c>
      <c r="H3310">
        <v>7</v>
      </c>
      <c r="I3310">
        <v>102194</v>
      </c>
      <c r="J3310">
        <v>300</v>
      </c>
      <c r="K3310" t="s">
        <v>7179</v>
      </c>
      <c r="L3310">
        <v>0</v>
      </c>
      <c r="M3310" t="s">
        <v>5520</v>
      </c>
      <c r="N3310">
        <v>28814.78</v>
      </c>
      <c r="O3310">
        <v>11000</v>
      </c>
      <c r="P3310">
        <v>0</v>
      </c>
      <c r="Q3310">
        <v>19317.759999999998</v>
      </c>
      <c r="R3310">
        <v>0</v>
      </c>
      <c r="S3310">
        <v>20497.02</v>
      </c>
    </row>
    <row r="3311" spans="1:19" x14ac:dyDescent="0.35">
      <c r="A3311">
        <v>2024</v>
      </c>
      <c r="B3311" t="s">
        <v>5763</v>
      </c>
      <c r="C3311">
        <v>18</v>
      </c>
      <c r="D3311">
        <v>2</v>
      </c>
      <c r="E3311">
        <v>1</v>
      </c>
      <c r="F3311" t="s">
        <v>391</v>
      </c>
      <c r="G3311" t="s">
        <v>5764</v>
      </c>
      <c r="H3311">
        <v>7</v>
      </c>
      <c r="I3311">
        <v>102194</v>
      </c>
      <c r="J3311">
        <v>61</v>
      </c>
      <c r="K3311" t="s">
        <v>7179</v>
      </c>
      <c r="L3311">
        <v>0</v>
      </c>
      <c r="M3311" t="s">
        <v>5520</v>
      </c>
      <c r="N3311">
        <v>35577.78</v>
      </c>
      <c r="O3311">
        <v>0</v>
      </c>
      <c r="P3311">
        <v>0</v>
      </c>
      <c r="Q3311">
        <v>0</v>
      </c>
      <c r="R3311">
        <v>0</v>
      </c>
      <c r="S3311">
        <v>35577.78</v>
      </c>
    </row>
    <row r="3312" spans="1:19" x14ac:dyDescent="0.35">
      <c r="A3312">
        <v>2024</v>
      </c>
      <c r="B3312" t="s">
        <v>5763</v>
      </c>
      <c r="C3312">
        <v>18</v>
      </c>
      <c r="D3312">
        <v>2</v>
      </c>
      <c r="E3312">
        <v>5</v>
      </c>
      <c r="F3312" t="s">
        <v>480</v>
      </c>
      <c r="G3312" t="s">
        <v>6182</v>
      </c>
      <c r="H3312">
        <v>7</v>
      </c>
      <c r="I3312">
        <v>102194</v>
      </c>
      <c r="J3312">
        <v>1501</v>
      </c>
      <c r="K3312" t="s">
        <v>7179</v>
      </c>
      <c r="L3312">
        <v>0</v>
      </c>
      <c r="M3312" t="s">
        <v>5520</v>
      </c>
      <c r="N3312">
        <v>1602.35</v>
      </c>
      <c r="O3312">
        <v>0</v>
      </c>
      <c r="P3312">
        <v>0</v>
      </c>
      <c r="Q3312">
        <v>0</v>
      </c>
      <c r="R3312">
        <v>0</v>
      </c>
      <c r="S3312">
        <v>1602.35</v>
      </c>
    </row>
    <row r="3313" spans="1:19" x14ac:dyDescent="0.35">
      <c r="A3313">
        <v>2024</v>
      </c>
      <c r="B3313" t="s">
        <v>5763</v>
      </c>
      <c r="C3313">
        <v>18</v>
      </c>
      <c r="D3313">
        <v>2</v>
      </c>
      <c r="E3313">
        <v>6</v>
      </c>
      <c r="F3313" t="s">
        <v>262</v>
      </c>
      <c r="G3313" t="s">
        <v>6183</v>
      </c>
      <c r="H3313">
        <v>7</v>
      </c>
      <c r="I3313">
        <v>102194</v>
      </c>
      <c r="J3313">
        <v>5200</v>
      </c>
      <c r="K3313" t="s">
        <v>7179</v>
      </c>
      <c r="L3313">
        <v>0</v>
      </c>
      <c r="M3313" t="s">
        <v>5520</v>
      </c>
      <c r="N3313">
        <v>504.75</v>
      </c>
      <c r="O3313">
        <v>0</v>
      </c>
      <c r="P3313">
        <v>0</v>
      </c>
      <c r="Q3313">
        <v>0</v>
      </c>
      <c r="R3313">
        <v>0</v>
      </c>
      <c r="S3313">
        <v>504.75</v>
      </c>
    </row>
    <row r="3314" spans="1:19" x14ac:dyDescent="0.35">
      <c r="A3314">
        <v>2024</v>
      </c>
      <c r="B3314" t="s">
        <v>5763</v>
      </c>
      <c r="C3314">
        <v>18</v>
      </c>
      <c r="D3314">
        <v>2</v>
      </c>
      <c r="E3314">
        <v>10</v>
      </c>
      <c r="F3314" t="s">
        <v>566</v>
      </c>
      <c r="G3314" t="s">
        <v>5842</v>
      </c>
      <c r="H3314">
        <v>7</v>
      </c>
      <c r="I3314">
        <v>102194</v>
      </c>
      <c r="J3314">
        <v>61</v>
      </c>
      <c r="K3314" t="s">
        <v>7179</v>
      </c>
      <c r="L3314">
        <v>0</v>
      </c>
      <c r="M3314" t="s">
        <v>5520</v>
      </c>
      <c r="N3314">
        <v>0.03</v>
      </c>
      <c r="O3314">
        <v>0</v>
      </c>
      <c r="P3314">
        <v>0</v>
      </c>
      <c r="Q3314">
        <v>0</v>
      </c>
      <c r="R3314">
        <v>0</v>
      </c>
      <c r="S3314">
        <v>0.03</v>
      </c>
    </row>
    <row r="3315" spans="1:19" x14ac:dyDescent="0.35">
      <c r="A3315">
        <v>2024</v>
      </c>
      <c r="B3315" t="s">
        <v>5569</v>
      </c>
      <c r="C3315">
        <v>20</v>
      </c>
      <c r="D3315">
        <v>2</v>
      </c>
      <c r="E3315">
        <v>1</v>
      </c>
      <c r="F3315" t="s">
        <v>572</v>
      </c>
      <c r="G3315" t="s">
        <v>5887</v>
      </c>
      <c r="H3315">
        <v>7</v>
      </c>
      <c r="I3315">
        <v>102194</v>
      </c>
      <c r="J3315">
        <v>61</v>
      </c>
      <c r="K3315" t="s">
        <v>7180</v>
      </c>
      <c r="L3315">
        <v>0</v>
      </c>
      <c r="M3315" t="s">
        <v>5520</v>
      </c>
      <c r="N3315">
        <v>43414.68</v>
      </c>
      <c r="O3315">
        <v>203907.13</v>
      </c>
      <c r="P3315">
        <v>0</v>
      </c>
      <c r="Q3315">
        <v>89665</v>
      </c>
      <c r="R3315">
        <v>0</v>
      </c>
      <c r="S3315">
        <v>157656.81</v>
      </c>
    </row>
    <row r="3316" spans="1:19" x14ac:dyDescent="0.35">
      <c r="A3316">
        <v>2024</v>
      </c>
      <c r="B3316" t="s">
        <v>5569</v>
      </c>
      <c r="C3316">
        <v>20</v>
      </c>
      <c r="D3316">
        <v>2</v>
      </c>
      <c r="E3316">
        <v>2</v>
      </c>
      <c r="F3316" t="s">
        <v>573</v>
      </c>
      <c r="G3316" t="s">
        <v>6186</v>
      </c>
      <c r="H3316">
        <v>7</v>
      </c>
      <c r="I3316">
        <v>102194</v>
      </c>
      <c r="J3316">
        <v>61</v>
      </c>
      <c r="K3316" t="s">
        <v>7179</v>
      </c>
      <c r="L3316">
        <v>0</v>
      </c>
      <c r="M3316" t="s">
        <v>5520</v>
      </c>
      <c r="N3316">
        <v>386580.03</v>
      </c>
      <c r="O3316">
        <v>63580.71</v>
      </c>
      <c r="P3316">
        <v>0</v>
      </c>
      <c r="Q3316">
        <v>234.21</v>
      </c>
      <c r="R3316">
        <v>0</v>
      </c>
      <c r="S3316">
        <v>449926.53</v>
      </c>
    </row>
    <row r="3317" spans="1:19" x14ac:dyDescent="0.35">
      <c r="A3317">
        <v>2024</v>
      </c>
      <c r="B3317" t="s">
        <v>5569</v>
      </c>
      <c r="C3317">
        <v>20</v>
      </c>
      <c r="D3317">
        <v>2</v>
      </c>
      <c r="E3317">
        <v>3</v>
      </c>
      <c r="F3317" t="s">
        <v>574</v>
      </c>
      <c r="G3317" t="s">
        <v>6149</v>
      </c>
      <c r="H3317">
        <v>7</v>
      </c>
      <c r="I3317">
        <v>102194</v>
      </c>
      <c r="J3317">
        <v>61</v>
      </c>
      <c r="K3317" t="s">
        <v>7179</v>
      </c>
      <c r="L3317">
        <v>0</v>
      </c>
      <c r="M3317" t="s">
        <v>5520</v>
      </c>
      <c r="N3317">
        <v>352697.89</v>
      </c>
      <c r="O3317">
        <v>0</v>
      </c>
      <c r="P3317">
        <v>0</v>
      </c>
      <c r="Q3317">
        <v>19291</v>
      </c>
      <c r="R3317">
        <v>0</v>
      </c>
      <c r="S3317">
        <v>333406.89</v>
      </c>
    </row>
    <row r="3318" spans="1:19" x14ac:dyDescent="0.35">
      <c r="A3318">
        <v>2024</v>
      </c>
      <c r="B3318" t="s">
        <v>5569</v>
      </c>
      <c r="C3318">
        <v>20</v>
      </c>
      <c r="D3318">
        <v>2</v>
      </c>
      <c r="E3318">
        <v>4</v>
      </c>
      <c r="F3318" t="s">
        <v>431</v>
      </c>
      <c r="G3318" t="s">
        <v>6513</v>
      </c>
      <c r="H3318">
        <v>7</v>
      </c>
      <c r="I3318">
        <v>102194</v>
      </c>
      <c r="J3318">
        <v>61</v>
      </c>
      <c r="K3318" t="s">
        <v>7179</v>
      </c>
      <c r="L3318">
        <v>0</v>
      </c>
      <c r="M3318" t="s">
        <v>5520</v>
      </c>
      <c r="N3318">
        <v>206954.27</v>
      </c>
      <c r="O3318">
        <v>24626.03</v>
      </c>
      <c r="P3318">
        <v>0</v>
      </c>
      <c r="Q3318">
        <v>11991.37</v>
      </c>
      <c r="R3318">
        <v>0</v>
      </c>
      <c r="S3318">
        <v>219588.93</v>
      </c>
    </row>
    <row r="3319" spans="1:19" x14ac:dyDescent="0.35">
      <c r="A3319">
        <v>2024</v>
      </c>
      <c r="B3319" t="s">
        <v>5569</v>
      </c>
      <c r="C3319">
        <v>20</v>
      </c>
      <c r="D3319">
        <v>2</v>
      </c>
      <c r="E3319">
        <v>5</v>
      </c>
      <c r="F3319" t="s">
        <v>553</v>
      </c>
      <c r="G3319" t="s">
        <v>5846</v>
      </c>
      <c r="H3319">
        <v>7</v>
      </c>
      <c r="I3319">
        <v>102194</v>
      </c>
      <c r="J3319">
        <v>113</v>
      </c>
      <c r="K3319" t="s">
        <v>7179</v>
      </c>
      <c r="L3319">
        <v>0</v>
      </c>
      <c r="M3319" t="s">
        <v>5520</v>
      </c>
      <c r="N3319">
        <v>776730.6</v>
      </c>
      <c r="O3319">
        <v>237547</v>
      </c>
      <c r="P3319">
        <v>0</v>
      </c>
      <c r="Q3319">
        <v>286236.12</v>
      </c>
      <c r="R3319">
        <v>0</v>
      </c>
      <c r="S3319">
        <v>728041.48</v>
      </c>
    </row>
    <row r="3320" spans="1:19" x14ac:dyDescent="0.35">
      <c r="A3320">
        <v>2024</v>
      </c>
      <c r="B3320" t="s">
        <v>5569</v>
      </c>
      <c r="C3320">
        <v>20</v>
      </c>
      <c r="D3320">
        <v>2</v>
      </c>
      <c r="E3320">
        <v>8</v>
      </c>
      <c r="F3320" t="s">
        <v>300</v>
      </c>
      <c r="G3320" t="s">
        <v>6187</v>
      </c>
      <c r="H3320">
        <v>7</v>
      </c>
      <c r="I3320">
        <v>102194</v>
      </c>
      <c r="J3320">
        <v>61</v>
      </c>
      <c r="K3320" t="s">
        <v>7179</v>
      </c>
      <c r="L3320">
        <v>0</v>
      </c>
      <c r="M3320" t="s">
        <v>5520</v>
      </c>
      <c r="N3320">
        <v>0.48</v>
      </c>
      <c r="O3320">
        <v>0</v>
      </c>
      <c r="P3320">
        <v>0</v>
      </c>
      <c r="Q3320">
        <v>0</v>
      </c>
      <c r="R3320">
        <v>0</v>
      </c>
      <c r="S3320">
        <v>0.48</v>
      </c>
    </row>
    <row r="3321" spans="1:19" x14ac:dyDescent="0.35">
      <c r="A3321">
        <v>2024</v>
      </c>
      <c r="B3321" t="s">
        <v>5569</v>
      </c>
      <c r="C3321">
        <v>20</v>
      </c>
      <c r="D3321">
        <v>2</v>
      </c>
      <c r="E3321">
        <v>9</v>
      </c>
      <c r="F3321" t="s">
        <v>254</v>
      </c>
      <c r="G3321" t="s">
        <v>5953</v>
      </c>
      <c r="H3321">
        <v>7</v>
      </c>
      <c r="I3321">
        <v>102194</v>
      </c>
      <c r="J3321">
        <v>61</v>
      </c>
      <c r="K3321" t="s">
        <v>7180</v>
      </c>
      <c r="L3321">
        <v>0</v>
      </c>
      <c r="M3321" t="s">
        <v>5520</v>
      </c>
      <c r="N3321">
        <v>54032.66</v>
      </c>
      <c r="O3321">
        <v>280</v>
      </c>
      <c r="P3321">
        <v>0</v>
      </c>
      <c r="Q3321">
        <v>0</v>
      </c>
      <c r="R3321">
        <v>0</v>
      </c>
      <c r="S3321">
        <v>54312.66</v>
      </c>
    </row>
    <row r="3322" spans="1:19" x14ac:dyDescent="0.35">
      <c r="A3322">
        <v>2024</v>
      </c>
      <c r="B3322" t="s">
        <v>5569</v>
      </c>
      <c r="C3322">
        <v>20</v>
      </c>
      <c r="D3322">
        <v>2</v>
      </c>
      <c r="E3322">
        <v>10</v>
      </c>
      <c r="F3322" t="s">
        <v>576</v>
      </c>
      <c r="G3322" t="s">
        <v>5756</v>
      </c>
      <c r="H3322">
        <v>7</v>
      </c>
      <c r="I3322">
        <v>102194</v>
      </c>
      <c r="J3322">
        <v>61</v>
      </c>
      <c r="K3322" t="s">
        <v>7180</v>
      </c>
      <c r="L3322">
        <v>0</v>
      </c>
      <c r="M3322" t="s">
        <v>5520</v>
      </c>
      <c r="N3322">
        <v>15585.76</v>
      </c>
      <c r="O3322">
        <v>0</v>
      </c>
      <c r="P3322">
        <v>0</v>
      </c>
      <c r="Q3322">
        <v>0</v>
      </c>
      <c r="R3322">
        <v>0</v>
      </c>
      <c r="S3322">
        <v>15585.76</v>
      </c>
    </row>
    <row r="3323" spans="1:19" x14ac:dyDescent="0.35">
      <c r="A3323">
        <v>2024</v>
      </c>
      <c r="B3323" t="s">
        <v>5569</v>
      </c>
      <c r="C3323">
        <v>20</v>
      </c>
      <c r="D3323">
        <v>2</v>
      </c>
      <c r="E3323">
        <v>12</v>
      </c>
      <c r="F3323" t="s">
        <v>578</v>
      </c>
      <c r="G3323" t="s">
        <v>5710</v>
      </c>
      <c r="H3323">
        <v>7</v>
      </c>
      <c r="I3323">
        <v>102194</v>
      </c>
      <c r="J3323">
        <v>61</v>
      </c>
      <c r="K3323" t="s">
        <v>7179</v>
      </c>
      <c r="L3323">
        <v>0</v>
      </c>
      <c r="M3323" t="s">
        <v>5520</v>
      </c>
      <c r="N3323">
        <v>6645.08</v>
      </c>
      <c r="O3323">
        <v>0</v>
      </c>
      <c r="P3323">
        <v>0</v>
      </c>
      <c r="Q3323">
        <v>0</v>
      </c>
      <c r="R3323">
        <v>0</v>
      </c>
      <c r="S3323">
        <v>6645.08</v>
      </c>
    </row>
    <row r="3324" spans="1:19" x14ac:dyDescent="0.35">
      <c r="A3324">
        <v>2024</v>
      </c>
      <c r="B3324" t="s">
        <v>5569</v>
      </c>
      <c r="C3324">
        <v>20</v>
      </c>
      <c r="D3324">
        <v>2</v>
      </c>
      <c r="E3324">
        <v>13</v>
      </c>
      <c r="F3324" t="s">
        <v>579</v>
      </c>
      <c r="G3324" t="s">
        <v>6188</v>
      </c>
      <c r="H3324">
        <v>7</v>
      </c>
      <c r="I3324">
        <v>102194</v>
      </c>
      <c r="J3324">
        <v>61</v>
      </c>
      <c r="K3324" t="s">
        <v>7179</v>
      </c>
      <c r="L3324">
        <v>0</v>
      </c>
      <c r="M3324" t="s">
        <v>5520</v>
      </c>
      <c r="N3324">
        <v>671905.69</v>
      </c>
      <c r="O3324">
        <v>52600</v>
      </c>
      <c r="P3324">
        <v>0</v>
      </c>
      <c r="Q3324">
        <v>100000</v>
      </c>
      <c r="R3324">
        <v>0</v>
      </c>
      <c r="S3324">
        <v>624505.68999999994</v>
      </c>
    </row>
    <row r="3325" spans="1:19" x14ac:dyDescent="0.35">
      <c r="A3325">
        <v>2024</v>
      </c>
      <c r="B3325" t="s">
        <v>5569</v>
      </c>
      <c r="C3325">
        <v>20</v>
      </c>
      <c r="D3325">
        <v>2</v>
      </c>
      <c r="E3325">
        <v>15</v>
      </c>
      <c r="F3325" t="s">
        <v>125</v>
      </c>
      <c r="G3325" t="s">
        <v>6282</v>
      </c>
      <c r="H3325">
        <v>7</v>
      </c>
      <c r="I3325">
        <v>102194</v>
      </c>
      <c r="J3325">
        <v>61</v>
      </c>
      <c r="K3325" t="s">
        <v>7179</v>
      </c>
      <c r="L3325">
        <v>0</v>
      </c>
      <c r="M3325" t="s">
        <v>5520</v>
      </c>
      <c r="N3325">
        <v>153297.70000000001</v>
      </c>
      <c r="O3325">
        <v>0</v>
      </c>
      <c r="P3325">
        <v>0</v>
      </c>
      <c r="Q3325">
        <v>0</v>
      </c>
      <c r="R3325">
        <v>0</v>
      </c>
      <c r="S3325">
        <v>153297.70000000001</v>
      </c>
    </row>
    <row r="3326" spans="1:19" x14ac:dyDescent="0.35">
      <c r="A3326">
        <v>2024</v>
      </c>
      <c r="B3326" t="s">
        <v>6419</v>
      </c>
      <c r="C3326">
        <v>21</v>
      </c>
      <c r="D3326">
        <v>2</v>
      </c>
      <c r="E3326">
        <v>2</v>
      </c>
      <c r="F3326" t="s">
        <v>580</v>
      </c>
      <c r="G3326" t="s">
        <v>6736</v>
      </c>
      <c r="H3326">
        <v>7</v>
      </c>
      <c r="I3326">
        <v>102194</v>
      </c>
      <c r="J3326">
        <v>61</v>
      </c>
      <c r="K3326" t="s">
        <v>7179</v>
      </c>
      <c r="L3326">
        <v>0</v>
      </c>
      <c r="M3326" t="s">
        <v>5520</v>
      </c>
      <c r="N3326">
        <v>35439.75</v>
      </c>
      <c r="O3326">
        <v>0</v>
      </c>
      <c r="P3326">
        <v>0</v>
      </c>
      <c r="Q3326">
        <v>0</v>
      </c>
      <c r="R3326">
        <v>0</v>
      </c>
      <c r="S3326">
        <v>35439.75</v>
      </c>
    </row>
    <row r="3327" spans="1:19" x14ac:dyDescent="0.35">
      <c r="A3327">
        <v>2024</v>
      </c>
      <c r="B3327" t="s">
        <v>6419</v>
      </c>
      <c r="C3327">
        <v>21</v>
      </c>
      <c r="D3327">
        <v>2</v>
      </c>
      <c r="E3327">
        <v>4</v>
      </c>
      <c r="F3327" t="s">
        <v>369</v>
      </c>
      <c r="G3327" t="s">
        <v>6824</v>
      </c>
      <c r="H3327">
        <v>7</v>
      </c>
      <c r="I3327">
        <v>102194</v>
      </c>
      <c r="J3327">
        <v>61</v>
      </c>
      <c r="K3327" t="s">
        <v>7180</v>
      </c>
      <c r="L3327">
        <v>0</v>
      </c>
      <c r="M3327" t="s">
        <v>5520</v>
      </c>
      <c r="N3327">
        <v>32132.91</v>
      </c>
      <c r="O3327">
        <v>8000</v>
      </c>
      <c r="P3327">
        <v>0</v>
      </c>
      <c r="Q3327">
        <v>0</v>
      </c>
      <c r="R3327">
        <v>0</v>
      </c>
      <c r="S3327">
        <v>40132.910000000003</v>
      </c>
    </row>
    <row r="3328" spans="1:19" x14ac:dyDescent="0.35">
      <c r="A3328">
        <v>2024</v>
      </c>
      <c r="B3328" t="s">
        <v>6419</v>
      </c>
      <c r="C3328">
        <v>21</v>
      </c>
      <c r="D3328">
        <v>2</v>
      </c>
      <c r="E3328">
        <v>6</v>
      </c>
      <c r="F3328" t="s">
        <v>532</v>
      </c>
      <c r="G3328" t="s">
        <v>6574</v>
      </c>
      <c r="H3328">
        <v>7</v>
      </c>
      <c r="I3328">
        <v>102194</v>
      </c>
      <c r="J3328">
        <v>4</v>
      </c>
      <c r="K3328" t="s">
        <v>7180</v>
      </c>
      <c r="L3328">
        <v>0</v>
      </c>
      <c r="M3328" t="s">
        <v>5520</v>
      </c>
      <c r="N3328">
        <v>2022.65</v>
      </c>
      <c r="O3328">
        <v>308</v>
      </c>
      <c r="P3328">
        <v>0</v>
      </c>
      <c r="Q3328">
        <v>0</v>
      </c>
      <c r="R3328">
        <v>0</v>
      </c>
      <c r="S3328">
        <v>2330.65</v>
      </c>
    </row>
    <row r="3329" spans="1:19" x14ac:dyDescent="0.35">
      <c r="A3329">
        <v>2024</v>
      </c>
      <c r="B3329" t="s">
        <v>6419</v>
      </c>
      <c r="C3329">
        <v>21</v>
      </c>
      <c r="D3329">
        <v>2</v>
      </c>
      <c r="E3329">
        <v>8</v>
      </c>
      <c r="F3329" t="s">
        <v>524</v>
      </c>
      <c r="G3329" t="s">
        <v>6420</v>
      </c>
      <c r="H3329">
        <v>7</v>
      </c>
      <c r="I3329">
        <v>102194</v>
      </c>
      <c r="J3329">
        <v>10</v>
      </c>
      <c r="K3329" t="s">
        <v>7180</v>
      </c>
      <c r="L3329">
        <v>0</v>
      </c>
      <c r="M3329" t="s">
        <v>5520</v>
      </c>
      <c r="N3329">
        <v>578.25</v>
      </c>
      <c r="O3329">
        <v>0</v>
      </c>
      <c r="P3329">
        <v>0</v>
      </c>
      <c r="Q3329">
        <v>0</v>
      </c>
      <c r="R3329">
        <v>0</v>
      </c>
      <c r="S3329">
        <v>578.25</v>
      </c>
    </row>
    <row r="3330" spans="1:19" x14ac:dyDescent="0.35">
      <c r="A3330">
        <v>2024</v>
      </c>
      <c r="B3330" t="s">
        <v>6419</v>
      </c>
      <c r="C3330">
        <v>21</v>
      </c>
      <c r="D3330">
        <v>2</v>
      </c>
      <c r="E3330">
        <v>9</v>
      </c>
      <c r="F3330" t="s">
        <v>583</v>
      </c>
      <c r="G3330" t="s">
        <v>6576</v>
      </c>
      <c r="H3330">
        <v>7</v>
      </c>
      <c r="I3330">
        <v>102194</v>
      </c>
      <c r="J3330">
        <v>2</v>
      </c>
      <c r="K3330" t="s">
        <v>7180</v>
      </c>
      <c r="L3330">
        <v>0</v>
      </c>
      <c r="M3330" t="s">
        <v>5520</v>
      </c>
      <c r="N3330">
        <v>235.17</v>
      </c>
      <c r="O3330">
        <v>0</v>
      </c>
      <c r="P3330">
        <v>0</v>
      </c>
      <c r="Q3330">
        <v>0</v>
      </c>
      <c r="R3330">
        <v>0</v>
      </c>
      <c r="S3330">
        <v>235.17</v>
      </c>
    </row>
    <row r="3331" spans="1:19" x14ac:dyDescent="0.35">
      <c r="A3331">
        <v>2024</v>
      </c>
      <c r="B3331" t="s">
        <v>6163</v>
      </c>
      <c r="C3331">
        <v>22</v>
      </c>
      <c r="D3331">
        <v>2</v>
      </c>
      <c r="E3331">
        <v>5</v>
      </c>
      <c r="F3331" t="s">
        <v>586</v>
      </c>
      <c r="G3331" t="s">
        <v>6737</v>
      </c>
      <c r="H3331">
        <v>7</v>
      </c>
      <c r="I3331">
        <v>102194</v>
      </c>
      <c r="J3331">
        <v>2415</v>
      </c>
      <c r="K3331" t="s">
        <v>7179</v>
      </c>
      <c r="L3331">
        <v>0</v>
      </c>
      <c r="M3331" t="s">
        <v>5520</v>
      </c>
      <c r="N3331">
        <v>101153.48</v>
      </c>
      <c r="O3331">
        <v>0</v>
      </c>
      <c r="P3331">
        <v>0</v>
      </c>
      <c r="Q3331">
        <v>0</v>
      </c>
      <c r="R3331">
        <v>0</v>
      </c>
      <c r="S3331">
        <v>101153.48</v>
      </c>
    </row>
    <row r="3332" spans="1:19" x14ac:dyDescent="0.35">
      <c r="A3332">
        <v>2024</v>
      </c>
      <c r="B3332" t="s">
        <v>5554</v>
      </c>
      <c r="C3332">
        <v>23</v>
      </c>
      <c r="D3332">
        <v>2</v>
      </c>
      <c r="E3332">
        <v>5</v>
      </c>
      <c r="F3332" t="s">
        <v>546</v>
      </c>
      <c r="G3332" t="s">
        <v>5666</v>
      </c>
      <c r="H3332">
        <v>7</v>
      </c>
      <c r="I3332">
        <v>102194</v>
      </c>
      <c r="J3332">
        <v>1</v>
      </c>
      <c r="K3332" t="s">
        <v>7184</v>
      </c>
      <c r="L3332">
        <v>0</v>
      </c>
      <c r="M3332" t="s">
        <v>5520</v>
      </c>
      <c r="N3332">
        <v>3572.35</v>
      </c>
      <c r="O3332">
        <v>0</v>
      </c>
      <c r="P3332">
        <v>0</v>
      </c>
      <c r="Q3332">
        <v>0</v>
      </c>
      <c r="R3332">
        <v>0</v>
      </c>
      <c r="S3332">
        <v>3572.35</v>
      </c>
    </row>
    <row r="3333" spans="1:19" x14ac:dyDescent="0.35">
      <c r="A3333">
        <v>2024</v>
      </c>
      <c r="B3333" t="s">
        <v>5656</v>
      </c>
      <c r="C3333">
        <v>24</v>
      </c>
      <c r="D3333">
        <v>2</v>
      </c>
      <c r="E3333">
        <v>2</v>
      </c>
      <c r="F3333" t="s">
        <v>593</v>
      </c>
      <c r="G3333" t="s">
        <v>6579</v>
      </c>
      <c r="H3333">
        <v>7</v>
      </c>
      <c r="I3333">
        <v>102351</v>
      </c>
      <c r="J3333">
        <v>4</v>
      </c>
      <c r="K3333" t="s">
        <v>7180</v>
      </c>
      <c r="L3333">
        <v>0</v>
      </c>
      <c r="M3333" t="s">
        <v>5520</v>
      </c>
      <c r="N3333">
        <v>2773.34</v>
      </c>
      <c r="O3333">
        <v>0</v>
      </c>
      <c r="P3333">
        <v>0</v>
      </c>
      <c r="Q3333">
        <v>0</v>
      </c>
      <c r="R3333">
        <v>0</v>
      </c>
      <c r="S3333">
        <v>2773.34</v>
      </c>
    </row>
    <row r="3334" spans="1:19" x14ac:dyDescent="0.35">
      <c r="A3334">
        <v>2024</v>
      </c>
      <c r="B3334" t="s">
        <v>5656</v>
      </c>
      <c r="C3334">
        <v>24</v>
      </c>
      <c r="D3334">
        <v>2</v>
      </c>
      <c r="E3334">
        <v>8</v>
      </c>
      <c r="F3334" t="s">
        <v>597</v>
      </c>
      <c r="G3334" t="s">
        <v>6583</v>
      </c>
      <c r="H3334">
        <v>7</v>
      </c>
      <c r="I3334">
        <v>102194</v>
      </c>
      <c r="J3334">
        <v>5</v>
      </c>
      <c r="K3334" t="s">
        <v>7180</v>
      </c>
      <c r="L3334">
        <v>0</v>
      </c>
      <c r="M3334" t="s">
        <v>5520</v>
      </c>
      <c r="N3334">
        <v>1215.2</v>
      </c>
      <c r="O3334">
        <v>0</v>
      </c>
      <c r="P3334">
        <v>0</v>
      </c>
      <c r="Q3334">
        <v>0</v>
      </c>
      <c r="R3334">
        <v>0</v>
      </c>
      <c r="S3334">
        <v>1215.2</v>
      </c>
    </row>
    <row r="3335" spans="1:19" x14ac:dyDescent="0.35">
      <c r="A3335">
        <v>2024</v>
      </c>
      <c r="B3335" t="s">
        <v>5730</v>
      </c>
      <c r="C3335">
        <v>25</v>
      </c>
      <c r="D3335">
        <v>2</v>
      </c>
      <c r="E3335">
        <v>4</v>
      </c>
      <c r="F3335" t="s">
        <v>603</v>
      </c>
      <c r="G3335" t="s">
        <v>5781</v>
      </c>
      <c r="H3335">
        <v>7</v>
      </c>
      <c r="I3335">
        <v>102194</v>
      </c>
      <c r="J3335">
        <v>61</v>
      </c>
      <c r="K3335" t="s">
        <v>7179</v>
      </c>
      <c r="L3335">
        <v>0</v>
      </c>
      <c r="M3335" t="s">
        <v>5520</v>
      </c>
      <c r="N3335">
        <v>5507.84</v>
      </c>
      <c r="O3335">
        <v>1182.32</v>
      </c>
      <c r="P3335">
        <v>0</v>
      </c>
      <c r="Q3335">
        <v>0</v>
      </c>
      <c r="R3335">
        <v>0</v>
      </c>
      <c r="S3335">
        <v>6690.16</v>
      </c>
    </row>
    <row r="3336" spans="1:19" x14ac:dyDescent="0.35">
      <c r="A3336">
        <v>2024</v>
      </c>
      <c r="B3336" t="s">
        <v>5964</v>
      </c>
      <c r="C3336">
        <v>26</v>
      </c>
      <c r="D3336">
        <v>2</v>
      </c>
      <c r="E3336">
        <v>6</v>
      </c>
      <c r="F3336" t="s">
        <v>533</v>
      </c>
      <c r="G3336" t="s">
        <v>5965</v>
      </c>
      <c r="H3336">
        <v>7</v>
      </c>
      <c r="I3336">
        <v>102194</v>
      </c>
      <c r="J3336">
        <v>61</v>
      </c>
      <c r="K3336" t="s">
        <v>7179</v>
      </c>
      <c r="L3336">
        <v>0</v>
      </c>
      <c r="M3336" t="s">
        <v>5520</v>
      </c>
      <c r="N3336">
        <v>432835.82</v>
      </c>
      <c r="O3336">
        <v>29920.560000000001</v>
      </c>
      <c r="P3336">
        <v>0</v>
      </c>
      <c r="Q3336">
        <v>39183.089999999997</v>
      </c>
      <c r="R3336">
        <v>0</v>
      </c>
      <c r="S3336">
        <v>423573.29</v>
      </c>
    </row>
    <row r="3337" spans="1:19" x14ac:dyDescent="0.35">
      <c r="A3337">
        <v>2024</v>
      </c>
      <c r="B3337" t="s">
        <v>5627</v>
      </c>
      <c r="C3337">
        <v>27</v>
      </c>
      <c r="D3337">
        <v>2</v>
      </c>
      <c r="E3337">
        <v>1</v>
      </c>
      <c r="F3337" t="s">
        <v>391</v>
      </c>
      <c r="G3337" t="s">
        <v>6190</v>
      </c>
      <c r="H3337">
        <v>7</v>
      </c>
      <c r="I3337">
        <v>102194</v>
      </c>
      <c r="J3337">
        <v>62</v>
      </c>
      <c r="K3337" t="s">
        <v>7179</v>
      </c>
      <c r="L3337">
        <v>0</v>
      </c>
      <c r="M3337" t="s">
        <v>5520</v>
      </c>
      <c r="N3337">
        <v>-19951.68</v>
      </c>
      <c r="O3337">
        <v>47432.5</v>
      </c>
      <c r="P3337">
        <v>0</v>
      </c>
      <c r="Q3337">
        <v>0</v>
      </c>
      <c r="R3337">
        <v>0</v>
      </c>
      <c r="S3337">
        <v>27480.82</v>
      </c>
    </row>
    <row r="3338" spans="1:19" x14ac:dyDescent="0.35">
      <c r="A3338">
        <v>2024</v>
      </c>
      <c r="B3338" t="s">
        <v>5627</v>
      </c>
      <c r="C3338">
        <v>27</v>
      </c>
      <c r="D3338">
        <v>2</v>
      </c>
      <c r="E3338">
        <v>3</v>
      </c>
      <c r="F3338" t="s">
        <v>555</v>
      </c>
      <c r="G3338" t="s">
        <v>5628</v>
      </c>
      <c r="H3338">
        <v>7</v>
      </c>
      <c r="I3338">
        <v>102194</v>
      </c>
      <c r="J3338">
        <v>61</v>
      </c>
      <c r="K3338" t="s">
        <v>7179</v>
      </c>
      <c r="L3338">
        <v>0</v>
      </c>
      <c r="M3338" t="s">
        <v>5520</v>
      </c>
      <c r="N3338">
        <v>209.09</v>
      </c>
      <c r="O3338">
        <v>0</v>
      </c>
      <c r="P3338">
        <v>0</v>
      </c>
      <c r="Q3338">
        <v>0</v>
      </c>
      <c r="R3338">
        <v>0</v>
      </c>
      <c r="S3338">
        <v>209.09</v>
      </c>
    </row>
    <row r="3339" spans="1:19" x14ac:dyDescent="0.35">
      <c r="A3339">
        <v>2024</v>
      </c>
      <c r="B3339" t="s">
        <v>5627</v>
      </c>
      <c r="C3339">
        <v>27</v>
      </c>
      <c r="D3339">
        <v>2</v>
      </c>
      <c r="E3339">
        <v>5</v>
      </c>
      <c r="F3339" t="s">
        <v>254</v>
      </c>
      <c r="G3339" t="s">
        <v>5967</v>
      </c>
      <c r="H3339">
        <v>7</v>
      </c>
      <c r="I3339">
        <v>102194</v>
      </c>
      <c r="J3339">
        <v>9</v>
      </c>
      <c r="K3339" t="s">
        <v>7180</v>
      </c>
      <c r="L3339">
        <v>0</v>
      </c>
      <c r="M3339" t="s">
        <v>5520</v>
      </c>
      <c r="N3339">
        <v>179301.11</v>
      </c>
      <c r="O3339">
        <v>0</v>
      </c>
      <c r="P3339">
        <v>0</v>
      </c>
      <c r="Q3339">
        <v>0</v>
      </c>
      <c r="R3339">
        <v>0</v>
      </c>
      <c r="S3339">
        <v>179301.11</v>
      </c>
    </row>
    <row r="3340" spans="1:19" x14ac:dyDescent="0.35">
      <c r="A3340">
        <v>2024</v>
      </c>
      <c r="B3340" t="s">
        <v>5627</v>
      </c>
      <c r="C3340">
        <v>27</v>
      </c>
      <c r="D3340">
        <v>2</v>
      </c>
      <c r="E3340">
        <v>6</v>
      </c>
      <c r="F3340" t="s">
        <v>480</v>
      </c>
      <c r="G3340" t="s">
        <v>6738</v>
      </c>
      <c r="H3340">
        <v>7</v>
      </c>
      <c r="I3340">
        <v>102194</v>
      </c>
      <c r="J3340">
        <v>61</v>
      </c>
      <c r="K3340" t="s">
        <v>7180</v>
      </c>
      <c r="L3340">
        <v>0</v>
      </c>
      <c r="M3340" t="s">
        <v>5520</v>
      </c>
      <c r="N3340">
        <v>7580.23</v>
      </c>
      <c r="O3340">
        <v>0</v>
      </c>
      <c r="P3340">
        <v>0</v>
      </c>
      <c r="Q3340">
        <v>0</v>
      </c>
      <c r="R3340">
        <v>0</v>
      </c>
      <c r="S3340">
        <v>7580.23</v>
      </c>
    </row>
    <row r="3341" spans="1:19" x14ac:dyDescent="0.35">
      <c r="A3341">
        <v>2024</v>
      </c>
      <c r="B3341" t="s">
        <v>5627</v>
      </c>
      <c r="C3341">
        <v>27</v>
      </c>
      <c r="D3341">
        <v>2</v>
      </c>
      <c r="E3341">
        <v>7</v>
      </c>
      <c r="F3341" t="s">
        <v>610</v>
      </c>
      <c r="G3341" t="s">
        <v>5810</v>
      </c>
      <c r="H3341">
        <v>7</v>
      </c>
      <c r="I3341">
        <v>102194</v>
      </c>
      <c r="J3341">
        <v>61</v>
      </c>
      <c r="K3341" t="s">
        <v>7179</v>
      </c>
      <c r="L3341">
        <v>0</v>
      </c>
      <c r="M3341" t="s">
        <v>5520</v>
      </c>
      <c r="N3341">
        <v>2183.3200000000002</v>
      </c>
      <c r="O3341">
        <v>0</v>
      </c>
      <c r="P3341">
        <v>0</v>
      </c>
      <c r="Q3341">
        <v>2183.3200000000002</v>
      </c>
      <c r="R3341">
        <v>0</v>
      </c>
      <c r="S3341">
        <v>0</v>
      </c>
    </row>
    <row r="3342" spans="1:19" x14ac:dyDescent="0.35">
      <c r="A3342">
        <v>2024</v>
      </c>
      <c r="B3342" t="s">
        <v>5627</v>
      </c>
      <c r="C3342">
        <v>27</v>
      </c>
      <c r="D3342">
        <v>2</v>
      </c>
      <c r="E3342">
        <v>11</v>
      </c>
      <c r="F3342" t="s">
        <v>611</v>
      </c>
      <c r="G3342" t="s">
        <v>6590</v>
      </c>
      <c r="H3342">
        <v>7</v>
      </c>
      <c r="I3342">
        <v>102194</v>
      </c>
      <c r="J3342">
        <v>5</v>
      </c>
      <c r="K3342" t="s">
        <v>7184</v>
      </c>
      <c r="L3342">
        <v>0</v>
      </c>
      <c r="M3342" t="s">
        <v>5520</v>
      </c>
      <c r="N3342">
        <v>12158.85</v>
      </c>
      <c r="O3342">
        <v>0</v>
      </c>
      <c r="P3342">
        <v>0</v>
      </c>
      <c r="Q3342">
        <v>0</v>
      </c>
      <c r="R3342">
        <v>0</v>
      </c>
      <c r="S3342">
        <v>12158.85</v>
      </c>
    </row>
    <row r="3343" spans="1:19" x14ac:dyDescent="0.35">
      <c r="A3343">
        <v>2024</v>
      </c>
      <c r="B3343" t="s">
        <v>5627</v>
      </c>
      <c r="C3343">
        <v>27</v>
      </c>
      <c r="D3343">
        <v>2</v>
      </c>
      <c r="E3343">
        <v>12</v>
      </c>
      <c r="F3343" t="s">
        <v>455</v>
      </c>
      <c r="G3343" t="s">
        <v>6192</v>
      </c>
      <c r="H3343">
        <v>7</v>
      </c>
      <c r="I3343">
        <v>102194</v>
      </c>
      <c r="J3343">
        <v>61</v>
      </c>
      <c r="K3343" t="s">
        <v>7179</v>
      </c>
      <c r="L3343">
        <v>0</v>
      </c>
      <c r="M3343" t="s">
        <v>5520</v>
      </c>
      <c r="N3343">
        <v>17079.59</v>
      </c>
      <c r="O3343">
        <v>0</v>
      </c>
      <c r="P3343">
        <v>0</v>
      </c>
      <c r="Q3343">
        <v>0</v>
      </c>
      <c r="R3343">
        <v>0</v>
      </c>
      <c r="S3343">
        <v>17079.59</v>
      </c>
    </row>
    <row r="3344" spans="1:19" x14ac:dyDescent="0.35">
      <c r="A3344">
        <v>2024</v>
      </c>
      <c r="B3344" t="s">
        <v>5627</v>
      </c>
      <c r="C3344">
        <v>27</v>
      </c>
      <c r="D3344">
        <v>2</v>
      </c>
      <c r="E3344">
        <v>13</v>
      </c>
      <c r="F3344" t="s">
        <v>125</v>
      </c>
      <c r="G3344" t="s">
        <v>6739</v>
      </c>
      <c r="H3344">
        <v>7</v>
      </c>
      <c r="I3344">
        <v>102194</v>
      </c>
      <c r="J3344">
        <v>61</v>
      </c>
      <c r="K3344" t="s">
        <v>7179</v>
      </c>
      <c r="L3344">
        <v>0</v>
      </c>
      <c r="M3344" t="s">
        <v>5520</v>
      </c>
      <c r="N3344">
        <v>37287.78</v>
      </c>
      <c r="O3344">
        <v>7045.71</v>
      </c>
      <c r="P3344">
        <v>0</v>
      </c>
      <c r="Q3344">
        <v>16792.689999999999</v>
      </c>
      <c r="R3344">
        <v>0</v>
      </c>
      <c r="S3344">
        <v>27540.799999999999</v>
      </c>
    </row>
    <row r="3345" spans="1:19" x14ac:dyDescent="0.35">
      <c r="A3345">
        <v>2024</v>
      </c>
      <c r="B3345" t="s">
        <v>5712</v>
      </c>
      <c r="C3345">
        <v>28</v>
      </c>
      <c r="D3345">
        <v>2</v>
      </c>
      <c r="E3345">
        <v>2</v>
      </c>
      <c r="F3345" t="s">
        <v>521</v>
      </c>
      <c r="G3345" t="s">
        <v>6334</v>
      </c>
      <c r="H3345">
        <v>7</v>
      </c>
      <c r="I3345">
        <v>102194</v>
      </c>
      <c r="J3345">
        <v>61</v>
      </c>
      <c r="K3345" t="s">
        <v>7179</v>
      </c>
      <c r="L3345">
        <v>0</v>
      </c>
      <c r="M3345" t="s">
        <v>5520</v>
      </c>
      <c r="N3345">
        <v>4418.18</v>
      </c>
      <c r="O3345">
        <v>0</v>
      </c>
      <c r="P3345">
        <v>0</v>
      </c>
      <c r="Q3345">
        <v>0</v>
      </c>
      <c r="R3345">
        <v>0</v>
      </c>
      <c r="S3345">
        <v>4418.18</v>
      </c>
    </row>
    <row r="3346" spans="1:19" x14ac:dyDescent="0.35">
      <c r="A3346">
        <v>2024</v>
      </c>
      <c r="B3346" t="s">
        <v>5712</v>
      </c>
      <c r="C3346">
        <v>28</v>
      </c>
      <c r="D3346">
        <v>2</v>
      </c>
      <c r="E3346">
        <v>3</v>
      </c>
      <c r="F3346" t="s">
        <v>391</v>
      </c>
      <c r="G3346" t="s">
        <v>6502</v>
      </c>
      <c r="H3346">
        <v>7</v>
      </c>
      <c r="I3346">
        <v>102194</v>
      </c>
      <c r="J3346">
        <v>61</v>
      </c>
      <c r="K3346" t="s">
        <v>7179</v>
      </c>
      <c r="L3346">
        <v>0</v>
      </c>
      <c r="M3346" t="s">
        <v>5520</v>
      </c>
      <c r="N3346">
        <v>24986.34</v>
      </c>
      <c r="O3346">
        <v>0</v>
      </c>
      <c r="P3346">
        <v>0</v>
      </c>
      <c r="Q3346">
        <v>0</v>
      </c>
      <c r="R3346">
        <v>0</v>
      </c>
      <c r="S3346">
        <v>24986.34</v>
      </c>
    </row>
    <row r="3347" spans="1:19" x14ac:dyDescent="0.35">
      <c r="A3347">
        <v>2024</v>
      </c>
      <c r="B3347" t="s">
        <v>5712</v>
      </c>
      <c r="C3347">
        <v>28</v>
      </c>
      <c r="D3347">
        <v>2</v>
      </c>
      <c r="E3347">
        <v>4</v>
      </c>
      <c r="F3347" t="s">
        <v>613</v>
      </c>
      <c r="G3347" t="s">
        <v>6740</v>
      </c>
      <c r="H3347">
        <v>7</v>
      </c>
      <c r="I3347">
        <v>102194</v>
      </c>
      <c r="J3347">
        <v>61</v>
      </c>
      <c r="K3347" t="s">
        <v>7179</v>
      </c>
      <c r="L3347">
        <v>0</v>
      </c>
      <c r="M3347" t="s">
        <v>5520</v>
      </c>
      <c r="N3347">
        <v>5843.19</v>
      </c>
      <c r="O3347">
        <v>0</v>
      </c>
      <c r="P3347">
        <v>0</v>
      </c>
      <c r="Q3347">
        <v>0</v>
      </c>
      <c r="R3347">
        <v>0</v>
      </c>
      <c r="S3347">
        <v>5843.19</v>
      </c>
    </row>
    <row r="3348" spans="1:19" x14ac:dyDescent="0.35">
      <c r="A3348">
        <v>2024</v>
      </c>
      <c r="B3348" t="s">
        <v>5712</v>
      </c>
      <c r="C3348">
        <v>28</v>
      </c>
      <c r="D3348">
        <v>2</v>
      </c>
      <c r="E3348">
        <v>5</v>
      </c>
      <c r="F3348" t="s">
        <v>397</v>
      </c>
      <c r="G3348" t="s">
        <v>5713</v>
      </c>
      <c r="H3348">
        <v>7</v>
      </c>
      <c r="I3348">
        <v>102194</v>
      </c>
      <c r="J3348">
        <v>61</v>
      </c>
      <c r="K3348" t="s">
        <v>7179</v>
      </c>
      <c r="L3348">
        <v>0</v>
      </c>
      <c r="M3348" t="s">
        <v>5520</v>
      </c>
      <c r="N3348">
        <v>7844.96</v>
      </c>
      <c r="O3348">
        <v>0</v>
      </c>
      <c r="P3348">
        <v>0</v>
      </c>
      <c r="Q3348">
        <v>0</v>
      </c>
      <c r="R3348">
        <v>0</v>
      </c>
      <c r="S3348">
        <v>7844.96</v>
      </c>
    </row>
    <row r="3349" spans="1:19" x14ac:dyDescent="0.35">
      <c r="A3349">
        <v>2024</v>
      </c>
      <c r="B3349" t="s">
        <v>5712</v>
      </c>
      <c r="C3349">
        <v>28</v>
      </c>
      <c r="D3349">
        <v>2</v>
      </c>
      <c r="E3349">
        <v>6</v>
      </c>
      <c r="F3349" t="s">
        <v>595</v>
      </c>
      <c r="G3349" t="s">
        <v>5968</v>
      </c>
      <c r="H3349">
        <v>7</v>
      </c>
      <c r="I3349">
        <v>102194</v>
      </c>
      <c r="J3349">
        <v>61</v>
      </c>
      <c r="K3349" t="s">
        <v>7179</v>
      </c>
      <c r="L3349">
        <v>0</v>
      </c>
      <c r="M3349" t="s">
        <v>5520</v>
      </c>
      <c r="N3349">
        <v>4034.15</v>
      </c>
      <c r="O3349">
        <v>0</v>
      </c>
      <c r="P3349">
        <v>0</v>
      </c>
      <c r="Q3349">
        <v>0</v>
      </c>
      <c r="R3349">
        <v>0</v>
      </c>
      <c r="S3349">
        <v>4034.15</v>
      </c>
    </row>
    <row r="3350" spans="1:19" x14ac:dyDescent="0.35">
      <c r="A3350">
        <v>2024</v>
      </c>
      <c r="B3350" t="s">
        <v>5712</v>
      </c>
      <c r="C3350">
        <v>28</v>
      </c>
      <c r="D3350">
        <v>2</v>
      </c>
      <c r="E3350">
        <v>7</v>
      </c>
      <c r="F3350" t="s">
        <v>300</v>
      </c>
      <c r="G3350" t="s">
        <v>5969</v>
      </c>
      <c r="H3350">
        <v>7</v>
      </c>
      <c r="I3350">
        <v>102194</v>
      </c>
      <c r="J3350">
        <v>61</v>
      </c>
      <c r="K3350" t="s">
        <v>7179</v>
      </c>
      <c r="L3350">
        <v>0</v>
      </c>
      <c r="M3350" t="s">
        <v>5520</v>
      </c>
      <c r="N3350">
        <v>4869.3</v>
      </c>
      <c r="O3350">
        <v>0</v>
      </c>
      <c r="P3350">
        <v>0</v>
      </c>
      <c r="Q3350">
        <v>0</v>
      </c>
      <c r="R3350">
        <v>0</v>
      </c>
      <c r="S3350">
        <v>4869.3</v>
      </c>
    </row>
    <row r="3351" spans="1:19" x14ac:dyDescent="0.35">
      <c r="A3351">
        <v>2024</v>
      </c>
      <c r="B3351" t="s">
        <v>5712</v>
      </c>
      <c r="C3351">
        <v>28</v>
      </c>
      <c r="D3351">
        <v>2</v>
      </c>
      <c r="E3351">
        <v>9</v>
      </c>
      <c r="F3351" t="s">
        <v>412</v>
      </c>
      <c r="G3351" t="s">
        <v>5970</v>
      </c>
      <c r="H3351">
        <v>7</v>
      </c>
      <c r="I3351">
        <v>102194</v>
      </c>
      <c r="J3351">
        <v>61</v>
      </c>
      <c r="K3351" t="s">
        <v>7179</v>
      </c>
      <c r="L3351">
        <v>0</v>
      </c>
      <c r="M3351" t="s">
        <v>5520</v>
      </c>
      <c r="N3351">
        <v>13328.03</v>
      </c>
      <c r="O3351">
        <v>0</v>
      </c>
      <c r="P3351">
        <v>0</v>
      </c>
      <c r="Q3351">
        <v>0</v>
      </c>
      <c r="R3351">
        <v>0</v>
      </c>
      <c r="S3351">
        <v>13328.03</v>
      </c>
    </row>
    <row r="3352" spans="1:19" x14ac:dyDescent="0.35">
      <c r="A3352">
        <v>2024</v>
      </c>
      <c r="B3352" t="s">
        <v>5712</v>
      </c>
      <c r="C3352">
        <v>28</v>
      </c>
      <c r="D3352">
        <v>2</v>
      </c>
      <c r="E3352">
        <v>10</v>
      </c>
      <c r="F3352" t="s">
        <v>614</v>
      </c>
      <c r="G3352" t="s">
        <v>6741</v>
      </c>
      <c r="H3352">
        <v>7</v>
      </c>
      <c r="I3352">
        <v>102194</v>
      </c>
      <c r="J3352">
        <v>61</v>
      </c>
      <c r="K3352" t="s">
        <v>7179</v>
      </c>
      <c r="L3352">
        <v>0</v>
      </c>
      <c r="M3352" t="s">
        <v>5520</v>
      </c>
      <c r="N3352">
        <v>4882.88</v>
      </c>
      <c r="O3352">
        <v>0</v>
      </c>
      <c r="P3352">
        <v>0</v>
      </c>
      <c r="Q3352">
        <v>0</v>
      </c>
      <c r="R3352">
        <v>0</v>
      </c>
      <c r="S3352">
        <v>4882.88</v>
      </c>
    </row>
    <row r="3353" spans="1:19" x14ac:dyDescent="0.35">
      <c r="A3353">
        <v>2024</v>
      </c>
      <c r="B3353" t="s">
        <v>5712</v>
      </c>
      <c r="C3353">
        <v>28</v>
      </c>
      <c r="D3353">
        <v>2</v>
      </c>
      <c r="E3353">
        <v>12</v>
      </c>
      <c r="F3353" t="s">
        <v>615</v>
      </c>
      <c r="G3353" t="s">
        <v>5971</v>
      </c>
      <c r="H3353">
        <v>7</v>
      </c>
      <c r="I3353">
        <v>102194</v>
      </c>
      <c r="J3353">
        <v>61</v>
      </c>
      <c r="K3353" t="s">
        <v>7179</v>
      </c>
      <c r="L3353">
        <v>0</v>
      </c>
      <c r="M3353" t="s">
        <v>5520</v>
      </c>
      <c r="N3353">
        <v>42636.22</v>
      </c>
      <c r="O3353">
        <v>0</v>
      </c>
      <c r="P3353">
        <v>0</v>
      </c>
      <c r="Q3353">
        <v>0</v>
      </c>
      <c r="R3353">
        <v>0</v>
      </c>
      <c r="S3353">
        <v>42636.22</v>
      </c>
    </row>
    <row r="3354" spans="1:19" x14ac:dyDescent="0.35">
      <c r="A3354">
        <v>2024</v>
      </c>
      <c r="B3354" t="s">
        <v>5712</v>
      </c>
      <c r="C3354">
        <v>28</v>
      </c>
      <c r="D3354">
        <v>2</v>
      </c>
      <c r="E3354">
        <v>13</v>
      </c>
      <c r="F3354" t="s">
        <v>616</v>
      </c>
      <c r="G3354" t="s">
        <v>5972</v>
      </c>
      <c r="H3354">
        <v>7</v>
      </c>
      <c r="I3354">
        <v>102194</v>
      </c>
      <c r="J3354">
        <v>61</v>
      </c>
      <c r="K3354" t="s">
        <v>7179</v>
      </c>
      <c r="L3354">
        <v>0</v>
      </c>
      <c r="M3354" t="s">
        <v>5520</v>
      </c>
      <c r="N3354">
        <v>2276.66</v>
      </c>
      <c r="O3354">
        <v>0</v>
      </c>
      <c r="P3354">
        <v>0</v>
      </c>
      <c r="Q3354">
        <v>0</v>
      </c>
      <c r="R3354">
        <v>0</v>
      </c>
      <c r="S3354">
        <v>2276.66</v>
      </c>
    </row>
    <row r="3355" spans="1:19" x14ac:dyDescent="0.35">
      <c r="A3355">
        <v>2024</v>
      </c>
      <c r="B3355" t="s">
        <v>5712</v>
      </c>
      <c r="C3355">
        <v>28</v>
      </c>
      <c r="D3355">
        <v>2</v>
      </c>
      <c r="E3355">
        <v>14</v>
      </c>
      <c r="F3355" t="s">
        <v>125</v>
      </c>
      <c r="G3355" t="s">
        <v>5973</v>
      </c>
      <c r="H3355">
        <v>7</v>
      </c>
      <c r="I3355">
        <v>102194</v>
      </c>
      <c r="J3355">
        <v>61</v>
      </c>
      <c r="K3355" t="s">
        <v>7179</v>
      </c>
      <c r="L3355">
        <v>0</v>
      </c>
      <c r="M3355" t="s">
        <v>5520</v>
      </c>
      <c r="N3355">
        <v>8684.3799999999992</v>
      </c>
      <c r="O3355">
        <v>0</v>
      </c>
      <c r="P3355">
        <v>0</v>
      </c>
      <c r="Q3355">
        <v>0</v>
      </c>
      <c r="R3355">
        <v>0</v>
      </c>
      <c r="S3355">
        <v>8684.3799999999992</v>
      </c>
    </row>
    <row r="3356" spans="1:19" x14ac:dyDescent="0.35">
      <c r="A3356">
        <v>2024</v>
      </c>
      <c r="B3356" t="s">
        <v>5712</v>
      </c>
      <c r="C3356">
        <v>28</v>
      </c>
      <c r="D3356">
        <v>2</v>
      </c>
      <c r="E3356">
        <v>15</v>
      </c>
      <c r="F3356" t="s">
        <v>617</v>
      </c>
      <c r="G3356" t="s">
        <v>5974</v>
      </c>
      <c r="H3356">
        <v>7</v>
      </c>
      <c r="I3356">
        <v>102194</v>
      </c>
      <c r="J3356">
        <v>61</v>
      </c>
      <c r="K3356" t="s">
        <v>7179</v>
      </c>
      <c r="L3356">
        <v>0</v>
      </c>
      <c r="M3356" t="s">
        <v>5520</v>
      </c>
      <c r="N3356">
        <v>15956.63</v>
      </c>
      <c r="O3356">
        <v>0</v>
      </c>
      <c r="P3356">
        <v>0</v>
      </c>
      <c r="Q3356">
        <v>0</v>
      </c>
      <c r="R3356">
        <v>0</v>
      </c>
      <c r="S3356">
        <v>15956.63</v>
      </c>
    </row>
    <row r="3357" spans="1:19" x14ac:dyDescent="0.35">
      <c r="A3357">
        <v>2024</v>
      </c>
      <c r="B3357" t="s">
        <v>5600</v>
      </c>
      <c r="C3357">
        <v>29</v>
      </c>
      <c r="D3357">
        <v>2</v>
      </c>
      <c r="E3357">
        <v>2</v>
      </c>
      <c r="F3357" t="s">
        <v>354</v>
      </c>
      <c r="G3357" t="s">
        <v>5651</v>
      </c>
      <c r="H3357">
        <v>7</v>
      </c>
      <c r="I3357">
        <v>102194</v>
      </c>
      <c r="J3357">
        <v>61</v>
      </c>
      <c r="K3357" t="s">
        <v>7179</v>
      </c>
      <c r="L3357">
        <v>0</v>
      </c>
      <c r="M3357" t="s">
        <v>5520</v>
      </c>
      <c r="N3357">
        <v>584423.06999999995</v>
      </c>
      <c r="O3357">
        <v>25394.080000000002</v>
      </c>
      <c r="P3357">
        <v>0</v>
      </c>
      <c r="Q3357">
        <v>29073.72</v>
      </c>
      <c r="R3357">
        <v>0</v>
      </c>
      <c r="S3357">
        <v>580743.43000000005</v>
      </c>
    </row>
    <row r="3358" spans="1:19" x14ac:dyDescent="0.35">
      <c r="A3358">
        <v>2024</v>
      </c>
      <c r="B3358" t="s">
        <v>5600</v>
      </c>
      <c r="C3358">
        <v>29</v>
      </c>
      <c r="D3358">
        <v>2</v>
      </c>
      <c r="E3358">
        <v>3</v>
      </c>
      <c r="F3358" t="s">
        <v>563</v>
      </c>
      <c r="G3358" t="s">
        <v>5601</v>
      </c>
      <c r="H3358">
        <v>7</v>
      </c>
      <c r="I3358">
        <v>102194</v>
      </c>
      <c r="J3358">
        <v>254</v>
      </c>
      <c r="K3358" t="s">
        <v>7179</v>
      </c>
      <c r="L3358">
        <v>0</v>
      </c>
      <c r="M3358" t="s">
        <v>5520</v>
      </c>
      <c r="N3358">
        <v>362803.78</v>
      </c>
      <c r="O3358">
        <v>0</v>
      </c>
      <c r="P3358">
        <v>0</v>
      </c>
      <c r="Q3358">
        <v>0</v>
      </c>
      <c r="R3358">
        <v>0</v>
      </c>
      <c r="S3358">
        <v>362803.78</v>
      </c>
    </row>
    <row r="3359" spans="1:19" x14ac:dyDescent="0.35">
      <c r="A3359">
        <v>2024</v>
      </c>
      <c r="B3359" t="s">
        <v>5600</v>
      </c>
      <c r="C3359">
        <v>29</v>
      </c>
      <c r="D3359">
        <v>2</v>
      </c>
      <c r="E3359">
        <v>5</v>
      </c>
      <c r="F3359" t="s">
        <v>300</v>
      </c>
      <c r="G3359" t="s">
        <v>5638</v>
      </c>
      <c r="H3359">
        <v>7</v>
      </c>
      <c r="I3359">
        <v>102194</v>
      </c>
      <c r="J3359">
        <v>61</v>
      </c>
      <c r="K3359" t="s">
        <v>7179</v>
      </c>
      <c r="L3359">
        <v>0</v>
      </c>
      <c r="M3359" t="s">
        <v>5520</v>
      </c>
      <c r="N3359">
        <v>560309.92000000004</v>
      </c>
      <c r="O3359">
        <v>170491.39</v>
      </c>
      <c r="P3359">
        <v>0</v>
      </c>
      <c r="Q3359">
        <v>150000</v>
      </c>
      <c r="R3359">
        <v>0</v>
      </c>
      <c r="S3359">
        <v>580801.31000000006</v>
      </c>
    </row>
    <row r="3360" spans="1:19" x14ac:dyDescent="0.35">
      <c r="A3360">
        <v>2024</v>
      </c>
      <c r="B3360" t="s">
        <v>5600</v>
      </c>
      <c r="C3360">
        <v>29</v>
      </c>
      <c r="D3360">
        <v>2</v>
      </c>
      <c r="E3360">
        <v>6</v>
      </c>
      <c r="F3360" t="s">
        <v>619</v>
      </c>
      <c r="G3360" t="s">
        <v>5655</v>
      </c>
      <c r="H3360">
        <v>7</v>
      </c>
      <c r="I3360">
        <v>102194</v>
      </c>
      <c r="J3360">
        <v>61</v>
      </c>
      <c r="K3360" t="s">
        <v>7179</v>
      </c>
      <c r="L3360">
        <v>0</v>
      </c>
      <c r="M3360" t="s">
        <v>5520</v>
      </c>
      <c r="N3360">
        <v>1853305.87</v>
      </c>
      <c r="O3360">
        <v>0</v>
      </c>
      <c r="P3360">
        <v>0</v>
      </c>
      <c r="Q3360">
        <v>0</v>
      </c>
      <c r="R3360">
        <v>0</v>
      </c>
      <c r="S3360">
        <v>1853305.87</v>
      </c>
    </row>
    <row r="3361" spans="1:19" x14ac:dyDescent="0.35">
      <c r="A3361">
        <v>2024</v>
      </c>
      <c r="B3361" t="s">
        <v>5600</v>
      </c>
      <c r="C3361">
        <v>29</v>
      </c>
      <c r="D3361">
        <v>2</v>
      </c>
      <c r="E3361">
        <v>8</v>
      </c>
      <c r="F3361" t="s">
        <v>351</v>
      </c>
      <c r="G3361" t="s">
        <v>5975</v>
      </c>
      <c r="H3361">
        <v>7</v>
      </c>
      <c r="I3361">
        <v>102194</v>
      </c>
      <c r="J3361">
        <v>61</v>
      </c>
      <c r="K3361" t="s">
        <v>7179</v>
      </c>
      <c r="L3361">
        <v>0</v>
      </c>
      <c r="M3361" t="s">
        <v>5520</v>
      </c>
      <c r="N3361">
        <v>48343.25</v>
      </c>
      <c r="O3361">
        <v>90000</v>
      </c>
      <c r="P3361">
        <v>0</v>
      </c>
      <c r="Q3361">
        <v>0</v>
      </c>
      <c r="R3361">
        <v>0</v>
      </c>
      <c r="S3361">
        <v>138343.25</v>
      </c>
    </row>
    <row r="3362" spans="1:19" x14ac:dyDescent="0.35">
      <c r="A3362">
        <v>2024</v>
      </c>
      <c r="B3362" t="s">
        <v>5527</v>
      </c>
      <c r="C3362">
        <v>30</v>
      </c>
      <c r="D3362">
        <v>2</v>
      </c>
      <c r="E3362">
        <v>1</v>
      </c>
      <c r="F3362" t="s">
        <v>620</v>
      </c>
      <c r="G3362" t="s">
        <v>5977</v>
      </c>
      <c r="H3362">
        <v>7</v>
      </c>
      <c r="I3362">
        <v>102194</v>
      </c>
      <c r="J3362">
        <v>61</v>
      </c>
      <c r="K3362" t="s">
        <v>7180</v>
      </c>
      <c r="L3362">
        <v>0</v>
      </c>
      <c r="M3362" t="s">
        <v>5520</v>
      </c>
      <c r="N3362">
        <v>17018.22</v>
      </c>
      <c r="O3362">
        <v>0</v>
      </c>
      <c r="P3362">
        <v>0</v>
      </c>
      <c r="Q3362">
        <v>0</v>
      </c>
      <c r="R3362">
        <v>0</v>
      </c>
      <c r="S3362">
        <v>17018.22</v>
      </c>
    </row>
    <row r="3363" spans="1:19" x14ac:dyDescent="0.35">
      <c r="A3363">
        <v>2024</v>
      </c>
      <c r="B3363" t="s">
        <v>5527</v>
      </c>
      <c r="C3363">
        <v>30</v>
      </c>
      <c r="D3363">
        <v>2</v>
      </c>
      <c r="E3363">
        <v>2</v>
      </c>
      <c r="F3363" t="s">
        <v>621</v>
      </c>
      <c r="G3363" t="s">
        <v>6487</v>
      </c>
      <c r="H3363">
        <v>7</v>
      </c>
      <c r="I3363">
        <v>102194</v>
      </c>
      <c r="J3363">
        <v>700</v>
      </c>
      <c r="K3363" t="s">
        <v>7180</v>
      </c>
      <c r="L3363">
        <v>0</v>
      </c>
      <c r="M3363" t="s">
        <v>5520</v>
      </c>
      <c r="N3363">
        <v>104627</v>
      </c>
      <c r="O3363">
        <v>0</v>
      </c>
      <c r="P3363">
        <v>0</v>
      </c>
      <c r="Q3363">
        <v>7364.54</v>
      </c>
      <c r="R3363">
        <v>0</v>
      </c>
      <c r="S3363">
        <v>97262.46</v>
      </c>
    </row>
    <row r="3364" spans="1:19" x14ac:dyDescent="0.35">
      <c r="A3364">
        <v>2024</v>
      </c>
      <c r="B3364" t="s">
        <v>5527</v>
      </c>
      <c r="C3364">
        <v>30</v>
      </c>
      <c r="D3364">
        <v>2</v>
      </c>
      <c r="E3364">
        <v>4</v>
      </c>
      <c r="F3364" t="s">
        <v>623</v>
      </c>
      <c r="G3364" t="s">
        <v>5978</v>
      </c>
      <c r="H3364">
        <v>7</v>
      </c>
      <c r="I3364">
        <v>102194</v>
      </c>
      <c r="J3364">
        <v>61</v>
      </c>
      <c r="K3364" t="s">
        <v>7179</v>
      </c>
      <c r="L3364">
        <v>0</v>
      </c>
      <c r="M3364" t="s">
        <v>5520</v>
      </c>
      <c r="N3364">
        <v>175189.4</v>
      </c>
      <c r="O3364">
        <v>0</v>
      </c>
      <c r="P3364">
        <v>0</v>
      </c>
      <c r="Q3364">
        <v>0</v>
      </c>
      <c r="R3364">
        <v>0</v>
      </c>
      <c r="S3364">
        <v>175189.4</v>
      </c>
    </row>
    <row r="3365" spans="1:19" x14ac:dyDescent="0.35">
      <c r="A3365">
        <v>2024</v>
      </c>
      <c r="B3365" t="s">
        <v>5527</v>
      </c>
      <c r="C3365">
        <v>30</v>
      </c>
      <c r="D3365">
        <v>2</v>
      </c>
      <c r="E3365">
        <v>5</v>
      </c>
      <c r="F3365" t="s">
        <v>391</v>
      </c>
      <c r="G3365" t="s">
        <v>7023</v>
      </c>
      <c r="H3365">
        <v>7</v>
      </c>
      <c r="I3365">
        <v>102194</v>
      </c>
      <c r="J3365">
        <v>61</v>
      </c>
      <c r="K3365" t="s">
        <v>7180</v>
      </c>
      <c r="L3365">
        <v>0</v>
      </c>
      <c r="M3365" t="s">
        <v>5520</v>
      </c>
      <c r="N3365">
        <v>164863.17000000001</v>
      </c>
      <c r="O3365">
        <v>0</v>
      </c>
      <c r="P3365">
        <v>0</v>
      </c>
      <c r="Q3365">
        <v>0</v>
      </c>
      <c r="R3365">
        <v>0</v>
      </c>
      <c r="S3365">
        <v>164863.17000000001</v>
      </c>
    </row>
    <row r="3366" spans="1:19" x14ac:dyDescent="0.35">
      <c r="A3366">
        <v>2024</v>
      </c>
      <c r="B3366" t="s">
        <v>5527</v>
      </c>
      <c r="C3366">
        <v>30</v>
      </c>
      <c r="D3366">
        <v>2</v>
      </c>
      <c r="E3366">
        <v>7</v>
      </c>
      <c r="F3366" t="s">
        <v>300</v>
      </c>
      <c r="G3366" t="s">
        <v>6195</v>
      </c>
      <c r="H3366">
        <v>7</v>
      </c>
      <c r="I3366">
        <v>102194</v>
      </c>
      <c r="J3366">
        <v>61</v>
      </c>
      <c r="K3366" t="s">
        <v>7180</v>
      </c>
      <c r="L3366">
        <v>0</v>
      </c>
      <c r="M3366" t="s">
        <v>5520</v>
      </c>
      <c r="N3366">
        <v>20561.77</v>
      </c>
      <c r="O3366">
        <v>0</v>
      </c>
      <c r="P3366">
        <v>0</v>
      </c>
      <c r="Q3366">
        <v>0</v>
      </c>
      <c r="R3366">
        <v>0</v>
      </c>
      <c r="S3366">
        <v>20561.77</v>
      </c>
    </row>
    <row r="3367" spans="1:19" x14ac:dyDescent="0.35">
      <c r="A3367">
        <v>2024</v>
      </c>
      <c r="B3367" t="s">
        <v>5527</v>
      </c>
      <c r="C3367">
        <v>30</v>
      </c>
      <c r="D3367">
        <v>2</v>
      </c>
      <c r="E3367">
        <v>8</v>
      </c>
      <c r="F3367" t="s">
        <v>442</v>
      </c>
      <c r="G3367" t="s">
        <v>5528</v>
      </c>
      <c r="H3367">
        <v>7</v>
      </c>
      <c r="I3367">
        <v>102194</v>
      </c>
      <c r="J3367">
        <v>61</v>
      </c>
      <c r="K3367" t="s">
        <v>7179</v>
      </c>
      <c r="L3367">
        <v>0</v>
      </c>
      <c r="M3367" t="s">
        <v>5520</v>
      </c>
      <c r="N3367">
        <v>558428.43000000005</v>
      </c>
      <c r="O3367">
        <v>2116.52</v>
      </c>
      <c r="P3367">
        <v>0</v>
      </c>
      <c r="Q3367">
        <v>0</v>
      </c>
      <c r="R3367">
        <v>0</v>
      </c>
      <c r="S3367">
        <v>560544.94999999995</v>
      </c>
    </row>
    <row r="3368" spans="1:19" x14ac:dyDescent="0.35">
      <c r="A3368">
        <v>2024</v>
      </c>
      <c r="B3368" t="s">
        <v>5527</v>
      </c>
      <c r="C3368">
        <v>30</v>
      </c>
      <c r="D3368">
        <v>2</v>
      </c>
      <c r="E3368">
        <v>9</v>
      </c>
      <c r="F3368" t="s">
        <v>624</v>
      </c>
      <c r="G3368" t="s">
        <v>5802</v>
      </c>
      <c r="H3368">
        <v>7</v>
      </c>
      <c r="I3368">
        <v>102194</v>
      </c>
      <c r="J3368">
        <v>61</v>
      </c>
      <c r="K3368" t="s">
        <v>7179</v>
      </c>
      <c r="L3368">
        <v>0</v>
      </c>
      <c r="M3368" t="s">
        <v>5520</v>
      </c>
      <c r="N3368">
        <v>242648.11</v>
      </c>
      <c r="O3368">
        <v>0</v>
      </c>
      <c r="P3368">
        <v>0</v>
      </c>
      <c r="Q3368">
        <v>0</v>
      </c>
      <c r="R3368">
        <v>0</v>
      </c>
      <c r="S3368">
        <v>242648.11</v>
      </c>
    </row>
    <row r="3369" spans="1:19" x14ac:dyDescent="0.35">
      <c r="A3369">
        <v>2024</v>
      </c>
      <c r="B3369" t="s">
        <v>5980</v>
      </c>
      <c r="C3369">
        <v>31</v>
      </c>
      <c r="D3369">
        <v>2</v>
      </c>
      <c r="E3369">
        <v>4</v>
      </c>
      <c r="F3369" t="s">
        <v>369</v>
      </c>
      <c r="G3369" t="s">
        <v>6808</v>
      </c>
      <c r="H3369">
        <v>7</v>
      </c>
      <c r="I3369">
        <v>102194</v>
      </c>
      <c r="J3369">
        <v>61</v>
      </c>
      <c r="K3369" t="s">
        <v>7179</v>
      </c>
      <c r="L3369">
        <v>0</v>
      </c>
      <c r="M3369" t="s">
        <v>5520</v>
      </c>
      <c r="N3369">
        <v>413935.19</v>
      </c>
      <c r="O3369">
        <v>0</v>
      </c>
      <c r="P3369">
        <v>0</v>
      </c>
      <c r="Q3369">
        <v>127960</v>
      </c>
      <c r="R3369">
        <v>0</v>
      </c>
      <c r="S3369">
        <v>285975.19</v>
      </c>
    </row>
    <row r="3370" spans="1:19" x14ac:dyDescent="0.35">
      <c r="A3370">
        <v>2024</v>
      </c>
      <c r="B3370" t="s">
        <v>5980</v>
      </c>
      <c r="C3370">
        <v>31</v>
      </c>
      <c r="D3370">
        <v>2</v>
      </c>
      <c r="E3370">
        <v>10</v>
      </c>
      <c r="F3370" t="s">
        <v>616</v>
      </c>
      <c r="G3370" t="s">
        <v>7068</v>
      </c>
      <c r="H3370">
        <v>7</v>
      </c>
      <c r="I3370">
        <v>102194</v>
      </c>
      <c r="J3370">
        <v>61</v>
      </c>
      <c r="K3370" t="s">
        <v>7179</v>
      </c>
      <c r="L3370">
        <v>0</v>
      </c>
      <c r="M3370" t="s">
        <v>5520</v>
      </c>
      <c r="N3370">
        <v>55113.85</v>
      </c>
      <c r="O3370">
        <v>0</v>
      </c>
      <c r="P3370">
        <v>0</v>
      </c>
      <c r="Q3370">
        <v>1693.71</v>
      </c>
      <c r="R3370">
        <v>0</v>
      </c>
      <c r="S3370">
        <v>53420.14</v>
      </c>
    </row>
    <row r="3371" spans="1:19" x14ac:dyDescent="0.35">
      <c r="A3371">
        <v>2024</v>
      </c>
      <c r="B3371" t="s">
        <v>5980</v>
      </c>
      <c r="C3371">
        <v>31</v>
      </c>
      <c r="D3371">
        <v>2</v>
      </c>
      <c r="E3371">
        <v>12</v>
      </c>
      <c r="F3371" t="s">
        <v>627</v>
      </c>
      <c r="G3371" t="s">
        <v>7185</v>
      </c>
      <c r="H3371">
        <v>7</v>
      </c>
      <c r="I3371">
        <v>102194</v>
      </c>
      <c r="J3371">
        <v>61</v>
      </c>
      <c r="K3371" t="s">
        <v>7179</v>
      </c>
      <c r="L3371">
        <v>0</v>
      </c>
      <c r="M3371" t="s">
        <v>5520</v>
      </c>
      <c r="N3371">
        <v>41453.01</v>
      </c>
      <c r="O3371">
        <v>0</v>
      </c>
      <c r="P3371">
        <v>0</v>
      </c>
      <c r="Q3371">
        <v>0</v>
      </c>
      <c r="R3371">
        <v>0</v>
      </c>
      <c r="S3371">
        <v>41453.01</v>
      </c>
    </row>
    <row r="3372" spans="1:19" x14ac:dyDescent="0.35">
      <c r="A3372">
        <v>2024</v>
      </c>
      <c r="B3372" t="s">
        <v>5678</v>
      </c>
      <c r="C3372">
        <v>32</v>
      </c>
      <c r="D3372">
        <v>2</v>
      </c>
      <c r="E3372">
        <v>1</v>
      </c>
      <c r="F3372" t="s">
        <v>622</v>
      </c>
      <c r="G3372" t="s">
        <v>6473</v>
      </c>
      <c r="H3372">
        <v>7</v>
      </c>
      <c r="I3372">
        <v>102194</v>
      </c>
      <c r="J3372">
        <v>61</v>
      </c>
      <c r="K3372" t="s">
        <v>7179</v>
      </c>
      <c r="L3372">
        <v>0</v>
      </c>
      <c r="M3372" t="s">
        <v>5520</v>
      </c>
      <c r="N3372">
        <v>10006.91</v>
      </c>
      <c r="O3372">
        <v>7535.06</v>
      </c>
      <c r="P3372">
        <v>0</v>
      </c>
      <c r="Q3372">
        <v>0</v>
      </c>
      <c r="R3372">
        <v>0</v>
      </c>
      <c r="S3372">
        <v>17541.97</v>
      </c>
    </row>
    <row r="3373" spans="1:19" x14ac:dyDescent="0.35">
      <c r="A3373">
        <v>2024</v>
      </c>
      <c r="B3373" t="s">
        <v>5678</v>
      </c>
      <c r="C3373">
        <v>32</v>
      </c>
      <c r="D3373">
        <v>2</v>
      </c>
      <c r="E3373">
        <v>2</v>
      </c>
      <c r="F3373" t="s">
        <v>391</v>
      </c>
      <c r="G3373" t="s">
        <v>6196</v>
      </c>
      <c r="H3373">
        <v>7</v>
      </c>
      <c r="I3373">
        <v>102042</v>
      </c>
      <c r="J3373">
        <v>5</v>
      </c>
      <c r="K3373" t="s">
        <v>7179</v>
      </c>
      <c r="L3373">
        <v>0</v>
      </c>
      <c r="M3373" t="s">
        <v>5520</v>
      </c>
      <c r="N3373">
        <v>168682.85</v>
      </c>
      <c r="O3373">
        <v>0</v>
      </c>
      <c r="P3373">
        <v>0</v>
      </c>
      <c r="Q3373">
        <v>0</v>
      </c>
      <c r="R3373">
        <v>0</v>
      </c>
      <c r="S3373">
        <v>168682.85</v>
      </c>
    </row>
    <row r="3374" spans="1:19" x14ac:dyDescent="0.35">
      <c r="A3374">
        <v>2024</v>
      </c>
      <c r="B3374" t="s">
        <v>5678</v>
      </c>
      <c r="C3374">
        <v>32</v>
      </c>
      <c r="D3374">
        <v>2</v>
      </c>
      <c r="E3374">
        <v>3</v>
      </c>
      <c r="F3374" t="s">
        <v>354</v>
      </c>
      <c r="G3374" t="s">
        <v>6293</v>
      </c>
      <c r="H3374">
        <v>7</v>
      </c>
      <c r="I3374">
        <v>102194</v>
      </c>
      <c r="J3374">
        <v>100001</v>
      </c>
      <c r="K3374" t="s">
        <v>7180</v>
      </c>
      <c r="L3374">
        <v>0</v>
      </c>
      <c r="M3374" t="s">
        <v>5520</v>
      </c>
      <c r="N3374">
        <v>28149.8</v>
      </c>
      <c r="O3374">
        <v>0</v>
      </c>
      <c r="P3374">
        <v>0</v>
      </c>
      <c r="Q3374">
        <v>0</v>
      </c>
      <c r="R3374">
        <v>0</v>
      </c>
      <c r="S3374">
        <v>28149.8</v>
      </c>
    </row>
    <row r="3375" spans="1:19" x14ac:dyDescent="0.35">
      <c r="A3375">
        <v>2024</v>
      </c>
      <c r="B3375" t="s">
        <v>5678</v>
      </c>
      <c r="C3375">
        <v>32</v>
      </c>
      <c r="D3375">
        <v>2</v>
      </c>
      <c r="E3375">
        <v>4</v>
      </c>
      <c r="F3375" t="s">
        <v>297</v>
      </c>
      <c r="G3375" t="s">
        <v>6197</v>
      </c>
      <c r="H3375">
        <v>7</v>
      </c>
      <c r="I3375">
        <v>102194</v>
      </c>
      <c r="J3375">
        <v>61</v>
      </c>
      <c r="K3375" t="s">
        <v>7179</v>
      </c>
      <c r="L3375">
        <v>0</v>
      </c>
      <c r="M3375" t="s">
        <v>5520</v>
      </c>
      <c r="N3375">
        <v>42653.73</v>
      </c>
      <c r="O3375">
        <v>69000</v>
      </c>
      <c r="P3375">
        <v>0</v>
      </c>
      <c r="Q3375">
        <v>0</v>
      </c>
      <c r="R3375">
        <v>0</v>
      </c>
      <c r="S3375">
        <v>111653.73</v>
      </c>
    </row>
    <row r="3376" spans="1:19" x14ac:dyDescent="0.35">
      <c r="A3376">
        <v>2024</v>
      </c>
      <c r="B3376" t="s">
        <v>5678</v>
      </c>
      <c r="C3376">
        <v>32</v>
      </c>
      <c r="D3376">
        <v>2</v>
      </c>
      <c r="E3376">
        <v>6</v>
      </c>
      <c r="F3376" t="s">
        <v>628</v>
      </c>
      <c r="G3376" t="s">
        <v>7011</v>
      </c>
      <c r="H3376">
        <v>7</v>
      </c>
      <c r="I3376">
        <v>102194</v>
      </c>
      <c r="J3376">
        <v>900</v>
      </c>
      <c r="K3376" t="s">
        <v>7180</v>
      </c>
      <c r="L3376">
        <v>0</v>
      </c>
      <c r="M3376" t="s">
        <v>5520</v>
      </c>
      <c r="N3376">
        <v>797209.72</v>
      </c>
      <c r="O3376">
        <v>57145.97</v>
      </c>
      <c r="P3376">
        <v>0</v>
      </c>
      <c r="Q3376">
        <v>0</v>
      </c>
      <c r="R3376">
        <v>0</v>
      </c>
      <c r="S3376">
        <v>854355.69</v>
      </c>
    </row>
    <row r="3377" spans="1:19" x14ac:dyDescent="0.35">
      <c r="A3377">
        <v>2024</v>
      </c>
      <c r="B3377" t="s">
        <v>5678</v>
      </c>
      <c r="C3377">
        <v>32</v>
      </c>
      <c r="D3377">
        <v>2</v>
      </c>
      <c r="E3377">
        <v>8</v>
      </c>
      <c r="F3377" t="s">
        <v>629</v>
      </c>
      <c r="G3377" t="s">
        <v>6315</v>
      </c>
      <c r="H3377">
        <v>7</v>
      </c>
      <c r="I3377">
        <v>102194</v>
      </c>
      <c r="J3377">
        <v>61</v>
      </c>
      <c r="K3377" t="s">
        <v>7179</v>
      </c>
      <c r="L3377">
        <v>0</v>
      </c>
      <c r="M3377" t="s">
        <v>5520</v>
      </c>
      <c r="N3377">
        <v>20992.53</v>
      </c>
      <c r="O3377">
        <v>0</v>
      </c>
      <c r="P3377">
        <v>0</v>
      </c>
      <c r="Q3377">
        <v>0</v>
      </c>
      <c r="R3377">
        <v>0</v>
      </c>
      <c r="S3377">
        <v>20992.53</v>
      </c>
    </row>
    <row r="3378" spans="1:19" x14ac:dyDescent="0.35">
      <c r="A3378">
        <v>2024</v>
      </c>
      <c r="B3378" t="s">
        <v>5678</v>
      </c>
      <c r="C3378">
        <v>32</v>
      </c>
      <c r="D3378">
        <v>2</v>
      </c>
      <c r="E3378">
        <v>11</v>
      </c>
      <c r="F3378" t="s">
        <v>278</v>
      </c>
      <c r="G3378" t="s">
        <v>6198</v>
      </c>
      <c r="H3378">
        <v>7</v>
      </c>
      <c r="I3378">
        <v>102194</v>
      </c>
      <c r="J3378">
        <v>61</v>
      </c>
      <c r="K3378" t="s">
        <v>7180</v>
      </c>
      <c r="L3378">
        <v>0</v>
      </c>
      <c r="M3378" t="s">
        <v>5520</v>
      </c>
      <c r="N3378">
        <v>14692.54</v>
      </c>
      <c r="O3378">
        <v>0</v>
      </c>
      <c r="P3378">
        <v>0</v>
      </c>
      <c r="Q3378">
        <v>0</v>
      </c>
      <c r="R3378">
        <v>0</v>
      </c>
      <c r="S3378">
        <v>14692.54</v>
      </c>
    </row>
    <row r="3379" spans="1:19" x14ac:dyDescent="0.35">
      <c r="A3379">
        <v>2024</v>
      </c>
      <c r="B3379" t="s">
        <v>5678</v>
      </c>
      <c r="C3379">
        <v>32</v>
      </c>
      <c r="D3379">
        <v>2</v>
      </c>
      <c r="E3379">
        <v>12</v>
      </c>
      <c r="F3379" t="s">
        <v>125</v>
      </c>
      <c r="G3379" t="s">
        <v>6199</v>
      </c>
      <c r="H3379">
        <v>7</v>
      </c>
      <c r="I3379">
        <v>102194</v>
      </c>
      <c r="J3379">
        <v>79</v>
      </c>
      <c r="K3379" t="s">
        <v>7179</v>
      </c>
      <c r="L3379">
        <v>0</v>
      </c>
      <c r="M3379" t="s">
        <v>5520</v>
      </c>
      <c r="N3379">
        <v>863208.47</v>
      </c>
      <c r="O3379">
        <v>0</v>
      </c>
      <c r="P3379">
        <v>0</v>
      </c>
      <c r="Q3379">
        <v>0</v>
      </c>
      <c r="R3379">
        <v>0</v>
      </c>
      <c r="S3379">
        <v>863208.47</v>
      </c>
    </row>
    <row r="3380" spans="1:19" x14ac:dyDescent="0.35">
      <c r="A3380">
        <v>2024</v>
      </c>
      <c r="B3380" t="s">
        <v>5788</v>
      </c>
      <c r="C3380">
        <v>33</v>
      </c>
      <c r="D3380">
        <v>2</v>
      </c>
      <c r="E3380">
        <v>3</v>
      </c>
      <c r="F3380" t="s">
        <v>618</v>
      </c>
      <c r="G3380" t="s">
        <v>5986</v>
      </c>
      <c r="H3380">
        <v>7</v>
      </c>
      <c r="I3380">
        <v>102194</v>
      </c>
      <c r="J3380">
        <v>61</v>
      </c>
      <c r="K3380" t="s">
        <v>7179</v>
      </c>
      <c r="L3380">
        <v>0</v>
      </c>
      <c r="M3380" t="s">
        <v>5520</v>
      </c>
      <c r="N3380">
        <v>1013.06</v>
      </c>
      <c r="O3380">
        <v>35.85</v>
      </c>
      <c r="P3380">
        <v>0</v>
      </c>
      <c r="Q3380">
        <v>0</v>
      </c>
      <c r="R3380">
        <v>0</v>
      </c>
      <c r="S3380">
        <v>1048.9100000000001</v>
      </c>
    </row>
    <row r="3381" spans="1:19" x14ac:dyDescent="0.35">
      <c r="A3381">
        <v>2024</v>
      </c>
      <c r="B3381" t="s">
        <v>5788</v>
      </c>
      <c r="C3381">
        <v>33</v>
      </c>
      <c r="D3381">
        <v>2</v>
      </c>
      <c r="E3381">
        <v>7</v>
      </c>
      <c r="F3381" t="s">
        <v>602</v>
      </c>
      <c r="G3381" t="s">
        <v>5789</v>
      </c>
      <c r="H3381">
        <v>7</v>
      </c>
      <c r="I3381">
        <v>102194</v>
      </c>
      <c r="J3381">
        <v>61</v>
      </c>
      <c r="K3381" t="s">
        <v>7179</v>
      </c>
      <c r="L3381">
        <v>0</v>
      </c>
      <c r="M3381" t="s">
        <v>5520</v>
      </c>
      <c r="N3381">
        <v>71190.16</v>
      </c>
      <c r="O3381">
        <v>150000</v>
      </c>
      <c r="P3381">
        <v>0</v>
      </c>
      <c r="Q3381">
        <v>0</v>
      </c>
      <c r="R3381">
        <v>0</v>
      </c>
      <c r="S3381">
        <v>221190.16</v>
      </c>
    </row>
    <row r="3382" spans="1:19" x14ac:dyDescent="0.35">
      <c r="A3382">
        <v>2024</v>
      </c>
      <c r="B3382" t="s">
        <v>5788</v>
      </c>
      <c r="C3382">
        <v>33</v>
      </c>
      <c r="D3382">
        <v>2</v>
      </c>
      <c r="E3382">
        <v>10</v>
      </c>
      <c r="F3382" t="s">
        <v>633</v>
      </c>
      <c r="G3382" t="s">
        <v>6423</v>
      </c>
      <c r="H3382">
        <v>7</v>
      </c>
      <c r="I3382">
        <v>102194</v>
      </c>
      <c r="J3382">
        <v>61</v>
      </c>
      <c r="K3382" t="s">
        <v>7179</v>
      </c>
      <c r="L3382">
        <v>0</v>
      </c>
      <c r="M3382" t="s">
        <v>5520</v>
      </c>
      <c r="N3382">
        <v>16717.5</v>
      </c>
      <c r="O3382">
        <v>4000</v>
      </c>
      <c r="P3382">
        <v>0</v>
      </c>
      <c r="Q3382">
        <v>0</v>
      </c>
      <c r="R3382">
        <v>0</v>
      </c>
      <c r="S3382">
        <v>20717.5</v>
      </c>
    </row>
    <row r="3383" spans="1:19" x14ac:dyDescent="0.35">
      <c r="A3383">
        <v>2024</v>
      </c>
      <c r="B3383" t="s">
        <v>5788</v>
      </c>
      <c r="C3383">
        <v>33</v>
      </c>
      <c r="D3383">
        <v>2</v>
      </c>
      <c r="E3383">
        <v>13</v>
      </c>
      <c r="F3383" t="s">
        <v>351</v>
      </c>
      <c r="G3383" t="s">
        <v>6200</v>
      </c>
      <c r="H3383">
        <v>7</v>
      </c>
      <c r="I3383">
        <v>102194</v>
      </c>
      <c r="J3383">
        <v>61</v>
      </c>
      <c r="K3383" t="s">
        <v>7179</v>
      </c>
      <c r="L3383">
        <v>0</v>
      </c>
      <c r="M3383" t="s">
        <v>5520</v>
      </c>
      <c r="N3383">
        <v>6212.54</v>
      </c>
      <c r="O3383">
        <v>0</v>
      </c>
      <c r="P3383">
        <v>0</v>
      </c>
      <c r="Q3383">
        <v>0</v>
      </c>
      <c r="R3383">
        <v>0</v>
      </c>
      <c r="S3383">
        <v>6212.54</v>
      </c>
    </row>
    <row r="3384" spans="1:19" x14ac:dyDescent="0.35">
      <c r="A3384">
        <v>2024</v>
      </c>
      <c r="B3384" t="s">
        <v>5989</v>
      </c>
      <c r="C3384">
        <v>34</v>
      </c>
      <c r="D3384">
        <v>2</v>
      </c>
      <c r="E3384">
        <v>2</v>
      </c>
      <c r="F3384" t="s">
        <v>354</v>
      </c>
      <c r="G3384" t="s">
        <v>6424</v>
      </c>
      <c r="H3384">
        <v>7</v>
      </c>
      <c r="I3384">
        <v>102194</v>
      </c>
      <c r="J3384">
        <v>61</v>
      </c>
      <c r="K3384" t="s">
        <v>7179</v>
      </c>
      <c r="L3384">
        <v>0</v>
      </c>
      <c r="M3384" t="s">
        <v>5520</v>
      </c>
      <c r="N3384">
        <v>1708</v>
      </c>
      <c r="O3384">
        <v>0</v>
      </c>
      <c r="P3384">
        <v>0</v>
      </c>
      <c r="Q3384">
        <v>0</v>
      </c>
      <c r="R3384">
        <v>0</v>
      </c>
      <c r="S3384">
        <v>1708</v>
      </c>
    </row>
    <row r="3385" spans="1:19" x14ac:dyDescent="0.35">
      <c r="A3385">
        <v>2024</v>
      </c>
      <c r="B3385" t="s">
        <v>5989</v>
      </c>
      <c r="C3385">
        <v>34</v>
      </c>
      <c r="D3385">
        <v>2</v>
      </c>
      <c r="E3385">
        <v>4</v>
      </c>
      <c r="F3385" t="s">
        <v>369</v>
      </c>
      <c r="G3385" t="s">
        <v>5990</v>
      </c>
      <c r="H3385">
        <v>7</v>
      </c>
      <c r="I3385">
        <v>102194</v>
      </c>
      <c r="J3385">
        <v>61</v>
      </c>
      <c r="K3385" t="s">
        <v>7179</v>
      </c>
      <c r="L3385">
        <v>0</v>
      </c>
      <c r="M3385" t="s">
        <v>5520</v>
      </c>
      <c r="N3385">
        <v>37821.71</v>
      </c>
      <c r="O3385">
        <v>0</v>
      </c>
      <c r="P3385">
        <v>0</v>
      </c>
      <c r="Q3385">
        <v>0</v>
      </c>
      <c r="R3385">
        <v>0</v>
      </c>
      <c r="S3385">
        <v>37821.71</v>
      </c>
    </row>
    <row r="3386" spans="1:19" x14ac:dyDescent="0.35">
      <c r="A3386">
        <v>2024</v>
      </c>
      <c r="B3386" t="s">
        <v>5989</v>
      </c>
      <c r="C3386">
        <v>34</v>
      </c>
      <c r="D3386">
        <v>2</v>
      </c>
      <c r="E3386">
        <v>5</v>
      </c>
      <c r="F3386" t="s">
        <v>637</v>
      </c>
      <c r="G3386" t="s">
        <v>5991</v>
      </c>
      <c r="H3386">
        <v>7</v>
      </c>
      <c r="I3386">
        <v>102194</v>
      </c>
      <c r="J3386">
        <v>61</v>
      </c>
      <c r="K3386" t="s">
        <v>7179</v>
      </c>
      <c r="L3386">
        <v>0</v>
      </c>
      <c r="M3386" t="s">
        <v>5520</v>
      </c>
      <c r="N3386">
        <v>762.65</v>
      </c>
      <c r="O3386">
        <v>0</v>
      </c>
      <c r="P3386">
        <v>0</v>
      </c>
      <c r="Q3386">
        <v>0</v>
      </c>
      <c r="R3386">
        <v>0</v>
      </c>
      <c r="S3386">
        <v>762.65</v>
      </c>
    </row>
    <row r="3387" spans="1:19" x14ac:dyDescent="0.35">
      <c r="A3387">
        <v>2024</v>
      </c>
      <c r="B3387" t="s">
        <v>5989</v>
      </c>
      <c r="C3387">
        <v>34</v>
      </c>
      <c r="D3387">
        <v>2</v>
      </c>
      <c r="E3387">
        <v>6</v>
      </c>
      <c r="F3387" t="s">
        <v>638</v>
      </c>
      <c r="G3387" t="s">
        <v>6742</v>
      </c>
      <c r="H3387">
        <v>7</v>
      </c>
      <c r="I3387">
        <v>102194</v>
      </c>
      <c r="J3387">
        <v>61</v>
      </c>
      <c r="K3387" t="s">
        <v>7179</v>
      </c>
      <c r="L3387">
        <v>0</v>
      </c>
      <c r="M3387" t="s">
        <v>5520</v>
      </c>
      <c r="N3387">
        <v>7059.84</v>
      </c>
      <c r="O3387">
        <v>0</v>
      </c>
      <c r="P3387">
        <v>0</v>
      </c>
      <c r="Q3387">
        <v>0</v>
      </c>
      <c r="R3387">
        <v>0</v>
      </c>
      <c r="S3387">
        <v>7059.84</v>
      </c>
    </row>
    <row r="3388" spans="1:19" x14ac:dyDescent="0.35">
      <c r="A3388">
        <v>2024</v>
      </c>
      <c r="B3388" t="s">
        <v>5989</v>
      </c>
      <c r="C3388">
        <v>34</v>
      </c>
      <c r="D3388">
        <v>2</v>
      </c>
      <c r="E3388">
        <v>9</v>
      </c>
      <c r="F3388" t="s">
        <v>262</v>
      </c>
      <c r="G3388" t="s">
        <v>6743</v>
      </c>
      <c r="H3388">
        <v>7</v>
      </c>
      <c r="I3388">
        <v>102194</v>
      </c>
      <c r="J3388">
        <v>61</v>
      </c>
      <c r="K3388" t="s">
        <v>7179</v>
      </c>
      <c r="L3388">
        <v>0</v>
      </c>
      <c r="M3388" t="s">
        <v>5520</v>
      </c>
      <c r="N3388">
        <v>996.69</v>
      </c>
      <c r="O3388">
        <v>0</v>
      </c>
      <c r="P3388">
        <v>0</v>
      </c>
      <c r="Q3388">
        <v>0</v>
      </c>
      <c r="R3388">
        <v>0</v>
      </c>
      <c r="S3388">
        <v>996.69</v>
      </c>
    </row>
    <row r="3389" spans="1:19" x14ac:dyDescent="0.35">
      <c r="A3389">
        <v>2024</v>
      </c>
      <c r="B3389" t="s">
        <v>5989</v>
      </c>
      <c r="C3389">
        <v>34</v>
      </c>
      <c r="D3389">
        <v>2</v>
      </c>
      <c r="E3389">
        <v>10</v>
      </c>
      <c r="F3389" t="s">
        <v>616</v>
      </c>
      <c r="G3389" t="s">
        <v>6202</v>
      </c>
      <c r="H3389">
        <v>7</v>
      </c>
      <c r="I3389">
        <v>102194</v>
      </c>
      <c r="J3389">
        <v>61</v>
      </c>
      <c r="K3389" t="s">
        <v>7179</v>
      </c>
      <c r="L3389">
        <v>0</v>
      </c>
      <c r="M3389" t="s">
        <v>5520</v>
      </c>
      <c r="N3389">
        <v>10813.08</v>
      </c>
      <c r="O3389">
        <v>0</v>
      </c>
      <c r="P3389">
        <v>0</v>
      </c>
      <c r="Q3389">
        <v>0</v>
      </c>
      <c r="R3389">
        <v>0</v>
      </c>
      <c r="S3389">
        <v>10813.08</v>
      </c>
    </row>
    <row r="3390" spans="1:19" x14ac:dyDescent="0.35">
      <c r="A3390">
        <v>2024</v>
      </c>
      <c r="B3390" t="s">
        <v>5813</v>
      </c>
      <c r="C3390">
        <v>35</v>
      </c>
      <c r="D3390">
        <v>2</v>
      </c>
      <c r="E3390">
        <v>1</v>
      </c>
      <c r="F3390" t="s">
        <v>639</v>
      </c>
      <c r="G3390" t="s">
        <v>5993</v>
      </c>
      <c r="H3390">
        <v>7</v>
      </c>
      <c r="I3390">
        <v>102194</v>
      </c>
      <c r="J3390">
        <v>2222</v>
      </c>
      <c r="K3390" t="s">
        <v>7180</v>
      </c>
      <c r="L3390">
        <v>0</v>
      </c>
      <c r="M3390" t="s">
        <v>5520</v>
      </c>
      <c r="N3390">
        <v>34850</v>
      </c>
      <c r="O3390">
        <v>0</v>
      </c>
      <c r="P3390">
        <v>0</v>
      </c>
      <c r="Q3390">
        <v>0</v>
      </c>
      <c r="R3390">
        <v>0</v>
      </c>
      <c r="S3390">
        <v>34850</v>
      </c>
    </row>
    <row r="3391" spans="1:19" x14ac:dyDescent="0.35">
      <c r="A3391">
        <v>2024</v>
      </c>
      <c r="B3391" t="s">
        <v>5813</v>
      </c>
      <c r="C3391">
        <v>35</v>
      </c>
      <c r="D3391">
        <v>2</v>
      </c>
      <c r="E3391">
        <v>2</v>
      </c>
      <c r="F3391" t="s">
        <v>640</v>
      </c>
      <c r="G3391" t="s">
        <v>5994</v>
      </c>
      <c r="H3391">
        <v>7</v>
      </c>
      <c r="I3391">
        <v>102194</v>
      </c>
      <c r="J3391">
        <v>61</v>
      </c>
      <c r="K3391" t="s">
        <v>7179</v>
      </c>
      <c r="L3391">
        <v>0</v>
      </c>
      <c r="M3391" t="s">
        <v>5520</v>
      </c>
      <c r="N3391">
        <v>1473.24</v>
      </c>
      <c r="O3391">
        <v>0</v>
      </c>
      <c r="P3391">
        <v>0</v>
      </c>
      <c r="Q3391">
        <v>0</v>
      </c>
      <c r="R3391">
        <v>0</v>
      </c>
      <c r="S3391">
        <v>1473.24</v>
      </c>
    </row>
    <row r="3392" spans="1:19" x14ac:dyDescent="0.35">
      <c r="A3392">
        <v>2024</v>
      </c>
      <c r="B3392" t="s">
        <v>5813</v>
      </c>
      <c r="C3392">
        <v>35</v>
      </c>
      <c r="D3392">
        <v>2</v>
      </c>
      <c r="E3392">
        <v>4</v>
      </c>
      <c r="F3392" t="s">
        <v>300</v>
      </c>
      <c r="G3392" t="s">
        <v>5814</v>
      </c>
      <c r="H3392">
        <v>7</v>
      </c>
      <c r="I3392">
        <v>102194</v>
      </c>
      <c r="J3392">
        <v>61</v>
      </c>
      <c r="K3392" t="s">
        <v>7179</v>
      </c>
      <c r="L3392">
        <v>0</v>
      </c>
      <c r="M3392" t="s">
        <v>5520</v>
      </c>
      <c r="N3392">
        <v>37928.75</v>
      </c>
      <c r="O3392">
        <v>0</v>
      </c>
      <c r="P3392">
        <v>0</v>
      </c>
      <c r="Q3392">
        <v>0</v>
      </c>
      <c r="R3392">
        <v>0</v>
      </c>
      <c r="S3392">
        <v>37928.75</v>
      </c>
    </row>
    <row r="3393" spans="1:19" x14ac:dyDescent="0.35">
      <c r="A3393">
        <v>2024</v>
      </c>
      <c r="B3393" t="s">
        <v>5813</v>
      </c>
      <c r="C3393">
        <v>35</v>
      </c>
      <c r="D3393">
        <v>2</v>
      </c>
      <c r="E3393">
        <v>12</v>
      </c>
      <c r="F3393" t="s">
        <v>351</v>
      </c>
      <c r="G3393" t="s">
        <v>6001</v>
      </c>
      <c r="H3393">
        <v>7</v>
      </c>
      <c r="I3393">
        <v>102194</v>
      </c>
      <c r="J3393">
        <v>0</v>
      </c>
      <c r="K3393" t="s">
        <v>7179</v>
      </c>
      <c r="L3393">
        <v>0</v>
      </c>
      <c r="M3393" t="s">
        <v>5520</v>
      </c>
      <c r="N3393">
        <v>405.83</v>
      </c>
      <c r="O3393">
        <v>0</v>
      </c>
      <c r="P3393">
        <v>0</v>
      </c>
      <c r="Q3393">
        <v>0</v>
      </c>
      <c r="R3393">
        <v>0</v>
      </c>
      <c r="S3393">
        <v>405.83</v>
      </c>
    </row>
    <row r="3394" spans="1:19" x14ac:dyDescent="0.35">
      <c r="A3394">
        <v>2024</v>
      </c>
      <c r="B3394" t="s">
        <v>6372</v>
      </c>
      <c r="C3394">
        <v>36</v>
      </c>
      <c r="D3394">
        <v>2</v>
      </c>
      <c r="E3394">
        <v>11</v>
      </c>
      <c r="F3394" t="s">
        <v>624</v>
      </c>
      <c r="G3394" t="s">
        <v>6856</v>
      </c>
      <c r="H3394">
        <v>7</v>
      </c>
      <c r="I3394">
        <v>102194</v>
      </c>
      <c r="J3394">
        <v>61</v>
      </c>
      <c r="K3394" t="s">
        <v>7180</v>
      </c>
      <c r="L3394">
        <v>0</v>
      </c>
      <c r="M3394" t="s">
        <v>5520</v>
      </c>
      <c r="N3394">
        <v>3451.77</v>
      </c>
      <c r="O3394">
        <v>0</v>
      </c>
      <c r="P3394">
        <v>0</v>
      </c>
      <c r="Q3394">
        <v>0</v>
      </c>
      <c r="R3394">
        <v>0</v>
      </c>
      <c r="S3394">
        <v>3451.77</v>
      </c>
    </row>
    <row r="3395" spans="1:19" x14ac:dyDescent="0.35">
      <c r="A3395">
        <v>2024</v>
      </c>
      <c r="B3395" t="s">
        <v>5715</v>
      </c>
      <c r="C3395">
        <v>37</v>
      </c>
      <c r="D3395">
        <v>2</v>
      </c>
      <c r="E3395">
        <v>2</v>
      </c>
      <c r="F3395" t="s">
        <v>651</v>
      </c>
      <c r="G3395" t="s">
        <v>6002</v>
      </c>
      <c r="H3395">
        <v>7</v>
      </c>
      <c r="I3395">
        <v>102194</v>
      </c>
      <c r="J3395">
        <v>61</v>
      </c>
      <c r="K3395" t="s">
        <v>7179</v>
      </c>
      <c r="L3395">
        <v>0</v>
      </c>
      <c r="M3395" t="s">
        <v>5520</v>
      </c>
      <c r="N3395">
        <v>171880.09</v>
      </c>
      <c r="O3395">
        <v>21000</v>
      </c>
      <c r="P3395">
        <v>0</v>
      </c>
      <c r="Q3395">
        <v>36961.519999999997</v>
      </c>
      <c r="R3395">
        <v>0</v>
      </c>
      <c r="S3395">
        <v>155918.57</v>
      </c>
    </row>
    <row r="3396" spans="1:19" x14ac:dyDescent="0.35">
      <c r="A3396">
        <v>2024</v>
      </c>
      <c r="B3396" t="s">
        <v>5715</v>
      </c>
      <c r="C3396">
        <v>37</v>
      </c>
      <c r="D3396">
        <v>2</v>
      </c>
      <c r="E3396">
        <v>6</v>
      </c>
      <c r="F3396" t="s">
        <v>655</v>
      </c>
      <c r="G3396" t="s">
        <v>6003</v>
      </c>
      <c r="H3396">
        <v>7</v>
      </c>
      <c r="I3396">
        <v>102194</v>
      </c>
      <c r="J3396">
        <v>61</v>
      </c>
      <c r="K3396" t="s">
        <v>7179</v>
      </c>
      <c r="L3396">
        <v>0</v>
      </c>
      <c r="M3396" t="s">
        <v>5520</v>
      </c>
      <c r="N3396">
        <v>2273.0300000000002</v>
      </c>
      <c r="O3396">
        <v>0</v>
      </c>
      <c r="P3396">
        <v>0</v>
      </c>
      <c r="Q3396">
        <v>0</v>
      </c>
      <c r="R3396">
        <v>0</v>
      </c>
      <c r="S3396">
        <v>2273.0300000000002</v>
      </c>
    </row>
    <row r="3397" spans="1:19" x14ac:dyDescent="0.35">
      <c r="A3397">
        <v>2024</v>
      </c>
      <c r="B3397" t="s">
        <v>5715</v>
      </c>
      <c r="C3397">
        <v>37</v>
      </c>
      <c r="D3397">
        <v>2</v>
      </c>
      <c r="E3397">
        <v>7</v>
      </c>
      <c r="F3397" t="s">
        <v>656</v>
      </c>
      <c r="G3397" t="s">
        <v>5858</v>
      </c>
      <c r="H3397">
        <v>7</v>
      </c>
      <c r="I3397">
        <v>102194</v>
      </c>
      <c r="J3397">
        <v>61</v>
      </c>
      <c r="K3397" t="s">
        <v>7179</v>
      </c>
      <c r="L3397">
        <v>0</v>
      </c>
      <c r="M3397" t="s">
        <v>5520</v>
      </c>
      <c r="N3397">
        <v>1.66</v>
      </c>
      <c r="O3397">
        <v>0</v>
      </c>
      <c r="P3397">
        <v>0</v>
      </c>
      <c r="Q3397">
        <v>0</v>
      </c>
      <c r="R3397">
        <v>0</v>
      </c>
      <c r="S3397">
        <v>1.66</v>
      </c>
    </row>
    <row r="3398" spans="1:19" x14ac:dyDescent="0.35">
      <c r="A3398">
        <v>2024</v>
      </c>
      <c r="B3398" t="s">
        <v>5715</v>
      </c>
      <c r="C3398">
        <v>37</v>
      </c>
      <c r="D3398">
        <v>2</v>
      </c>
      <c r="E3398">
        <v>8</v>
      </c>
      <c r="F3398" t="s">
        <v>314</v>
      </c>
      <c r="G3398" t="s">
        <v>5716</v>
      </c>
      <c r="H3398">
        <v>7</v>
      </c>
      <c r="I3398">
        <v>102194</v>
      </c>
      <c r="J3398">
        <v>61</v>
      </c>
      <c r="K3398" t="s">
        <v>7179</v>
      </c>
      <c r="L3398">
        <v>0</v>
      </c>
      <c r="M3398" t="s">
        <v>5520</v>
      </c>
      <c r="N3398">
        <v>76868.72</v>
      </c>
      <c r="O3398">
        <v>0</v>
      </c>
      <c r="P3398">
        <v>0</v>
      </c>
      <c r="Q3398">
        <v>0</v>
      </c>
      <c r="R3398">
        <v>0</v>
      </c>
      <c r="S3398">
        <v>76868.72</v>
      </c>
    </row>
    <row r="3399" spans="1:19" x14ac:dyDescent="0.35">
      <c r="A3399">
        <v>2024</v>
      </c>
      <c r="B3399" t="s">
        <v>5715</v>
      </c>
      <c r="C3399">
        <v>37</v>
      </c>
      <c r="D3399">
        <v>2</v>
      </c>
      <c r="E3399">
        <v>12</v>
      </c>
      <c r="F3399" t="s">
        <v>659</v>
      </c>
      <c r="G3399" t="s">
        <v>6004</v>
      </c>
      <c r="H3399">
        <v>7</v>
      </c>
      <c r="I3399">
        <v>102194</v>
      </c>
      <c r="J3399">
        <v>61</v>
      </c>
      <c r="K3399" t="s">
        <v>7179</v>
      </c>
      <c r="L3399">
        <v>0</v>
      </c>
      <c r="M3399" t="s">
        <v>5520</v>
      </c>
      <c r="N3399">
        <v>92485.59</v>
      </c>
      <c r="O3399">
        <v>0</v>
      </c>
      <c r="P3399">
        <v>0</v>
      </c>
      <c r="Q3399">
        <v>0</v>
      </c>
      <c r="R3399">
        <v>0</v>
      </c>
      <c r="S3399">
        <v>92485.59</v>
      </c>
    </row>
    <row r="3400" spans="1:19" x14ac:dyDescent="0.35">
      <c r="A3400">
        <v>2024</v>
      </c>
      <c r="B3400" t="s">
        <v>5715</v>
      </c>
      <c r="C3400">
        <v>37</v>
      </c>
      <c r="D3400">
        <v>2</v>
      </c>
      <c r="E3400">
        <v>13</v>
      </c>
      <c r="F3400" t="s">
        <v>660</v>
      </c>
      <c r="G3400" t="s">
        <v>6203</v>
      </c>
      <c r="H3400">
        <v>7</v>
      </c>
      <c r="I3400">
        <v>102194</v>
      </c>
      <c r="J3400">
        <v>61</v>
      </c>
      <c r="K3400" t="s">
        <v>7179</v>
      </c>
      <c r="L3400">
        <v>0</v>
      </c>
      <c r="M3400" t="s">
        <v>5520</v>
      </c>
      <c r="N3400">
        <v>34056.07</v>
      </c>
      <c r="O3400">
        <v>0</v>
      </c>
      <c r="P3400">
        <v>0</v>
      </c>
      <c r="Q3400">
        <v>4090.37</v>
      </c>
      <c r="R3400">
        <v>0</v>
      </c>
      <c r="S3400">
        <v>29965.7</v>
      </c>
    </row>
    <row r="3401" spans="1:19" x14ac:dyDescent="0.35">
      <c r="A3401">
        <v>2024</v>
      </c>
      <c r="B3401" t="s">
        <v>6005</v>
      </c>
      <c r="C3401">
        <v>38</v>
      </c>
      <c r="D3401">
        <v>2</v>
      </c>
      <c r="E3401">
        <v>2</v>
      </c>
      <c r="F3401" t="s">
        <v>662</v>
      </c>
      <c r="G3401" t="s">
        <v>6826</v>
      </c>
      <c r="H3401">
        <v>7</v>
      </c>
      <c r="I3401">
        <v>102194</v>
      </c>
      <c r="J3401">
        <v>61</v>
      </c>
      <c r="K3401" t="s">
        <v>7180</v>
      </c>
      <c r="L3401">
        <v>0</v>
      </c>
      <c r="M3401" t="s">
        <v>5520</v>
      </c>
      <c r="N3401">
        <v>2368.35</v>
      </c>
      <c r="O3401">
        <v>0</v>
      </c>
      <c r="P3401">
        <v>0</v>
      </c>
      <c r="Q3401">
        <v>0</v>
      </c>
      <c r="R3401">
        <v>0</v>
      </c>
      <c r="S3401">
        <v>2368.35</v>
      </c>
    </row>
    <row r="3402" spans="1:19" x14ac:dyDescent="0.35">
      <c r="A3402">
        <v>2024</v>
      </c>
      <c r="B3402" t="s">
        <v>6005</v>
      </c>
      <c r="C3402">
        <v>38</v>
      </c>
      <c r="D3402">
        <v>2</v>
      </c>
      <c r="E3402">
        <v>3</v>
      </c>
      <c r="F3402" t="s">
        <v>300</v>
      </c>
      <c r="G3402" t="s">
        <v>6427</v>
      </c>
      <c r="H3402">
        <v>7</v>
      </c>
      <c r="I3402">
        <v>102194</v>
      </c>
      <c r="J3402">
        <v>61</v>
      </c>
      <c r="K3402" t="s">
        <v>7179</v>
      </c>
      <c r="L3402">
        <v>0</v>
      </c>
      <c r="M3402" t="s">
        <v>5520</v>
      </c>
      <c r="N3402">
        <v>3078.23</v>
      </c>
      <c r="O3402">
        <v>0</v>
      </c>
      <c r="P3402">
        <v>0</v>
      </c>
      <c r="Q3402">
        <v>1284.6099999999999</v>
      </c>
      <c r="R3402">
        <v>0</v>
      </c>
      <c r="S3402">
        <v>1793.62</v>
      </c>
    </row>
    <row r="3403" spans="1:19" x14ac:dyDescent="0.35">
      <c r="A3403">
        <v>2024</v>
      </c>
      <c r="B3403" t="s">
        <v>6005</v>
      </c>
      <c r="C3403">
        <v>38</v>
      </c>
      <c r="D3403">
        <v>2</v>
      </c>
      <c r="E3403">
        <v>4</v>
      </c>
      <c r="F3403" t="s">
        <v>254</v>
      </c>
      <c r="G3403" t="s">
        <v>6428</v>
      </c>
      <c r="H3403">
        <v>7</v>
      </c>
      <c r="I3403">
        <v>102194</v>
      </c>
      <c r="J3403">
        <v>61</v>
      </c>
      <c r="K3403" t="s">
        <v>7179</v>
      </c>
      <c r="L3403">
        <v>0</v>
      </c>
      <c r="M3403" t="s">
        <v>5520</v>
      </c>
      <c r="N3403">
        <v>255.91</v>
      </c>
      <c r="O3403">
        <v>2135</v>
      </c>
      <c r="P3403">
        <v>0</v>
      </c>
      <c r="Q3403">
        <v>390.91</v>
      </c>
      <c r="R3403">
        <v>0</v>
      </c>
      <c r="S3403">
        <v>2000</v>
      </c>
    </row>
    <row r="3404" spans="1:19" x14ac:dyDescent="0.35">
      <c r="A3404">
        <v>2024</v>
      </c>
      <c r="B3404" t="s">
        <v>6007</v>
      </c>
      <c r="C3404">
        <v>39</v>
      </c>
      <c r="D3404">
        <v>2</v>
      </c>
      <c r="E3404">
        <v>7</v>
      </c>
      <c r="F3404" t="s">
        <v>669</v>
      </c>
      <c r="G3404" t="s">
        <v>6008</v>
      </c>
      <c r="H3404">
        <v>7</v>
      </c>
      <c r="I3404">
        <v>102194</v>
      </c>
      <c r="J3404">
        <v>61</v>
      </c>
      <c r="K3404" t="s">
        <v>7179</v>
      </c>
      <c r="L3404">
        <v>0</v>
      </c>
      <c r="M3404" t="s">
        <v>5520</v>
      </c>
      <c r="N3404">
        <v>0</v>
      </c>
      <c r="O3404">
        <v>4074</v>
      </c>
      <c r="P3404">
        <v>0</v>
      </c>
      <c r="Q3404">
        <v>0</v>
      </c>
      <c r="R3404">
        <v>0</v>
      </c>
      <c r="S3404">
        <v>4074</v>
      </c>
    </row>
    <row r="3405" spans="1:19" x14ac:dyDescent="0.35">
      <c r="A3405">
        <v>2024</v>
      </c>
      <c r="B3405" t="s">
        <v>6007</v>
      </c>
      <c r="C3405">
        <v>39</v>
      </c>
      <c r="D3405">
        <v>2</v>
      </c>
      <c r="E3405">
        <v>9</v>
      </c>
      <c r="F3405" t="s">
        <v>671</v>
      </c>
      <c r="G3405" t="s">
        <v>6608</v>
      </c>
      <c r="H3405">
        <v>7</v>
      </c>
      <c r="I3405">
        <v>102194</v>
      </c>
      <c r="J3405">
        <v>5</v>
      </c>
      <c r="K3405" t="s">
        <v>7180</v>
      </c>
      <c r="L3405">
        <v>0</v>
      </c>
      <c r="M3405" t="s">
        <v>5520</v>
      </c>
      <c r="N3405">
        <v>10601.2</v>
      </c>
      <c r="O3405">
        <v>5000</v>
      </c>
      <c r="P3405">
        <v>0</v>
      </c>
      <c r="Q3405">
        <v>5000</v>
      </c>
      <c r="R3405">
        <v>0</v>
      </c>
      <c r="S3405">
        <v>10601.2</v>
      </c>
    </row>
    <row r="3406" spans="1:19" x14ac:dyDescent="0.35">
      <c r="A3406">
        <v>2024</v>
      </c>
      <c r="B3406" t="s">
        <v>5826</v>
      </c>
      <c r="C3406">
        <v>41</v>
      </c>
      <c r="D3406">
        <v>2</v>
      </c>
      <c r="E3406">
        <v>6</v>
      </c>
      <c r="F3406" t="s">
        <v>680</v>
      </c>
      <c r="G3406" t="s">
        <v>7071</v>
      </c>
      <c r="H3406">
        <v>7</v>
      </c>
      <c r="I3406">
        <v>102194</v>
      </c>
      <c r="J3406">
        <v>61</v>
      </c>
      <c r="K3406" t="s">
        <v>7179</v>
      </c>
      <c r="L3406">
        <v>0</v>
      </c>
      <c r="M3406" t="s">
        <v>5520</v>
      </c>
      <c r="N3406">
        <v>5791.64</v>
      </c>
      <c r="O3406">
        <v>0</v>
      </c>
      <c r="P3406">
        <v>0</v>
      </c>
      <c r="Q3406">
        <v>0</v>
      </c>
      <c r="R3406">
        <v>0</v>
      </c>
      <c r="S3406">
        <v>5791.64</v>
      </c>
    </row>
    <row r="3407" spans="1:19" x14ac:dyDescent="0.35">
      <c r="A3407">
        <v>2024</v>
      </c>
      <c r="B3407" t="s">
        <v>5826</v>
      </c>
      <c r="C3407">
        <v>41</v>
      </c>
      <c r="D3407">
        <v>2</v>
      </c>
      <c r="E3407">
        <v>7</v>
      </c>
      <c r="F3407" t="s">
        <v>331</v>
      </c>
      <c r="G3407" t="s">
        <v>6612</v>
      </c>
      <c r="H3407">
        <v>7</v>
      </c>
      <c r="I3407">
        <v>102194</v>
      </c>
      <c r="J3407">
        <v>61</v>
      </c>
      <c r="K3407" t="s">
        <v>7179</v>
      </c>
      <c r="L3407">
        <v>0</v>
      </c>
      <c r="M3407" t="s">
        <v>5520</v>
      </c>
      <c r="N3407">
        <v>109293.12</v>
      </c>
      <c r="O3407">
        <v>0</v>
      </c>
      <c r="P3407">
        <v>0</v>
      </c>
      <c r="Q3407">
        <v>0</v>
      </c>
      <c r="R3407">
        <v>0</v>
      </c>
      <c r="S3407">
        <v>109293.12</v>
      </c>
    </row>
    <row r="3408" spans="1:19" x14ac:dyDescent="0.35">
      <c r="A3408">
        <v>2024</v>
      </c>
      <c r="B3408" t="s">
        <v>5826</v>
      </c>
      <c r="C3408">
        <v>41</v>
      </c>
      <c r="D3408">
        <v>2</v>
      </c>
      <c r="E3408">
        <v>10</v>
      </c>
      <c r="F3408" t="s">
        <v>5827</v>
      </c>
      <c r="G3408" t="s">
        <v>5828</v>
      </c>
      <c r="H3408">
        <v>7</v>
      </c>
      <c r="I3408">
        <v>102194</v>
      </c>
      <c r="J3408">
        <v>61</v>
      </c>
      <c r="K3408" t="s">
        <v>7179</v>
      </c>
      <c r="L3408">
        <v>0</v>
      </c>
      <c r="M3408" t="s">
        <v>5520</v>
      </c>
      <c r="N3408">
        <v>76570.880000000005</v>
      </c>
      <c r="O3408">
        <v>0</v>
      </c>
      <c r="P3408">
        <v>0</v>
      </c>
      <c r="Q3408">
        <v>0</v>
      </c>
      <c r="R3408">
        <v>0</v>
      </c>
      <c r="S3408">
        <v>76570.880000000005</v>
      </c>
    </row>
    <row r="3409" spans="1:19" x14ac:dyDescent="0.35">
      <c r="A3409">
        <v>2024</v>
      </c>
      <c r="B3409" t="s">
        <v>5558</v>
      </c>
      <c r="C3409">
        <v>42</v>
      </c>
      <c r="D3409">
        <v>2</v>
      </c>
      <c r="E3409">
        <v>1</v>
      </c>
      <c r="F3409" t="s">
        <v>681</v>
      </c>
      <c r="G3409" t="s">
        <v>6204</v>
      </c>
      <c r="H3409">
        <v>7</v>
      </c>
      <c r="I3409">
        <v>102194</v>
      </c>
      <c r="J3409">
        <v>61</v>
      </c>
      <c r="K3409" t="s">
        <v>7179</v>
      </c>
      <c r="L3409">
        <v>0</v>
      </c>
      <c r="M3409" t="s">
        <v>5520</v>
      </c>
      <c r="N3409">
        <v>37429.129999999997</v>
      </c>
      <c r="O3409">
        <v>0</v>
      </c>
      <c r="P3409">
        <v>0</v>
      </c>
      <c r="Q3409">
        <v>15000</v>
      </c>
      <c r="R3409">
        <v>0</v>
      </c>
      <c r="S3409">
        <v>22429.13</v>
      </c>
    </row>
    <row r="3410" spans="1:19" x14ac:dyDescent="0.35">
      <c r="A3410">
        <v>2024</v>
      </c>
      <c r="B3410" t="s">
        <v>5558</v>
      </c>
      <c r="C3410">
        <v>42</v>
      </c>
      <c r="D3410">
        <v>2</v>
      </c>
      <c r="E3410">
        <v>4</v>
      </c>
      <c r="F3410" t="s">
        <v>527</v>
      </c>
      <c r="G3410" t="s">
        <v>7072</v>
      </c>
      <c r="H3410">
        <v>7</v>
      </c>
      <c r="I3410">
        <v>102194</v>
      </c>
      <c r="J3410">
        <v>61</v>
      </c>
      <c r="K3410" t="s">
        <v>7179</v>
      </c>
      <c r="L3410">
        <v>0</v>
      </c>
      <c r="M3410" t="s">
        <v>5520</v>
      </c>
      <c r="N3410">
        <v>7748.37</v>
      </c>
      <c r="O3410">
        <v>0</v>
      </c>
      <c r="P3410">
        <v>0</v>
      </c>
      <c r="Q3410">
        <v>0</v>
      </c>
      <c r="R3410">
        <v>0</v>
      </c>
      <c r="S3410">
        <v>7748.37</v>
      </c>
    </row>
    <row r="3411" spans="1:19" x14ac:dyDescent="0.35">
      <c r="A3411">
        <v>2024</v>
      </c>
      <c r="B3411" t="s">
        <v>5558</v>
      </c>
      <c r="C3411">
        <v>42</v>
      </c>
      <c r="D3411">
        <v>2</v>
      </c>
      <c r="E3411">
        <v>5</v>
      </c>
      <c r="F3411" t="s">
        <v>683</v>
      </c>
      <c r="G3411" t="s">
        <v>5559</v>
      </c>
      <c r="H3411">
        <v>7</v>
      </c>
      <c r="I3411">
        <v>102194</v>
      </c>
      <c r="J3411">
        <v>61</v>
      </c>
      <c r="K3411" t="s">
        <v>7179</v>
      </c>
      <c r="L3411">
        <v>0</v>
      </c>
      <c r="M3411" t="s">
        <v>5520</v>
      </c>
      <c r="N3411">
        <v>10404.17</v>
      </c>
      <c r="O3411">
        <v>0</v>
      </c>
      <c r="P3411">
        <v>0</v>
      </c>
      <c r="Q3411">
        <v>0</v>
      </c>
      <c r="R3411">
        <v>0</v>
      </c>
      <c r="S3411">
        <v>10404.17</v>
      </c>
    </row>
    <row r="3412" spans="1:19" x14ac:dyDescent="0.35">
      <c r="A3412">
        <v>2024</v>
      </c>
      <c r="B3412" t="s">
        <v>5558</v>
      </c>
      <c r="C3412">
        <v>42</v>
      </c>
      <c r="D3412">
        <v>2</v>
      </c>
      <c r="E3412">
        <v>8</v>
      </c>
      <c r="F3412" t="s">
        <v>686</v>
      </c>
      <c r="G3412" t="s">
        <v>7056</v>
      </c>
      <c r="H3412">
        <v>7</v>
      </c>
      <c r="I3412">
        <v>102194</v>
      </c>
      <c r="J3412">
        <v>61</v>
      </c>
      <c r="K3412" t="s">
        <v>7179</v>
      </c>
      <c r="L3412">
        <v>0</v>
      </c>
      <c r="M3412" t="s">
        <v>5520</v>
      </c>
      <c r="N3412">
        <v>4127.4399999999996</v>
      </c>
      <c r="O3412">
        <v>0</v>
      </c>
      <c r="P3412">
        <v>0</v>
      </c>
      <c r="Q3412">
        <v>0</v>
      </c>
      <c r="R3412">
        <v>0</v>
      </c>
      <c r="S3412">
        <v>4127.4399999999996</v>
      </c>
    </row>
    <row r="3413" spans="1:19" x14ac:dyDescent="0.35">
      <c r="A3413">
        <v>2024</v>
      </c>
      <c r="B3413" t="s">
        <v>5558</v>
      </c>
      <c r="C3413">
        <v>42</v>
      </c>
      <c r="D3413">
        <v>2</v>
      </c>
      <c r="E3413">
        <v>10</v>
      </c>
      <c r="F3413" t="s">
        <v>687</v>
      </c>
      <c r="G3413" t="s">
        <v>6206</v>
      </c>
      <c r="H3413">
        <v>7</v>
      </c>
      <c r="I3413">
        <v>102194</v>
      </c>
      <c r="J3413">
        <v>61</v>
      </c>
      <c r="K3413" t="s">
        <v>7179</v>
      </c>
      <c r="L3413">
        <v>0</v>
      </c>
      <c r="M3413" t="s">
        <v>5520</v>
      </c>
      <c r="N3413">
        <v>57.94</v>
      </c>
      <c r="O3413">
        <v>442.06</v>
      </c>
      <c r="P3413">
        <v>0</v>
      </c>
      <c r="Q3413">
        <v>0</v>
      </c>
      <c r="R3413">
        <v>0</v>
      </c>
      <c r="S3413">
        <v>500</v>
      </c>
    </row>
    <row r="3414" spans="1:19" x14ac:dyDescent="0.35">
      <c r="A3414">
        <v>2024</v>
      </c>
      <c r="B3414" t="s">
        <v>5561</v>
      </c>
      <c r="C3414">
        <v>43</v>
      </c>
      <c r="D3414">
        <v>2</v>
      </c>
      <c r="E3414">
        <v>1</v>
      </c>
      <c r="F3414" t="s">
        <v>354</v>
      </c>
      <c r="G3414" t="s">
        <v>6207</v>
      </c>
      <c r="H3414">
        <v>7</v>
      </c>
      <c r="I3414">
        <v>102194</v>
      </c>
      <c r="J3414">
        <v>61</v>
      </c>
      <c r="K3414" t="s">
        <v>7179</v>
      </c>
      <c r="L3414">
        <v>0</v>
      </c>
      <c r="M3414" t="s">
        <v>5520</v>
      </c>
      <c r="N3414">
        <v>15347.84</v>
      </c>
      <c r="O3414">
        <v>6328.33</v>
      </c>
      <c r="P3414">
        <v>0</v>
      </c>
      <c r="Q3414">
        <v>6200</v>
      </c>
      <c r="R3414">
        <v>0</v>
      </c>
      <c r="S3414">
        <v>15476.17</v>
      </c>
    </row>
    <row r="3415" spans="1:19" x14ac:dyDescent="0.35">
      <c r="A3415">
        <v>2024</v>
      </c>
      <c r="B3415" t="s">
        <v>5561</v>
      </c>
      <c r="C3415">
        <v>43</v>
      </c>
      <c r="D3415">
        <v>2</v>
      </c>
      <c r="E3415">
        <v>2</v>
      </c>
      <c r="F3415" t="s">
        <v>688</v>
      </c>
      <c r="G3415" t="s">
        <v>6208</v>
      </c>
      <c r="H3415">
        <v>7</v>
      </c>
      <c r="I3415">
        <v>102194</v>
      </c>
      <c r="J3415">
        <v>61</v>
      </c>
      <c r="K3415" t="s">
        <v>7179</v>
      </c>
      <c r="L3415">
        <v>0</v>
      </c>
      <c r="M3415" t="s">
        <v>5520</v>
      </c>
      <c r="N3415">
        <v>36487.370000000003</v>
      </c>
      <c r="O3415">
        <v>3400</v>
      </c>
      <c r="P3415">
        <v>0</v>
      </c>
      <c r="Q3415">
        <v>10000</v>
      </c>
      <c r="R3415">
        <v>0</v>
      </c>
      <c r="S3415">
        <v>29887.37</v>
      </c>
    </row>
    <row r="3416" spans="1:19" x14ac:dyDescent="0.35">
      <c r="A3416">
        <v>2024</v>
      </c>
      <c r="B3416" t="s">
        <v>5561</v>
      </c>
      <c r="C3416">
        <v>43</v>
      </c>
      <c r="D3416">
        <v>2</v>
      </c>
      <c r="E3416">
        <v>6</v>
      </c>
      <c r="F3416" t="s">
        <v>254</v>
      </c>
      <c r="G3416" t="s">
        <v>6015</v>
      </c>
      <c r="H3416">
        <v>7</v>
      </c>
      <c r="I3416">
        <v>102194</v>
      </c>
      <c r="J3416">
        <v>61</v>
      </c>
      <c r="K3416" t="s">
        <v>7179</v>
      </c>
      <c r="L3416">
        <v>0</v>
      </c>
      <c r="M3416" t="s">
        <v>5520</v>
      </c>
      <c r="N3416">
        <v>9279.1200000000008</v>
      </c>
      <c r="O3416">
        <v>741</v>
      </c>
      <c r="P3416">
        <v>0</v>
      </c>
      <c r="Q3416">
        <v>1054</v>
      </c>
      <c r="R3416">
        <v>0</v>
      </c>
      <c r="S3416">
        <v>8966.1200000000008</v>
      </c>
    </row>
    <row r="3417" spans="1:19" x14ac:dyDescent="0.35">
      <c r="A3417">
        <v>2024</v>
      </c>
      <c r="B3417" t="s">
        <v>5561</v>
      </c>
      <c r="C3417">
        <v>43</v>
      </c>
      <c r="D3417">
        <v>2</v>
      </c>
      <c r="E3417">
        <v>7</v>
      </c>
      <c r="F3417" t="s">
        <v>308</v>
      </c>
      <c r="G3417" t="s">
        <v>6016</v>
      </c>
      <c r="H3417">
        <v>7</v>
      </c>
      <c r="I3417">
        <v>102194</v>
      </c>
      <c r="J3417">
        <v>61</v>
      </c>
      <c r="K3417" t="s">
        <v>7179</v>
      </c>
      <c r="L3417">
        <v>0</v>
      </c>
      <c r="M3417" t="s">
        <v>5520</v>
      </c>
      <c r="N3417">
        <v>10742.81</v>
      </c>
      <c r="O3417">
        <v>4000</v>
      </c>
      <c r="P3417">
        <v>0</v>
      </c>
      <c r="Q3417">
        <v>872.86</v>
      </c>
      <c r="R3417">
        <v>0</v>
      </c>
      <c r="S3417">
        <v>13869.95</v>
      </c>
    </row>
    <row r="3418" spans="1:19" x14ac:dyDescent="0.35">
      <c r="A3418">
        <v>2024</v>
      </c>
      <c r="B3418" t="s">
        <v>5561</v>
      </c>
      <c r="C3418">
        <v>43</v>
      </c>
      <c r="D3418">
        <v>2</v>
      </c>
      <c r="E3418">
        <v>8</v>
      </c>
      <c r="F3418" t="s">
        <v>262</v>
      </c>
      <c r="G3418" t="s">
        <v>6747</v>
      </c>
      <c r="H3418">
        <v>7</v>
      </c>
      <c r="I3418">
        <v>102194</v>
      </c>
      <c r="J3418">
        <v>61</v>
      </c>
      <c r="K3418" t="s">
        <v>7179</v>
      </c>
      <c r="L3418">
        <v>0</v>
      </c>
      <c r="M3418" t="s">
        <v>5520</v>
      </c>
      <c r="N3418">
        <v>6232.17</v>
      </c>
      <c r="O3418">
        <v>0</v>
      </c>
      <c r="P3418">
        <v>0</v>
      </c>
      <c r="Q3418">
        <v>0</v>
      </c>
      <c r="R3418">
        <v>0</v>
      </c>
      <c r="S3418">
        <v>6232.17</v>
      </c>
    </row>
    <row r="3419" spans="1:19" x14ac:dyDescent="0.35">
      <c r="A3419">
        <v>2024</v>
      </c>
      <c r="B3419" t="s">
        <v>5561</v>
      </c>
      <c r="C3419">
        <v>43</v>
      </c>
      <c r="D3419">
        <v>2</v>
      </c>
      <c r="E3419">
        <v>12</v>
      </c>
      <c r="F3419" t="s">
        <v>691</v>
      </c>
      <c r="G3419" t="s">
        <v>5836</v>
      </c>
      <c r="H3419">
        <v>7</v>
      </c>
      <c r="I3419">
        <v>102194</v>
      </c>
      <c r="J3419">
        <v>61</v>
      </c>
      <c r="K3419" t="s">
        <v>7179</v>
      </c>
      <c r="L3419">
        <v>0</v>
      </c>
      <c r="M3419" t="s">
        <v>5520</v>
      </c>
      <c r="N3419">
        <v>57734.559999999998</v>
      </c>
      <c r="O3419">
        <v>5567.6</v>
      </c>
      <c r="P3419">
        <v>0</v>
      </c>
      <c r="Q3419">
        <v>20000</v>
      </c>
      <c r="R3419">
        <v>0</v>
      </c>
      <c r="S3419">
        <v>43302.16</v>
      </c>
    </row>
    <row r="3420" spans="1:19" x14ac:dyDescent="0.35">
      <c r="A3420">
        <v>2024</v>
      </c>
      <c r="B3420" t="s">
        <v>5561</v>
      </c>
      <c r="C3420">
        <v>43</v>
      </c>
      <c r="D3420">
        <v>2</v>
      </c>
      <c r="E3420">
        <v>13</v>
      </c>
      <c r="F3420" t="s">
        <v>490</v>
      </c>
      <c r="G3420" t="s">
        <v>5562</v>
      </c>
      <c r="H3420">
        <v>7</v>
      </c>
      <c r="I3420">
        <v>102194</v>
      </c>
      <c r="J3420">
        <v>61</v>
      </c>
      <c r="K3420" t="s">
        <v>7179</v>
      </c>
      <c r="L3420">
        <v>0</v>
      </c>
      <c r="M3420" t="s">
        <v>5520</v>
      </c>
      <c r="N3420">
        <v>22021.22</v>
      </c>
      <c r="O3420">
        <v>0</v>
      </c>
      <c r="P3420">
        <v>0</v>
      </c>
      <c r="Q3420">
        <v>6544.66</v>
      </c>
      <c r="R3420">
        <v>0</v>
      </c>
      <c r="S3420">
        <v>15476.56</v>
      </c>
    </row>
    <row r="3421" spans="1:19" x14ac:dyDescent="0.35">
      <c r="A3421">
        <v>2024</v>
      </c>
      <c r="B3421" t="s">
        <v>5561</v>
      </c>
      <c r="C3421">
        <v>43</v>
      </c>
      <c r="D3421">
        <v>2</v>
      </c>
      <c r="E3421">
        <v>15</v>
      </c>
      <c r="F3421" t="s">
        <v>455</v>
      </c>
      <c r="G3421" t="s">
        <v>6211</v>
      </c>
      <c r="H3421">
        <v>7</v>
      </c>
      <c r="I3421">
        <v>102194</v>
      </c>
      <c r="J3421">
        <v>61</v>
      </c>
      <c r="K3421" t="s">
        <v>7179</v>
      </c>
      <c r="L3421">
        <v>0</v>
      </c>
      <c r="M3421" t="s">
        <v>5520</v>
      </c>
      <c r="N3421">
        <v>89462.87</v>
      </c>
      <c r="O3421">
        <v>10000</v>
      </c>
      <c r="P3421">
        <v>0</v>
      </c>
      <c r="Q3421">
        <v>0</v>
      </c>
      <c r="R3421">
        <v>0</v>
      </c>
      <c r="S3421">
        <v>99462.87</v>
      </c>
    </row>
    <row r="3422" spans="1:19" x14ac:dyDescent="0.35">
      <c r="A3422">
        <v>2024</v>
      </c>
      <c r="B3422" t="s">
        <v>5561</v>
      </c>
      <c r="C3422">
        <v>43</v>
      </c>
      <c r="D3422">
        <v>2</v>
      </c>
      <c r="E3422">
        <v>16</v>
      </c>
      <c r="F3422" t="s">
        <v>125</v>
      </c>
      <c r="G3422" t="s">
        <v>6212</v>
      </c>
      <c r="H3422">
        <v>7</v>
      </c>
      <c r="I3422">
        <v>102194</v>
      </c>
      <c r="J3422">
        <v>61</v>
      </c>
      <c r="K3422" t="s">
        <v>7179</v>
      </c>
      <c r="L3422">
        <v>0</v>
      </c>
      <c r="M3422" t="s">
        <v>5520</v>
      </c>
      <c r="N3422">
        <v>43223.92</v>
      </c>
      <c r="O3422">
        <v>31000</v>
      </c>
      <c r="P3422">
        <v>0</v>
      </c>
      <c r="Q3422">
        <v>9681.23</v>
      </c>
      <c r="R3422">
        <v>0</v>
      </c>
      <c r="S3422">
        <v>64542.69</v>
      </c>
    </row>
    <row r="3423" spans="1:19" x14ac:dyDescent="0.35">
      <c r="A3423">
        <v>2024</v>
      </c>
      <c r="B3423" t="s">
        <v>5561</v>
      </c>
      <c r="C3423">
        <v>43</v>
      </c>
      <c r="D3423">
        <v>2</v>
      </c>
      <c r="E3423">
        <v>17</v>
      </c>
      <c r="F3423" t="s">
        <v>351</v>
      </c>
      <c r="G3423" t="s">
        <v>7073</v>
      </c>
      <c r="H3423">
        <v>7</v>
      </c>
      <c r="I3423">
        <v>102194</v>
      </c>
      <c r="J3423">
        <v>61</v>
      </c>
      <c r="K3423" t="s">
        <v>7179</v>
      </c>
      <c r="L3423">
        <v>0</v>
      </c>
      <c r="M3423" t="s">
        <v>5520</v>
      </c>
      <c r="N3423">
        <v>761997.5</v>
      </c>
      <c r="O3423">
        <v>4149.5</v>
      </c>
      <c r="P3423">
        <v>0</v>
      </c>
      <c r="Q3423">
        <v>72828</v>
      </c>
      <c r="R3423">
        <v>0</v>
      </c>
      <c r="S3423">
        <v>693319</v>
      </c>
    </row>
    <row r="3424" spans="1:19" x14ac:dyDescent="0.35">
      <c r="A3424">
        <v>2024</v>
      </c>
      <c r="B3424" t="s">
        <v>5548</v>
      </c>
      <c r="C3424">
        <v>44</v>
      </c>
      <c r="D3424">
        <v>2</v>
      </c>
      <c r="E3424">
        <v>1</v>
      </c>
      <c r="F3424" t="s">
        <v>693</v>
      </c>
      <c r="G3424" t="s">
        <v>6151</v>
      </c>
      <c r="H3424">
        <v>7</v>
      </c>
      <c r="I3424">
        <v>102194</v>
      </c>
      <c r="J3424">
        <v>61</v>
      </c>
      <c r="K3424" t="s">
        <v>7180</v>
      </c>
      <c r="L3424">
        <v>0</v>
      </c>
      <c r="M3424" t="s">
        <v>5520</v>
      </c>
      <c r="N3424">
        <v>142956.53</v>
      </c>
      <c r="O3424">
        <v>0</v>
      </c>
      <c r="P3424">
        <v>0</v>
      </c>
      <c r="Q3424">
        <v>16750</v>
      </c>
      <c r="R3424">
        <v>0</v>
      </c>
      <c r="S3424">
        <v>126206.53</v>
      </c>
    </row>
    <row r="3425" spans="1:19" x14ac:dyDescent="0.35">
      <c r="A3425">
        <v>2024</v>
      </c>
      <c r="B3425" t="s">
        <v>5548</v>
      </c>
      <c r="C3425">
        <v>44</v>
      </c>
      <c r="D3425">
        <v>2</v>
      </c>
      <c r="E3425">
        <v>2</v>
      </c>
      <c r="F3425" t="s">
        <v>354</v>
      </c>
      <c r="G3425" t="s">
        <v>6018</v>
      </c>
      <c r="H3425">
        <v>7</v>
      </c>
      <c r="I3425">
        <v>102194</v>
      </c>
      <c r="J3425">
        <v>61</v>
      </c>
      <c r="K3425" t="s">
        <v>7179</v>
      </c>
      <c r="L3425">
        <v>0</v>
      </c>
      <c r="M3425" t="s">
        <v>5520</v>
      </c>
      <c r="N3425">
        <v>137172.51</v>
      </c>
      <c r="O3425">
        <v>49800</v>
      </c>
      <c r="P3425">
        <v>0</v>
      </c>
      <c r="Q3425">
        <v>0</v>
      </c>
      <c r="R3425">
        <v>0</v>
      </c>
      <c r="S3425">
        <v>186972.51</v>
      </c>
    </row>
    <row r="3426" spans="1:19" x14ac:dyDescent="0.35">
      <c r="A3426">
        <v>2024</v>
      </c>
      <c r="B3426" t="s">
        <v>5548</v>
      </c>
      <c r="C3426">
        <v>44</v>
      </c>
      <c r="D3426">
        <v>2</v>
      </c>
      <c r="E3426">
        <v>3</v>
      </c>
      <c r="F3426" t="s">
        <v>694</v>
      </c>
      <c r="G3426" t="s">
        <v>5847</v>
      </c>
      <c r="H3426">
        <v>7</v>
      </c>
      <c r="I3426">
        <v>102194</v>
      </c>
      <c r="J3426">
        <v>61</v>
      </c>
      <c r="K3426" t="s">
        <v>7179</v>
      </c>
      <c r="L3426">
        <v>0</v>
      </c>
      <c r="M3426" t="s">
        <v>5520</v>
      </c>
      <c r="N3426">
        <v>10101.64</v>
      </c>
      <c r="O3426">
        <v>0</v>
      </c>
      <c r="P3426">
        <v>0</v>
      </c>
      <c r="Q3426">
        <v>0</v>
      </c>
      <c r="R3426">
        <v>0</v>
      </c>
      <c r="S3426">
        <v>10101.64</v>
      </c>
    </row>
    <row r="3427" spans="1:19" x14ac:dyDescent="0.35">
      <c r="A3427">
        <v>2024</v>
      </c>
      <c r="B3427" t="s">
        <v>5717</v>
      </c>
      <c r="C3427">
        <v>45</v>
      </c>
      <c r="D3427">
        <v>2</v>
      </c>
      <c r="E3427">
        <v>1</v>
      </c>
      <c r="F3427" t="s">
        <v>700</v>
      </c>
      <c r="G3427" t="s">
        <v>5761</v>
      </c>
      <c r="H3427">
        <v>7</v>
      </c>
      <c r="I3427">
        <v>102194</v>
      </c>
      <c r="J3427">
        <v>61</v>
      </c>
      <c r="K3427" t="s">
        <v>7179</v>
      </c>
      <c r="L3427">
        <v>0</v>
      </c>
      <c r="M3427" t="s">
        <v>5520</v>
      </c>
      <c r="N3427">
        <v>3125050.74</v>
      </c>
      <c r="O3427">
        <v>614301.41</v>
      </c>
      <c r="P3427">
        <v>0</v>
      </c>
      <c r="Q3427">
        <v>1114648.43</v>
      </c>
      <c r="R3427">
        <v>0</v>
      </c>
      <c r="S3427">
        <v>2624703.7200000002</v>
      </c>
    </row>
    <row r="3428" spans="1:19" x14ac:dyDescent="0.35">
      <c r="A3428">
        <v>2024</v>
      </c>
      <c r="B3428" t="s">
        <v>5717</v>
      </c>
      <c r="C3428">
        <v>45</v>
      </c>
      <c r="D3428">
        <v>2</v>
      </c>
      <c r="E3428">
        <v>2</v>
      </c>
      <c r="F3428" t="s">
        <v>294</v>
      </c>
      <c r="G3428" t="s">
        <v>6213</v>
      </c>
      <c r="H3428">
        <v>7</v>
      </c>
      <c r="I3428">
        <v>102194</v>
      </c>
      <c r="J3428">
        <v>61</v>
      </c>
      <c r="K3428" t="s">
        <v>7179</v>
      </c>
      <c r="L3428">
        <v>0</v>
      </c>
      <c r="M3428" t="s">
        <v>5520</v>
      </c>
      <c r="N3428">
        <v>110300</v>
      </c>
      <c r="O3428">
        <v>107601.49</v>
      </c>
      <c r="P3428">
        <v>0</v>
      </c>
      <c r="Q3428">
        <v>0</v>
      </c>
      <c r="R3428">
        <v>0</v>
      </c>
      <c r="S3428">
        <v>217901.49</v>
      </c>
    </row>
    <row r="3429" spans="1:19" x14ac:dyDescent="0.35">
      <c r="A3429">
        <v>2024</v>
      </c>
      <c r="B3429" t="s">
        <v>5717</v>
      </c>
      <c r="C3429">
        <v>45</v>
      </c>
      <c r="D3429">
        <v>2</v>
      </c>
      <c r="E3429">
        <v>3</v>
      </c>
      <c r="F3429" t="s">
        <v>391</v>
      </c>
      <c r="G3429" t="s">
        <v>6025</v>
      </c>
      <c r="H3429">
        <v>7</v>
      </c>
      <c r="I3429">
        <v>102194</v>
      </c>
      <c r="J3429">
        <v>61</v>
      </c>
      <c r="K3429" t="s">
        <v>7180</v>
      </c>
      <c r="L3429">
        <v>0</v>
      </c>
      <c r="M3429" t="s">
        <v>5520</v>
      </c>
      <c r="N3429">
        <v>73265.5</v>
      </c>
      <c r="O3429">
        <v>0</v>
      </c>
      <c r="P3429">
        <v>0</v>
      </c>
      <c r="Q3429">
        <v>0</v>
      </c>
      <c r="R3429">
        <v>0</v>
      </c>
      <c r="S3429">
        <v>73265.5</v>
      </c>
    </row>
    <row r="3430" spans="1:19" x14ac:dyDescent="0.35">
      <c r="A3430">
        <v>2024</v>
      </c>
      <c r="B3430" t="s">
        <v>5717</v>
      </c>
      <c r="C3430">
        <v>45</v>
      </c>
      <c r="D3430">
        <v>2</v>
      </c>
      <c r="E3430">
        <v>5</v>
      </c>
      <c r="F3430" t="s">
        <v>667</v>
      </c>
      <c r="G3430" t="s">
        <v>6152</v>
      </c>
      <c r="H3430">
        <v>7</v>
      </c>
      <c r="I3430">
        <v>102194</v>
      </c>
      <c r="J3430">
        <v>102194</v>
      </c>
      <c r="K3430" t="s">
        <v>7180</v>
      </c>
      <c r="L3430">
        <v>0</v>
      </c>
      <c r="M3430" t="s">
        <v>5520</v>
      </c>
      <c r="N3430">
        <v>259049.08</v>
      </c>
      <c r="O3430">
        <v>60051.7</v>
      </c>
      <c r="P3430">
        <v>0</v>
      </c>
      <c r="Q3430">
        <v>4461.54</v>
      </c>
      <c r="R3430">
        <v>0</v>
      </c>
      <c r="S3430">
        <v>314639.24</v>
      </c>
    </row>
    <row r="3431" spans="1:19" x14ac:dyDescent="0.35">
      <c r="A3431">
        <v>2024</v>
      </c>
      <c r="B3431" t="s">
        <v>5717</v>
      </c>
      <c r="C3431">
        <v>45</v>
      </c>
      <c r="D3431">
        <v>2</v>
      </c>
      <c r="E3431">
        <v>6</v>
      </c>
      <c r="F3431" t="s">
        <v>702</v>
      </c>
      <c r="G3431" t="s">
        <v>6748</v>
      </c>
      <c r="H3431">
        <v>7</v>
      </c>
      <c r="I3431">
        <v>102194</v>
      </c>
      <c r="J3431">
        <v>61</v>
      </c>
      <c r="K3431" t="s">
        <v>7180</v>
      </c>
      <c r="L3431">
        <v>0</v>
      </c>
      <c r="M3431" t="s">
        <v>5520</v>
      </c>
      <c r="N3431">
        <v>18009.77</v>
      </c>
      <c r="O3431">
        <v>0</v>
      </c>
      <c r="P3431">
        <v>0</v>
      </c>
      <c r="Q3431">
        <v>1250</v>
      </c>
      <c r="R3431">
        <v>0</v>
      </c>
      <c r="S3431">
        <v>16759.77</v>
      </c>
    </row>
    <row r="3432" spans="1:19" x14ac:dyDescent="0.35">
      <c r="A3432">
        <v>2024</v>
      </c>
      <c r="B3432" t="s">
        <v>5717</v>
      </c>
      <c r="C3432">
        <v>45</v>
      </c>
      <c r="D3432">
        <v>2</v>
      </c>
      <c r="E3432">
        <v>8</v>
      </c>
      <c r="F3432" t="s">
        <v>530</v>
      </c>
      <c r="G3432" t="s">
        <v>6345</v>
      </c>
      <c r="H3432">
        <v>7</v>
      </c>
      <c r="I3432">
        <v>102194</v>
      </c>
      <c r="J3432">
        <v>61</v>
      </c>
      <c r="K3432" t="s">
        <v>7179</v>
      </c>
      <c r="L3432">
        <v>0</v>
      </c>
      <c r="M3432" t="s">
        <v>5520</v>
      </c>
      <c r="N3432">
        <v>673537.07</v>
      </c>
      <c r="O3432">
        <v>35727.800000000003</v>
      </c>
      <c r="P3432">
        <v>0</v>
      </c>
      <c r="Q3432">
        <v>181836.23</v>
      </c>
      <c r="R3432">
        <v>0</v>
      </c>
      <c r="S3432">
        <v>527428.64</v>
      </c>
    </row>
    <row r="3433" spans="1:19" x14ac:dyDescent="0.35">
      <c r="A3433">
        <v>2024</v>
      </c>
      <c r="B3433" t="s">
        <v>5717</v>
      </c>
      <c r="C3433">
        <v>45</v>
      </c>
      <c r="D3433">
        <v>2</v>
      </c>
      <c r="E3433">
        <v>9</v>
      </c>
      <c r="F3433" t="s">
        <v>704</v>
      </c>
      <c r="G3433" t="s">
        <v>5838</v>
      </c>
      <c r="H3433">
        <v>7</v>
      </c>
      <c r="I3433">
        <v>102194</v>
      </c>
      <c r="J3433">
        <v>61</v>
      </c>
      <c r="K3433" t="s">
        <v>7179</v>
      </c>
      <c r="L3433">
        <v>0</v>
      </c>
      <c r="M3433" t="s">
        <v>5520</v>
      </c>
      <c r="N3433">
        <v>464043.87</v>
      </c>
      <c r="O3433">
        <v>198292.7</v>
      </c>
      <c r="P3433">
        <v>0</v>
      </c>
      <c r="Q3433">
        <v>241871.91</v>
      </c>
      <c r="R3433">
        <v>0</v>
      </c>
      <c r="S3433">
        <v>420464.66</v>
      </c>
    </row>
    <row r="3434" spans="1:19" x14ac:dyDescent="0.35">
      <c r="A3434">
        <v>2024</v>
      </c>
      <c r="B3434" t="s">
        <v>5717</v>
      </c>
      <c r="C3434">
        <v>45</v>
      </c>
      <c r="D3434">
        <v>2</v>
      </c>
      <c r="E3434">
        <v>10</v>
      </c>
      <c r="F3434" t="s">
        <v>705</v>
      </c>
      <c r="G3434" t="s">
        <v>5718</v>
      </c>
      <c r="H3434">
        <v>7</v>
      </c>
      <c r="I3434">
        <v>102194</v>
      </c>
      <c r="J3434">
        <v>61</v>
      </c>
      <c r="K3434" t="s">
        <v>7179</v>
      </c>
      <c r="L3434">
        <v>0</v>
      </c>
      <c r="M3434" t="s">
        <v>5520</v>
      </c>
      <c r="N3434">
        <v>0.92</v>
      </c>
      <c r="O3434">
        <v>74997</v>
      </c>
      <c r="P3434">
        <v>0</v>
      </c>
      <c r="Q3434">
        <v>74997</v>
      </c>
      <c r="R3434">
        <v>0</v>
      </c>
      <c r="S3434">
        <v>0.92</v>
      </c>
    </row>
    <row r="3435" spans="1:19" x14ac:dyDescent="0.35">
      <c r="A3435">
        <v>2024</v>
      </c>
      <c r="B3435" t="s">
        <v>5717</v>
      </c>
      <c r="C3435">
        <v>45</v>
      </c>
      <c r="D3435">
        <v>2</v>
      </c>
      <c r="E3435">
        <v>11</v>
      </c>
      <c r="F3435" t="s">
        <v>706</v>
      </c>
      <c r="G3435" t="s">
        <v>6027</v>
      </c>
      <c r="H3435">
        <v>7</v>
      </c>
      <c r="I3435">
        <v>102194</v>
      </c>
      <c r="J3435">
        <v>61</v>
      </c>
      <c r="K3435" t="s">
        <v>7179</v>
      </c>
      <c r="L3435">
        <v>0</v>
      </c>
      <c r="M3435" t="s">
        <v>5520</v>
      </c>
      <c r="N3435">
        <v>41281.22</v>
      </c>
      <c r="O3435">
        <v>0</v>
      </c>
      <c r="P3435">
        <v>0</v>
      </c>
      <c r="Q3435">
        <v>330.11</v>
      </c>
      <c r="R3435">
        <v>0</v>
      </c>
      <c r="S3435">
        <v>40951.11</v>
      </c>
    </row>
    <row r="3436" spans="1:19" x14ac:dyDescent="0.35">
      <c r="A3436">
        <v>2024</v>
      </c>
      <c r="B3436" t="s">
        <v>5572</v>
      </c>
      <c r="C3436">
        <v>46</v>
      </c>
      <c r="D3436">
        <v>2</v>
      </c>
      <c r="E3436">
        <v>1</v>
      </c>
      <c r="F3436" t="s">
        <v>521</v>
      </c>
      <c r="G3436" t="s">
        <v>6618</v>
      </c>
      <c r="H3436">
        <v>7</v>
      </c>
      <c r="I3436">
        <v>102194</v>
      </c>
      <c r="J3436">
        <v>201</v>
      </c>
      <c r="K3436" t="s">
        <v>7180</v>
      </c>
      <c r="L3436">
        <v>0</v>
      </c>
      <c r="M3436" t="s">
        <v>5520</v>
      </c>
      <c r="N3436">
        <v>172860.71</v>
      </c>
      <c r="O3436">
        <v>436.02</v>
      </c>
      <c r="P3436">
        <v>0</v>
      </c>
      <c r="Q3436">
        <v>0</v>
      </c>
      <c r="R3436">
        <v>0</v>
      </c>
      <c r="S3436">
        <v>173296.73</v>
      </c>
    </row>
    <row r="3437" spans="1:19" x14ac:dyDescent="0.35">
      <c r="A3437">
        <v>2024</v>
      </c>
      <c r="B3437" t="s">
        <v>5572</v>
      </c>
      <c r="C3437">
        <v>46</v>
      </c>
      <c r="D3437">
        <v>2</v>
      </c>
      <c r="E3437">
        <v>2</v>
      </c>
      <c r="F3437" t="s">
        <v>391</v>
      </c>
      <c r="G3437" t="s">
        <v>6214</v>
      </c>
      <c r="H3437">
        <v>7</v>
      </c>
      <c r="I3437">
        <v>102194</v>
      </c>
      <c r="J3437">
        <v>61</v>
      </c>
      <c r="K3437" t="s">
        <v>7179</v>
      </c>
      <c r="L3437">
        <v>0</v>
      </c>
      <c r="M3437" t="s">
        <v>5520</v>
      </c>
      <c r="N3437">
        <v>8374.25</v>
      </c>
      <c r="O3437">
        <v>0</v>
      </c>
      <c r="P3437">
        <v>0</v>
      </c>
      <c r="Q3437">
        <v>4168.5200000000004</v>
      </c>
      <c r="R3437">
        <v>0</v>
      </c>
      <c r="S3437">
        <v>4205.7299999999996</v>
      </c>
    </row>
    <row r="3438" spans="1:19" x14ac:dyDescent="0.35">
      <c r="A3438">
        <v>2024</v>
      </c>
      <c r="B3438" t="s">
        <v>5572</v>
      </c>
      <c r="C3438">
        <v>46</v>
      </c>
      <c r="D3438">
        <v>2</v>
      </c>
      <c r="E3438">
        <v>8</v>
      </c>
      <c r="F3438" t="s">
        <v>711</v>
      </c>
      <c r="G3438" t="s">
        <v>6029</v>
      </c>
      <c r="H3438">
        <v>7</v>
      </c>
      <c r="I3438">
        <v>102194</v>
      </c>
      <c r="J3438">
        <v>61</v>
      </c>
      <c r="K3438" t="s">
        <v>7179</v>
      </c>
      <c r="L3438">
        <v>0</v>
      </c>
      <c r="M3438" t="s">
        <v>5520</v>
      </c>
      <c r="N3438">
        <v>18995.060000000001</v>
      </c>
      <c r="O3438">
        <v>0</v>
      </c>
      <c r="P3438">
        <v>0</v>
      </c>
      <c r="Q3438">
        <v>13110</v>
      </c>
      <c r="R3438">
        <v>0</v>
      </c>
      <c r="S3438">
        <v>5885.06</v>
      </c>
    </row>
    <row r="3439" spans="1:19" x14ac:dyDescent="0.35">
      <c r="A3439">
        <v>2024</v>
      </c>
      <c r="B3439" t="s">
        <v>5572</v>
      </c>
      <c r="C3439">
        <v>46</v>
      </c>
      <c r="D3439">
        <v>2</v>
      </c>
      <c r="E3439">
        <v>13</v>
      </c>
      <c r="F3439" t="s">
        <v>712</v>
      </c>
      <c r="G3439" t="s">
        <v>6215</v>
      </c>
      <c r="H3439">
        <v>7</v>
      </c>
      <c r="I3439">
        <v>102194</v>
      </c>
      <c r="J3439">
        <v>61</v>
      </c>
      <c r="K3439" t="s">
        <v>7179</v>
      </c>
      <c r="L3439">
        <v>0</v>
      </c>
      <c r="M3439" t="s">
        <v>5520</v>
      </c>
      <c r="N3439">
        <v>10583.63</v>
      </c>
      <c r="O3439">
        <v>0</v>
      </c>
      <c r="P3439">
        <v>0</v>
      </c>
      <c r="Q3439">
        <v>0</v>
      </c>
      <c r="R3439">
        <v>0</v>
      </c>
      <c r="S3439">
        <v>10583.63</v>
      </c>
    </row>
    <row r="3440" spans="1:19" x14ac:dyDescent="0.35">
      <c r="A3440">
        <v>2024</v>
      </c>
      <c r="B3440" t="s">
        <v>5572</v>
      </c>
      <c r="C3440">
        <v>46</v>
      </c>
      <c r="D3440">
        <v>2</v>
      </c>
      <c r="E3440">
        <v>15</v>
      </c>
      <c r="F3440" t="s">
        <v>331</v>
      </c>
      <c r="G3440" t="s">
        <v>6031</v>
      </c>
      <c r="H3440">
        <v>7</v>
      </c>
      <c r="I3440">
        <v>102194</v>
      </c>
      <c r="J3440">
        <v>61</v>
      </c>
      <c r="K3440" t="s">
        <v>7179</v>
      </c>
      <c r="L3440">
        <v>0</v>
      </c>
      <c r="M3440" t="s">
        <v>5520</v>
      </c>
      <c r="N3440">
        <v>71685.679999999993</v>
      </c>
      <c r="O3440">
        <v>6104.28</v>
      </c>
      <c r="P3440">
        <v>0</v>
      </c>
      <c r="Q3440">
        <v>0</v>
      </c>
      <c r="R3440">
        <v>0</v>
      </c>
      <c r="S3440">
        <v>77789.960000000006</v>
      </c>
    </row>
    <row r="3441" spans="1:19" x14ac:dyDescent="0.35">
      <c r="A3441">
        <v>2024</v>
      </c>
      <c r="B3441" t="s">
        <v>5572</v>
      </c>
      <c r="C3441">
        <v>46</v>
      </c>
      <c r="D3441">
        <v>2</v>
      </c>
      <c r="E3441">
        <v>21</v>
      </c>
      <c r="F3441" t="s">
        <v>714</v>
      </c>
      <c r="G3441" t="s">
        <v>6318</v>
      </c>
      <c r="H3441">
        <v>7</v>
      </c>
      <c r="I3441">
        <v>102194</v>
      </c>
      <c r="J3441">
        <v>61</v>
      </c>
      <c r="K3441" t="s">
        <v>7179</v>
      </c>
      <c r="L3441">
        <v>0</v>
      </c>
      <c r="M3441" t="s">
        <v>5520</v>
      </c>
      <c r="N3441">
        <v>20717.060000000001</v>
      </c>
      <c r="O3441">
        <v>0</v>
      </c>
      <c r="P3441">
        <v>0</v>
      </c>
      <c r="Q3441">
        <v>0</v>
      </c>
      <c r="R3441">
        <v>0</v>
      </c>
      <c r="S3441">
        <v>20717.060000000001</v>
      </c>
    </row>
    <row r="3442" spans="1:19" x14ac:dyDescent="0.35">
      <c r="A3442">
        <v>2024</v>
      </c>
      <c r="B3442" t="s">
        <v>5586</v>
      </c>
      <c r="C3442">
        <v>47</v>
      </c>
      <c r="D3442">
        <v>2</v>
      </c>
      <c r="E3442">
        <v>1</v>
      </c>
      <c r="F3442" t="s">
        <v>715</v>
      </c>
      <c r="G3442" t="s">
        <v>6620</v>
      </c>
      <c r="H3442">
        <v>7</v>
      </c>
      <c r="I3442">
        <v>102194</v>
      </c>
      <c r="J3442">
        <v>5</v>
      </c>
      <c r="K3442" t="s">
        <v>7180</v>
      </c>
      <c r="L3442">
        <v>0</v>
      </c>
      <c r="M3442" t="s">
        <v>5520</v>
      </c>
      <c r="N3442">
        <v>849.54</v>
      </c>
      <c r="O3442">
        <v>0</v>
      </c>
      <c r="P3442">
        <v>0</v>
      </c>
      <c r="Q3442">
        <v>0</v>
      </c>
      <c r="R3442">
        <v>0</v>
      </c>
      <c r="S3442">
        <v>849.54</v>
      </c>
    </row>
    <row r="3443" spans="1:19" x14ac:dyDescent="0.35">
      <c r="A3443">
        <v>2024</v>
      </c>
      <c r="B3443" t="s">
        <v>5586</v>
      </c>
      <c r="C3443">
        <v>47</v>
      </c>
      <c r="D3443">
        <v>2</v>
      </c>
      <c r="E3443">
        <v>5</v>
      </c>
      <c r="F3443" t="s">
        <v>718</v>
      </c>
      <c r="G3443" t="s">
        <v>5587</v>
      </c>
      <c r="H3443">
        <v>7</v>
      </c>
      <c r="I3443">
        <v>102194</v>
      </c>
      <c r="J3443">
        <v>61</v>
      </c>
      <c r="K3443" t="s">
        <v>7179</v>
      </c>
      <c r="L3443">
        <v>0</v>
      </c>
      <c r="M3443" t="s">
        <v>5520</v>
      </c>
      <c r="N3443">
        <v>8.7200000000000006</v>
      </c>
      <c r="O3443">
        <v>0</v>
      </c>
      <c r="P3443">
        <v>0</v>
      </c>
      <c r="Q3443">
        <v>0</v>
      </c>
      <c r="R3443">
        <v>0</v>
      </c>
      <c r="S3443">
        <v>8.7200000000000006</v>
      </c>
    </row>
    <row r="3444" spans="1:19" x14ac:dyDescent="0.35">
      <c r="A3444">
        <v>2024</v>
      </c>
      <c r="B3444" t="s">
        <v>5586</v>
      </c>
      <c r="C3444">
        <v>47</v>
      </c>
      <c r="D3444">
        <v>2</v>
      </c>
      <c r="E3444">
        <v>6</v>
      </c>
      <c r="F3444" t="s">
        <v>327</v>
      </c>
      <c r="G3444" t="s">
        <v>6036</v>
      </c>
      <c r="H3444">
        <v>7</v>
      </c>
      <c r="I3444">
        <v>102194</v>
      </c>
      <c r="J3444">
        <v>61</v>
      </c>
      <c r="K3444" t="s">
        <v>7179</v>
      </c>
      <c r="L3444">
        <v>0</v>
      </c>
      <c r="M3444" t="s">
        <v>5520</v>
      </c>
      <c r="N3444">
        <v>15887.88</v>
      </c>
      <c r="O3444">
        <v>0</v>
      </c>
      <c r="P3444">
        <v>0</v>
      </c>
      <c r="Q3444">
        <v>991</v>
      </c>
      <c r="R3444">
        <v>0</v>
      </c>
      <c r="S3444">
        <v>14896.88</v>
      </c>
    </row>
    <row r="3445" spans="1:19" x14ac:dyDescent="0.35">
      <c r="A3445">
        <v>2024</v>
      </c>
      <c r="B3445" t="s">
        <v>5586</v>
      </c>
      <c r="C3445">
        <v>47</v>
      </c>
      <c r="D3445">
        <v>2</v>
      </c>
      <c r="E3445">
        <v>9</v>
      </c>
      <c r="F3445" t="s">
        <v>721</v>
      </c>
      <c r="G3445" t="s">
        <v>6038</v>
      </c>
      <c r="H3445">
        <v>7</v>
      </c>
      <c r="I3445">
        <v>102194</v>
      </c>
      <c r="J3445">
        <v>61</v>
      </c>
      <c r="K3445" t="s">
        <v>7179</v>
      </c>
      <c r="L3445">
        <v>0</v>
      </c>
      <c r="M3445" t="s">
        <v>5520</v>
      </c>
      <c r="N3445">
        <v>4866.21</v>
      </c>
      <c r="O3445">
        <v>0</v>
      </c>
      <c r="P3445">
        <v>0</v>
      </c>
      <c r="Q3445">
        <v>0</v>
      </c>
      <c r="R3445">
        <v>0</v>
      </c>
      <c r="S3445">
        <v>4866.21</v>
      </c>
    </row>
    <row r="3446" spans="1:19" x14ac:dyDescent="0.35">
      <c r="A3446">
        <v>2024</v>
      </c>
      <c r="B3446" t="s">
        <v>5564</v>
      </c>
      <c r="C3446">
        <v>48</v>
      </c>
      <c r="D3446">
        <v>2</v>
      </c>
      <c r="E3446">
        <v>1</v>
      </c>
      <c r="F3446" t="s">
        <v>291</v>
      </c>
      <c r="G3446" t="s">
        <v>6319</v>
      </c>
      <c r="H3446">
        <v>7</v>
      </c>
      <c r="I3446">
        <v>102194</v>
      </c>
      <c r="J3446">
        <v>61</v>
      </c>
      <c r="K3446" t="s">
        <v>7180</v>
      </c>
      <c r="L3446">
        <v>0</v>
      </c>
      <c r="M3446" t="s">
        <v>5520</v>
      </c>
      <c r="N3446">
        <v>227767.93</v>
      </c>
      <c r="O3446">
        <v>0</v>
      </c>
      <c r="P3446">
        <v>0</v>
      </c>
      <c r="Q3446">
        <v>73355</v>
      </c>
      <c r="R3446">
        <v>0</v>
      </c>
      <c r="S3446">
        <v>154412.93</v>
      </c>
    </row>
    <row r="3447" spans="1:19" x14ac:dyDescent="0.35">
      <c r="A3447">
        <v>2024</v>
      </c>
      <c r="B3447" t="s">
        <v>5564</v>
      </c>
      <c r="C3447">
        <v>48</v>
      </c>
      <c r="D3447">
        <v>2</v>
      </c>
      <c r="E3447">
        <v>8</v>
      </c>
      <c r="F3447" t="s">
        <v>305</v>
      </c>
      <c r="G3447" t="s">
        <v>5565</v>
      </c>
      <c r="H3447">
        <v>7</v>
      </c>
      <c r="I3447">
        <v>102194</v>
      </c>
      <c r="J3447">
        <v>61</v>
      </c>
      <c r="K3447" t="s">
        <v>7179</v>
      </c>
      <c r="L3447">
        <v>0</v>
      </c>
      <c r="M3447" t="s">
        <v>5520</v>
      </c>
      <c r="N3447">
        <v>143343.65</v>
      </c>
      <c r="O3447">
        <v>35896.78</v>
      </c>
      <c r="P3447">
        <v>0</v>
      </c>
      <c r="Q3447">
        <v>36616.35</v>
      </c>
      <c r="R3447">
        <v>0</v>
      </c>
      <c r="S3447">
        <v>142624.07999999999</v>
      </c>
    </row>
    <row r="3448" spans="1:19" x14ac:dyDescent="0.35">
      <c r="A3448">
        <v>2024</v>
      </c>
      <c r="B3448" t="s">
        <v>5564</v>
      </c>
      <c r="C3448">
        <v>48</v>
      </c>
      <c r="D3448">
        <v>2</v>
      </c>
      <c r="E3448">
        <v>10</v>
      </c>
      <c r="F3448" t="s">
        <v>724</v>
      </c>
      <c r="G3448" t="s">
        <v>6040</v>
      </c>
      <c r="H3448">
        <v>7</v>
      </c>
      <c r="I3448">
        <v>102194</v>
      </c>
      <c r="J3448">
        <v>61</v>
      </c>
      <c r="K3448" t="s">
        <v>7179</v>
      </c>
      <c r="L3448">
        <v>0</v>
      </c>
      <c r="M3448" t="s">
        <v>5520</v>
      </c>
      <c r="N3448">
        <v>20212.87</v>
      </c>
      <c r="O3448">
        <v>2000</v>
      </c>
      <c r="P3448">
        <v>0</v>
      </c>
      <c r="Q3448">
        <v>0</v>
      </c>
      <c r="R3448">
        <v>0</v>
      </c>
      <c r="S3448">
        <v>22212.87</v>
      </c>
    </row>
    <row r="3449" spans="1:19" x14ac:dyDescent="0.35">
      <c r="A3449">
        <v>2024</v>
      </c>
      <c r="B3449" t="s">
        <v>5564</v>
      </c>
      <c r="C3449">
        <v>48</v>
      </c>
      <c r="D3449">
        <v>2</v>
      </c>
      <c r="E3449">
        <v>11</v>
      </c>
      <c r="F3449" t="s">
        <v>412</v>
      </c>
      <c r="G3449" t="s">
        <v>6349</v>
      </c>
      <c r="H3449">
        <v>7</v>
      </c>
      <c r="I3449">
        <v>102194</v>
      </c>
      <c r="J3449">
        <v>61</v>
      </c>
      <c r="K3449" t="s">
        <v>7179</v>
      </c>
      <c r="L3449">
        <v>0</v>
      </c>
      <c r="M3449" t="s">
        <v>5520</v>
      </c>
      <c r="N3449">
        <v>27734.15</v>
      </c>
      <c r="O3449">
        <v>0</v>
      </c>
      <c r="P3449">
        <v>0</v>
      </c>
      <c r="Q3449">
        <v>0</v>
      </c>
      <c r="R3449">
        <v>0</v>
      </c>
      <c r="S3449">
        <v>27734.15</v>
      </c>
    </row>
    <row r="3450" spans="1:19" x14ac:dyDescent="0.35">
      <c r="A3450">
        <v>2024</v>
      </c>
      <c r="B3450" t="s">
        <v>5564</v>
      </c>
      <c r="C3450">
        <v>48</v>
      </c>
      <c r="D3450">
        <v>2</v>
      </c>
      <c r="E3450">
        <v>12</v>
      </c>
      <c r="F3450" t="s">
        <v>725</v>
      </c>
      <c r="G3450" t="s">
        <v>6398</v>
      </c>
      <c r="H3450">
        <v>7</v>
      </c>
      <c r="I3450">
        <v>102194</v>
      </c>
      <c r="J3450">
        <v>61</v>
      </c>
      <c r="K3450" t="s">
        <v>7179</v>
      </c>
      <c r="L3450">
        <v>0</v>
      </c>
      <c r="M3450" t="s">
        <v>5520</v>
      </c>
      <c r="N3450">
        <v>10483</v>
      </c>
      <c r="O3450">
        <v>0</v>
      </c>
      <c r="P3450">
        <v>0</v>
      </c>
      <c r="Q3450">
        <v>0</v>
      </c>
      <c r="R3450">
        <v>0</v>
      </c>
      <c r="S3450">
        <v>10483</v>
      </c>
    </row>
    <row r="3451" spans="1:19" x14ac:dyDescent="0.35">
      <c r="A3451">
        <v>2024</v>
      </c>
      <c r="B3451" t="s">
        <v>5517</v>
      </c>
      <c r="C3451">
        <v>49</v>
      </c>
      <c r="D3451">
        <v>2</v>
      </c>
      <c r="E3451">
        <v>1</v>
      </c>
      <c r="F3451" t="s">
        <v>391</v>
      </c>
      <c r="G3451" t="s">
        <v>7076</v>
      </c>
      <c r="H3451">
        <v>7</v>
      </c>
      <c r="I3451">
        <v>102194</v>
      </c>
      <c r="J3451">
        <v>61</v>
      </c>
      <c r="K3451" t="s">
        <v>7179</v>
      </c>
      <c r="L3451">
        <v>0</v>
      </c>
      <c r="M3451" t="s">
        <v>5520</v>
      </c>
      <c r="N3451">
        <v>3576403.67</v>
      </c>
      <c r="O3451">
        <v>1029101.78</v>
      </c>
      <c r="P3451">
        <v>0</v>
      </c>
      <c r="Q3451">
        <v>0</v>
      </c>
      <c r="R3451">
        <v>0</v>
      </c>
      <c r="S3451">
        <v>4605505.45</v>
      </c>
    </row>
    <row r="3452" spans="1:19" x14ac:dyDescent="0.35">
      <c r="A3452">
        <v>2024</v>
      </c>
      <c r="B3452" t="s">
        <v>5517</v>
      </c>
      <c r="C3452">
        <v>49</v>
      </c>
      <c r="D3452">
        <v>2</v>
      </c>
      <c r="E3452">
        <v>2</v>
      </c>
      <c r="F3452" t="s">
        <v>726</v>
      </c>
      <c r="G3452" t="s">
        <v>6159</v>
      </c>
      <c r="H3452">
        <v>7</v>
      </c>
      <c r="I3452">
        <v>102194</v>
      </c>
      <c r="J3452">
        <v>1</v>
      </c>
      <c r="K3452" t="s">
        <v>7179</v>
      </c>
      <c r="L3452">
        <v>0</v>
      </c>
      <c r="M3452" t="s">
        <v>5520</v>
      </c>
      <c r="N3452">
        <v>276348.65000000002</v>
      </c>
      <c r="O3452">
        <v>0</v>
      </c>
      <c r="P3452">
        <v>0</v>
      </c>
      <c r="Q3452">
        <v>0</v>
      </c>
      <c r="R3452">
        <v>0</v>
      </c>
      <c r="S3452">
        <v>276348.65000000002</v>
      </c>
    </row>
    <row r="3453" spans="1:19" x14ac:dyDescent="0.35">
      <c r="A3453">
        <v>2024</v>
      </c>
      <c r="B3453" t="s">
        <v>5517</v>
      </c>
      <c r="C3453">
        <v>49</v>
      </c>
      <c r="D3453">
        <v>2</v>
      </c>
      <c r="E3453">
        <v>3</v>
      </c>
      <c r="F3453" t="s">
        <v>555</v>
      </c>
      <c r="G3453" t="s">
        <v>6320</v>
      </c>
      <c r="H3453">
        <v>7</v>
      </c>
      <c r="I3453">
        <v>102194</v>
      </c>
      <c r="J3453">
        <v>61</v>
      </c>
      <c r="K3453" t="s">
        <v>7179</v>
      </c>
      <c r="L3453">
        <v>0</v>
      </c>
      <c r="M3453" t="s">
        <v>5520</v>
      </c>
      <c r="N3453">
        <v>1071971.81</v>
      </c>
      <c r="O3453">
        <v>0</v>
      </c>
      <c r="P3453">
        <v>0</v>
      </c>
      <c r="Q3453">
        <v>65821.2</v>
      </c>
      <c r="R3453">
        <v>0</v>
      </c>
      <c r="S3453">
        <v>1006150.61</v>
      </c>
    </row>
    <row r="3454" spans="1:19" x14ac:dyDescent="0.35">
      <c r="A3454">
        <v>2024</v>
      </c>
      <c r="B3454" t="s">
        <v>5517</v>
      </c>
      <c r="C3454">
        <v>49</v>
      </c>
      <c r="D3454">
        <v>2</v>
      </c>
      <c r="E3454">
        <v>4</v>
      </c>
      <c r="F3454" t="s">
        <v>727</v>
      </c>
      <c r="G3454" t="s">
        <v>5530</v>
      </c>
      <c r="H3454">
        <v>7</v>
      </c>
      <c r="I3454">
        <v>102194</v>
      </c>
      <c r="J3454">
        <v>61</v>
      </c>
      <c r="K3454" t="s">
        <v>7179</v>
      </c>
      <c r="L3454">
        <v>0</v>
      </c>
      <c r="M3454" t="s">
        <v>5520</v>
      </c>
      <c r="N3454">
        <v>480957.17</v>
      </c>
      <c r="O3454">
        <v>0</v>
      </c>
      <c r="P3454">
        <v>0</v>
      </c>
      <c r="Q3454">
        <v>0</v>
      </c>
      <c r="R3454">
        <v>0</v>
      </c>
      <c r="S3454">
        <v>480957.17</v>
      </c>
    </row>
    <row r="3455" spans="1:19" x14ac:dyDescent="0.35">
      <c r="A3455">
        <v>2024</v>
      </c>
      <c r="B3455" t="s">
        <v>5517</v>
      </c>
      <c r="C3455">
        <v>49</v>
      </c>
      <c r="D3455">
        <v>2</v>
      </c>
      <c r="E3455">
        <v>8</v>
      </c>
      <c r="F3455" t="s">
        <v>125</v>
      </c>
      <c r="G3455" t="s">
        <v>7057</v>
      </c>
      <c r="H3455">
        <v>7</v>
      </c>
      <c r="I3455">
        <v>102194</v>
      </c>
      <c r="J3455">
        <v>61</v>
      </c>
      <c r="K3455" t="s">
        <v>7179</v>
      </c>
      <c r="L3455">
        <v>0</v>
      </c>
      <c r="M3455" t="s">
        <v>5520</v>
      </c>
      <c r="N3455">
        <v>552808.68999999994</v>
      </c>
      <c r="O3455">
        <v>29928.38</v>
      </c>
      <c r="P3455">
        <v>0</v>
      </c>
      <c r="Q3455">
        <v>0</v>
      </c>
      <c r="R3455">
        <v>0</v>
      </c>
      <c r="S3455">
        <v>582737.06999999995</v>
      </c>
    </row>
    <row r="3456" spans="1:19" x14ac:dyDescent="0.35">
      <c r="A3456">
        <v>2024</v>
      </c>
      <c r="B3456" t="s">
        <v>5517</v>
      </c>
      <c r="C3456">
        <v>49</v>
      </c>
      <c r="D3456">
        <v>2</v>
      </c>
      <c r="E3456">
        <v>9</v>
      </c>
      <c r="F3456" t="s">
        <v>351</v>
      </c>
      <c r="G3456" t="s">
        <v>6218</v>
      </c>
      <c r="H3456">
        <v>7</v>
      </c>
      <c r="I3456">
        <v>102194</v>
      </c>
      <c r="J3456">
        <v>61</v>
      </c>
      <c r="K3456" t="s">
        <v>7179</v>
      </c>
      <c r="L3456">
        <v>0</v>
      </c>
      <c r="M3456" t="s">
        <v>5520</v>
      </c>
      <c r="N3456">
        <v>2682786.0299999998</v>
      </c>
      <c r="O3456">
        <v>0</v>
      </c>
      <c r="P3456">
        <v>0</v>
      </c>
      <c r="Q3456">
        <v>0</v>
      </c>
      <c r="R3456">
        <v>0</v>
      </c>
      <c r="S3456">
        <v>2682786.0299999998</v>
      </c>
    </row>
    <row r="3457" spans="1:19" x14ac:dyDescent="0.35">
      <c r="A3457">
        <v>2024</v>
      </c>
      <c r="B3457" t="s">
        <v>5619</v>
      </c>
      <c r="C3457">
        <v>50</v>
      </c>
      <c r="D3457">
        <v>2</v>
      </c>
      <c r="E3457">
        <v>1</v>
      </c>
      <c r="F3457" t="s">
        <v>728</v>
      </c>
      <c r="G3457" t="s">
        <v>6219</v>
      </c>
      <c r="H3457">
        <v>7</v>
      </c>
      <c r="I3457">
        <v>102194</v>
      </c>
      <c r="J3457">
        <v>61</v>
      </c>
      <c r="K3457" t="s">
        <v>7180</v>
      </c>
      <c r="L3457">
        <v>0</v>
      </c>
      <c r="M3457" t="s">
        <v>5520</v>
      </c>
      <c r="N3457">
        <v>262968.12</v>
      </c>
      <c r="O3457">
        <v>0</v>
      </c>
      <c r="P3457">
        <v>0</v>
      </c>
      <c r="Q3457">
        <v>0</v>
      </c>
      <c r="R3457">
        <v>0</v>
      </c>
      <c r="S3457">
        <v>262968.12</v>
      </c>
    </row>
    <row r="3458" spans="1:19" x14ac:dyDescent="0.35">
      <c r="A3458">
        <v>2024</v>
      </c>
      <c r="B3458" t="s">
        <v>5619</v>
      </c>
      <c r="C3458">
        <v>50</v>
      </c>
      <c r="D3458">
        <v>2</v>
      </c>
      <c r="E3458">
        <v>2</v>
      </c>
      <c r="F3458" t="s">
        <v>391</v>
      </c>
      <c r="G3458" t="s">
        <v>6041</v>
      </c>
      <c r="H3458">
        <v>7</v>
      </c>
      <c r="I3458">
        <v>102194</v>
      </c>
      <c r="J3458">
        <v>61</v>
      </c>
      <c r="K3458" t="s">
        <v>7179</v>
      </c>
      <c r="L3458">
        <v>0</v>
      </c>
      <c r="M3458" t="s">
        <v>5520</v>
      </c>
      <c r="N3458">
        <v>635622.14</v>
      </c>
      <c r="O3458">
        <v>0</v>
      </c>
      <c r="P3458">
        <v>0</v>
      </c>
      <c r="Q3458">
        <v>2000</v>
      </c>
      <c r="R3458">
        <v>0</v>
      </c>
      <c r="S3458">
        <v>633622.14</v>
      </c>
    </row>
    <row r="3459" spans="1:19" x14ac:dyDescent="0.35">
      <c r="A3459">
        <v>2024</v>
      </c>
      <c r="B3459" t="s">
        <v>5619</v>
      </c>
      <c r="C3459">
        <v>50</v>
      </c>
      <c r="D3459">
        <v>2</v>
      </c>
      <c r="E3459">
        <v>7</v>
      </c>
      <c r="F3459" t="s">
        <v>490</v>
      </c>
      <c r="G3459" t="s">
        <v>5620</v>
      </c>
      <c r="H3459">
        <v>7</v>
      </c>
      <c r="I3459">
        <v>102194</v>
      </c>
      <c r="J3459">
        <v>61</v>
      </c>
      <c r="K3459" t="s">
        <v>7180</v>
      </c>
      <c r="L3459">
        <v>0</v>
      </c>
      <c r="M3459" t="s">
        <v>5520</v>
      </c>
      <c r="N3459">
        <v>17322.28</v>
      </c>
      <c r="O3459">
        <v>0</v>
      </c>
      <c r="P3459">
        <v>0</v>
      </c>
      <c r="Q3459">
        <v>0</v>
      </c>
      <c r="R3459">
        <v>0</v>
      </c>
      <c r="S3459">
        <v>17322.28</v>
      </c>
    </row>
    <row r="3460" spans="1:19" x14ac:dyDescent="0.35">
      <c r="A3460">
        <v>2024</v>
      </c>
      <c r="B3460" t="s">
        <v>5545</v>
      </c>
      <c r="C3460">
        <v>52</v>
      </c>
      <c r="D3460">
        <v>2</v>
      </c>
      <c r="E3460">
        <v>6</v>
      </c>
      <c r="F3460" t="s">
        <v>369</v>
      </c>
      <c r="G3460" t="s">
        <v>6220</v>
      </c>
      <c r="H3460">
        <v>7</v>
      </c>
      <c r="I3460">
        <v>900001</v>
      </c>
      <c r="J3460">
        <v>190</v>
      </c>
      <c r="K3460" t="s">
        <v>7186</v>
      </c>
      <c r="L3460">
        <v>0</v>
      </c>
      <c r="M3460" t="s">
        <v>5520</v>
      </c>
      <c r="N3460">
        <v>3376.14</v>
      </c>
      <c r="O3460">
        <v>0</v>
      </c>
      <c r="P3460">
        <v>0</v>
      </c>
      <c r="Q3460">
        <v>0</v>
      </c>
      <c r="R3460">
        <v>0</v>
      </c>
      <c r="S3460">
        <v>3376.14</v>
      </c>
    </row>
    <row r="3461" spans="1:19" x14ac:dyDescent="0.35">
      <c r="A3461">
        <v>2024</v>
      </c>
      <c r="B3461" t="s">
        <v>5545</v>
      </c>
      <c r="C3461">
        <v>52</v>
      </c>
      <c r="D3461">
        <v>2</v>
      </c>
      <c r="E3461">
        <v>9</v>
      </c>
      <c r="F3461" t="s">
        <v>327</v>
      </c>
      <c r="G3461" t="s">
        <v>5719</v>
      </c>
      <c r="H3461">
        <v>7</v>
      </c>
      <c r="I3461">
        <v>102194</v>
      </c>
      <c r="J3461">
        <v>61</v>
      </c>
      <c r="K3461" t="s">
        <v>7179</v>
      </c>
      <c r="L3461">
        <v>0</v>
      </c>
      <c r="M3461" t="s">
        <v>5520</v>
      </c>
      <c r="N3461">
        <v>79349.81</v>
      </c>
      <c r="O3461">
        <v>7500</v>
      </c>
      <c r="P3461">
        <v>0</v>
      </c>
      <c r="Q3461">
        <v>0</v>
      </c>
      <c r="R3461">
        <v>0</v>
      </c>
      <c r="S3461">
        <v>86849.81</v>
      </c>
    </row>
    <row r="3462" spans="1:19" x14ac:dyDescent="0.35">
      <c r="A3462">
        <v>2024</v>
      </c>
      <c r="B3462" t="s">
        <v>5545</v>
      </c>
      <c r="C3462">
        <v>52</v>
      </c>
      <c r="D3462">
        <v>2</v>
      </c>
      <c r="E3462">
        <v>10</v>
      </c>
      <c r="F3462" t="s">
        <v>737</v>
      </c>
      <c r="G3462" t="s">
        <v>7078</v>
      </c>
      <c r="H3462">
        <v>7</v>
      </c>
      <c r="I3462">
        <v>102194</v>
      </c>
      <c r="J3462">
        <v>61</v>
      </c>
      <c r="K3462" t="s">
        <v>7179</v>
      </c>
      <c r="L3462">
        <v>0</v>
      </c>
      <c r="M3462" t="s">
        <v>5520</v>
      </c>
      <c r="N3462">
        <v>99765.88</v>
      </c>
      <c r="O3462">
        <v>0</v>
      </c>
      <c r="P3462">
        <v>0</v>
      </c>
      <c r="Q3462">
        <v>23487.85</v>
      </c>
      <c r="R3462">
        <v>0</v>
      </c>
      <c r="S3462">
        <v>76278.03</v>
      </c>
    </row>
    <row r="3463" spans="1:19" x14ac:dyDescent="0.35">
      <c r="A3463">
        <v>2024</v>
      </c>
      <c r="B3463" t="s">
        <v>5545</v>
      </c>
      <c r="C3463">
        <v>52</v>
      </c>
      <c r="D3463">
        <v>2</v>
      </c>
      <c r="E3463">
        <v>14</v>
      </c>
      <c r="F3463" t="s">
        <v>125</v>
      </c>
      <c r="G3463" t="s">
        <v>6222</v>
      </c>
      <c r="H3463">
        <v>7</v>
      </c>
      <c r="I3463">
        <v>102194</v>
      </c>
      <c r="J3463">
        <v>102194</v>
      </c>
      <c r="K3463" t="s">
        <v>7180</v>
      </c>
      <c r="L3463">
        <v>0</v>
      </c>
      <c r="M3463" t="s">
        <v>5520</v>
      </c>
      <c r="N3463">
        <v>31384.42</v>
      </c>
      <c r="O3463">
        <v>0</v>
      </c>
      <c r="P3463">
        <v>0</v>
      </c>
      <c r="Q3463">
        <v>1500</v>
      </c>
      <c r="R3463">
        <v>0</v>
      </c>
      <c r="S3463">
        <v>29884.42</v>
      </c>
    </row>
    <row r="3464" spans="1:19" x14ac:dyDescent="0.35">
      <c r="A3464">
        <v>2024</v>
      </c>
      <c r="B3464" t="s">
        <v>5820</v>
      </c>
      <c r="C3464">
        <v>53</v>
      </c>
      <c r="D3464">
        <v>2</v>
      </c>
      <c r="E3464">
        <v>1</v>
      </c>
      <c r="F3464" t="s">
        <v>738</v>
      </c>
      <c r="G3464" t="s">
        <v>6051</v>
      </c>
      <c r="H3464">
        <v>7</v>
      </c>
      <c r="I3464">
        <v>102194</v>
      </c>
      <c r="J3464">
        <v>61</v>
      </c>
      <c r="K3464" t="s">
        <v>7179</v>
      </c>
      <c r="L3464">
        <v>0</v>
      </c>
      <c r="M3464" t="s">
        <v>5520</v>
      </c>
      <c r="N3464">
        <v>15233.5</v>
      </c>
      <c r="O3464">
        <v>0</v>
      </c>
      <c r="P3464">
        <v>0</v>
      </c>
      <c r="Q3464">
        <v>0</v>
      </c>
      <c r="R3464">
        <v>0</v>
      </c>
      <c r="S3464">
        <v>15233.5</v>
      </c>
    </row>
    <row r="3465" spans="1:19" x14ac:dyDescent="0.35">
      <c r="A3465">
        <v>2024</v>
      </c>
      <c r="B3465" t="s">
        <v>5820</v>
      </c>
      <c r="C3465">
        <v>53</v>
      </c>
      <c r="D3465">
        <v>2</v>
      </c>
      <c r="E3465">
        <v>2</v>
      </c>
      <c r="F3465" t="s">
        <v>573</v>
      </c>
      <c r="G3465" t="s">
        <v>5821</v>
      </c>
      <c r="H3465">
        <v>7</v>
      </c>
      <c r="I3465">
        <v>102194</v>
      </c>
      <c r="J3465">
        <v>61</v>
      </c>
      <c r="K3465" t="s">
        <v>7179</v>
      </c>
      <c r="L3465">
        <v>0</v>
      </c>
      <c r="M3465" t="s">
        <v>5520</v>
      </c>
      <c r="N3465">
        <v>53304.05</v>
      </c>
      <c r="O3465">
        <v>33414.9</v>
      </c>
      <c r="P3465">
        <v>0</v>
      </c>
      <c r="Q3465">
        <v>0</v>
      </c>
      <c r="R3465">
        <v>0</v>
      </c>
      <c r="S3465">
        <v>86718.95</v>
      </c>
    </row>
    <row r="3466" spans="1:19" x14ac:dyDescent="0.35">
      <c r="A3466">
        <v>2024</v>
      </c>
      <c r="B3466" t="s">
        <v>5820</v>
      </c>
      <c r="C3466">
        <v>53</v>
      </c>
      <c r="D3466">
        <v>2</v>
      </c>
      <c r="E3466">
        <v>3</v>
      </c>
      <c r="F3466" t="s">
        <v>739</v>
      </c>
      <c r="G3466" t="s">
        <v>7079</v>
      </c>
      <c r="H3466">
        <v>7</v>
      </c>
      <c r="I3466">
        <v>102194</v>
      </c>
      <c r="J3466">
        <v>61</v>
      </c>
      <c r="K3466" t="s">
        <v>7179</v>
      </c>
      <c r="L3466">
        <v>0</v>
      </c>
      <c r="M3466" t="s">
        <v>5520</v>
      </c>
      <c r="N3466">
        <v>444320.5</v>
      </c>
      <c r="O3466">
        <v>0</v>
      </c>
      <c r="P3466">
        <v>0</v>
      </c>
      <c r="Q3466">
        <v>0</v>
      </c>
      <c r="R3466">
        <v>0</v>
      </c>
      <c r="S3466">
        <v>444320.5</v>
      </c>
    </row>
    <row r="3467" spans="1:19" x14ac:dyDescent="0.35">
      <c r="A3467">
        <v>2024</v>
      </c>
      <c r="B3467" t="s">
        <v>5820</v>
      </c>
      <c r="C3467">
        <v>53</v>
      </c>
      <c r="D3467">
        <v>2</v>
      </c>
      <c r="E3467">
        <v>6</v>
      </c>
      <c r="F3467" t="s">
        <v>327</v>
      </c>
      <c r="G3467" t="s">
        <v>6295</v>
      </c>
      <c r="H3467">
        <v>7</v>
      </c>
      <c r="I3467">
        <v>102194</v>
      </c>
      <c r="J3467">
        <v>61</v>
      </c>
      <c r="K3467" t="s">
        <v>7179</v>
      </c>
      <c r="L3467">
        <v>0</v>
      </c>
      <c r="M3467" t="s">
        <v>5520</v>
      </c>
      <c r="N3467">
        <v>332613.34999999998</v>
      </c>
      <c r="O3467">
        <v>75000</v>
      </c>
      <c r="P3467">
        <v>0</v>
      </c>
      <c r="Q3467">
        <v>18262</v>
      </c>
      <c r="R3467">
        <v>0</v>
      </c>
      <c r="S3467">
        <v>389351.35</v>
      </c>
    </row>
    <row r="3468" spans="1:19" x14ac:dyDescent="0.35">
      <c r="A3468">
        <v>2024</v>
      </c>
      <c r="B3468" t="s">
        <v>5820</v>
      </c>
      <c r="C3468">
        <v>53</v>
      </c>
      <c r="D3468">
        <v>2</v>
      </c>
      <c r="E3468">
        <v>7</v>
      </c>
      <c r="F3468" t="s">
        <v>643</v>
      </c>
      <c r="G3468" t="s">
        <v>6749</v>
      </c>
      <c r="H3468">
        <v>7</v>
      </c>
      <c r="I3468">
        <v>102194</v>
      </c>
      <c r="J3468">
        <v>61</v>
      </c>
      <c r="K3468" t="s">
        <v>7179</v>
      </c>
      <c r="L3468">
        <v>0</v>
      </c>
      <c r="M3468" t="s">
        <v>5520</v>
      </c>
      <c r="N3468">
        <v>1936.6</v>
      </c>
      <c r="O3468">
        <v>0</v>
      </c>
      <c r="P3468">
        <v>0</v>
      </c>
      <c r="Q3468">
        <v>0</v>
      </c>
      <c r="R3468">
        <v>0</v>
      </c>
      <c r="S3468">
        <v>1936.6</v>
      </c>
    </row>
    <row r="3469" spans="1:19" x14ac:dyDescent="0.35">
      <c r="A3469">
        <v>2024</v>
      </c>
      <c r="B3469" t="s">
        <v>5820</v>
      </c>
      <c r="C3469">
        <v>53</v>
      </c>
      <c r="D3469">
        <v>2</v>
      </c>
      <c r="E3469">
        <v>8</v>
      </c>
      <c r="F3469" t="s">
        <v>412</v>
      </c>
      <c r="G3469" t="s">
        <v>6223</v>
      </c>
      <c r="H3469">
        <v>7</v>
      </c>
      <c r="I3469">
        <v>102194</v>
      </c>
      <c r="J3469">
        <v>2009</v>
      </c>
      <c r="K3469" t="s">
        <v>7179</v>
      </c>
      <c r="L3469">
        <v>0</v>
      </c>
      <c r="M3469" t="s">
        <v>5520</v>
      </c>
      <c r="N3469">
        <v>38225.18</v>
      </c>
      <c r="O3469">
        <v>0</v>
      </c>
      <c r="P3469">
        <v>0</v>
      </c>
      <c r="Q3469">
        <v>0</v>
      </c>
      <c r="R3469">
        <v>0</v>
      </c>
      <c r="S3469">
        <v>38225.18</v>
      </c>
    </row>
    <row r="3470" spans="1:19" x14ac:dyDescent="0.35">
      <c r="A3470">
        <v>2024</v>
      </c>
      <c r="B3470" t="s">
        <v>5820</v>
      </c>
      <c r="C3470">
        <v>53</v>
      </c>
      <c r="D3470">
        <v>2</v>
      </c>
      <c r="E3470">
        <v>9</v>
      </c>
      <c r="F3470" t="s">
        <v>599</v>
      </c>
      <c r="G3470" t="s">
        <v>6820</v>
      </c>
      <c r="H3470">
        <v>7</v>
      </c>
      <c r="I3470">
        <v>102194</v>
      </c>
      <c r="J3470">
        <v>40061</v>
      </c>
      <c r="K3470" t="s">
        <v>7180</v>
      </c>
      <c r="L3470">
        <v>0</v>
      </c>
      <c r="M3470" t="s">
        <v>5520</v>
      </c>
      <c r="N3470">
        <v>83418.009999999995</v>
      </c>
      <c r="O3470">
        <v>0</v>
      </c>
      <c r="P3470">
        <v>0</v>
      </c>
      <c r="Q3470">
        <v>53.48</v>
      </c>
      <c r="R3470">
        <v>0</v>
      </c>
      <c r="S3470">
        <v>83364.53</v>
      </c>
    </row>
    <row r="3471" spans="1:19" x14ac:dyDescent="0.35">
      <c r="A3471">
        <v>2024</v>
      </c>
      <c r="B3471" t="s">
        <v>5820</v>
      </c>
      <c r="C3471">
        <v>53</v>
      </c>
      <c r="D3471">
        <v>2</v>
      </c>
      <c r="E3471">
        <v>10</v>
      </c>
      <c r="F3471" t="s">
        <v>455</v>
      </c>
      <c r="G3471" t="s">
        <v>6341</v>
      </c>
      <c r="H3471">
        <v>7</v>
      </c>
      <c r="I3471">
        <v>102194</v>
      </c>
      <c r="J3471">
        <v>61</v>
      </c>
      <c r="K3471" t="s">
        <v>7179</v>
      </c>
      <c r="L3471">
        <v>0</v>
      </c>
      <c r="M3471" t="s">
        <v>5520</v>
      </c>
      <c r="N3471">
        <v>2521966.75</v>
      </c>
      <c r="O3471">
        <v>0</v>
      </c>
      <c r="P3471">
        <v>0</v>
      </c>
      <c r="Q3471">
        <v>1389149.44</v>
      </c>
      <c r="R3471">
        <v>0</v>
      </c>
      <c r="S3471">
        <v>1132817.31</v>
      </c>
    </row>
    <row r="3472" spans="1:19" x14ac:dyDescent="0.35">
      <c r="A3472">
        <v>2024</v>
      </c>
      <c r="B3472" t="s">
        <v>5634</v>
      </c>
      <c r="C3472">
        <v>55</v>
      </c>
      <c r="D3472">
        <v>2</v>
      </c>
      <c r="E3472">
        <v>4</v>
      </c>
      <c r="F3472" t="s">
        <v>622</v>
      </c>
      <c r="G3472" t="s">
        <v>6224</v>
      </c>
      <c r="H3472">
        <v>7</v>
      </c>
      <c r="I3472">
        <v>102194</v>
      </c>
      <c r="J3472">
        <v>61</v>
      </c>
      <c r="K3472" t="s">
        <v>7179</v>
      </c>
      <c r="L3472">
        <v>0</v>
      </c>
      <c r="M3472" t="s">
        <v>5520</v>
      </c>
      <c r="N3472">
        <v>196569.36</v>
      </c>
      <c r="O3472">
        <v>0</v>
      </c>
      <c r="P3472">
        <v>0</v>
      </c>
      <c r="Q3472">
        <v>46386</v>
      </c>
      <c r="R3472">
        <v>0</v>
      </c>
      <c r="S3472">
        <v>150183.35999999999</v>
      </c>
    </row>
    <row r="3473" spans="1:19" x14ac:dyDescent="0.35">
      <c r="A3473">
        <v>2024</v>
      </c>
      <c r="B3473" t="s">
        <v>5634</v>
      </c>
      <c r="C3473">
        <v>55</v>
      </c>
      <c r="D3473">
        <v>2</v>
      </c>
      <c r="E3473">
        <v>6</v>
      </c>
      <c r="F3473" t="s">
        <v>609</v>
      </c>
      <c r="G3473" t="s">
        <v>6061</v>
      </c>
      <c r="H3473">
        <v>7</v>
      </c>
      <c r="I3473">
        <v>102194</v>
      </c>
      <c r="J3473">
        <v>61</v>
      </c>
      <c r="K3473" t="s">
        <v>7179</v>
      </c>
      <c r="L3473">
        <v>0</v>
      </c>
      <c r="M3473" t="s">
        <v>5520</v>
      </c>
      <c r="N3473">
        <v>74250.039999999994</v>
      </c>
      <c r="O3473">
        <v>15750</v>
      </c>
      <c r="P3473">
        <v>0</v>
      </c>
      <c r="Q3473">
        <v>0</v>
      </c>
      <c r="R3473">
        <v>0</v>
      </c>
      <c r="S3473">
        <v>90000.04</v>
      </c>
    </row>
    <row r="3474" spans="1:19" x14ac:dyDescent="0.35">
      <c r="A3474">
        <v>2024</v>
      </c>
      <c r="B3474" t="s">
        <v>5634</v>
      </c>
      <c r="C3474">
        <v>55</v>
      </c>
      <c r="D3474">
        <v>2</v>
      </c>
      <c r="E3474">
        <v>7</v>
      </c>
      <c r="F3474" t="s">
        <v>744</v>
      </c>
      <c r="G3474" t="s">
        <v>5635</v>
      </c>
      <c r="H3474">
        <v>7</v>
      </c>
      <c r="I3474">
        <v>102194</v>
      </c>
      <c r="J3474">
        <v>61</v>
      </c>
      <c r="K3474" t="s">
        <v>7179</v>
      </c>
      <c r="L3474">
        <v>0</v>
      </c>
      <c r="M3474" t="s">
        <v>5520</v>
      </c>
      <c r="N3474">
        <v>129070.42</v>
      </c>
      <c r="O3474">
        <v>39502</v>
      </c>
      <c r="P3474">
        <v>0</v>
      </c>
      <c r="Q3474">
        <v>0</v>
      </c>
      <c r="R3474">
        <v>0</v>
      </c>
      <c r="S3474">
        <v>168572.42</v>
      </c>
    </row>
    <row r="3475" spans="1:19" x14ac:dyDescent="0.35">
      <c r="A3475">
        <v>2024</v>
      </c>
      <c r="B3475" t="s">
        <v>5634</v>
      </c>
      <c r="C3475">
        <v>55</v>
      </c>
      <c r="D3475">
        <v>2</v>
      </c>
      <c r="E3475">
        <v>14</v>
      </c>
      <c r="F3475" t="s">
        <v>125</v>
      </c>
      <c r="G3475" t="s">
        <v>5640</v>
      </c>
      <c r="H3475">
        <v>7</v>
      </c>
      <c r="I3475">
        <v>102194</v>
      </c>
      <c r="J3475">
        <v>20</v>
      </c>
      <c r="K3475" t="s">
        <v>7180</v>
      </c>
      <c r="L3475">
        <v>0</v>
      </c>
      <c r="M3475" t="s">
        <v>5520</v>
      </c>
      <c r="N3475">
        <v>72580.67</v>
      </c>
      <c r="O3475">
        <v>0</v>
      </c>
      <c r="P3475">
        <v>0</v>
      </c>
      <c r="Q3475">
        <v>0</v>
      </c>
      <c r="R3475">
        <v>0</v>
      </c>
      <c r="S3475">
        <v>72580.67</v>
      </c>
    </row>
    <row r="3476" spans="1:19" x14ac:dyDescent="0.35">
      <c r="A3476">
        <v>2024</v>
      </c>
      <c r="B3476" t="s">
        <v>5767</v>
      </c>
      <c r="C3476">
        <v>56</v>
      </c>
      <c r="D3476">
        <v>2</v>
      </c>
      <c r="E3476">
        <v>2</v>
      </c>
      <c r="F3476" t="s">
        <v>746</v>
      </c>
      <c r="G3476" t="s">
        <v>6432</v>
      </c>
      <c r="H3476">
        <v>7</v>
      </c>
      <c r="I3476">
        <v>102194</v>
      </c>
      <c r="J3476">
        <v>61</v>
      </c>
      <c r="K3476" t="s">
        <v>7179</v>
      </c>
      <c r="L3476">
        <v>0</v>
      </c>
      <c r="M3476" t="s">
        <v>5520</v>
      </c>
      <c r="N3476">
        <v>10887.53</v>
      </c>
      <c r="O3476">
        <v>5000</v>
      </c>
      <c r="P3476">
        <v>0</v>
      </c>
      <c r="Q3476">
        <v>0</v>
      </c>
      <c r="R3476">
        <v>0</v>
      </c>
      <c r="S3476">
        <v>15887.53</v>
      </c>
    </row>
    <row r="3477" spans="1:19" x14ac:dyDescent="0.35">
      <c r="A3477">
        <v>2024</v>
      </c>
      <c r="B3477" t="s">
        <v>5767</v>
      </c>
      <c r="C3477">
        <v>56</v>
      </c>
      <c r="D3477">
        <v>2</v>
      </c>
      <c r="E3477">
        <v>3</v>
      </c>
      <c r="F3477" t="s">
        <v>397</v>
      </c>
      <c r="G3477" t="s">
        <v>6750</v>
      </c>
      <c r="H3477">
        <v>7</v>
      </c>
      <c r="I3477">
        <v>102194</v>
      </c>
      <c r="J3477">
        <v>61</v>
      </c>
      <c r="K3477" t="s">
        <v>7179</v>
      </c>
      <c r="L3477">
        <v>0</v>
      </c>
      <c r="M3477" t="s">
        <v>5520</v>
      </c>
      <c r="N3477">
        <v>663.75</v>
      </c>
      <c r="O3477">
        <v>0</v>
      </c>
      <c r="P3477">
        <v>0</v>
      </c>
      <c r="Q3477">
        <v>0</v>
      </c>
      <c r="R3477">
        <v>0</v>
      </c>
      <c r="S3477">
        <v>663.75</v>
      </c>
    </row>
    <row r="3478" spans="1:19" x14ac:dyDescent="0.35">
      <c r="A3478">
        <v>2024</v>
      </c>
      <c r="B3478" t="s">
        <v>5767</v>
      </c>
      <c r="C3478">
        <v>56</v>
      </c>
      <c r="D3478">
        <v>2</v>
      </c>
      <c r="E3478">
        <v>4</v>
      </c>
      <c r="F3478" t="s">
        <v>747</v>
      </c>
      <c r="G3478" t="s">
        <v>6066</v>
      </c>
      <c r="H3478">
        <v>7</v>
      </c>
      <c r="I3478">
        <v>102194</v>
      </c>
      <c r="J3478">
        <v>61</v>
      </c>
      <c r="K3478" t="s">
        <v>7180</v>
      </c>
      <c r="L3478">
        <v>0</v>
      </c>
      <c r="M3478" t="s">
        <v>5520</v>
      </c>
      <c r="N3478">
        <v>134996.82</v>
      </c>
      <c r="O3478">
        <v>20245.96</v>
      </c>
      <c r="P3478">
        <v>0</v>
      </c>
      <c r="Q3478">
        <v>0</v>
      </c>
      <c r="R3478">
        <v>0</v>
      </c>
      <c r="S3478">
        <v>155242.78</v>
      </c>
    </row>
    <row r="3479" spans="1:19" x14ac:dyDescent="0.35">
      <c r="A3479">
        <v>2024</v>
      </c>
      <c r="B3479" t="s">
        <v>5767</v>
      </c>
      <c r="C3479">
        <v>56</v>
      </c>
      <c r="D3479">
        <v>2</v>
      </c>
      <c r="E3479">
        <v>6</v>
      </c>
      <c r="F3479" t="s">
        <v>254</v>
      </c>
      <c r="G3479" t="s">
        <v>6226</v>
      </c>
      <c r="H3479">
        <v>7</v>
      </c>
      <c r="I3479">
        <v>102194</v>
      </c>
      <c r="J3479">
        <v>61</v>
      </c>
      <c r="K3479" t="s">
        <v>7179</v>
      </c>
      <c r="L3479">
        <v>0</v>
      </c>
      <c r="M3479" t="s">
        <v>5520</v>
      </c>
      <c r="N3479">
        <v>9245.61</v>
      </c>
      <c r="O3479">
        <v>1647.48</v>
      </c>
      <c r="P3479">
        <v>0</v>
      </c>
      <c r="Q3479">
        <v>0</v>
      </c>
      <c r="R3479">
        <v>0</v>
      </c>
      <c r="S3479">
        <v>10893.09</v>
      </c>
    </row>
    <row r="3480" spans="1:19" x14ac:dyDescent="0.35">
      <c r="A3480">
        <v>2024</v>
      </c>
      <c r="B3480" t="s">
        <v>5767</v>
      </c>
      <c r="C3480">
        <v>56</v>
      </c>
      <c r="D3480">
        <v>2</v>
      </c>
      <c r="E3480">
        <v>8</v>
      </c>
      <c r="F3480" t="s">
        <v>629</v>
      </c>
      <c r="G3480" t="s">
        <v>6227</v>
      </c>
      <c r="H3480">
        <v>7</v>
      </c>
      <c r="I3480">
        <v>102194</v>
      </c>
      <c r="J3480">
        <v>1061</v>
      </c>
      <c r="K3480" t="s">
        <v>7179</v>
      </c>
      <c r="L3480">
        <v>0</v>
      </c>
      <c r="M3480" t="s">
        <v>5520</v>
      </c>
      <c r="N3480">
        <v>23739.54</v>
      </c>
      <c r="O3480">
        <v>0</v>
      </c>
      <c r="P3480">
        <v>0</v>
      </c>
      <c r="Q3480">
        <v>0</v>
      </c>
      <c r="R3480">
        <v>0</v>
      </c>
      <c r="S3480">
        <v>23739.54</v>
      </c>
    </row>
    <row r="3481" spans="1:19" x14ac:dyDescent="0.35">
      <c r="A3481">
        <v>2024</v>
      </c>
      <c r="B3481" t="s">
        <v>5611</v>
      </c>
      <c r="C3481">
        <v>57</v>
      </c>
      <c r="D3481">
        <v>2</v>
      </c>
      <c r="E3481">
        <v>2</v>
      </c>
      <c r="F3481" t="s">
        <v>735</v>
      </c>
      <c r="G3481" t="s">
        <v>6068</v>
      </c>
      <c r="H3481">
        <v>7</v>
      </c>
      <c r="I3481">
        <v>102194</v>
      </c>
      <c r="J3481">
        <v>61</v>
      </c>
      <c r="K3481" t="s">
        <v>7179</v>
      </c>
      <c r="L3481">
        <v>0</v>
      </c>
      <c r="M3481" t="s">
        <v>5520</v>
      </c>
      <c r="N3481">
        <v>100.62</v>
      </c>
      <c r="O3481">
        <v>0</v>
      </c>
      <c r="P3481">
        <v>0</v>
      </c>
      <c r="Q3481">
        <v>0</v>
      </c>
      <c r="R3481">
        <v>0</v>
      </c>
      <c r="S3481">
        <v>100.62</v>
      </c>
    </row>
    <row r="3482" spans="1:19" x14ac:dyDescent="0.35">
      <c r="A3482">
        <v>2024</v>
      </c>
      <c r="B3482" t="s">
        <v>5611</v>
      </c>
      <c r="C3482">
        <v>57</v>
      </c>
      <c r="D3482">
        <v>2</v>
      </c>
      <c r="E3482">
        <v>3</v>
      </c>
      <c r="F3482" t="s">
        <v>575</v>
      </c>
      <c r="G3482" t="s">
        <v>5612</v>
      </c>
      <c r="H3482">
        <v>7</v>
      </c>
      <c r="I3482">
        <v>102194</v>
      </c>
      <c r="J3482">
        <v>61</v>
      </c>
      <c r="K3482" t="s">
        <v>7179</v>
      </c>
      <c r="L3482">
        <v>0</v>
      </c>
      <c r="M3482" t="s">
        <v>5520</v>
      </c>
      <c r="N3482">
        <v>13736.76</v>
      </c>
      <c r="O3482">
        <v>3000</v>
      </c>
      <c r="P3482">
        <v>0</v>
      </c>
      <c r="Q3482">
        <v>0</v>
      </c>
      <c r="R3482">
        <v>0</v>
      </c>
      <c r="S3482">
        <v>16736.759999999998</v>
      </c>
    </row>
    <row r="3483" spans="1:19" x14ac:dyDescent="0.35">
      <c r="A3483">
        <v>2024</v>
      </c>
      <c r="B3483" t="s">
        <v>5611</v>
      </c>
      <c r="C3483">
        <v>57</v>
      </c>
      <c r="D3483">
        <v>2</v>
      </c>
      <c r="E3483">
        <v>4</v>
      </c>
      <c r="F3483" t="s">
        <v>609</v>
      </c>
      <c r="G3483" t="s">
        <v>6631</v>
      </c>
      <c r="H3483">
        <v>7</v>
      </c>
      <c r="I3483">
        <v>102194</v>
      </c>
      <c r="J3483">
        <v>6</v>
      </c>
      <c r="K3483" t="s">
        <v>7180</v>
      </c>
      <c r="L3483">
        <v>0</v>
      </c>
      <c r="M3483" t="s">
        <v>5520</v>
      </c>
      <c r="N3483">
        <v>2293.38</v>
      </c>
      <c r="O3483">
        <v>0</v>
      </c>
      <c r="P3483">
        <v>0</v>
      </c>
      <c r="Q3483">
        <v>0</v>
      </c>
      <c r="R3483">
        <v>0</v>
      </c>
      <c r="S3483">
        <v>2293.38</v>
      </c>
    </row>
    <row r="3484" spans="1:19" x14ac:dyDescent="0.35">
      <c r="A3484">
        <v>2024</v>
      </c>
      <c r="B3484" t="s">
        <v>5611</v>
      </c>
      <c r="C3484">
        <v>57</v>
      </c>
      <c r="D3484">
        <v>2</v>
      </c>
      <c r="E3484">
        <v>6</v>
      </c>
      <c r="F3484" t="s">
        <v>510</v>
      </c>
      <c r="G3484" t="s">
        <v>6228</v>
      </c>
      <c r="H3484">
        <v>7</v>
      </c>
      <c r="I3484">
        <v>102194</v>
      </c>
      <c r="J3484">
        <v>61</v>
      </c>
      <c r="K3484" t="s">
        <v>7179</v>
      </c>
      <c r="L3484">
        <v>0</v>
      </c>
      <c r="M3484" t="s">
        <v>5520</v>
      </c>
      <c r="N3484">
        <v>11279</v>
      </c>
      <c r="O3484">
        <v>12039</v>
      </c>
      <c r="P3484">
        <v>0</v>
      </c>
      <c r="Q3484">
        <v>0</v>
      </c>
      <c r="R3484">
        <v>0</v>
      </c>
      <c r="S3484">
        <v>23318</v>
      </c>
    </row>
    <row r="3485" spans="1:19" x14ac:dyDescent="0.35">
      <c r="A3485">
        <v>2024</v>
      </c>
      <c r="B3485" t="s">
        <v>5611</v>
      </c>
      <c r="C3485">
        <v>57</v>
      </c>
      <c r="D3485">
        <v>2</v>
      </c>
      <c r="E3485">
        <v>8</v>
      </c>
      <c r="F3485" t="s">
        <v>327</v>
      </c>
      <c r="G3485" t="s">
        <v>6229</v>
      </c>
      <c r="H3485">
        <v>7</v>
      </c>
      <c r="I3485">
        <v>102194</v>
      </c>
      <c r="J3485">
        <v>61</v>
      </c>
      <c r="K3485" t="s">
        <v>7179</v>
      </c>
      <c r="L3485">
        <v>0</v>
      </c>
      <c r="M3485" t="s">
        <v>5520</v>
      </c>
      <c r="N3485">
        <v>27883.62</v>
      </c>
      <c r="O3485">
        <v>29572.5</v>
      </c>
      <c r="P3485">
        <v>0</v>
      </c>
      <c r="Q3485">
        <v>5000</v>
      </c>
      <c r="R3485">
        <v>0</v>
      </c>
      <c r="S3485">
        <v>52456.12</v>
      </c>
    </row>
    <row r="3486" spans="1:19" x14ac:dyDescent="0.35">
      <c r="A3486">
        <v>2024</v>
      </c>
      <c r="B3486" t="s">
        <v>11</v>
      </c>
      <c r="C3486">
        <v>59</v>
      </c>
      <c r="D3486">
        <v>2</v>
      </c>
      <c r="E3486">
        <v>7</v>
      </c>
      <c r="F3486" t="s">
        <v>756</v>
      </c>
      <c r="G3486" t="s">
        <v>6308</v>
      </c>
      <c r="H3486">
        <v>7</v>
      </c>
      <c r="I3486">
        <v>102194</v>
      </c>
      <c r="J3486">
        <v>61</v>
      </c>
      <c r="K3486" t="s">
        <v>7179</v>
      </c>
      <c r="L3486">
        <v>0</v>
      </c>
      <c r="M3486" t="s">
        <v>5520</v>
      </c>
      <c r="N3486">
        <v>749.68</v>
      </c>
      <c r="O3486">
        <v>0</v>
      </c>
      <c r="P3486">
        <v>0</v>
      </c>
      <c r="Q3486">
        <v>0</v>
      </c>
      <c r="R3486">
        <v>0</v>
      </c>
      <c r="S3486">
        <v>749.68</v>
      </c>
    </row>
    <row r="3487" spans="1:19" x14ac:dyDescent="0.35">
      <c r="A3487">
        <v>2024</v>
      </c>
      <c r="B3487" t="s">
        <v>11</v>
      </c>
      <c r="C3487">
        <v>59</v>
      </c>
      <c r="D3487">
        <v>2</v>
      </c>
      <c r="E3487">
        <v>8</v>
      </c>
      <c r="F3487" t="s">
        <v>757</v>
      </c>
      <c r="G3487" t="s">
        <v>7080</v>
      </c>
      <c r="H3487">
        <v>7</v>
      </c>
      <c r="I3487">
        <v>102194</v>
      </c>
      <c r="J3487">
        <v>61</v>
      </c>
      <c r="K3487" t="s">
        <v>7179</v>
      </c>
      <c r="L3487">
        <v>0</v>
      </c>
      <c r="M3487" t="s">
        <v>5520</v>
      </c>
      <c r="N3487">
        <v>3789.27</v>
      </c>
      <c r="O3487">
        <v>0</v>
      </c>
      <c r="P3487">
        <v>0</v>
      </c>
      <c r="Q3487">
        <v>0</v>
      </c>
      <c r="R3487">
        <v>0</v>
      </c>
      <c r="S3487">
        <v>3789.27</v>
      </c>
    </row>
    <row r="3488" spans="1:19" x14ac:dyDescent="0.35">
      <c r="A3488">
        <v>2024</v>
      </c>
      <c r="B3488" t="s">
        <v>5744</v>
      </c>
      <c r="C3488">
        <v>60</v>
      </c>
      <c r="D3488">
        <v>2</v>
      </c>
      <c r="E3488">
        <v>3</v>
      </c>
      <c r="F3488" t="s">
        <v>369</v>
      </c>
      <c r="G3488" t="s">
        <v>6640</v>
      </c>
      <c r="H3488">
        <v>7</v>
      </c>
      <c r="I3488">
        <v>102194</v>
      </c>
      <c r="J3488">
        <v>61</v>
      </c>
      <c r="K3488" t="s">
        <v>7180</v>
      </c>
      <c r="L3488">
        <v>0</v>
      </c>
      <c r="M3488" t="s">
        <v>5520</v>
      </c>
      <c r="N3488">
        <v>2306.65</v>
      </c>
      <c r="O3488">
        <v>0</v>
      </c>
      <c r="P3488">
        <v>0</v>
      </c>
      <c r="Q3488">
        <v>0</v>
      </c>
      <c r="R3488">
        <v>0</v>
      </c>
      <c r="S3488">
        <v>2306.65</v>
      </c>
    </row>
    <row r="3489" spans="1:19" x14ac:dyDescent="0.35">
      <c r="A3489">
        <v>2024</v>
      </c>
      <c r="B3489" t="s">
        <v>5680</v>
      </c>
      <c r="C3489">
        <v>61</v>
      </c>
      <c r="D3489">
        <v>2</v>
      </c>
      <c r="E3489">
        <v>1</v>
      </c>
      <c r="F3489" t="s">
        <v>291</v>
      </c>
      <c r="G3489" t="s">
        <v>6230</v>
      </c>
      <c r="H3489">
        <v>7</v>
      </c>
      <c r="I3489">
        <v>102194</v>
      </c>
      <c r="J3489">
        <v>61</v>
      </c>
      <c r="K3489" t="s">
        <v>7179</v>
      </c>
      <c r="L3489">
        <v>0</v>
      </c>
      <c r="M3489" t="s">
        <v>5520</v>
      </c>
      <c r="N3489">
        <v>4002.31</v>
      </c>
      <c r="O3489">
        <v>5002.3100000000004</v>
      </c>
      <c r="P3489">
        <v>0</v>
      </c>
      <c r="Q3489">
        <v>9004.6200000000008</v>
      </c>
      <c r="R3489">
        <v>0</v>
      </c>
      <c r="S3489">
        <v>0</v>
      </c>
    </row>
    <row r="3490" spans="1:19" x14ac:dyDescent="0.35">
      <c r="A3490">
        <v>2024</v>
      </c>
      <c r="B3490" t="s">
        <v>5680</v>
      </c>
      <c r="C3490">
        <v>61</v>
      </c>
      <c r="D3490">
        <v>2</v>
      </c>
      <c r="E3490">
        <v>6</v>
      </c>
      <c r="F3490" t="s">
        <v>480</v>
      </c>
      <c r="G3490" t="s">
        <v>5681</v>
      </c>
      <c r="H3490">
        <v>7</v>
      </c>
      <c r="I3490">
        <v>102194</v>
      </c>
      <c r="J3490">
        <v>61</v>
      </c>
      <c r="K3490" t="s">
        <v>7179</v>
      </c>
      <c r="L3490">
        <v>0</v>
      </c>
      <c r="M3490" t="s">
        <v>5520</v>
      </c>
      <c r="N3490">
        <v>3268.21</v>
      </c>
      <c r="O3490">
        <v>0</v>
      </c>
      <c r="P3490">
        <v>0</v>
      </c>
      <c r="Q3490">
        <v>350</v>
      </c>
      <c r="R3490">
        <v>0</v>
      </c>
      <c r="S3490">
        <v>2918.21</v>
      </c>
    </row>
    <row r="3491" spans="1:19" x14ac:dyDescent="0.35">
      <c r="A3491">
        <v>2024</v>
      </c>
      <c r="B3491" t="s">
        <v>5680</v>
      </c>
      <c r="C3491">
        <v>61</v>
      </c>
      <c r="D3491">
        <v>2</v>
      </c>
      <c r="E3491">
        <v>8</v>
      </c>
      <c r="F3491" t="s">
        <v>761</v>
      </c>
      <c r="G3491" t="s">
        <v>6752</v>
      </c>
      <c r="H3491">
        <v>7</v>
      </c>
      <c r="I3491">
        <v>102194</v>
      </c>
      <c r="J3491">
        <v>61</v>
      </c>
      <c r="K3491" t="s">
        <v>7179</v>
      </c>
      <c r="L3491">
        <v>0</v>
      </c>
      <c r="M3491" t="s">
        <v>5520</v>
      </c>
      <c r="N3491">
        <v>6258.01</v>
      </c>
      <c r="O3491">
        <v>0</v>
      </c>
      <c r="P3491">
        <v>0</v>
      </c>
      <c r="Q3491">
        <v>0</v>
      </c>
      <c r="R3491">
        <v>0</v>
      </c>
      <c r="S3491">
        <v>6258.01</v>
      </c>
    </row>
    <row r="3492" spans="1:19" x14ac:dyDescent="0.35">
      <c r="A3492">
        <v>2024</v>
      </c>
      <c r="B3492" t="s">
        <v>5680</v>
      </c>
      <c r="C3492">
        <v>61</v>
      </c>
      <c r="D3492">
        <v>2</v>
      </c>
      <c r="E3492">
        <v>9</v>
      </c>
      <c r="F3492" t="s">
        <v>762</v>
      </c>
      <c r="G3492" t="s">
        <v>6154</v>
      </c>
      <c r="H3492">
        <v>7</v>
      </c>
      <c r="I3492">
        <v>102194</v>
      </c>
      <c r="J3492">
        <v>61</v>
      </c>
      <c r="K3492" t="s">
        <v>7179</v>
      </c>
      <c r="L3492">
        <v>0</v>
      </c>
      <c r="M3492" t="s">
        <v>5520</v>
      </c>
      <c r="N3492">
        <v>11433.1</v>
      </c>
      <c r="O3492">
        <v>0</v>
      </c>
      <c r="P3492">
        <v>0</v>
      </c>
      <c r="Q3492">
        <v>0</v>
      </c>
      <c r="R3492">
        <v>0</v>
      </c>
      <c r="S3492">
        <v>11433.1</v>
      </c>
    </row>
    <row r="3493" spans="1:19" x14ac:dyDescent="0.35">
      <c r="A3493">
        <v>2024</v>
      </c>
      <c r="B3493" t="s">
        <v>6394</v>
      </c>
      <c r="C3493">
        <v>62</v>
      </c>
      <c r="D3493">
        <v>2</v>
      </c>
      <c r="E3493">
        <v>2</v>
      </c>
      <c r="F3493" t="s">
        <v>678</v>
      </c>
      <c r="G3493" t="s">
        <v>6395</v>
      </c>
      <c r="H3493">
        <v>7</v>
      </c>
      <c r="I3493">
        <v>102194</v>
      </c>
      <c r="J3493">
        <v>0</v>
      </c>
      <c r="K3493" t="s">
        <v>7180</v>
      </c>
      <c r="L3493">
        <v>0</v>
      </c>
      <c r="M3493" t="s">
        <v>5520</v>
      </c>
      <c r="N3493">
        <v>800.19</v>
      </c>
      <c r="O3493">
        <v>0</v>
      </c>
      <c r="P3493">
        <v>0</v>
      </c>
      <c r="Q3493">
        <v>0</v>
      </c>
      <c r="R3493">
        <v>0</v>
      </c>
      <c r="S3493">
        <v>800.19</v>
      </c>
    </row>
    <row r="3494" spans="1:19" x14ac:dyDescent="0.35">
      <c r="A3494">
        <v>2024</v>
      </c>
      <c r="B3494" t="s">
        <v>5778</v>
      </c>
      <c r="C3494">
        <v>63</v>
      </c>
      <c r="D3494">
        <v>2</v>
      </c>
      <c r="E3494">
        <v>4</v>
      </c>
      <c r="F3494" t="s">
        <v>546</v>
      </c>
      <c r="G3494" t="s">
        <v>6453</v>
      </c>
      <c r="H3494">
        <v>7</v>
      </c>
      <c r="I3494">
        <v>102194</v>
      </c>
      <c r="J3494">
        <v>1</v>
      </c>
      <c r="K3494" t="s">
        <v>7180</v>
      </c>
      <c r="L3494">
        <v>0</v>
      </c>
      <c r="M3494" t="s">
        <v>5520</v>
      </c>
      <c r="N3494">
        <v>18471.060000000001</v>
      </c>
      <c r="O3494">
        <v>3700</v>
      </c>
      <c r="P3494">
        <v>0</v>
      </c>
      <c r="Q3494">
        <v>641.99</v>
      </c>
      <c r="R3494">
        <v>0</v>
      </c>
      <c r="S3494">
        <v>21529.07</v>
      </c>
    </row>
    <row r="3495" spans="1:19" x14ac:dyDescent="0.35">
      <c r="A3495">
        <v>2024</v>
      </c>
      <c r="B3495" t="s">
        <v>5532</v>
      </c>
      <c r="C3495">
        <v>64</v>
      </c>
      <c r="D3495">
        <v>2</v>
      </c>
      <c r="E3495">
        <v>1</v>
      </c>
      <c r="F3495" t="s">
        <v>500</v>
      </c>
      <c r="G3495" t="s">
        <v>5860</v>
      </c>
      <c r="H3495">
        <v>7</v>
      </c>
      <c r="I3495">
        <v>102194</v>
      </c>
      <c r="J3495">
        <v>61</v>
      </c>
      <c r="K3495" t="s">
        <v>7179</v>
      </c>
      <c r="L3495">
        <v>0</v>
      </c>
      <c r="M3495" t="s">
        <v>5520</v>
      </c>
      <c r="N3495">
        <v>73729.009999999995</v>
      </c>
      <c r="O3495">
        <v>43844.49</v>
      </c>
      <c r="P3495">
        <v>0</v>
      </c>
      <c r="Q3495">
        <v>12300</v>
      </c>
      <c r="R3495">
        <v>0</v>
      </c>
      <c r="S3495">
        <v>105273.5</v>
      </c>
    </row>
    <row r="3496" spans="1:19" x14ac:dyDescent="0.35">
      <c r="A3496">
        <v>2024</v>
      </c>
      <c r="B3496" t="s">
        <v>5532</v>
      </c>
      <c r="C3496">
        <v>64</v>
      </c>
      <c r="D3496">
        <v>2</v>
      </c>
      <c r="E3496">
        <v>2</v>
      </c>
      <c r="F3496" t="s">
        <v>391</v>
      </c>
      <c r="G3496" t="s">
        <v>5543</v>
      </c>
      <c r="H3496">
        <v>7</v>
      </c>
      <c r="I3496">
        <v>102194</v>
      </c>
      <c r="J3496">
        <v>61</v>
      </c>
      <c r="K3496" t="s">
        <v>7179</v>
      </c>
      <c r="L3496">
        <v>0</v>
      </c>
      <c r="M3496" t="s">
        <v>5520</v>
      </c>
      <c r="N3496">
        <v>317359.55</v>
      </c>
      <c r="O3496">
        <v>0</v>
      </c>
      <c r="P3496">
        <v>0</v>
      </c>
      <c r="Q3496">
        <v>127889.17</v>
      </c>
      <c r="R3496">
        <v>0</v>
      </c>
      <c r="S3496">
        <v>189470.38</v>
      </c>
    </row>
    <row r="3497" spans="1:19" x14ac:dyDescent="0.35">
      <c r="A3497">
        <v>2024</v>
      </c>
      <c r="B3497" t="s">
        <v>5532</v>
      </c>
      <c r="C3497">
        <v>64</v>
      </c>
      <c r="D3497">
        <v>2</v>
      </c>
      <c r="E3497">
        <v>6</v>
      </c>
      <c r="F3497" t="s">
        <v>409</v>
      </c>
      <c r="G3497" t="s">
        <v>6231</v>
      </c>
      <c r="H3497">
        <v>7</v>
      </c>
      <c r="I3497">
        <v>102194</v>
      </c>
      <c r="J3497">
        <v>61</v>
      </c>
      <c r="K3497" t="s">
        <v>7179</v>
      </c>
      <c r="L3497">
        <v>0</v>
      </c>
      <c r="M3497" t="s">
        <v>5520</v>
      </c>
      <c r="N3497">
        <v>68412.03</v>
      </c>
      <c r="O3497">
        <v>0</v>
      </c>
      <c r="P3497">
        <v>0</v>
      </c>
      <c r="Q3497">
        <v>7024.51</v>
      </c>
      <c r="R3497">
        <v>0</v>
      </c>
      <c r="S3497">
        <v>61387.519999999997</v>
      </c>
    </row>
    <row r="3498" spans="1:19" x14ac:dyDescent="0.35">
      <c r="A3498">
        <v>2024</v>
      </c>
      <c r="B3498" t="s">
        <v>5532</v>
      </c>
      <c r="C3498">
        <v>64</v>
      </c>
      <c r="D3498">
        <v>2</v>
      </c>
      <c r="E3498">
        <v>10</v>
      </c>
      <c r="F3498" t="s">
        <v>278</v>
      </c>
      <c r="G3498" t="s">
        <v>5851</v>
      </c>
      <c r="H3498">
        <v>7</v>
      </c>
      <c r="I3498">
        <v>102194</v>
      </c>
      <c r="J3498">
        <v>61</v>
      </c>
      <c r="K3498" t="s">
        <v>7179</v>
      </c>
      <c r="L3498">
        <v>0</v>
      </c>
      <c r="M3498" t="s">
        <v>5520</v>
      </c>
      <c r="N3498">
        <v>31000</v>
      </c>
      <c r="O3498">
        <v>30000</v>
      </c>
      <c r="P3498">
        <v>0</v>
      </c>
      <c r="Q3498">
        <v>0</v>
      </c>
      <c r="R3498">
        <v>0</v>
      </c>
      <c r="S3498">
        <v>61000</v>
      </c>
    </row>
    <row r="3499" spans="1:19" x14ac:dyDescent="0.35">
      <c r="A3499">
        <v>2024</v>
      </c>
      <c r="B3499" t="s">
        <v>5532</v>
      </c>
      <c r="C3499">
        <v>64</v>
      </c>
      <c r="D3499">
        <v>2</v>
      </c>
      <c r="E3499">
        <v>11</v>
      </c>
      <c r="F3499" t="s">
        <v>125</v>
      </c>
      <c r="G3499" t="s">
        <v>6077</v>
      </c>
      <c r="H3499">
        <v>7</v>
      </c>
      <c r="I3499">
        <v>102194</v>
      </c>
      <c r="J3499">
        <v>102194</v>
      </c>
      <c r="K3499" t="s">
        <v>7180</v>
      </c>
      <c r="L3499">
        <v>0</v>
      </c>
      <c r="M3499" t="s">
        <v>5520</v>
      </c>
      <c r="N3499">
        <v>0</v>
      </c>
      <c r="O3499">
        <v>111528</v>
      </c>
      <c r="P3499">
        <v>0</v>
      </c>
      <c r="Q3499">
        <v>0</v>
      </c>
      <c r="R3499">
        <v>0</v>
      </c>
      <c r="S3499">
        <v>111528</v>
      </c>
    </row>
    <row r="3500" spans="1:19" x14ac:dyDescent="0.35">
      <c r="A3500">
        <v>2024</v>
      </c>
      <c r="B3500" t="s">
        <v>6079</v>
      </c>
      <c r="C3500">
        <v>65</v>
      </c>
      <c r="D3500">
        <v>2</v>
      </c>
      <c r="E3500">
        <v>2</v>
      </c>
      <c r="F3500" t="s">
        <v>771</v>
      </c>
      <c r="G3500" t="s">
        <v>6232</v>
      </c>
      <c r="H3500">
        <v>7</v>
      </c>
      <c r="I3500">
        <v>102194</v>
      </c>
      <c r="J3500">
        <v>61</v>
      </c>
      <c r="K3500" t="s">
        <v>7179</v>
      </c>
      <c r="L3500">
        <v>0</v>
      </c>
      <c r="M3500" t="s">
        <v>5520</v>
      </c>
      <c r="N3500">
        <v>14823.08</v>
      </c>
      <c r="O3500">
        <v>0</v>
      </c>
      <c r="P3500">
        <v>0</v>
      </c>
      <c r="Q3500">
        <v>0</v>
      </c>
      <c r="R3500">
        <v>0</v>
      </c>
      <c r="S3500">
        <v>14823.08</v>
      </c>
    </row>
    <row r="3501" spans="1:19" x14ac:dyDescent="0.35">
      <c r="A3501">
        <v>2024</v>
      </c>
      <c r="B3501" t="s">
        <v>6079</v>
      </c>
      <c r="C3501">
        <v>65</v>
      </c>
      <c r="D3501">
        <v>2</v>
      </c>
      <c r="E3501">
        <v>6</v>
      </c>
      <c r="F3501" t="s">
        <v>774</v>
      </c>
      <c r="G3501" t="s">
        <v>7081</v>
      </c>
      <c r="H3501">
        <v>7</v>
      </c>
      <c r="I3501">
        <v>102194</v>
      </c>
      <c r="J3501">
        <v>61</v>
      </c>
      <c r="K3501" t="s">
        <v>7179</v>
      </c>
      <c r="L3501">
        <v>0</v>
      </c>
      <c r="M3501" t="s">
        <v>5520</v>
      </c>
      <c r="N3501">
        <v>18571.25</v>
      </c>
      <c r="O3501">
        <v>0</v>
      </c>
      <c r="P3501">
        <v>0</v>
      </c>
      <c r="Q3501">
        <v>0</v>
      </c>
      <c r="R3501">
        <v>0</v>
      </c>
      <c r="S3501">
        <v>18571.25</v>
      </c>
    </row>
    <row r="3502" spans="1:19" x14ac:dyDescent="0.35">
      <c r="A3502">
        <v>2024</v>
      </c>
      <c r="B3502" t="s">
        <v>6079</v>
      </c>
      <c r="C3502">
        <v>65</v>
      </c>
      <c r="D3502">
        <v>2</v>
      </c>
      <c r="E3502">
        <v>9</v>
      </c>
      <c r="F3502" t="s">
        <v>777</v>
      </c>
      <c r="G3502" t="s">
        <v>6081</v>
      </c>
      <c r="H3502">
        <v>7</v>
      </c>
      <c r="I3502">
        <v>102194</v>
      </c>
      <c r="J3502">
        <v>61</v>
      </c>
      <c r="K3502" t="s">
        <v>7179</v>
      </c>
      <c r="L3502">
        <v>0</v>
      </c>
      <c r="M3502" t="s">
        <v>5520</v>
      </c>
      <c r="N3502">
        <v>3825.29</v>
      </c>
      <c r="O3502">
        <v>0</v>
      </c>
      <c r="P3502">
        <v>0</v>
      </c>
      <c r="Q3502">
        <v>0</v>
      </c>
      <c r="R3502">
        <v>0</v>
      </c>
      <c r="S3502">
        <v>3825.29</v>
      </c>
    </row>
    <row r="3503" spans="1:19" x14ac:dyDescent="0.35">
      <c r="A3503">
        <v>2024</v>
      </c>
      <c r="B3503" t="s">
        <v>5721</v>
      </c>
      <c r="C3503">
        <v>66</v>
      </c>
      <c r="D3503">
        <v>2</v>
      </c>
      <c r="E3503">
        <v>1</v>
      </c>
      <c r="F3503" t="s">
        <v>745</v>
      </c>
      <c r="G3503" t="s">
        <v>6828</v>
      </c>
      <c r="H3503">
        <v>7</v>
      </c>
      <c r="I3503">
        <v>102194</v>
      </c>
      <c r="J3503">
        <v>61</v>
      </c>
      <c r="K3503" t="s">
        <v>7180</v>
      </c>
      <c r="L3503">
        <v>0</v>
      </c>
      <c r="M3503" t="s">
        <v>5520</v>
      </c>
      <c r="N3503">
        <v>2510.6999999999998</v>
      </c>
      <c r="O3503">
        <v>0</v>
      </c>
      <c r="P3503">
        <v>0</v>
      </c>
      <c r="Q3503">
        <v>0</v>
      </c>
      <c r="R3503">
        <v>0</v>
      </c>
      <c r="S3503">
        <v>2510.6999999999998</v>
      </c>
    </row>
    <row r="3504" spans="1:19" x14ac:dyDescent="0.35">
      <c r="A3504">
        <v>2024</v>
      </c>
      <c r="B3504" t="s">
        <v>5721</v>
      </c>
      <c r="C3504">
        <v>66</v>
      </c>
      <c r="D3504">
        <v>2</v>
      </c>
      <c r="E3504">
        <v>2</v>
      </c>
      <c r="F3504" t="s">
        <v>521</v>
      </c>
      <c r="G3504" t="s">
        <v>6656</v>
      </c>
      <c r="H3504">
        <v>7</v>
      </c>
      <c r="I3504">
        <v>102194</v>
      </c>
      <c r="J3504">
        <v>5</v>
      </c>
      <c r="K3504" t="s">
        <v>7180</v>
      </c>
      <c r="L3504">
        <v>0</v>
      </c>
      <c r="M3504" t="s">
        <v>5520</v>
      </c>
      <c r="N3504">
        <v>0</v>
      </c>
      <c r="O3504">
        <v>6500</v>
      </c>
      <c r="P3504">
        <v>0</v>
      </c>
      <c r="Q3504">
        <v>0</v>
      </c>
      <c r="R3504">
        <v>0</v>
      </c>
      <c r="S3504">
        <v>6500</v>
      </c>
    </row>
    <row r="3505" spans="1:19" x14ac:dyDescent="0.35">
      <c r="A3505">
        <v>2024</v>
      </c>
      <c r="B3505" t="s">
        <v>5721</v>
      </c>
      <c r="C3505">
        <v>66</v>
      </c>
      <c r="D3505">
        <v>2</v>
      </c>
      <c r="E3505">
        <v>3</v>
      </c>
      <c r="F3505" t="s">
        <v>555</v>
      </c>
      <c r="G3505" t="s">
        <v>7082</v>
      </c>
      <c r="H3505">
        <v>7</v>
      </c>
      <c r="I3505">
        <v>102194</v>
      </c>
      <c r="J3505">
        <v>61</v>
      </c>
      <c r="K3505" t="s">
        <v>7179</v>
      </c>
      <c r="L3505">
        <v>0</v>
      </c>
      <c r="M3505" t="s">
        <v>5520</v>
      </c>
      <c r="N3505">
        <v>11137.74</v>
      </c>
      <c r="O3505">
        <v>0</v>
      </c>
      <c r="P3505">
        <v>0</v>
      </c>
      <c r="Q3505">
        <v>6060</v>
      </c>
      <c r="R3505">
        <v>0</v>
      </c>
      <c r="S3505">
        <v>5077.74</v>
      </c>
    </row>
    <row r="3506" spans="1:19" x14ac:dyDescent="0.35">
      <c r="A3506">
        <v>2024</v>
      </c>
      <c r="B3506" t="s">
        <v>5721</v>
      </c>
      <c r="C3506">
        <v>66</v>
      </c>
      <c r="D3506">
        <v>2</v>
      </c>
      <c r="E3506">
        <v>4</v>
      </c>
      <c r="F3506" t="s">
        <v>369</v>
      </c>
      <c r="G3506" t="s">
        <v>5722</v>
      </c>
      <c r="H3506">
        <v>7</v>
      </c>
      <c r="I3506">
        <v>102194</v>
      </c>
      <c r="J3506">
        <v>61</v>
      </c>
      <c r="K3506" t="s">
        <v>7179</v>
      </c>
      <c r="L3506">
        <v>0</v>
      </c>
      <c r="M3506" t="s">
        <v>5520</v>
      </c>
      <c r="N3506">
        <v>15174.98</v>
      </c>
      <c r="O3506">
        <v>5000</v>
      </c>
      <c r="P3506">
        <v>0</v>
      </c>
      <c r="Q3506">
        <v>1100</v>
      </c>
      <c r="R3506">
        <v>0</v>
      </c>
      <c r="S3506">
        <v>19074.98</v>
      </c>
    </row>
    <row r="3507" spans="1:19" x14ac:dyDescent="0.35">
      <c r="A3507">
        <v>2024</v>
      </c>
      <c r="B3507" t="s">
        <v>5721</v>
      </c>
      <c r="C3507">
        <v>66</v>
      </c>
      <c r="D3507">
        <v>2</v>
      </c>
      <c r="E3507">
        <v>7</v>
      </c>
      <c r="F3507" t="s">
        <v>262</v>
      </c>
      <c r="G3507" t="s">
        <v>6435</v>
      </c>
      <c r="H3507">
        <v>7</v>
      </c>
      <c r="I3507">
        <v>102194</v>
      </c>
      <c r="J3507">
        <v>61</v>
      </c>
      <c r="K3507" t="s">
        <v>7179</v>
      </c>
      <c r="L3507">
        <v>0</v>
      </c>
      <c r="M3507" t="s">
        <v>5520</v>
      </c>
      <c r="N3507">
        <v>32664.400000000001</v>
      </c>
      <c r="O3507">
        <v>0</v>
      </c>
      <c r="P3507">
        <v>0</v>
      </c>
      <c r="Q3507">
        <v>0</v>
      </c>
      <c r="R3507">
        <v>0</v>
      </c>
      <c r="S3507">
        <v>32664.400000000001</v>
      </c>
    </row>
    <row r="3508" spans="1:19" x14ac:dyDescent="0.35">
      <c r="A3508">
        <v>2024</v>
      </c>
      <c r="B3508" t="s">
        <v>5721</v>
      </c>
      <c r="C3508">
        <v>66</v>
      </c>
      <c r="D3508">
        <v>2</v>
      </c>
      <c r="E3508">
        <v>9</v>
      </c>
      <c r="F3508" t="s">
        <v>566</v>
      </c>
      <c r="G3508" t="s">
        <v>6233</v>
      </c>
      <c r="H3508">
        <v>7</v>
      </c>
      <c r="I3508">
        <v>102194</v>
      </c>
      <c r="J3508">
        <v>61</v>
      </c>
      <c r="K3508" t="s">
        <v>7180</v>
      </c>
      <c r="L3508">
        <v>0</v>
      </c>
      <c r="M3508" t="s">
        <v>5520</v>
      </c>
      <c r="N3508">
        <v>174246.57</v>
      </c>
      <c r="O3508">
        <v>0</v>
      </c>
      <c r="P3508">
        <v>0</v>
      </c>
      <c r="Q3508">
        <v>2812.4</v>
      </c>
      <c r="R3508">
        <v>0</v>
      </c>
      <c r="S3508">
        <v>171434.17</v>
      </c>
    </row>
    <row r="3509" spans="1:19" x14ac:dyDescent="0.35">
      <c r="A3509">
        <v>2024</v>
      </c>
      <c r="B3509" t="s">
        <v>5721</v>
      </c>
      <c r="C3509">
        <v>66</v>
      </c>
      <c r="D3509">
        <v>2</v>
      </c>
      <c r="E3509">
        <v>10</v>
      </c>
      <c r="F3509" t="s">
        <v>490</v>
      </c>
      <c r="G3509" t="s">
        <v>6764</v>
      </c>
      <c r="H3509">
        <v>7</v>
      </c>
      <c r="I3509">
        <v>102194</v>
      </c>
      <c r="J3509">
        <v>61</v>
      </c>
      <c r="K3509" t="s">
        <v>7180</v>
      </c>
      <c r="L3509">
        <v>0</v>
      </c>
      <c r="M3509" t="s">
        <v>5520</v>
      </c>
      <c r="N3509">
        <v>1232.29</v>
      </c>
      <c r="O3509">
        <v>0</v>
      </c>
      <c r="P3509">
        <v>0</v>
      </c>
      <c r="Q3509">
        <v>0</v>
      </c>
      <c r="R3509">
        <v>0</v>
      </c>
      <c r="S3509">
        <v>1232.29</v>
      </c>
    </row>
    <row r="3510" spans="1:19" x14ac:dyDescent="0.35">
      <c r="A3510">
        <v>2024</v>
      </c>
      <c r="B3510" t="s">
        <v>5721</v>
      </c>
      <c r="C3510">
        <v>66</v>
      </c>
      <c r="D3510">
        <v>2</v>
      </c>
      <c r="E3510">
        <v>11</v>
      </c>
      <c r="F3510" t="s">
        <v>455</v>
      </c>
      <c r="G3510" t="s">
        <v>6234</v>
      </c>
      <c r="H3510">
        <v>7</v>
      </c>
      <c r="I3510">
        <v>102194</v>
      </c>
      <c r="J3510">
        <v>61</v>
      </c>
      <c r="K3510" t="s">
        <v>7179</v>
      </c>
      <c r="L3510">
        <v>0</v>
      </c>
      <c r="M3510" t="s">
        <v>5520</v>
      </c>
      <c r="N3510">
        <v>26167.71</v>
      </c>
      <c r="O3510">
        <v>0</v>
      </c>
      <c r="P3510">
        <v>0</v>
      </c>
      <c r="Q3510">
        <v>3055</v>
      </c>
      <c r="R3510">
        <v>0</v>
      </c>
      <c r="S3510">
        <v>23112.71</v>
      </c>
    </row>
    <row r="3511" spans="1:19" x14ac:dyDescent="0.35">
      <c r="A3511">
        <v>2024</v>
      </c>
      <c r="B3511" t="s">
        <v>5684</v>
      </c>
      <c r="C3511">
        <v>68</v>
      </c>
      <c r="D3511">
        <v>2</v>
      </c>
      <c r="E3511">
        <v>2</v>
      </c>
      <c r="F3511" t="s">
        <v>609</v>
      </c>
      <c r="G3511" t="s">
        <v>6829</v>
      </c>
      <c r="H3511">
        <v>7</v>
      </c>
      <c r="I3511">
        <v>102194</v>
      </c>
      <c r="J3511">
        <v>61</v>
      </c>
      <c r="K3511" t="s">
        <v>7180</v>
      </c>
      <c r="L3511">
        <v>0</v>
      </c>
      <c r="M3511" t="s">
        <v>5520</v>
      </c>
      <c r="N3511">
        <v>-448.92</v>
      </c>
      <c r="O3511">
        <v>0</v>
      </c>
      <c r="P3511">
        <v>0</v>
      </c>
      <c r="Q3511">
        <v>0</v>
      </c>
      <c r="R3511">
        <v>0</v>
      </c>
      <c r="S3511">
        <v>-448.92</v>
      </c>
    </row>
    <row r="3512" spans="1:19" x14ac:dyDescent="0.35">
      <c r="A3512">
        <v>2024</v>
      </c>
      <c r="B3512" t="s">
        <v>5684</v>
      </c>
      <c r="C3512">
        <v>68</v>
      </c>
      <c r="D3512">
        <v>2</v>
      </c>
      <c r="E3512">
        <v>6</v>
      </c>
      <c r="F3512" t="s">
        <v>635</v>
      </c>
      <c r="G3512" t="s">
        <v>6664</v>
      </c>
      <c r="H3512">
        <v>7</v>
      </c>
      <c r="I3512">
        <v>102194</v>
      </c>
      <c r="J3512">
        <v>90</v>
      </c>
      <c r="K3512" t="s">
        <v>7186</v>
      </c>
      <c r="L3512">
        <v>0</v>
      </c>
      <c r="M3512" t="s">
        <v>5520</v>
      </c>
      <c r="N3512">
        <v>1848.91</v>
      </c>
      <c r="O3512">
        <v>0</v>
      </c>
      <c r="P3512">
        <v>0</v>
      </c>
      <c r="Q3512">
        <v>0</v>
      </c>
      <c r="R3512">
        <v>0</v>
      </c>
      <c r="S3512">
        <v>1848.91</v>
      </c>
    </row>
    <row r="3513" spans="1:19" x14ac:dyDescent="0.35">
      <c r="A3513">
        <v>2024</v>
      </c>
      <c r="B3513" t="s">
        <v>5691</v>
      </c>
      <c r="C3513">
        <v>69</v>
      </c>
      <c r="D3513">
        <v>2</v>
      </c>
      <c r="E3513">
        <v>1</v>
      </c>
      <c r="F3513" t="s">
        <v>291</v>
      </c>
      <c r="G3513" t="s">
        <v>6667</v>
      </c>
      <c r="H3513">
        <v>7</v>
      </c>
      <c r="I3513">
        <v>102194</v>
      </c>
      <c r="J3513">
        <v>2</v>
      </c>
      <c r="K3513" t="s">
        <v>7180</v>
      </c>
      <c r="L3513">
        <v>0</v>
      </c>
      <c r="M3513" t="s">
        <v>5520</v>
      </c>
      <c r="N3513">
        <v>3308.75</v>
      </c>
      <c r="O3513">
        <v>0</v>
      </c>
      <c r="P3513">
        <v>0</v>
      </c>
      <c r="Q3513">
        <v>0</v>
      </c>
      <c r="R3513">
        <v>0</v>
      </c>
      <c r="S3513">
        <v>3308.75</v>
      </c>
    </row>
    <row r="3514" spans="1:19" x14ac:dyDescent="0.35">
      <c r="A3514">
        <v>2024</v>
      </c>
      <c r="B3514" t="s">
        <v>5691</v>
      </c>
      <c r="C3514">
        <v>69</v>
      </c>
      <c r="D3514">
        <v>2</v>
      </c>
      <c r="E3514">
        <v>3</v>
      </c>
      <c r="F3514" t="s">
        <v>391</v>
      </c>
      <c r="G3514" t="s">
        <v>6668</v>
      </c>
      <c r="H3514">
        <v>7</v>
      </c>
      <c r="I3514">
        <v>102194</v>
      </c>
      <c r="J3514">
        <v>4</v>
      </c>
      <c r="K3514" t="s">
        <v>7180</v>
      </c>
      <c r="L3514">
        <v>0</v>
      </c>
      <c r="M3514" t="s">
        <v>5520</v>
      </c>
      <c r="N3514">
        <v>6797.22</v>
      </c>
      <c r="O3514">
        <v>6.82</v>
      </c>
      <c r="P3514">
        <v>0</v>
      </c>
      <c r="Q3514">
        <v>0</v>
      </c>
      <c r="R3514">
        <v>0</v>
      </c>
      <c r="S3514">
        <v>6804.04</v>
      </c>
    </row>
    <row r="3515" spans="1:19" x14ac:dyDescent="0.35">
      <c r="A3515">
        <v>2024</v>
      </c>
      <c r="B3515" t="s">
        <v>5691</v>
      </c>
      <c r="C3515">
        <v>69</v>
      </c>
      <c r="D3515">
        <v>2</v>
      </c>
      <c r="E3515">
        <v>5</v>
      </c>
      <c r="F3515" t="s">
        <v>555</v>
      </c>
      <c r="G3515" t="s">
        <v>5692</v>
      </c>
      <c r="H3515">
        <v>7</v>
      </c>
      <c r="I3515">
        <v>102194</v>
      </c>
      <c r="J3515">
        <v>61</v>
      </c>
      <c r="K3515" t="s">
        <v>7179</v>
      </c>
      <c r="L3515">
        <v>0</v>
      </c>
      <c r="M3515" t="s">
        <v>5520</v>
      </c>
      <c r="N3515">
        <v>4847.49</v>
      </c>
      <c r="O3515">
        <v>0</v>
      </c>
      <c r="P3515">
        <v>0</v>
      </c>
      <c r="Q3515">
        <v>0</v>
      </c>
      <c r="R3515">
        <v>0</v>
      </c>
      <c r="S3515">
        <v>4847.49</v>
      </c>
    </row>
    <row r="3516" spans="1:19" x14ac:dyDescent="0.35">
      <c r="A3516">
        <v>2024</v>
      </c>
      <c r="B3516" t="s">
        <v>6092</v>
      </c>
      <c r="C3516">
        <v>70</v>
      </c>
      <c r="D3516">
        <v>2</v>
      </c>
      <c r="E3516">
        <v>1</v>
      </c>
      <c r="F3516" t="s">
        <v>722</v>
      </c>
      <c r="G3516" t="s">
        <v>6235</v>
      </c>
      <c r="H3516">
        <v>7</v>
      </c>
      <c r="I3516">
        <v>102194</v>
      </c>
      <c r="J3516">
        <v>61</v>
      </c>
      <c r="K3516" t="s">
        <v>7180</v>
      </c>
      <c r="L3516">
        <v>0</v>
      </c>
      <c r="M3516" t="s">
        <v>5520</v>
      </c>
      <c r="N3516">
        <v>11718</v>
      </c>
      <c r="O3516">
        <v>0</v>
      </c>
      <c r="P3516">
        <v>0</v>
      </c>
      <c r="Q3516">
        <v>11718</v>
      </c>
      <c r="R3516">
        <v>0</v>
      </c>
      <c r="S3516">
        <v>0</v>
      </c>
    </row>
    <row r="3517" spans="1:19" x14ac:dyDescent="0.35">
      <c r="A3517">
        <v>2024</v>
      </c>
      <c r="B3517" t="s">
        <v>6092</v>
      </c>
      <c r="C3517">
        <v>70</v>
      </c>
      <c r="D3517">
        <v>2</v>
      </c>
      <c r="E3517">
        <v>2</v>
      </c>
      <c r="F3517" t="s">
        <v>391</v>
      </c>
      <c r="G3517" t="s">
        <v>6672</v>
      </c>
      <c r="H3517">
        <v>7</v>
      </c>
      <c r="I3517">
        <v>102194</v>
      </c>
      <c r="J3517">
        <v>1702141</v>
      </c>
      <c r="K3517" t="s">
        <v>7180</v>
      </c>
      <c r="L3517">
        <v>0</v>
      </c>
      <c r="M3517" t="s">
        <v>5520</v>
      </c>
      <c r="N3517">
        <v>5521.83</v>
      </c>
      <c r="O3517">
        <v>0</v>
      </c>
      <c r="P3517">
        <v>0</v>
      </c>
      <c r="Q3517">
        <v>0</v>
      </c>
      <c r="R3517">
        <v>0</v>
      </c>
      <c r="S3517">
        <v>5521.83</v>
      </c>
    </row>
    <row r="3518" spans="1:19" x14ac:dyDescent="0.35">
      <c r="A3518">
        <v>2024</v>
      </c>
      <c r="B3518" t="s">
        <v>6092</v>
      </c>
      <c r="C3518">
        <v>70</v>
      </c>
      <c r="D3518">
        <v>2</v>
      </c>
      <c r="E3518">
        <v>3</v>
      </c>
      <c r="F3518" t="s">
        <v>300</v>
      </c>
      <c r="G3518" t="s">
        <v>6936</v>
      </c>
      <c r="H3518">
        <v>7</v>
      </c>
      <c r="I3518">
        <v>900001</v>
      </c>
      <c r="J3518">
        <v>0</v>
      </c>
      <c r="K3518" t="s">
        <v>7179</v>
      </c>
      <c r="L3518">
        <v>0</v>
      </c>
      <c r="M3518" t="s">
        <v>5520</v>
      </c>
      <c r="N3518">
        <v>6175.11</v>
      </c>
      <c r="O3518">
        <v>0</v>
      </c>
      <c r="P3518">
        <v>0</v>
      </c>
      <c r="Q3518">
        <v>0</v>
      </c>
      <c r="R3518">
        <v>0</v>
      </c>
      <c r="S3518">
        <v>6175.11</v>
      </c>
    </row>
    <row r="3519" spans="1:19" x14ac:dyDescent="0.35">
      <c r="A3519">
        <v>2024</v>
      </c>
      <c r="B3519" t="s">
        <v>6092</v>
      </c>
      <c r="C3519">
        <v>70</v>
      </c>
      <c r="D3519">
        <v>2</v>
      </c>
      <c r="E3519">
        <v>4</v>
      </c>
      <c r="F3519" t="s">
        <v>510</v>
      </c>
      <c r="G3519" t="s">
        <v>6673</v>
      </c>
      <c r="H3519">
        <v>7</v>
      </c>
      <c r="I3519">
        <v>900001</v>
      </c>
      <c r="J3519">
        <v>2</v>
      </c>
      <c r="K3519" t="s">
        <v>7179</v>
      </c>
      <c r="L3519">
        <v>0</v>
      </c>
      <c r="M3519" t="s">
        <v>5520</v>
      </c>
      <c r="N3519">
        <v>1218.82</v>
      </c>
      <c r="O3519">
        <v>0</v>
      </c>
      <c r="P3519">
        <v>0</v>
      </c>
      <c r="Q3519">
        <v>0</v>
      </c>
      <c r="R3519">
        <v>0</v>
      </c>
      <c r="S3519">
        <v>1218.82</v>
      </c>
    </row>
    <row r="3520" spans="1:19" x14ac:dyDescent="0.35">
      <c r="A3520">
        <v>2024</v>
      </c>
      <c r="B3520" t="s">
        <v>6092</v>
      </c>
      <c r="C3520">
        <v>70</v>
      </c>
      <c r="D3520">
        <v>2</v>
      </c>
      <c r="E3520">
        <v>6</v>
      </c>
      <c r="F3520" t="s">
        <v>524</v>
      </c>
      <c r="G3520" t="s">
        <v>6093</v>
      </c>
      <c r="H3520">
        <v>7</v>
      </c>
      <c r="I3520">
        <v>102194</v>
      </c>
      <c r="J3520">
        <v>61</v>
      </c>
      <c r="K3520" t="s">
        <v>7180</v>
      </c>
      <c r="L3520">
        <v>0</v>
      </c>
      <c r="M3520" t="s">
        <v>5520</v>
      </c>
      <c r="N3520">
        <v>79301.850000000006</v>
      </c>
      <c r="O3520">
        <v>0</v>
      </c>
      <c r="P3520">
        <v>0</v>
      </c>
      <c r="Q3520">
        <v>0</v>
      </c>
      <c r="R3520">
        <v>0</v>
      </c>
      <c r="S3520">
        <v>79301.850000000006</v>
      </c>
    </row>
    <row r="3521" spans="1:19" x14ac:dyDescent="0.35">
      <c r="A3521">
        <v>2024</v>
      </c>
      <c r="B3521" t="s">
        <v>6092</v>
      </c>
      <c r="C3521">
        <v>70</v>
      </c>
      <c r="D3521">
        <v>2</v>
      </c>
      <c r="E3521">
        <v>8</v>
      </c>
      <c r="F3521" t="s">
        <v>741</v>
      </c>
      <c r="G3521" t="s">
        <v>6753</v>
      </c>
      <c r="H3521">
        <v>7</v>
      </c>
      <c r="I3521">
        <v>102194</v>
      </c>
      <c r="J3521">
        <v>61</v>
      </c>
      <c r="K3521" t="s">
        <v>7179</v>
      </c>
      <c r="L3521">
        <v>0</v>
      </c>
      <c r="M3521" t="s">
        <v>5520</v>
      </c>
      <c r="N3521">
        <v>8548.2999999999993</v>
      </c>
      <c r="O3521">
        <v>0</v>
      </c>
      <c r="P3521">
        <v>0</v>
      </c>
      <c r="Q3521">
        <v>0</v>
      </c>
      <c r="R3521">
        <v>0</v>
      </c>
      <c r="S3521">
        <v>8548.2999999999993</v>
      </c>
    </row>
    <row r="3522" spans="1:19" x14ac:dyDescent="0.35">
      <c r="A3522">
        <v>2024</v>
      </c>
      <c r="B3522" t="s">
        <v>6092</v>
      </c>
      <c r="C3522">
        <v>70</v>
      </c>
      <c r="D3522">
        <v>2</v>
      </c>
      <c r="E3522">
        <v>10</v>
      </c>
      <c r="F3522" t="s">
        <v>278</v>
      </c>
      <c r="G3522" t="s">
        <v>6676</v>
      </c>
      <c r="H3522">
        <v>7</v>
      </c>
      <c r="I3522">
        <v>102194</v>
      </c>
      <c r="J3522">
        <v>61</v>
      </c>
      <c r="K3522" t="s">
        <v>7180</v>
      </c>
      <c r="L3522">
        <v>0</v>
      </c>
      <c r="M3522" t="s">
        <v>5520</v>
      </c>
      <c r="N3522">
        <v>20115.84</v>
      </c>
      <c r="O3522">
        <v>5256</v>
      </c>
      <c r="P3522">
        <v>0</v>
      </c>
      <c r="Q3522">
        <v>11762.5</v>
      </c>
      <c r="R3522">
        <v>0</v>
      </c>
      <c r="S3522">
        <v>13609.34</v>
      </c>
    </row>
    <row r="3523" spans="1:19" x14ac:dyDescent="0.35">
      <c r="A3523">
        <v>2024</v>
      </c>
      <c r="B3523" t="s">
        <v>6092</v>
      </c>
      <c r="C3523">
        <v>70</v>
      </c>
      <c r="D3523">
        <v>2</v>
      </c>
      <c r="E3523">
        <v>11</v>
      </c>
      <c r="F3523" t="s">
        <v>659</v>
      </c>
      <c r="G3523" t="s">
        <v>6677</v>
      </c>
      <c r="H3523">
        <v>7</v>
      </c>
      <c r="I3523">
        <v>102194</v>
      </c>
      <c r="J3523">
        <v>61</v>
      </c>
      <c r="K3523" t="s">
        <v>7180</v>
      </c>
      <c r="L3523">
        <v>0</v>
      </c>
      <c r="M3523" t="s">
        <v>5520</v>
      </c>
      <c r="N3523">
        <v>33864.019999999997</v>
      </c>
      <c r="O3523">
        <v>0</v>
      </c>
      <c r="P3523">
        <v>0</v>
      </c>
      <c r="Q3523">
        <v>6283.86</v>
      </c>
      <c r="R3523">
        <v>0</v>
      </c>
      <c r="S3523">
        <v>27580.16</v>
      </c>
    </row>
    <row r="3524" spans="1:19" x14ac:dyDescent="0.35">
      <c r="A3524">
        <v>2024</v>
      </c>
      <c r="B3524" t="s">
        <v>6092</v>
      </c>
      <c r="C3524">
        <v>70</v>
      </c>
      <c r="D3524">
        <v>2</v>
      </c>
      <c r="E3524">
        <v>12</v>
      </c>
      <c r="F3524" t="s">
        <v>125</v>
      </c>
      <c r="G3524" t="s">
        <v>6678</v>
      </c>
      <c r="H3524">
        <v>7</v>
      </c>
      <c r="I3524">
        <v>900002</v>
      </c>
      <c r="J3524">
        <v>5</v>
      </c>
      <c r="K3524" t="s">
        <v>7179</v>
      </c>
      <c r="L3524">
        <v>0</v>
      </c>
      <c r="M3524" t="s">
        <v>5520</v>
      </c>
      <c r="N3524">
        <v>5344.96</v>
      </c>
      <c r="O3524">
        <v>0</v>
      </c>
      <c r="P3524">
        <v>0</v>
      </c>
      <c r="Q3524">
        <v>0</v>
      </c>
      <c r="R3524">
        <v>0</v>
      </c>
      <c r="S3524">
        <v>5344.96</v>
      </c>
    </row>
    <row r="3525" spans="1:19" x14ac:dyDescent="0.35">
      <c r="A3525">
        <v>2024</v>
      </c>
      <c r="B3525" t="s">
        <v>5538</v>
      </c>
      <c r="C3525">
        <v>71</v>
      </c>
      <c r="D3525">
        <v>2</v>
      </c>
      <c r="E3525">
        <v>1</v>
      </c>
      <c r="F3525" t="s">
        <v>789</v>
      </c>
      <c r="G3525" t="s">
        <v>6348</v>
      </c>
      <c r="H3525">
        <v>7</v>
      </c>
      <c r="I3525">
        <v>102194</v>
      </c>
      <c r="J3525">
        <v>61</v>
      </c>
      <c r="K3525" t="s">
        <v>7180</v>
      </c>
      <c r="L3525">
        <v>0</v>
      </c>
      <c r="M3525" t="s">
        <v>5520</v>
      </c>
      <c r="N3525">
        <v>4204.84</v>
      </c>
      <c r="O3525">
        <v>6900</v>
      </c>
      <c r="P3525">
        <v>0</v>
      </c>
      <c r="Q3525">
        <v>1105</v>
      </c>
      <c r="R3525">
        <v>0</v>
      </c>
      <c r="S3525">
        <v>9999.84</v>
      </c>
    </row>
    <row r="3526" spans="1:19" x14ac:dyDescent="0.35">
      <c r="A3526">
        <v>2024</v>
      </c>
      <c r="B3526" t="s">
        <v>5538</v>
      </c>
      <c r="C3526">
        <v>71</v>
      </c>
      <c r="D3526">
        <v>2</v>
      </c>
      <c r="E3526">
        <v>2</v>
      </c>
      <c r="F3526" t="s">
        <v>354</v>
      </c>
      <c r="G3526" t="s">
        <v>5642</v>
      </c>
      <c r="H3526">
        <v>7</v>
      </c>
      <c r="I3526">
        <v>102194</v>
      </c>
      <c r="J3526">
        <v>61</v>
      </c>
      <c r="K3526" t="s">
        <v>7179</v>
      </c>
      <c r="L3526">
        <v>0</v>
      </c>
      <c r="M3526" t="s">
        <v>5520</v>
      </c>
      <c r="N3526">
        <v>738146.89</v>
      </c>
      <c r="O3526">
        <v>73038.559999999998</v>
      </c>
      <c r="P3526">
        <v>0</v>
      </c>
      <c r="Q3526">
        <v>0</v>
      </c>
      <c r="R3526">
        <v>0</v>
      </c>
      <c r="S3526">
        <v>811185.45</v>
      </c>
    </row>
    <row r="3527" spans="1:19" x14ac:dyDescent="0.35">
      <c r="A3527">
        <v>2024</v>
      </c>
      <c r="B3527" t="s">
        <v>5538</v>
      </c>
      <c r="C3527">
        <v>71</v>
      </c>
      <c r="D3527">
        <v>2</v>
      </c>
      <c r="E3527">
        <v>3</v>
      </c>
      <c r="F3527" t="s">
        <v>366</v>
      </c>
      <c r="G3527" t="s">
        <v>6335</v>
      </c>
      <c r="H3527">
        <v>7</v>
      </c>
      <c r="I3527">
        <v>102194</v>
      </c>
      <c r="J3527">
        <v>61</v>
      </c>
      <c r="K3527" t="s">
        <v>7179</v>
      </c>
      <c r="L3527">
        <v>0</v>
      </c>
      <c r="M3527" t="s">
        <v>5520</v>
      </c>
      <c r="N3527">
        <v>67874.09</v>
      </c>
      <c r="O3527">
        <v>3696.07</v>
      </c>
      <c r="P3527">
        <v>0</v>
      </c>
      <c r="Q3527">
        <v>0</v>
      </c>
      <c r="R3527">
        <v>0</v>
      </c>
      <c r="S3527">
        <v>71570.16</v>
      </c>
    </row>
    <row r="3528" spans="1:19" x14ac:dyDescent="0.35">
      <c r="A3528">
        <v>2024</v>
      </c>
      <c r="B3528" t="s">
        <v>5538</v>
      </c>
      <c r="C3528">
        <v>71</v>
      </c>
      <c r="D3528">
        <v>2</v>
      </c>
      <c r="E3528">
        <v>6</v>
      </c>
      <c r="F3528" t="s">
        <v>480</v>
      </c>
      <c r="G3528" t="s">
        <v>5617</v>
      </c>
      <c r="H3528">
        <v>7</v>
      </c>
      <c r="I3528">
        <v>102194</v>
      </c>
      <c r="J3528">
        <v>61</v>
      </c>
      <c r="K3528" t="s">
        <v>7180</v>
      </c>
      <c r="L3528">
        <v>0</v>
      </c>
      <c r="M3528" t="s">
        <v>5520</v>
      </c>
      <c r="N3528">
        <v>21296.55</v>
      </c>
      <c r="O3528">
        <v>0</v>
      </c>
      <c r="P3528">
        <v>0</v>
      </c>
      <c r="Q3528">
        <v>0</v>
      </c>
      <c r="R3528">
        <v>0</v>
      </c>
      <c r="S3528">
        <v>21296.55</v>
      </c>
    </row>
    <row r="3529" spans="1:19" x14ac:dyDescent="0.35">
      <c r="A3529">
        <v>2024</v>
      </c>
      <c r="B3529" t="s">
        <v>5538</v>
      </c>
      <c r="C3529">
        <v>71</v>
      </c>
      <c r="D3529">
        <v>2</v>
      </c>
      <c r="E3529">
        <v>7</v>
      </c>
      <c r="F3529" t="s">
        <v>629</v>
      </c>
      <c r="G3529" t="s">
        <v>6236</v>
      </c>
      <c r="H3529">
        <v>7</v>
      </c>
      <c r="I3529">
        <v>102194</v>
      </c>
      <c r="J3529">
        <v>61</v>
      </c>
      <c r="K3529" t="s">
        <v>7179</v>
      </c>
      <c r="L3529">
        <v>0</v>
      </c>
      <c r="M3529" t="s">
        <v>5520</v>
      </c>
      <c r="N3529">
        <v>47253.86</v>
      </c>
      <c r="O3529">
        <v>0</v>
      </c>
      <c r="P3529">
        <v>0</v>
      </c>
      <c r="Q3529">
        <v>0</v>
      </c>
      <c r="R3529">
        <v>0</v>
      </c>
      <c r="S3529">
        <v>47253.86</v>
      </c>
    </row>
    <row r="3530" spans="1:19" x14ac:dyDescent="0.35">
      <c r="A3530">
        <v>2024</v>
      </c>
      <c r="B3530" t="s">
        <v>5538</v>
      </c>
      <c r="C3530">
        <v>71</v>
      </c>
      <c r="D3530">
        <v>2</v>
      </c>
      <c r="E3530">
        <v>8</v>
      </c>
      <c r="F3530" t="s">
        <v>311</v>
      </c>
      <c r="G3530" t="s">
        <v>6237</v>
      </c>
      <c r="H3530">
        <v>7</v>
      </c>
      <c r="I3530">
        <v>102194</v>
      </c>
      <c r="J3530">
        <v>61</v>
      </c>
      <c r="K3530" t="s">
        <v>7179</v>
      </c>
      <c r="L3530">
        <v>0</v>
      </c>
      <c r="M3530" t="s">
        <v>5520</v>
      </c>
      <c r="N3530">
        <v>79288.28</v>
      </c>
      <c r="O3530">
        <v>15000</v>
      </c>
      <c r="P3530">
        <v>0</v>
      </c>
      <c r="Q3530">
        <v>5000</v>
      </c>
      <c r="R3530">
        <v>0</v>
      </c>
      <c r="S3530">
        <v>89288.28</v>
      </c>
    </row>
    <row r="3531" spans="1:19" x14ac:dyDescent="0.35">
      <c r="A3531">
        <v>2024</v>
      </c>
      <c r="B3531" t="s">
        <v>5538</v>
      </c>
      <c r="C3531">
        <v>71</v>
      </c>
      <c r="D3531">
        <v>2</v>
      </c>
      <c r="E3531">
        <v>9</v>
      </c>
      <c r="F3531" t="s">
        <v>578</v>
      </c>
      <c r="G3531" t="s">
        <v>5724</v>
      </c>
      <c r="H3531">
        <v>7</v>
      </c>
      <c r="I3531">
        <v>102194</v>
      </c>
      <c r="J3531">
        <v>61</v>
      </c>
      <c r="K3531" t="s">
        <v>7180</v>
      </c>
      <c r="L3531">
        <v>0</v>
      </c>
      <c r="M3531" t="s">
        <v>5520</v>
      </c>
      <c r="N3531">
        <v>29516.25</v>
      </c>
      <c r="O3531">
        <v>0</v>
      </c>
      <c r="P3531">
        <v>0</v>
      </c>
      <c r="Q3531">
        <v>7725</v>
      </c>
      <c r="R3531">
        <v>0</v>
      </c>
      <c r="S3531">
        <v>21791.25</v>
      </c>
    </row>
    <row r="3532" spans="1:19" x14ac:dyDescent="0.35">
      <c r="A3532">
        <v>2024</v>
      </c>
      <c r="B3532" t="s">
        <v>5538</v>
      </c>
      <c r="C3532">
        <v>71</v>
      </c>
      <c r="D3532">
        <v>2</v>
      </c>
      <c r="E3532">
        <v>12</v>
      </c>
      <c r="F3532" t="s">
        <v>278</v>
      </c>
      <c r="G3532" t="s">
        <v>5615</v>
      </c>
      <c r="H3532">
        <v>7</v>
      </c>
      <c r="I3532">
        <v>102194</v>
      </c>
      <c r="J3532">
        <v>61</v>
      </c>
      <c r="K3532" t="s">
        <v>7180</v>
      </c>
      <c r="L3532">
        <v>0</v>
      </c>
      <c r="M3532" t="s">
        <v>5520</v>
      </c>
      <c r="N3532">
        <v>342308.97</v>
      </c>
      <c r="O3532">
        <v>92285.81</v>
      </c>
      <c r="P3532">
        <v>0</v>
      </c>
      <c r="Q3532">
        <v>40407.29</v>
      </c>
      <c r="R3532">
        <v>0</v>
      </c>
      <c r="S3532">
        <v>394187.49</v>
      </c>
    </row>
    <row r="3533" spans="1:19" x14ac:dyDescent="0.35">
      <c r="A3533">
        <v>2024</v>
      </c>
      <c r="B3533" t="s">
        <v>5538</v>
      </c>
      <c r="C3533">
        <v>71</v>
      </c>
      <c r="D3533">
        <v>2</v>
      </c>
      <c r="E3533">
        <v>13</v>
      </c>
      <c r="F3533" t="s">
        <v>531</v>
      </c>
      <c r="G3533" t="s">
        <v>5630</v>
      </c>
      <c r="H3533">
        <v>7</v>
      </c>
      <c r="I3533">
        <v>102194</v>
      </c>
      <c r="J3533">
        <v>61</v>
      </c>
      <c r="K3533" t="s">
        <v>7179</v>
      </c>
      <c r="L3533">
        <v>0</v>
      </c>
      <c r="M3533" t="s">
        <v>5520</v>
      </c>
      <c r="N3533">
        <v>144351.57</v>
      </c>
      <c r="O3533">
        <v>0</v>
      </c>
      <c r="P3533">
        <v>0</v>
      </c>
      <c r="Q3533">
        <v>0</v>
      </c>
      <c r="R3533">
        <v>0</v>
      </c>
      <c r="S3533">
        <v>144351.57</v>
      </c>
    </row>
    <row r="3534" spans="1:19" x14ac:dyDescent="0.35">
      <c r="A3534">
        <v>2024</v>
      </c>
      <c r="B3534" t="s">
        <v>6455</v>
      </c>
      <c r="C3534">
        <v>72</v>
      </c>
      <c r="D3534">
        <v>2</v>
      </c>
      <c r="E3534">
        <v>4</v>
      </c>
      <c r="F3534" t="s">
        <v>792</v>
      </c>
      <c r="G3534" t="s">
        <v>6682</v>
      </c>
      <c r="H3534">
        <v>7</v>
      </c>
      <c r="I3534">
        <v>102194</v>
      </c>
      <c r="J3534">
        <v>6</v>
      </c>
      <c r="K3534" t="s">
        <v>7180</v>
      </c>
      <c r="L3534">
        <v>0</v>
      </c>
      <c r="M3534" t="s">
        <v>5520</v>
      </c>
      <c r="N3534">
        <v>4156</v>
      </c>
      <c r="O3534">
        <v>0</v>
      </c>
      <c r="P3534">
        <v>0</v>
      </c>
      <c r="Q3534">
        <v>0</v>
      </c>
      <c r="R3534">
        <v>0</v>
      </c>
      <c r="S3534">
        <v>4156</v>
      </c>
    </row>
    <row r="3535" spans="1:19" x14ac:dyDescent="0.35">
      <c r="A3535">
        <v>2024</v>
      </c>
      <c r="B3535" t="s">
        <v>5594</v>
      </c>
      <c r="C3535">
        <v>73</v>
      </c>
      <c r="D3535">
        <v>2</v>
      </c>
      <c r="E3535">
        <v>1</v>
      </c>
      <c r="F3535" t="s">
        <v>794</v>
      </c>
      <c r="G3535" t="s">
        <v>6683</v>
      </c>
      <c r="H3535">
        <v>7</v>
      </c>
      <c r="I3535">
        <v>102194</v>
      </c>
      <c r="J3535">
        <v>61</v>
      </c>
      <c r="K3535" t="s">
        <v>7180</v>
      </c>
      <c r="L3535">
        <v>0</v>
      </c>
      <c r="M3535" t="s">
        <v>5520</v>
      </c>
      <c r="N3535">
        <v>38110.160000000003</v>
      </c>
      <c r="O3535">
        <v>0</v>
      </c>
      <c r="P3535">
        <v>0</v>
      </c>
      <c r="Q3535">
        <v>5786</v>
      </c>
      <c r="R3535">
        <v>0</v>
      </c>
      <c r="S3535">
        <v>32324.16</v>
      </c>
    </row>
    <row r="3536" spans="1:19" x14ac:dyDescent="0.35">
      <c r="A3536">
        <v>2024</v>
      </c>
      <c r="B3536" t="s">
        <v>5594</v>
      </c>
      <c r="C3536">
        <v>73</v>
      </c>
      <c r="D3536">
        <v>2</v>
      </c>
      <c r="E3536">
        <v>7</v>
      </c>
      <c r="F3536" t="s">
        <v>314</v>
      </c>
      <c r="G3536" t="s">
        <v>5747</v>
      </c>
      <c r="H3536">
        <v>7</v>
      </c>
      <c r="I3536">
        <v>102194</v>
      </c>
      <c r="J3536">
        <v>61</v>
      </c>
      <c r="K3536" t="s">
        <v>7179</v>
      </c>
      <c r="L3536">
        <v>0</v>
      </c>
      <c r="M3536" t="s">
        <v>5520</v>
      </c>
      <c r="N3536">
        <v>35977.269999999997</v>
      </c>
      <c r="O3536">
        <v>0</v>
      </c>
      <c r="P3536">
        <v>0</v>
      </c>
      <c r="Q3536">
        <v>0</v>
      </c>
      <c r="R3536">
        <v>0</v>
      </c>
      <c r="S3536">
        <v>35977.269999999997</v>
      </c>
    </row>
    <row r="3537" spans="1:19" x14ac:dyDescent="0.35">
      <c r="A3537">
        <v>2024</v>
      </c>
      <c r="B3537" t="s">
        <v>5594</v>
      </c>
      <c r="C3537">
        <v>73</v>
      </c>
      <c r="D3537">
        <v>2</v>
      </c>
      <c r="E3537">
        <v>10</v>
      </c>
      <c r="F3537" t="s">
        <v>671</v>
      </c>
      <c r="G3537" t="s">
        <v>6239</v>
      </c>
      <c r="H3537">
        <v>7</v>
      </c>
      <c r="I3537">
        <v>102194</v>
      </c>
      <c r="J3537">
        <v>61</v>
      </c>
      <c r="K3537" t="s">
        <v>7180</v>
      </c>
      <c r="L3537">
        <v>0</v>
      </c>
      <c r="M3537" t="s">
        <v>5520</v>
      </c>
      <c r="N3537">
        <v>23199.06</v>
      </c>
      <c r="O3537">
        <v>6334</v>
      </c>
      <c r="P3537">
        <v>0</v>
      </c>
      <c r="Q3537">
        <v>0</v>
      </c>
      <c r="R3537">
        <v>0</v>
      </c>
      <c r="S3537">
        <v>29533.06</v>
      </c>
    </row>
    <row r="3538" spans="1:19" x14ac:dyDescent="0.35">
      <c r="A3538">
        <v>2024</v>
      </c>
      <c r="B3538" t="s">
        <v>5594</v>
      </c>
      <c r="C3538">
        <v>73</v>
      </c>
      <c r="D3538">
        <v>2</v>
      </c>
      <c r="E3538">
        <v>13</v>
      </c>
      <c r="F3538" t="s">
        <v>455</v>
      </c>
      <c r="G3538" t="s">
        <v>6754</v>
      </c>
      <c r="H3538">
        <v>7</v>
      </c>
      <c r="I3538">
        <v>102194</v>
      </c>
      <c r="J3538">
        <v>61</v>
      </c>
      <c r="K3538" t="s">
        <v>7180</v>
      </c>
      <c r="L3538">
        <v>0</v>
      </c>
      <c r="M3538" t="s">
        <v>5520</v>
      </c>
      <c r="N3538">
        <v>10700.77</v>
      </c>
      <c r="O3538">
        <v>0</v>
      </c>
      <c r="P3538">
        <v>0</v>
      </c>
      <c r="Q3538">
        <v>0</v>
      </c>
      <c r="R3538">
        <v>0</v>
      </c>
      <c r="S3538">
        <v>10700.77</v>
      </c>
    </row>
    <row r="3539" spans="1:19" x14ac:dyDescent="0.35">
      <c r="A3539">
        <v>2024</v>
      </c>
      <c r="B3539" t="s">
        <v>5876</v>
      </c>
      <c r="C3539">
        <v>74</v>
      </c>
      <c r="D3539">
        <v>2</v>
      </c>
      <c r="E3539">
        <v>8</v>
      </c>
      <c r="F3539" t="s">
        <v>801</v>
      </c>
      <c r="G3539" t="s">
        <v>6488</v>
      </c>
      <c r="H3539">
        <v>7</v>
      </c>
      <c r="I3539">
        <v>102194</v>
      </c>
      <c r="J3539">
        <v>61</v>
      </c>
      <c r="K3539" t="s">
        <v>7179</v>
      </c>
      <c r="L3539">
        <v>0</v>
      </c>
      <c r="M3539" t="s">
        <v>5520</v>
      </c>
      <c r="N3539">
        <v>392.7</v>
      </c>
      <c r="O3539">
        <v>0.39</v>
      </c>
      <c r="P3539">
        <v>0</v>
      </c>
      <c r="Q3539">
        <v>0</v>
      </c>
      <c r="R3539">
        <v>0</v>
      </c>
      <c r="S3539">
        <v>393.09</v>
      </c>
    </row>
    <row r="3540" spans="1:19" x14ac:dyDescent="0.35">
      <c r="A3540">
        <v>2024</v>
      </c>
      <c r="B3540" t="s">
        <v>6099</v>
      </c>
      <c r="C3540">
        <v>75</v>
      </c>
      <c r="D3540">
        <v>2</v>
      </c>
      <c r="E3540">
        <v>1</v>
      </c>
      <c r="F3540" t="s">
        <v>802</v>
      </c>
      <c r="G3540" t="s">
        <v>7083</v>
      </c>
      <c r="H3540">
        <v>7</v>
      </c>
      <c r="I3540">
        <v>102194</v>
      </c>
      <c r="J3540">
        <v>61</v>
      </c>
      <c r="K3540" t="s">
        <v>7179</v>
      </c>
      <c r="L3540">
        <v>0</v>
      </c>
      <c r="M3540" t="s">
        <v>5520</v>
      </c>
      <c r="N3540">
        <v>14167.81</v>
      </c>
      <c r="O3540">
        <v>0</v>
      </c>
      <c r="P3540">
        <v>0</v>
      </c>
      <c r="Q3540">
        <v>0</v>
      </c>
      <c r="R3540">
        <v>0</v>
      </c>
      <c r="S3540">
        <v>14167.81</v>
      </c>
    </row>
    <row r="3541" spans="1:19" x14ac:dyDescent="0.35">
      <c r="A3541">
        <v>2024</v>
      </c>
      <c r="B3541" t="s">
        <v>6099</v>
      </c>
      <c r="C3541">
        <v>75</v>
      </c>
      <c r="D3541">
        <v>2</v>
      </c>
      <c r="E3541">
        <v>5</v>
      </c>
      <c r="F3541" t="s">
        <v>803</v>
      </c>
      <c r="G3541" t="s">
        <v>6755</v>
      </c>
      <c r="H3541">
        <v>7</v>
      </c>
      <c r="I3541">
        <v>102194</v>
      </c>
      <c r="J3541">
        <v>61</v>
      </c>
      <c r="K3541" t="s">
        <v>7179</v>
      </c>
      <c r="L3541">
        <v>0</v>
      </c>
      <c r="M3541" t="s">
        <v>5520</v>
      </c>
      <c r="N3541">
        <v>0</v>
      </c>
      <c r="O3541">
        <v>37.74</v>
      </c>
      <c r="P3541">
        <v>0</v>
      </c>
      <c r="Q3541">
        <v>0</v>
      </c>
      <c r="R3541">
        <v>0</v>
      </c>
      <c r="S3541">
        <v>37.74</v>
      </c>
    </row>
    <row r="3542" spans="1:19" x14ac:dyDescent="0.35">
      <c r="A3542">
        <v>2024</v>
      </c>
      <c r="B3542" t="s">
        <v>6099</v>
      </c>
      <c r="C3542">
        <v>75</v>
      </c>
      <c r="D3542">
        <v>2</v>
      </c>
      <c r="E3542">
        <v>6</v>
      </c>
      <c r="F3542" t="s">
        <v>515</v>
      </c>
      <c r="G3542" t="s">
        <v>6101</v>
      </c>
      <c r="H3542">
        <v>7</v>
      </c>
      <c r="I3542">
        <v>102194</v>
      </c>
      <c r="J3542">
        <v>61</v>
      </c>
      <c r="K3542" t="s">
        <v>7179</v>
      </c>
      <c r="L3542">
        <v>0</v>
      </c>
      <c r="M3542" t="s">
        <v>5520</v>
      </c>
      <c r="N3542">
        <v>1463.6</v>
      </c>
      <c r="O3542">
        <v>0</v>
      </c>
      <c r="P3542">
        <v>0</v>
      </c>
      <c r="Q3542">
        <v>0</v>
      </c>
      <c r="R3542">
        <v>0</v>
      </c>
      <c r="S3542">
        <v>1463.6</v>
      </c>
    </row>
    <row r="3543" spans="1:19" x14ac:dyDescent="0.35">
      <c r="A3543">
        <v>2024</v>
      </c>
      <c r="B3543" t="s">
        <v>5758</v>
      </c>
      <c r="C3543">
        <v>76</v>
      </c>
      <c r="D3543">
        <v>2</v>
      </c>
      <c r="E3543">
        <v>10</v>
      </c>
      <c r="F3543" t="s">
        <v>690</v>
      </c>
      <c r="G3543" t="s">
        <v>6696</v>
      </c>
      <c r="H3543">
        <v>7</v>
      </c>
      <c r="I3543">
        <v>102194</v>
      </c>
      <c r="J3543">
        <v>555</v>
      </c>
      <c r="K3543" t="s">
        <v>7187</v>
      </c>
      <c r="L3543">
        <v>0</v>
      </c>
      <c r="M3543" t="s">
        <v>5520</v>
      </c>
      <c r="N3543">
        <v>33450.68</v>
      </c>
      <c r="O3543">
        <v>0</v>
      </c>
      <c r="P3543">
        <v>0</v>
      </c>
      <c r="Q3543">
        <v>0</v>
      </c>
      <c r="R3543">
        <v>0</v>
      </c>
      <c r="S3543">
        <v>33450.68</v>
      </c>
    </row>
    <row r="3544" spans="1:19" x14ac:dyDescent="0.35">
      <c r="A3544">
        <v>2024</v>
      </c>
      <c r="B3544" t="s">
        <v>5758</v>
      </c>
      <c r="C3544">
        <v>76</v>
      </c>
      <c r="D3544">
        <v>2</v>
      </c>
      <c r="E3544">
        <v>12</v>
      </c>
      <c r="F3544" t="s">
        <v>417</v>
      </c>
      <c r="G3544" t="s">
        <v>6697</v>
      </c>
      <c r="H3544">
        <v>7</v>
      </c>
      <c r="I3544">
        <v>102194</v>
      </c>
      <c r="J3544">
        <v>3</v>
      </c>
      <c r="K3544" t="s">
        <v>7180</v>
      </c>
      <c r="L3544">
        <v>0</v>
      </c>
      <c r="M3544" t="s">
        <v>5520</v>
      </c>
      <c r="N3544">
        <v>12868.07</v>
      </c>
      <c r="O3544">
        <v>36000</v>
      </c>
      <c r="P3544">
        <v>0</v>
      </c>
      <c r="Q3544">
        <v>0</v>
      </c>
      <c r="R3544">
        <v>0</v>
      </c>
      <c r="S3544">
        <v>48868.07</v>
      </c>
    </row>
    <row r="3545" spans="1:19" x14ac:dyDescent="0.35">
      <c r="A3545">
        <v>2024</v>
      </c>
      <c r="B3545" t="s">
        <v>5770</v>
      </c>
      <c r="C3545">
        <v>77</v>
      </c>
      <c r="D3545">
        <v>2</v>
      </c>
      <c r="E3545">
        <v>6</v>
      </c>
      <c r="F3545" t="s">
        <v>564</v>
      </c>
      <c r="G3545" t="s">
        <v>6241</v>
      </c>
      <c r="H3545">
        <v>7</v>
      </c>
      <c r="I3545">
        <v>102194</v>
      </c>
      <c r="J3545">
        <v>61</v>
      </c>
      <c r="K3545" t="s">
        <v>7179</v>
      </c>
      <c r="L3545">
        <v>0</v>
      </c>
      <c r="M3545" t="s">
        <v>5520</v>
      </c>
      <c r="N3545">
        <v>43736.72</v>
      </c>
      <c r="O3545">
        <v>0</v>
      </c>
      <c r="P3545">
        <v>0</v>
      </c>
      <c r="Q3545">
        <v>0</v>
      </c>
      <c r="R3545">
        <v>0</v>
      </c>
      <c r="S3545">
        <v>43736.72</v>
      </c>
    </row>
    <row r="3546" spans="1:19" x14ac:dyDescent="0.35">
      <c r="A3546">
        <v>2024</v>
      </c>
      <c r="B3546" t="s">
        <v>5770</v>
      </c>
      <c r="C3546">
        <v>77</v>
      </c>
      <c r="D3546">
        <v>2</v>
      </c>
      <c r="E3546">
        <v>8</v>
      </c>
      <c r="F3546" t="s">
        <v>254</v>
      </c>
      <c r="G3546" t="s">
        <v>6756</v>
      </c>
      <c r="H3546">
        <v>7</v>
      </c>
      <c r="I3546">
        <v>102194</v>
      </c>
      <c r="J3546">
        <v>61</v>
      </c>
      <c r="K3546" t="s">
        <v>7180</v>
      </c>
      <c r="L3546">
        <v>0</v>
      </c>
      <c r="M3546" t="s">
        <v>5520</v>
      </c>
      <c r="N3546">
        <v>35225.01</v>
      </c>
      <c r="O3546">
        <v>715</v>
      </c>
      <c r="P3546">
        <v>0</v>
      </c>
      <c r="Q3546">
        <v>9600</v>
      </c>
      <c r="R3546">
        <v>0</v>
      </c>
      <c r="S3546">
        <v>26340.01</v>
      </c>
    </row>
    <row r="3547" spans="1:19" x14ac:dyDescent="0.35">
      <c r="A3547">
        <v>2024</v>
      </c>
      <c r="B3547" t="s">
        <v>5578</v>
      </c>
      <c r="C3547">
        <v>79</v>
      </c>
      <c r="D3547">
        <v>2</v>
      </c>
      <c r="E3547">
        <v>1</v>
      </c>
      <c r="F3547" t="s">
        <v>554</v>
      </c>
      <c r="G3547" t="s">
        <v>5727</v>
      </c>
      <c r="H3547">
        <v>7</v>
      </c>
      <c r="I3547">
        <v>102194</v>
      </c>
      <c r="J3547">
        <v>61</v>
      </c>
      <c r="K3547" t="s">
        <v>7179</v>
      </c>
      <c r="L3547">
        <v>0</v>
      </c>
      <c r="M3547" t="s">
        <v>5520</v>
      </c>
      <c r="N3547">
        <v>723214.72</v>
      </c>
      <c r="O3547">
        <v>24500</v>
      </c>
      <c r="P3547">
        <v>0</v>
      </c>
      <c r="Q3547">
        <v>24500</v>
      </c>
      <c r="R3547">
        <v>0</v>
      </c>
      <c r="S3547">
        <v>723214.72</v>
      </c>
    </row>
    <row r="3548" spans="1:19" x14ac:dyDescent="0.35">
      <c r="A3548">
        <v>2024</v>
      </c>
      <c r="B3548" t="s">
        <v>5578</v>
      </c>
      <c r="C3548">
        <v>79</v>
      </c>
      <c r="D3548">
        <v>2</v>
      </c>
      <c r="E3548">
        <v>8</v>
      </c>
      <c r="F3548" t="s">
        <v>490</v>
      </c>
      <c r="G3548" t="s">
        <v>5579</v>
      </c>
      <c r="H3548">
        <v>7</v>
      </c>
      <c r="I3548">
        <v>102194</v>
      </c>
      <c r="J3548">
        <v>61</v>
      </c>
      <c r="K3548" t="s">
        <v>7179</v>
      </c>
      <c r="L3548">
        <v>0</v>
      </c>
      <c r="M3548" t="s">
        <v>5520</v>
      </c>
      <c r="N3548">
        <v>90151.3</v>
      </c>
      <c r="O3548">
        <v>13500</v>
      </c>
      <c r="P3548">
        <v>0</v>
      </c>
      <c r="Q3548">
        <v>9322.73</v>
      </c>
      <c r="R3548">
        <v>0</v>
      </c>
      <c r="S3548">
        <v>94328.57</v>
      </c>
    </row>
    <row r="3549" spans="1:19" x14ac:dyDescent="0.35">
      <c r="A3549">
        <v>2024</v>
      </c>
      <c r="B3549" t="s">
        <v>5578</v>
      </c>
      <c r="C3549">
        <v>79</v>
      </c>
      <c r="D3549">
        <v>2</v>
      </c>
      <c r="E3549">
        <v>10</v>
      </c>
      <c r="F3549" t="s">
        <v>282</v>
      </c>
      <c r="G3549" t="s">
        <v>5807</v>
      </c>
      <c r="H3549">
        <v>7</v>
      </c>
      <c r="I3549">
        <v>102194</v>
      </c>
      <c r="J3549">
        <v>61</v>
      </c>
      <c r="K3549" t="s">
        <v>7179</v>
      </c>
      <c r="L3549">
        <v>0</v>
      </c>
      <c r="M3549" t="s">
        <v>5520</v>
      </c>
      <c r="N3549">
        <v>32634.43</v>
      </c>
      <c r="O3549">
        <v>0</v>
      </c>
      <c r="P3549">
        <v>0</v>
      </c>
      <c r="Q3549">
        <v>0</v>
      </c>
      <c r="R3549">
        <v>0</v>
      </c>
      <c r="S3549">
        <v>32634.43</v>
      </c>
    </row>
    <row r="3550" spans="1:19" x14ac:dyDescent="0.35">
      <c r="A3550">
        <v>2024</v>
      </c>
      <c r="B3550" t="s">
        <v>5578</v>
      </c>
      <c r="C3550">
        <v>79</v>
      </c>
      <c r="D3550">
        <v>2</v>
      </c>
      <c r="E3550">
        <v>11</v>
      </c>
      <c r="F3550" t="s">
        <v>125</v>
      </c>
      <c r="G3550" t="s">
        <v>6244</v>
      </c>
      <c r="H3550">
        <v>7</v>
      </c>
      <c r="I3550">
        <v>102194</v>
      </c>
      <c r="J3550">
        <v>61</v>
      </c>
      <c r="K3550" t="s">
        <v>7180</v>
      </c>
      <c r="L3550">
        <v>0</v>
      </c>
      <c r="M3550" t="s">
        <v>5520</v>
      </c>
      <c r="N3550">
        <v>554648.12</v>
      </c>
      <c r="O3550">
        <v>28553.91</v>
      </c>
      <c r="P3550">
        <v>0</v>
      </c>
      <c r="Q3550">
        <v>0</v>
      </c>
      <c r="R3550">
        <v>0</v>
      </c>
      <c r="S3550">
        <v>583202.03</v>
      </c>
    </row>
    <row r="3551" spans="1:19" x14ac:dyDescent="0.35">
      <c r="A3551">
        <v>2024</v>
      </c>
      <c r="B3551" t="s">
        <v>5578</v>
      </c>
      <c r="C3551">
        <v>79</v>
      </c>
      <c r="D3551">
        <v>2</v>
      </c>
      <c r="E3551">
        <v>13</v>
      </c>
      <c r="F3551" t="s">
        <v>820</v>
      </c>
      <c r="G3551" t="s">
        <v>5852</v>
      </c>
      <c r="H3551">
        <v>7</v>
      </c>
      <c r="I3551">
        <v>102194</v>
      </c>
      <c r="J3551">
        <v>61</v>
      </c>
      <c r="K3551" t="s">
        <v>7179</v>
      </c>
      <c r="L3551">
        <v>0</v>
      </c>
      <c r="M3551" t="s">
        <v>5520</v>
      </c>
      <c r="N3551">
        <v>225931.5</v>
      </c>
      <c r="O3551">
        <v>130756</v>
      </c>
      <c r="P3551">
        <v>0</v>
      </c>
      <c r="Q3551">
        <v>0</v>
      </c>
      <c r="R3551">
        <v>0</v>
      </c>
      <c r="S3551">
        <v>356687.5</v>
      </c>
    </row>
    <row r="3552" spans="1:19" x14ac:dyDescent="0.35">
      <c r="A3552">
        <v>2024</v>
      </c>
      <c r="B3552" t="s">
        <v>5567</v>
      </c>
      <c r="C3552">
        <v>80</v>
      </c>
      <c r="D3552">
        <v>2</v>
      </c>
      <c r="E3552">
        <v>2</v>
      </c>
      <c r="F3552" t="s">
        <v>254</v>
      </c>
      <c r="G3552" t="s">
        <v>6245</v>
      </c>
      <c r="H3552">
        <v>7</v>
      </c>
      <c r="I3552">
        <v>102194</v>
      </c>
      <c r="J3552">
        <v>61</v>
      </c>
      <c r="K3552" t="s">
        <v>7179</v>
      </c>
      <c r="L3552">
        <v>0</v>
      </c>
      <c r="M3552" t="s">
        <v>5520</v>
      </c>
      <c r="N3552">
        <v>10897.01</v>
      </c>
      <c r="O3552">
        <v>0</v>
      </c>
      <c r="P3552">
        <v>0</v>
      </c>
      <c r="Q3552">
        <v>0</v>
      </c>
      <c r="R3552">
        <v>0</v>
      </c>
      <c r="S3552">
        <v>10897.01</v>
      </c>
    </row>
    <row r="3553" spans="1:19" x14ac:dyDescent="0.35">
      <c r="A3553">
        <v>2024</v>
      </c>
      <c r="B3553" t="s">
        <v>5567</v>
      </c>
      <c r="C3553">
        <v>80</v>
      </c>
      <c r="D3553">
        <v>2</v>
      </c>
      <c r="E3553">
        <v>3</v>
      </c>
      <c r="F3553" t="s">
        <v>480</v>
      </c>
      <c r="G3553" t="s">
        <v>6246</v>
      </c>
      <c r="H3553">
        <v>7</v>
      </c>
      <c r="I3553">
        <v>102194</v>
      </c>
      <c r="J3553">
        <v>61</v>
      </c>
      <c r="K3553" t="s">
        <v>7179</v>
      </c>
      <c r="L3553">
        <v>0</v>
      </c>
      <c r="M3553" t="s">
        <v>5520</v>
      </c>
      <c r="N3553">
        <v>52777</v>
      </c>
      <c r="O3553">
        <v>0</v>
      </c>
      <c r="P3553">
        <v>0</v>
      </c>
      <c r="Q3553">
        <v>0</v>
      </c>
      <c r="R3553">
        <v>0</v>
      </c>
      <c r="S3553">
        <v>52777</v>
      </c>
    </row>
    <row r="3554" spans="1:19" x14ac:dyDescent="0.35">
      <c r="A3554">
        <v>2024</v>
      </c>
      <c r="B3554" t="s">
        <v>5567</v>
      </c>
      <c r="C3554">
        <v>80</v>
      </c>
      <c r="D3554">
        <v>2</v>
      </c>
      <c r="E3554">
        <v>4</v>
      </c>
      <c r="F3554" t="s">
        <v>311</v>
      </c>
      <c r="G3554" t="s">
        <v>6757</v>
      </c>
      <c r="H3554">
        <v>7</v>
      </c>
      <c r="I3554">
        <v>102194</v>
      </c>
      <c r="J3554">
        <v>61</v>
      </c>
      <c r="K3554" t="s">
        <v>7179</v>
      </c>
      <c r="L3554">
        <v>0</v>
      </c>
      <c r="M3554" t="s">
        <v>5520</v>
      </c>
      <c r="N3554">
        <v>19802.78</v>
      </c>
      <c r="O3554">
        <v>0</v>
      </c>
      <c r="P3554">
        <v>0</v>
      </c>
      <c r="Q3554">
        <v>0</v>
      </c>
      <c r="R3554">
        <v>0</v>
      </c>
      <c r="S3554">
        <v>19802.78</v>
      </c>
    </row>
    <row r="3555" spans="1:19" x14ac:dyDescent="0.35">
      <c r="A3555">
        <v>2024</v>
      </c>
      <c r="B3555" t="s">
        <v>5567</v>
      </c>
      <c r="C3555">
        <v>80</v>
      </c>
      <c r="D3555">
        <v>2</v>
      </c>
      <c r="E3555">
        <v>6</v>
      </c>
      <c r="F3555" t="s">
        <v>822</v>
      </c>
      <c r="G3555" t="s">
        <v>5568</v>
      </c>
      <c r="H3555">
        <v>7</v>
      </c>
      <c r="I3555">
        <v>102194</v>
      </c>
      <c r="J3555">
        <v>61</v>
      </c>
      <c r="K3555" t="s">
        <v>7179</v>
      </c>
      <c r="L3555">
        <v>0</v>
      </c>
      <c r="M3555" t="s">
        <v>5520</v>
      </c>
      <c r="N3555">
        <v>79931.929999999993</v>
      </c>
      <c r="O3555">
        <v>0</v>
      </c>
      <c r="P3555">
        <v>0</v>
      </c>
      <c r="Q3555">
        <v>0</v>
      </c>
      <c r="R3555">
        <v>0</v>
      </c>
      <c r="S3555">
        <v>79931.929999999993</v>
      </c>
    </row>
    <row r="3556" spans="1:19" x14ac:dyDescent="0.35">
      <c r="A3556">
        <v>2024</v>
      </c>
      <c r="B3556" t="s">
        <v>6113</v>
      </c>
      <c r="C3556">
        <v>82</v>
      </c>
      <c r="D3556">
        <v>2</v>
      </c>
      <c r="E3556">
        <v>1</v>
      </c>
      <c r="F3556" t="s">
        <v>824</v>
      </c>
      <c r="G3556" t="s">
        <v>7084</v>
      </c>
      <c r="H3556">
        <v>7</v>
      </c>
      <c r="I3556">
        <v>102194</v>
      </c>
      <c r="J3556">
        <v>61</v>
      </c>
      <c r="K3556" t="s">
        <v>7179</v>
      </c>
      <c r="L3556">
        <v>0</v>
      </c>
      <c r="M3556" t="s">
        <v>5520</v>
      </c>
      <c r="N3556">
        <v>5593.6</v>
      </c>
      <c r="O3556">
        <v>0</v>
      </c>
      <c r="P3556">
        <v>0</v>
      </c>
      <c r="Q3556">
        <v>0</v>
      </c>
      <c r="R3556">
        <v>0</v>
      </c>
      <c r="S3556">
        <v>5593.6</v>
      </c>
    </row>
    <row r="3557" spans="1:19" x14ac:dyDescent="0.35">
      <c r="A3557">
        <v>2024</v>
      </c>
      <c r="B3557" t="s">
        <v>6113</v>
      </c>
      <c r="C3557">
        <v>82</v>
      </c>
      <c r="D3557">
        <v>2</v>
      </c>
      <c r="E3557">
        <v>3</v>
      </c>
      <c r="F3557" t="s">
        <v>366</v>
      </c>
      <c r="G3557" t="s">
        <v>6115</v>
      </c>
      <c r="H3557">
        <v>7</v>
      </c>
      <c r="I3557">
        <v>102194</v>
      </c>
      <c r="J3557">
        <v>61</v>
      </c>
      <c r="K3557" t="s">
        <v>7179</v>
      </c>
      <c r="L3557">
        <v>0</v>
      </c>
      <c r="M3557" t="s">
        <v>5520</v>
      </c>
      <c r="N3557">
        <v>52437.22</v>
      </c>
      <c r="O3557">
        <v>100000</v>
      </c>
      <c r="P3557">
        <v>0</v>
      </c>
      <c r="Q3557">
        <v>15000</v>
      </c>
      <c r="R3557">
        <v>0</v>
      </c>
      <c r="S3557">
        <v>137437.22</v>
      </c>
    </row>
    <row r="3558" spans="1:19" x14ac:dyDescent="0.35">
      <c r="A3558">
        <v>2024</v>
      </c>
      <c r="B3558" t="s">
        <v>6113</v>
      </c>
      <c r="C3558">
        <v>82</v>
      </c>
      <c r="D3558">
        <v>2</v>
      </c>
      <c r="E3558">
        <v>4</v>
      </c>
      <c r="F3558" t="s">
        <v>327</v>
      </c>
      <c r="G3558" t="s">
        <v>6248</v>
      </c>
      <c r="H3558">
        <v>7</v>
      </c>
      <c r="I3558">
        <v>102194</v>
      </c>
      <c r="J3558">
        <v>61</v>
      </c>
      <c r="K3558" t="s">
        <v>7179</v>
      </c>
      <c r="L3558">
        <v>0</v>
      </c>
      <c r="M3558" t="s">
        <v>5520</v>
      </c>
      <c r="N3558">
        <v>58781.05</v>
      </c>
      <c r="O3558">
        <v>91.8</v>
      </c>
      <c r="P3558">
        <v>0</v>
      </c>
      <c r="Q3558">
        <v>2395.73</v>
      </c>
      <c r="R3558">
        <v>0</v>
      </c>
      <c r="S3558">
        <v>56477.120000000003</v>
      </c>
    </row>
    <row r="3559" spans="1:19" x14ac:dyDescent="0.35">
      <c r="A3559">
        <v>2024</v>
      </c>
      <c r="B3559" t="s">
        <v>6113</v>
      </c>
      <c r="C3559">
        <v>82</v>
      </c>
      <c r="D3559">
        <v>2</v>
      </c>
      <c r="E3559">
        <v>6</v>
      </c>
      <c r="F3559" t="s">
        <v>826</v>
      </c>
      <c r="G3559" t="s">
        <v>6437</v>
      </c>
      <c r="H3559">
        <v>7</v>
      </c>
      <c r="I3559">
        <v>102194</v>
      </c>
      <c r="J3559">
        <v>61</v>
      </c>
      <c r="K3559" t="s">
        <v>7179</v>
      </c>
      <c r="L3559">
        <v>0</v>
      </c>
      <c r="M3559" t="s">
        <v>5520</v>
      </c>
      <c r="N3559">
        <v>97718.94</v>
      </c>
      <c r="O3559">
        <v>0</v>
      </c>
      <c r="P3559">
        <v>0</v>
      </c>
      <c r="Q3559">
        <v>3980.61</v>
      </c>
      <c r="R3559">
        <v>0</v>
      </c>
      <c r="S3559">
        <v>93738.33</v>
      </c>
    </row>
    <row r="3560" spans="1:19" x14ac:dyDescent="0.35">
      <c r="A3560">
        <v>2024</v>
      </c>
      <c r="B3560" t="s">
        <v>6113</v>
      </c>
      <c r="C3560">
        <v>82</v>
      </c>
      <c r="D3560">
        <v>2</v>
      </c>
      <c r="E3560">
        <v>7</v>
      </c>
      <c r="F3560" t="s">
        <v>690</v>
      </c>
      <c r="G3560" t="s">
        <v>6336</v>
      </c>
      <c r="H3560">
        <v>7</v>
      </c>
      <c r="I3560">
        <v>102194</v>
      </c>
      <c r="J3560">
        <v>1510</v>
      </c>
      <c r="K3560" t="s">
        <v>7179</v>
      </c>
      <c r="L3560">
        <v>0</v>
      </c>
      <c r="M3560" t="s">
        <v>5520</v>
      </c>
      <c r="N3560">
        <v>14036.25</v>
      </c>
      <c r="O3560">
        <v>0</v>
      </c>
      <c r="P3560">
        <v>0</v>
      </c>
      <c r="Q3560">
        <v>11303.47</v>
      </c>
      <c r="R3560">
        <v>0</v>
      </c>
      <c r="S3560">
        <v>2732.78</v>
      </c>
    </row>
    <row r="3561" spans="1:19" x14ac:dyDescent="0.35">
      <c r="A3561">
        <v>2024</v>
      </c>
      <c r="B3561" t="s">
        <v>5793</v>
      </c>
      <c r="C3561">
        <v>83</v>
      </c>
      <c r="D3561">
        <v>2</v>
      </c>
      <c r="E3561">
        <v>1</v>
      </c>
      <c r="F3561" t="s">
        <v>431</v>
      </c>
      <c r="G3561" t="s">
        <v>6118</v>
      </c>
      <c r="H3561">
        <v>7</v>
      </c>
      <c r="I3561">
        <v>102194</v>
      </c>
      <c r="J3561">
        <v>61</v>
      </c>
      <c r="K3561" t="s">
        <v>7179</v>
      </c>
      <c r="L3561">
        <v>0</v>
      </c>
      <c r="M3561" t="s">
        <v>5520</v>
      </c>
      <c r="N3561">
        <v>2980.1</v>
      </c>
      <c r="O3561">
        <v>0</v>
      </c>
      <c r="P3561">
        <v>0</v>
      </c>
      <c r="Q3561">
        <v>0</v>
      </c>
      <c r="R3561">
        <v>0</v>
      </c>
      <c r="S3561">
        <v>2980.1</v>
      </c>
    </row>
    <row r="3562" spans="1:19" x14ac:dyDescent="0.35">
      <c r="A3562">
        <v>2024</v>
      </c>
      <c r="B3562" t="s">
        <v>5793</v>
      </c>
      <c r="C3562">
        <v>83</v>
      </c>
      <c r="D3562">
        <v>2</v>
      </c>
      <c r="E3562">
        <v>2</v>
      </c>
      <c r="F3562" t="s">
        <v>827</v>
      </c>
      <c r="G3562" t="s">
        <v>5794</v>
      </c>
      <c r="H3562">
        <v>7</v>
      </c>
      <c r="I3562">
        <v>102194</v>
      </c>
      <c r="J3562">
        <v>61</v>
      </c>
      <c r="K3562" t="s">
        <v>7179</v>
      </c>
      <c r="L3562">
        <v>0</v>
      </c>
      <c r="M3562" t="s">
        <v>5520</v>
      </c>
      <c r="N3562">
        <v>27.48</v>
      </c>
      <c r="O3562">
        <v>41843.08</v>
      </c>
      <c r="P3562">
        <v>0</v>
      </c>
      <c r="Q3562">
        <v>0</v>
      </c>
      <c r="R3562">
        <v>0</v>
      </c>
      <c r="S3562">
        <v>41870.559999999998</v>
      </c>
    </row>
    <row r="3563" spans="1:19" x14ac:dyDescent="0.35">
      <c r="A3563">
        <v>2024</v>
      </c>
      <c r="B3563" t="s">
        <v>5686</v>
      </c>
      <c r="C3563">
        <v>84</v>
      </c>
      <c r="D3563">
        <v>2</v>
      </c>
      <c r="E3563">
        <v>2</v>
      </c>
      <c r="F3563" t="s">
        <v>369</v>
      </c>
      <c r="G3563" t="s">
        <v>7085</v>
      </c>
      <c r="H3563">
        <v>7</v>
      </c>
      <c r="I3563">
        <v>102194</v>
      </c>
      <c r="J3563">
        <v>61</v>
      </c>
      <c r="K3563" t="s">
        <v>7179</v>
      </c>
      <c r="L3563">
        <v>0</v>
      </c>
      <c r="M3563" t="s">
        <v>5520</v>
      </c>
      <c r="N3563">
        <v>84717.38</v>
      </c>
      <c r="O3563">
        <v>735.02</v>
      </c>
      <c r="P3563">
        <v>0</v>
      </c>
      <c r="Q3563">
        <v>0</v>
      </c>
      <c r="R3563">
        <v>0</v>
      </c>
      <c r="S3563">
        <v>85452.4</v>
      </c>
    </row>
    <row r="3564" spans="1:19" x14ac:dyDescent="0.35">
      <c r="A3564">
        <v>2024</v>
      </c>
      <c r="B3564" t="s">
        <v>5686</v>
      </c>
      <c r="C3564">
        <v>84</v>
      </c>
      <c r="D3564">
        <v>2</v>
      </c>
      <c r="E3564">
        <v>5</v>
      </c>
      <c r="F3564" t="s">
        <v>832</v>
      </c>
      <c r="G3564" t="s">
        <v>6871</v>
      </c>
      <c r="H3564">
        <v>7</v>
      </c>
      <c r="I3564">
        <v>102194</v>
      </c>
      <c r="J3564">
        <v>61</v>
      </c>
      <c r="K3564" t="s">
        <v>7179</v>
      </c>
      <c r="L3564">
        <v>0</v>
      </c>
      <c r="M3564" t="s">
        <v>5520</v>
      </c>
      <c r="N3564">
        <v>0.06</v>
      </c>
      <c r="O3564">
        <v>0</v>
      </c>
      <c r="P3564">
        <v>0</v>
      </c>
      <c r="Q3564">
        <v>0</v>
      </c>
      <c r="R3564">
        <v>0</v>
      </c>
      <c r="S3564">
        <v>0.06</v>
      </c>
    </row>
    <row r="3565" spans="1:19" x14ac:dyDescent="0.35">
      <c r="A3565">
        <v>2024</v>
      </c>
      <c r="B3565" t="s">
        <v>5686</v>
      </c>
      <c r="C3565">
        <v>84</v>
      </c>
      <c r="D3565">
        <v>2</v>
      </c>
      <c r="E3565">
        <v>6</v>
      </c>
      <c r="F3565" t="s">
        <v>833</v>
      </c>
      <c r="G3565" t="s">
        <v>6121</v>
      </c>
      <c r="H3565">
        <v>7</v>
      </c>
      <c r="I3565">
        <v>102194</v>
      </c>
      <c r="J3565">
        <v>5</v>
      </c>
      <c r="K3565" t="s">
        <v>7180</v>
      </c>
      <c r="L3565">
        <v>0</v>
      </c>
      <c r="M3565" t="s">
        <v>5520</v>
      </c>
      <c r="N3565">
        <v>6000</v>
      </c>
      <c r="O3565">
        <v>0</v>
      </c>
      <c r="P3565">
        <v>0</v>
      </c>
      <c r="Q3565">
        <v>0</v>
      </c>
      <c r="R3565">
        <v>0</v>
      </c>
      <c r="S3565">
        <v>6000</v>
      </c>
    </row>
    <row r="3566" spans="1:19" x14ac:dyDescent="0.35">
      <c r="A3566">
        <v>2024</v>
      </c>
      <c r="B3566" t="s">
        <v>5686</v>
      </c>
      <c r="C3566">
        <v>84</v>
      </c>
      <c r="D3566">
        <v>2</v>
      </c>
      <c r="E3566">
        <v>7</v>
      </c>
      <c r="F3566" t="s">
        <v>787</v>
      </c>
      <c r="G3566" t="s">
        <v>6122</v>
      </c>
      <c r="H3566">
        <v>7</v>
      </c>
      <c r="I3566">
        <v>102194</v>
      </c>
      <c r="J3566">
        <v>61</v>
      </c>
      <c r="K3566" t="s">
        <v>7179</v>
      </c>
      <c r="L3566">
        <v>0</v>
      </c>
      <c r="M3566" t="s">
        <v>5520</v>
      </c>
      <c r="N3566">
        <v>0.44</v>
      </c>
      <c r="O3566">
        <v>0</v>
      </c>
      <c r="P3566">
        <v>0</v>
      </c>
      <c r="Q3566">
        <v>0</v>
      </c>
      <c r="R3566">
        <v>0</v>
      </c>
      <c r="S3566">
        <v>0.44</v>
      </c>
    </row>
    <row r="3567" spans="1:19" x14ac:dyDescent="0.35">
      <c r="A3567">
        <v>2024</v>
      </c>
      <c r="B3567" t="s">
        <v>5686</v>
      </c>
      <c r="C3567">
        <v>84</v>
      </c>
      <c r="D3567">
        <v>2</v>
      </c>
      <c r="E3567">
        <v>12</v>
      </c>
      <c r="F3567" t="s">
        <v>442</v>
      </c>
      <c r="G3567" t="s">
        <v>7024</v>
      </c>
      <c r="H3567">
        <v>7</v>
      </c>
      <c r="I3567">
        <v>102194</v>
      </c>
      <c r="J3567">
        <v>61</v>
      </c>
      <c r="K3567" t="s">
        <v>7179</v>
      </c>
      <c r="L3567">
        <v>0</v>
      </c>
      <c r="M3567" t="s">
        <v>5520</v>
      </c>
      <c r="N3567">
        <v>170490.29</v>
      </c>
      <c r="O3567">
        <v>0</v>
      </c>
      <c r="P3567">
        <v>0</v>
      </c>
      <c r="Q3567">
        <v>0</v>
      </c>
      <c r="R3567">
        <v>0</v>
      </c>
      <c r="S3567">
        <v>170490.29</v>
      </c>
    </row>
    <row r="3568" spans="1:19" x14ac:dyDescent="0.35">
      <c r="A3568">
        <v>2024</v>
      </c>
      <c r="B3568" t="s">
        <v>5728</v>
      </c>
      <c r="C3568">
        <v>85</v>
      </c>
      <c r="D3568">
        <v>2</v>
      </c>
      <c r="E3568">
        <v>1</v>
      </c>
      <c r="F3568" t="s">
        <v>838</v>
      </c>
      <c r="G3568" t="s">
        <v>6249</v>
      </c>
      <c r="H3568">
        <v>7</v>
      </c>
      <c r="I3568">
        <v>102194</v>
      </c>
      <c r="J3568">
        <v>61</v>
      </c>
      <c r="K3568" t="s">
        <v>7179</v>
      </c>
      <c r="L3568">
        <v>0</v>
      </c>
      <c r="M3568" t="s">
        <v>5520</v>
      </c>
      <c r="N3568">
        <v>101193.62</v>
      </c>
      <c r="O3568">
        <v>0</v>
      </c>
      <c r="P3568">
        <v>0</v>
      </c>
      <c r="Q3568">
        <v>0</v>
      </c>
      <c r="R3568">
        <v>0</v>
      </c>
      <c r="S3568">
        <v>101193.62</v>
      </c>
    </row>
    <row r="3569" spans="1:19" x14ac:dyDescent="0.35">
      <c r="A3569">
        <v>2024</v>
      </c>
      <c r="B3569" t="s">
        <v>5728</v>
      </c>
      <c r="C3569">
        <v>85</v>
      </c>
      <c r="D3569">
        <v>2</v>
      </c>
      <c r="E3569">
        <v>2</v>
      </c>
      <c r="F3569" t="s">
        <v>839</v>
      </c>
      <c r="G3569" t="s">
        <v>6124</v>
      </c>
      <c r="H3569">
        <v>7</v>
      </c>
      <c r="I3569">
        <v>102194</v>
      </c>
      <c r="J3569">
        <v>61</v>
      </c>
      <c r="K3569" t="s">
        <v>7180</v>
      </c>
      <c r="L3569">
        <v>0</v>
      </c>
      <c r="M3569" t="s">
        <v>5520</v>
      </c>
      <c r="N3569">
        <v>52752.63</v>
      </c>
      <c r="O3569">
        <v>1577.71</v>
      </c>
      <c r="P3569">
        <v>0</v>
      </c>
      <c r="Q3569">
        <v>0</v>
      </c>
      <c r="R3569">
        <v>0</v>
      </c>
      <c r="S3569">
        <v>54330.34</v>
      </c>
    </row>
    <row r="3570" spans="1:19" x14ac:dyDescent="0.35">
      <c r="A3570">
        <v>2024</v>
      </c>
      <c r="B3570" t="s">
        <v>5728</v>
      </c>
      <c r="C3570">
        <v>85</v>
      </c>
      <c r="D3570">
        <v>2</v>
      </c>
      <c r="E3570">
        <v>3</v>
      </c>
      <c r="F3570" t="s">
        <v>480</v>
      </c>
      <c r="G3570" t="s">
        <v>5783</v>
      </c>
      <c r="H3570">
        <v>7</v>
      </c>
      <c r="I3570">
        <v>102194</v>
      </c>
      <c r="J3570">
        <v>61</v>
      </c>
      <c r="K3570" t="s">
        <v>7179</v>
      </c>
      <c r="L3570">
        <v>0</v>
      </c>
      <c r="M3570" t="s">
        <v>5520</v>
      </c>
      <c r="N3570">
        <v>12721.7</v>
      </c>
      <c r="O3570">
        <v>0</v>
      </c>
      <c r="P3570">
        <v>0</v>
      </c>
      <c r="Q3570">
        <v>5100</v>
      </c>
      <c r="R3570">
        <v>0</v>
      </c>
      <c r="S3570">
        <v>7621.7</v>
      </c>
    </row>
    <row r="3571" spans="1:19" x14ac:dyDescent="0.35">
      <c r="A3571">
        <v>2024</v>
      </c>
      <c r="B3571" t="s">
        <v>5728</v>
      </c>
      <c r="C3571">
        <v>85</v>
      </c>
      <c r="D3571">
        <v>2</v>
      </c>
      <c r="E3571">
        <v>5</v>
      </c>
      <c r="F3571" t="s">
        <v>840</v>
      </c>
      <c r="G3571" t="s">
        <v>5729</v>
      </c>
      <c r="H3571">
        <v>7</v>
      </c>
      <c r="I3571">
        <v>102194</v>
      </c>
      <c r="J3571">
        <v>61</v>
      </c>
      <c r="K3571" t="s">
        <v>7180</v>
      </c>
      <c r="L3571">
        <v>0</v>
      </c>
      <c r="M3571" t="s">
        <v>5520</v>
      </c>
      <c r="N3571">
        <v>13916.67</v>
      </c>
      <c r="O3571">
        <v>0</v>
      </c>
      <c r="P3571">
        <v>0</v>
      </c>
      <c r="Q3571">
        <v>0</v>
      </c>
      <c r="R3571">
        <v>0</v>
      </c>
      <c r="S3571">
        <v>13916.67</v>
      </c>
    </row>
    <row r="3572" spans="1:19" x14ac:dyDescent="0.35">
      <c r="A3572">
        <v>2024</v>
      </c>
      <c r="B3572" t="s">
        <v>5728</v>
      </c>
      <c r="C3572">
        <v>85</v>
      </c>
      <c r="D3572">
        <v>2</v>
      </c>
      <c r="E3572">
        <v>7</v>
      </c>
      <c r="F3572" t="s">
        <v>841</v>
      </c>
      <c r="G3572" t="s">
        <v>6439</v>
      </c>
      <c r="H3572">
        <v>7</v>
      </c>
      <c r="I3572">
        <v>102194</v>
      </c>
      <c r="J3572">
        <v>61</v>
      </c>
      <c r="K3572" t="s">
        <v>7179</v>
      </c>
      <c r="L3572">
        <v>0</v>
      </c>
      <c r="M3572" t="s">
        <v>5520</v>
      </c>
      <c r="N3572">
        <v>12257.82</v>
      </c>
      <c r="O3572">
        <v>0</v>
      </c>
      <c r="P3572">
        <v>0</v>
      </c>
      <c r="Q3572">
        <v>269.85000000000002</v>
      </c>
      <c r="R3572">
        <v>0</v>
      </c>
      <c r="S3572">
        <v>11987.97</v>
      </c>
    </row>
    <row r="3573" spans="1:19" x14ac:dyDescent="0.35">
      <c r="A3573">
        <v>2024</v>
      </c>
      <c r="B3573" t="s">
        <v>5688</v>
      </c>
      <c r="C3573">
        <v>87</v>
      </c>
      <c r="D3573">
        <v>2</v>
      </c>
      <c r="E3573">
        <v>1</v>
      </c>
      <c r="F3573" t="s">
        <v>722</v>
      </c>
      <c r="G3573" t="s">
        <v>6271</v>
      </c>
      <c r="H3573">
        <v>7</v>
      </c>
      <c r="I3573">
        <v>102194</v>
      </c>
      <c r="J3573">
        <v>61</v>
      </c>
      <c r="K3573" t="s">
        <v>7179</v>
      </c>
      <c r="L3573">
        <v>0</v>
      </c>
      <c r="M3573" t="s">
        <v>5520</v>
      </c>
      <c r="N3573">
        <v>38499.9</v>
      </c>
      <c r="O3573">
        <v>0</v>
      </c>
      <c r="P3573">
        <v>0</v>
      </c>
      <c r="Q3573">
        <v>0</v>
      </c>
      <c r="R3573">
        <v>0</v>
      </c>
      <c r="S3573">
        <v>38499.9</v>
      </c>
    </row>
    <row r="3574" spans="1:19" x14ac:dyDescent="0.35">
      <c r="A3574">
        <v>2024</v>
      </c>
      <c r="B3574" t="s">
        <v>5688</v>
      </c>
      <c r="C3574">
        <v>87</v>
      </c>
      <c r="D3574">
        <v>2</v>
      </c>
      <c r="E3574">
        <v>4</v>
      </c>
      <c r="F3574" t="s">
        <v>846</v>
      </c>
      <c r="G3574" t="s">
        <v>7019</v>
      </c>
      <c r="H3574">
        <v>7</v>
      </c>
      <c r="I3574">
        <v>102194</v>
      </c>
      <c r="J3574">
        <v>4</v>
      </c>
      <c r="K3574" t="s">
        <v>7180</v>
      </c>
      <c r="L3574">
        <v>0</v>
      </c>
      <c r="M3574" t="s">
        <v>5520</v>
      </c>
      <c r="N3574">
        <v>20</v>
      </c>
      <c r="O3574">
        <v>0</v>
      </c>
      <c r="P3574">
        <v>0</v>
      </c>
      <c r="Q3574">
        <v>0</v>
      </c>
      <c r="R3574">
        <v>0</v>
      </c>
      <c r="S3574">
        <v>20</v>
      </c>
    </row>
    <row r="3575" spans="1:19" x14ac:dyDescent="0.35">
      <c r="A3575">
        <v>2024</v>
      </c>
      <c r="B3575" t="s">
        <v>5688</v>
      </c>
      <c r="C3575">
        <v>87</v>
      </c>
      <c r="D3575">
        <v>2</v>
      </c>
      <c r="E3575">
        <v>6</v>
      </c>
      <c r="F3575" t="s">
        <v>848</v>
      </c>
      <c r="G3575" t="s">
        <v>6711</v>
      </c>
      <c r="H3575">
        <v>7</v>
      </c>
      <c r="I3575">
        <v>102194</v>
      </c>
      <c r="J3575">
        <v>4</v>
      </c>
      <c r="K3575" t="s">
        <v>7180</v>
      </c>
      <c r="L3575">
        <v>0</v>
      </c>
      <c r="M3575" t="s">
        <v>5520</v>
      </c>
      <c r="N3575">
        <v>1631.54</v>
      </c>
      <c r="O3575">
        <v>2000</v>
      </c>
      <c r="P3575">
        <v>0</v>
      </c>
      <c r="Q3575">
        <v>1785.66</v>
      </c>
      <c r="R3575">
        <v>0</v>
      </c>
      <c r="S3575">
        <v>1845.88</v>
      </c>
    </row>
    <row r="3576" spans="1:19" x14ac:dyDescent="0.35">
      <c r="A3576">
        <v>2024</v>
      </c>
      <c r="B3576" t="s">
        <v>5688</v>
      </c>
      <c r="C3576">
        <v>87</v>
      </c>
      <c r="D3576">
        <v>2</v>
      </c>
      <c r="E3576">
        <v>7</v>
      </c>
      <c r="F3576" t="s">
        <v>377</v>
      </c>
      <c r="G3576" t="s">
        <v>6272</v>
      </c>
      <c r="H3576">
        <v>7</v>
      </c>
      <c r="I3576">
        <v>102194</v>
      </c>
      <c r="J3576">
        <v>61</v>
      </c>
      <c r="K3576" t="s">
        <v>7180</v>
      </c>
      <c r="L3576">
        <v>0</v>
      </c>
      <c r="M3576" t="s">
        <v>5520</v>
      </c>
      <c r="N3576">
        <v>619999.96</v>
      </c>
      <c r="O3576">
        <v>0</v>
      </c>
      <c r="P3576">
        <v>0</v>
      </c>
      <c r="Q3576">
        <v>0</v>
      </c>
      <c r="R3576">
        <v>0</v>
      </c>
      <c r="S3576">
        <v>619999.96</v>
      </c>
    </row>
    <row r="3577" spans="1:19" x14ac:dyDescent="0.35">
      <c r="A3577">
        <v>2024</v>
      </c>
      <c r="B3577" t="s">
        <v>5688</v>
      </c>
      <c r="C3577">
        <v>87</v>
      </c>
      <c r="D3577">
        <v>2</v>
      </c>
      <c r="E3577">
        <v>8</v>
      </c>
      <c r="F3577" t="s">
        <v>516</v>
      </c>
      <c r="G3577" t="s">
        <v>7188</v>
      </c>
      <c r="H3577">
        <v>7</v>
      </c>
      <c r="I3577">
        <v>102194</v>
      </c>
      <c r="J3577">
        <v>2015</v>
      </c>
      <c r="K3577" t="s">
        <v>7180</v>
      </c>
      <c r="L3577">
        <v>0</v>
      </c>
      <c r="M3577" t="s">
        <v>5520</v>
      </c>
      <c r="N3577">
        <v>1164.19</v>
      </c>
      <c r="O3577">
        <v>0</v>
      </c>
      <c r="P3577">
        <v>0</v>
      </c>
      <c r="Q3577">
        <v>0</v>
      </c>
      <c r="R3577">
        <v>0</v>
      </c>
      <c r="S3577">
        <v>1164.19</v>
      </c>
    </row>
    <row r="3578" spans="1:19" x14ac:dyDescent="0.35">
      <c r="A3578">
        <v>2024</v>
      </c>
      <c r="B3578" t="s">
        <v>5696</v>
      </c>
      <c r="C3578">
        <v>88</v>
      </c>
      <c r="D3578">
        <v>2</v>
      </c>
      <c r="E3578">
        <v>11</v>
      </c>
      <c r="F3578" t="s">
        <v>524</v>
      </c>
      <c r="G3578" t="s">
        <v>6133</v>
      </c>
      <c r="H3578">
        <v>7</v>
      </c>
      <c r="I3578">
        <v>102194</v>
      </c>
      <c r="J3578">
        <v>61</v>
      </c>
      <c r="K3578" t="s">
        <v>7179</v>
      </c>
      <c r="L3578">
        <v>0</v>
      </c>
      <c r="M3578" t="s">
        <v>5520</v>
      </c>
      <c r="N3578">
        <v>10156.02</v>
      </c>
      <c r="O3578">
        <v>0</v>
      </c>
      <c r="P3578">
        <v>0</v>
      </c>
      <c r="Q3578">
        <v>6648</v>
      </c>
      <c r="R3578">
        <v>0</v>
      </c>
      <c r="S3578">
        <v>3508.02</v>
      </c>
    </row>
    <row r="3579" spans="1:19" x14ac:dyDescent="0.35">
      <c r="A3579">
        <v>2024</v>
      </c>
      <c r="B3579" t="s">
        <v>5696</v>
      </c>
      <c r="C3579">
        <v>88</v>
      </c>
      <c r="D3579">
        <v>2</v>
      </c>
      <c r="E3579">
        <v>13</v>
      </c>
      <c r="F3579" t="s">
        <v>125</v>
      </c>
      <c r="G3579" t="s">
        <v>6251</v>
      </c>
      <c r="H3579">
        <v>7</v>
      </c>
      <c r="I3579">
        <v>102194</v>
      </c>
      <c r="J3579">
        <v>61</v>
      </c>
      <c r="K3579" t="s">
        <v>7179</v>
      </c>
      <c r="L3579">
        <v>0</v>
      </c>
      <c r="M3579" t="s">
        <v>5520</v>
      </c>
      <c r="N3579">
        <v>34480.17</v>
      </c>
      <c r="O3579">
        <v>0</v>
      </c>
      <c r="P3579">
        <v>0</v>
      </c>
      <c r="Q3579">
        <v>0</v>
      </c>
      <c r="R3579">
        <v>0</v>
      </c>
      <c r="S3579">
        <v>34480.17</v>
      </c>
    </row>
    <row r="3580" spans="1:19" x14ac:dyDescent="0.35">
      <c r="A3580">
        <v>2024</v>
      </c>
      <c r="B3580" t="s">
        <v>5551</v>
      </c>
      <c r="C3580">
        <v>89</v>
      </c>
      <c r="D3580">
        <v>2</v>
      </c>
      <c r="E3580">
        <v>1</v>
      </c>
      <c r="F3580" t="s">
        <v>852</v>
      </c>
      <c r="G3580" t="s">
        <v>5552</v>
      </c>
      <c r="H3580">
        <v>7</v>
      </c>
      <c r="I3580">
        <v>102194</v>
      </c>
      <c r="J3580">
        <v>61</v>
      </c>
      <c r="K3580" t="s">
        <v>7180</v>
      </c>
      <c r="L3580">
        <v>0</v>
      </c>
      <c r="M3580" t="s">
        <v>5520</v>
      </c>
      <c r="N3580">
        <v>3858.98</v>
      </c>
      <c r="O3580">
        <v>0</v>
      </c>
      <c r="P3580">
        <v>0</v>
      </c>
      <c r="Q3580">
        <v>0</v>
      </c>
      <c r="R3580">
        <v>0</v>
      </c>
      <c r="S3580">
        <v>3858.98</v>
      </c>
    </row>
    <row r="3581" spans="1:19" x14ac:dyDescent="0.35">
      <c r="A3581">
        <v>2024</v>
      </c>
      <c r="B3581" t="s">
        <v>5551</v>
      </c>
      <c r="C3581">
        <v>89</v>
      </c>
      <c r="D3581">
        <v>2</v>
      </c>
      <c r="E3581">
        <v>2</v>
      </c>
      <c r="F3581" t="s">
        <v>853</v>
      </c>
      <c r="G3581" t="s">
        <v>6252</v>
      </c>
      <c r="H3581">
        <v>7</v>
      </c>
      <c r="I3581">
        <v>102194</v>
      </c>
      <c r="J3581">
        <v>61</v>
      </c>
      <c r="K3581" t="s">
        <v>7179</v>
      </c>
      <c r="L3581">
        <v>0</v>
      </c>
      <c r="M3581" t="s">
        <v>5520</v>
      </c>
      <c r="N3581">
        <v>0.71</v>
      </c>
      <c r="O3581">
        <v>0</v>
      </c>
      <c r="P3581">
        <v>0</v>
      </c>
      <c r="Q3581">
        <v>0</v>
      </c>
      <c r="R3581">
        <v>0</v>
      </c>
      <c r="S3581">
        <v>0.71</v>
      </c>
    </row>
    <row r="3582" spans="1:19" x14ac:dyDescent="0.35">
      <c r="A3582">
        <v>2024</v>
      </c>
      <c r="B3582" t="s">
        <v>5551</v>
      </c>
      <c r="C3582">
        <v>89</v>
      </c>
      <c r="D3582">
        <v>2</v>
      </c>
      <c r="E3582">
        <v>3</v>
      </c>
      <c r="F3582" t="s">
        <v>391</v>
      </c>
      <c r="G3582" t="s">
        <v>6253</v>
      </c>
      <c r="H3582">
        <v>7</v>
      </c>
      <c r="I3582">
        <v>102194</v>
      </c>
      <c r="J3582">
        <v>61</v>
      </c>
      <c r="K3582" t="s">
        <v>7179</v>
      </c>
      <c r="L3582">
        <v>0</v>
      </c>
      <c r="M3582" t="s">
        <v>5520</v>
      </c>
      <c r="N3582">
        <v>10707.42</v>
      </c>
      <c r="O3582">
        <v>0</v>
      </c>
      <c r="P3582">
        <v>0</v>
      </c>
      <c r="Q3582">
        <v>0</v>
      </c>
      <c r="R3582">
        <v>0</v>
      </c>
      <c r="S3582">
        <v>10707.42</v>
      </c>
    </row>
    <row r="3583" spans="1:19" x14ac:dyDescent="0.35">
      <c r="A3583">
        <v>2024</v>
      </c>
      <c r="B3583" t="s">
        <v>5551</v>
      </c>
      <c r="C3583">
        <v>89</v>
      </c>
      <c r="D3583">
        <v>2</v>
      </c>
      <c r="E3583">
        <v>5</v>
      </c>
      <c r="F3583" t="s">
        <v>854</v>
      </c>
      <c r="G3583" t="s">
        <v>6337</v>
      </c>
      <c r="H3583">
        <v>7</v>
      </c>
      <c r="I3583">
        <v>102194</v>
      </c>
      <c r="J3583">
        <v>61</v>
      </c>
      <c r="K3583" t="s">
        <v>7179</v>
      </c>
      <c r="L3583">
        <v>0</v>
      </c>
      <c r="M3583" t="s">
        <v>5520</v>
      </c>
      <c r="N3583">
        <v>12</v>
      </c>
      <c r="O3583">
        <v>0</v>
      </c>
      <c r="P3583">
        <v>0</v>
      </c>
      <c r="Q3583">
        <v>0</v>
      </c>
      <c r="R3583">
        <v>0</v>
      </c>
      <c r="S3583">
        <v>12</v>
      </c>
    </row>
    <row r="3584" spans="1:19" x14ac:dyDescent="0.35">
      <c r="A3584">
        <v>2024</v>
      </c>
      <c r="B3584" t="s">
        <v>5551</v>
      </c>
      <c r="C3584">
        <v>89</v>
      </c>
      <c r="D3584">
        <v>2</v>
      </c>
      <c r="E3584">
        <v>9</v>
      </c>
      <c r="F3584" t="s">
        <v>300</v>
      </c>
      <c r="G3584" t="s">
        <v>6254</v>
      </c>
      <c r="H3584">
        <v>7</v>
      </c>
      <c r="I3584">
        <v>102194</v>
      </c>
      <c r="J3584">
        <v>61</v>
      </c>
      <c r="K3584" t="s">
        <v>7179</v>
      </c>
      <c r="L3584">
        <v>0</v>
      </c>
      <c r="M3584" t="s">
        <v>5520</v>
      </c>
      <c r="N3584">
        <v>8183.62</v>
      </c>
      <c r="O3584">
        <v>0</v>
      </c>
      <c r="P3584">
        <v>0</v>
      </c>
      <c r="Q3584">
        <v>0</v>
      </c>
      <c r="R3584">
        <v>0</v>
      </c>
      <c r="S3584">
        <v>8183.62</v>
      </c>
    </row>
    <row r="3585" spans="1:19" x14ac:dyDescent="0.35">
      <c r="A3585">
        <v>2024</v>
      </c>
      <c r="B3585" t="s">
        <v>5551</v>
      </c>
      <c r="C3585">
        <v>89</v>
      </c>
      <c r="D3585">
        <v>2</v>
      </c>
      <c r="E3585">
        <v>14</v>
      </c>
      <c r="F3585" t="s">
        <v>351</v>
      </c>
      <c r="G3585" t="s">
        <v>5690</v>
      </c>
      <c r="H3585">
        <v>7</v>
      </c>
      <c r="I3585">
        <v>102194</v>
      </c>
      <c r="J3585">
        <v>61</v>
      </c>
      <c r="K3585" t="s">
        <v>7179</v>
      </c>
      <c r="L3585">
        <v>0</v>
      </c>
      <c r="M3585" t="s">
        <v>5520</v>
      </c>
      <c r="N3585">
        <v>281945.03999999998</v>
      </c>
      <c r="O3585">
        <v>0</v>
      </c>
      <c r="P3585">
        <v>0</v>
      </c>
      <c r="Q3585">
        <v>101881.41</v>
      </c>
      <c r="R3585">
        <v>0</v>
      </c>
      <c r="S3585">
        <v>180063.63</v>
      </c>
    </row>
    <row r="3586" spans="1:19" x14ac:dyDescent="0.35">
      <c r="A3586">
        <v>2024</v>
      </c>
      <c r="B3586" t="s">
        <v>5551</v>
      </c>
      <c r="C3586">
        <v>89</v>
      </c>
      <c r="D3586">
        <v>2</v>
      </c>
      <c r="E3586">
        <v>15</v>
      </c>
      <c r="F3586" t="s">
        <v>627</v>
      </c>
      <c r="G3586" t="s">
        <v>6139</v>
      </c>
      <c r="H3586">
        <v>7</v>
      </c>
      <c r="I3586">
        <v>102194</v>
      </c>
      <c r="J3586">
        <v>61</v>
      </c>
      <c r="K3586" t="s">
        <v>7179</v>
      </c>
      <c r="L3586">
        <v>0</v>
      </c>
      <c r="M3586" t="s">
        <v>5520</v>
      </c>
      <c r="N3586">
        <v>4614.32</v>
      </c>
      <c r="O3586">
        <v>0</v>
      </c>
      <c r="P3586">
        <v>0</v>
      </c>
      <c r="Q3586">
        <v>0</v>
      </c>
      <c r="R3586">
        <v>0</v>
      </c>
      <c r="S3586">
        <v>4614.32</v>
      </c>
    </row>
    <row r="3587" spans="1:19" x14ac:dyDescent="0.35">
      <c r="A3587">
        <v>2024</v>
      </c>
      <c r="B3587" t="s">
        <v>5868</v>
      </c>
      <c r="C3587">
        <v>90</v>
      </c>
      <c r="D3587">
        <v>2</v>
      </c>
      <c r="E3587">
        <v>2</v>
      </c>
      <c r="F3587" t="s">
        <v>369</v>
      </c>
      <c r="G3587" t="s">
        <v>6440</v>
      </c>
      <c r="H3587">
        <v>7</v>
      </c>
      <c r="I3587">
        <v>102194</v>
      </c>
      <c r="J3587">
        <v>61</v>
      </c>
      <c r="K3587" t="s">
        <v>7179</v>
      </c>
      <c r="L3587">
        <v>0</v>
      </c>
      <c r="M3587" t="s">
        <v>5520</v>
      </c>
      <c r="N3587">
        <v>35987.57</v>
      </c>
      <c r="O3587">
        <v>0</v>
      </c>
      <c r="P3587">
        <v>0</v>
      </c>
      <c r="Q3587">
        <v>0</v>
      </c>
      <c r="R3587">
        <v>0</v>
      </c>
      <c r="S3587">
        <v>35987.57</v>
      </c>
    </row>
    <row r="3588" spans="1:19" x14ac:dyDescent="0.35">
      <c r="A3588">
        <v>2024</v>
      </c>
      <c r="B3588" t="s">
        <v>5868</v>
      </c>
      <c r="C3588">
        <v>90</v>
      </c>
      <c r="D3588">
        <v>2</v>
      </c>
      <c r="E3588">
        <v>6</v>
      </c>
      <c r="F3588" t="s">
        <v>480</v>
      </c>
      <c r="G3588" t="s">
        <v>5869</v>
      </c>
      <c r="H3588">
        <v>7</v>
      </c>
      <c r="I3588">
        <v>102194</v>
      </c>
      <c r="J3588">
        <v>61</v>
      </c>
      <c r="K3588" t="s">
        <v>7180</v>
      </c>
      <c r="L3588">
        <v>0</v>
      </c>
      <c r="M3588" t="s">
        <v>5520</v>
      </c>
      <c r="N3588">
        <v>8402.42</v>
      </c>
      <c r="O3588">
        <v>0</v>
      </c>
      <c r="P3588">
        <v>0</v>
      </c>
      <c r="Q3588">
        <v>0</v>
      </c>
      <c r="R3588">
        <v>0</v>
      </c>
      <c r="S3588">
        <v>8402.42</v>
      </c>
    </row>
    <row r="3589" spans="1:19" x14ac:dyDescent="0.35">
      <c r="A3589">
        <v>2024</v>
      </c>
      <c r="B3589" t="s">
        <v>5773</v>
      </c>
      <c r="C3589">
        <v>91</v>
      </c>
      <c r="D3589">
        <v>2</v>
      </c>
      <c r="E3589">
        <v>5</v>
      </c>
      <c r="F3589" t="s">
        <v>480</v>
      </c>
      <c r="G3589" t="s">
        <v>6256</v>
      </c>
      <c r="H3589">
        <v>7</v>
      </c>
      <c r="I3589">
        <v>102194</v>
      </c>
      <c r="J3589">
        <v>61</v>
      </c>
      <c r="K3589" t="s">
        <v>7179</v>
      </c>
      <c r="L3589">
        <v>0</v>
      </c>
      <c r="M3589" t="s">
        <v>5520</v>
      </c>
      <c r="N3589">
        <v>24783.89</v>
      </c>
      <c r="O3589">
        <v>30000</v>
      </c>
      <c r="P3589">
        <v>0</v>
      </c>
      <c r="Q3589">
        <v>0</v>
      </c>
      <c r="R3589">
        <v>0</v>
      </c>
      <c r="S3589">
        <v>54783.89</v>
      </c>
    </row>
    <row r="3590" spans="1:19" x14ac:dyDescent="0.35">
      <c r="A3590">
        <v>2024</v>
      </c>
      <c r="B3590" t="s">
        <v>5773</v>
      </c>
      <c r="C3590">
        <v>91</v>
      </c>
      <c r="D3590">
        <v>2</v>
      </c>
      <c r="E3590">
        <v>6</v>
      </c>
      <c r="F3590" t="s">
        <v>629</v>
      </c>
      <c r="G3590" t="s">
        <v>6257</v>
      </c>
      <c r="H3590">
        <v>7</v>
      </c>
      <c r="I3590">
        <v>102194</v>
      </c>
      <c r="J3590">
        <v>61</v>
      </c>
      <c r="K3590" t="s">
        <v>7179</v>
      </c>
      <c r="L3590">
        <v>0</v>
      </c>
      <c r="M3590" t="s">
        <v>5520</v>
      </c>
      <c r="N3590">
        <v>4930.62</v>
      </c>
      <c r="O3590">
        <v>0</v>
      </c>
      <c r="P3590">
        <v>0</v>
      </c>
      <c r="Q3590">
        <v>492.02</v>
      </c>
      <c r="R3590">
        <v>0</v>
      </c>
      <c r="S3590">
        <v>4438.6000000000004</v>
      </c>
    </row>
    <row r="3591" spans="1:19" x14ac:dyDescent="0.35">
      <c r="A3591">
        <v>2024</v>
      </c>
      <c r="B3591" t="s">
        <v>5775</v>
      </c>
      <c r="C3591">
        <v>92</v>
      </c>
      <c r="D3591">
        <v>2</v>
      </c>
      <c r="E3591">
        <v>2</v>
      </c>
      <c r="F3591" t="s">
        <v>568</v>
      </c>
      <c r="G3591" t="s">
        <v>6338</v>
      </c>
      <c r="H3591">
        <v>7</v>
      </c>
      <c r="I3591">
        <v>102194</v>
      </c>
      <c r="J3591">
        <v>61</v>
      </c>
      <c r="K3591" t="s">
        <v>7179</v>
      </c>
      <c r="L3591">
        <v>0</v>
      </c>
      <c r="M3591" t="s">
        <v>5520</v>
      </c>
      <c r="N3591">
        <v>110461.69</v>
      </c>
      <c r="O3591">
        <v>0</v>
      </c>
      <c r="P3591">
        <v>0</v>
      </c>
      <c r="Q3591">
        <v>0</v>
      </c>
      <c r="R3591">
        <v>0</v>
      </c>
      <c r="S3591">
        <v>110461.69</v>
      </c>
    </row>
    <row r="3592" spans="1:19" x14ac:dyDescent="0.35">
      <c r="A3592">
        <v>2024</v>
      </c>
      <c r="B3592" t="s">
        <v>5775</v>
      </c>
      <c r="C3592">
        <v>92</v>
      </c>
      <c r="D3592">
        <v>2</v>
      </c>
      <c r="E3592">
        <v>5</v>
      </c>
      <c r="F3592" t="s">
        <v>412</v>
      </c>
      <c r="G3592" t="s">
        <v>5801</v>
      </c>
      <c r="H3592">
        <v>7</v>
      </c>
      <c r="I3592">
        <v>102194</v>
      </c>
      <c r="J3592">
        <v>61</v>
      </c>
      <c r="K3592" t="s">
        <v>7179</v>
      </c>
      <c r="L3592">
        <v>0</v>
      </c>
      <c r="M3592" t="s">
        <v>5520</v>
      </c>
      <c r="N3592">
        <v>50897.06</v>
      </c>
      <c r="O3592">
        <v>0</v>
      </c>
      <c r="P3592">
        <v>0</v>
      </c>
      <c r="Q3592">
        <v>0</v>
      </c>
      <c r="R3592">
        <v>0</v>
      </c>
      <c r="S3592">
        <v>50897.06</v>
      </c>
    </row>
    <row r="3593" spans="1:19" x14ac:dyDescent="0.35">
      <c r="A3593">
        <v>2024</v>
      </c>
      <c r="B3593" t="s">
        <v>5775</v>
      </c>
      <c r="C3593">
        <v>92</v>
      </c>
      <c r="D3593">
        <v>2</v>
      </c>
      <c r="E3593">
        <v>6</v>
      </c>
      <c r="F3593" t="s">
        <v>614</v>
      </c>
      <c r="G3593" t="s">
        <v>6260</v>
      </c>
      <c r="H3593">
        <v>7</v>
      </c>
      <c r="I3593">
        <v>102194</v>
      </c>
      <c r="J3593">
        <v>5555</v>
      </c>
      <c r="K3593" t="s">
        <v>7179</v>
      </c>
      <c r="L3593">
        <v>0</v>
      </c>
      <c r="M3593" t="s">
        <v>5520</v>
      </c>
      <c r="N3593">
        <v>188563.78</v>
      </c>
      <c r="O3593">
        <v>0</v>
      </c>
      <c r="P3593">
        <v>0</v>
      </c>
      <c r="Q3593">
        <v>30999.759999999998</v>
      </c>
      <c r="R3593">
        <v>0</v>
      </c>
      <c r="S3593">
        <v>157564.01999999999</v>
      </c>
    </row>
    <row r="3594" spans="1:19" x14ac:dyDescent="0.35">
      <c r="A3594">
        <v>2024</v>
      </c>
      <c r="B3594" t="s">
        <v>5775</v>
      </c>
      <c r="C3594">
        <v>92</v>
      </c>
      <c r="D3594">
        <v>2</v>
      </c>
      <c r="E3594">
        <v>7</v>
      </c>
      <c r="F3594" t="s">
        <v>863</v>
      </c>
      <c r="G3594" t="s">
        <v>6261</v>
      </c>
      <c r="H3594">
        <v>7</v>
      </c>
      <c r="I3594">
        <v>102194</v>
      </c>
      <c r="J3594">
        <v>61</v>
      </c>
      <c r="K3594" t="s">
        <v>7179</v>
      </c>
      <c r="L3594">
        <v>0</v>
      </c>
      <c r="M3594" t="s">
        <v>5520</v>
      </c>
      <c r="N3594">
        <v>167630.19</v>
      </c>
      <c r="O3594">
        <v>4254.13</v>
      </c>
      <c r="P3594">
        <v>0</v>
      </c>
      <c r="Q3594">
        <v>0</v>
      </c>
      <c r="R3594">
        <v>0</v>
      </c>
      <c r="S3594">
        <v>171884.32</v>
      </c>
    </row>
    <row r="3595" spans="1:19" x14ac:dyDescent="0.35">
      <c r="A3595">
        <v>2024</v>
      </c>
      <c r="B3595" t="s">
        <v>5775</v>
      </c>
      <c r="C3595">
        <v>92</v>
      </c>
      <c r="D3595">
        <v>2</v>
      </c>
      <c r="E3595">
        <v>8</v>
      </c>
      <c r="F3595" t="s">
        <v>278</v>
      </c>
      <c r="G3595" t="s">
        <v>6148</v>
      </c>
      <c r="H3595">
        <v>7</v>
      </c>
      <c r="I3595">
        <v>102194</v>
      </c>
      <c r="J3595">
        <v>61</v>
      </c>
      <c r="K3595" t="s">
        <v>7179</v>
      </c>
      <c r="L3595">
        <v>0</v>
      </c>
      <c r="M3595" t="s">
        <v>5520</v>
      </c>
      <c r="N3595">
        <v>43804.91</v>
      </c>
      <c r="O3595">
        <v>0</v>
      </c>
      <c r="P3595">
        <v>0</v>
      </c>
      <c r="Q3595">
        <v>0</v>
      </c>
      <c r="R3595">
        <v>0</v>
      </c>
      <c r="S3595">
        <v>43804.91</v>
      </c>
    </row>
    <row r="3596" spans="1:19" x14ac:dyDescent="0.35">
      <c r="A3596">
        <v>2024</v>
      </c>
      <c r="B3596" t="s">
        <v>11</v>
      </c>
      <c r="C3596">
        <v>59</v>
      </c>
      <c r="D3596">
        <v>2</v>
      </c>
      <c r="E3596">
        <v>3</v>
      </c>
      <c r="F3596" t="s">
        <v>300</v>
      </c>
      <c r="G3596" t="s">
        <v>7189</v>
      </c>
      <c r="H3596">
        <v>7</v>
      </c>
      <c r="I3596">
        <v>102194</v>
      </c>
      <c r="J3596">
        <v>1</v>
      </c>
      <c r="K3596" t="s">
        <v>7190</v>
      </c>
      <c r="L3596">
        <v>0</v>
      </c>
      <c r="M3596" t="s">
        <v>5520</v>
      </c>
      <c r="N3596">
        <v>3396.9</v>
      </c>
      <c r="O3596">
        <v>0</v>
      </c>
      <c r="P3596">
        <v>0</v>
      </c>
      <c r="Q3596">
        <v>0</v>
      </c>
      <c r="R3596">
        <v>0</v>
      </c>
      <c r="S3596">
        <v>3396.9</v>
      </c>
    </row>
    <row r="3597" spans="1:19" x14ac:dyDescent="0.35">
      <c r="A3597">
        <v>2024</v>
      </c>
      <c r="B3597" t="s">
        <v>5927</v>
      </c>
      <c r="C3597">
        <v>11</v>
      </c>
      <c r="D3597">
        <v>2</v>
      </c>
      <c r="E3597">
        <v>10</v>
      </c>
      <c r="F3597" t="s">
        <v>455</v>
      </c>
      <c r="G3597" t="s">
        <v>7191</v>
      </c>
      <c r="H3597">
        <v>7</v>
      </c>
      <c r="I3597">
        <v>102194</v>
      </c>
      <c r="J3597">
        <v>3</v>
      </c>
      <c r="K3597" t="s">
        <v>7192</v>
      </c>
      <c r="L3597">
        <v>0</v>
      </c>
      <c r="M3597" t="s">
        <v>5520</v>
      </c>
      <c r="N3597">
        <v>68342.39</v>
      </c>
      <c r="O3597">
        <v>3000</v>
      </c>
      <c r="P3597">
        <v>0</v>
      </c>
      <c r="Q3597">
        <v>7000</v>
      </c>
      <c r="R3597">
        <v>0</v>
      </c>
      <c r="S3597">
        <v>64342.39</v>
      </c>
    </row>
    <row r="3598" spans="1:19" x14ac:dyDescent="0.35">
      <c r="A3598">
        <v>2024</v>
      </c>
      <c r="B3598" t="s">
        <v>6092</v>
      </c>
      <c r="C3598">
        <v>70</v>
      </c>
      <c r="D3598">
        <v>2</v>
      </c>
      <c r="E3598">
        <v>3</v>
      </c>
      <c r="F3598" t="s">
        <v>300</v>
      </c>
      <c r="G3598" t="s">
        <v>6936</v>
      </c>
      <c r="H3598">
        <v>7</v>
      </c>
      <c r="I3598">
        <v>102087</v>
      </c>
      <c r="J3598">
        <v>1</v>
      </c>
      <c r="K3598" t="s">
        <v>7193</v>
      </c>
      <c r="L3598">
        <v>0</v>
      </c>
      <c r="M3598" t="s">
        <v>5520</v>
      </c>
      <c r="N3598">
        <v>91182.73</v>
      </c>
      <c r="O3598">
        <v>40430.910000000003</v>
      </c>
      <c r="P3598">
        <v>0</v>
      </c>
      <c r="Q3598">
        <v>32000</v>
      </c>
      <c r="R3598">
        <v>0</v>
      </c>
      <c r="S3598">
        <v>99613.64</v>
      </c>
    </row>
    <row r="3599" spans="1:19" x14ac:dyDescent="0.35">
      <c r="A3599">
        <v>2024</v>
      </c>
      <c r="B3599" t="s">
        <v>5523</v>
      </c>
      <c r="C3599">
        <v>2</v>
      </c>
      <c r="D3599">
        <v>2</v>
      </c>
      <c r="E3599">
        <v>20</v>
      </c>
      <c r="F3599" t="s">
        <v>351</v>
      </c>
      <c r="G3599" t="s">
        <v>5536</v>
      </c>
      <c r="H3599">
        <v>7</v>
      </c>
      <c r="I3599">
        <v>900015</v>
      </c>
      <c r="J3599">
        <v>121</v>
      </c>
      <c r="K3599" t="s">
        <v>7194</v>
      </c>
      <c r="L3599">
        <v>0</v>
      </c>
      <c r="M3599" t="s">
        <v>5520</v>
      </c>
      <c r="N3599">
        <v>4119</v>
      </c>
      <c r="O3599">
        <v>3000</v>
      </c>
      <c r="P3599">
        <v>0</v>
      </c>
      <c r="Q3599">
        <v>1500</v>
      </c>
      <c r="R3599">
        <v>0</v>
      </c>
      <c r="S3599">
        <v>5619</v>
      </c>
    </row>
    <row r="3600" spans="1:19" x14ac:dyDescent="0.35">
      <c r="A3600">
        <v>2024</v>
      </c>
      <c r="B3600" t="s">
        <v>5578</v>
      </c>
      <c r="C3600">
        <v>79</v>
      </c>
      <c r="D3600">
        <v>2</v>
      </c>
      <c r="E3600">
        <v>13</v>
      </c>
      <c r="F3600" t="s">
        <v>820</v>
      </c>
      <c r="G3600" t="s">
        <v>5852</v>
      </c>
      <c r="H3600">
        <v>7</v>
      </c>
      <c r="I3600">
        <v>900004</v>
      </c>
      <c r="J3600">
        <v>1301</v>
      </c>
      <c r="K3600" t="s">
        <v>7195</v>
      </c>
      <c r="L3600">
        <v>0</v>
      </c>
      <c r="M3600" t="s">
        <v>5520</v>
      </c>
      <c r="N3600">
        <v>0</v>
      </c>
      <c r="O3600">
        <v>100</v>
      </c>
      <c r="P3600">
        <v>0</v>
      </c>
      <c r="Q3600">
        <v>0</v>
      </c>
      <c r="R3600">
        <v>0</v>
      </c>
      <c r="S3600">
        <v>100</v>
      </c>
    </row>
    <row r="3601" spans="1:19" x14ac:dyDescent="0.35">
      <c r="A3601">
        <v>2024</v>
      </c>
      <c r="B3601" t="s">
        <v>5763</v>
      </c>
      <c r="C3601">
        <v>18</v>
      </c>
      <c r="D3601">
        <v>2</v>
      </c>
      <c r="E3601">
        <v>1</v>
      </c>
      <c r="F3601" t="s">
        <v>391</v>
      </c>
      <c r="G3601" t="s">
        <v>5764</v>
      </c>
      <c r="H3601">
        <v>7</v>
      </c>
      <c r="I3601">
        <v>900003</v>
      </c>
      <c r="J3601">
        <v>1314</v>
      </c>
      <c r="K3601" t="s">
        <v>7196</v>
      </c>
      <c r="L3601">
        <v>0</v>
      </c>
      <c r="M3601" t="s">
        <v>5520</v>
      </c>
      <c r="N3601">
        <v>800</v>
      </c>
      <c r="O3601">
        <v>3000</v>
      </c>
      <c r="P3601">
        <v>0</v>
      </c>
      <c r="Q3601">
        <v>3375</v>
      </c>
      <c r="R3601">
        <v>0</v>
      </c>
      <c r="S3601">
        <v>425</v>
      </c>
    </row>
    <row r="3602" spans="1:19" x14ac:dyDescent="0.35">
      <c r="A3602">
        <v>2024</v>
      </c>
      <c r="B3602" t="s">
        <v>5663</v>
      </c>
      <c r="C3602">
        <v>1</v>
      </c>
      <c r="D3602">
        <v>2</v>
      </c>
      <c r="E3602">
        <v>10</v>
      </c>
      <c r="F3602" t="s">
        <v>278</v>
      </c>
      <c r="G3602" t="s">
        <v>5895</v>
      </c>
      <c r="H3602">
        <v>7</v>
      </c>
      <c r="I3602">
        <v>102056</v>
      </c>
      <c r="J3602">
        <v>2056</v>
      </c>
      <c r="K3602" t="s">
        <v>7197</v>
      </c>
      <c r="L3602">
        <v>0</v>
      </c>
      <c r="M3602" t="s">
        <v>5520</v>
      </c>
      <c r="N3602">
        <v>17310.84</v>
      </c>
      <c r="O3602">
        <v>24319.1</v>
      </c>
      <c r="P3602">
        <v>0</v>
      </c>
      <c r="Q3602">
        <v>25062.14</v>
      </c>
      <c r="R3602">
        <v>0</v>
      </c>
      <c r="S3602">
        <v>16567.8</v>
      </c>
    </row>
    <row r="3603" spans="1:19" x14ac:dyDescent="0.35">
      <c r="A3603">
        <v>2024</v>
      </c>
      <c r="B3603" t="s">
        <v>5663</v>
      </c>
      <c r="C3603">
        <v>1</v>
      </c>
      <c r="D3603">
        <v>2</v>
      </c>
      <c r="E3603">
        <v>10</v>
      </c>
      <c r="F3603" t="s">
        <v>278</v>
      </c>
      <c r="G3603" t="s">
        <v>5895</v>
      </c>
      <c r="H3603">
        <v>7</v>
      </c>
      <c r="I3603">
        <v>900003</v>
      </c>
      <c r="J3603">
        <v>2056</v>
      </c>
      <c r="K3603" t="s">
        <v>7198</v>
      </c>
      <c r="L3603">
        <v>33511</v>
      </c>
      <c r="M3603" t="s">
        <v>7199</v>
      </c>
      <c r="N3603">
        <v>17310.84</v>
      </c>
      <c r="O3603">
        <v>0</v>
      </c>
      <c r="P3603">
        <v>0</v>
      </c>
      <c r="Q3603">
        <v>0</v>
      </c>
      <c r="R3603">
        <v>0</v>
      </c>
      <c r="S3603">
        <v>17310.84</v>
      </c>
    </row>
    <row r="3604" spans="1:19" x14ac:dyDescent="0.35">
      <c r="A3604">
        <v>2024</v>
      </c>
      <c r="B3604" t="s">
        <v>5523</v>
      </c>
      <c r="C3604">
        <v>2</v>
      </c>
      <c r="D3604">
        <v>2</v>
      </c>
      <c r="E3604">
        <v>19</v>
      </c>
      <c r="F3604" t="s">
        <v>125</v>
      </c>
      <c r="G3604" t="s">
        <v>6169</v>
      </c>
      <c r="H3604">
        <v>7</v>
      </c>
      <c r="I3604">
        <v>102056</v>
      </c>
      <c r="J3604">
        <v>1312</v>
      </c>
      <c r="K3604" t="s">
        <v>7197</v>
      </c>
      <c r="L3604">
        <v>0</v>
      </c>
      <c r="M3604" t="s">
        <v>5520</v>
      </c>
      <c r="N3604">
        <v>2585.23</v>
      </c>
      <c r="O3604">
        <v>16751.400000000001</v>
      </c>
      <c r="P3604">
        <v>0</v>
      </c>
      <c r="Q3604">
        <v>12693.72</v>
      </c>
      <c r="R3604">
        <v>0</v>
      </c>
      <c r="S3604">
        <v>6642.91</v>
      </c>
    </row>
    <row r="3605" spans="1:19" x14ac:dyDescent="0.35">
      <c r="A3605">
        <v>2024</v>
      </c>
      <c r="B3605" t="s">
        <v>5624</v>
      </c>
      <c r="C3605">
        <v>8</v>
      </c>
      <c r="D3605">
        <v>2</v>
      </c>
      <c r="E3605">
        <v>5</v>
      </c>
      <c r="F3605" t="s">
        <v>470</v>
      </c>
      <c r="G3605" t="s">
        <v>5708</v>
      </c>
      <c r="H3605">
        <v>7</v>
      </c>
      <c r="I3605">
        <v>102056</v>
      </c>
      <c r="J3605">
        <v>1312</v>
      </c>
      <c r="K3605" t="s">
        <v>7197</v>
      </c>
      <c r="L3605">
        <v>0</v>
      </c>
      <c r="M3605" t="s">
        <v>5520</v>
      </c>
      <c r="N3605">
        <v>9478.06</v>
      </c>
      <c r="O3605">
        <v>15445.76</v>
      </c>
      <c r="P3605">
        <v>0</v>
      </c>
      <c r="Q3605">
        <v>11200</v>
      </c>
      <c r="R3605">
        <v>0</v>
      </c>
      <c r="S3605">
        <v>13723.82</v>
      </c>
    </row>
    <row r="3606" spans="1:19" x14ac:dyDescent="0.35">
      <c r="A3606">
        <v>2024</v>
      </c>
      <c r="B3606" t="s">
        <v>5844</v>
      </c>
      <c r="C3606">
        <v>19</v>
      </c>
      <c r="D3606">
        <v>2</v>
      </c>
      <c r="E3606">
        <v>2</v>
      </c>
      <c r="F3606" t="s">
        <v>500</v>
      </c>
      <c r="G3606" t="s">
        <v>6566</v>
      </c>
      <c r="H3606">
        <v>7</v>
      </c>
      <c r="I3606">
        <v>102056</v>
      </c>
      <c r="J3606">
        <v>7</v>
      </c>
      <c r="K3606" t="s">
        <v>7198</v>
      </c>
      <c r="L3606">
        <v>0</v>
      </c>
      <c r="M3606" t="s">
        <v>5520</v>
      </c>
      <c r="N3606">
        <v>223.99</v>
      </c>
      <c r="O3606">
        <v>496.95</v>
      </c>
      <c r="P3606">
        <v>0</v>
      </c>
      <c r="Q3606">
        <v>450</v>
      </c>
      <c r="R3606">
        <v>0</v>
      </c>
      <c r="S3606">
        <v>270.94</v>
      </c>
    </row>
    <row r="3607" spans="1:19" x14ac:dyDescent="0.35">
      <c r="A3607">
        <v>2024</v>
      </c>
      <c r="B3607" t="s">
        <v>5569</v>
      </c>
      <c r="C3607">
        <v>20</v>
      </c>
      <c r="D3607">
        <v>2</v>
      </c>
      <c r="E3607">
        <v>4</v>
      </c>
      <c r="F3607" t="s">
        <v>431</v>
      </c>
      <c r="G3607" t="s">
        <v>6513</v>
      </c>
      <c r="H3607">
        <v>7</v>
      </c>
      <c r="I3607">
        <v>102056</v>
      </c>
      <c r="J3607">
        <v>1312</v>
      </c>
      <c r="K3607" t="s">
        <v>7197</v>
      </c>
      <c r="L3607">
        <v>0</v>
      </c>
      <c r="M3607" t="s">
        <v>5520</v>
      </c>
      <c r="N3607">
        <v>27951.64</v>
      </c>
      <c r="O3607">
        <v>2222.7399999999998</v>
      </c>
      <c r="P3607">
        <v>0</v>
      </c>
      <c r="Q3607">
        <v>12000</v>
      </c>
      <c r="R3607">
        <v>0</v>
      </c>
      <c r="S3607">
        <v>18174.38</v>
      </c>
    </row>
    <row r="3608" spans="1:19" x14ac:dyDescent="0.35">
      <c r="A3608">
        <v>2024</v>
      </c>
      <c r="B3608" t="s">
        <v>5627</v>
      </c>
      <c r="C3608">
        <v>27</v>
      </c>
      <c r="D3608">
        <v>2</v>
      </c>
      <c r="E3608">
        <v>7</v>
      </c>
      <c r="F3608" t="s">
        <v>610</v>
      </c>
      <c r="G3608" t="s">
        <v>5810</v>
      </c>
      <c r="H3608">
        <v>7</v>
      </c>
      <c r="I3608">
        <v>102056</v>
      </c>
      <c r="J3608">
        <v>1312</v>
      </c>
      <c r="K3608" t="s">
        <v>7197</v>
      </c>
      <c r="L3608">
        <v>0</v>
      </c>
      <c r="M3608" t="s">
        <v>5520</v>
      </c>
      <c r="N3608">
        <v>58451.17</v>
      </c>
      <c r="O3608">
        <v>19903.37</v>
      </c>
      <c r="P3608">
        <v>0</v>
      </c>
      <c r="Q3608">
        <v>39500</v>
      </c>
      <c r="R3608">
        <v>0</v>
      </c>
      <c r="S3608">
        <v>38854.54</v>
      </c>
    </row>
    <row r="3609" spans="1:19" x14ac:dyDescent="0.35">
      <c r="A3609">
        <v>2024</v>
      </c>
      <c r="B3609" t="s">
        <v>5712</v>
      </c>
      <c r="C3609">
        <v>28</v>
      </c>
      <c r="D3609">
        <v>2</v>
      </c>
      <c r="E3609">
        <v>14</v>
      </c>
      <c r="F3609" t="s">
        <v>125</v>
      </c>
      <c r="G3609" t="s">
        <v>5973</v>
      </c>
      <c r="H3609">
        <v>7</v>
      </c>
      <c r="I3609">
        <v>102056</v>
      </c>
      <c r="J3609">
        <v>1312</v>
      </c>
      <c r="K3609" t="s">
        <v>7197</v>
      </c>
      <c r="L3609">
        <v>0</v>
      </c>
      <c r="M3609" t="s">
        <v>5520</v>
      </c>
      <c r="N3609">
        <v>7372.6</v>
      </c>
      <c r="O3609">
        <v>0</v>
      </c>
      <c r="P3609">
        <v>0</v>
      </c>
      <c r="Q3609">
        <v>1000</v>
      </c>
      <c r="R3609">
        <v>0</v>
      </c>
      <c r="S3609">
        <v>6372.6</v>
      </c>
    </row>
    <row r="3610" spans="1:19" x14ac:dyDescent="0.35">
      <c r="A3610">
        <v>2024</v>
      </c>
      <c r="B3610" t="s">
        <v>5527</v>
      </c>
      <c r="C3610">
        <v>30</v>
      </c>
      <c r="D3610">
        <v>2</v>
      </c>
      <c r="E3610">
        <v>4</v>
      </c>
      <c r="F3610" t="s">
        <v>623</v>
      </c>
      <c r="G3610" t="s">
        <v>5978</v>
      </c>
      <c r="H3610">
        <v>7</v>
      </c>
      <c r="I3610">
        <v>102056</v>
      </c>
      <c r="J3610">
        <v>1312</v>
      </c>
      <c r="K3610" t="s">
        <v>7197</v>
      </c>
      <c r="L3610">
        <v>0</v>
      </c>
      <c r="M3610" t="s">
        <v>5520</v>
      </c>
      <c r="N3610">
        <v>5451.41</v>
      </c>
      <c r="O3610">
        <v>5161.3999999999996</v>
      </c>
      <c r="P3610">
        <v>0</v>
      </c>
      <c r="Q3610">
        <v>2809.24</v>
      </c>
      <c r="R3610">
        <v>0</v>
      </c>
      <c r="S3610">
        <v>7803.57</v>
      </c>
    </row>
    <row r="3611" spans="1:19" x14ac:dyDescent="0.35">
      <c r="A3611">
        <v>2024</v>
      </c>
      <c r="B3611" t="s">
        <v>5788</v>
      </c>
      <c r="C3611">
        <v>33</v>
      </c>
      <c r="D3611">
        <v>2</v>
      </c>
      <c r="E3611">
        <v>7</v>
      </c>
      <c r="F3611" t="s">
        <v>602</v>
      </c>
      <c r="G3611" t="s">
        <v>5789</v>
      </c>
      <c r="H3611">
        <v>7</v>
      </c>
      <c r="I3611">
        <v>102056</v>
      </c>
      <c r="J3611">
        <v>1312</v>
      </c>
      <c r="K3611" t="s">
        <v>7197</v>
      </c>
      <c r="L3611">
        <v>0</v>
      </c>
      <c r="M3611" t="s">
        <v>5520</v>
      </c>
      <c r="N3611">
        <v>221640.11</v>
      </c>
      <c r="O3611">
        <v>15758.66</v>
      </c>
      <c r="P3611">
        <v>0</v>
      </c>
      <c r="Q3611">
        <v>39770.47</v>
      </c>
      <c r="R3611">
        <v>0</v>
      </c>
      <c r="S3611">
        <v>197628.3</v>
      </c>
    </row>
    <row r="3612" spans="1:19" x14ac:dyDescent="0.35">
      <c r="A3612">
        <v>2024</v>
      </c>
      <c r="B3612" t="s">
        <v>5813</v>
      </c>
      <c r="C3612">
        <v>35</v>
      </c>
      <c r="D3612">
        <v>2</v>
      </c>
      <c r="E3612">
        <v>1</v>
      </c>
      <c r="F3612" t="s">
        <v>639</v>
      </c>
      <c r="G3612" t="s">
        <v>5993</v>
      </c>
      <c r="H3612">
        <v>7</v>
      </c>
      <c r="I3612">
        <v>102056</v>
      </c>
      <c r="J3612">
        <v>1301</v>
      </c>
      <c r="K3612" t="s">
        <v>7198</v>
      </c>
      <c r="L3612">
        <v>0</v>
      </c>
      <c r="M3612" t="s">
        <v>5520</v>
      </c>
      <c r="N3612">
        <v>31587.74</v>
      </c>
      <c r="O3612">
        <v>9340.51</v>
      </c>
      <c r="P3612">
        <v>0</v>
      </c>
      <c r="Q3612">
        <v>9498.3799999999992</v>
      </c>
      <c r="R3612">
        <v>0</v>
      </c>
      <c r="S3612">
        <v>31429.87</v>
      </c>
    </row>
    <row r="3613" spans="1:19" x14ac:dyDescent="0.35">
      <c r="A3613">
        <v>2024</v>
      </c>
      <c r="B3613" t="s">
        <v>5813</v>
      </c>
      <c r="C3613">
        <v>35</v>
      </c>
      <c r="D3613">
        <v>2</v>
      </c>
      <c r="E3613">
        <v>4</v>
      </c>
      <c r="F3613" t="s">
        <v>300</v>
      </c>
      <c r="G3613" t="s">
        <v>5814</v>
      </c>
      <c r="H3613">
        <v>7</v>
      </c>
      <c r="I3613">
        <v>102056</v>
      </c>
      <c r="J3613">
        <v>1301</v>
      </c>
      <c r="K3613" t="s">
        <v>7197</v>
      </c>
      <c r="L3613">
        <v>0</v>
      </c>
      <c r="M3613" t="s">
        <v>5520</v>
      </c>
      <c r="N3613">
        <v>1694.72</v>
      </c>
      <c r="O3613">
        <v>814.47</v>
      </c>
      <c r="P3613">
        <v>0</v>
      </c>
      <c r="Q3613">
        <v>1000</v>
      </c>
      <c r="R3613">
        <v>0</v>
      </c>
      <c r="S3613">
        <v>1509.19</v>
      </c>
    </row>
    <row r="3614" spans="1:19" x14ac:dyDescent="0.35">
      <c r="A3614">
        <v>2024</v>
      </c>
      <c r="B3614" t="s">
        <v>5561</v>
      </c>
      <c r="C3614">
        <v>43</v>
      </c>
      <c r="D3614">
        <v>2</v>
      </c>
      <c r="E3614">
        <v>2</v>
      </c>
      <c r="F3614" t="s">
        <v>688</v>
      </c>
      <c r="G3614" t="s">
        <v>6208</v>
      </c>
      <c r="H3614">
        <v>7</v>
      </c>
      <c r="I3614">
        <v>102056</v>
      </c>
      <c r="J3614">
        <v>1312</v>
      </c>
      <c r="K3614" t="s">
        <v>7197</v>
      </c>
      <c r="L3614">
        <v>0</v>
      </c>
      <c r="M3614" t="s">
        <v>5520</v>
      </c>
      <c r="N3614">
        <v>3597.37</v>
      </c>
      <c r="O3614">
        <v>0</v>
      </c>
      <c r="P3614">
        <v>0</v>
      </c>
      <c r="Q3614">
        <v>3597.37</v>
      </c>
      <c r="R3614">
        <v>0</v>
      </c>
      <c r="S3614">
        <v>0</v>
      </c>
    </row>
    <row r="3615" spans="1:19" x14ac:dyDescent="0.35">
      <c r="A3615">
        <v>2024</v>
      </c>
      <c r="B3615" t="s">
        <v>5561</v>
      </c>
      <c r="C3615">
        <v>43</v>
      </c>
      <c r="D3615">
        <v>2</v>
      </c>
      <c r="E3615">
        <v>3</v>
      </c>
      <c r="F3615" t="s">
        <v>555</v>
      </c>
      <c r="G3615" t="s">
        <v>6430</v>
      </c>
      <c r="H3615">
        <v>7</v>
      </c>
      <c r="I3615">
        <v>102056</v>
      </c>
      <c r="J3615">
        <v>1312</v>
      </c>
      <c r="K3615" t="s">
        <v>7197</v>
      </c>
      <c r="L3615">
        <v>0</v>
      </c>
      <c r="M3615" t="s">
        <v>5520</v>
      </c>
      <c r="N3615">
        <v>26057.99</v>
      </c>
      <c r="O3615">
        <v>1023.29</v>
      </c>
      <c r="P3615">
        <v>0</v>
      </c>
      <c r="Q3615">
        <v>7800</v>
      </c>
      <c r="R3615">
        <v>0</v>
      </c>
      <c r="S3615">
        <v>19281.28</v>
      </c>
    </row>
    <row r="3616" spans="1:19" x14ac:dyDescent="0.35">
      <c r="A3616">
        <v>2024</v>
      </c>
      <c r="B3616" t="s">
        <v>5561</v>
      </c>
      <c r="C3616">
        <v>43</v>
      </c>
      <c r="D3616">
        <v>2</v>
      </c>
      <c r="E3616">
        <v>17</v>
      </c>
      <c r="F3616" t="s">
        <v>351</v>
      </c>
      <c r="G3616" t="s">
        <v>7073</v>
      </c>
      <c r="H3616">
        <v>7</v>
      </c>
      <c r="I3616">
        <v>102056</v>
      </c>
      <c r="J3616">
        <v>1301</v>
      </c>
      <c r="K3616" t="s">
        <v>7197</v>
      </c>
      <c r="L3616">
        <v>0</v>
      </c>
      <c r="M3616" t="s">
        <v>5520</v>
      </c>
      <c r="N3616">
        <v>50067.37</v>
      </c>
      <c r="O3616">
        <v>149246.01999999999</v>
      </c>
      <c r="P3616">
        <v>0</v>
      </c>
      <c r="Q3616">
        <v>109000</v>
      </c>
      <c r="R3616">
        <v>0</v>
      </c>
      <c r="S3616">
        <v>90313.39</v>
      </c>
    </row>
    <row r="3617" spans="1:19" x14ac:dyDescent="0.35">
      <c r="A3617">
        <v>2024</v>
      </c>
      <c r="B3617" t="s">
        <v>5717</v>
      </c>
      <c r="C3617">
        <v>45</v>
      </c>
      <c r="D3617">
        <v>2</v>
      </c>
      <c r="E3617">
        <v>9</v>
      </c>
      <c r="F3617" t="s">
        <v>704</v>
      </c>
      <c r="G3617" t="s">
        <v>5838</v>
      </c>
      <c r="H3617">
        <v>7</v>
      </c>
      <c r="I3617">
        <v>102056</v>
      </c>
      <c r="J3617">
        <v>1312</v>
      </c>
      <c r="K3617" t="s">
        <v>7197</v>
      </c>
      <c r="L3617">
        <v>0</v>
      </c>
      <c r="M3617" t="s">
        <v>5520</v>
      </c>
      <c r="N3617">
        <v>166227.79</v>
      </c>
      <c r="O3617">
        <v>200507.74</v>
      </c>
      <c r="P3617">
        <v>0</v>
      </c>
      <c r="Q3617">
        <v>143442.6</v>
      </c>
      <c r="R3617">
        <v>0</v>
      </c>
      <c r="S3617">
        <v>223292.93</v>
      </c>
    </row>
    <row r="3618" spans="1:19" x14ac:dyDescent="0.35">
      <c r="A3618">
        <v>2024</v>
      </c>
      <c r="B3618" t="s">
        <v>5680</v>
      </c>
      <c r="C3618">
        <v>61</v>
      </c>
      <c r="D3618">
        <v>2</v>
      </c>
      <c r="E3618">
        <v>6</v>
      </c>
      <c r="F3618" t="s">
        <v>480</v>
      </c>
      <c r="G3618" t="s">
        <v>5681</v>
      </c>
      <c r="H3618">
        <v>7</v>
      </c>
      <c r="I3618">
        <v>102056</v>
      </c>
      <c r="J3618">
        <v>2056</v>
      </c>
      <c r="K3618" t="s">
        <v>7197</v>
      </c>
      <c r="L3618">
        <v>0</v>
      </c>
      <c r="M3618" t="s">
        <v>5520</v>
      </c>
      <c r="N3618">
        <v>6877.82</v>
      </c>
      <c r="O3618">
        <v>7321.74</v>
      </c>
      <c r="P3618">
        <v>0</v>
      </c>
      <c r="Q3618">
        <v>3100</v>
      </c>
      <c r="R3618">
        <v>0</v>
      </c>
      <c r="S3618">
        <v>11099.56</v>
      </c>
    </row>
    <row r="3619" spans="1:19" x14ac:dyDescent="0.35">
      <c r="A3619">
        <v>2024</v>
      </c>
      <c r="B3619" t="s">
        <v>5532</v>
      </c>
      <c r="C3619">
        <v>64</v>
      </c>
      <c r="D3619">
        <v>2</v>
      </c>
      <c r="E3619">
        <v>8</v>
      </c>
      <c r="F3619" t="s">
        <v>767</v>
      </c>
      <c r="G3619" t="s">
        <v>5533</v>
      </c>
      <c r="H3619">
        <v>7</v>
      </c>
      <c r="I3619">
        <v>102056</v>
      </c>
      <c r="J3619">
        <v>1312</v>
      </c>
      <c r="K3619" t="s">
        <v>7197</v>
      </c>
      <c r="L3619">
        <v>0</v>
      </c>
      <c r="M3619" t="s">
        <v>5520</v>
      </c>
      <c r="N3619">
        <v>187637.77</v>
      </c>
      <c r="O3619">
        <v>206849.53</v>
      </c>
      <c r="P3619">
        <v>0</v>
      </c>
      <c r="Q3619">
        <v>246858.76</v>
      </c>
      <c r="R3619">
        <v>0</v>
      </c>
      <c r="S3619">
        <v>147628.54</v>
      </c>
    </row>
    <row r="3620" spans="1:19" x14ac:dyDescent="0.35">
      <c r="A3620">
        <v>2024</v>
      </c>
      <c r="B3620" t="s">
        <v>5876</v>
      </c>
      <c r="C3620">
        <v>74</v>
      </c>
      <c r="D3620">
        <v>2</v>
      </c>
      <c r="E3620">
        <v>8</v>
      </c>
      <c r="F3620" t="s">
        <v>801</v>
      </c>
      <c r="G3620" t="s">
        <v>6488</v>
      </c>
      <c r="H3620">
        <v>7</v>
      </c>
      <c r="I3620">
        <v>102056</v>
      </c>
      <c r="J3620">
        <v>1312</v>
      </c>
      <c r="K3620" t="s">
        <v>7197</v>
      </c>
      <c r="L3620">
        <v>0</v>
      </c>
      <c r="M3620" t="s">
        <v>5520</v>
      </c>
      <c r="N3620">
        <v>49483.93</v>
      </c>
      <c r="O3620">
        <v>11569</v>
      </c>
      <c r="P3620">
        <v>0</v>
      </c>
      <c r="Q3620">
        <v>29417.97</v>
      </c>
      <c r="R3620">
        <v>0</v>
      </c>
      <c r="S3620">
        <v>31634.959999999999</v>
      </c>
    </row>
    <row r="3621" spans="1:19" x14ac:dyDescent="0.35">
      <c r="A3621">
        <v>2024</v>
      </c>
      <c r="B3621" t="s">
        <v>5578</v>
      </c>
      <c r="C3621">
        <v>79</v>
      </c>
      <c r="D3621">
        <v>2</v>
      </c>
      <c r="E3621">
        <v>13</v>
      </c>
      <c r="F3621" t="s">
        <v>820</v>
      </c>
      <c r="G3621" t="s">
        <v>5852</v>
      </c>
      <c r="H3621">
        <v>7</v>
      </c>
      <c r="I3621">
        <v>102056</v>
      </c>
      <c r="J3621">
        <v>1312</v>
      </c>
      <c r="K3621" t="s">
        <v>7197</v>
      </c>
      <c r="L3621">
        <v>0</v>
      </c>
      <c r="M3621" t="s">
        <v>5520</v>
      </c>
      <c r="N3621">
        <v>117984.86</v>
      </c>
      <c r="O3621">
        <v>242116.13</v>
      </c>
      <c r="P3621">
        <v>0</v>
      </c>
      <c r="Q3621">
        <v>128332.03</v>
      </c>
      <c r="R3621">
        <v>0</v>
      </c>
      <c r="S3621">
        <v>231768.95999999999</v>
      </c>
    </row>
    <row r="3622" spans="1:19" x14ac:dyDescent="0.35">
      <c r="A3622">
        <v>2024</v>
      </c>
      <c r="B3622" t="s">
        <v>5686</v>
      </c>
      <c r="C3622">
        <v>84</v>
      </c>
      <c r="D3622">
        <v>2</v>
      </c>
      <c r="E3622">
        <v>9</v>
      </c>
      <c r="F3622" t="s">
        <v>835</v>
      </c>
      <c r="G3622" t="s">
        <v>5772</v>
      </c>
      <c r="H3622">
        <v>7</v>
      </c>
      <c r="I3622">
        <v>102056</v>
      </c>
      <c r="J3622">
        <v>4</v>
      </c>
      <c r="K3622" t="s">
        <v>7198</v>
      </c>
      <c r="L3622">
        <v>0</v>
      </c>
      <c r="M3622" t="s">
        <v>5520</v>
      </c>
      <c r="N3622">
        <v>1797.51</v>
      </c>
      <c r="O3622">
        <v>0</v>
      </c>
      <c r="P3622">
        <v>0</v>
      </c>
      <c r="Q3622">
        <v>0</v>
      </c>
      <c r="R3622">
        <v>0</v>
      </c>
      <c r="S3622">
        <v>1797.51</v>
      </c>
    </row>
    <row r="3623" spans="1:19" x14ac:dyDescent="0.35">
      <c r="A3623">
        <v>2024</v>
      </c>
      <c r="B3623" t="s">
        <v>5775</v>
      </c>
      <c r="C3623">
        <v>92</v>
      </c>
      <c r="D3623">
        <v>2</v>
      </c>
      <c r="E3623">
        <v>2</v>
      </c>
      <c r="F3623" t="s">
        <v>568</v>
      </c>
      <c r="G3623" t="s">
        <v>6338</v>
      </c>
      <c r="H3623">
        <v>7</v>
      </c>
      <c r="I3623">
        <v>102056</v>
      </c>
      <c r="J3623">
        <v>1312</v>
      </c>
      <c r="K3623" t="s">
        <v>7197</v>
      </c>
      <c r="L3623">
        <v>0</v>
      </c>
      <c r="M3623" t="s">
        <v>5520</v>
      </c>
      <c r="N3623">
        <v>119142.5</v>
      </c>
      <c r="O3623">
        <v>0</v>
      </c>
      <c r="P3623">
        <v>0</v>
      </c>
      <c r="Q3623">
        <v>10475</v>
      </c>
      <c r="R3623">
        <v>0</v>
      </c>
      <c r="S3623">
        <v>108667.5</v>
      </c>
    </row>
    <row r="3624" spans="1:19" x14ac:dyDescent="0.35">
      <c r="A3624">
        <v>2024</v>
      </c>
      <c r="B3624" t="s">
        <v>5523</v>
      </c>
      <c r="C3624">
        <v>2</v>
      </c>
      <c r="D3624">
        <v>2</v>
      </c>
      <c r="E3624">
        <v>17</v>
      </c>
      <c r="F3624" t="s">
        <v>340</v>
      </c>
      <c r="G3624" t="s">
        <v>5608</v>
      </c>
      <c r="H3624">
        <v>7</v>
      </c>
      <c r="I3624">
        <v>102056</v>
      </c>
      <c r="J3624">
        <v>1312</v>
      </c>
      <c r="K3624" t="s">
        <v>7200</v>
      </c>
      <c r="L3624">
        <v>0</v>
      </c>
      <c r="M3624" t="s">
        <v>5520</v>
      </c>
      <c r="N3624">
        <v>55516.800000000003</v>
      </c>
      <c r="O3624">
        <v>10268.620000000001</v>
      </c>
      <c r="P3624">
        <v>0</v>
      </c>
      <c r="Q3624">
        <v>10000</v>
      </c>
      <c r="R3624">
        <v>0</v>
      </c>
      <c r="S3624">
        <v>55785.42</v>
      </c>
    </row>
    <row r="3625" spans="1:19" x14ac:dyDescent="0.35">
      <c r="A3625">
        <v>2024</v>
      </c>
      <c r="B3625" t="s">
        <v>5523</v>
      </c>
      <c r="C3625">
        <v>2</v>
      </c>
      <c r="D3625">
        <v>2</v>
      </c>
      <c r="E3625">
        <v>18</v>
      </c>
      <c r="F3625" t="s">
        <v>344</v>
      </c>
      <c r="G3625" t="s">
        <v>6168</v>
      </c>
      <c r="H3625">
        <v>7</v>
      </c>
      <c r="I3625">
        <v>102056</v>
      </c>
      <c r="J3625">
        <v>1312</v>
      </c>
      <c r="K3625" t="s">
        <v>7201</v>
      </c>
      <c r="L3625">
        <v>0</v>
      </c>
      <c r="M3625" t="s">
        <v>5520</v>
      </c>
      <c r="N3625">
        <v>90334.65</v>
      </c>
      <c r="O3625">
        <v>217923.49</v>
      </c>
      <c r="P3625">
        <v>0</v>
      </c>
      <c r="Q3625">
        <v>117558.65</v>
      </c>
      <c r="R3625">
        <v>0</v>
      </c>
      <c r="S3625">
        <v>190699.49</v>
      </c>
    </row>
    <row r="3626" spans="1:19" x14ac:dyDescent="0.35">
      <c r="A3626">
        <v>2024</v>
      </c>
      <c r="B3626" t="s">
        <v>5624</v>
      </c>
      <c r="C3626">
        <v>8</v>
      </c>
      <c r="D3626">
        <v>2</v>
      </c>
      <c r="E3626">
        <v>13</v>
      </c>
      <c r="F3626" t="s">
        <v>490</v>
      </c>
      <c r="G3626" t="s">
        <v>6730</v>
      </c>
      <c r="H3626">
        <v>7</v>
      </c>
      <c r="I3626">
        <v>102056</v>
      </c>
      <c r="J3626">
        <v>1312</v>
      </c>
      <c r="K3626" t="s">
        <v>7201</v>
      </c>
      <c r="L3626">
        <v>0</v>
      </c>
      <c r="M3626" t="s">
        <v>5520</v>
      </c>
      <c r="N3626">
        <v>43375.67</v>
      </c>
      <c r="O3626">
        <v>13224.59</v>
      </c>
      <c r="P3626">
        <v>0</v>
      </c>
      <c r="Q3626">
        <v>3655.22</v>
      </c>
      <c r="R3626">
        <v>0</v>
      </c>
      <c r="S3626">
        <v>52945.04</v>
      </c>
    </row>
    <row r="3627" spans="1:19" x14ac:dyDescent="0.35">
      <c r="A3627">
        <v>2024</v>
      </c>
      <c r="B3627" t="s">
        <v>5671</v>
      </c>
      <c r="C3627">
        <v>12</v>
      </c>
      <c r="D3627">
        <v>2</v>
      </c>
      <c r="E3627">
        <v>2</v>
      </c>
      <c r="F3627" t="s">
        <v>526</v>
      </c>
      <c r="G3627" t="s">
        <v>7065</v>
      </c>
      <c r="H3627">
        <v>7</v>
      </c>
      <c r="I3627">
        <v>102056</v>
      </c>
      <c r="J3627">
        <v>1312</v>
      </c>
      <c r="K3627" t="s">
        <v>7201</v>
      </c>
      <c r="L3627">
        <v>0</v>
      </c>
      <c r="M3627" t="s">
        <v>5520</v>
      </c>
      <c r="N3627">
        <v>9753.5400000000009</v>
      </c>
      <c r="O3627">
        <v>3268.76</v>
      </c>
      <c r="P3627">
        <v>0</v>
      </c>
      <c r="Q3627">
        <v>2777.07</v>
      </c>
      <c r="R3627">
        <v>0</v>
      </c>
      <c r="S3627">
        <v>10245.23</v>
      </c>
    </row>
    <row r="3628" spans="1:19" x14ac:dyDescent="0.35">
      <c r="A3628">
        <v>2024</v>
      </c>
      <c r="B3628" t="s">
        <v>5890</v>
      </c>
      <c r="C3628">
        <v>17</v>
      </c>
      <c r="D3628">
        <v>2</v>
      </c>
      <c r="E3628">
        <v>5</v>
      </c>
      <c r="F3628" t="s">
        <v>397</v>
      </c>
      <c r="G3628" t="s">
        <v>6181</v>
      </c>
      <c r="H3628">
        <v>7</v>
      </c>
      <c r="I3628">
        <v>102056</v>
      </c>
      <c r="J3628">
        <v>1312</v>
      </c>
      <c r="K3628" t="s">
        <v>7201</v>
      </c>
      <c r="L3628">
        <v>0</v>
      </c>
      <c r="M3628" t="s">
        <v>5520</v>
      </c>
      <c r="N3628">
        <v>3468.98</v>
      </c>
      <c r="O3628">
        <v>1040.6600000000001</v>
      </c>
      <c r="P3628">
        <v>0</v>
      </c>
      <c r="Q3628">
        <v>0</v>
      </c>
      <c r="R3628">
        <v>0</v>
      </c>
      <c r="S3628">
        <v>4509.6400000000003</v>
      </c>
    </row>
    <row r="3629" spans="1:19" x14ac:dyDescent="0.35">
      <c r="A3629">
        <v>2024</v>
      </c>
      <c r="B3629" t="s">
        <v>5569</v>
      </c>
      <c r="C3629">
        <v>20</v>
      </c>
      <c r="D3629">
        <v>2</v>
      </c>
      <c r="E3629">
        <v>1</v>
      </c>
      <c r="F3629" t="s">
        <v>572</v>
      </c>
      <c r="G3629" t="s">
        <v>5887</v>
      </c>
      <c r="H3629">
        <v>7</v>
      </c>
      <c r="I3629">
        <v>102056</v>
      </c>
      <c r="J3629">
        <v>3</v>
      </c>
      <c r="K3629" t="s">
        <v>7202</v>
      </c>
      <c r="L3629">
        <v>0</v>
      </c>
      <c r="M3629" t="s">
        <v>5520</v>
      </c>
      <c r="N3629">
        <v>3931.27</v>
      </c>
      <c r="O3629">
        <v>5373.18</v>
      </c>
      <c r="P3629">
        <v>0</v>
      </c>
      <c r="Q3629">
        <v>5000</v>
      </c>
      <c r="R3629">
        <v>0</v>
      </c>
      <c r="S3629">
        <v>4304.45</v>
      </c>
    </row>
    <row r="3630" spans="1:19" x14ac:dyDescent="0.35">
      <c r="A3630">
        <v>2024</v>
      </c>
      <c r="B3630" t="s">
        <v>5964</v>
      </c>
      <c r="C3630">
        <v>26</v>
      </c>
      <c r="D3630">
        <v>2</v>
      </c>
      <c r="E3630">
        <v>7</v>
      </c>
      <c r="F3630" t="s">
        <v>278</v>
      </c>
      <c r="G3630" t="s">
        <v>6189</v>
      </c>
      <c r="H3630">
        <v>7</v>
      </c>
      <c r="I3630">
        <v>102056</v>
      </c>
      <c r="J3630">
        <v>1312</v>
      </c>
      <c r="K3630" t="s">
        <v>7201</v>
      </c>
      <c r="L3630">
        <v>0</v>
      </c>
      <c r="M3630" t="s">
        <v>5520</v>
      </c>
      <c r="N3630">
        <v>5053.3</v>
      </c>
      <c r="O3630">
        <v>17510.22</v>
      </c>
      <c r="P3630">
        <v>0</v>
      </c>
      <c r="Q3630">
        <v>16314</v>
      </c>
      <c r="R3630">
        <v>0</v>
      </c>
      <c r="S3630">
        <v>6249.52</v>
      </c>
    </row>
    <row r="3631" spans="1:19" x14ac:dyDescent="0.35">
      <c r="A3631">
        <v>2024</v>
      </c>
      <c r="B3631" t="s">
        <v>5600</v>
      </c>
      <c r="C3631">
        <v>29</v>
      </c>
      <c r="D3631">
        <v>2</v>
      </c>
      <c r="E3631">
        <v>6</v>
      </c>
      <c r="F3631" t="s">
        <v>619</v>
      </c>
      <c r="G3631" t="s">
        <v>5655</v>
      </c>
      <c r="H3631">
        <v>7</v>
      </c>
      <c r="I3631">
        <v>102056</v>
      </c>
      <c r="J3631">
        <v>1312</v>
      </c>
      <c r="K3631" t="s">
        <v>7201</v>
      </c>
      <c r="L3631">
        <v>0</v>
      </c>
      <c r="M3631" t="s">
        <v>5520</v>
      </c>
      <c r="N3631">
        <v>269667.07</v>
      </c>
      <c r="O3631">
        <v>0</v>
      </c>
      <c r="P3631">
        <v>0</v>
      </c>
      <c r="Q3631">
        <v>77165.14</v>
      </c>
      <c r="R3631">
        <v>0</v>
      </c>
      <c r="S3631">
        <v>192501.93</v>
      </c>
    </row>
    <row r="3632" spans="1:19" x14ac:dyDescent="0.35">
      <c r="A3632">
        <v>2024</v>
      </c>
      <c r="B3632" t="s">
        <v>5788</v>
      </c>
      <c r="C3632">
        <v>33</v>
      </c>
      <c r="D3632">
        <v>2</v>
      </c>
      <c r="E3632">
        <v>13</v>
      </c>
      <c r="F3632" t="s">
        <v>351</v>
      </c>
      <c r="G3632" t="s">
        <v>6200</v>
      </c>
      <c r="H3632">
        <v>7</v>
      </c>
      <c r="I3632">
        <v>102056</v>
      </c>
      <c r="J3632">
        <v>1312</v>
      </c>
      <c r="K3632" t="s">
        <v>7201</v>
      </c>
      <c r="L3632">
        <v>0</v>
      </c>
      <c r="M3632" t="s">
        <v>5520</v>
      </c>
      <c r="N3632">
        <v>76599.23</v>
      </c>
      <c r="O3632">
        <v>1766.9</v>
      </c>
      <c r="P3632">
        <v>0</v>
      </c>
      <c r="Q3632">
        <v>16555</v>
      </c>
      <c r="R3632">
        <v>0</v>
      </c>
      <c r="S3632">
        <v>61811.13</v>
      </c>
    </row>
    <row r="3633" spans="1:19" x14ac:dyDescent="0.35">
      <c r="A3633">
        <v>2024</v>
      </c>
      <c r="B3633" t="s">
        <v>5989</v>
      </c>
      <c r="C3633">
        <v>34</v>
      </c>
      <c r="D3633">
        <v>2</v>
      </c>
      <c r="E3633">
        <v>10</v>
      </c>
      <c r="F3633" t="s">
        <v>616</v>
      </c>
      <c r="G3633" t="s">
        <v>6202</v>
      </c>
      <c r="H3633">
        <v>7</v>
      </c>
      <c r="I3633">
        <v>102056</v>
      </c>
      <c r="J3633">
        <v>1312</v>
      </c>
      <c r="K3633" t="s">
        <v>7201</v>
      </c>
      <c r="L3633">
        <v>0</v>
      </c>
      <c r="M3633" t="s">
        <v>5520</v>
      </c>
      <c r="N3633">
        <v>19851.8</v>
      </c>
      <c r="O3633">
        <v>12940.25</v>
      </c>
      <c r="P3633">
        <v>0</v>
      </c>
      <c r="Q3633">
        <v>5000</v>
      </c>
      <c r="R3633">
        <v>0</v>
      </c>
      <c r="S3633">
        <v>27792.05</v>
      </c>
    </row>
    <row r="3634" spans="1:19" x14ac:dyDescent="0.35">
      <c r="A3634">
        <v>2024</v>
      </c>
      <c r="B3634" t="s">
        <v>6372</v>
      </c>
      <c r="C3634">
        <v>36</v>
      </c>
      <c r="D3634">
        <v>2</v>
      </c>
      <c r="E3634">
        <v>1</v>
      </c>
      <c r="F3634" t="s">
        <v>645</v>
      </c>
      <c r="G3634" t="s">
        <v>7156</v>
      </c>
      <c r="H3634">
        <v>7</v>
      </c>
      <c r="I3634">
        <v>102056</v>
      </c>
      <c r="J3634">
        <v>1312</v>
      </c>
      <c r="K3634" t="s">
        <v>7202</v>
      </c>
      <c r="L3634">
        <v>0</v>
      </c>
      <c r="M3634" t="s">
        <v>5520</v>
      </c>
      <c r="N3634">
        <v>10267.700000000001</v>
      </c>
      <c r="O3634">
        <v>5381.59</v>
      </c>
      <c r="P3634">
        <v>0</v>
      </c>
      <c r="Q3634">
        <v>0</v>
      </c>
      <c r="R3634">
        <v>0</v>
      </c>
      <c r="S3634">
        <v>15649.29</v>
      </c>
    </row>
    <row r="3635" spans="1:19" x14ac:dyDescent="0.35">
      <c r="A3635">
        <v>2024</v>
      </c>
      <c r="B3635" t="s">
        <v>5561</v>
      </c>
      <c r="C3635">
        <v>43</v>
      </c>
      <c r="D3635">
        <v>2</v>
      </c>
      <c r="E3635">
        <v>10</v>
      </c>
      <c r="F3635" t="s">
        <v>633</v>
      </c>
      <c r="G3635" t="s">
        <v>6210</v>
      </c>
      <c r="H3635">
        <v>7</v>
      </c>
      <c r="I3635">
        <v>102056</v>
      </c>
      <c r="J3635">
        <v>1312</v>
      </c>
      <c r="K3635" t="s">
        <v>7201</v>
      </c>
      <c r="L3635">
        <v>0</v>
      </c>
      <c r="M3635" t="s">
        <v>5520</v>
      </c>
      <c r="N3635">
        <v>22711.63</v>
      </c>
      <c r="O3635">
        <v>5475.09</v>
      </c>
      <c r="P3635">
        <v>0</v>
      </c>
      <c r="Q3635">
        <v>5000</v>
      </c>
      <c r="R3635">
        <v>0</v>
      </c>
      <c r="S3635">
        <v>23186.720000000001</v>
      </c>
    </row>
    <row r="3636" spans="1:19" x14ac:dyDescent="0.35">
      <c r="A3636">
        <v>2024</v>
      </c>
      <c r="B3636" t="s">
        <v>5561</v>
      </c>
      <c r="C3636">
        <v>43</v>
      </c>
      <c r="D3636">
        <v>2</v>
      </c>
      <c r="E3636">
        <v>13</v>
      </c>
      <c r="F3636" t="s">
        <v>490</v>
      </c>
      <c r="G3636" t="s">
        <v>5562</v>
      </c>
      <c r="H3636">
        <v>7</v>
      </c>
      <c r="I3636">
        <v>102056</v>
      </c>
      <c r="J3636">
        <v>1312</v>
      </c>
      <c r="K3636" t="s">
        <v>7201</v>
      </c>
      <c r="L3636">
        <v>0</v>
      </c>
      <c r="M3636" t="s">
        <v>5520</v>
      </c>
      <c r="N3636">
        <v>2967.74</v>
      </c>
      <c r="O3636">
        <v>2295.64</v>
      </c>
      <c r="P3636">
        <v>0</v>
      </c>
      <c r="Q3636">
        <v>3000</v>
      </c>
      <c r="R3636">
        <v>0</v>
      </c>
      <c r="S3636">
        <v>2263.38</v>
      </c>
    </row>
    <row r="3637" spans="1:19" x14ac:dyDescent="0.35">
      <c r="A3637">
        <v>2024</v>
      </c>
      <c r="B3637" t="s">
        <v>5561</v>
      </c>
      <c r="C3637">
        <v>43</v>
      </c>
      <c r="D3637">
        <v>2</v>
      </c>
      <c r="E3637">
        <v>16</v>
      </c>
      <c r="F3637" t="s">
        <v>125</v>
      </c>
      <c r="G3637" t="s">
        <v>6212</v>
      </c>
      <c r="H3637">
        <v>7</v>
      </c>
      <c r="I3637">
        <v>102056</v>
      </c>
      <c r="J3637">
        <v>1312</v>
      </c>
      <c r="K3637" t="s">
        <v>7201</v>
      </c>
      <c r="L3637">
        <v>0</v>
      </c>
      <c r="M3637" t="s">
        <v>5520</v>
      </c>
      <c r="N3637">
        <v>4449.55</v>
      </c>
      <c r="O3637">
        <v>10853.97</v>
      </c>
      <c r="P3637">
        <v>0</v>
      </c>
      <c r="Q3637">
        <v>7400</v>
      </c>
      <c r="R3637">
        <v>0</v>
      </c>
      <c r="S3637">
        <v>7903.52</v>
      </c>
    </row>
    <row r="3638" spans="1:19" x14ac:dyDescent="0.35">
      <c r="A3638">
        <v>2024</v>
      </c>
      <c r="B3638" t="s">
        <v>5717</v>
      </c>
      <c r="C3638">
        <v>45</v>
      </c>
      <c r="D3638">
        <v>2</v>
      </c>
      <c r="E3638">
        <v>2</v>
      </c>
      <c r="F3638" t="s">
        <v>294</v>
      </c>
      <c r="G3638" t="s">
        <v>6213</v>
      </c>
      <c r="H3638">
        <v>7</v>
      </c>
      <c r="I3638">
        <v>102056</v>
      </c>
      <c r="J3638">
        <v>1312</v>
      </c>
      <c r="K3638" t="s">
        <v>7201</v>
      </c>
      <c r="L3638">
        <v>0</v>
      </c>
      <c r="M3638" t="s">
        <v>5520</v>
      </c>
      <c r="N3638">
        <v>57841.81</v>
      </c>
      <c r="O3638">
        <v>62615.3</v>
      </c>
      <c r="P3638">
        <v>0</v>
      </c>
      <c r="Q3638">
        <v>48917.48</v>
      </c>
      <c r="R3638">
        <v>0</v>
      </c>
      <c r="S3638">
        <v>71539.63</v>
      </c>
    </row>
    <row r="3639" spans="1:19" x14ac:dyDescent="0.35">
      <c r="A3639">
        <v>2024</v>
      </c>
      <c r="B3639" t="s">
        <v>5564</v>
      </c>
      <c r="C3639">
        <v>48</v>
      </c>
      <c r="D3639">
        <v>2</v>
      </c>
      <c r="E3639">
        <v>1</v>
      </c>
      <c r="F3639" t="s">
        <v>291</v>
      </c>
      <c r="G3639" t="s">
        <v>6319</v>
      </c>
      <c r="H3639">
        <v>7</v>
      </c>
      <c r="I3639">
        <v>102056</v>
      </c>
      <c r="J3639">
        <v>13</v>
      </c>
      <c r="K3639" t="s">
        <v>7202</v>
      </c>
      <c r="L3639">
        <v>0</v>
      </c>
      <c r="M3639" t="s">
        <v>5520</v>
      </c>
      <c r="N3639">
        <v>22796.34</v>
      </c>
      <c r="O3639">
        <v>5317.01</v>
      </c>
      <c r="P3639">
        <v>0</v>
      </c>
      <c r="Q3639">
        <v>3460</v>
      </c>
      <c r="R3639">
        <v>0</v>
      </c>
      <c r="S3639">
        <v>24653.35</v>
      </c>
    </row>
    <row r="3640" spans="1:19" x14ac:dyDescent="0.35">
      <c r="A3640">
        <v>2024</v>
      </c>
      <c r="B3640" t="s">
        <v>5564</v>
      </c>
      <c r="C3640">
        <v>48</v>
      </c>
      <c r="D3640">
        <v>2</v>
      </c>
      <c r="E3640">
        <v>2</v>
      </c>
      <c r="F3640" t="s">
        <v>722</v>
      </c>
      <c r="G3640" t="s">
        <v>7075</v>
      </c>
      <c r="H3640">
        <v>7</v>
      </c>
      <c r="I3640">
        <v>102056</v>
      </c>
      <c r="J3640">
        <v>1312</v>
      </c>
      <c r="K3640" t="s">
        <v>7201</v>
      </c>
      <c r="L3640">
        <v>0</v>
      </c>
      <c r="M3640" t="s">
        <v>5520</v>
      </c>
      <c r="N3640">
        <v>0</v>
      </c>
      <c r="O3640">
        <v>448.76</v>
      </c>
      <c r="P3640">
        <v>0</v>
      </c>
      <c r="Q3640">
        <v>448.76</v>
      </c>
      <c r="R3640">
        <v>0</v>
      </c>
      <c r="S3640">
        <v>0</v>
      </c>
    </row>
    <row r="3641" spans="1:19" x14ac:dyDescent="0.35">
      <c r="A3641">
        <v>2024</v>
      </c>
      <c r="B3641" t="s">
        <v>5820</v>
      </c>
      <c r="C3641">
        <v>53</v>
      </c>
      <c r="D3641">
        <v>2</v>
      </c>
      <c r="E3641">
        <v>2</v>
      </c>
      <c r="F3641" t="s">
        <v>573</v>
      </c>
      <c r="G3641" t="s">
        <v>5821</v>
      </c>
      <c r="H3641">
        <v>7</v>
      </c>
      <c r="I3641">
        <v>102056</v>
      </c>
      <c r="J3641">
        <v>1312</v>
      </c>
      <c r="K3641" t="s">
        <v>7201</v>
      </c>
      <c r="L3641">
        <v>0</v>
      </c>
      <c r="M3641" t="s">
        <v>5520</v>
      </c>
      <c r="N3641">
        <v>6490.19</v>
      </c>
      <c r="O3641">
        <v>10212.77</v>
      </c>
      <c r="P3641">
        <v>0</v>
      </c>
      <c r="Q3641">
        <v>4542.16</v>
      </c>
      <c r="R3641">
        <v>0</v>
      </c>
      <c r="S3641">
        <v>12160.8</v>
      </c>
    </row>
    <row r="3642" spans="1:19" x14ac:dyDescent="0.35">
      <c r="A3642">
        <v>2024</v>
      </c>
      <c r="B3642" t="s">
        <v>5820</v>
      </c>
      <c r="C3642">
        <v>53</v>
      </c>
      <c r="D3642">
        <v>2</v>
      </c>
      <c r="E3642">
        <v>8</v>
      </c>
      <c r="F3642" t="s">
        <v>412</v>
      </c>
      <c r="G3642" t="s">
        <v>6223</v>
      </c>
      <c r="H3642">
        <v>7</v>
      </c>
      <c r="I3642">
        <v>102056</v>
      </c>
      <c r="J3642">
        <v>1312</v>
      </c>
      <c r="K3642" t="s">
        <v>7201</v>
      </c>
      <c r="L3642">
        <v>0</v>
      </c>
      <c r="M3642" t="s">
        <v>5520</v>
      </c>
      <c r="N3642">
        <v>19759.13</v>
      </c>
      <c r="O3642">
        <v>14730.59</v>
      </c>
      <c r="P3642">
        <v>0</v>
      </c>
      <c r="Q3642">
        <v>15282.37</v>
      </c>
      <c r="R3642">
        <v>0</v>
      </c>
      <c r="S3642">
        <v>19207.349999999999</v>
      </c>
    </row>
    <row r="3643" spans="1:19" x14ac:dyDescent="0.35">
      <c r="A3643">
        <v>2024</v>
      </c>
      <c r="B3643" t="s">
        <v>5820</v>
      </c>
      <c r="C3643">
        <v>53</v>
      </c>
      <c r="D3643">
        <v>2</v>
      </c>
      <c r="E3643">
        <v>10</v>
      </c>
      <c r="F3643" t="s">
        <v>455</v>
      </c>
      <c r="G3643" t="s">
        <v>6341</v>
      </c>
      <c r="H3643">
        <v>7</v>
      </c>
      <c r="I3643">
        <v>102056</v>
      </c>
      <c r="J3643">
        <v>1312</v>
      </c>
      <c r="K3643" t="s">
        <v>7201</v>
      </c>
      <c r="L3643">
        <v>0</v>
      </c>
      <c r="M3643" t="s">
        <v>5520</v>
      </c>
      <c r="N3643">
        <v>84009.22</v>
      </c>
      <c r="O3643">
        <v>15313.05</v>
      </c>
      <c r="P3643">
        <v>0</v>
      </c>
      <c r="Q3643">
        <v>11344.6</v>
      </c>
      <c r="R3643">
        <v>0</v>
      </c>
      <c r="S3643">
        <v>87977.67</v>
      </c>
    </row>
    <row r="3644" spans="1:19" x14ac:dyDescent="0.35">
      <c r="A3644">
        <v>2024</v>
      </c>
      <c r="B3644" t="s">
        <v>5603</v>
      </c>
      <c r="C3644">
        <v>54</v>
      </c>
      <c r="D3644">
        <v>2</v>
      </c>
      <c r="E3644">
        <v>9</v>
      </c>
      <c r="F3644" t="s">
        <v>278</v>
      </c>
      <c r="G3644" t="s">
        <v>5720</v>
      </c>
      <c r="H3644">
        <v>7</v>
      </c>
      <c r="I3644">
        <v>102056</v>
      </c>
      <c r="J3644">
        <v>1312</v>
      </c>
      <c r="K3644" t="s">
        <v>7201</v>
      </c>
      <c r="L3644">
        <v>0</v>
      </c>
      <c r="M3644" t="s">
        <v>5520</v>
      </c>
      <c r="N3644">
        <v>248835.29</v>
      </c>
      <c r="O3644">
        <v>0</v>
      </c>
      <c r="P3644">
        <v>0</v>
      </c>
      <c r="Q3644">
        <v>0</v>
      </c>
      <c r="R3644">
        <v>0</v>
      </c>
      <c r="S3644">
        <v>248835.29</v>
      </c>
    </row>
    <row r="3645" spans="1:19" x14ac:dyDescent="0.35">
      <c r="A3645">
        <v>2024</v>
      </c>
      <c r="B3645" t="s">
        <v>5611</v>
      </c>
      <c r="C3645">
        <v>57</v>
      </c>
      <c r="D3645">
        <v>2</v>
      </c>
      <c r="E3645">
        <v>7</v>
      </c>
      <c r="F3645" t="s">
        <v>582</v>
      </c>
      <c r="G3645" t="s">
        <v>5614</v>
      </c>
      <c r="H3645">
        <v>7</v>
      </c>
      <c r="I3645">
        <v>102056</v>
      </c>
      <c r="J3645">
        <v>1312</v>
      </c>
      <c r="K3645" t="s">
        <v>7201</v>
      </c>
      <c r="L3645">
        <v>0</v>
      </c>
      <c r="M3645" t="s">
        <v>5520</v>
      </c>
      <c r="N3645">
        <v>27914.15</v>
      </c>
      <c r="O3645">
        <v>15789.94</v>
      </c>
      <c r="P3645">
        <v>0</v>
      </c>
      <c r="Q3645">
        <v>10343.73</v>
      </c>
      <c r="R3645">
        <v>0</v>
      </c>
      <c r="S3645">
        <v>33360.36</v>
      </c>
    </row>
    <row r="3646" spans="1:19" x14ac:dyDescent="0.35">
      <c r="A3646">
        <v>2024</v>
      </c>
      <c r="B3646" t="s">
        <v>5611</v>
      </c>
      <c r="C3646">
        <v>57</v>
      </c>
      <c r="D3646">
        <v>2</v>
      </c>
      <c r="E3646">
        <v>12</v>
      </c>
      <c r="F3646" t="s">
        <v>351</v>
      </c>
      <c r="G3646" t="s">
        <v>6751</v>
      </c>
      <c r="H3646">
        <v>7</v>
      </c>
      <c r="I3646">
        <v>102056</v>
      </c>
      <c r="J3646">
        <v>1312</v>
      </c>
      <c r="K3646" t="s">
        <v>7201</v>
      </c>
      <c r="L3646">
        <v>0</v>
      </c>
      <c r="M3646" t="s">
        <v>5520</v>
      </c>
      <c r="N3646">
        <v>8093.17</v>
      </c>
      <c r="O3646">
        <v>16137.37</v>
      </c>
      <c r="P3646">
        <v>0</v>
      </c>
      <c r="Q3646">
        <v>14500</v>
      </c>
      <c r="R3646">
        <v>0</v>
      </c>
      <c r="S3646">
        <v>9730.5400000000009</v>
      </c>
    </row>
    <row r="3647" spans="1:19" x14ac:dyDescent="0.35">
      <c r="A3647">
        <v>2024</v>
      </c>
      <c r="B3647" t="s">
        <v>5532</v>
      </c>
      <c r="C3647">
        <v>64</v>
      </c>
      <c r="D3647">
        <v>2</v>
      </c>
      <c r="E3647">
        <v>10</v>
      </c>
      <c r="F3647" t="s">
        <v>278</v>
      </c>
      <c r="G3647" t="s">
        <v>5851</v>
      </c>
      <c r="H3647">
        <v>7</v>
      </c>
      <c r="I3647">
        <v>102056</v>
      </c>
      <c r="J3647">
        <v>1312</v>
      </c>
      <c r="K3647" t="s">
        <v>7201</v>
      </c>
      <c r="L3647">
        <v>0</v>
      </c>
      <c r="M3647" t="s">
        <v>5520</v>
      </c>
      <c r="N3647">
        <v>872.96</v>
      </c>
      <c r="O3647">
        <v>0</v>
      </c>
      <c r="P3647">
        <v>0</v>
      </c>
      <c r="Q3647">
        <v>0</v>
      </c>
      <c r="R3647">
        <v>0</v>
      </c>
      <c r="S3647">
        <v>872.96</v>
      </c>
    </row>
    <row r="3648" spans="1:19" x14ac:dyDescent="0.35">
      <c r="A3648">
        <v>2024</v>
      </c>
      <c r="B3648" t="s">
        <v>5538</v>
      </c>
      <c r="C3648">
        <v>71</v>
      </c>
      <c r="D3648">
        <v>2</v>
      </c>
      <c r="E3648">
        <v>3</v>
      </c>
      <c r="F3648" t="s">
        <v>366</v>
      </c>
      <c r="G3648" t="s">
        <v>6335</v>
      </c>
      <c r="H3648">
        <v>7</v>
      </c>
      <c r="I3648">
        <v>102056</v>
      </c>
      <c r="J3648">
        <v>1312</v>
      </c>
      <c r="K3648" t="s">
        <v>7201</v>
      </c>
      <c r="L3648">
        <v>0</v>
      </c>
      <c r="M3648" t="s">
        <v>5520</v>
      </c>
      <c r="N3648">
        <v>400625.62</v>
      </c>
      <c r="O3648">
        <v>73008.2</v>
      </c>
      <c r="P3648">
        <v>0</v>
      </c>
      <c r="Q3648">
        <v>37748.400000000001</v>
      </c>
      <c r="R3648">
        <v>0</v>
      </c>
      <c r="S3648">
        <v>435885.42</v>
      </c>
    </row>
    <row r="3649" spans="1:19" x14ac:dyDescent="0.35">
      <c r="A3649">
        <v>2024</v>
      </c>
      <c r="B3649" t="s">
        <v>5578</v>
      </c>
      <c r="C3649">
        <v>79</v>
      </c>
      <c r="D3649">
        <v>2</v>
      </c>
      <c r="E3649">
        <v>1</v>
      </c>
      <c r="F3649" t="s">
        <v>554</v>
      </c>
      <c r="G3649" t="s">
        <v>5727</v>
      </c>
      <c r="H3649">
        <v>7</v>
      </c>
      <c r="I3649">
        <v>102056</v>
      </c>
      <c r="J3649">
        <v>1312</v>
      </c>
      <c r="K3649" t="s">
        <v>7201</v>
      </c>
      <c r="L3649">
        <v>0</v>
      </c>
      <c r="M3649" t="s">
        <v>5520</v>
      </c>
      <c r="N3649">
        <v>37002.82</v>
      </c>
      <c r="O3649">
        <v>0</v>
      </c>
      <c r="P3649">
        <v>0</v>
      </c>
      <c r="Q3649">
        <v>10000</v>
      </c>
      <c r="R3649">
        <v>0</v>
      </c>
      <c r="S3649">
        <v>27002.82</v>
      </c>
    </row>
    <row r="3650" spans="1:19" x14ac:dyDescent="0.35">
      <c r="A3650">
        <v>2024</v>
      </c>
      <c r="B3650" t="s">
        <v>5567</v>
      </c>
      <c r="C3650">
        <v>80</v>
      </c>
      <c r="D3650">
        <v>2</v>
      </c>
      <c r="E3650">
        <v>2</v>
      </c>
      <c r="F3650" t="s">
        <v>254</v>
      </c>
      <c r="G3650" t="s">
        <v>6245</v>
      </c>
      <c r="H3650">
        <v>7</v>
      </c>
      <c r="I3650">
        <v>102056</v>
      </c>
      <c r="J3650">
        <v>1312</v>
      </c>
      <c r="K3650" t="s">
        <v>7201</v>
      </c>
      <c r="L3650">
        <v>0</v>
      </c>
      <c r="M3650" t="s">
        <v>5520</v>
      </c>
      <c r="N3650">
        <v>50965.38</v>
      </c>
      <c r="O3650">
        <v>7799.5</v>
      </c>
      <c r="P3650">
        <v>0</v>
      </c>
      <c r="Q3650">
        <v>12505.1</v>
      </c>
      <c r="R3650">
        <v>0</v>
      </c>
      <c r="S3650">
        <v>46259.78</v>
      </c>
    </row>
    <row r="3651" spans="1:19" x14ac:dyDescent="0.35">
      <c r="A3651">
        <v>2024</v>
      </c>
      <c r="B3651" t="s">
        <v>5551</v>
      </c>
      <c r="C3651">
        <v>89</v>
      </c>
      <c r="D3651">
        <v>2</v>
      </c>
      <c r="E3651">
        <v>5</v>
      </c>
      <c r="F3651" t="s">
        <v>854</v>
      </c>
      <c r="G3651" t="s">
        <v>6337</v>
      </c>
      <c r="H3651">
        <v>7</v>
      </c>
      <c r="I3651">
        <v>102056</v>
      </c>
      <c r="J3651">
        <v>1312</v>
      </c>
      <c r="K3651" t="s">
        <v>7201</v>
      </c>
      <c r="L3651">
        <v>0</v>
      </c>
      <c r="M3651" t="s">
        <v>5520</v>
      </c>
      <c r="N3651">
        <v>2987.9</v>
      </c>
      <c r="O3651">
        <v>0</v>
      </c>
      <c r="P3651">
        <v>0</v>
      </c>
      <c r="Q3651">
        <v>250</v>
      </c>
      <c r="R3651">
        <v>0</v>
      </c>
      <c r="S3651">
        <v>2737.9</v>
      </c>
    </row>
    <row r="3652" spans="1:19" x14ac:dyDescent="0.35">
      <c r="A3652">
        <v>2024</v>
      </c>
      <c r="B3652" t="s">
        <v>5551</v>
      </c>
      <c r="C3652">
        <v>89</v>
      </c>
      <c r="D3652">
        <v>2</v>
      </c>
      <c r="E3652">
        <v>9</v>
      </c>
      <c r="F3652" t="s">
        <v>300</v>
      </c>
      <c r="G3652" t="s">
        <v>6254</v>
      </c>
      <c r="H3652">
        <v>7</v>
      </c>
      <c r="I3652">
        <v>102056</v>
      </c>
      <c r="J3652">
        <v>1312</v>
      </c>
      <c r="K3652" t="s">
        <v>7201</v>
      </c>
      <c r="L3652">
        <v>0</v>
      </c>
      <c r="M3652" t="s">
        <v>5520</v>
      </c>
      <c r="N3652">
        <v>9231.49</v>
      </c>
      <c r="O3652">
        <v>7546.01</v>
      </c>
      <c r="P3652">
        <v>0</v>
      </c>
      <c r="Q3652">
        <v>4250</v>
      </c>
      <c r="R3652">
        <v>0</v>
      </c>
      <c r="S3652">
        <v>12527.5</v>
      </c>
    </row>
    <row r="3653" spans="1:19" x14ac:dyDescent="0.35">
      <c r="A3653">
        <v>2024</v>
      </c>
      <c r="B3653" t="s">
        <v>5775</v>
      </c>
      <c r="C3653">
        <v>92</v>
      </c>
      <c r="D3653">
        <v>2</v>
      </c>
      <c r="E3653">
        <v>1</v>
      </c>
      <c r="F3653" t="s">
        <v>574</v>
      </c>
      <c r="G3653" t="s">
        <v>6258</v>
      </c>
      <c r="H3653">
        <v>7</v>
      </c>
      <c r="I3653">
        <v>102056</v>
      </c>
      <c r="J3653">
        <v>1312</v>
      </c>
      <c r="K3653" t="s">
        <v>7201</v>
      </c>
      <c r="L3653">
        <v>0</v>
      </c>
      <c r="M3653" t="s">
        <v>5520</v>
      </c>
      <c r="N3653">
        <v>400.71</v>
      </c>
      <c r="O3653">
        <v>0</v>
      </c>
      <c r="P3653">
        <v>0</v>
      </c>
      <c r="Q3653">
        <v>400.71</v>
      </c>
      <c r="R3653">
        <v>0</v>
      </c>
      <c r="S3653">
        <v>0</v>
      </c>
    </row>
    <row r="3654" spans="1:19" x14ac:dyDescent="0.35">
      <c r="A3654">
        <v>2024</v>
      </c>
      <c r="B3654" t="s">
        <v>5775</v>
      </c>
      <c r="C3654">
        <v>92</v>
      </c>
      <c r="D3654">
        <v>2</v>
      </c>
      <c r="E3654">
        <v>4</v>
      </c>
      <c r="F3654" t="s">
        <v>254</v>
      </c>
      <c r="G3654" t="s">
        <v>6259</v>
      </c>
      <c r="H3654">
        <v>7</v>
      </c>
      <c r="I3654">
        <v>102056</v>
      </c>
      <c r="J3654">
        <v>1312</v>
      </c>
      <c r="K3654" t="s">
        <v>7201</v>
      </c>
      <c r="L3654">
        <v>0</v>
      </c>
      <c r="M3654" t="s">
        <v>5520</v>
      </c>
      <c r="N3654">
        <v>6381.88</v>
      </c>
      <c r="O3654">
        <v>4382.9799999999996</v>
      </c>
      <c r="P3654">
        <v>0</v>
      </c>
      <c r="Q3654">
        <v>3865</v>
      </c>
      <c r="R3654">
        <v>0</v>
      </c>
      <c r="S3654">
        <v>6899.86</v>
      </c>
    </row>
    <row r="3655" spans="1:19" x14ac:dyDescent="0.35">
      <c r="A3655">
        <v>2024</v>
      </c>
      <c r="B3655" t="s">
        <v>5775</v>
      </c>
      <c r="C3655">
        <v>92</v>
      </c>
      <c r="D3655">
        <v>2</v>
      </c>
      <c r="E3655">
        <v>5</v>
      </c>
      <c r="F3655" t="s">
        <v>412</v>
      </c>
      <c r="G3655" t="s">
        <v>5801</v>
      </c>
      <c r="H3655">
        <v>7</v>
      </c>
      <c r="I3655">
        <v>102056</v>
      </c>
      <c r="J3655">
        <v>1301</v>
      </c>
      <c r="K3655" t="s">
        <v>7201</v>
      </c>
      <c r="L3655">
        <v>0</v>
      </c>
      <c r="M3655" t="s">
        <v>5520</v>
      </c>
      <c r="N3655">
        <v>22872.880000000001</v>
      </c>
      <c r="O3655">
        <v>0</v>
      </c>
      <c r="P3655">
        <v>0</v>
      </c>
      <c r="Q3655">
        <v>2747.33</v>
      </c>
      <c r="R3655">
        <v>0</v>
      </c>
      <c r="S3655">
        <v>20125.55</v>
      </c>
    </row>
    <row r="3656" spans="1:19" x14ac:dyDescent="0.35">
      <c r="A3656">
        <v>2024</v>
      </c>
      <c r="B3656" t="s">
        <v>5775</v>
      </c>
      <c r="C3656">
        <v>92</v>
      </c>
      <c r="D3656">
        <v>2</v>
      </c>
      <c r="E3656">
        <v>6</v>
      </c>
      <c r="F3656" t="s">
        <v>614</v>
      </c>
      <c r="G3656" t="s">
        <v>6260</v>
      </c>
      <c r="H3656">
        <v>7</v>
      </c>
      <c r="I3656">
        <v>102056</v>
      </c>
      <c r="J3656">
        <v>1312</v>
      </c>
      <c r="K3656" t="s">
        <v>7201</v>
      </c>
      <c r="L3656">
        <v>0</v>
      </c>
      <c r="M3656" t="s">
        <v>5520</v>
      </c>
      <c r="N3656">
        <v>36229.68</v>
      </c>
      <c r="O3656">
        <v>29022.31</v>
      </c>
      <c r="P3656">
        <v>0</v>
      </c>
      <c r="Q3656">
        <v>10339.52</v>
      </c>
      <c r="R3656">
        <v>0</v>
      </c>
      <c r="S3656">
        <v>54912.47</v>
      </c>
    </row>
    <row r="3657" spans="1:19" x14ac:dyDescent="0.35">
      <c r="A3657">
        <v>2024</v>
      </c>
      <c r="B3657" t="s">
        <v>5775</v>
      </c>
      <c r="C3657">
        <v>92</v>
      </c>
      <c r="D3657">
        <v>2</v>
      </c>
      <c r="E3657">
        <v>7</v>
      </c>
      <c r="F3657" t="s">
        <v>863</v>
      </c>
      <c r="G3657" t="s">
        <v>6261</v>
      </c>
      <c r="H3657">
        <v>7</v>
      </c>
      <c r="I3657">
        <v>102056</v>
      </c>
      <c r="J3657">
        <v>1312</v>
      </c>
      <c r="K3657" t="s">
        <v>7201</v>
      </c>
      <c r="L3657">
        <v>0</v>
      </c>
      <c r="M3657" t="s">
        <v>5520</v>
      </c>
      <c r="N3657">
        <v>15731.76</v>
      </c>
      <c r="O3657">
        <v>12932.73</v>
      </c>
      <c r="P3657">
        <v>0</v>
      </c>
      <c r="Q3657">
        <v>15110.28</v>
      </c>
      <c r="R3657">
        <v>0</v>
      </c>
      <c r="S3657">
        <v>13554.21</v>
      </c>
    </row>
    <row r="3658" spans="1:19" x14ac:dyDescent="0.35">
      <c r="A3658">
        <v>2024</v>
      </c>
      <c r="B3658" t="s">
        <v>5775</v>
      </c>
      <c r="C3658">
        <v>92</v>
      </c>
      <c r="D3658">
        <v>2</v>
      </c>
      <c r="E3658">
        <v>9</v>
      </c>
      <c r="F3658" t="s">
        <v>125</v>
      </c>
      <c r="G3658" t="s">
        <v>6262</v>
      </c>
      <c r="H3658">
        <v>7</v>
      </c>
      <c r="I3658">
        <v>102056</v>
      </c>
      <c r="J3658">
        <v>1312</v>
      </c>
      <c r="K3658" t="s">
        <v>7201</v>
      </c>
      <c r="L3658">
        <v>0</v>
      </c>
      <c r="M3658" t="s">
        <v>5520</v>
      </c>
      <c r="N3658">
        <v>26381.15</v>
      </c>
      <c r="O3658">
        <v>6566.36</v>
      </c>
      <c r="P3658">
        <v>0</v>
      </c>
      <c r="Q3658">
        <v>4335</v>
      </c>
      <c r="R3658">
        <v>0</v>
      </c>
      <c r="S3658">
        <v>28612.51</v>
      </c>
    </row>
    <row r="3659" spans="1:19" x14ac:dyDescent="0.35">
      <c r="A3659">
        <v>2024</v>
      </c>
      <c r="B3659" t="s">
        <v>5717</v>
      </c>
      <c r="C3659">
        <v>45</v>
      </c>
      <c r="D3659">
        <v>2</v>
      </c>
      <c r="E3659">
        <v>7</v>
      </c>
      <c r="F3659" t="s">
        <v>703</v>
      </c>
      <c r="G3659" t="s">
        <v>5739</v>
      </c>
      <c r="H3659">
        <v>7</v>
      </c>
      <c r="I3659">
        <v>102056</v>
      </c>
      <c r="J3659">
        <v>1312</v>
      </c>
      <c r="K3659" t="s">
        <v>7203</v>
      </c>
      <c r="L3659">
        <v>0</v>
      </c>
      <c r="M3659" t="s">
        <v>5520</v>
      </c>
      <c r="N3659">
        <v>1221619.26</v>
      </c>
      <c r="O3659">
        <v>2226680.0699999998</v>
      </c>
      <c r="P3659">
        <v>0</v>
      </c>
      <c r="Q3659">
        <v>1840237.04</v>
      </c>
      <c r="R3659">
        <v>0</v>
      </c>
      <c r="S3659">
        <v>1608062.29</v>
      </c>
    </row>
    <row r="3660" spans="1:19" x14ac:dyDescent="0.35">
      <c r="A3660">
        <v>2024</v>
      </c>
      <c r="B3660" t="s">
        <v>5600</v>
      </c>
      <c r="C3660">
        <v>29</v>
      </c>
      <c r="D3660">
        <v>2</v>
      </c>
      <c r="E3660">
        <v>7</v>
      </c>
      <c r="F3660" t="s">
        <v>125</v>
      </c>
      <c r="G3660" t="s">
        <v>5632</v>
      </c>
      <c r="H3660">
        <v>7</v>
      </c>
      <c r="I3660">
        <v>102056</v>
      </c>
      <c r="J3660">
        <v>1312</v>
      </c>
      <c r="K3660" t="s">
        <v>7204</v>
      </c>
      <c r="L3660">
        <v>0</v>
      </c>
      <c r="M3660" t="s">
        <v>5520</v>
      </c>
      <c r="N3660">
        <v>114443.24</v>
      </c>
      <c r="O3660">
        <v>40</v>
      </c>
      <c r="P3660">
        <v>0</v>
      </c>
      <c r="Q3660">
        <v>52520.1</v>
      </c>
      <c r="R3660">
        <v>0</v>
      </c>
      <c r="S3660">
        <v>61963.14</v>
      </c>
    </row>
    <row r="3661" spans="1:19" x14ac:dyDescent="0.35">
      <c r="A3661">
        <v>2024</v>
      </c>
      <c r="B3661" t="s">
        <v>5728</v>
      </c>
      <c r="C3661">
        <v>85</v>
      </c>
      <c r="D3661">
        <v>2</v>
      </c>
      <c r="E3661">
        <v>1</v>
      </c>
      <c r="F3661" t="s">
        <v>838</v>
      </c>
      <c r="G3661" t="s">
        <v>6249</v>
      </c>
      <c r="H3661">
        <v>7</v>
      </c>
      <c r="I3661">
        <v>102056</v>
      </c>
      <c r="J3661">
        <v>1312</v>
      </c>
      <c r="K3661" t="s">
        <v>7205</v>
      </c>
      <c r="L3661">
        <v>0</v>
      </c>
      <c r="M3661" t="s">
        <v>5520</v>
      </c>
      <c r="N3661">
        <v>22683.62</v>
      </c>
      <c r="O3661">
        <v>0</v>
      </c>
      <c r="P3661">
        <v>0</v>
      </c>
      <c r="Q3661">
        <v>0</v>
      </c>
      <c r="R3661">
        <v>0</v>
      </c>
      <c r="S3661">
        <v>22683.62</v>
      </c>
    </row>
    <row r="3662" spans="1:19" x14ac:dyDescent="0.35">
      <c r="A3662">
        <v>2024</v>
      </c>
      <c r="B3662" t="s">
        <v>5564</v>
      </c>
      <c r="C3662">
        <v>48</v>
      </c>
      <c r="D3662">
        <v>2</v>
      </c>
      <c r="E3662">
        <v>2</v>
      </c>
      <c r="F3662" t="s">
        <v>722</v>
      </c>
      <c r="G3662" t="s">
        <v>7075</v>
      </c>
      <c r="H3662">
        <v>7</v>
      </c>
      <c r="I3662">
        <v>900001</v>
      </c>
      <c r="J3662">
        <v>7779</v>
      </c>
      <c r="K3662" t="s">
        <v>7206</v>
      </c>
      <c r="L3662">
        <v>0</v>
      </c>
      <c r="M3662" t="s">
        <v>5520</v>
      </c>
      <c r="N3662">
        <v>17199.21</v>
      </c>
      <c r="O3662">
        <v>14795.72</v>
      </c>
      <c r="P3662">
        <v>0</v>
      </c>
      <c r="Q3662">
        <v>31994.93</v>
      </c>
      <c r="R3662">
        <v>0</v>
      </c>
      <c r="S3662">
        <v>0</v>
      </c>
    </row>
    <row r="3663" spans="1:19" x14ac:dyDescent="0.35">
      <c r="A3663">
        <v>2024</v>
      </c>
      <c r="B3663" t="s">
        <v>5517</v>
      </c>
      <c r="C3663">
        <v>49</v>
      </c>
      <c r="D3663">
        <v>2</v>
      </c>
      <c r="E3663">
        <v>4</v>
      </c>
      <c r="F3663" t="s">
        <v>727</v>
      </c>
      <c r="G3663" t="s">
        <v>5530</v>
      </c>
      <c r="H3663">
        <v>7</v>
      </c>
      <c r="I3663">
        <v>900009</v>
      </c>
      <c r="J3663">
        <v>9600</v>
      </c>
      <c r="K3663" t="s">
        <v>7207</v>
      </c>
      <c r="L3663">
        <v>0</v>
      </c>
      <c r="M3663" t="s">
        <v>5520</v>
      </c>
      <c r="N3663">
        <v>0</v>
      </c>
      <c r="O3663">
        <v>858272.07</v>
      </c>
      <c r="P3663">
        <v>0</v>
      </c>
      <c r="Q3663">
        <v>940707.31</v>
      </c>
      <c r="R3663">
        <v>0</v>
      </c>
      <c r="S3663">
        <v>-82435.240000000005</v>
      </c>
    </row>
    <row r="3664" spans="1:19" x14ac:dyDescent="0.35">
      <c r="A3664">
        <v>2024</v>
      </c>
      <c r="B3664" t="s">
        <v>5523</v>
      </c>
      <c r="C3664">
        <v>2</v>
      </c>
      <c r="D3664">
        <v>2</v>
      </c>
      <c r="E3664">
        <v>18</v>
      </c>
      <c r="F3664" t="s">
        <v>344</v>
      </c>
      <c r="G3664" t="s">
        <v>6168</v>
      </c>
      <c r="H3664">
        <v>7</v>
      </c>
      <c r="I3664">
        <v>900001</v>
      </c>
      <c r="J3664">
        <v>842</v>
      </c>
      <c r="K3664" t="s">
        <v>7208</v>
      </c>
      <c r="L3664">
        <v>0</v>
      </c>
      <c r="M3664" t="s">
        <v>5520</v>
      </c>
      <c r="N3664">
        <v>1025.25</v>
      </c>
      <c r="O3664">
        <v>24374.1</v>
      </c>
      <c r="P3664">
        <v>0</v>
      </c>
      <c r="Q3664">
        <v>25399.35</v>
      </c>
      <c r="R3664">
        <v>0</v>
      </c>
      <c r="S3664">
        <v>0</v>
      </c>
    </row>
    <row r="3665" spans="1:19" x14ac:dyDescent="0.35">
      <c r="A3665">
        <v>2024</v>
      </c>
      <c r="B3665" t="s">
        <v>5763</v>
      </c>
      <c r="C3665">
        <v>18</v>
      </c>
      <c r="D3665">
        <v>2</v>
      </c>
      <c r="E3665">
        <v>10</v>
      </c>
      <c r="F3665" t="s">
        <v>566</v>
      </c>
      <c r="G3665" t="s">
        <v>5842</v>
      </c>
      <c r="H3665">
        <v>7</v>
      </c>
      <c r="I3665">
        <v>900004</v>
      </c>
      <c r="J3665">
        <v>841</v>
      </c>
      <c r="K3665" t="s">
        <v>7208</v>
      </c>
      <c r="L3665">
        <v>0</v>
      </c>
      <c r="M3665" t="s">
        <v>5520</v>
      </c>
      <c r="N3665">
        <v>21050.86</v>
      </c>
      <c r="O3665">
        <v>0</v>
      </c>
      <c r="P3665">
        <v>0</v>
      </c>
      <c r="Q3665">
        <v>0</v>
      </c>
      <c r="R3665">
        <v>0</v>
      </c>
      <c r="S3665">
        <v>21050.86</v>
      </c>
    </row>
    <row r="3666" spans="1:19" x14ac:dyDescent="0.35">
      <c r="A3666">
        <v>2024</v>
      </c>
      <c r="B3666" t="s">
        <v>5523</v>
      </c>
      <c r="C3666">
        <v>2</v>
      </c>
      <c r="D3666">
        <v>2</v>
      </c>
      <c r="E3666">
        <v>1</v>
      </c>
      <c r="F3666" t="s">
        <v>288</v>
      </c>
      <c r="G3666" t="s">
        <v>5524</v>
      </c>
      <c r="H3666">
        <v>7</v>
      </c>
      <c r="I3666">
        <v>900003</v>
      </c>
      <c r="J3666">
        <v>842</v>
      </c>
      <c r="K3666" t="s">
        <v>7209</v>
      </c>
      <c r="L3666">
        <v>0</v>
      </c>
      <c r="M3666" t="s">
        <v>5520</v>
      </c>
      <c r="N3666">
        <v>3379.84</v>
      </c>
      <c r="O3666">
        <v>0</v>
      </c>
      <c r="P3666">
        <v>0</v>
      </c>
      <c r="Q3666">
        <v>0</v>
      </c>
      <c r="R3666">
        <v>0</v>
      </c>
      <c r="S3666">
        <v>3379.84</v>
      </c>
    </row>
    <row r="3667" spans="1:19" x14ac:dyDescent="0.35">
      <c r="A3667">
        <v>2024</v>
      </c>
      <c r="B3667" t="s">
        <v>5517</v>
      </c>
      <c r="C3667">
        <v>49</v>
      </c>
      <c r="D3667">
        <v>2</v>
      </c>
      <c r="E3667">
        <v>9</v>
      </c>
      <c r="F3667" t="s">
        <v>351</v>
      </c>
      <c r="G3667" t="s">
        <v>6218</v>
      </c>
      <c r="H3667">
        <v>7</v>
      </c>
      <c r="I3667">
        <v>900003</v>
      </c>
      <c r="J3667">
        <v>2203</v>
      </c>
      <c r="K3667" t="s">
        <v>7210</v>
      </c>
      <c r="L3667">
        <v>0</v>
      </c>
      <c r="M3667" t="s">
        <v>5520</v>
      </c>
      <c r="N3667">
        <v>7711.98</v>
      </c>
      <c r="O3667">
        <v>1500</v>
      </c>
      <c r="P3667">
        <v>0</v>
      </c>
      <c r="Q3667">
        <v>4125</v>
      </c>
      <c r="R3667">
        <v>0</v>
      </c>
      <c r="S3667">
        <v>5086.9799999999996</v>
      </c>
    </row>
    <row r="3668" spans="1:19" x14ac:dyDescent="0.35">
      <c r="A3668">
        <v>2024</v>
      </c>
      <c r="B3668" t="s">
        <v>5767</v>
      </c>
      <c r="C3668">
        <v>56</v>
      </c>
      <c r="D3668">
        <v>2</v>
      </c>
      <c r="E3668">
        <v>1</v>
      </c>
      <c r="F3668" t="s">
        <v>745</v>
      </c>
      <c r="G3668" t="s">
        <v>6065</v>
      </c>
      <c r="H3668">
        <v>7</v>
      </c>
      <c r="I3668">
        <v>950449</v>
      </c>
      <c r="J3668">
        <v>7</v>
      </c>
      <c r="K3668" t="s">
        <v>7211</v>
      </c>
      <c r="L3668">
        <v>0</v>
      </c>
      <c r="M3668" t="s">
        <v>5520</v>
      </c>
      <c r="N3668">
        <v>16434.21</v>
      </c>
      <c r="O3668">
        <v>5170</v>
      </c>
      <c r="P3668">
        <v>0</v>
      </c>
      <c r="Q3668">
        <v>5875.38</v>
      </c>
      <c r="R3668">
        <v>0</v>
      </c>
      <c r="S3668">
        <v>15728.83</v>
      </c>
    </row>
    <row r="3669" spans="1:19" x14ac:dyDescent="0.35">
      <c r="A3669">
        <v>2024</v>
      </c>
      <c r="B3669" t="s">
        <v>5721</v>
      </c>
      <c r="C3669">
        <v>66</v>
      </c>
      <c r="D3669">
        <v>2</v>
      </c>
      <c r="E3669">
        <v>11</v>
      </c>
      <c r="F3669" t="s">
        <v>455</v>
      </c>
      <c r="G3669" t="s">
        <v>6234</v>
      </c>
      <c r="H3669">
        <v>7</v>
      </c>
      <c r="I3669">
        <v>900001</v>
      </c>
      <c r="J3669">
        <v>2050</v>
      </c>
      <c r="K3669" t="s">
        <v>7212</v>
      </c>
      <c r="L3669">
        <v>0</v>
      </c>
      <c r="M3669" t="s">
        <v>5520</v>
      </c>
      <c r="N3669">
        <v>36676.42</v>
      </c>
      <c r="O3669">
        <v>5645</v>
      </c>
      <c r="P3669">
        <v>0</v>
      </c>
      <c r="Q3669">
        <v>42321.42</v>
      </c>
      <c r="R3669">
        <v>0</v>
      </c>
      <c r="S3669">
        <v>0</v>
      </c>
    </row>
    <row r="3670" spans="1:19" x14ac:dyDescent="0.35">
      <c r="A3670">
        <v>2024</v>
      </c>
      <c r="B3670" t="s">
        <v>5517</v>
      </c>
      <c r="C3670">
        <v>49</v>
      </c>
      <c r="D3670">
        <v>2</v>
      </c>
      <c r="E3670">
        <v>1</v>
      </c>
      <c r="F3670" t="s">
        <v>391</v>
      </c>
      <c r="G3670" t="s">
        <v>7076</v>
      </c>
      <c r="H3670">
        <v>7</v>
      </c>
      <c r="I3670">
        <v>900007</v>
      </c>
      <c r="J3670">
        <v>900005</v>
      </c>
      <c r="K3670" t="s">
        <v>7213</v>
      </c>
      <c r="L3670">
        <v>0</v>
      </c>
      <c r="M3670" t="s">
        <v>5520</v>
      </c>
      <c r="N3670">
        <v>449066.48</v>
      </c>
      <c r="O3670">
        <v>2386257.2799999998</v>
      </c>
      <c r="P3670">
        <v>0</v>
      </c>
      <c r="Q3670">
        <v>2409277.9700000002</v>
      </c>
      <c r="R3670">
        <v>0</v>
      </c>
      <c r="S3670">
        <v>426045.79</v>
      </c>
    </row>
    <row r="3671" spans="1:19" x14ac:dyDescent="0.35">
      <c r="A3671">
        <v>2024</v>
      </c>
      <c r="B3671" t="s">
        <v>5523</v>
      </c>
      <c r="C3671">
        <v>2</v>
      </c>
      <c r="D3671">
        <v>2</v>
      </c>
      <c r="E3671">
        <v>20</v>
      </c>
      <c r="F3671" t="s">
        <v>351</v>
      </c>
      <c r="G3671" t="s">
        <v>5536</v>
      </c>
      <c r="H3671">
        <v>7</v>
      </c>
      <c r="I3671">
        <v>950025</v>
      </c>
      <c r="J3671">
        <v>1318</v>
      </c>
      <c r="K3671" t="s">
        <v>7214</v>
      </c>
      <c r="L3671">
        <v>0</v>
      </c>
      <c r="M3671" t="s">
        <v>5520</v>
      </c>
      <c r="N3671">
        <v>181743.41</v>
      </c>
      <c r="O3671">
        <v>1101827.67</v>
      </c>
      <c r="P3671">
        <v>0</v>
      </c>
      <c r="Q3671">
        <v>1205697.6599999999</v>
      </c>
      <c r="R3671">
        <v>0</v>
      </c>
      <c r="S3671">
        <v>77873.42</v>
      </c>
    </row>
    <row r="3672" spans="1:19" x14ac:dyDescent="0.35">
      <c r="A3672">
        <v>2024</v>
      </c>
      <c r="B3672" t="s">
        <v>5820</v>
      </c>
      <c r="C3672">
        <v>53</v>
      </c>
      <c r="D3672">
        <v>2</v>
      </c>
      <c r="E3672">
        <v>3</v>
      </c>
      <c r="F3672" t="s">
        <v>739</v>
      </c>
      <c r="G3672" t="s">
        <v>7079</v>
      </c>
      <c r="H3672">
        <v>7</v>
      </c>
      <c r="I3672">
        <v>900009</v>
      </c>
      <c r="J3672">
        <v>0</v>
      </c>
      <c r="K3672" t="s">
        <v>7215</v>
      </c>
      <c r="L3672">
        <v>0</v>
      </c>
      <c r="M3672" t="s">
        <v>5520</v>
      </c>
      <c r="N3672">
        <v>7155.91</v>
      </c>
      <c r="O3672">
        <v>74416.899999999994</v>
      </c>
      <c r="P3672">
        <v>0</v>
      </c>
      <c r="Q3672">
        <v>70154.94</v>
      </c>
      <c r="R3672">
        <v>0</v>
      </c>
      <c r="S3672">
        <v>11417.87</v>
      </c>
    </row>
    <row r="3673" spans="1:19" x14ac:dyDescent="0.35">
      <c r="A3673">
        <v>2024</v>
      </c>
      <c r="B3673" t="s">
        <v>5551</v>
      </c>
      <c r="C3673">
        <v>89</v>
      </c>
      <c r="D3673">
        <v>2</v>
      </c>
      <c r="E3673">
        <v>14</v>
      </c>
      <c r="F3673" t="s">
        <v>351</v>
      </c>
      <c r="G3673" t="s">
        <v>5690</v>
      </c>
      <c r="H3673">
        <v>7</v>
      </c>
      <c r="I3673">
        <v>900017</v>
      </c>
      <c r="J3673">
        <v>1989</v>
      </c>
      <c r="K3673" t="s">
        <v>7214</v>
      </c>
      <c r="L3673">
        <v>0</v>
      </c>
      <c r="M3673" t="s">
        <v>5520</v>
      </c>
      <c r="N3673">
        <v>127922.74</v>
      </c>
      <c r="O3673">
        <v>502499.36</v>
      </c>
      <c r="P3673">
        <v>0</v>
      </c>
      <c r="Q3673">
        <v>529747.32999999996</v>
      </c>
      <c r="R3673">
        <v>0</v>
      </c>
      <c r="S3673">
        <v>100674.77</v>
      </c>
    </row>
    <row r="3674" spans="1:19" x14ac:dyDescent="0.35">
      <c r="A3674">
        <v>2024</v>
      </c>
      <c r="B3674" t="s">
        <v>5600</v>
      </c>
      <c r="C3674">
        <v>29</v>
      </c>
      <c r="D3674">
        <v>2</v>
      </c>
      <c r="E3674">
        <v>5</v>
      </c>
      <c r="F3674" t="s">
        <v>300</v>
      </c>
      <c r="G3674" t="s">
        <v>5638</v>
      </c>
      <c r="H3674">
        <v>7</v>
      </c>
      <c r="I3674">
        <v>900007</v>
      </c>
      <c r="J3674">
        <v>1115</v>
      </c>
      <c r="K3674" t="s">
        <v>7216</v>
      </c>
      <c r="L3674">
        <v>0</v>
      </c>
      <c r="M3674" t="s">
        <v>5520</v>
      </c>
      <c r="N3674">
        <v>603.20000000000005</v>
      </c>
      <c r="O3674">
        <v>0</v>
      </c>
      <c r="P3674">
        <v>0</v>
      </c>
      <c r="Q3674">
        <v>0</v>
      </c>
      <c r="R3674">
        <v>0</v>
      </c>
      <c r="S3674">
        <v>603.20000000000005</v>
      </c>
    </row>
    <row r="3675" spans="1:19" x14ac:dyDescent="0.35">
      <c r="A3675">
        <v>2024</v>
      </c>
      <c r="B3675" t="s">
        <v>5763</v>
      </c>
      <c r="C3675">
        <v>18</v>
      </c>
      <c r="D3675">
        <v>2</v>
      </c>
      <c r="E3675">
        <v>6</v>
      </c>
      <c r="F3675" t="s">
        <v>262</v>
      </c>
      <c r="G3675" t="s">
        <v>6183</v>
      </c>
      <c r="H3675">
        <v>7</v>
      </c>
      <c r="I3675">
        <v>900003</v>
      </c>
      <c r="J3675">
        <v>5400</v>
      </c>
      <c r="K3675" t="s">
        <v>7217</v>
      </c>
      <c r="L3675">
        <v>0</v>
      </c>
      <c r="M3675" t="s">
        <v>5520</v>
      </c>
      <c r="N3675">
        <v>10982.45</v>
      </c>
      <c r="O3675">
        <v>8471.2800000000007</v>
      </c>
      <c r="P3675">
        <v>0</v>
      </c>
      <c r="Q3675">
        <v>5000</v>
      </c>
      <c r="R3675">
        <v>0</v>
      </c>
      <c r="S3675">
        <v>14453.73</v>
      </c>
    </row>
    <row r="3676" spans="1:19" x14ac:dyDescent="0.35">
      <c r="A3676">
        <v>2024</v>
      </c>
      <c r="B3676" t="s">
        <v>5523</v>
      </c>
      <c r="C3676">
        <v>2</v>
      </c>
      <c r="D3676">
        <v>2</v>
      </c>
      <c r="E3676">
        <v>9</v>
      </c>
      <c r="F3676" t="s">
        <v>311</v>
      </c>
      <c r="G3676" t="s">
        <v>5900</v>
      </c>
      <c r="H3676">
        <v>7</v>
      </c>
      <c r="I3676">
        <v>900001</v>
      </c>
      <c r="J3676">
        <v>102</v>
      </c>
      <c r="K3676" t="s">
        <v>7218</v>
      </c>
      <c r="L3676">
        <v>0</v>
      </c>
      <c r="M3676" t="s">
        <v>5520</v>
      </c>
      <c r="N3676">
        <v>1549.52</v>
      </c>
      <c r="O3676">
        <v>250</v>
      </c>
      <c r="P3676">
        <v>0</v>
      </c>
      <c r="Q3676">
        <v>432</v>
      </c>
      <c r="R3676">
        <v>0</v>
      </c>
      <c r="S3676">
        <v>1367.52</v>
      </c>
    </row>
    <row r="3677" spans="1:19" x14ac:dyDescent="0.35">
      <c r="A3677">
        <v>2024</v>
      </c>
      <c r="B3677" t="s">
        <v>5517</v>
      </c>
      <c r="C3677">
        <v>49</v>
      </c>
      <c r="D3677">
        <v>2</v>
      </c>
      <c r="E3677">
        <v>9</v>
      </c>
      <c r="F3677" t="s">
        <v>351</v>
      </c>
      <c r="G3677" t="s">
        <v>6218</v>
      </c>
      <c r="H3677">
        <v>7</v>
      </c>
      <c r="I3677">
        <v>900006</v>
      </c>
      <c r="J3677">
        <v>352</v>
      </c>
      <c r="K3677" t="s">
        <v>7219</v>
      </c>
      <c r="L3677">
        <v>0</v>
      </c>
      <c r="M3677" t="s">
        <v>5520</v>
      </c>
      <c r="N3677">
        <v>1303636.29</v>
      </c>
      <c r="O3677">
        <v>280910.58</v>
      </c>
      <c r="P3677">
        <v>0</v>
      </c>
      <c r="Q3677">
        <v>168885.51</v>
      </c>
      <c r="R3677">
        <v>0</v>
      </c>
      <c r="S3677">
        <v>1415661.36</v>
      </c>
    </row>
    <row r="3678" spans="1:19" x14ac:dyDescent="0.35">
      <c r="A3678">
        <v>2024</v>
      </c>
      <c r="B3678" t="s">
        <v>5572</v>
      </c>
      <c r="C3678">
        <v>46</v>
      </c>
      <c r="D3678">
        <v>2</v>
      </c>
      <c r="E3678">
        <v>9</v>
      </c>
      <c r="F3678" t="s">
        <v>527</v>
      </c>
      <c r="G3678" t="s">
        <v>6619</v>
      </c>
      <c r="H3678">
        <v>7</v>
      </c>
      <c r="I3678">
        <v>102042</v>
      </c>
      <c r="J3678">
        <v>3</v>
      </c>
      <c r="K3678" t="s">
        <v>7220</v>
      </c>
      <c r="L3678">
        <v>0</v>
      </c>
      <c r="M3678" t="s">
        <v>5520</v>
      </c>
      <c r="N3678">
        <v>59468.35</v>
      </c>
      <c r="O3678">
        <v>3989.68</v>
      </c>
      <c r="P3678">
        <v>0</v>
      </c>
      <c r="Q3678">
        <v>0</v>
      </c>
      <c r="R3678">
        <v>0</v>
      </c>
      <c r="S3678">
        <v>63458.03</v>
      </c>
    </row>
    <row r="3679" spans="1:19" x14ac:dyDescent="0.35">
      <c r="A3679">
        <v>2024</v>
      </c>
      <c r="B3679" t="s">
        <v>5600</v>
      </c>
      <c r="C3679">
        <v>29</v>
      </c>
      <c r="D3679">
        <v>2</v>
      </c>
      <c r="E3679">
        <v>2</v>
      </c>
      <c r="F3679" t="s">
        <v>354</v>
      </c>
      <c r="G3679" t="s">
        <v>5651</v>
      </c>
      <c r="H3679">
        <v>7</v>
      </c>
      <c r="I3679">
        <v>900009</v>
      </c>
      <c r="J3679">
        <v>476</v>
      </c>
      <c r="K3679" t="s">
        <v>7221</v>
      </c>
      <c r="L3679">
        <v>0</v>
      </c>
      <c r="M3679" t="s">
        <v>5520</v>
      </c>
      <c r="N3679">
        <v>1287.71</v>
      </c>
      <c r="O3679">
        <v>24.28</v>
      </c>
      <c r="P3679">
        <v>0</v>
      </c>
      <c r="Q3679">
        <v>1311.99</v>
      </c>
      <c r="R3679">
        <v>0</v>
      </c>
      <c r="S3679">
        <v>0</v>
      </c>
    </row>
    <row r="3680" spans="1:19" x14ac:dyDescent="0.35">
      <c r="A3680">
        <v>2024</v>
      </c>
      <c r="B3680" t="s">
        <v>5980</v>
      </c>
      <c r="C3680">
        <v>31</v>
      </c>
      <c r="D3680">
        <v>2</v>
      </c>
      <c r="E3680">
        <v>1</v>
      </c>
      <c r="F3680" t="s">
        <v>620</v>
      </c>
      <c r="G3680" t="s">
        <v>6790</v>
      </c>
      <c r="H3680">
        <v>7</v>
      </c>
      <c r="I3680">
        <v>102042</v>
      </c>
      <c r="J3680">
        <v>4</v>
      </c>
      <c r="K3680" t="s">
        <v>7222</v>
      </c>
      <c r="L3680">
        <v>0</v>
      </c>
      <c r="M3680" t="s">
        <v>5520</v>
      </c>
      <c r="N3680">
        <v>6429.9</v>
      </c>
      <c r="O3680">
        <v>4120</v>
      </c>
      <c r="P3680">
        <v>0</v>
      </c>
      <c r="Q3680">
        <v>1454.35</v>
      </c>
      <c r="R3680">
        <v>0</v>
      </c>
      <c r="S3680">
        <v>9095.5499999999993</v>
      </c>
    </row>
    <row r="3681" spans="1:19" x14ac:dyDescent="0.35">
      <c r="A3681">
        <v>2024</v>
      </c>
      <c r="B3681" t="s">
        <v>5980</v>
      </c>
      <c r="C3681">
        <v>31</v>
      </c>
      <c r="D3681">
        <v>2</v>
      </c>
      <c r="E3681">
        <v>2</v>
      </c>
      <c r="F3681" t="s">
        <v>500</v>
      </c>
      <c r="G3681" t="s">
        <v>7223</v>
      </c>
      <c r="H3681">
        <v>7</v>
      </c>
      <c r="I3681">
        <v>102042</v>
      </c>
      <c r="J3681">
        <v>1</v>
      </c>
      <c r="K3681" t="s">
        <v>7222</v>
      </c>
      <c r="L3681">
        <v>0</v>
      </c>
      <c r="M3681" t="s">
        <v>5520</v>
      </c>
      <c r="N3681">
        <v>19317.45</v>
      </c>
      <c r="O3681">
        <v>4075</v>
      </c>
      <c r="P3681">
        <v>0</v>
      </c>
      <c r="Q3681">
        <v>3945.81</v>
      </c>
      <c r="R3681">
        <v>0</v>
      </c>
      <c r="S3681">
        <v>19446.64</v>
      </c>
    </row>
    <row r="3682" spans="1:19" x14ac:dyDescent="0.35">
      <c r="A3682">
        <v>2024</v>
      </c>
      <c r="B3682" t="s">
        <v>5980</v>
      </c>
      <c r="C3682">
        <v>31</v>
      </c>
      <c r="D3682">
        <v>2</v>
      </c>
      <c r="E3682">
        <v>3</v>
      </c>
      <c r="F3682" t="s">
        <v>555</v>
      </c>
      <c r="G3682" t="s">
        <v>5981</v>
      </c>
      <c r="H3682">
        <v>7</v>
      </c>
      <c r="I3682">
        <v>102042</v>
      </c>
      <c r="J3682">
        <v>2204</v>
      </c>
      <c r="K3682" t="s">
        <v>7222</v>
      </c>
      <c r="L3682">
        <v>0</v>
      </c>
      <c r="M3682" t="s">
        <v>5520</v>
      </c>
      <c r="N3682">
        <v>40067.550000000003</v>
      </c>
      <c r="O3682">
        <v>10640</v>
      </c>
      <c r="P3682">
        <v>0</v>
      </c>
      <c r="Q3682">
        <v>7876.11</v>
      </c>
      <c r="R3682">
        <v>0</v>
      </c>
      <c r="S3682">
        <v>42831.44</v>
      </c>
    </row>
    <row r="3683" spans="1:19" x14ac:dyDescent="0.35">
      <c r="A3683">
        <v>2024</v>
      </c>
      <c r="B3683" t="s">
        <v>5980</v>
      </c>
      <c r="C3683">
        <v>31</v>
      </c>
      <c r="D3683">
        <v>2</v>
      </c>
      <c r="E3683">
        <v>5</v>
      </c>
      <c r="F3683" t="s">
        <v>625</v>
      </c>
      <c r="G3683" t="s">
        <v>7224</v>
      </c>
      <c r="H3683">
        <v>7</v>
      </c>
      <c r="I3683">
        <v>102042</v>
      </c>
      <c r="J3683">
        <v>999</v>
      </c>
      <c r="K3683" t="s">
        <v>7222</v>
      </c>
      <c r="L3683">
        <v>0</v>
      </c>
      <c r="M3683" t="s">
        <v>5520</v>
      </c>
      <c r="N3683">
        <v>16219.5</v>
      </c>
      <c r="O3683">
        <v>3700</v>
      </c>
      <c r="P3683">
        <v>0</v>
      </c>
      <c r="Q3683">
        <v>1620</v>
      </c>
      <c r="R3683">
        <v>0</v>
      </c>
      <c r="S3683">
        <v>18299.5</v>
      </c>
    </row>
    <row r="3684" spans="1:19" x14ac:dyDescent="0.35">
      <c r="A3684">
        <v>2024</v>
      </c>
      <c r="B3684" t="s">
        <v>5980</v>
      </c>
      <c r="C3684">
        <v>31</v>
      </c>
      <c r="D3684">
        <v>2</v>
      </c>
      <c r="E3684">
        <v>6</v>
      </c>
      <c r="F3684" t="s">
        <v>300</v>
      </c>
      <c r="G3684" t="s">
        <v>6592</v>
      </c>
      <c r="H3684">
        <v>7</v>
      </c>
      <c r="I3684">
        <v>102042</v>
      </c>
      <c r="J3684">
        <v>5</v>
      </c>
      <c r="K3684" t="s">
        <v>7222</v>
      </c>
      <c r="L3684">
        <v>0</v>
      </c>
      <c r="M3684" t="s">
        <v>5520</v>
      </c>
      <c r="N3684">
        <v>52933.18</v>
      </c>
      <c r="O3684">
        <v>19844.240000000002</v>
      </c>
      <c r="P3684">
        <v>0</v>
      </c>
      <c r="Q3684">
        <v>16157.32</v>
      </c>
      <c r="R3684">
        <v>0</v>
      </c>
      <c r="S3684">
        <v>56620.1</v>
      </c>
    </row>
    <row r="3685" spans="1:19" x14ac:dyDescent="0.35">
      <c r="A3685">
        <v>2024</v>
      </c>
      <c r="B3685" t="s">
        <v>5980</v>
      </c>
      <c r="C3685">
        <v>31</v>
      </c>
      <c r="D3685">
        <v>2</v>
      </c>
      <c r="E3685">
        <v>7</v>
      </c>
      <c r="F3685" t="s">
        <v>626</v>
      </c>
      <c r="G3685" t="s">
        <v>7225</v>
      </c>
      <c r="H3685">
        <v>7</v>
      </c>
      <c r="I3685">
        <v>102042</v>
      </c>
      <c r="J3685">
        <v>1102042</v>
      </c>
      <c r="K3685" t="s">
        <v>7222</v>
      </c>
      <c r="L3685">
        <v>0</v>
      </c>
      <c r="M3685" t="s">
        <v>5520</v>
      </c>
      <c r="N3685">
        <v>14607.85</v>
      </c>
      <c r="O3685">
        <v>10295</v>
      </c>
      <c r="P3685">
        <v>0</v>
      </c>
      <c r="Q3685">
        <v>1550</v>
      </c>
      <c r="R3685">
        <v>0</v>
      </c>
      <c r="S3685">
        <v>23352.85</v>
      </c>
    </row>
    <row r="3686" spans="1:19" x14ac:dyDescent="0.35">
      <c r="A3686">
        <v>2024</v>
      </c>
      <c r="B3686" t="s">
        <v>5980</v>
      </c>
      <c r="C3686">
        <v>31</v>
      </c>
      <c r="D3686">
        <v>2</v>
      </c>
      <c r="E3686">
        <v>8</v>
      </c>
      <c r="F3686" t="s">
        <v>524</v>
      </c>
      <c r="G3686" t="s">
        <v>7226</v>
      </c>
      <c r="H3686">
        <v>7</v>
      </c>
      <c r="I3686">
        <v>102042</v>
      </c>
      <c r="J3686">
        <v>3</v>
      </c>
      <c r="K3686" t="s">
        <v>7222</v>
      </c>
      <c r="L3686">
        <v>0</v>
      </c>
      <c r="M3686" t="s">
        <v>5520</v>
      </c>
      <c r="N3686">
        <v>14062.71</v>
      </c>
      <c r="O3686">
        <v>8715</v>
      </c>
      <c r="P3686">
        <v>0</v>
      </c>
      <c r="Q3686">
        <v>7207.68</v>
      </c>
      <c r="R3686">
        <v>0</v>
      </c>
      <c r="S3686">
        <v>15570.03</v>
      </c>
    </row>
    <row r="3687" spans="1:19" x14ac:dyDescent="0.35">
      <c r="A3687">
        <v>2024</v>
      </c>
      <c r="B3687" t="s">
        <v>5980</v>
      </c>
      <c r="C3687">
        <v>31</v>
      </c>
      <c r="D3687">
        <v>2</v>
      </c>
      <c r="E3687">
        <v>10</v>
      </c>
      <c r="F3687" t="s">
        <v>616</v>
      </c>
      <c r="G3687" t="s">
        <v>7068</v>
      </c>
      <c r="H3687">
        <v>7</v>
      </c>
      <c r="I3687">
        <v>900001</v>
      </c>
      <c r="J3687">
        <v>1191</v>
      </c>
      <c r="K3687" t="s">
        <v>7227</v>
      </c>
      <c r="L3687">
        <v>0</v>
      </c>
      <c r="M3687" t="s">
        <v>5520</v>
      </c>
      <c r="N3687">
        <v>6163.03</v>
      </c>
      <c r="O3687">
        <v>2535</v>
      </c>
      <c r="P3687">
        <v>0</v>
      </c>
      <c r="Q3687">
        <v>3450</v>
      </c>
      <c r="R3687">
        <v>0</v>
      </c>
      <c r="S3687">
        <v>5248.03</v>
      </c>
    </row>
    <row r="3688" spans="1:19" x14ac:dyDescent="0.35">
      <c r="A3688">
        <v>2024</v>
      </c>
      <c r="B3688" t="s">
        <v>5980</v>
      </c>
      <c r="C3688">
        <v>31</v>
      </c>
      <c r="D3688">
        <v>2</v>
      </c>
      <c r="E3688">
        <v>11</v>
      </c>
      <c r="F3688" t="s">
        <v>125</v>
      </c>
      <c r="G3688" t="s">
        <v>7228</v>
      </c>
      <c r="H3688">
        <v>7</v>
      </c>
      <c r="I3688">
        <v>102042</v>
      </c>
      <c r="J3688">
        <v>1</v>
      </c>
      <c r="K3688" t="s">
        <v>7222</v>
      </c>
      <c r="L3688">
        <v>0</v>
      </c>
      <c r="M3688" t="s">
        <v>5520</v>
      </c>
      <c r="N3688">
        <v>57.48</v>
      </c>
      <c r="O3688">
        <v>1500</v>
      </c>
      <c r="P3688">
        <v>0</v>
      </c>
      <c r="Q3688">
        <v>0</v>
      </c>
      <c r="R3688">
        <v>0</v>
      </c>
      <c r="S3688">
        <v>1557.48</v>
      </c>
    </row>
    <row r="3689" spans="1:19" x14ac:dyDescent="0.35">
      <c r="A3689">
        <v>2024</v>
      </c>
      <c r="B3689" t="s">
        <v>5572</v>
      </c>
      <c r="C3689">
        <v>46</v>
      </c>
      <c r="D3689">
        <v>2</v>
      </c>
      <c r="E3689">
        <v>3</v>
      </c>
      <c r="F3689" t="s">
        <v>431</v>
      </c>
      <c r="G3689" t="s">
        <v>6294</v>
      </c>
      <c r="H3689">
        <v>7</v>
      </c>
      <c r="I3689">
        <v>102042</v>
      </c>
      <c r="J3689">
        <v>3</v>
      </c>
      <c r="K3689" t="s">
        <v>7222</v>
      </c>
      <c r="L3689">
        <v>0</v>
      </c>
      <c r="M3689" t="s">
        <v>5520</v>
      </c>
      <c r="N3689">
        <v>118392.5</v>
      </c>
      <c r="O3689">
        <v>3989.68</v>
      </c>
      <c r="P3689">
        <v>0</v>
      </c>
      <c r="Q3689">
        <v>0</v>
      </c>
      <c r="R3689">
        <v>0</v>
      </c>
      <c r="S3689">
        <v>122382.18</v>
      </c>
    </row>
    <row r="3690" spans="1:19" x14ac:dyDescent="0.35">
      <c r="A3690">
        <v>2024</v>
      </c>
      <c r="B3690" t="s">
        <v>5572</v>
      </c>
      <c r="C3690">
        <v>46</v>
      </c>
      <c r="D3690">
        <v>2</v>
      </c>
      <c r="E3690">
        <v>10</v>
      </c>
      <c r="F3690" t="s">
        <v>655</v>
      </c>
      <c r="G3690" t="s">
        <v>6030</v>
      </c>
      <c r="H3690">
        <v>7</v>
      </c>
      <c r="I3690">
        <v>102042</v>
      </c>
      <c r="J3690">
        <v>4</v>
      </c>
      <c r="K3690" t="s">
        <v>7222</v>
      </c>
      <c r="L3690">
        <v>0</v>
      </c>
      <c r="M3690" t="s">
        <v>5520</v>
      </c>
      <c r="N3690">
        <v>94246.11</v>
      </c>
      <c r="O3690">
        <v>9292.7099999999991</v>
      </c>
      <c r="P3690">
        <v>0</v>
      </c>
      <c r="Q3690">
        <v>17383.82</v>
      </c>
      <c r="R3690">
        <v>0</v>
      </c>
      <c r="S3690">
        <v>86155</v>
      </c>
    </row>
    <row r="3691" spans="1:19" x14ac:dyDescent="0.35">
      <c r="A3691">
        <v>2024</v>
      </c>
      <c r="B3691" t="s">
        <v>5572</v>
      </c>
      <c r="C3691">
        <v>46</v>
      </c>
      <c r="D3691">
        <v>2</v>
      </c>
      <c r="E3691">
        <v>16</v>
      </c>
      <c r="F3691" t="s">
        <v>633</v>
      </c>
      <c r="G3691" t="s">
        <v>6216</v>
      </c>
      <c r="H3691">
        <v>7</v>
      </c>
      <c r="I3691">
        <v>102042</v>
      </c>
      <c r="J3691">
        <v>4</v>
      </c>
      <c r="K3691" t="s">
        <v>7222</v>
      </c>
      <c r="L3691">
        <v>0</v>
      </c>
      <c r="M3691" t="s">
        <v>5520</v>
      </c>
      <c r="N3691">
        <v>76835.98</v>
      </c>
      <c r="O3691">
        <v>3989.68</v>
      </c>
      <c r="P3691">
        <v>0</v>
      </c>
      <c r="Q3691">
        <v>0</v>
      </c>
      <c r="R3691">
        <v>0</v>
      </c>
      <c r="S3691">
        <v>80825.66</v>
      </c>
    </row>
    <row r="3692" spans="1:19" x14ac:dyDescent="0.35">
      <c r="A3692">
        <v>2024</v>
      </c>
      <c r="B3692" t="s">
        <v>5572</v>
      </c>
      <c r="C3692">
        <v>46</v>
      </c>
      <c r="D3692">
        <v>2</v>
      </c>
      <c r="E3692">
        <v>17</v>
      </c>
      <c r="F3692" t="s">
        <v>336</v>
      </c>
      <c r="G3692" t="s">
        <v>5573</v>
      </c>
      <c r="H3692">
        <v>7</v>
      </c>
      <c r="I3692">
        <v>900002</v>
      </c>
      <c r="J3692">
        <v>5</v>
      </c>
      <c r="K3692" t="s">
        <v>7222</v>
      </c>
      <c r="L3692">
        <v>0</v>
      </c>
      <c r="M3692" t="s">
        <v>5520</v>
      </c>
      <c r="N3692">
        <v>57748.65</v>
      </c>
      <c r="O3692">
        <v>5984.53</v>
      </c>
      <c r="P3692">
        <v>0</v>
      </c>
      <c r="Q3692">
        <v>149.41999999999999</v>
      </c>
      <c r="R3692">
        <v>0</v>
      </c>
      <c r="S3692">
        <v>63583.76</v>
      </c>
    </row>
    <row r="3693" spans="1:19" x14ac:dyDescent="0.35">
      <c r="A3693">
        <v>2024</v>
      </c>
      <c r="B3693" t="s">
        <v>5581</v>
      </c>
      <c r="C3693">
        <v>78</v>
      </c>
      <c r="D3693">
        <v>2</v>
      </c>
      <c r="E3693">
        <v>1</v>
      </c>
      <c r="F3693" t="s">
        <v>816</v>
      </c>
      <c r="G3693" t="s">
        <v>6698</v>
      </c>
      <c r="H3693">
        <v>7</v>
      </c>
      <c r="I3693">
        <v>102042</v>
      </c>
      <c r="J3693">
        <v>4</v>
      </c>
      <c r="K3693" t="s">
        <v>7222</v>
      </c>
      <c r="L3693">
        <v>0</v>
      </c>
      <c r="M3693" t="s">
        <v>5520</v>
      </c>
      <c r="N3693">
        <v>29003.26</v>
      </c>
      <c r="O3693">
        <v>0</v>
      </c>
      <c r="P3693">
        <v>0</v>
      </c>
      <c r="Q3693">
        <v>20836.099999999999</v>
      </c>
      <c r="R3693">
        <v>0</v>
      </c>
      <c r="S3693">
        <v>8167.16</v>
      </c>
    </row>
    <row r="3694" spans="1:19" x14ac:dyDescent="0.35">
      <c r="A3694">
        <v>2024</v>
      </c>
      <c r="B3694" t="s">
        <v>5980</v>
      </c>
      <c r="C3694">
        <v>31</v>
      </c>
      <c r="D3694">
        <v>2</v>
      </c>
      <c r="E3694">
        <v>4</v>
      </c>
      <c r="F3694" t="s">
        <v>369</v>
      </c>
      <c r="G3694" t="s">
        <v>6808</v>
      </c>
      <c r="H3694">
        <v>7</v>
      </c>
      <c r="I3694">
        <v>900003</v>
      </c>
      <c r="J3694">
        <v>5036</v>
      </c>
      <c r="K3694" t="s">
        <v>7229</v>
      </c>
      <c r="L3694">
        <v>0</v>
      </c>
      <c r="M3694" t="s">
        <v>5520</v>
      </c>
      <c r="N3694">
        <v>173633.8</v>
      </c>
      <c r="O3694">
        <v>34050</v>
      </c>
      <c r="P3694">
        <v>0</v>
      </c>
      <c r="Q3694">
        <v>0</v>
      </c>
      <c r="R3694">
        <v>0</v>
      </c>
      <c r="S3694">
        <v>207683.8</v>
      </c>
    </row>
    <row r="3695" spans="1:19" x14ac:dyDescent="0.35">
      <c r="A3695">
        <v>2024</v>
      </c>
      <c r="B3695" t="s">
        <v>5980</v>
      </c>
      <c r="C3695">
        <v>31</v>
      </c>
      <c r="D3695">
        <v>2</v>
      </c>
      <c r="E3695">
        <v>12</v>
      </c>
      <c r="F3695" t="s">
        <v>627</v>
      </c>
      <c r="G3695" t="s">
        <v>7185</v>
      </c>
      <c r="H3695">
        <v>7</v>
      </c>
      <c r="I3695">
        <v>900001</v>
      </c>
      <c r="J3695">
        <v>2042</v>
      </c>
      <c r="K3695" t="s">
        <v>7229</v>
      </c>
      <c r="L3695">
        <v>0</v>
      </c>
      <c r="M3695" t="s">
        <v>5520</v>
      </c>
      <c r="N3695">
        <v>24748.07</v>
      </c>
      <c r="O3695">
        <v>5340</v>
      </c>
      <c r="P3695">
        <v>0</v>
      </c>
      <c r="Q3695">
        <v>4290</v>
      </c>
      <c r="R3695">
        <v>0</v>
      </c>
      <c r="S3695">
        <v>25798.07</v>
      </c>
    </row>
    <row r="3696" spans="1:19" x14ac:dyDescent="0.35">
      <c r="A3696">
        <v>2024</v>
      </c>
      <c r="B3696" t="s">
        <v>5572</v>
      </c>
      <c r="C3696">
        <v>46</v>
      </c>
      <c r="D3696">
        <v>2</v>
      </c>
      <c r="E3696">
        <v>2</v>
      </c>
      <c r="F3696" t="s">
        <v>391</v>
      </c>
      <c r="G3696" t="s">
        <v>6214</v>
      </c>
      <c r="H3696">
        <v>7</v>
      </c>
      <c r="I3696">
        <v>102042</v>
      </c>
      <c r="J3696">
        <v>2007</v>
      </c>
      <c r="K3696" t="s">
        <v>7229</v>
      </c>
      <c r="L3696">
        <v>0</v>
      </c>
      <c r="M3696" t="s">
        <v>5520</v>
      </c>
      <c r="N3696">
        <v>90932.11</v>
      </c>
      <c r="O3696">
        <v>9974.2099999999991</v>
      </c>
      <c r="P3696">
        <v>0</v>
      </c>
      <c r="Q3696">
        <v>45253.37</v>
      </c>
      <c r="R3696">
        <v>0</v>
      </c>
      <c r="S3696">
        <v>55652.95</v>
      </c>
    </row>
    <row r="3697" spans="1:19" x14ac:dyDescent="0.35">
      <c r="A3697">
        <v>2024</v>
      </c>
      <c r="B3697" t="s">
        <v>5572</v>
      </c>
      <c r="C3697">
        <v>46</v>
      </c>
      <c r="D3697">
        <v>2</v>
      </c>
      <c r="E3697">
        <v>4</v>
      </c>
      <c r="F3697" t="s">
        <v>707</v>
      </c>
      <c r="G3697" t="s">
        <v>6431</v>
      </c>
      <c r="H3697">
        <v>7</v>
      </c>
      <c r="I3697">
        <v>102042</v>
      </c>
      <c r="J3697">
        <v>102</v>
      </c>
      <c r="K3697" t="s">
        <v>7229</v>
      </c>
      <c r="L3697">
        <v>0</v>
      </c>
      <c r="M3697" t="s">
        <v>5520</v>
      </c>
      <c r="N3697">
        <v>329285.28000000003</v>
      </c>
      <c r="O3697">
        <v>49871.05</v>
      </c>
      <c r="P3697">
        <v>0</v>
      </c>
      <c r="Q3697">
        <v>3399.99</v>
      </c>
      <c r="R3697">
        <v>0</v>
      </c>
      <c r="S3697">
        <v>375756.34</v>
      </c>
    </row>
    <row r="3698" spans="1:19" x14ac:dyDescent="0.35">
      <c r="A3698">
        <v>2024</v>
      </c>
      <c r="B3698" t="s">
        <v>5572</v>
      </c>
      <c r="C3698">
        <v>46</v>
      </c>
      <c r="D3698">
        <v>2</v>
      </c>
      <c r="E3698">
        <v>7</v>
      </c>
      <c r="F3698" t="s">
        <v>710</v>
      </c>
      <c r="G3698" t="s">
        <v>6480</v>
      </c>
      <c r="H3698">
        <v>7</v>
      </c>
      <c r="I3698">
        <v>102042</v>
      </c>
      <c r="J3698">
        <v>2004000</v>
      </c>
      <c r="K3698" t="s">
        <v>7230</v>
      </c>
      <c r="L3698">
        <v>0</v>
      </c>
      <c r="M3698" t="s">
        <v>5520</v>
      </c>
      <c r="N3698">
        <v>112387.57</v>
      </c>
      <c r="O3698">
        <v>17142.580000000002</v>
      </c>
      <c r="P3698">
        <v>0</v>
      </c>
      <c r="Q3698">
        <v>0</v>
      </c>
      <c r="R3698">
        <v>0</v>
      </c>
      <c r="S3698">
        <v>129530.15</v>
      </c>
    </row>
    <row r="3699" spans="1:19" x14ac:dyDescent="0.35">
      <c r="A3699">
        <v>2024</v>
      </c>
      <c r="B3699" t="s">
        <v>5572</v>
      </c>
      <c r="C3699">
        <v>46</v>
      </c>
      <c r="D3699">
        <v>2</v>
      </c>
      <c r="E3699">
        <v>8</v>
      </c>
      <c r="F3699" t="s">
        <v>711</v>
      </c>
      <c r="G3699" t="s">
        <v>6029</v>
      </c>
      <c r="H3699">
        <v>7</v>
      </c>
      <c r="I3699">
        <v>102042</v>
      </c>
      <c r="J3699">
        <v>2007</v>
      </c>
      <c r="K3699" t="s">
        <v>7229</v>
      </c>
      <c r="L3699">
        <v>0</v>
      </c>
      <c r="M3699" t="s">
        <v>5520</v>
      </c>
      <c r="N3699">
        <v>10960.91</v>
      </c>
      <c r="O3699">
        <v>6104.28</v>
      </c>
      <c r="P3699">
        <v>0</v>
      </c>
      <c r="Q3699">
        <v>0</v>
      </c>
      <c r="R3699">
        <v>0</v>
      </c>
      <c r="S3699">
        <v>17065.189999999999</v>
      </c>
    </row>
    <row r="3700" spans="1:19" x14ac:dyDescent="0.35">
      <c r="A3700">
        <v>2024</v>
      </c>
      <c r="B3700" t="s">
        <v>5572</v>
      </c>
      <c r="C3700">
        <v>46</v>
      </c>
      <c r="D3700">
        <v>2</v>
      </c>
      <c r="E3700">
        <v>13</v>
      </c>
      <c r="F3700" t="s">
        <v>712</v>
      </c>
      <c r="G3700" t="s">
        <v>6215</v>
      </c>
      <c r="H3700">
        <v>7</v>
      </c>
      <c r="I3700">
        <v>102042</v>
      </c>
      <c r="J3700">
        <v>7</v>
      </c>
      <c r="K3700" t="s">
        <v>7229</v>
      </c>
      <c r="L3700">
        <v>0</v>
      </c>
      <c r="M3700" t="s">
        <v>5520</v>
      </c>
      <c r="N3700">
        <v>99327.53</v>
      </c>
      <c r="O3700">
        <v>10032.66</v>
      </c>
      <c r="P3700">
        <v>0</v>
      </c>
      <c r="Q3700">
        <v>0</v>
      </c>
      <c r="R3700">
        <v>0</v>
      </c>
      <c r="S3700">
        <v>109360.19</v>
      </c>
    </row>
    <row r="3701" spans="1:19" x14ac:dyDescent="0.35">
      <c r="A3701">
        <v>2024</v>
      </c>
      <c r="B3701" t="s">
        <v>5572</v>
      </c>
      <c r="C3701">
        <v>46</v>
      </c>
      <c r="D3701">
        <v>2</v>
      </c>
      <c r="E3701">
        <v>20</v>
      </c>
      <c r="F3701" t="s">
        <v>125</v>
      </c>
      <c r="G3701" t="s">
        <v>6034</v>
      </c>
      <c r="H3701">
        <v>7</v>
      </c>
      <c r="I3701">
        <v>102042</v>
      </c>
      <c r="J3701">
        <v>5</v>
      </c>
      <c r="K3701" t="s">
        <v>7230</v>
      </c>
      <c r="L3701">
        <v>0</v>
      </c>
      <c r="M3701" t="s">
        <v>5520</v>
      </c>
      <c r="N3701">
        <v>33744.120000000003</v>
      </c>
      <c r="O3701">
        <v>0</v>
      </c>
      <c r="P3701">
        <v>0</v>
      </c>
      <c r="Q3701">
        <v>0</v>
      </c>
      <c r="R3701">
        <v>0</v>
      </c>
      <c r="S3701">
        <v>33744.120000000003</v>
      </c>
    </row>
    <row r="3702" spans="1:19" x14ac:dyDescent="0.35">
      <c r="A3702">
        <v>2024</v>
      </c>
      <c r="B3702" t="s">
        <v>5572</v>
      </c>
      <c r="C3702">
        <v>46</v>
      </c>
      <c r="D3702">
        <v>2</v>
      </c>
      <c r="E3702">
        <v>21</v>
      </c>
      <c r="F3702" t="s">
        <v>714</v>
      </c>
      <c r="G3702" t="s">
        <v>6318</v>
      </c>
      <c r="H3702">
        <v>7</v>
      </c>
      <c r="I3702">
        <v>102042</v>
      </c>
      <c r="J3702">
        <v>2007</v>
      </c>
      <c r="K3702" t="s">
        <v>7229</v>
      </c>
      <c r="L3702">
        <v>0</v>
      </c>
      <c r="M3702" t="s">
        <v>5520</v>
      </c>
      <c r="N3702">
        <v>8402.08</v>
      </c>
      <c r="O3702">
        <v>0</v>
      </c>
      <c r="P3702">
        <v>0</v>
      </c>
      <c r="Q3702">
        <v>0</v>
      </c>
      <c r="R3702">
        <v>0</v>
      </c>
      <c r="S3702">
        <v>8402.08</v>
      </c>
    </row>
    <row r="3703" spans="1:19" x14ac:dyDescent="0.35">
      <c r="A3703">
        <v>2024</v>
      </c>
      <c r="B3703" t="s">
        <v>5980</v>
      </c>
      <c r="C3703">
        <v>31</v>
      </c>
      <c r="D3703">
        <v>2</v>
      </c>
      <c r="E3703">
        <v>9</v>
      </c>
      <c r="F3703" t="s">
        <v>559</v>
      </c>
      <c r="G3703" t="s">
        <v>7155</v>
      </c>
      <c r="H3703">
        <v>7</v>
      </c>
      <c r="I3703">
        <v>102042</v>
      </c>
      <c r="J3703">
        <v>1191</v>
      </c>
      <c r="K3703" t="s">
        <v>7231</v>
      </c>
      <c r="L3703">
        <v>0</v>
      </c>
      <c r="M3703" t="s">
        <v>5520</v>
      </c>
      <c r="N3703">
        <v>12150.94</v>
      </c>
      <c r="O3703">
        <v>5740</v>
      </c>
      <c r="P3703">
        <v>0</v>
      </c>
      <c r="Q3703">
        <v>8646.2000000000007</v>
      </c>
      <c r="R3703">
        <v>0</v>
      </c>
      <c r="S3703">
        <v>9244.74</v>
      </c>
    </row>
    <row r="3704" spans="1:19" x14ac:dyDescent="0.35">
      <c r="A3704">
        <v>2024</v>
      </c>
      <c r="B3704" t="s">
        <v>5523</v>
      </c>
      <c r="C3704">
        <v>2</v>
      </c>
      <c r="D3704">
        <v>2</v>
      </c>
      <c r="E3704">
        <v>1</v>
      </c>
      <c r="F3704" t="s">
        <v>288</v>
      </c>
      <c r="G3704" t="s">
        <v>5524</v>
      </c>
      <c r="H3704">
        <v>7</v>
      </c>
      <c r="I3704">
        <v>900005</v>
      </c>
      <c r="J3704">
        <v>1234</v>
      </c>
      <c r="K3704" t="s">
        <v>7232</v>
      </c>
      <c r="L3704">
        <v>0</v>
      </c>
      <c r="M3704" t="s">
        <v>5520</v>
      </c>
      <c r="N3704">
        <v>2267</v>
      </c>
      <c r="O3704">
        <v>42550</v>
      </c>
      <c r="P3704">
        <v>0</v>
      </c>
      <c r="Q3704">
        <v>9335</v>
      </c>
      <c r="R3704">
        <v>0</v>
      </c>
      <c r="S3704">
        <v>35482</v>
      </c>
    </row>
    <row r="3705" spans="1:19" x14ac:dyDescent="0.35">
      <c r="A3705">
        <v>2024</v>
      </c>
      <c r="B3705" t="s">
        <v>5578</v>
      </c>
      <c r="C3705">
        <v>79</v>
      </c>
      <c r="D3705">
        <v>2</v>
      </c>
      <c r="E3705">
        <v>3</v>
      </c>
      <c r="F3705" t="s">
        <v>818</v>
      </c>
      <c r="G3705" t="s">
        <v>5750</v>
      </c>
      <c r="H3705">
        <v>7</v>
      </c>
      <c r="I3705">
        <v>900001</v>
      </c>
      <c r="J3705">
        <v>400</v>
      </c>
      <c r="K3705" t="s">
        <v>7233</v>
      </c>
      <c r="L3705">
        <v>0</v>
      </c>
      <c r="M3705" t="s">
        <v>5520</v>
      </c>
      <c r="N3705">
        <v>2316.9499999999998</v>
      </c>
      <c r="O3705">
        <v>0</v>
      </c>
      <c r="P3705">
        <v>0</v>
      </c>
      <c r="Q3705">
        <v>0</v>
      </c>
      <c r="R3705">
        <v>0</v>
      </c>
      <c r="S3705">
        <v>2316.9499999999998</v>
      </c>
    </row>
    <row r="3706" spans="1:19" x14ac:dyDescent="0.35">
      <c r="A3706">
        <v>2024</v>
      </c>
      <c r="B3706" t="s">
        <v>5538</v>
      </c>
      <c r="C3706">
        <v>71</v>
      </c>
      <c r="D3706">
        <v>2</v>
      </c>
      <c r="E3706">
        <v>2</v>
      </c>
      <c r="F3706" t="s">
        <v>354</v>
      </c>
      <c r="G3706" t="s">
        <v>5642</v>
      </c>
      <c r="H3706">
        <v>7</v>
      </c>
      <c r="I3706">
        <v>900006</v>
      </c>
      <c r="J3706">
        <v>8700</v>
      </c>
      <c r="K3706" t="s">
        <v>7234</v>
      </c>
      <c r="L3706">
        <v>0</v>
      </c>
      <c r="M3706" t="s">
        <v>5520</v>
      </c>
      <c r="N3706">
        <v>421.94</v>
      </c>
      <c r="O3706">
        <v>0</v>
      </c>
      <c r="P3706">
        <v>0</v>
      </c>
      <c r="Q3706">
        <v>142429.15</v>
      </c>
      <c r="R3706">
        <v>0</v>
      </c>
      <c r="S3706">
        <v>-142007.21</v>
      </c>
    </row>
    <row r="3707" spans="1:19" x14ac:dyDescent="0.35">
      <c r="A3707">
        <v>2024</v>
      </c>
      <c r="B3707" t="s">
        <v>5611</v>
      </c>
      <c r="C3707">
        <v>57</v>
      </c>
      <c r="D3707">
        <v>2</v>
      </c>
      <c r="E3707">
        <v>8</v>
      </c>
      <c r="F3707" t="s">
        <v>327</v>
      </c>
      <c r="G3707" t="s">
        <v>6229</v>
      </c>
      <c r="H3707">
        <v>7</v>
      </c>
      <c r="I3707">
        <v>900001</v>
      </c>
      <c r="J3707">
        <v>400</v>
      </c>
      <c r="K3707" t="s">
        <v>7235</v>
      </c>
      <c r="L3707">
        <v>0</v>
      </c>
      <c r="M3707" t="s">
        <v>5520</v>
      </c>
      <c r="N3707">
        <v>0</v>
      </c>
      <c r="O3707">
        <v>3883.29</v>
      </c>
      <c r="P3707">
        <v>0</v>
      </c>
      <c r="Q3707">
        <v>0</v>
      </c>
      <c r="R3707">
        <v>0</v>
      </c>
      <c r="S3707">
        <v>3883.29</v>
      </c>
    </row>
    <row r="3708" spans="1:19" x14ac:dyDescent="0.35">
      <c r="A3708">
        <v>2024</v>
      </c>
      <c r="B3708" t="s">
        <v>5758</v>
      </c>
      <c r="C3708">
        <v>76</v>
      </c>
      <c r="D3708">
        <v>2</v>
      </c>
      <c r="E3708">
        <v>9</v>
      </c>
      <c r="F3708" t="s">
        <v>566</v>
      </c>
      <c r="G3708" t="s">
        <v>6695</v>
      </c>
      <c r="H3708">
        <v>7</v>
      </c>
      <c r="I3708">
        <v>102194</v>
      </c>
      <c r="J3708">
        <v>7600009</v>
      </c>
      <c r="K3708" t="s">
        <v>7236</v>
      </c>
      <c r="L3708">
        <v>0</v>
      </c>
      <c r="M3708" t="s">
        <v>5520</v>
      </c>
      <c r="N3708">
        <v>56804.39</v>
      </c>
      <c r="O3708">
        <v>0</v>
      </c>
      <c r="P3708">
        <v>0</v>
      </c>
      <c r="Q3708">
        <v>10000</v>
      </c>
      <c r="R3708">
        <v>0</v>
      </c>
      <c r="S3708">
        <v>46804.39</v>
      </c>
    </row>
    <row r="3709" spans="1:19" x14ac:dyDescent="0.35">
      <c r="A3709">
        <v>2024</v>
      </c>
      <c r="B3709" t="s">
        <v>5678</v>
      </c>
      <c r="C3709">
        <v>32</v>
      </c>
      <c r="D3709">
        <v>2</v>
      </c>
      <c r="E3709">
        <v>12</v>
      </c>
      <c r="F3709" t="s">
        <v>125</v>
      </c>
      <c r="G3709" t="s">
        <v>6199</v>
      </c>
      <c r="H3709">
        <v>7</v>
      </c>
      <c r="I3709">
        <v>900010</v>
      </c>
      <c r="J3709">
        <v>96</v>
      </c>
      <c r="K3709" t="s">
        <v>7237</v>
      </c>
      <c r="L3709">
        <v>0</v>
      </c>
      <c r="M3709" t="s">
        <v>5520</v>
      </c>
      <c r="N3709">
        <v>292.5</v>
      </c>
      <c r="O3709">
        <v>27335.83</v>
      </c>
      <c r="P3709">
        <v>0</v>
      </c>
      <c r="Q3709">
        <v>27463.71</v>
      </c>
      <c r="R3709">
        <v>0</v>
      </c>
      <c r="S3709">
        <v>164.62</v>
      </c>
    </row>
    <row r="3710" spans="1:19" x14ac:dyDescent="0.35">
      <c r="A3710">
        <v>2024</v>
      </c>
      <c r="B3710" t="s">
        <v>5523</v>
      </c>
      <c r="C3710">
        <v>2</v>
      </c>
      <c r="D3710">
        <v>2</v>
      </c>
      <c r="E3710">
        <v>17</v>
      </c>
      <c r="F3710" t="s">
        <v>340</v>
      </c>
      <c r="G3710" t="s">
        <v>5608</v>
      </c>
      <c r="H3710">
        <v>7</v>
      </c>
      <c r="I3710">
        <v>900004</v>
      </c>
      <c r="J3710">
        <v>2000</v>
      </c>
      <c r="K3710" t="s">
        <v>7238</v>
      </c>
      <c r="L3710">
        <v>0</v>
      </c>
      <c r="M3710" t="s">
        <v>5520</v>
      </c>
      <c r="N3710">
        <v>3741.45</v>
      </c>
      <c r="O3710">
        <v>345.59</v>
      </c>
      <c r="P3710">
        <v>0</v>
      </c>
      <c r="Q3710">
        <v>0</v>
      </c>
      <c r="R3710">
        <v>0</v>
      </c>
      <c r="S3710">
        <v>4087.04</v>
      </c>
    </row>
    <row r="3711" spans="1:19" x14ac:dyDescent="0.35">
      <c r="A3711">
        <v>2024</v>
      </c>
      <c r="B3711" t="s">
        <v>5523</v>
      </c>
      <c r="C3711">
        <v>2</v>
      </c>
      <c r="D3711">
        <v>2</v>
      </c>
      <c r="E3711">
        <v>7</v>
      </c>
      <c r="F3711" t="s">
        <v>305</v>
      </c>
      <c r="G3711" t="s">
        <v>6930</v>
      </c>
      <c r="H3711">
        <v>7</v>
      </c>
      <c r="I3711">
        <v>950010</v>
      </c>
      <c r="J3711">
        <v>3</v>
      </c>
      <c r="K3711" t="s">
        <v>7239</v>
      </c>
      <c r="L3711">
        <v>0</v>
      </c>
      <c r="M3711" t="s">
        <v>5520</v>
      </c>
      <c r="N3711">
        <v>121793.56</v>
      </c>
      <c r="O3711">
        <v>4.88</v>
      </c>
      <c r="P3711">
        <v>0</v>
      </c>
      <c r="Q3711">
        <v>2500</v>
      </c>
      <c r="R3711">
        <v>0</v>
      </c>
      <c r="S3711">
        <v>119298.44</v>
      </c>
    </row>
    <row r="3712" spans="1:19" x14ac:dyDescent="0.35">
      <c r="A3712">
        <v>2024</v>
      </c>
      <c r="B3712" t="s">
        <v>5572</v>
      </c>
      <c r="C3712">
        <v>46</v>
      </c>
      <c r="D3712">
        <v>2</v>
      </c>
      <c r="E3712">
        <v>16</v>
      </c>
      <c r="F3712" t="s">
        <v>633</v>
      </c>
      <c r="G3712" t="s">
        <v>6216</v>
      </c>
      <c r="H3712">
        <v>7</v>
      </c>
      <c r="I3712">
        <v>950343</v>
      </c>
      <c r="J3712">
        <v>5</v>
      </c>
      <c r="K3712" t="s">
        <v>7240</v>
      </c>
      <c r="L3712">
        <v>0</v>
      </c>
      <c r="M3712" t="s">
        <v>5520</v>
      </c>
      <c r="N3712">
        <v>4349</v>
      </c>
      <c r="O3712">
        <v>0</v>
      </c>
      <c r="P3712">
        <v>0</v>
      </c>
      <c r="Q3712">
        <v>0</v>
      </c>
      <c r="R3712">
        <v>0</v>
      </c>
      <c r="S3712">
        <v>4349</v>
      </c>
    </row>
    <row r="3713" spans="1:19" x14ac:dyDescent="0.35">
      <c r="A3713">
        <v>2024</v>
      </c>
      <c r="B3713" t="s">
        <v>6113</v>
      </c>
      <c r="C3713">
        <v>82</v>
      </c>
      <c r="D3713">
        <v>2</v>
      </c>
      <c r="E3713">
        <v>8</v>
      </c>
      <c r="F3713" t="s">
        <v>278</v>
      </c>
      <c r="G3713" t="s">
        <v>6117</v>
      </c>
      <c r="H3713">
        <v>7</v>
      </c>
      <c r="I3713">
        <v>950599</v>
      </c>
      <c r="J3713">
        <v>5</v>
      </c>
      <c r="K3713" t="s">
        <v>7240</v>
      </c>
      <c r="L3713">
        <v>0</v>
      </c>
      <c r="M3713" t="s">
        <v>5520</v>
      </c>
      <c r="N3713">
        <v>218384.85</v>
      </c>
      <c r="O3713">
        <v>118915.51</v>
      </c>
      <c r="P3713">
        <v>0</v>
      </c>
      <c r="Q3713">
        <v>92924.6</v>
      </c>
      <c r="R3713">
        <v>0</v>
      </c>
      <c r="S3713">
        <v>244375.76</v>
      </c>
    </row>
    <row r="3714" spans="1:19" x14ac:dyDescent="0.35">
      <c r="A3714">
        <v>2024</v>
      </c>
      <c r="B3714" t="s">
        <v>6113</v>
      </c>
      <c r="C3714">
        <v>82</v>
      </c>
      <c r="D3714">
        <v>2</v>
      </c>
      <c r="E3714">
        <v>7</v>
      </c>
      <c r="F3714" t="s">
        <v>690</v>
      </c>
      <c r="G3714" t="s">
        <v>6336</v>
      </c>
      <c r="H3714">
        <v>7</v>
      </c>
      <c r="I3714">
        <v>900007</v>
      </c>
      <c r="J3714">
        <v>1314</v>
      </c>
      <c r="K3714" t="s">
        <v>7241</v>
      </c>
      <c r="L3714">
        <v>0</v>
      </c>
      <c r="M3714" t="s">
        <v>5520</v>
      </c>
      <c r="N3714">
        <v>0</v>
      </c>
      <c r="O3714">
        <v>15</v>
      </c>
      <c r="P3714">
        <v>0</v>
      </c>
      <c r="Q3714">
        <v>0</v>
      </c>
      <c r="R3714">
        <v>0</v>
      </c>
      <c r="S3714">
        <v>15</v>
      </c>
    </row>
    <row r="3715" spans="1:19" x14ac:dyDescent="0.35">
      <c r="A3715">
        <v>2024</v>
      </c>
      <c r="B3715" t="s">
        <v>5517</v>
      </c>
      <c r="C3715">
        <v>49</v>
      </c>
      <c r="D3715">
        <v>2</v>
      </c>
      <c r="E3715">
        <v>9</v>
      </c>
      <c r="F3715" t="s">
        <v>351</v>
      </c>
      <c r="G3715" t="s">
        <v>6218</v>
      </c>
      <c r="H3715">
        <v>7</v>
      </c>
      <c r="I3715">
        <v>900005</v>
      </c>
      <c r="J3715">
        <v>351</v>
      </c>
      <c r="K3715" t="s">
        <v>7242</v>
      </c>
      <c r="L3715">
        <v>0</v>
      </c>
      <c r="M3715" t="s">
        <v>5520</v>
      </c>
      <c r="N3715">
        <v>615725.18999999994</v>
      </c>
      <c r="O3715">
        <v>9951119.7200000007</v>
      </c>
      <c r="P3715">
        <v>0</v>
      </c>
      <c r="Q3715">
        <v>8802050.7699999996</v>
      </c>
      <c r="R3715">
        <v>0</v>
      </c>
      <c r="S3715">
        <v>1764794.14</v>
      </c>
    </row>
    <row r="3716" spans="1:19" x14ac:dyDescent="0.35">
      <c r="A3716">
        <v>2024</v>
      </c>
      <c r="B3716" t="s">
        <v>5527</v>
      </c>
      <c r="C3716">
        <v>30</v>
      </c>
      <c r="D3716">
        <v>2</v>
      </c>
      <c r="E3716">
        <v>1</v>
      </c>
      <c r="F3716" t="s">
        <v>620</v>
      </c>
      <c r="G3716" t="s">
        <v>5977</v>
      </c>
      <c r="H3716">
        <v>7</v>
      </c>
      <c r="I3716">
        <v>902131</v>
      </c>
      <c r="J3716">
        <v>45</v>
      </c>
      <c r="K3716" t="s">
        <v>7243</v>
      </c>
      <c r="L3716">
        <v>0</v>
      </c>
      <c r="M3716" t="s">
        <v>5520</v>
      </c>
      <c r="N3716">
        <v>500</v>
      </c>
      <c r="O3716">
        <v>0</v>
      </c>
      <c r="P3716">
        <v>0</v>
      </c>
      <c r="Q3716">
        <v>0</v>
      </c>
      <c r="R3716">
        <v>0</v>
      </c>
      <c r="S3716">
        <v>500</v>
      </c>
    </row>
    <row r="3717" spans="1:19" x14ac:dyDescent="0.35">
      <c r="A3717">
        <v>2024</v>
      </c>
      <c r="B3717" t="s">
        <v>5523</v>
      </c>
      <c r="C3717">
        <v>2</v>
      </c>
      <c r="D3717">
        <v>2</v>
      </c>
      <c r="E3717">
        <v>2</v>
      </c>
      <c r="F3717" t="s">
        <v>291</v>
      </c>
      <c r="G3717" t="s">
        <v>5805</v>
      </c>
      <c r="H3717">
        <v>7</v>
      </c>
      <c r="I3717">
        <v>900005</v>
      </c>
      <c r="J3717">
        <v>110</v>
      </c>
      <c r="K3717" t="s">
        <v>7244</v>
      </c>
      <c r="L3717">
        <v>0</v>
      </c>
      <c r="M3717" t="s">
        <v>5520</v>
      </c>
      <c r="N3717">
        <v>2180</v>
      </c>
      <c r="O3717">
        <v>20000</v>
      </c>
      <c r="P3717">
        <v>0</v>
      </c>
      <c r="Q3717">
        <v>20892.07</v>
      </c>
      <c r="R3717">
        <v>0</v>
      </c>
      <c r="S3717">
        <v>1287.93</v>
      </c>
    </row>
    <row r="3718" spans="1:19" x14ac:dyDescent="0.35">
      <c r="A3718">
        <v>2024</v>
      </c>
      <c r="B3718" t="s">
        <v>5702</v>
      </c>
      <c r="C3718">
        <v>3</v>
      </c>
      <c r="D3718">
        <v>2</v>
      </c>
      <c r="E3718">
        <v>4</v>
      </c>
      <c r="F3718" t="s">
        <v>363</v>
      </c>
      <c r="G3718" t="s">
        <v>5752</v>
      </c>
      <c r="H3718">
        <v>7</v>
      </c>
      <c r="I3718">
        <v>900007</v>
      </c>
      <c r="J3718">
        <v>1034475150</v>
      </c>
      <c r="K3718" t="s">
        <v>7245</v>
      </c>
      <c r="L3718">
        <v>0</v>
      </c>
      <c r="M3718" t="s">
        <v>5520</v>
      </c>
      <c r="N3718">
        <v>1073.2</v>
      </c>
      <c r="O3718">
        <v>0</v>
      </c>
      <c r="P3718">
        <v>0</v>
      </c>
      <c r="Q3718">
        <v>0</v>
      </c>
      <c r="R3718">
        <v>0</v>
      </c>
      <c r="S3718">
        <v>1073.2</v>
      </c>
    </row>
    <row r="3719" spans="1:19" x14ac:dyDescent="0.35">
      <c r="A3719">
        <v>2024</v>
      </c>
      <c r="B3719" t="s">
        <v>5517</v>
      </c>
      <c r="C3719">
        <v>49</v>
      </c>
      <c r="D3719">
        <v>2</v>
      </c>
      <c r="E3719">
        <v>1</v>
      </c>
      <c r="F3719" t="s">
        <v>391</v>
      </c>
      <c r="G3719" t="s">
        <v>7076</v>
      </c>
      <c r="H3719">
        <v>7</v>
      </c>
      <c r="I3719">
        <v>900008</v>
      </c>
      <c r="J3719">
        <v>900006</v>
      </c>
      <c r="K3719" t="s">
        <v>7246</v>
      </c>
      <c r="L3719">
        <v>0</v>
      </c>
      <c r="M3719" t="s">
        <v>5520</v>
      </c>
      <c r="N3719">
        <v>226741.05</v>
      </c>
      <c r="O3719">
        <v>3579155.04</v>
      </c>
      <c r="P3719">
        <v>0</v>
      </c>
      <c r="Q3719">
        <v>3650884</v>
      </c>
      <c r="R3719">
        <v>0</v>
      </c>
      <c r="S3719">
        <v>155012.09</v>
      </c>
    </row>
    <row r="3720" spans="1:19" x14ac:dyDescent="0.35">
      <c r="A3720">
        <v>2024</v>
      </c>
      <c r="B3720" t="s">
        <v>5517</v>
      </c>
      <c r="C3720">
        <v>49</v>
      </c>
      <c r="D3720">
        <v>2</v>
      </c>
      <c r="E3720">
        <v>3</v>
      </c>
      <c r="F3720" t="s">
        <v>555</v>
      </c>
      <c r="G3720" t="s">
        <v>6320</v>
      </c>
      <c r="H3720">
        <v>7</v>
      </c>
      <c r="I3720">
        <v>900006</v>
      </c>
      <c r="J3720" t="s">
        <v>7247</v>
      </c>
      <c r="K3720" t="s">
        <v>7248</v>
      </c>
      <c r="L3720">
        <v>0</v>
      </c>
      <c r="M3720" t="s">
        <v>5520</v>
      </c>
      <c r="N3720">
        <v>108047</v>
      </c>
      <c r="O3720">
        <v>731369.22</v>
      </c>
      <c r="P3720">
        <v>0</v>
      </c>
      <c r="Q3720">
        <v>697177.46</v>
      </c>
      <c r="R3720">
        <v>0</v>
      </c>
      <c r="S3720">
        <v>142238.76</v>
      </c>
    </row>
    <row r="3721" spans="1:19" x14ac:dyDescent="0.35">
      <c r="A3721">
        <v>2024</v>
      </c>
      <c r="B3721" t="s">
        <v>5517</v>
      </c>
      <c r="C3721">
        <v>49</v>
      </c>
      <c r="D3721">
        <v>2</v>
      </c>
      <c r="E3721">
        <v>8</v>
      </c>
      <c r="F3721" t="s">
        <v>125</v>
      </c>
      <c r="G3721" t="s">
        <v>7057</v>
      </c>
      <c r="H3721">
        <v>7</v>
      </c>
      <c r="I3721">
        <v>900009</v>
      </c>
      <c r="J3721" t="s">
        <v>7249</v>
      </c>
      <c r="K3721" t="s">
        <v>7248</v>
      </c>
      <c r="L3721">
        <v>0</v>
      </c>
      <c r="M3721" t="s">
        <v>5520</v>
      </c>
      <c r="N3721">
        <v>150411.1</v>
      </c>
      <c r="O3721">
        <v>2681080.09</v>
      </c>
      <c r="P3721">
        <v>0</v>
      </c>
      <c r="Q3721">
        <v>2682566.7799999998</v>
      </c>
      <c r="R3721">
        <v>0</v>
      </c>
      <c r="S3721">
        <v>148924.41</v>
      </c>
    </row>
    <row r="3722" spans="1:19" x14ac:dyDescent="0.35">
      <c r="A3722">
        <v>2024</v>
      </c>
      <c r="B3722" t="s">
        <v>5517</v>
      </c>
      <c r="C3722">
        <v>49</v>
      </c>
      <c r="D3722">
        <v>2</v>
      </c>
      <c r="E3722">
        <v>4</v>
      </c>
      <c r="F3722" t="s">
        <v>727</v>
      </c>
      <c r="G3722" t="s">
        <v>5530</v>
      </c>
      <c r="H3722">
        <v>7</v>
      </c>
      <c r="I3722">
        <v>900026</v>
      </c>
      <c r="J3722">
        <v>1</v>
      </c>
      <c r="K3722" t="s">
        <v>7250</v>
      </c>
      <c r="L3722">
        <v>0</v>
      </c>
      <c r="M3722" t="s">
        <v>5520</v>
      </c>
      <c r="N3722">
        <v>2956.9</v>
      </c>
      <c r="O3722">
        <v>276466</v>
      </c>
      <c r="P3722">
        <v>0</v>
      </c>
      <c r="Q3722">
        <v>278824</v>
      </c>
      <c r="R3722">
        <v>0</v>
      </c>
      <c r="S3722">
        <v>598.9</v>
      </c>
    </row>
    <row r="3723" spans="1:19" x14ac:dyDescent="0.35">
      <c r="A3723">
        <v>2024</v>
      </c>
      <c r="B3723" t="s">
        <v>5517</v>
      </c>
      <c r="C3723">
        <v>49</v>
      </c>
      <c r="D3723">
        <v>2</v>
      </c>
      <c r="E3723">
        <v>5</v>
      </c>
      <c r="F3723" t="s">
        <v>327</v>
      </c>
      <c r="G3723" t="s">
        <v>7077</v>
      </c>
      <c r="H3723">
        <v>7</v>
      </c>
      <c r="I3723">
        <v>900027</v>
      </c>
      <c r="J3723">
        <v>9.1</v>
      </c>
      <c r="K3723" t="s">
        <v>7251</v>
      </c>
      <c r="L3723">
        <v>0</v>
      </c>
      <c r="M3723" t="s">
        <v>5520</v>
      </c>
      <c r="N3723">
        <v>104881.08</v>
      </c>
      <c r="O3723">
        <v>597658</v>
      </c>
      <c r="P3723">
        <v>0</v>
      </c>
      <c r="Q3723">
        <v>589719.72</v>
      </c>
      <c r="R3723">
        <v>0</v>
      </c>
      <c r="S3723">
        <v>112819.36</v>
      </c>
    </row>
    <row r="3724" spans="1:19" x14ac:dyDescent="0.35">
      <c r="A3724">
        <v>2024</v>
      </c>
      <c r="B3724" t="s">
        <v>5517</v>
      </c>
      <c r="C3724">
        <v>49</v>
      </c>
      <c r="D3724">
        <v>2</v>
      </c>
      <c r="E3724">
        <v>6</v>
      </c>
      <c r="F3724" t="s">
        <v>665</v>
      </c>
      <c r="G3724" t="s">
        <v>5518</v>
      </c>
      <c r="H3724">
        <v>7</v>
      </c>
      <c r="I3724">
        <v>900018</v>
      </c>
      <c r="J3724">
        <v>9.1</v>
      </c>
      <c r="K3724" t="s">
        <v>7251</v>
      </c>
      <c r="L3724">
        <v>0</v>
      </c>
      <c r="M3724" t="s">
        <v>5520</v>
      </c>
      <c r="N3724">
        <v>960</v>
      </c>
      <c r="O3724">
        <v>0.5</v>
      </c>
      <c r="P3724">
        <v>0</v>
      </c>
      <c r="Q3724">
        <v>0</v>
      </c>
      <c r="R3724">
        <v>0</v>
      </c>
      <c r="S3724">
        <v>960.5</v>
      </c>
    </row>
    <row r="3725" spans="1:19" x14ac:dyDescent="0.35">
      <c r="A3725">
        <v>2024</v>
      </c>
      <c r="B3725" t="s">
        <v>5517</v>
      </c>
      <c r="C3725">
        <v>49</v>
      </c>
      <c r="D3725">
        <v>2</v>
      </c>
      <c r="E3725">
        <v>7</v>
      </c>
      <c r="F3725" t="s">
        <v>531</v>
      </c>
      <c r="G3725" t="s">
        <v>5521</v>
      </c>
      <c r="H3725">
        <v>7</v>
      </c>
      <c r="I3725">
        <v>900026</v>
      </c>
      <c r="J3725">
        <v>900016</v>
      </c>
      <c r="K3725" t="s">
        <v>7251</v>
      </c>
      <c r="L3725">
        <v>0</v>
      </c>
      <c r="M3725" t="s">
        <v>5520</v>
      </c>
      <c r="N3725">
        <v>50980.19</v>
      </c>
      <c r="O3725">
        <v>482955.73</v>
      </c>
      <c r="P3725">
        <v>0</v>
      </c>
      <c r="Q3725">
        <v>485959.07</v>
      </c>
      <c r="R3725">
        <v>0</v>
      </c>
      <c r="S3725">
        <v>47976.85</v>
      </c>
    </row>
    <row r="3726" spans="1:19" x14ac:dyDescent="0.35">
      <c r="A3726">
        <v>2024</v>
      </c>
      <c r="B3726" t="s">
        <v>5517</v>
      </c>
      <c r="C3726">
        <v>49</v>
      </c>
      <c r="D3726">
        <v>2</v>
      </c>
      <c r="E3726">
        <v>6</v>
      </c>
      <c r="F3726" t="s">
        <v>665</v>
      </c>
      <c r="G3726" t="s">
        <v>5518</v>
      </c>
      <c r="H3726">
        <v>7</v>
      </c>
      <c r="I3726">
        <v>900020</v>
      </c>
      <c r="J3726">
        <v>9.3000000000000007</v>
      </c>
      <c r="K3726" t="s">
        <v>7252</v>
      </c>
      <c r="L3726">
        <v>0</v>
      </c>
      <c r="M3726" t="s">
        <v>5520</v>
      </c>
      <c r="N3726">
        <v>40667.53</v>
      </c>
      <c r="O3726">
        <v>1579901.41</v>
      </c>
      <c r="P3726">
        <v>0</v>
      </c>
      <c r="Q3726">
        <v>1590031.53</v>
      </c>
      <c r="R3726">
        <v>0</v>
      </c>
      <c r="S3726">
        <v>30537.41</v>
      </c>
    </row>
    <row r="3727" spans="1:19" x14ac:dyDescent="0.35">
      <c r="A3727">
        <v>2024</v>
      </c>
      <c r="B3727" t="s">
        <v>5517</v>
      </c>
      <c r="C3727">
        <v>49</v>
      </c>
      <c r="D3727">
        <v>2</v>
      </c>
      <c r="E3727">
        <v>4</v>
      </c>
      <c r="F3727" t="s">
        <v>727</v>
      </c>
      <c r="G3727" t="s">
        <v>5530</v>
      </c>
      <c r="H3727">
        <v>7</v>
      </c>
      <c r="I3727">
        <v>900027</v>
      </c>
      <c r="J3727">
        <v>2</v>
      </c>
      <c r="K3727" t="s">
        <v>7253</v>
      </c>
      <c r="L3727">
        <v>0</v>
      </c>
      <c r="M3727" t="s">
        <v>5520</v>
      </c>
      <c r="N3727">
        <v>120297.67</v>
      </c>
      <c r="O3727">
        <v>2610344.4</v>
      </c>
      <c r="P3727">
        <v>0</v>
      </c>
      <c r="Q3727">
        <v>2493983.46</v>
      </c>
      <c r="R3727">
        <v>0</v>
      </c>
      <c r="S3727">
        <v>236658.61</v>
      </c>
    </row>
    <row r="3728" spans="1:19" x14ac:dyDescent="0.35">
      <c r="A3728">
        <v>2024</v>
      </c>
      <c r="B3728" t="s">
        <v>5517</v>
      </c>
      <c r="C3728">
        <v>49</v>
      </c>
      <c r="D3728">
        <v>2</v>
      </c>
      <c r="E3728">
        <v>5</v>
      </c>
      <c r="F3728" t="s">
        <v>327</v>
      </c>
      <c r="G3728" t="s">
        <v>7077</v>
      </c>
      <c r="H3728">
        <v>7</v>
      </c>
      <c r="I3728">
        <v>900028</v>
      </c>
      <c r="J3728">
        <v>9.1999999999999993</v>
      </c>
      <c r="K3728" t="s">
        <v>7253</v>
      </c>
      <c r="L3728">
        <v>0</v>
      </c>
      <c r="M3728" t="s">
        <v>5520</v>
      </c>
      <c r="N3728">
        <v>63294.59</v>
      </c>
      <c r="O3728">
        <v>1291129.6399999999</v>
      </c>
      <c r="P3728">
        <v>0</v>
      </c>
      <c r="Q3728">
        <v>1340439.55</v>
      </c>
      <c r="R3728">
        <v>0</v>
      </c>
      <c r="S3728">
        <v>13984.68</v>
      </c>
    </row>
    <row r="3729" spans="1:19" x14ac:dyDescent="0.35">
      <c r="A3729">
        <v>2024</v>
      </c>
      <c r="B3729" t="s">
        <v>5517</v>
      </c>
      <c r="C3729">
        <v>49</v>
      </c>
      <c r="D3729">
        <v>2</v>
      </c>
      <c r="E3729">
        <v>6</v>
      </c>
      <c r="F3729" t="s">
        <v>665</v>
      </c>
      <c r="G3729" t="s">
        <v>5518</v>
      </c>
      <c r="H3729">
        <v>7</v>
      </c>
      <c r="I3729">
        <v>900019</v>
      </c>
      <c r="J3729">
        <v>9.1999999999999993</v>
      </c>
      <c r="K3729" t="s">
        <v>7253</v>
      </c>
      <c r="L3729">
        <v>0</v>
      </c>
      <c r="M3729" t="s">
        <v>5520</v>
      </c>
      <c r="N3729">
        <v>12166.3</v>
      </c>
      <c r="O3729">
        <v>0</v>
      </c>
      <c r="P3729">
        <v>0</v>
      </c>
      <c r="Q3729">
        <v>0</v>
      </c>
      <c r="R3729">
        <v>0</v>
      </c>
      <c r="S3729">
        <v>12166.3</v>
      </c>
    </row>
    <row r="3730" spans="1:19" x14ac:dyDescent="0.35">
      <c r="A3730">
        <v>2024</v>
      </c>
      <c r="B3730" t="s">
        <v>5517</v>
      </c>
      <c r="C3730">
        <v>49</v>
      </c>
      <c r="D3730">
        <v>2</v>
      </c>
      <c r="E3730">
        <v>7</v>
      </c>
      <c r="F3730" t="s">
        <v>531</v>
      </c>
      <c r="G3730" t="s">
        <v>5521</v>
      </c>
      <c r="H3730">
        <v>7</v>
      </c>
      <c r="I3730">
        <v>900027</v>
      </c>
      <c r="J3730">
        <v>900017</v>
      </c>
      <c r="K3730" t="s">
        <v>7253</v>
      </c>
      <c r="L3730">
        <v>0</v>
      </c>
      <c r="M3730" t="s">
        <v>5520</v>
      </c>
      <c r="N3730">
        <v>17387.14</v>
      </c>
      <c r="O3730">
        <v>1465174.1</v>
      </c>
      <c r="P3730">
        <v>0</v>
      </c>
      <c r="Q3730">
        <v>1475849.1</v>
      </c>
      <c r="R3730">
        <v>0</v>
      </c>
      <c r="S3730">
        <v>6712.14</v>
      </c>
    </row>
    <row r="3731" spans="1:19" x14ac:dyDescent="0.35">
      <c r="A3731">
        <v>2024</v>
      </c>
      <c r="B3731" t="s">
        <v>5517</v>
      </c>
      <c r="C3731">
        <v>49</v>
      </c>
      <c r="D3731">
        <v>2</v>
      </c>
      <c r="E3731">
        <v>9</v>
      </c>
      <c r="F3731" t="s">
        <v>351</v>
      </c>
      <c r="G3731" t="s">
        <v>6218</v>
      </c>
      <c r="H3731">
        <v>7</v>
      </c>
      <c r="I3731">
        <v>900013</v>
      </c>
      <c r="J3731">
        <v>9.1</v>
      </c>
      <c r="K3731" t="s">
        <v>7253</v>
      </c>
      <c r="L3731">
        <v>0</v>
      </c>
      <c r="M3731" t="s">
        <v>5520</v>
      </c>
      <c r="N3731">
        <v>171623.57</v>
      </c>
      <c r="O3731">
        <v>3035602.89</v>
      </c>
      <c r="P3731">
        <v>0</v>
      </c>
      <c r="Q3731">
        <v>3047194.95</v>
      </c>
      <c r="R3731">
        <v>0</v>
      </c>
      <c r="S3731">
        <v>160031.51</v>
      </c>
    </row>
    <row r="3732" spans="1:19" x14ac:dyDescent="0.35">
      <c r="A3732">
        <v>2024</v>
      </c>
      <c r="B3732" t="s">
        <v>5712</v>
      </c>
      <c r="C3732">
        <v>28</v>
      </c>
      <c r="D3732">
        <v>2</v>
      </c>
      <c r="E3732">
        <v>13</v>
      </c>
      <c r="F3732" t="s">
        <v>616</v>
      </c>
      <c r="G3732" t="s">
        <v>5972</v>
      </c>
      <c r="H3732">
        <v>7</v>
      </c>
      <c r="I3732">
        <v>900001</v>
      </c>
      <c r="J3732">
        <v>105</v>
      </c>
      <c r="K3732" t="s">
        <v>7254</v>
      </c>
      <c r="L3732">
        <v>0</v>
      </c>
      <c r="M3732" t="s">
        <v>5520</v>
      </c>
      <c r="N3732">
        <v>500</v>
      </c>
      <c r="O3732">
        <v>0</v>
      </c>
      <c r="P3732">
        <v>0</v>
      </c>
      <c r="Q3732">
        <v>0</v>
      </c>
      <c r="R3732">
        <v>0</v>
      </c>
      <c r="S3732">
        <v>500</v>
      </c>
    </row>
    <row r="3733" spans="1:19" x14ac:dyDescent="0.35">
      <c r="A3733">
        <v>2024</v>
      </c>
      <c r="B3733" t="s">
        <v>5532</v>
      </c>
      <c r="C3733">
        <v>64</v>
      </c>
      <c r="D3733">
        <v>2</v>
      </c>
      <c r="E3733">
        <v>8</v>
      </c>
      <c r="F3733" t="s">
        <v>767</v>
      </c>
      <c r="G3733" t="s">
        <v>5533</v>
      </c>
      <c r="H3733">
        <v>7</v>
      </c>
      <c r="I3733">
        <v>900005</v>
      </c>
      <c r="J3733">
        <v>170</v>
      </c>
      <c r="K3733" t="s">
        <v>7255</v>
      </c>
      <c r="L3733">
        <v>0</v>
      </c>
      <c r="M3733" t="s">
        <v>5520</v>
      </c>
      <c r="N3733">
        <v>2428.2600000000002</v>
      </c>
      <c r="O3733">
        <v>11365.1</v>
      </c>
      <c r="P3733">
        <v>0</v>
      </c>
      <c r="Q3733">
        <v>12221.16</v>
      </c>
      <c r="R3733">
        <v>0</v>
      </c>
      <c r="S3733">
        <v>1572.2</v>
      </c>
    </row>
    <row r="3734" spans="1:19" x14ac:dyDescent="0.35">
      <c r="A3734">
        <v>2024</v>
      </c>
      <c r="B3734" t="s">
        <v>5548</v>
      </c>
      <c r="C3734">
        <v>44</v>
      </c>
      <c r="D3734">
        <v>2</v>
      </c>
      <c r="E3734">
        <v>8</v>
      </c>
      <c r="F3734" t="s">
        <v>698</v>
      </c>
      <c r="G3734" t="s">
        <v>6021</v>
      </c>
      <c r="H3734">
        <v>7</v>
      </c>
      <c r="I3734">
        <v>900001</v>
      </c>
      <c r="J3734">
        <v>7</v>
      </c>
      <c r="K3734" t="s">
        <v>7256</v>
      </c>
      <c r="L3734">
        <v>0</v>
      </c>
      <c r="M3734" t="s">
        <v>5520</v>
      </c>
      <c r="N3734">
        <v>239830.87</v>
      </c>
      <c r="O3734">
        <v>12993.53</v>
      </c>
      <c r="P3734">
        <v>0</v>
      </c>
      <c r="Q3734">
        <v>6260</v>
      </c>
      <c r="R3734">
        <v>0</v>
      </c>
      <c r="S3734">
        <v>246564.4</v>
      </c>
    </row>
    <row r="3735" spans="1:19" x14ac:dyDescent="0.35">
      <c r="A3735">
        <v>2024</v>
      </c>
      <c r="B3735" t="s">
        <v>6372</v>
      </c>
      <c r="C3735">
        <v>36</v>
      </c>
      <c r="D3735">
        <v>2</v>
      </c>
      <c r="E3735">
        <v>2</v>
      </c>
      <c r="F3735" t="s">
        <v>512</v>
      </c>
      <c r="G3735" t="s">
        <v>6855</v>
      </c>
      <c r="H3735">
        <v>7</v>
      </c>
      <c r="I3735">
        <v>104087</v>
      </c>
      <c r="J3735">
        <v>8692</v>
      </c>
      <c r="K3735" t="s">
        <v>7257</v>
      </c>
      <c r="L3735">
        <v>0</v>
      </c>
      <c r="M3735" t="s">
        <v>5520</v>
      </c>
      <c r="N3735">
        <v>11147.98</v>
      </c>
      <c r="O3735">
        <v>15954.79</v>
      </c>
      <c r="P3735">
        <v>0</v>
      </c>
      <c r="Q3735">
        <v>3195</v>
      </c>
      <c r="R3735">
        <v>0</v>
      </c>
      <c r="S3735">
        <v>23907.77</v>
      </c>
    </row>
    <row r="3736" spans="1:19" x14ac:dyDescent="0.35">
      <c r="A3736">
        <v>2024</v>
      </c>
      <c r="B3736" t="s">
        <v>5603</v>
      </c>
      <c r="C3736">
        <v>54</v>
      </c>
      <c r="D3736">
        <v>2</v>
      </c>
      <c r="E3736">
        <v>8</v>
      </c>
      <c r="F3736" t="s">
        <v>442</v>
      </c>
      <c r="G3736" t="s">
        <v>5604</v>
      </c>
      <c r="H3736">
        <v>7</v>
      </c>
      <c r="I3736">
        <v>104087</v>
      </c>
      <c r="J3736">
        <v>8692</v>
      </c>
      <c r="K3736" t="s">
        <v>7258</v>
      </c>
      <c r="L3736">
        <v>0</v>
      </c>
      <c r="M3736" t="s">
        <v>5520</v>
      </c>
      <c r="N3736">
        <v>91.74</v>
      </c>
      <c r="O3736">
        <v>91.42</v>
      </c>
      <c r="P3736">
        <v>0</v>
      </c>
      <c r="Q3736">
        <v>91.74</v>
      </c>
      <c r="R3736">
        <v>0</v>
      </c>
      <c r="S3736">
        <v>91.42</v>
      </c>
    </row>
    <row r="3737" spans="1:19" x14ac:dyDescent="0.35">
      <c r="A3737">
        <v>2024</v>
      </c>
      <c r="B3737" t="s">
        <v>5603</v>
      </c>
      <c r="C3737">
        <v>54</v>
      </c>
      <c r="D3737">
        <v>2</v>
      </c>
      <c r="E3737">
        <v>8</v>
      </c>
      <c r="F3737" t="s">
        <v>442</v>
      </c>
      <c r="G3737" t="s">
        <v>5604</v>
      </c>
      <c r="H3737">
        <v>7</v>
      </c>
      <c r="I3737">
        <v>102552</v>
      </c>
      <c r="J3737">
        <v>8604</v>
      </c>
      <c r="K3737" t="s">
        <v>7259</v>
      </c>
      <c r="L3737">
        <v>0</v>
      </c>
      <c r="M3737" t="s">
        <v>5520</v>
      </c>
      <c r="N3737">
        <v>150.26</v>
      </c>
      <c r="O3737">
        <v>146.58000000000001</v>
      </c>
      <c r="P3737">
        <v>0</v>
      </c>
      <c r="Q3737">
        <v>150.26</v>
      </c>
      <c r="R3737">
        <v>0</v>
      </c>
      <c r="S3737">
        <v>146.58000000000001</v>
      </c>
    </row>
    <row r="3738" spans="1:19" x14ac:dyDescent="0.35">
      <c r="A3738">
        <v>2024</v>
      </c>
      <c r="B3738" t="s">
        <v>5578</v>
      </c>
      <c r="C3738">
        <v>79</v>
      </c>
      <c r="D3738">
        <v>2</v>
      </c>
      <c r="E3738">
        <v>8</v>
      </c>
      <c r="F3738" t="s">
        <v>490</v>
      </c>
      <c r="G3738" t="s">
        <v>5579</v>
      </c>
      <c r="H3738">
        <v>7</v>
      </c>
      <c r="I3738">
        <v>104087</v>
      </c>
      <c r="J3738">
        <v>8692</v>
      </c>
      <c r="K3738" t="s">
        <v>7260</v>
      </c>
      <c r="L3738">
        <v>0</v>
      </c>
      <c r="M3738" t="s">
        <v>5520</v>
      </c>
      <c r="N3738">
        <v>303601.24</v>
      </c>
      <c r="O3738">
        <v>227711.71</v>
      </c>
      <c r="P3738">
        <v>0</v>
      </c>
      <c r="Q3738">
        <v>58838.92</v>
      </c>
      <c r="R3738">
        <v>0</v>
      </c>
      <c r="S3738">
        <v>472474.03</v>
      </c>
    </row>
    <row r="3739" spans="1:19" x14ac:dyDescent="0.35">
      <c r="A3739">
        <v>2024</v>
      </c>
      <c r="B3739" t="s">
        <v>6113</v>
      </c>
      <c r="C3739">
        <v>82</v>
      </c>
      <c r="D3739">
        <v>2</v>
      </c>
      <c r="E3739">
        <v>7</v>
      </c>
      <c r="F3739" t="s">
        <v>690</v>
      </c>
      <c r="G3739" t="s">
        <v>6336</v>
      </c>
      <c r="H3739">
        <v>7</v>
      </c>
      <c r="I3739">
        <v>104087</v>
      </c>
      <c r="J3739">
        <v>8692</v>
      </c>
      <c r="K3739" t="s">
        <v>7261</v>
      </c>
      <c r="L3739">
        <v>0</v>
      </c>
      <c r="M3739" t="s">
        <v>5520</v>
      </c>
      <c r="N3739">
        <v>189177.32</v>
      </c>
      <c r="O3739">
        <v>374377.53</v>
      </c>
      <c r="P3739">
        <v>0</v>
      </c>
      <c r="Q3739">
        <v>258117.62</v>
      </c>
      <c r="R3739">
        <v>0</v>
      </c>
      <c r="S3739">
        <v>305437.23</v>
      </c>
    </row>
    <row r="3740" spans="1:19" x14ac:dyDescent="0.35">
      <c r="A3740">
        <v>2024</v>
      </c>
      <c r="B3740" t="s">
        <v>5578</v>
      </c>
      <c r="C3740">
        <v>79</v>
      </c>
      <c r="D3740">
        <v>2</v>
      </c>
      <c r="E3740">
        <v>8</v>
      </c>
      <c r="F3740" t="s">
        <v>490</v>
      </c>
      <c r="G3740" t="s">
        <v>5579</v>
      </c>
      <c r="H3740">
        <v>7</v>
      </c>
      <c r="I3740">
        <v>102552</v>
      </c>
      <c r="J3740">
        <v>8604</v>
      </c>
      <c r="K3740" t="s">
        <v>7262</v>
      </c>
      <c r="L3740">
        <v>0</v>
      </c>
      <c r="M3740" t="s">
        <v>5520</v>
      </c>
      <c r="N3740">
        <v>123199.12</v>
      </c>
      <c r="O3740">
        <v>250876.87</v>
      </c>
      <c r="P3740">
        <v>0</v>
      </c>
      <c r="Q3740">
        <v>217900.93</v>
      </c>
      <c r="R3740">
        <v>0</v>
      </c>
      <c r="S3740">
        <v>156175.06</v>
      </c>
    </row>
    <row r="3741" spans="1:19" x14ac:dyDescent="0.35">
      <c r="A3741">
        <v>2024</v>
      </c>
      <c r="B3741" t="s">
        <v>6113</v>
      </c>
      <c r="C3741">
        <v>82</v>
      </c>
      <c r="D3741">
        <v>2</v>
      </c>
      <c r="E3741">
        <v>7</v>
      </c>
      <c r="F3741" t="s">
        <v>690</v>
      </c>
      <c r="G3741" t="s">
        <v>6336</v>
      </c>
      <c r="H3741">
        <v>7</v>
      </c>
      <c r="I3741">
        <v>102552</v>
      </c>
      <c r="J3741">
        <v>8604</v>
      </c>
      <c r="K3741" t="s">
        <v>7262</v>
      </c>
      <c r="L3741">
        <v>0</v>
      </c>
      <c r="M3741" t="s">
        <v>5520</v>
      </c>
      <c r="N3741">
        <v>298217.40000000002</v>
      </c>
      <c r="O3741">
        <v>4166496.58</v>
      </c>
      <c r="P3741">
        <v>0</v>
      </c>
      <c r="Q3741">
        <v>4305385.5</v>
      </c>
      <c r="R3741">
        <v>0</v>
      </c>
      <c r="S3741">
        <v>159328.48000000001</v>
      </c>
    </row>
    <row r="3742" spans="1:19" x14ac:dyDescent="0.35">
      <c r="A3742">
        <v>2024</v>
      </c>
      <c r="B3742" t="s">
        <v>5538</v>
      </c>
      <c r="C3742">
        <v>71</v>
      </c>
      <c r="D3742">
        <v>2</v>
      </c>
      <c r="E3742">
        <v>1</v>
      </c>
      <c r="F3742" t="s">
        <v>789</v>
      </c>
      <c r="G3742" t="s">
        <v>6348</v>
      </c>
      <c r="H3742">
        <v>7</v>
      </c>
      <c r="I3742">
        <v>104087</v>
      </c>
      <c r="J3742">
        <v>12</v>
      </c>
      <c r="K3742" t="s">
        <v>7263</v>
      </c>
      <c r="L3742">
        <v>0</v>
      </c>
      <c r="M3742" t="s">
        <v>5520</v>
      </c>
      <c r="N3742">
        <v>365932.76</v>
      </c>
      <c r="O3742">
        <v>258532.41</v>
      </c>
      <c r="P3742">
        <v>0</v>
      </c>
      <c r="Q3742">
        <v>495747.37</v>
      </c>
      <c r="R3742">
        <v>0</v>
      </c>
      <c r="S3742">
        <v>128717.8</v>
      </c>
    </row>
    <row r="3743" spans="1:19" x14ac:dyDescent="0.35">
      <c r="A3743">
        <v>2024</v>
      </c>
      <c r="B3743" t="s">
        <v>5538</v>
      </c>
      <c r="C3743">
        <v>71</v>
      </c>
      <c r="D3743">
        <v>2</v>
      </c>
      <c r="E3743">
        <v>1</v>
      </c>
      <c r="F3743" t="s">
        <v>789</v>
      </c>
      <c r="G3743" t="s">
        <v>6348</v>
      </c>
      <c r="H3743">
        <v>7</v>
      </c>
      <c r="I3743">
        <v>102552</v>
      </c>
      <c r="J3743">
        <v>11</v>
      </c>
      <c r="K3743" t="s">
        <v>7264</v>
      </c>
      <c r="L3743">
        <v>0</v>
      </c>
      <c r="M3743" t="s">
        <v>5520</v>
      </c>
      <c r="N3743">
        <v>1972644.2</v>
      </c>
      <c r="O3743">
        <v>2732220.04</v>
      </c>
      <c r="P3743">
        <v>0</v>
      </c>
      <c r="Q3743">
        <v>2352701.89</v>
      </c>
      <c r="R3743">
        <v>0</v>
      </c>
      <c r="S3743">
        <v>2352162.35</v>
      </c>
    </row>
    <row r="3744" spans="1:19" x14ac:dyDescent="0.35">
      <c r="A3744">
        <v>2024</v>
      </c>
      <c r="B3744" t="s">
        <v>5715</v>
      </c>
      <c r="C3744">
        <v>37</v>
      </c>
      <c r="D3744">
        <v>2</v>
      </c>
      <c r="E3744">
        <v>2</v>
      </c>
      <c r="F3744" t="s">
        <v>651</v>
      </c>
      <c r="G3744" t="s">
        <v>6002</v>
      </c>
      <c r="H3744">
        <v>7</v>
      </c>
      <c r="I3744">
        <v>900003</v>
      </c>
      <c r="J3744">
        <v>5001</v>
      </c>
      <c r="K3744" t="s">
        <v>7265</v>
      </c>
      <c r="L3744">
        <v>0</v>
      </c>
      <c r="M3744" t="s">
        <v>5520</v>
      </c>
      <c r="N3744">
        <v>145</v>
      </c>
      <c r="O3744">
        <v>0</v>
      </c>
      <c r="P3744">
        <v>0</v>
      </c>
      <c r="Q3744">
        <v>145</v>
      </c>
      <c r="R3744">
        <v>0</v>
      </c>
      <c r="S3744">
        <v>0</v>
      </c>
    </row>
    <row r="3745" spans="1:19" x14ac:dyDescent="0.35">
      <c r="A3745">
        <v>2024</v>
      </c>
      <c r="B3745" t="s">
        <v>5523</v>
      </c>
      <c r="C3745">
        <v>2</v>
      </c>
      <c r="D3745">
        <v>2</v>
      </c>
      <c r="E3745">
        <v>19</v>
      </c>
      <c r="F3745" t="s">
        <v>125</v>
      </c>
      <c r="G3745" t="s">
        <v>6169</v>
      </c>
      <c r="H3745">
        <v>7</v>
      </c>
      <c r="I3745">
        <v>900006</v>
      </c>
      <c r="J3745">
        <v>8691</v>
      </c>
      <c r="K3745" t="s">
        <v>7266</v>
      </c>
      <c r="L3745">
        <v>0</v>
      </c>
      <c r="M3745" t="s">
        <v>5520</v>
      </c>
      <c r="N3745">
        <v>0</v>
      </c>
      <c r="O3745">
        <v>80.37</v>
      </c>
      <c r="P3745">
        <v>0</v>
      </c>
      <c r="Q3745">
        <v>0</v>
      </c>
      <c r="R3745">
        <v>0</v>
      </c>
      <c r="S3745">
        <v>80.37</v>
      </c>
    </row>
    <row r="3746" spans="1:19" x14ac:dyDescent="0.35">
      <c r="A3746">
        <v>2024</v>
      </c>
      <c r="B3746" t="s">
        <v>5517</v>
      </c>
      <c r="C3746">
        <v>49</v>
      </c>
      <c r="D3746">
        <v>2</v>
      </c>
      <c r="E3746">
        <v>1</v>
      </c>
      <c r="F3746" t="s">
        <v>391</v>
      </c>
      <c r="G3746" t="s">
        <v>7076</v>
      </c>
      <c r="H3746">
        <v>7</v>
      </c>
      <c r="I3746">
        <v>900003</v>
      </c>
      <c r="J3746">
        <v>3</v>
      </c>
      <c r="K3746" t="s">
        <v>7267</v>
      </c>
      <c r="L3746">
        <v>0</v>
      </c>
      <c r="M3746" t="s">
        <v>5520</v>
      </c>
      <c r="N3746">
        <v>34231.15</v>
      </c>
      <c r="O3746">
        <v>11650</v>
      </c>
      <c r="P3746">
        <v>0</v>
      </c>
      <c r="Q3746">
        <v>12040.09</v>
      </c>
      <c r="R3746">
        <v>0</v>
      </c>
      <c r="S3746">
        <v>33841.06</v>
      </c>
    </row>
    <row r="3747" spans="1:19" x14ac:dyDescent="0.35">
      <c r="A3747">
        <v>2024</v>
      </c>
      <c r="B3747" t="s">
        <v>5788</v>
      </c>
      <c r="C3747">
        <v>33</v>
      </c>
      <c r="D3747">
        <v>2</v>
      </c>
      <c r="E3747">
        <v>11</v>
      </c>
      <c r="F3747" t="s">
        <v>634</v>
      </c>
      <c r="G3747" t="s">
        <v>5795</v>
      </c>
      <c r="H3747">
        <v>7</v>
      </c>
      <c r="I3747">
        <v>950246</v>
      </c>
      <c r="J3747">
        <v>6</v>
      </c>
      <c r="K3747" t="s">
        <v>7268</v>
      </c>
      <c r="L3747">
        <v>0</v>
      </c>
      <c r="M3747" t="s">
        <v>5520</v>
      </c>
      <c r="N3747">
        <v>2359.9499999999998</v>
      </c>
      <c r="O3747">
        <v>0</v>
      </c>
      <c r="P3747">
        <v>0</v>
      </c>
      <c r="Q3747">
        <v>2359.9499999999998</v>
      </c>
      <c r="R3747">
        <v>0</v>
      </c>
      <c r="S3747">
        <v>0</v>
      </c>
    </row>
    <row r="3748" spans="1:19" x14ac:dyDescent="0.35">
      <c r="A3748">
        <v>2024</v>
      </c>
      <c r="B3748" t="s">
        <v>5527</v>
      </c>
      <c r="C3748">
        <v>30</v>
      </c>
      <c r="D3748">
        <v>2</v>
      </c>
      <c r="E3748">
        <v>9</v>
      </c>
      <c r="F3748" t="s">
        <v>624</v>
      </c>
      <c r="G3748" t="s">
        <v>5802</v>
      </c>
      <c r="H3748">
        <v>7</v>
      </c>
      <c r="I3748">
        <v>900008</v>
      </c>
      <c r="J3748">
        <v>8684</v>
      </c>
      <c r="K3748" t="s">
        <v>7269</v>
      </c>
      <c r="L3748">
        <v>0</v>
      </c>
      <c r="M3748" t="s">
        <v>5520</v>
      </c>
      <c r="N3748">
        <v>430390.27</v>
      </c>
      <c r="O3748">
        <v>630594.38</v>
      </c>
      <c r="P3748">
        <v>0</v>
      </c>
      <c r="Q3748">
        <v>942000</v>
      </c>
      <c r="R3748">
        <v>0</v>
      </c>
      <c r="S3748">
        <v>118984.65</v>
      </c>
    </row>
    <row r="3749" spans="1:19" x14ac:dyDescent="0.35">
      <c r="A3749">
        <v>2024</v>
      </c>
      <c r="B3749" t="s">
        <v>5594</v>
      </c>
      <c r="C3749">
        <v>73</v>
      </c>
      <c r="D3749">
        <v>2</v>
      </c>
      <c r="E3749">
        <v>2</v>
      </c>
      <c r="F3749" t="s">
        <v>621</v>
      </c>
      <c r="G3749" t="s">
        <v>5735</v>
      </c>
      <c r="H3749">
        <v>7</v>
      </c>
      <c r="I3749">
        <v>900002</v>
      </c>
      <c r="J3749">
        <v>103052</v>
      </c>
      <c r="K3749" t="s">
        <v>7270</v>
      </c>
      <c r="L3749">
        <v>0</v>
      </c>
      <c r="M3749" t="s">
        <v>5520</v>
      </c>
      <c r="N3749">
        <v>32289.23</v>
      </c>
      <c r="O3749">
        <v>0</v>
      </c>
      <c r="P3749">
        <v>0</v>
      </c>
      <c r="Q3749">
        <v>0</v>
      </c>
      <c r="R3749">
        <v>0</v>
      </c>
      <c r="S3749">
        <v>32289.23</v>
      </c>
    </row>
    <row r="3750" spans="1:19" x14ac:dyDescent="0.35">
      <c r="A3750">
        <v>2024</v>
      </c>
      <c r="B3750" t="s">
        <v>6372</v>
      </c>
      <c r="C3750">
        <v>36</v>
      </c>
      <c r="D3750">
        <v>2</v>
      </c>
      <c r="E3750">
        <v>2</v>
      </c>
      <c r="F3750" t="s">
        <v>512</v>
      </c>
      <c r="G3750" t="s">
        <v>6855</v>
      </c>
      <c r="H3750">
        <v>7</v>
      </c>
      <c r="I3750">
        <v>102552</v>
      </c>
      <c r="J3750">
        <v>8604</v>
      </c>
      <c r="K3750" t="s">
        <v>7271</v>
      </c>
      <c r="L3750">
        <v>0</v>
      </c>
      <c r="M3750" t="s">
        <v>5520</v>
      </c>
      <c r="N3750">
        <v>92102.18</v>
      </c>
      <c r="O3750">
        <v>63670.96</v>
      </c>
      <c r="P3750">
        <v>0</v>
      </c>
      <c r="Q3750">
        <v>41577.94</v>
      </c>
      <c r="R3750">
        <v>0</v>
      </c>
      <c r="S3750">
        <v>114195.2</v>
      </c>
    </row>
    <row r="3751" spans="1:19" x14ac:dyDescent="0.35">
      <c r="A3751">
        <v>2024</v>
      </c>
      <c r="B3751" t="s">
        <v>5523</v>
      </c>
      <c r="C3751">
        <v>2</v>
      </c>
      <c r="D3751">
        <v>2</v>
      </c>
      <c r="E3751">
        <v>2</v>
      </c>
      <c r="F3751" t="s">
        <v>291</v>
      </c>
      <c r="G3751" t="s">
        <v>5805</v>
      </c>
      <c r="H3751">
        <v>7</v>
      </c>
      <c r="I3751">
        <v>102552</v>
      </c>
      <c r="J3751">
        <v>8604</v>
      </c>
      <c r="K3751" t="s">
        <v>7272</v>
      </c>
      <c r="L3751">
        <v>0</v>
      </c>
      <c r="M3751" t="s">
        <v>5520</v>
      </c>
      <c r="N3751">
        <v>571.51</v>
      </c>
      <c r="O3751">
        <v>214.1</v>
      </c>
      <c r="P3751">
        <v>0</v>
      </c>
      <c r="Q3751">
        <v>0</v>
      </c>
      <c r="R3751">
        <v>0</v>
      </c>
      <c r="S3751">
        <v>785.61</v>
      </c>
    </row>
    <row r="3752" spans="1:19" x14ac:dyDescent="0.35">
      <c r="A3752">
        <v>2024</v>
      </c>
      <c r="B3752" t="s">
        <v>5523</v>
      </c>
      <c r="C3752">
        <v>2</v>
      </c>
      <c r="D3752">
        <v>2</v>
      </c>
      <c r="E3752">
        <v>19</v>
      </c>
      <c r="F3752" t="s">
        <v>125</v>
      </c>
      <c r="G3752" t="s">
        <v>6169</v>
      </c>
      <c r="H3752">
        <v>7</v>
      </c>
      <c r="I3752">
        <v>900007</v>
      </c>
      <c r="J3752">
        <v>8603</v>
      </c>
      <c r="K3752" t="s">
        <v>7272</v>
      </c>
      <c r="L3752">
        <v>0</v>
      </c>
      <c r="M3752" t="s">
        <v>5520</v>
      </c>
      <c r="N3752">
        <v>0</v>
      </c>
      <c r="O3752">
        <v>611.79999999999995</v>
      </c>
      <c r="P3752">
        <v>0</v>
      </c>
      <c r="Q3752">
        <v>0</v>
      </c>
      <c r="R3752">
        <v>0</v>
      </c>
      <c r="S3752">
        <v>611.79999999999995</v>
      </c>
    </row>
    <row r="3753" spans="1:19" x14ac:dyDescent="0.35">
      <c r="A3753">
        <v>2024</v>
      </c>
      <c r="B3753" t="s">
        <v>5538</v>
      </c>
      <c r="C3753">
        <v>71</v>
      </c>
      <c r="D3753">
        <v>2</v>
      </c>
      <c r="E3753">
        <v>6</v>
      </c>
      <c r="F3753" t="s">
        <v>480</v>
      </c>
      <c r="G3753" t="s">
        <v>5617</v>
      </c>
      <c r="H3753">
        <v>7</v>
      </c>
      <c r="I3753">
        <v>104087</v>
      </c>
      <c r="J3753">
        <v>10</v>
      </c>
      <c r="K3753" t="s">
        <v>7273</v>
      </c>
      <c r="L3753">
        <v>0</v>
      </c>
      <c r="M3753" t="s">
        <v>5520</v>
      </c>
      <c r="N3753">
        <v>10916.82</v>
      </c>
      <c r="O3753">
        <v>156816.34</v>
      </c>
      <c r="P3753">
        <v>0</v>
      </c>
      <c r="Q3753">
        <v>0</v>
      </c>
      <c r="R3753">
        <v>0</v>
      </c>
      <c r="S3753">
        <v>167733.16</v>
      </c>
    </row>
    <row r="3754" spans="1:19" x14ac:dyDescent="0.35">
      <c r="A3754">
        <v>2024</v>
      </c>
      <c r="B3754" t="s">
        <v>5586</v>
      </c>
      <c r="C3754">
        <v>47</v>
      </c>
      <c r="D3754">
        <v>2</v>
      </c>
      <c r="E3754">
        <v>8</v>
      </c>
      <c r="F3754" t="s">
        <v>720</v>
      </c>
      <c r="G3754" t="s">
        <v>6782</v>
      </c>
      <c r="H3754">
        <v>7</v>
      </c>
      <c r="I3754">
        <v>900003</v>
      </c>
      <c r="J3754">
        <v>8692</v>
      </c>
      <c r="K3754" t="s">
        <v>7274</v>
      </c>
      <c r="L3754">
        <v>0</v>
      </c>
      <c r="M3754" t="s">
        <v>5520</v>
      </c>
      <c r="N3754">
        <v>249699.39</v>
      </c>
      <c r="O3754">
        <v>116022.72</v>
      </c>
      <c r="P3754">
        <v>0</v>
      </c>
      <c r="Q3754">
        <v>100000</v>
      </c>
      <c r="R3754">
        <v>0</v>
      </c>
      <c r="S3754">
        <v>265722.11</v>
      </c>
    </row>
    <row r="3755" spans="1:19" x14ac:dyDescent="0.35">
      <c r="A3755">
        <v>2024</v>
      </c>
      <c r="B3755" t="s">
        <v>5868</v>
      </c>
      <c r="C3755">
        <v>90</v>
      </c>
      <c r="D3755">
        <v>2</v>
      </c>
      <c r="E3755">
        <v>2</v>
      </c>
      <c r="F3755" t="s">
        <v>369</v>
      </c>
      <c r="G3755" t="s">
        <v>6440</v>
      </c>
      <c r="H3755">
        <v>7</v>
      </c>
      <c r="I3755">
        <v>900003</v>
      </c>
      <c r="J3755">
        <v>8604</v>
      </c>
      <c r="K3755" t="s">
        <v>7275</v>
      </c>
      <c r="L3755">
        <v>0</v>
      </c>
      <c r="M3755" t="s">
        <v>5520</v>
      </c>
      <c r="N3755">
        <v>196653.58</v>
      </c>
      <c r="O3755">
        <v>2916.74</v>
      </c>
      <c r="P3755">
        <v>0</v>
      </c>
      <c r="Q3755">
        <v>199570.32</v>
      </c>
      <c r="R3755">
        <v>0</v>
      </c>
      <c r="S3755">
        <v>0</v>
      </c>
    </row>
    <row r="3756" spans="1:19" x14ac:dyDescent="0.35">
      <c r="A3756">
        <v>2024</v>
      </c>
      <c r="B3756" t="s">
        <v>5538</v>
      </c>
      <c r="C3756">
        <v>71</v>
      </c>
      <c r="D3756">
        <v>2</v>
      </c>
      <c r="E3756">
        <v>6</v>
      </c>
      <c r="F3756" t="s">
        <v>480</v>
      </c>
      <c r="G3756" t="s">
        <v>5617</v>
      </c>
      <c r="H3756">
        <v>7</v>
      </c>
      <c r="I3756">
        <v>102552</v>
      </c>
      <c r="J3756">
        <v>8</v>
      </c>
      <c r="K3756" t="s">
        <v>7276</v>
      </c>
      <c r="L3756">
        <v>0</v>
      </c>
      <c r="M3756" t="s">
        <v>5520</v>
      </c>
      <c r="N3756">
        <v>1438512.07</v>
      </c>
      <c r="O3756">
        <v>1420468.29</v>
      </c>
      <c r="P3756">
        <v>0</v>
      </c>
      <c r="Q3756">
        <v>587130.18000000005</v>
      </c>
      <c r="R3756">
        <v>0</v>
      </c>
      <c r="S3756">
        <v>2271850.1800000002</v>
      </c>
    </row>
    <row r="3757" spans="1:19" x14ac:dyDescent="0.35">
      <c r="A3757">
        <v>2024</v>
      </c>
      <c r="B3757" t="s">
        <v>5538</v>
      </c>
      <c r="C3757">
        <v>71</v>
      </c>
      <c r="D3757">
        <v>2</v>
      </c>
      <c r="E3757">
        <v>10</v>
      </c>
      <c r="F3757" t="s">
        <v>664</v>
      </c>
      <c r="G3757" t="s">
        <v>5817</v>
      </c>
      <c r="H3757">
        <v>7</v>
      </c>
      <c r="I3757">
        <v>102552</v>
      </c>
      <c r="J3757">
        <v>8604</v>
      </c>
      <c r="K3757" t="s">
        <v>7277</v>
      </c>
      <c r="L3757">
        <v>0</v>
      </c>
      <c r="M3757" t="s">
        <v>5520</v>
      </c>
      <c r="N3757">
        <v>2829547.04</v>
      </c>
      <c r="O3757">
        <v>3252592.7</v>
      </c>
      <c r="P3757">
        <v>0</v>
      </c>
      <c r="Q3757">
        <v>3463553.78</v>
      </c>
      <c r="R3757">
        <v>0</v>
      </c>
      <c r="S3757">
        <v>2618585.96</v>
      </c>
    </row>
    <row r="3758" spans="1:19" x14ac:dyDescent="0.35">
      <c r="A3758">
        <v>2024</v>
      </c>
      <c r="B3758" t="s">
        <v>5712</v>
      </c>
      <c r="C3758">
        <v>28</v>
      </c>
      <c r="D3758">
        <v>2</v>
      </c>
      <c r="E3758">
        <v>3</v>
      </c>
      <c r="F3758" t="s">
        <v>391</v>
      </c>
      <c r="G3758" t="s">
        <v>6502</v>
      </c>
      <c r="H3758">
        <v>7</v>
      </c>
      <c r="I3758">
        <v>104087</v>
      </c>
      <c r="J3758">
        <v>8692</v>
      </c>
      <c r="K3758" t="s">
        <v>7278</v>
      </c>
      <c r="L3758">
        <v>0</v>
      </c>
      <c r="M3758" t="s">
        <v>5520</v>
      </c>
      <c r="N3758">
        <v>26134.38</v>
      </c>
      <c r="O3758">
        <v>97196.19</v>
      </c>
      <c r="P3758">
        <v>0</v>
      </c>
      <c r="Q3758">
        <v>91497.97</v>
      </c>
      <c r="R3758">
        <v>0</v>
      </c>
      <c r="S3758">
        <v>31832.6</v>
      </c>
    </row>
    <row r="3759" spans="1:19" x14ac:dyDescent="0.35">
      <c r="A3759">
        <v>2024</v>
      </c>
      <c r="B3759" t="s">
        <v>5527</v>
      </c>
      <c r="C3759">
        <v>30</v>
      </c>
      <c r="D3759">
        <v>2</v>
      </c>
      <c r="E3759">
        <v>9</v>
      </c>
      <c r="F3759" t="s">
        <v>624</v>
      </c>
      <c r="G3759" t="s">
        <v>5802</v>
      </c>
      <c r="H3759">
        <v>7</v>
      </c>
      <c r="I3759">
        <v>104087</v>
      </c>
      <c r="J3759">
        <v>8692</v>
      </c>
      <c r="K3759" t="s">
        <v>7278</v>
      </c>
      <c r="L3759">
        <v>0</v>
      </c>
      <c r="M3759" t="s">
        <v>5520</v>
      </c>
      <c r="N3759">
        <v>448933.92</v>
      </c>
      <c r="O3759">
        <v>355506.48</v>
      </c>
      <c r="P3759">
        <v>0</v>
      </c>
      <c r="Q3759">
        <v>300724.92</v>
      </c>
      <c r="R3759">
        <v>0</v>
      </c>
      <c r="S3759">
        <v>503715.48</v>
      </c>
    </row>
    <row r="3760" spans="1:19" x14ac:dyDescent="0.35">
      <c r="A3760">
        <v>2024</v>
      </c>
      <c r="B3760" t="s">
        <v>5688</v>
      </c>
      <c r="C3760">
        <v>87</v>
      </c>
      <c r="D3760">
        <v>2</v>
      </c>
      <c r="E3760">
        <v>10</v>
      </c>
      <c r="F3760" t="s">
        <v>849</v>
      </c>
      <c r="G3760" t="s">
        <v>7104</v>
      </c>
      <c r="H3760">
        <v>7</v>
      </c>
      <c r="I3760">
        <v>104026</v>
      </c>
      <c r="J3760">
        <v>104026</v>
      </c>
      <c r="K3760" t="s">
        <v>7279</v>
      </c>
      <c r="L3760">
        <v>0</v>
      </c>
      <c r="M3760" t="s">
        <v>5520</v>
      </c>
      <c r="N3760">
        <v>81707.789999999994</v>
      </c>
      <c r="O3760">
        <v>211493.54</v>
      </c>
      <c r="P3760">
        <v>0</v>
      </c>
      <c r="Q3760">
        <v>153080.35</v>
      </c>
      <c r="R3760">
        <v>0</v>
      </c>
      <c r="S3760">
        <v>140120.98000000001</v>
      </c>
    </row>
    <row r="3761" spans="1:19" x14ac:dyDescent="0.35">
      <c r="A3761">
        <v>2024</v>
      </c>
      <c r="B3761" t="s">
        <v>5712</v>
      </c>
      <c r="C3761">
        <v>28</v>
      </c>
      <c r="D3761">
        <v>2</v>
      </c>
      <c r="E3761">
        <v>3</v>
      </c>
      <c r="F3761" t="s">
        <v>391</v>
      </c>
      <c r="G3761" t="s">
        <v>6502</v>
      </c>
      <c r="H3761">
        <v>7</v>
      </c>
      <c r="I3761">
        <v>102552</v>
      </c>
      <c r="J3761">
        <v>8604</v>
      </c>
      <c r="K3761" t="s">
        <v>7280</v>
      </c>
      <c r="L3761">
        <v>0</v>
      </c>
      <c r="M3761" t="s">
        <v>5520</v>
      </c>
      <c r="N3761">
        <v>120854.95</v>
      </c>
      <c r="O3761">
        <v>459820.41</v>
      </c>
      <c r="P3761">
        <v>0</v>
      </c>
      <c r="Q3761">
        <v>522755.35</v>
      </c>
      <c r="R3761">
        <v>0</v>
      </c>
      <c r="S3761">
        <v>57920.01</v>
      </c>
    </row>
    <row r="3762" spans="1:19" x14ac:dyDescent="0.35">
      <c r="A3762">
        <v>2024</v>
      </c>
      <c r="B3762" t="s">
        <v>5527</v>
      </c>
      <c r="C3762">
        <v>30</v>
      </c>
      <c r="D3762">
        <v>2</v>
      </c>
      <c r="E3762">
        <v>9</v>
      </c>
      <c r="F3762" t="s">
        <v>624</v>
      </c>
      <c r="G3762" t="s">
        <v>5802</v>
      </c>
      <c r="H3762">
        <v>7</v>
      </c>
      <c r="I3762">
        <v>102552</v>
      </c>
      <c r="J3762">
        <v>8604</v>
      </c>
      <c r="K3762" t="s">
        <v>7280</v>
      </c>
      <c r="L3762">
        <v>0</v>
      </c>
      <c r="M3762" t="s">
        <v>5520</v>
      </c>
      <c r="N3762">
        <v>4473013.74</v>
      </c>
      <c r="O3762">
        <v>5513901.5499999998</v>
      </c>
      <c r="P3762">
        <v>0</v>
      </c>
      <c r="Q3762">
        <v>4794833.28</v>
      </c>
      <c r="R3762">
        <v>0</v>
      </c>
      <c r="S3762">
        <v>5192082.01</v>
      </c>
    </row>
    <row r="3763" spans="1:19" x14ac:dyDescent="0.35">
      <c r="A3763">
        <v>2024</v>
      </c>
      <c r="B3763" t="s">
        <v>5788</v>
      </c>
      <c r="C3763">
        <v>33</v>
      </c>
      <c r="D3763">
        <v>2</v>
      </c>
      <c r="E3763">
        <v>4</v>
      </c>
      <c r="F3763" t="s">
        <v>555</v>
      </c>
      <c r="G3763" t="s">
        <v>5987</v>
      </c>
      <c r="H3763">
        <v>7</v>
      </c>
      <c r="I3763">
        <v>102552</v>
      </c>
      <c r="J3763">
        <v>8704</v>
      </c>
      <c r="K3763" t="s">
        <v>7281</v>
      </c>
      <c r="L3763">
        <v>0</v>
      </c>
      <c r="M3763" t="s">
        <v>5520</v>
      </c>
      <c r="N3763">
        <v>0</v>
      </c>
      <c r="O3763">
        <v>197349.86</v>
      </c>
      <c r="P3763">
        <v>0</v>
      </c>
      <c r="Q3763">
        <v>93359.9</v>
      </c>
      <c r="R3763">
        <v>0</v>
      </c>
      <c r="S3763">
        <v>103989.96</v>
      </c>
    </row>
    <row r="3764" spans="1:19" x14ac:dyDescent="0.35">
      <c r="A3764">
        <v>2024</v>
      </c>
      <c r="B3764" t="s">
        <v>5523</v>
      </c>
      <c r="C3764">
        <v>2</v>
      </c>
      <c r="D3764">
        <v>2</v>
      </c>
      <c r="E3764">
        <v>2</v>
      </c>
      <c r="F3764" t="s">
        <v>291</v>
      </c>
      <c r="G3764" t="s">
        <v>5805</v>
      </c>
      <c r="H3764">
        <v>7</v>
      </c>
      <c r="I3764">
        <v>104087</v>
      </c>
      <c r="J3764">
        <v>8692</v>
      </c>
      <c r="K3764" t="s">
        <v>7282</v>
      </c>
      <c r="L3764">
        <v>0</v>
      </c>
      <c r="M3764" t="s">
        <v>5520</v>
      </c>
      <c r="N3764">
        <v>64.319999999999993</v>
      </c>
      <c r="O3764">
        <v>26.94</v>
      </c>
      <c r="P3764">
        <v>0</v>
      </c>
      <c r="Q3764">
        <v>0</v>
      </c>
      <c r="R3764">
        <v>0</v>
      </c>
      <c r="S3764">
        <v>91.26</v>
      </c>
    </row>
    <row r="3765" spans="1:19" x14ac:dyDescent="0.35">
      <c r="A3765">
        <v>2024</v>
      </c>
      <c r="B3765" t="s">
        <v>5671</v>
      </c>
      <c r="C3765">
        <v>12</v>
      </c>
      <c r="D3765">
        <v>2</v>
      </c>
      <c r="E3765">
        <v>7</v>
      </c>
      <c r="F3765" t="s">
        <v>529</v>
      </c>
      <c r="G3765" t="s">
        <v>6416</v>
      </c>
      <c r="H3765">
        <v>7</v>
      </c>
      <c r="I3765">
        <v>104087</v>
      </c>
      <c r="J3765">
        <v>202</v>
      </c>
      <c r="K3765" t="s">
        <v>7283</v>
      </c>
      <c r="L3765">
        <v>0</v>
      </c>
      <c r="M3765" t="s">
        <v>5520</v>
      </c>
      <c r="N3765">
        <v>200819.75</v>
      </c>
      <c r="O3765">
        <v>107390.25</v>
      </c>
      <c r="P3765">
        <v>0</v>
      </c>
      <c r="Q3765">
        <v>110631.79</v>
      </c>
      <c r="R3765">
        <v>0</v>
      </c>
      <c r="S3765">
        <v>197578.21</v>
      </c>
    </row>
    <row r="3766" spans="1:19" x14ac:dyDescent="0.35">
      <c r="A3766">
        <v>2024</v>
      </c>
      <c r="B3766" t="s">
        <v>5569</v>
      </c>
      <c r="C3766">
        <v>20</v>
      </c>
      <c r="D3766">
        <v>2</v>
      </c>
      <c r="E3766">
        <v>4</v>
      </c>
      <c r="F3766" t="s">
        <v>431</v>
      </c>
      <c r="G3766" t="s">
        <v>6513</v>
      </c>
      <c r="H3766">
        <v>7</v>
      </c>
      <c r="I3766">
        <v>102552</v>
      </c>
      <c r="J3766">
        <v>1111</v>
      </c>
      <c r="K3766" t="s">
        <v>7284</v>
      </c>
      <c r="L3766">
        <v>0</v>
      </c>
      <c r="M3766" t="s">
        <v>5520</v>
      </c>
      <c r="N3766">
        <v>720288.56</v>
      </c>
      <c r="O3766">
        <v>525468.68000000005</v>
      </c>
      <c r="P3766">
        <v>0</v>
      </c>
      <c r="Q3766">
        <v>531518.44999999995</v>
      </c>
      <c r="R3766">
        <v>0</v>
      </c>
      <c r="S3766">
        <v>714238.79</v>
      </c>
    </row>
    <row r="3767" spans="1:19" x14ac:dyDescent="0.35">
      <c r="A3767">
        <v>2024</v>
      </c>
      <c r="B3767" t="s">
        <v>5758</v>
      </c>
      <c r="C3767">
        <v>76</v>
      </c>
      <c r="D3767">
        <v>2</v>
      </c>
      <c r="E3767">
        <v>11</v>
      </c>
      <c r="F3767" t="s">
        <v>810</v>
      </c>
      <c r="G3767" t="s">
        <v>6107</v>
      </c>
      <c r="H3767">
        <v>7</v>
      </c>
      <c r="I3767">
        <v>900005</v>
      </c>
      <c r="J3767">
        <v>2010</v>
      </c>
      <c r="K3767" t="s">
        <v>7285</v>
      </c>
      <c r="L3767">
        <v>0</v>
      </c>
      <c r="M3767" t="s">
        <v>5520</v>
      </c>
      <c r="N3767">
        <v>9071.2900000000009</v>
      </c>
      <c r="O3767">
        <v>2974.6</v>
      </c>
      <c r="P3767">
        <v>0</v>
      </c>
      <c r="Q3767">
        <v>1617.82</v>
      </c>
      <c r="R3767">
        <v>0</v>
      </c>
      <c r="S3767">
        <v>10428.07</v>
      </c>
    </row>
    <row r="3768" spans="1:19" x14ac:dyDescent="0.35">
      <c r="A3768">
        <v>2024</v>
      </c>
      <c r="B3768" t="s">
        <v>5717</v>
      </c>
      <c r="C3768">
        <v>45</v>
      </c>
      <c r="D3768">
        <v>2</v>
      </c>
      <c r="E3768">
        <v>9</v>
      </c>
      <c r="F3768" t="s">
        <v>704</v>
      </c>
      <c r="G3768" t="s">
        <v>5838</v>
      </c>
      <c r="H3768">
        <v>7</v>
      </c>
      <c r="I3768">
        <v>900005</v>
      </c>
      <c r="J3768">
        <v>5000</v>
      </c>
      <c r="K3768" t="s">
        <v>7286</v>
      </c>
      <c r="L3768">
        <v>0</v>
      </c>
      <c r="M3768" t="s">
        <v>5520</v>
      </c>
      <c r="N3768">
        <v>29887.200000000001</v>
      </c>
      <c r="O3768">
        <v>0</v>
      </c>
      <c r="P3768">
        <v>0</v>
      </c>
      <c r="Q3768">
        <v>622.08000000000004</v>
      </c>
      <c r="R3768">
        <v>0</v>
      </c>
      <c r="S3768">
        <v>29265.119999999999</v>
      </c>
    </row>
    <row r="3769" spans="1:19" x14ac:dyDescent="0.35">
      <c r="A3769">
        <v>2024</v>
      </c>
      <c r="B3769" t="s">
        <v>5538</v>
      </c>
      <c r="C3769">
        <v>71</v>
      </c>
      <c r="D3769">
        <v>2</v>
      </c>
      <c r="E3769">
        <v>11</v>
      </c>
      <c r="F3769" t="s">
        <v>767</v>
      </c>
      <c r="G3769" t="s">
        <v>5539</v>
      </c>
      <c r="H3769">
        <v>7</v>
      </c>
      <c r="I3769">
        <v>102552</v>
      </c>
      <c r="J3769">
        <v>8692</v>
      </c>
      <c r="K3769" t="s">
        <v>7287</v>
      </c>
      <c r="L3769">
        <v>0</v>
      </c>
      <c r="M3769" t="s">
        <v>5520</v>
      </c>
      <c r="N3769">
        <v>0</v>
      </c>
      <c r="O3769">
        <v>0</v>
      </c>
      <c r="P3769">
        <v>0</v>
      </c>
      <c r="Q3769">
        <v>36961.120000000003</v>
      </c>
      <c r="R3769">
        <v>0</v>
      </c>
      <c r="S3769">
        <v>-36961.120000000003</v>
      </c>
    </row>
    <row r="3770" spans="1:19" x14ac:dyDescent="0.35">
      <c r="A3770">
        <v>2024</v>
      </c>
      <c r="B3770" t="s">
        <v>5876</v>
      </c>
      <c r="C3770">
        <v>74</v>
      </c>
      <c r="D3770">
        <v>2</v>
      </c>
      <c r="E3770">
        <v>7</v>
      </c>
      <c r="F3770" t="s">
        <v>300</v>
      </c>
      <c r="G3770" t="s">
        <v>6240</v>
      </c>
      <c r="H3770">
        <v>7</v>
      </c>
      <c r="I3770">
        <v>900001</v>
      </c>
      <c r="J3770">
        <v>2</v>
      </c>
      <c r="K3770" t="s">
        <v>7288</v>
      </c>
      <c r="L3770">
        <v>0</v>
      </c>
      <c r="M3770" t="s">
        <v>5520</v>
      </c>
      <c r="N3770">
        <v>1686</v>
      </c>
      <c r="O3770">
        <v>345</v>
      </c>
      <c r="P3770">
        <v>0</v>
      </c>
      <c r="Q3770">
        <v>0</v>
      </c>
      <c r="R3770">
        <v>0</v>
      </c>
      <c r="S3770">
        <v>2031</v>
      </c>
    </row>
    <row r="3771" spans="1:19" x14ac:dyDescent="0.35">
      <c r="A3771">
        <v>2024</v>
      </c>
      <c r="B3771" t="s">
        <v>5688</v>
      </c>
      <c r="C3771">
        <v>87</v>
      </c>
      <c r="D3771">
        <v>2</v>
      </c>
      <c r="E3771">
        <v>7</v>
      </c>
      <c r="F3771" t="s">
        <v>377</v>
      </c>
      <c r="G3771" t="s">
        <v>6272</v>
      </c>
      <c r="H3771">
        <v>7</v>
      </c>
      <c r="I3771">
        <v>902021</v>
      </c>
      <c r="J3771">
        <v>62</v>
      </c>
      <c r="K3771" t="s">
        <v>7289</v>
      </c>
      <c r="L3771">
        <v>0</v>
      </c>
      <c r="M3771" t="s">
        <v>5520</v>
      </c>
      <c r="N3771">
        <v>0</v>
      </c>
      <c r="O3771">
        <v>10809.63</v>
      </c>
      <c r="P3771">
        <v>0</v>
      </c>
      <c r="Q3771">
        <v>0</v>
      </c>
      <c r="R3771">
        <v>0</v>
      </c>
      <c r="S3771">
        <v>10809.63</v>
      </c>
    </row>
    <row r="3772" spans="1:19" x14ac:dyDescent="0.35">
      <c r="A3772">
        <v>2024</v>
      </c>
      <c r="B3772" t="s">
        <v>5538</v>
      </c>
      <c r="C3772">
        <v>71</v>
      </c>
      <c r="D3772">
        <v>2</v>
      </c>
      <c r="E3772">
        <v>1</v>
      </c>
      <c r="F3772" t="s">
        <v>789</v>
      </c>
      <c r="G3772" t="s">
        <v>6348</v>
      </c>
      <c r="H3772">
        <v>7</v>
      </c>
      <c r="I3772">
        <v>912236</v>
      </c>
      <c r="J3772">
        <v>14</v>
      </c>
      <c r="K3772" t="s">
        <v>7290</v>
      </c>
      <c r="L3772">
        <v>0</v>
      </c>
      <c r="M3772" t="s">
        <v>5520</v>
      </c>
      <c r="N3772">
        <v>0</v>
      </c>
      <c r="O3772">
        <v>5000</v>
      </c>
      <c r="P3772">
        <v>0</v>
      </c>
      <c r="Q3772">
        <v>5000</v>
      </c>
      <c r="R3772">
        <v>0</v>
      </c>
      <c r="S3772">
        <v>0</v>
      </c>
    </row>
    <row r="3773" spans="1:19" x14ac:dyDescent="0.35">
      <c r="A3773">
        <v>2024</v>
      </c>
      <c r="B3773" t="s">
        <v>5538</v>
      </c>
      <c r="C3773">
        <v>71</v>
      </c>
      <c r="D3773">
        <v>2</v>
      </c>
      <c r="E3773">
        <v>10</v>
      </c>
      <c r="F3773" t="s">
        <v>664</v>
      </c>
      <c r="G3773" t="s">
        <v>5817</v>
      </c>
      <c r="H3773">
        <v>7</v>
      </c>
      <c r="I3773">
        <v>900005</v>
      </c>
      <c r="J3773">
        <v>1412</v>
      </c>
      <c r="K3773" t="s">
        <v>7291</v>
      </c>
      <c r="L3773">
        <v>0</v>
      </c>
      <c r="M3773" t="s">
        <v>5520</v>
      </c>
      <c r="N3773">
        <v>-58115.21</v>
      </c>
      <c r="O3773">
        <v>10000</v>
      </c>
      <c r="P3773">
        <v>0</v>
      </c>
      <c r="Q3773">
        <v>25967.15</v>
      </c>
      <c r="R3773">
        <v>0</v>
      </c>
      <c r="S3773">
        <v>-74082.36</v>
      </c>
    </row>
    <row r="3774" spans="1:19" x14ac:dyDescent="0.35">
      <c r="A3774">
        <v>2024</v>
      </c>
      <c r="B3774" t="s">
        <v>6394</v>
      </c>
      <c r="C3774">
        <v>62</v>
      </c>
      <c r="D3774">
        <v>2</v>
      </c>
      <c r="E3774">
        <v>7</v>
      </c>
      <c r="F3774" t="s">
        <v>278</v>
      </c>
      <c r="G3774" t="s">
        <v>6652</v>
      </c>
      <c r="H3774">
        <v>7</v>
      </c>
      <c r="I3774">
        <v>900001</v>
      </c>
      <c r="J3774">
        <v>7</v>
      </c>
      <c r="K3774" t="s">
        <v>7292</v>
      </c>
      <c r="L3774">
        <v>0</v>
      </c>
      <c r="M3774" t="s">
        <v>5520</v>
      </c>
      <c r="N3774">
        <v>5000</v>
      </c>
      <c r="O3774">
        <v>0</v>
      </c>
      <c r="P3774">
        <v>0</v>
      </c>
      <c r="Q3774">
        <v>0</v>
      </c>
      <c r="R3774">
        <v>0</v>
      </c>
      <c r="S3774">
        <v>5000</v>
      </c>
    </row>
    <row r="3775" spans="1:19" x14ac:dyDescent="0.35">
      <c r="A3775">
        <v>2024</v>
      </c>
      <c r="B3775" t="s">
        <v>5712</v>
      </c>
      <c r="C3775">
        <v>28</v>
      </c>
      <c r="D3775">
        <v>2</v>
      </c>
      <c r="E3775">
        <v>14</v>
      </c>
      <c r="F3775" t="s">
        <v>125</v>
      </c>
      <c r="G3775" t="s">
        <v>5973</v>
      </c>
      <c r="H3775">
        <v>7</v>
      </c>
      <c r="I3775">
        <v>900001</v>
      </c>
      <c r="J3775">
        <v>1000</v>
      </c>
      <c r="K3775" t="s">
        <v>7293</v>
      </c>
      <c r="L3775">
        <v>0</v>
      </c>
      <c r="M3775" t="s">
        <v>5520</v>
      </c>
      <c r="N3775">
        <v>146.5</v>
      </c>
      <c r="O3775">
        <v>0</v>
      </c>
      <c r="P3775">
        <v>0</v>
      </c>
      <c r="Q3775">
        <v>0</v>
      </c>
      <c r="R3775">
        <v>0</v>
      </c>
      <c r="S3775">
        <v>146.5</v>
      </c>
    </row>
    <row r="3776" spans="1:19" x14ac:dyDescent="0.35">
      <c r="A3776">
        <v>2024</v>
      </c>
      <c r="B3776" t="s">
        <v>5788</v>
      </c>
      <c r="C3776">
        <v>33</v>
      </c>
      <c r="D3776">
        <v>2</v>
      </c>
      <c r="E3776">
        <v>7</v>
      </c>
      <c r="F3776" t="s">
        <v>602</v>
      </c>
      <c r="G3776" t="s">
        <v>5789</v>
      </c>
      <c r="H3776">
        <v>7</v>
      </c>
      <c r="I3776">
        <v>900003</v>
      </c>
      <c r="J3776">
        <v>2016</v>
      </c>
      <c r="K3776" t="s">
        <v>7294</v>
      </c>
      <c r="L3776">
        <v>0</v>
      </c>
      <c r="M3776" t="s">
        <v>5520</v>
      </c>
      <c r="N3776">
        <v>8969</v>
      </c>
      <c r="O3776">
        <v>0</v>
      </c>
      <c r="P3776">
        <v>0</v>
      </c>
      <c r="Q3776">
        <v>8082</v>
      </c>
      <c r="R3776">
        <v>0</v>
      </c>
      <c r="S3776">
        <v>887</v>
      </c>
    </row>
    <row r="3777" spans="1:19" x14ac:dyDescent="0.35">
      <c r="A3777">
        <v>2024</v>
      </c>
      <c r="B3777" t="s">
        <v>5671</v>
      </c>
      <c r="C3777">
        <v>12</v>
      </c>
      <c r="D3777">
        <v>2</v>
      </c>
      <c r="E3777">
        <v>1</v>
      </c>
      <c r="F3777" t="s">
        <v>391</v>
      </c>
      <c r="G3777" t="s">
        <v>5929</v>
      </c>
      <c r="H3777">
        <v>7</v>
      </c>
      <c r="I3777">
        <v>900001</v>
      </c>
      <c r="J3777">
        <v>7777</v>
      </c>
      <c r="K3777" t="s">
        <v>7295</v>
      </c>
      <c r="L3777">
        <v>0</v>
      </c>
      <c r="M3777" t="s">
        <v>5520</v>
      </c>
      <c r="N3777">
        <v>-1551.55</v>
      </c>
      <c r="O3777">
        <v>86839.58</v>
      </c>
      <c r="P3777">
        <v>0</v>
      </c>
      <c r="Q3777">
        <v>85287.99</v>
      </c>
      <c r="R3777">
        <v>0</v>
      </c>
      <c r="S3777">
        <v>0.04</v>
      </c>
    </row>
    <row r="3778" spans="1:19" x14ac:dyDescent="0.35">
      <c r="A3778">
        <v>2024</v>
      </c>
      <c r="B3778" t="s">
        <v>5548</v>
      </c>
      <c r="C3778">
        <v>44</v>
      </c>
      <c r="D3778">
        <v>2</v>
      </c>
      <c r="E3778">
        <v>6</v>
      </c>
      <c r="F3778" t="s">
        <v>527</v>
      </c>
      <c r="G3778" t="s">
        <v>5549</v>
      </c>
      <c r="H3778">
        <v>7</v>
      </c>
      <c r="I3778">
        <v>900009</v>
      </c>
      <c r="J3778">
        <v>7777</v>
      </c>
      <c r="K3778" t="s">
        <v>7296</v>
      </c>
      <c r="L3778">
        <v>0</v>
      </c>
      <c r="M3778" t="s">
        <v>5520</v>
      </c>
      <c r="N3778">
        <v>15</v>
      </c>
      <c r="O3778">
        <v>0</v>
      </c>
      <c r="P3778">
        <v>0</v>
      </c>
      <c r="Q3778">
        <v>0</v>
      </c>
      <c r="R3778">
        <v>0</v>
      </c>
      <c r="S3778">
        <v>15</v>
      </c>
    </row>
    <row r="3779" spans="1:19" x14ac:dyDescent="0.35">
      <c r="A3779">
        <v>2024</v>
      </c>
      <c r="B3779" t="s">
        <v>5611</v>
      </c>
      <c r="C3779">
        <v>57</v>
      </c>
      <c r="D3779">
        <v>2</v>
      </c>
      <c r="E3779">
        <v>9</v>
      </c>
      <c r="F3779" t="s">
        <v>549</v>
      </c>
      <c r="G3779" t="s">
        <v>6069</v>
      </c>
      <c r="H3779">
        <v>7</v>
      </c>
      <c r="I3779">
        <v>900002</v>
      </c>
      <c r="J3779">
        <v>900002</v>
      </c>
      <c r="K3779" t="s">
        <v>7297</v>
      </c>
      <c r="L3779">
        <v>0</v>
      </c>
      <c r="M3779" t="s">
        <v>5520</v>
      </c>
      <c r="N3779">
        <v>3378.15</v>
      </c>
      <c r="O3779">
        <v>0</v>
      </c>
      <c r="P3779">
        <v>0</v>
      </c>
      <c r="Q3779">
        <v>0</v>
      </c>
      <c r="R3779">
        <v>0</v>
      </c>
      <c r="S3779">
        <v>3378.15</v>
      </c>
    </row>
    <row r="3780" spans="1:19" x14ac:dyDescent="0.35">
      <c r="A3780">
        <v>2024</v>
      </c>
      <c r="B3780" t="s">
        <v>5572</v>
      </c>
      <c r="C3780">
        <v>46</v>
      </c>
      <c r="D3780">
        <v>2</v>
      </c>
      <c r="E3780">
        <v>2</v>
      </c>
      <c r="F3780" t="s">
        <v>391</v>
      </c>
      <c r="G3780" t="s">
        <v>6214</v>
      </c>
      <c r="H3780">
        <v>7</v>
      </c>
      <c r="I3780">
        <v>900001</v>
      </c>
      <c r="J3780">
        <v>0</v>
      </c>
      <c r="K3780" t="s">
        <v>7298</v>
      </c>
      <c r="L3780">
        <v>0</v>
      </c>
      <c r="M3780" t="s">
        <v>5520</v>
      </c>
      <c r="N3780">
        <v>45.79</v>
      </c>
      <c r="O3780">
        <v>0</v>
      </c>
      <c r="P3780">
        <v>0</v>
      </c>
      <c r="Q3780">
        <v>0</v>
      </c>
      <c r="R3780">
        <v>0</v>
      </c>
      <c r="S3780">
        <v>45.79</v>
      </c>
    </row>
    <row r="3781" spans="1:19" x14ac:dyDescent="0.35">
      <c r="A3781">
        <v>2024</v>
      </c>
      <c r="B3781" t="s">
        <v>5627</v>
      </c>
      <c r="C3781">
        <v>27</v>
      </c>
      <c r="D3781">
        <v>2</v>
      </c>
      <c r="E3781">
        <v>2</v>
      </c>
      <c r="F3781" t="s">
        <v>608</v>
      </c>
      <c r="G3781" t="s">
        <v>6191</v>
      </c>
      <c r="H3781">
        <v>7</v>
      </c>
      <c r="I3781">
        <v>900003</v>
      </c>
      <c r="J3781">
        <v>46926</v>
      </c>
      <c r="K3781" t="s">
        <v>7299</v>
      </c>
      <c r="L3781">
        <v>0</v>
      </c>
      <c r="M3781" t="s">
        <v>5520</v>
      </c>
      <c r="N3781">
        <v>0</v>
      </c>
      <c r="O3781">
        <v>2850</v>
      </c>
      <c r="P3781">
        <v>0</v>
      </c>
      <c r="Q3781">
        <v>2087.04</v>
      </c>
      <c r="R3781">
        <v>0</v>
      </c>
      <c r="S3781">
        <v>762.96</v>
      </c>
    </row>
    <row r="3782" spans="1:19" x14ac:dyDescent="0.35">
      <c r="A3782">
        <v>2024</v>
      </c>
      <c r="B3782" t="s">
        <v>5964</v>
      </c>
      <c r="C3782">
        <v>26</v>
      </c>
      <c r="D3782">
        <v>2</v>
      </c>
      <c r="E3782">
        <v>10</v>
      </c>
      <c r="F3782" t="s">
        <v>607</v>
      </c>
      <c r="G3782" t="s">
        <v>6486</v>
      </c>
      <c r="H3782">
        <v>7</v>
      </c>
      <c r="I3782">
        <v>104087</v>
      </c>
      <c r="J3782">
        <v>6</v>
      </c>
      <c r="K3782" t="s">
        <v>7300</v>
      </c>
      <c r="L3782">
        <v>0</v>
      </c>
      <c r="M3782" t="s">
        <v>5520</v>
      </c>
      <c r="N3782">
        <v>57950.19</v>
      </c>
      <c r="O3782">
        <v>25204.66</v>
      </c>
      <c r="P3782">
        <v>0</v>
      </c>
      <c r="Q3782">
        <v>49536.65</v>
      </c>
      <c r="R3782">
        <v>0</v>
      </c>
      <c r="S3782">
        <v>33618.199999999997</v>
      </c>
    </row>
    <row r="3783" spans="1:19" x14ac:dyDescent="0.35">
      <c r="A3783">
        <v>2024</v>
      </c>
      <c r="B3783" t="s">
        <v>5523</v>
      </c>
      <c r="C3783">
        <v>2</v>
      </c>
      <c r="D3783">
        <v>2</v>
      </c>
      <c r="E3783">
        <v>14</v>
      </c>
      <c r="F3783" t="s">
        <v>327</v>
      </c>
      <c r="G3783" t="s">
        <v>6364</v>
      </c>
      <c r="H3783">
        <v>7</v>
      </c>
      <c r="I3783">
        <v>102552</v>
      </c>
      <c r="J3783">
        <v>8604</v>
      </c>
      <c r="K3783" t="s">
        <v>7301</v>
      </c>
      <c r="L3783">
        <v>0</v>
      </c>
      <c r="M3783" t="s">
        <v>5520</v>
      </c>
      <c r="N3783">
        <v>2486130.7000000002</v>
      </c>
      <c r="O3783">
        <v>0</v>
      </c>
      <c r="P3783">
        <v>0</v>
      </c>
      <c r="Q3783">
        <v>2445408.63</v>
      </c>
      <c r="R3783">
        <v>0</v>
      </c>
      <c r="S3783">
        <v>40722.07</v>
      </c>
    </row>
    <row r="3784" spans="1:19" x14ac:dyDescent="0.35">
      <c r="A3784">
        <v>2024</v>
      </c>
      <c r="B3784" t="s">
        <v>5671</v>
      </c>
      <c r="C3784">
        <v>12</v>
      </c>
      <c r="D3784">
        <v>2</v>
      </c>
      <c r="E3784">
        <v>5</v>
      </c>
      <c r="F3784" t="s">
        <v>528</v>
      </c>
      <c r="G3784" t="s">
        <v>6806</v>
      </c>
      <c r="H3784">
        <v>7</v>
      </c>
      <c r="I3784">
        <v>102552</v>
      </c>
      <c r="J3784">
        <v>8604</v>
      </c>
      <c r="K3784" t="s">
        <v>7302</v>
      </c>
      <c r="L3784">
        <v>0</v>
      </c>
      <c r="M3784" t="s">
        <v>5520</v>
      </c>
      <c r="N3784">
        <v>190836.4</v>
      </c>
      <c r="O3784">
        <v>40078.559999999998</v>
      </c>
      <c r="P3784">
        <v>0</v>
      </c>
      <c r="Q3784">
        <v>49276.75</v>
      </c>
      <c r="R3784">
        <v>0</v>
      </c>
      <c r="S3784">
        <v>181638.21</v>
      </c>
    </row>
    <row r="3785" spans="1:19" x14ac:dyDescent="0.35">
      <c r="A3785">
        <v>2024</v>
      </c>
      <c r="B3785" t="s">
        <v>5712</v>
      </c>
      <c r="C3785">
        <v>28</v>
      </c>
      <c r="D3785">
        <v>2</v>
      </c>
      <c r="E3785">
        <v>7</v>
      </c>
      <c r="F3785" t="s">
        <v>300</v>
      </c>
      <c r="G3785" t="s">
        <v>5969</v>
      </c>
      <c r="H3785">
        <v>7</v>
      </c>
      <c r="I3785">
        <v>900004</v>
      </c>
      <c r="J3785">
        <v>706</v>
      </c>
      <c r="K3785" t="s">
        <v>7303</v>
      </c>
      <c r="L3785">
        <v>0</v>
      </c>
      <c r="M3785" t="s">
        <v>5520</v>
      </c>
      <c r="N3785">
        <v>10001.84</v>
      </c>
      <c r="O3785">
        <v>2122</v>
      </c>
      <c r="P3785">
        <v>0</v>
      </c>
      <c r="Q3785">
        <v>100</v>
      </c>
      <c r="R3785">
        <v>0</v>
      </c>
      <c r="S3785">
        <v>12023.84</v>
      </c>
    </row>
    <row r="3786" spans="1:19" x14ac:dyDescent="0.35">
      <c r="A3786">
        <v>2024</v>
      </c>
      <c r="B3786" t="s">
        <v>5736</v>
      </c>
      <c r="C3786">
        <v>6</v>
      </c>
      <c r="D3786">
        <v>2</v>
      </c>
      <c r="E3786">
        <v>6</v>
      </c>
      <c r="F3786" t="s">
        <v>254</v>
      </c>
      <c r="G3786" t="s">
        <v>6535</v>
      </c>
      <c r="H3786">
        <v>7</v>
      </c>
      <c r="I3786">
        <v>950049</v>
      </c>
      <c r="J3786">
        <v>2</v>
      </c>
      <c r="K3786" t="s">
        <v>7304</v>
      </c>
      <c r="L3786">
        <v>0</v>
      </c>
      <c r="M3786" t="s">
        <v>5520</v>
      </c>
      <c r="N3786">
        <v>4846.9399999999996</v>
      </c>
      <c r="O3786">
        <v>0</v>
      </c>
      <c r="P3786">
        <v>0</v>
      </c>
      <c r="Q3786">
        <v>0</v>
      </c>
      <c r="R3786">
        <v>0</v>
      </c>
      <c r="S3786">
        <v>4846.9399999999996</v>
      </c>
    </row>
    <row r="3787" spans="1:19" x14ac:dyDescent="0.35">
      <c r="A3787">
        <v>2024</v>
      </c>
      <c r="B3787" t="s">
        <v>5767</v>
      </c>
      <c r="C3787">
        <v>56</v>
      </c>
      <c r="D3787">
        <v>2</v>
      </c>
      <c r="E3787">
        <v>10</v>
      </c>
      <c r="F3787" t="s">
        <v>125</v>
      </c>
      <c r="G3787" t="s">
        <v>5768</v>
      </c>
      <c r="H3787">
        <v>7</v>
      </c>
      <c r="I3787">
        <v>950463</v>
      </c>
      <c r="J3787">
        <v>4</v>
      </c>
      <c r="K3787" t="s">
        <v>7305</v>
      </c>
      <c r="L3787">
        <v>0</v>
      </c>
      <c r="M3787" t="s">
        <v>5520</v>
      </c>
      <c r="N3787">
        <v>322678.39</v>
      </c>
      <c r="O3787">
        <v>79016.320000000007</v>
      </c>
      <c r="P3787">
        <v>0</v>
      </c>
      <c r="Q3787">
        <v>88428.45</v>
      </c>
      <c r="R3787">
        <v>0</v>
      </c>
      <c r="S3787">
        <v>313266.26</v>
      </c>
    </row>
    <row r="3788" spans="1:19" x14ac:dyDescent="0.35">
      <c r="A3788">
        <v>2024</v>
      </c>
      <c r="B3788" t="s">
        <v>5523</v>
      </c>
      <c r="C3788">
        <v>2</v>
      </c>
      <c r="D3788">
        <v>2</v>
      </c>
      <c r="E3788">
        <v>2</v>
      </c>
      <c r="F3788" t="s">
        <v>291</v>
      </c>
      <c r="G3788" t="s">
        <v>5805</v>
      </c>
      <c r="H3788">
        <v>7</v>
      </c>
      <c r="I3788">
        <v>102086</v>
      </c>
      <c r="J3788">
        <v>840</v>
      </c>
      <c r="K3788" t="s">
        <v>7306</v>
      </c>
      <c r="L3788">
        <v>0</v>
      </c>
      <c r="M3788" t="s">
        <v>5520</v>
      </c>
      <c r="N3788">
        <v>662467.02</v>
      </c>
      <c r="O3788">
        <v>208784.61</v>
      </c>
      <c r="P3788">
        <v>0</v>
      </c>
      <c r="Q3788">
        <v>252934.35</v>
      </c>
      <c r="R3788">
        <v>0</v>
      </c>
      <c r="S3788">
        <v>618317.28</v>
      </c>
    </row>
    <row r="3789" spans="1:19" x14ac:dyDescent="0.35">
      <c r="A3789">
        <v>2024</v>
      </c>
      <c r="B3789" t="s">
        <v>5527</v>
      </c>
      <c r="C3789">
        <v>30</v>
      </c>
      <c r="D3789">
        <v>2</v>
      </c>
      <c r="E3789">
        <v>6</v>
      </c>
      <c r="F3789" t="s">
        <v>609</v>
      </c>
      <c r="G3789" t="s">
        <v>5979</v>
      </c>
      <c r="H3789">
        <v>7</v>
      </c>
      <c r="I3789">
        <v>900002</v>
      </c>
      <c r="J3789">
        <v>10</v>
      </c>
      <c r="K3789" t="s">
        <v>7307</v>
      </c>
      <c r="L3789">
        <v>0</v>
      </c>
      <c r="M3789" t="s">
        <v>5520</v>
      </c>
      <c r="N3789">
        <v>534.99</v>
      </c>
      <c r="O3789">
        <v>0</v>
      </c>
      <c r="P3789">
        <v>0</v>
      </c>
      <c r="Q3789">
        <v>0</v>
      </c>
      <c r="R3789">
        <v>0</v>
      </c>
      <c r="S3789">
        <v>534.99</v>
      </c>
    </row>
    <row r="3790" spans="1:19" x14ac:dyDescent="0.35">
      <c r="A3790">
        <v>2024</v>
      </c>
      <c r="B3790" t="s">
        <v>5523</v>
      </c>
      <c r="C3790">
        <v>2</v>
      </c>
      <c r="D3790">
        <v>2</v>
      </c>
      <c r="E3790">
        <v>17</v>
      </c>
      <c r="F3790" t="s">
        <v>340</v>
      </c>
      <c r="G3790" t="s">
        <v>5608</v>
      </c>
      <c r="H3790">
        <v>7</v>
      </c>
      <c r="I3790">
        <v>900005</v>
      </c>
      <c r="J3790">
        <v>1500</v>
      </c>
      <c r="K3790" t="s">
        <v>7308</v>
      </c>
      <c r="L3790">
        <v>0</v>
      </c>
      <c r="M3790" t="s">
        <v>5520</v>
      </c>
      <c r="N3790">
        <v>63273.25</v>
      </c>
      <c r="O3790">
        <v>11979</v>
      </c>
      <c r="P3790">
        <v>0</v>
      </c>
      <c r="Q3790">
        <v>0</v>
      </c>
      <c r="R3790">
        <v>0</v>
      </c>
      <c r="S3790">
        <v>75252.25</v>
      </c>
    </row>
    <row r="3791" spans="1:19" x14ac:dyDescent="0.35">
      <c r="A3791">
        <v>2024</v>
      </c>
      <c r="B3791" t="s">
        <v>5663</v>
      </c>
      <c r="C3791">
        <v>1</v>
      </c>
      <c r="D3791">
        <v>2</v>
      </c>
      <c r="E3791">
        <v>1</v>
      </c>
      <c r="F3791" t="s">
        <v>242</v>
      </c>
      <c r="G3791" t="s">
        <v>6760</v>
      </c>
      <c r="H3791">
        <v>7</v>
      </c>
      <c r="I3791">
        <v>101008</v>
      </c>
      <c r="J3791">
        <v>2</v>
      </c>
      <c r="K3791" t="s">
        <v>7309</v>
      </c>
      <c r="L3791">
        <v>0</v>
      </c>
      <c r="M3791" t="s">
        <v>5520</v>
      </c>
      <c r="N3791">
        <v>39927.47</v>
      </c>
      <c r="O3791">
        <v>36959.11</v>
      </c>
      <c r="P3791">
        <v>0</v>
      </c>
      <c r="Q3791">
        <v>27837.16</v>
      </c>
      <c r="R3791">
        <v>0</v>
      </c>
      <c r="S3791">
        <v>49049.42</v>
      </c>
    </row>
    <row r="3792" spans="1:19" x14ac:dyDescent="0.35">
      <c r="A3792">
        <v>2024</v>
      </c>
      <c r="B3792" t="s">
        <v>5663</v>
      </c>
      <c r="C3792">
        <v>1</v>
      </c>
      <c r="D3792">
        <v>2</v>
      </c>
      <c r="E3792">
        <v>2</v>
      </c>
      <c r="F3792" t="s">
        <v>246</v>
      </c>
      <c r="G3792" t="s">
        <v>6517</v>
      </c>
      <c r="H3792">
        <v>7</v>
      </c>
      <c r="I3792">
        <v>101008</v>
      </c>
      <c r="J3792">
        <v>4</v>
      </c>
      <c r="K3792" t="s">
        <v>7309</v>
      </c>
      <c r="L3792">
        <v>0</v>
      </c>
      <c r="M3792" t="s">
        <v>5520</v>
      </c>
      <c r="N3792">
        <v>69813.09</v>
      </c>
      <c r="O3792">
        <v>25507.57</v>
      </c>
      <c r="P3792">
        <v>0</v>
      </c>
      <c r="Q3792">
        <v>17696.11</v>
      </c>
      <c r="R3792">
        <v>0</v>
      </c>
      <c r="S3792">
        <v>77624.55</v>
      </c>
    </row>
    <row r="3793" spans="1:19" x14ac:dyDescent="0.35">
      <c r="A3793">
        <v>2024</v>
      </c>
      <c r="B3793" t="s">
        <v>5663</v>
      </c>
      <c r="C3793">
        <v>1</v>
      </c>
      <c r="D3793">
        <v>2</v>
      </c>
      <c r="E3793">
        <v>3</v>
      </c>
      <c r="F3793" t="s">
        <v>250</v>
      </c>
      <c r="G3793" t="s">
        <v>6519</v>
      </c>
      <c r="H3793">
        <v>7</v>
      </c>
      <c r="I3793">
        <v>101008</v>
      </c>
      <c r="J3793">
        <v>6</v>
      </c>
      <c r="K3793" t="s">
        <v>7309</v>
      </c>
      <c r="L3793">
        <v>0</v>
      </c>
      <c r="M3793" t="s">
        <v>5520</v>
      </c>
      <c r="N3793">
        <v>40828.36</v>
      </c>
      <c r="O3793">
        <v>32613.48</v>
      </c>
      <c r="P3793">
        <v>0</v>
      </c>
      <c r="Q3793">
        <v>25476.31</v>
      </c>
      <c r="R3793">
        <v>0</v>
      </c>
      <c r="S3793">
        <v>47965.53</v>
      </c>
    </row>
    <row r="3794" spans="1:19" x14ac:dyDescent="0.35">
      <c r="A3794">
        <v>2024</v>
      </c>
      <c r="B3794" t="s">
        <v>5663</v>
      </c>
      <c r="C3794">
        <v>1</v>
      </c>
      <c r="D3794">
        <v>2</v>
      </c>
      <c r="E3794">
        <v>4</v>
      </c>
      <c r="F3794" t="s">
        <v>254</v>
      </c>
      <c r="G3794" t="s">
        <v>6520</v>
      </c>
      <c r="H3794">
        <v>7</v>
      </c>
      <c r="I3794">
        <v>101008</v>
      </c>
      <c r="J3794">
        <v>4</v>
      </c>
      <c r="K3794" t="s">
        <v>7309</v>
      </c>
      <c r="L3794">
        <v>0</v>
      </c>
      <c r="M3794" t="s">
        <v>5520</v>
      </c>
      <c r="N3794">
        <v>85761.23</v>
      </c>
      <c r="O3794">
        <v>20784.18</v>
      </c>
      <c r="P3794">
        <v>0</v>
      </c>
      <c r="Q3794">
        <v>15108.5</v>
      </c>
      <c r="R3794">
        <v>0</v>
      </c>
      <c r="S3794">
        <v>91436.91</v>
      </c>
    </row>
    <row r="3795" spans="1:19" x14ac:dyDescent="0.35">
      <c r="A3795">
        <v>2024</v>
      </c>
      <c r="B3795" t="s">
        <v>5663</v>
      </c>
      <c r="C3795">
        <v>1</v>
      </c>
      <c r="D3795">
        <v>2</v>
      </c>
      <c r="E3795">
        <v>6</v>
      </c>
      <c r="F3795" t="s">
        <v>262</v>
      </c>
      <c r="G3795" t="s">
        <v>5742</v>
      </c>
      <c r="H3795">
        <v>7</v>
      </c>
      <c r="I3795">
        <v>101008</v>
      </c>
      <c r="J3795">
        <v>5</v>
      </c>
      <c r="K3795" t="s">
        <v>7309</v>
      </c>
      <c r="L3795">
        <v>0</v>
      </c>
      <c r="M3795" t="s">
        <v>5520</v>
      </c>
      <c r="N3795">
        <v>42153.01</v>
      </c>
      <c r="O3795">
        <v>59958.06</v>
      </c>
      <c r="P3795">
        <v>0</v>
      </c>
      <c r="Q3795">
        <v>30635.02</v>
      </c>
      <c r="R3795">
        <v>0</v>
      </c>
      <c r="S3795">
        <v>71476.05</v>
      </c>
    </row>
    <row r="3796" spans="1:19" x14ac:dyDescent="0.35">
      <c r="A3796">
        <v>2024</v>
      </c>
      <c r="B3796" t="s">
        <v>5663</v>
      </c>
      <c r="C3796">
        <v>1</v>
      </c>
      <c r="D3796">
        <v>2</v>
      </c>
      <c r="E3796">
        <v>7</v>
      </c>
      <c r="F3796" t="s">
        <v>266</v>
      </c>
      <c r="G3796" t="s">
        <v>6521</v>
      </c>
      <c r="H3796">
        <v>7</v>
      </c>
      <c r="I3796">
        <v>101008</v>
      </c>
      <c r="J3796">
        <v>4</v>
      </c>
      <c r="K3796" t="s">
        <v>7309</v>
      </c>
      <c r="L3796">
        <v>0</v>
      </c>
      <c r="M3796" t="s">
        <v>5520</v>
      </c>
      <c r="N3796">
        <v>19210.88</v>
      </c>
      <c r="O3796">
        <v>18962.79</v>
      </c>
      <c r="P3796">
        <v>0</v>
      </c>
      <c r="Q3796">
        <v>16542.22</v>
      </c>
      <c r="R3796">
        <v>0</v>
      </c>
      <c r="S3796">
        <v>21631.45</v>
      </c>
    </row>
    <row r="3797" spans="1:19" x14ac:dyDescent="0.35">
      <c r="A3797">
        <v>2024</v>
      </c>
      <c r="B3797" t="s">
        <v>5663</v>
      </c>
      <c r="C3797">
        <v>1</v>
      </c>
      <c r="D3797">
        <v>2</v>
      </c>
      <c r="E3797">
        <v>8</v>
      </c>
      <c r="F3797" t="s">
        <v>270</v>
      </c>
      <c r="G3797" t="s">
        <v>6522</v>
      </c>
      <c r="H3797">
        <v>7</v>
      </c>
      <c r="I3797">
        <v>101008</v>
      </c>
      <c r="J3797">
        <v>5</v>
      </c>
      <c r="K3797" t="s">
        <v>7309</v>
      </c>
      <c r="L3797">
        <v>0</v>
      </c>
      <c r="M3797" t="s">
        <v>5520</v>
      </c>
      <c r="N3797">
        <v>46997.49</v>
      </c>
      <c r="O3797">
        <v>76833.789999999994</v>
      </c>
      <c r="P3797">
        <v>0</v>
      </c>
      <c r="Q3797">
        <v>58194.85</v>
      </c>
      <c r="R3797">
        <v>0</v>
      </c>
      <c r="S3797">
        <v>65636.429999999993</v>
      </c>
    </row>
    <row r="3798" spans="1:19" x14ac:dyDescent="0.35">
      <c r="A3798">
        <v>2024</v>
      </c>
      <c r="B3798" t="s">
        <v>5663</v>
      </c>
      <c r="C3798">
        <v>1</v>
      </c>
      <c r="D3798">
        <v>2</v>
      </c>
      <c r="E3798">
        <v>9</v>
      </c>
      <c r="F3798" t="s">
        <v>274</v>
      </c>
      <c r="G3798" t="s">
        <v>5664</v>
      </c>
      <c r="H3798">
        <v>7</v>
      </c>
      <c r="I3798">
        <v>101008</v>
      </c>
      <c r="J3798">
        <v>6</v>
      </c>
      <c r="K3798" t="s">
        <v>7309</v>
      </c>
      <c r="L3798">
        <v>0</v>
      </c>
      <c r="M3798" t="s">
        <v>5520</v>
      </c>
      <c r="N3798">
        <v>36662.44</v>
      </c>
      <c r="O3798">
        <v>22672.84</v>
      </c>
      <c r="P3798">
        <v>0</v>
      </c>
      <c r="Q3798">
        <v>37408.49</v>
      </c>
      <c r="R3798">
        <v>0</v>
      </c>
      <c r="S3798">
        <v>21926.79</v>
      </c>
    </row>
    <row r="3799" spans="1:19" x14ac:dyDescent="0.35">
      <c r="A3799">
        <v>2024</v>
      </c>
      <c r="B3799" t="s">
        <v>5523</v>
      </c>
      <c r="C3799">
        <v>2</v>
      </c>
      <c r="D3799">
        <v>2</v>
      </c>
      <c r="E3799">
        <v>2</v>
      </c>
      <c r="F3799" t="s">
        <v>291</v>
      </c>
      <c r="G3799" t="s">
        <v>5805</v>
      </c>
      <c r="H3799">
        <v>7</v>
      </c>
      <c r="I3799">
        <v>101008</v>
      </c>
      <c r="J3799">
        <v>101</v>
      </c>
      <c r="K3799" t="s">
        <v>7310</v>
      </c>
      <c r="L3799">
        <v>0</v>
      </c>
      <c r="M3799" t="s">
        <v>5520</v>
      </c>
      <c r="N3799">
        <v>878393.23</v>
      </c>
      <c r="O3799">
        <v>385056.48</v>
      </c>
      <c r="P3799">
        <v>0</v>
      </c>
      <c r="Q3799">
        <v>145725.35</v>
      </c>
      <c r="R3799">
        <v>0</v>
      </c>
      <c r="S3799">
        <v>1117724.3600000001</v>
      </c>
    </row>
    <row r="3800" spans="1:19" x14ac:dyDescent="0.35">
      <c r="A3800">
        <v>2024</v>
      </c>
      <c r="B3800" t="s">
        <v>5523</v>
      </c>
      <c r="C3800">
        <v>2</v>
      </c>
      <c r="D3800">
        <v>2</v>
      </c>
      <c r="E3800">
        <v>5</v>
      </c>
      <c r="F3800" t="s">
        <v>300</v>
      </c>
      <c r="G3800" t="s">
        <v>5898</v>
      </c>
      <c r="H3800">
        <v>7</v>
      </c>
      <c r="I3800">
        <v>101008</v>
      </c>
      <c r="J3800">
        <v>5</v>
      </c>
      <c r="K3800" t="s">
        <v>7309</v>
      </c>
      <c r="L3800">
        <v>0</v>
      </c>
      <c r="M3800" t="s">
        <v>5520</v>
      </c>
      <c r="N3800">
        <v>18589.62</v>
      </c>
      <c r="O3800">
        <v>15398.2</v>
      </c>
      <c r="P3800">
        <v>0</v>
      </c>
      <c r="Q3800">
        <v>8988.3700000000008</v>
      </c>
      <c r="R3800">
        <v>0</v>
      </c>
      <c r="S3800">
        <v>24999.45</v>
      </c>
    </row>
    <row r="3801" spans="1:19" x14ac:dyDescent="0.35">
      <c r="A3801">
        <v>2024</v>
      </c>
      <c r="B3801" t="s">
        <v>5523</v>
      </c>
      <c r="C3801">
        <v>2</v>
      </c>
      <c r="D3801">
        <v>2</v>
      </c>
      <c r="E3801">
        <v>6</v>
      </c>
      <c r="F3801" t="s">
        <v>254</v>
      </c>
      <c r="G3801" t="s">
        <v>6959</v>
      </c>
      <c r="H3801">
        <v>7</v>
      </c>
      <c r="I3801">
        <v>101008</v>
      </c>
      <c r="J3801">
        <v>7</v>
      </c>
      <c r="K3801" t="s">
        <v>7309</v>
      </c>
      <c r="L3801">
        <v>0</v>
      </c>
      <c r="M3801" t="s">
        <v>5520</v>
      </c>
      <c r="N3801">
        <v>123649.93</v>
      </c>
      <c r="O3801">
        <v>76310.5</v>
      </c>
      <c r="P3801">
        <v>0</v>
      </c>
      <c r="Q3801">
        <v>34727.730000000003</v>
      </c>
      <c r="R3801">
        <v>0</v>
      </c>
      <c r="S3801">
        <v>165232.70000000001</v>
      </c>
    </row>
    <row r="3802" spans="1:19" x14ac:dyDescent="0.35">
      <c r="A3802">
        <v>2024</v>
      </c>
      <c r="B3802" t="s">
        <v>5523</v>
      </c>
      <c r="C3802">
        <v>2</v>
      </c>
      <c r="D3802">
        <v>2</v>
      </c>
      <c r="E3802">
        <v>7</v>
      </c>
      <c r="F3802" t="s">
        <v>305</v>
      </c>
      <c r="G3802" t="s">
        <v>6930</v>
      </c>
      <c r="H3802">
        <v>7</v>
      </c>
      <c r="I3802">
        <v>101008</v>
      </c>
      <c r="J3802">
        <v>4</v>
      </c>
      <c r="K3802" t="s">
        <v>7309</v>
      </c>
      <c r="L3802">
        <v>0</v>
      </c>
      <c r="M3802" t="s">
        <v>5520</v>
      </c>
      <c r="N3802">
        <v>28626.47</v>
      </c>
      <c r="O3802">
        <v>23720.07</v>
      </c>
      <c r="P3802">
        <v>0</v>
      </c>
      <c r="Q3802">
        <v>16984.66</v>
      </c>
      <c r="R3802">
        <v>0</v>
      </c>
      <c r="S3802">
        <v>35361.879999999997</v>
      </c>
    </row>
    <row r="3803" spans="1:19" x14ac:dyDescent="0.35">
      <c r="A3803">
        <v>2024</v>
      </c>
      <c r="B3803" t="s">
        <v>5523</v>
      </c>
      <c r="C3803">
        <v>2</v>
      </c>
      <c r="D3803">
        <v>2</v>
      </c>
      <c r="E3803">
        <v>8</v>
      </c>
      <c r="F3803" t="s">
        <v>308</v>
      </c>
      <c r="G3803" t="s">
        <v>5899</v>
      </c>
      <c r="H3803">
        <v>7</v>
      </c>
      <c r="I3803">
        <v>101008</v>
      </c>
      <c r="J3803">
        <v>1</v>
      </c>
      <c r="K3803" t="s">
        <v>7309</v>
      </c>
      <c r="L3803">
        <v>0</v>
      </c>
      <c r="M3803" t="s">
        <v>5520</v>
      </c>
      <c r="N3803">
        <v>163523.51</v>
      </c>
      <c r="O3803">
        <v>93129.01</v>
      </c>
      <c r="P3803">
        <v>0</v>
      </c>
      <c r="Q3803">
        <v>49735.21</v>
      </c>
      <c r="R3803">
        <v>0</v>
      </c>
      <c r="S3803">
        <v>206917.31</v>
      </c>
    </row>
    <row r="3804" spans="1:19" x14ac:dyDescent="0.35">
      <c r="A3804">
        <v>2024</v>
      </c>
      <c r="B3804" t="s">
        <v>5523</v>
      </c>
      <c r="C3804">
        <v>2</v>
      </c>
      <c r="D3804">
        <v>2</v>
      </c>
      <c r="E3804">
        <v>10</v>
      </c>
      <c r="F3804" t="s">
        <v>314</v>
      </c>
      <c r="G3804" t="s">
        <v>7143</v>
      </c>
      <c r="H3804">
        <v>7</v>
      </c>
      <c r="I3804">
        <v>101008</v>
      </c>
      <c r="J3804">
        <v>5</v>
      </c>
      <c r="K3804" t="s">
        <v>7309</v>
      </c>
      <c r="L3804">
        <v>0</v>
      </c>
      <c r="M3804" t="s">
        <v>5520</v>
      </c>
      <c r="N3804">
        <v>88999.22</v>
      </c>
      <c r="O3804">
        <v>69765.09</v>
      </c>
      <c r="P3804">
        <v>0</v>
      </c>
      <c r="Q3804">
        <v>72214.94</v>
      </c>
      <c r="R3804">
        <v>0</v>
      </c>
      <c r="S3804">
        <v>86549.37</v>
      </c>
    </row>
    <row r="3805" spans="1:19" x14ac:dyDescent="0.35">
      <c r="A3805">
        <v>2024</v>
      </c>
      <c r="B3805" t="s">
        <v>5523</v>
      </c>
      <c r="C3805">
        <v>2</v>
      </c>
      <c r="D3805">
        <v>2</v>
      </c>
      <c r="E3805">
        <v>11</v>
      </c>
      <c r="F3805" t="s">
        <v>317</v>
      </c>
      <c r="G3805" t="s">
        <v>5901</v>
      </c>
      <c r="H3805">
        <v>7</v>
      </c>
      <c r="I3805">
        <v>101008</v>
      </c>
      <c r="J3805">
        <v>101</v>
      </c>
      <c r="K3805" t="s">
        <v>7309</v>
      </c>
      <c r="L3805">
        <v>0</v>
      </c>
      <c r="M3805" t="s">
        <v>5520</v>
      </c>
      <c r="N3805">
        <v>13863.98</v>
      </c>
      <c r="O3805">
        <v>46487.360000000001</v>
      </c>
      <c r="P3805">
        <v>0</v>
      </c>
      <c r="Q3805">
        <v>38897.160000000003</v>
      </c>
      <c r="R3805">
        <v>0</v>
      </c>
      <c r="S3805">
        <v>21454.18</v>
      </c>
    </row>
    <row r="3806" spans="1:19" x14ac:dyDescent="0.35">
      <c r="A3806">
        <v>2024</v>
      </c>
      <c r="B3806" t="s">
        <v>5523</v>
      </c>
      <c r="C3806">
        <v>2</v>
      </c>
      <c r="D3806">
        <v>2</v>
      </c>
      <c r="E3806">
        <v>12</v>
      </c>
      <c r="F3806" t="s">
        <v>320</v>
      </c>
      <c r="G3806" t="s">
        <v>6468</v>
      </c>
      <c r="H3806">
        <v>7</v>
      </c>
      <c r="I3806">
        <v>101008</v>
      </c>
      <c r="J3806">
        <v>5</v>
      </c>
      <c r="K3806" t="s">
        <v>7309</v>
      </c>
      <c r="L3806">
        <v>0</v>
      </c>
      <c r="M3806" t="s">
        <v>5520</v>
      </c>
      <c r="N3806">
        <v>67887.05</v>
      </c>
      <c r="O3806">
        <v>75918.61</v>
      </c>
      <c r="P3806">
        <v>0</v>
      </c>
      <c r="Q3806">
        <v>39370.6</v>
      </c>
      <c r="R3806">
        <v>0</v>
      </c>
      <c r="S3806">
        <v>104435.06</v>
      </c>
    </row>
    <row r="3807" spans="1:19" x14ac:dyDescent="0.35">
      <c r="A3807">
        <v>2024</v>
      </c>
      <c r="B3807" t="s">
        <v>5523</v>
      </c>
      <c r="C3807">
        <v>2</v>
      </c>
      <c r="D3807">
        <v>2</v>
      </c>
      <c r="E3807">
        <v>15</v>
      </c>
      <c r="F3807" t="s">
        <v>331</v>
      </c>
      <c r="G3807" t="s">
        <v>7144</v>
      </c>
      <c r="H3807">
        <v>7</v>
      </c>
      <c r="I3807">
        <v>101008</v>
      </c>
      <c r="J3807">
        <v>5</v>
      </c>
      <c r="K3807" t="s">
        <v>7309</v>
      </c>
      <c r="L3807">
        <v>0</v>
      </c>
      <c r="M3807" t="s">
        <v>5520</v>
      </c>
      <c r="N3807">
        <v>61812.49</v>
      </c>
      <c r="O3807">
        <v>14281.13</v>
      </c>
      <c r="P3807">
        <v>0</v>
      </c>
      <c r="Q3807">
        <v>20227.98</v>
      </c>
      <c r="R3807">
        <v>0</v>
      </c>
      <c r="S3807">
        <v>55865.64</v>
      </c>
    </row>
    <row r="3808" spans="1:19" x14ac:dyDescent="0.35">
      <c r="A3808">
        <v>2024</v>
      </c>
      <c r="B3808" t="s">
        <v>5523</v>
      </c>
      <c r="C3808">
        <v>2</v>
      </c>
      <c r="D3808">
        <v>2</v>
      </c>
      <c r="E3808">
        <v>16</v>
      </c>
      <c r="F3808" t="s">
        <v>336</v>
      </c>
      <c r="G3808" t="s">
        <v>6524</v>
      </c>
      <c r="H3808">
        <v>7</v>
      </c>
      <c r="I3808">
        <v>101008</v>
      </c>
      <c r="J3808">
        <v>101</v>
      </c>
      <c r="K3808" t="s">
        <v>7309</v>
      </c>
      <c r="L3808">
        <v>0</v>
      </c>
      <c r="M3808" t="s">
        <v>5520</v>
      </c>
      <c r="N3808">
        <v>58719.85</v>
      </c>
      <c r="O3808">
        <v>18023.810000000001</v>
      </c>
      <c r="P3808">
        <v>0</v>
      </c>
      <c r="Q3808">
        <v>7274.76</v>
      </c>
      <c r="R3808">
        <v>0</v>
      </c>
      <c r="S3808">
        <v>69468.899999999994</v>
      </c>
    </row>
    <row r="3809" spans="1:19" x14ac:dyDescent="0.35">
      <c r="A3809">
        <v>2024</v>
      </c>
      <c r="B3809" t="s">
        <v>5523</v>
      </c>
      <c r="C3809">
        <v>2</v>
      </c>
      <c r="D3809">
        <v>2</v>
      </c>
      <c r="E3809">
        <v>20</v>
      </c>
      <c r="F3809" t="s">
        <v>351</v>
      </c>
      <c r="G3809" t="s">
        <v>5536</v>
      </c>
      <c r="H3809">
        <v>7</v>
      </c>
      <c r="I3809">
        <v>101008</v>
      </c>
      <c r="J3809">
        <v>101</v>
      </c>
      <c r="K3809" t="s">
        <v>7309</v>
      </c>
      <c r="L3809">
        <v>0</v>
      </c>
      <c r="M3809" t="s">
        <v>5520</v>
      </c>
      <c r="N3809">
        <v>880112.57</v>
      </c>
      <c r="O3809">
        <v>2383118.4500000002</v>
      </c>
      <c r="P3809">
        <v>0</v>
      </c>
      <c r="Q3809">
        <v>1669795.23</v>
      </c>
      <c r="R3809">
        <v>0</v>
      </c>
      <c r="S3809">
        <v>1593435.79</v>
      </c>
    </row>
    <row r="3810" spans="1:19" x14ac:dyDescent="0.35">
      <c r="A3810">
        <v>2024</v>
      </c>
      <c r="B3810" t="s">
        <v>5702</v>
      </c>
      <c r="C3810">
        <v>3</v>
      </c>
      <c r="D3810">
        <v>2</v>
      </c>
      <c r="E3810">
        <v>4</v>
      </c>
      <c r="F3810" t="s">
        <v>363</v>
      </c>
      <c r="G3810" t="s">
        <v>5752</v>
      </c>
      <c r="H3810">
        <v>7</v>
      </c>
      <c r="I3810">
        <v>101008</v>
      </c>
      <c r="J3810">
        <v>5</v>
      </c>
      <c r="K3810" t="s">
        <v>7309</v>
      </c>
      <c r="L3810">
        <v>0</v>
      </c>
      <c r="M3810" t="s">
        <v>5520</v>
      </c>
      <c r="N3810">
        <v>331275</v>
      </c>
      <c r="O3810">
        <v>75463.039999999994</v>
      </c>
      <c r="P3810">
        <v>0</v>
      </c>
      <c r="Q3810">
        <v>24439.51</v>
      </c>
      <c r="R3810">
        <v>0</v>
      </c>
      <c r="S3810">
        <v>382298.53</v>
      </c>
    </row>
    <row r="3811" spans="1:19" x14ac:dyDescent="0.35">
      <c r="A3811">
        <v>2024</v>
      </c>
      <c r="B3811" t="s">
        <v>5702</v>
      </c>
      <c r="C3811">
        <v>3</v>
      </c>
      <c r="D3811">
        <v>2</v>
      </c>
      <c r="E3811">
        <v>5</v>
      </c>
      <c r="F3811" t="s">
        <v>366</v>
      </c>
      <c r="G3811" t="s">
        <v>5903</v>
      </c>
      <c r="H3811">
        <v>7</v>
      </c>
      <c r="I3811">
        <v>101008</v>
      </c>
      <c r="J3811">
        <v>4</v>
      </c>
      <c r="K3811" t="s">
        <v>7309</v>
      </c>
      <c r="L3811">
        <v>0</v>
      </c>
      <c r="M3811" t="s">
        <v>5520</v>
      </c>
      <c r="N3811">
        <v>232649.39</v>
      </c>
      <c r="O3811">
        <v>175755.89</v>
      </c>
      <c r="P3811">
        <v>0</v>
      </c>
      <c r="Q3811">
        <v>115280.91</v>
      </c>
      <c r="R3811">
        <v>0</v>
      </c>
      <c r="S3811">
        <v>293124.37</v>
      </c>
    </row>
    <row r="3812" spans="1:19" x14ac:dyDescent="0.35">
      <c r="A3812">
        <v>2024</v>
      </c>
      <c r="B3812" t="s">
        <v>5702</v>
      </c>
      <c r="C3812">
        <v>3</v>
      </c>
      <c r="D3812">
        <v>2</v>
      </c>
      <c r="E3812">
        <v>10</v>
      </c>
      <c r="F3812" t="s">
        <v>380</v>
      </c>
      <c r="G3812" t="s">
        <v>5904</v>
      </c>
      <c r="H3812">
        <v>7</v>
      </c>
      <c r="I3812">
        <v>101008</v>
      </c>
      <c r="J3812">
        <v>6</v>
      </c>
      <c r="K3812" t="s">
        <v>7309</v>
      </c>
      <c r="L3812">
        <v>0</v>
      </c>
      <c r="M3812" t="s">
        <v>5520</v>
      </c>
      <c r="N3812">
        <v>94612.18</v>
      </c>
      <c r="O3812">
        <v>53320.97</v>
      </c>
      <c r="P3812">
        <v>0</v>
      </c>
      <c r="Q3812">
        <v>13244.63</v>
      </c>
      <c r="R3812">
        <v>0</v>
      </c>
      <c r="S3812">
        <v>134688.51999999999</v>
      </c>
    </row>
    <row r="3813" spans="1:19" x14ac:dyDescent="0.35">
      <c r="A3813">
        <v>2024</v>
      </c>
      <c r="B3813" t="s">
        <v>5702</v>
      </c>
      <c r="C3813">
        <v>3</v>
      </c>
      <c r="D3813">
        <v>2</v>
      </c>
      <c r="E3813">
        <v>11</v>
      </c>
      <c r="F3813" t="s">
        <v>383</v>
      </c>
      <c r="G3813" t="s">
        <v>6525</v>
      </c>
      <c r="H3813">
        <v>7</v>
      </c>
      <c r="I3813">
        <v>101008</v>
      </c>
      <c r="J3813">
        <v>3</v>
      </c>
      <c r="K3813" t="s">
        <v>7309</v>
      </c>
      <c r="L3813">
        <v>0</v>
      </c>
      <c r="M3813" t="s">
        <v>5520</v>
      </c>
      <c r="N3813">
        <v>155770.42000000001</v>
      </c>
      <c r="O3813">
        <v>75301.31</v>
      </c>
      <c r="P3813">
        <v>0</v>
      </c>
      <c r="Q3813">
        <v>16196.55</v>
      </c>
      <c r="R3813">
        <v>0</v>
      </c>
      <c r="S3813">
        <v>214875.18</v>
      </c>
    </row>
    <row r="3814" spans="1:19" x14ac:dyDescent="0.35">
      <c r="A3814">
        <v>2024</v>
      </c>
      <c r="B3814" t="s">
        <v>5905</v>
      </c>
      <c r="C3814">
        <v>4</v>
      </c>
      <c r="D3814">
        <v>2</v>
      </c>
      <c r="E3814">
        <v>1</v>
      </c>
      <c r="F3814" t="s">
        <v>388</v>
      </c>
      <c r="G3814" t="s">
        <v>7145</v>
      </c>
      <c r="H3814">
        <v>7</v>
      </c>
      <c r="I3814">
        <v>101008</v>
      </c>
      <c r="J3814">
        <v>5</v>
      </c>
      <c r="K3814" t="s">
        <v>7309</v>
      </c>
      <c r="L3814">
        <v>0</v>
      </c>
      <c r="M3814" t="s">
        <v>5520</v>
      </c>
      <c r="N3814">
        <v>27887.99</v>
      </c>
      <c r="O3814">
        <v>22728.19</v>
      </c>
      <c r="P3814">
        <v>0</v>
      </c>
      <c r="Q3814">
        <v>19856.34</v>
      </c>
      <c r="R3814">
        <v>0</v>
      </c>
      <c r="S3814">
        <v>30759.84</v>
      </c>
    </row>
    <row r="3815" spans="1:19" x14ac:dyDescent="0.35">
      <c r="A3815">
        <v>2024</v>
      </c>
      <c r="B3815" t="s">
        <v>5905</v>
      </c>
      <c r="C3815">
        <v>4</v>
      </c>
      <c r="D3815">
        <v>2</v>
      </c>
      <c r="E3815">
        <v>2</v>
      </c>
      <c r="F3815" t="s">
        <v>391</v>
      </c>
      <c r="G3815" t="s">
        <v>5906</v>
      </c>
      <c r="H3815">
        <v>7</v>
      </c>
      <c r="I3815">
        <v>101008</v>
      </c>
      <c r="J3815">
        <v>5</v>
      </c>
      <c r="K3815" t="s">
        <v>7309</v>
      </c>
      <c r="L3815">
        <v>0</v>
      </c>
      <c r="M3815" t="s">
        <v>5520</v>
      </c>
      <c r="N3815">
        <v>65976.63</v>
      </c>
      <c r="O3815">
        <v>36593.5</v>
      </c>
      <c r="P3815">
        <v>0</v>
      </c>
      <c r="Q3815">
        <v>24167.82</v>
      </c>
      <c r="R3815">
        <v>0</v>
      </c>
      <c r="S3815">
        <v>78402.31</v>
      </c>
    </row>
    <row r="3816" spans="1:19" x14ac:dyDescent="0.35">
      <c r="A3816">
        <v>2024</v>
      </c>
      <c r="B3816" t="s">
        <v>5905</v>
      </c>
      <c r="C3816">
        <v>4</v>
      </c>
      <c r="D3816">
        <v>2</v>
      </c>
      <c r="E3816">
        <v>3</v>
      </c>
      <c r="F3816" t="s">
        <v>394</v>
      </c>
      <c r="G3816" t="s">
        <v>6526</v>
      </c>
      <c r="H3816">
        <v>7</v>
      </c>
      <c r="I3816">
        <v>101008</v>
      </c>
      <c r="J3816">
        <v>2</v>
      </c>
      <c r="K3816" t="s">
        <v>7309</v>
      </c>
      <c r="L3816">
        <v>0</v>
      </c>
      <c r="M3816" t="s">
        <v>5520</v>
      </c>
      <c r="N3816">
        <v>38617.199999999997</v>
      </c>
      <c r="O3816">
        <v>0</v>
      </c>
      <c r="P3816">
        <v>0</v>
      </c>
      <c r="Q3816">
        <v>3669.07</v>
      </c>
      <c r="R3816">
        <v>0</v>
      </c>
      <c r="S3816">
        <v>34948.129999999997</v>
      </c>
    </row>
    <row r="3817" spans="1:19" x14ac:dyDescent="0.35">
      <c r="A3817">
        <v>2024</v>
      </c>
      <c r="B3817" t="s">
        <v>5905</v>
      </c>
      <c r="C3817">
        <v>4</v>
      </c>
      <c r="D3817">
        <v>2</v>
      </c>
      <c r="E3817">
        <v>4</v>
      </c>
      <c r="F3817" t="s">
        <v>397</v>
      </c>
      <c r="G3817" t="s">
        <v>5907</v>
      </c>
      <c r="H3817">
        <v>7</v>
      </c>
      <c r="I3817">
        <v>101008</v>
      </c>
      <c r="J3817">
        <v>4</v>
      </c>
      <c r="K3817" t="s">
        <v>7309</v>
      </c>
      <c r="L3817">
        <v>0</v>
      </c>
      <c r="M3817" t="s">
        <v>5520</v>
      </c>
      <c r="N3817">
        <v>21963.01</v>
      </c>
      <c r="O3817">
        <v>27194.240000000002</v>
      </c>
      <c r="P3817">
        <v>0</v>
      </c>
      <c r="Q3817">
        <v>22179.62</v>
      </c>
      <c r="R3817">
        <v>0</v>
      </c>
      <c r="S3817">
        <v>26977.63</v>
      </c>
    </row>
    <row r="3818" spans="1:19" x14ac:dyDescent="0.35">
      <c r="A3818">
        <v>2024</v>
      </c>
      <c r="B3818" t="s">
        <v>5905</v>
      </c>
      <c r="C3818">
        <v>4</v>
      </c>
      <c r="D3818">
        <v>2</v>
      </c>
      <c r="E3818">
        <v>5</v>
      </c>
      <c r="F3818" t="s">
        <v>400</v>
      </c>
      <c r="G3818" t="s">
        <v>5908</v>
      </c>
      <c r="H3818">
        <v>7</v>
      </c>
      <c r="I3818">
        <v>101008</v>
      </c>
      <c r="J3818">
        <v>5</v>
      </c>
      <c r="K3818" t="s">
        <v>7309</v>
      </c>
      <c r="L3818">
        <v>0</v>
      </c>
      <c r="M3818" t="s">
        <v>5520</v>
      </c>
      <c r="N3818">
        <v>98326.53</v>
      </c>
      <c r="O3818">
        <v>54365.36</v>
      </c>
      <c r="P3818">
        <v>0</v>
      </c>
      <c r="Q3818">
        <v>38557.699999999997</v>
      </c>
      <c r="R3818">
        <v>0</v>
      </c>
      <c r="S3818">
        <v>114134.19</v>
      </c>
    </row>
    <row r="3819" spans="1:19" x14ac:dyDescent="0.35">
      <c r="A3819">
        <v>2024</v>
      </c>
      <c r="B3819" t="s">
        <v>5905</v>
      </c>
      <c r="C3819">
        <v>4</v>
      </c>
      <c r="D3819">
        <v>2</v>
      </c>
      <c r="E3819">
        <v>6</v>
      </c>
      <c r="F3819" t="s">
        <v>403</v>
      </c>
      <c r="G3819" t="s">
        <v>5909</v>
      </c>
      <c r="H3819">
        <v>7</v>
      </c>
      <c r="I3819">
        <v>101008</v>
      </c>
      <c r="J3819">
        <v>5</v>
      </c>
      <c r="K3819" t="s">
        <v>7309</v>
      </c>
      <c r="L3819">
        <v>0</v>
      </c>
      <c r="M3819" t="s">
        <v>5520</v>
      </c>
      <c r="N3819">
        <v>62881.83</v>
      </c>
      <c r="O3819">
        <v>34568.620000000003</v>
      </c>
      <c r="P3819">
        <v>0</v>
      </c>
      <c r="Q3819">
        <v>23489.82</v>
      </c>
      <c r="R3819">
        <v>0</v>
      </c>
      <c r="S3819">
        <v>73960.63</v>
      </c>
    </row>
    <row r="3820" spans="1:19" x14ac:dyDescent="0.35">
      <c r="A3820">
        <v>2024</v>
      </c>
      <c r="B3820" t="s">
        <v>5905</v>
      </c>
      <c r="C3820">
        <v>4</v>
      </c>
      <c r="D3820">
        <v>2</v>
      </c>
      <c r="E3820">
        <v>7</v>
      </c>
      <c r="F3820" t="s">
        <v>406</v>
      </c>
      <c r="G3820" t="s">
        <v>6527</v>
      </c>
      <c r="H3820">
        <v>7</v>
      </c>
      <c r="I3820">
        <v>101008</v>
      </c>
      <c r="J3820">
        <v>4</v>
      </c>
      <c r="K3820" t="s">
        <v>7309</v>
      </c>
      <c r="L3820">
        <v>0</v>
      </c>
      <c r="M3820" t="s">
        <v>5520</v>
      </c>
      <c r="N3820">
        <v>68985.759999999995</v>
      </c>
      <c r="O3820">
        <v>49351.64</v>
      </c>
      <c r="P3820">
        <v>0</v>
      </c>
      <c r="Q3820">
        <v>16102.03</v>
      </c>
      <c r="R3820">
        <v>0</v>
      </c>
      <c r="S3820">
        <v>102235.37</v>
      </c>
    </row>
    <row r="3821" spans="1:19" x14ac:dyDescent="0.35">
      <c r="A3821">
        <v>2024</v>
      </c>
      <c r="B3821" t="s">
        <v>5905</v>
      </c>
      <c r="C3821">
        <v>4</v>
      </c>
      <c r="D3821">
        <v>2</v>
      </c>
      <c r="E3821">
        <v>8</v>
      </c>
      <c r="F3821" t="s">
        <v>409</v>
      </c>
      <c r="G3821" t="s">
        <v>7311</v>
      </c>
      <c r="H3821">
        <v>7</v>
      </c>
      <c r="I3821">
        <v>101008</v>
      </c>
      <c r="J3821">
        <v>5</v>
      </c>
      <c r="K3821" t="s">
        <v>7309</v>
      </c>
      <c r="L3821">
        <v>0</v>
      </c>
      <c r="M3821" t="s">
        <v>5520</v>
      </c>
      <c r="N3821">
        <v>55193.41</v>
      </c>
      <c r="O3821">
        <v>14679.77</v>
      </c>
      <c r="P3821">
        <v>0</v>
      </c>
      <c r="Q3821">
        <v>10894.57</v>
      </c>
      <c r="R3821">
        <v>0</v>
      </c>
      <c r="S3821">
        <v>58978.61</v>
      </c>
    </row>
    <row r="3822" spans="1:19" x14ac:dyDescent="0.35">
      <c r="A3822">
        <v>2024</v>
      </c>
      <c r="B3822" t="s">
        <v>5905</v>
      </c>
      <c r="C3822">
        <v>4</v>
      </c>
      <c r="D3822">
        <v>2</v>
      </c>
      <c r="E3822">
        <v>9</v>
      </c>
      <c r="F3822" t="s">
        <v>412</v>
      </c>
      <c r="G3822" t="s">
        <v>6528</v>
      </c>
      <c r="H3822">
        <v>7</v>
      </c>
      <c r="I3822">
        <v>101008</v>
      </c>
      <c r="J3822">
        <v>5</v>
      </c>
      <c r="K3822" t="s">
        <v>7309</v>
      </c>
      <c r="L3822">
        <v>0</v>
      </c>
      <c r="M3822" t="s">
        <v>5520</v>
      </c>
      <c r="N3822">
        <v>16951.759999999998</v>
      </c>
      <c r="O3822">
        <v>26104.71</v>
      </c>
      <c r="P3822">
        <v>0</v>
      </c>
      <c r="Q3822">
        <v>16118.21</v>
      </c>
      <c r="R3822">
        <v>0</v>
      </c>
      <c r="S3822">
        <v>26938.26</v>
      </c>
    </row>
    <row r="3823" spans="1:19" x14ac:dyDescent="0.35">
      <c r="A3823">
        <v>2024</v>
      </c>
      <c r="B3823" t="s">
        <v>5905</v>
      </c>
      <c r="C3823">
        <v>4</v>
      </c>
      <c r="D3823">
        <v>2</v>
      </c>
      <c r="E3823">
        <v>10</v>
      </c>
      <c r="F3823" t="s">
        <v>278</v>
      </c>
      <c r="G3823" t="s">
        <v>6529</v>
      </c>
      <c r="H3823">
        <v>7</v>
      </c>
      <c r="I3823">
        <v>101008</v>
      </c>
      <c r="J3823">
        <v>4</v>
      </c>
      <c r="K3823" t="s">
        <v>7309</v>
      </c>
      <c r="L3823">
        <v>0</v>
      </c>
      <c r="M3823" t="s">
        <v>5520</v>
      </c>
      <c r="N3823">
        <v>105699.53</v>
      </c>
      <c r="O3823">
        <v>14852.17</v>
      </c>
      <c r="P3823">
        <v>0</v>
      </c>
      <c r="Q3823">
        <v>4623.95</v>
      </c>
      <c r="R3823">
        <v>0</v>
      </c>
      <c r="S3823">
        <v>115927.75</v>
      </c>
    </row>
    <row r="3824" spans="1:19" x14ac:dyDescent="0.35">
      <c r="A3824">
        <v>2024</v>
      </c>
      <c r="B3824" t="s">
        <v>5905</v>
      </c>
      <c r="C3824">
        <v>4</v>
      </c>
      <c r="D3824">
        <v>2</v>
      </c>
      <c r="E3824">
        <v>11</v>
      </c>
      <c r="F3824" t="s">
        <v>417</v>
      </c>
      <c r="G3824" t="s">
        <v>6530</v>
      </c>
      <c r="H3824">
        <v>7</v>
      </c>
      <c r="I3824">
        <v>101008</v>
      </c>
      <c r="J3824">
        <v>4</v>
      </c>
      <c r="K3824" t="s">
        <v>7309</v>
      </c>
      <c r="L3824">
        <v>0</v>
      </c>
      <c r="M3824" t="s">
        <v>5520</v>
      </c>
      <c r="N3824">
        <v>14419.07</v>
      </c>
      <c r="O3824">
        <v>19128.75</v>
      </c>
      <c r="P3824">
        <v>0</v>
      </c>
      <c r="Q3824">
        <v>17504.37</v>
      </c>
      <c r="R3824">
        <v>0</v>
      </c>
      <c r="S3824">
        <v>16043.45</v>
      </c>
    </row>
    <row r="3825" spans="1:19" x14ac:dyDescent="0.35">
      <c r="A3825">
        <v>2024</v>
      </c>
      <c r="B3825" t="s">
        <v>5704</v>
      </c>
      <c r="C3825">
        <v>5</v>
      </c>
      <c r="D3825">
        <v>2</v>
      </c>
      <c r="E3825">
        <v>2</v>
      </c>
      <c r="F3825" t="s">
        <v>300</v>
      </c>
      <c r="G3825" t="s">
        <v>6531</v>
      </c>
      <c r="H3825">
        <v>7</v>
      </c>
      <c r="I3825">
        <v>101008</v>
      </c>
      <c r="J3825">
        <v>5</v>
      </c>
      <c r="K3825" t="s">
        <v>7309</v>
      </c>
      <c r="L3825">
        <v>0</v>
      </c>
      <c r="M3825" t="s">
        <v>5520</v>
      </c>
      <c r="N3825">
        <v>93987.8</v>
      </c>
      <c r="O3825">
        <v>0</v>
      </c>
      <c r="P3825">
        <v>0</v>
      </c>
      <c r="Q3825">
        <v>0</v>
      </c>
      <c r="R3825">
        <v>0</v>
      </c>
      <c r="S3825">
        <v>93987.8</v>
      </c>
    </row>
    <row r="3826" spans="1:19" x14ac:dyDescent="0.35">
      <c r="A3826">
        <v>2024</v>
      </c>
      <c r="B3826" t="s">
        <v>5736</v>
      </c>
      <c r="C3826">
        <v>6</v>
      </c>
      <c r="D3826">
        <v>2</v>
      </c>
      <c r="E3826">
        <v>2</v>
      </c>
      <c r="F3826" t="s">
        <v>431</v>
      </c>
      <c r="G3826" t="s">
        <v>6532</v>
      </c>
      <c r="H3826">
        <v>7</v>
      </c>
      <c r="I3826">
        <v>101008</v>
      </c>
      <c r="J3826">
        <v>3</v>
      </c>
      <c r="K3826" t="s">
        <v>7309</v>
      </c>
      <c r="L3826">
        <v>0</v>
      </c>
      <c r="M3826" t="s">
        <v>5520</v>
      </c>
      <c r="N3826">
        <v>28768.75</v>
      </c>
      <c r="O3826">
        <v>20165.330000000002</v>
      </c>
      <c r="P3826">
        <v>0</v>
      </c>
      <c r="Q3826">
        <v>14605.21</v>
      </c>
      <c r="R3826">
        <v>0</v>
      </c>
      <c r="S3826">
        <v>34328.870000000003</v>
      </c>
    </row>
    <row r="3827" spans="1:19" x14ac:dyDescent="0.35">
      <c r="A3827">
        <v>2024</v>
      </c>
      <c r="B3827" t="s">
        <v>5736</v>
      </c>
      <c r="C3827">
        <v>6</v>
      </c>
      <c r="D3827">
        <v>2</v>
      </c>
      <c r="E3827">
        <v>4</v>
      </c>
      <c r="F3827" t="s">
        <v>369</v>
      </c>
      <c r="G3827" t="s">
        <v>6533</v>
      </c>
      <c r="H3827">
        <v>7</v>
      </c>
      <c r="I3827">
        <v>101008</v>
      </c>
      <c r="J3827">
        <v>3</v>
      </c>
      <c r="K3827" t="s">
        <v>7309</v>
      </c>
      <c r="L3827">
        <v>0</v>
      </c>
      <c r="M3827" t="s">
        <v>5520</v>
      </c>
      <c r="N3827">
        <v>16833.16</v>
      </c>
      <c r="O3827">
        <v>23386.83</v>
      </c>
      <c r="P3827">
        <v>0</v>
      </c>
      <c r="Q3827">
        <v>16663.490000000002</v>
      </c>
      <c r="R3827">
        <v>0</v>
      </c>
      <c r="S3827">
        <v>23556.5</v>
      </c>
    </row>
    <row r="3828" spans="1:19" x14ac:dyDescent="0.35">
      <c r="A3828">
        <v>2024</v>
      </c>
      <c r="B3828" t="s">
        <v>5736</v>
      </c>
      <c r="C3828">
        <v>6</v>
      </c>
      <c r="D3828">
        <v>2</v>
      </c>
      <c r="E3828">
        <v>5</v>
      </c>
      <c r="F3828" t="s">
        <v>300</v>
      </c>
      <c r="G3828" t="s">
        <v>6534</v>
      </c>
      <c r="H3828">
        <v>7</v>
      </c>
      <c r="I3828">
        <v>101008</v>
      </c>
      <c r="J3828">
        <v>4</v>
      </c>
      <c r="K3828" t="s">
        <v>7309</v>
      </c>
      <c r="L3828">
        <v>0</v>
      </c>
      <c r="M3828" t="s">
        <v>5520</v>
      </c>
      <c r="N3828">
        <v>110218.03</v>
      </c>
      <c r="O3828">
        <v>63744.23</v>
      </c>
      <c r="P3828">
        <v>0</v>
      </c>
      <c r="Q3828">
        <v>30746.06</v>
      </c>
      <c r="R3828">
        <v>0</v>
      </c>
      <c r="S3828">
        <v>143216.20000000001</v>
      </c>
    </row>
    <row r="3829" spans="1:19" x14ac:dyDescent="0.35">
      <c r="A3829">
        <v>2024</v>
      </c>
      <c r="B3829" t="s">
        <v>5736</v>
      </c>
      <c r="C3829">
        <v>6</v>
      </c>
      <c r="D3829">
        <v>2</v>
      </c>
      <c r="E3829">
        <v>6</v>
      </c>
      <c r="F3829" t="s">
        <v>254</v>
      </c>
      <c r="G3829" t="s">
        <v>6535</v>
      </c>
      <c r="H3829">
        <v>7</v>
      </c>
      <c r="I3829">
        <v>101008</v>
      </c>
      <c r="J3829">
        <v>3</v>
      </c>
      <c r="K3829" t="s">
        <v>7309</v>
      </c>
      <c r="L3829">
        <v>0</v>
      </c>
      <c r="M3829" t="s">
        <v>5520</v>
      </c>
      <c r="N3829">
        <v>80354.41</v>
      </c>
      <c r="O3829">
        <v>42378.3</v>
      </c>
      <c r="P3829">
        <v>0</v>
      </c>
      <c r="Q3829">
        <v>26605.759999999998</v>
      </c>
      <c r="R3829">
        <v>0</v>
      </c>
      <c r="S3829">
        <v>96126.95</v>
      </c>
    </row>
    <row r="3830" spans="1:19" x14ac:dyDescent="0.35">
      <c r="A3830">
        <v>2024</v>
      </c>
      <c r="B3830" t="s">
        <v>5736</v>
      </c>
      <c r="C3830">
        <v>6</v>
      </c>
      <c r="D3830">
        <v>2</v>
      </c>
      <c r="E3830">
        <v>9</v>
      </c>
      <c r="F3830" t="s">
        <v>442</v>
      </c>
      <c r="G3830" t="s">
        <v>6172</v>
      </c>
      <c r="H3830">
        <v>7</v>
      </c>
      <c r="I3830">
        <v>101008</v>
      </c>
      <c r="J3830">
        <v>101</v>
      </c>
      <c r="K3830" t="s">
        <v>7310</v>
      </c>
      <c r="L3830">
        <v>0</v>
      </c>
      <c r="M3830" t="s">
        <v>5520</v>
      </c>
      <c r="N3830">
        <v>227452.22</v>
      </c>
      <c r="O3830">
        <v>52014.98</v>
      </c>
      <c r="P3830">
        <v>0</v>
      </c>
      <c r="Q3830">
        <v>71668.320000000007</v>
      </c>
      <c r="R3830">
        <v>0</v>
      </c>
      <c r="S3830">
        <v>207798.88</v>
      </c>
    </row>
    <row r="3831" spans="1:19" x14ac:dyDescent="0.35">
      <c r="A3831">
        <v>2024</v>
      </c>
      <c r="B3831" t="s">
        <v>5736</v>
      </c>
      <c r="C3831">
        <v>6</v>
      </c>
      <c r="D3831">
        <v>2</v>
      </c>
      <c r="E3831">
        <v>11</v>
      </c>
      <c r="F3831" t="s">
        <v>125</v>
      </c>
      <c r="G3831" t="s">
        <v>5737</v>
      </c>
      <c r="H3831">
        <v>7</v>
      </c>
      <c r="I3831">
        <v>101008</v>
      </c>
      <c r="J3831">
        <v>5</v>
      </c>
      <c r="K3831" t="s">
        <v>7309</v>
      </c>
      <c r="L3831">
        <v>0</v>
      </c>
      <c r="M3831" t="s">
        <v>5520</v>
      </c>
      <c r="N3831">
        <v>28075.1</v>
      </c>
      <c r="O3831">
        <v>28458.74</v>
      </c>
      <c r="P3831">
        <v>0</v>
      </c>
      <c r="Q3831">
        <v>21029.8</v>
      </c>
      <c r="R3831">
        <v>0</v>
      </c>
      <c r="S3831">
        <v>35504.04</v>
      </c>
    </row>
    <row r="3832" spans="1:19" x14ac:dyDescent="0.35">
      <c r="A3832">
        <v>2024</v>
      </c>
      <c r="B3832" t="s">
        <v>5910</v>
      </c>
      <c r="C3832">
        <v>7</v>
      </c>
      <c r="D3832">
        <v>2</v>
      </c>
      <c r="E3832">
        <v>2</v>
      </c>
      <c r="F3832" t="s">
        <v>300</v>
      </c>
      <c r="G3832" t="s">
        <v>6173</v>
      </c>
      <c r="H3832">
        <v>7</v>
      </c>
      <c r="I3832">
        <v>101008</v>
      </c>
      <c r="J3832">
        <v>4</v>
      </c>
      <c r="K3832" t="s">
        <v>7309</v>
      </c>
      <c r="L3832">
        <v>0</v>
      </c>
      <c r="M3832" t="s">
        <v>5520</v>
      </c>
      <c r="N3832">
        <v>73311.179999999993</v>
      </c>
      <c r="O3832">
        <v>169927.03</v>
      </c>
      <c r="P3832">
        <v>0</v>
      </c>
      <c r="Q3832">
        <v>121716.81</v>
      </c>
      <c r="R3832">
        <v>0</v>
      </c>
      <c r="S3832">
        <v>121521.4</v>
      </c>
    </row>
    <row r="3833" spans="1:19" x14ac:dyDescent="0.35">
      <c r="A3833">
        <v>2024</v>
      </c>
      <c r="B3833" t="s">
        <v>5910</v>
      </c>
      <c r="C3833">
        <v>7</v>
      </c>
      <c r="D3833">
        <v>2</v>
      </c>
      <c r="E3833">
        <v>3</v>
      </c>
      <c r="F3833" t="s">
        <v>455</v>
      </c>
      <c r="G3833" t="s">
        <v>5912</v>
      </c>
      <c r="H3833">
        <v>7</v>
      </c>
      <c r="I3833">
        <v>101008</v>
      </c>
      <c r="J3833">
        <v>7</v>
      </c>
      <c r="K3833" t="s">
        <v>7309</v>
      </c>
      <c r="L3833">
        <v>0</v>
      </c>
      <c r="M3833" t="s">
        <v>5520</v>
      </c>
      <c r="N3833">
        <v>50723.71</v>
      </c>
      <c r="O3833">
        <v>0</v>
      </c>
      <c r="P3833">
        <v>0</v>
      </c>
      <c r="Q3833">
        <v>46936.84</v>
      </c>
      <c r="R3833">
        <v>0</v>
      </c>
      <c r="S3833">
        <v>3786.87</v>
      </c>
    </row>
    <row r="3834" spans="1:19" x14ac:dyDescent="0.35">
      <c r="A3834">
        <v>2024</v>
      </c>
      <c r="B3834" t="s">
        <v>5624</v>
      </c>
      <c r="C3834">
        <v>8</v>
      </c>
      <c r="D3834">
        <v>2</v>
      </c>
      <c r="E3834">
        <v>1</v>
      </c>
      <c r="F3834" t="s">
        <v>291</v>
      </c>
      <c r="G3834" t="s">
        <v>6536</v>
      </c>
      <c r="H3834">
        <v>7</v>
      </c>
      <c r="I3834">
        <v>101008</v>
      </c>
      <c r="J3834">
        <v>3</v>
      </c>
      <c r="K3834" t="s">
        <v>7309</v>
      </c>
      <c r="L3834">
        <v>0</v>
      </c>
      <c r="M3834" t="s">
        <v>5520</v>
      </c>
      <c r="N3834">
        <v>31521.22</v>
      </c>
      <c r="O3834">
        <v>15279.48</v>
      </c>
      <c r="P3834">
        <v>0</v>
      </c>
      <c r="Q3834">
        <v>9632.81</v>
      </c>
      <c r="R3834">
        <v>0</v>
      </c>
      <c r="S3834">
        <v>37167.89</v>
      </c>
    </row>
    <row r="3835" spans="1:19" x14ac:dyDescent="0.35">
      <c r="A3835">
        <v>2024</v>
      </c>
      <c r="B3835" t="s">
        <v>5624</v>
      </c>
      <c r="C3835">
        <v>8</v>
      </c>
      <c r="D3835">
        <v>2</v>
      </c>
      <c r="E3835">
        <v>3</v>
      </c>
      <c r="F3835" t="s">
        <v>465</v>
      </c>
      <c r="G3835" t="s">
        <v>5706</v>
      </c>
      <c r="H3835">
        <v>7</v>
      </c>
      <c r="I3835">
        <v>101008</v>
      </c>
      <c r="J3835">
        <v>4</v>
      </c>
      <c r="K3835" t="s">
        <v>7309</v>
      </c>
      <c r="L3835">
        <v>0</v>
      </c>
      <c r="M3835" t="s">
        <v>5520</v>
      </c>
      <c r="N3835">
        <v>21142.67</v>
      </c>
      <c r="O3835">
        <v>16256.13</v>
      </c>
      <c r="P3835">
        <v>0</v>
      </c>
      <c r="Q3835">
        <v>7121</v>
      </c>
      <c r="R3835">
        <v>0</v>
      </c>
      <c r="S3835">
        <v>30277.8</v>
      </c>
    </row>
    <row r="3836" spans="1:19" x14ac:dyDescent="0.35">
      <c r="A3836">
        <v>2024</v>
      </c>
      <c r="B3836" t="s">
        <v>5624</v>
      </c>
      <c r="C3836">
        <v>8</v>
      </c>
      <c r="D3836">
        <v>2</v>
      </c>
      <c r="E3836">
        <v>4</v>
      </c>
      <c r="F3836" t="s">
        <v>354</v>
      </c>
      <c r="G3836" t="s">
        <v>5914</v>
      </c>
      <c r="H3836">
        <v>7</v>
      </c>
      <c r="I3836">
        <v>101008</v>
      </c>
      <c r="J3836">
        <v>7</v>
      </c>
      <c r="K3836" t="s">
        <v>7309</v>
      </c>
      <c r="L3836">
        <v>0</v>
      </c>
      <c r="M3836" t="s">
        <v>5520</v>
      </c>
      <c r="N3836">
        <v>141097.31</v>
      </c>
      <c r="O3836">
        <v>39546.839999999997</v>
      </c>
      <c r="P3836">
        <v>0</v>
      </c>
      <c r="Q3836">
        <v>24143.84</v>
      </c>
      <c r="R3836">
        <v>0</v>
      </c>
      <c r="S3836">
        <v>156500.31</v>
      </c>
    </row>
    <row r="3837" spans="1:19" x14ac:dyDescent="0.35">
      <c r="A3837">
        <v>2024</v>
      </c>
      <c r="B3837" t="s">
        <v>5624</v>
      </c>
      <c r="C3837">
        <v>8</v>
      </c>
      <c r="D3837">
        <v>2</v>
      </c>
      <c r="E3837">
        <v>6</v>
      </c>
      <c r="F3837" t="s">
        <v>473</v>
      </c>
      <c r="G3837" t="s">
        <v>5915</v>
      </c>
      <c r="H3837">
        <v>7</v>
      </c>
      <c r="I3837">
        <v>101008</v>
      </c>
      <c r="J3837">
        <v>5</v>
      </c>
      <c r="K3837" t="s">
        <v>7309</v>
      </c>
      <c r="L3837">
        <v>0</v>
      </c>
      <c r="M3837" t="s">
        <v>5520</v>
      </c>
      <c r="N3837">
        <v>90952.24</v>
      </c>
      <c r="O3837">
        <v>49286.54</v>
      </c>
      <c r="P3837">
        <v>0</v>
      </c>
      <c r="Q3837">
        <v>23767.35</v>
      </c>
      <c r="R3837">
        <v>0</v>
      </c>
      <c r="S3837">
        <v>116471.43</v>
      </c>
    </row>
    <row r="3838" spans="1:19" x14ac:dyDescent="0.35">
      <c r="A3838">
        <v>2024</v>
      </c>
      <c r="B3838" t="s">
        <v>5624</v>
      </c>
      <c r="C3838">
        <v>8</v>
      </c>
      <c r="D3838">
        <v>2</v>
      </c>
      <c r="E3838">
        <v>8</v>
      </c>
      <c r="F3838" t="s">
        <v>254</v>
      </c>
      <c r="G3838" t="s">
        <v>5916</v>
      </c>
      <c r="H3838">
        <v>7</v>
      </c>
      <c r="I3838">
        <v>101008</v>
      </c>
      <c r="J3838">
        <v>4</v>
      </c>
      <c r="K3838" t="s">
        <v>7309</v>
      </c>
      <c r="L3838">
        <v>0</v>
      </c>
      <c r="M3838" t="s">
        <v>5520</v>
      </c>
      <c r="N3838">
        <v>138287.17000000001</v>
      </c>
      <c r="O3838">
        <v>107658.06</v>
      </c>
      <c r="P3838">
        <v>0</v>
      </c>
      <c r="Q3838">
        <v>102181.48</v>
      </c>
      <c r="R3838">
        <v>0</v>
      </c>
      <c r="S3838">
        <v>143763.75</v>
      </c>
    </row>
    <row r="3839" spans="1:19" x14ac:dyDescent="0.35">
      <c r="A3839">
        <v>2024</v>
      </c>
      <c r="B3839" t="s">
        <v>5624</v>
      </c>
      <c r="C3839">
        <v>8</v>
      </c>
      <c r="D3839">
        <v>2</v>
      </c>
      <c r="E3839">
        <v>9</v>
      </c>
      <c r="F3839" t="s">
        <v>480</v>
      </c>
      <c r="G3839" t="s">
        <v>5625</v>
      </c>
      <c r="H3839">
        <v>7</v>
      </c>
      <c r="I3839">
        <v>101008</v>
      </c>
      <c r="J3839">
        <v>6</v>
      </c>
      <c r="K3839" t="s">
        <v>7309</v>
      </c>
      <c r="L3839">
        <v>0</v>
      </c>
      <c r="M3839" t="s">
        <v>5520</v>
      </c>
      <c r="N3839">
        <v>66958.92</v>
      </c>
      <c r="O3839">
        <v>37174.21</v>
      </c>
      <c r="P3839">
        <v>0</v>
      </c>
      <c r="Q3839">
        <v>22629.06</v>
      </c>
      <c r="R3839">
        <v>0</v>
      </c>
      <c r="S3839">
        <v>81504.070000000007</v>
      </c>
    </row>
    <row r="3840" spans="1:19" x14ac:dyDescent="0.35">
      <c r="A3840">
        <v>2024</v>
      </c>
      <c r="B3840" t="s">
        <v>5624</v>
      </c>
      <c r="C3840">
        <v>8</v>
      </c>
      <c r="D3840">
        <v>2</v>
      </c>
      <c r="E3840">
        <v>10</v>
      </c>
      <c r="F3840" t="s">
        <v>311</v>
      </c>
      <c r="G3840" t="s">
        <v>6537</v>
      </c>
      <c r="H3840">
        <v>7</v>
      </c>
      <c r="I3840">
        <v>101008</v>
      </c>
      <c r="J3840">
        <v>3</v>
      </c>
      <c r="K3840" t="s">
        <v>7309</v>
      </c>
      <c r="L3840">
        <v>0</v>
      </c>
      <c r="M3840" t="s">
        <v>5520</v>
      </c>
      <c r="N3840">
        <v>29032.71</v>
      </c>
      <c r="O3840">
        <v>9393.02</v>
      </c>
      <c r="P3840">
        <v>0</v>
      </c>
      <c r="Q3840">
        <v>8071.67</v>
      </c>
      <c r="R3840">
        <v>0</v>
      </c>
      <c r="S3840">
        <v>30354.06</v>
      </c>
    </row>
    <row r="3841" spans="1:19" x14ac:dyDescent="0.35">
      <c r="A3841">
        <v>2024</v>
      </c>
      <c r="B3841" t="s">
        <v>5624</v>
      </c>
      <c r="C3841">
        <v>8</v>
      </c>
      <c r="D3841">
        <v>2</v>
      </c>
      <c r="E3841">
        <v>11</v>
      </c>
      <c r="F3841" t="s">
        <v>262</v>
      </c>
      <c r="G3841" t="s">
        <v>5917</v>
      </c>
      <c r="H3841">
        <v>7</v>
      </c>
      <c r="I3841">
        <v>101008</v>
      </c>
      <c r="J3841">
        <v>4</v>
      </c>
      <c r="K3841" t="s">
        <v>7309</v>
      </c>
      <c r="L3841">
        <v>0</v>
      </c>
      <c r="M3841" t="s">
        <v>5520</v>
      </c>
      <c r="N3841">
        <v>245964.28</v>
      </c>
      <c r="O3841">
        <v>76954.17</v>
      </c>
      <c r="P3841">
        <v>0</v>
      </c>
      <c r="Q3841">
        <v>45844.53</v>
      </c>
      <c r="R3841">
        <v>0</v>
      </c>
      <c r="S3841">
        <v>277073.91999999998</v>
      </c>
    </row>
    <row r="3842" spans="1:19" x14ac:dyDescent="0.35">
      <c r="A3842">
        <v>2024</v>
      </c>
      <c r="B3842" t="s">
        <v>5624</v>
      </c>
      <c r="C3842">
        <v>8</v>
      </c>
      <c r="D3842">
        <v>2</v>
      </c>
      <c r="E3842">
        <v>14</v>
      </c>
      <c r="F3842" t="s">
        <v>125</v>
      </c>
      <c r="G3842" t="s">
        <v>5918</v>
      </c>
      <c r="H3842">
        <v>7</v>
      </c>
      <c r="I3842">
        <v>101008</v>
      </c>
      <c r="J3842">
        <v>3</v>
      </c>
      <c r="K3842" t="s">
        <v>7309</v>
      </c>
      <c r="L3842">
        <v>0</v>
      </c>
      <c r="M3842" t="s">
        <v>5520</v>
      </c>
      <c r="N3842">
        <v>11926.72</v>
      </c>
      <c r="O3842">
        <v>26790.97</v>
      </c>
      <c r="P3842">
        <v>0</v>
      </c>
      <c r="Q3842">
        <v>15006.98</v>
      </c>
      <c r="R3842">
        <v>0</v>
      </c>
      <c r="S3842">
        <v>23710.71</v>
      </c>
    </row>
    <row r="3843" spans="1:19" x14ac:dyDescent="0.35">
      <c r="A3843">
        <v>2024</v>
      </c>
      <c r="B3843" t="s">
        <v>5668</v>
      </c>
      <c r="C3843">
        <v>9</v>
      </c>
      <c r="D3843">
        <v>2</v>
      </c>
      <c r="E3843">
        <v>1</v>
      </c>
      <c r="F3843" t="s">
        <v>291</v>
      </c>
      <c r="G3843" t="s">
        <v>5919</v>
      </c>
      <c r="H3843">
        <v>7</v>
      </c>
      <c r="I3843">
        <v>101008</v>
      </c>
      <c r="J3843">
        <v>4</v>
      </c>
      <c r="K3843" t="s">
        <v>7309</v>
      </c>
      <c r="L3843">
        <v>0</v>
      </c>
      <c r="M3843" t="s">
        <v>5520</v>
      </c>
      <c r="N3843">
        <v>50810.95</v>
      </c>
      <c r="O3843">
        <v>0</v>
      </c>
      <c r="P3843">
        <v>0</v>
      </c>
      <c r="Q3843">
        <v>20028.490000000002</v>
      </c>
      <c r="R3843">
        <v>0</v>
      </c>
      <c r="S3843">
        <v>30782.46</v>
      </c>
    </row>
    <row r="3844" spans="1:19" x14ac:dyDescent="0.35">
      <c r="A3844">
        <v>2024</v>
      </c>
      <c r="B3844" t="s">
        <v>5668</v>
      </c>
      <c r="C3844">
        <v>9</v>
      </c>
      <c r="D3844">
        <v>2</v>
      </c>
      <c r="E3844">
        <v>2</v>
      </c>
      <c r="F3844" t="s">
        <v>497</v>
      </c>
      <c r="G3844" t="s">
        <v>5921</v>
      </c>
      <c r="H3844">
        <v>7</v>
      </c>
      <c r="I3844">
        <v>101008</v>
      </c>
      <c r="J3844">
        <v>5</v>
      </c>
      <c r="K3844" t="s">
        <v>7309</v>
      </c>
      <c r="L3844">
        <v>0</v>
      </c>
      <c r="M3844" t="s">
        <v>5520</v>
      </c>
      <c r="N3844">
        <v>31839.94</v>
      </c>
      <c r="O3844">
        <v>18701.560000000001</v>
      </c>
      <c r="P3844">
        <v>0</v>
      </c>
      <c r="Q3844">
        <v>10450.950000000001</v>
      </c>
      <c r="R3844">
        <v>0</v>
      </c>
      <c r="S3844">
        <v>40090.550000000003</v>
      </c>
    </row>
    <row r="3845" spans="1:19" x14ac:dyDescent="0.35">
      <c r="A3845">
        <v>2024</v>
      </c>
      <c r="B3845" t="s">
        <v>5668</v>
      </c>
      <c r="C3845">
        <v>9</v>
      </c>
      <c r="D3845">
        <v>2</v>
      </c>
      <c r="E3845">
        <v>3</v>
      </c>
      <c r="F3845" t="s">
        <v>500</v>
      </c>
      <c r="G3845" t="s">
        <v>5922</v>
      </c>
      <c r="H3845">
        <v>7</v>
      </c>
      <c r="I3845">
        <v>101008</v>
      </c>
      <c r="J3845">
        <v>6</v>
      </c>
      <c r="K3845" t="s">
        <v>7309</v>
      </c>
      <c r="L3845">
        <v>0</v>
      </c>
      <c r="M3845" t="s">
        <v>5520</v>
      </c>
      <c r="N3845">
        <v>74969.78</v>
      </c>
      <c r="O3845">
        <v>44665.34</v>
      </c>
      <c r="P3845">
        <v>0</v>
      </c>
      <c r="Q3845">
        <v>26512.65</v>
      </c>
      <c r="R3845">
        <v>0</v>
      </c>
      <c r="S3845">
        <v>93122.47</v>
      </c>
    </row>
    <row r="3846" spans="1:19" x14ac:dyDescent="0.35">
      <c r="A3846">
        <v>2024</v>
      </c>
      <c r="B3846" t="s">
        <v>5668</v>
      </c>
      <c r="C3846">
        <v>9</v>
      </c>
      <c r="D3846">
        <v>2</v>
      </c>
      <c r="E3846">
        <v>5</v>
      </c>
      <c r="F3846" t="s">
        <v>431</v>
      </c>
      <c r="G3846" t="s">
        <v>5923</v>
      </c>
      <c r="H3846">
        <v>7</v>
      </c>
      <c r="I3846">
        <v>101008</v>
      </c>
      <c r="J3846">
        <v>6</v>
      </c>
      <c r="K3846" t="s">
        <v>7309</v>
      </c>
      <c r="L3846">
        <v>0</v>
      </c>
      <c r="M3846" t="s">
        <v>5520</v>
      </c>
      <c r="N3846">
        <v>161748.75</v>
      </c>
      <c r="O3846">
        <v>57393.81</v>
      </c>
      <c r="P3846">
        <v>0</v>
      </c>
      <c r="Q3846">
        <v>34654.17</v>
      </c>
      <c r="R3846">
        <v>0</v>
      </c>
      <c r="S3846">
        <v>184488.39</v>
      </c>
    </row>
    <row r="3847" spans="1:19" x14ac:dyDescent="0.35">
      <c r="A3847">
        <v>2024</v>
      </c>
      <c r="B3847" t="s">
        <v>5668</v>
      </c>
      <c r="C3847">
        <v>9</v>
      </c>
      <c r="D3847">
        <v>2</v>
      </c>
      <c r="E3847">
        <v>6</v>
      </c>
      <c r="F3847" t="s">
        <v>470</v>
      </c>
      <c r="G3847" t="s">
        <v>5669</v>
      </c>
      <c r="H3847">
        <v>7</v>
      </c>
      <c r="I3847">
        <v>101008</v>
      </c>
      <c r="J3847" t="s">
        <v>7312</v>
      </c>
      <c r="K3847" t="s">
        <v>7309</v>
      </c>
      <c r="L3847">
        <v>0</v>
      </c>
      <c r="M3847" t="s">
        <v>5520</v>
      </c>
      <c r="N3847">
        <v>72563.509999999995</v>
      </c>
      <c r="O3847">
        <v>17976.55</v>
      </c>
      <c r="P3847">
        <v>0</v>
      </c>
      <c r="Q3847">
        <v>27021.1</v>
      </c>
      <c r="R3847">
        <v>0</v>
      </c>
      <c r="S3847">
        <v>63518.96</v>
      </c>
    </row>
    <row r="3848" spans="1:19" x14ac:dyDescent="0.35">
      <c r="A3848">
        <v>2024</v>
      </c>
      <c r="B3848" t="s">
        <v>5668</v>
      </c>
      <c r="C3848">
        <v>9</v>
      </c>
      <c r="D3848">
        <v>2</v>
      </c>
      <c r="E3848">
        <v>8</v>
      </c>
      <c r="F3848" t="s">
        <v>369</v>
      </c>
      <c r="G3848" t="s">
        <v>5924</v>
      </c>
      <c r="H3848">
        <v>7</v>
      </c>
      <c r="I3848">
        <v>101008</v>
      </c>
      <c r="J3848">
        <v>6</v>
      </c>
      <c r="K3848" t="s">
        <v>7309</v>
      </c>
      <c r="L3848">
        <v>0</v>
      </c>
      <c r="M3848" t="s">
        <v>5520</v>
      </c>
      <c r="N3848">
        <v>67606.63</v>
      </c>
      <c r="O3848">
        <v>26560.6</v>
      </c>
      <c r="P3848">
        <v>0</v>
      </c>
      <c r="Q3848">
        <v>13386.54</v>
      </c>
      <c r="R3848">
        <v>0</v>
      </c>
      <c r="S3848">
        <v>80780.69</v>
      </c>
    </row>
    <row r="3849" spans="1:19" x14ac:dyDescent="0.35">
      <c r="A3849">
        <v>2024</v>
      </c>
      <c r="B3849" t="s">
        <v>5668</v>
      </c>
      <c r="C3849">
        <v>9</v>
      </c>
      <c r="D3849">
        <v>2</v>
      </c>
      <c r="E3849">
        <v>9</v>
      </c>
      <c r="F3849" t="s">
        <v>300</v>
      </c>
      <c r="G3849" t="s">
        <v>6539</v>
      </c>
      <c r="H3849">
        <v>7</v>
      </c>
      <c r="I3849">
        <v>101008</v>
      </c>
      <c r="J3849">
        <v>4</v>
      </c>
      <c r="K3849" t="s">
        <v>7309</v>
      </c>
      <c r="L3849">
        <v>0</v>
      </c>
      <c r="M3849" t="s">
        <v>5520</v>
      </c>
      <c r="N3849">
        <v>214293.96</v>
      </c>
      <c r="O3849">
        <v>49137.83</v>
      </c>
      <c r="P3849">
        <v>0</v>
      </c>
      <c r="Q3849">
        <v>19422.259999999998</v>
      </c>
      <c r="R3849">
        <v>0</v>
      </c>
      <c r="S3849">
        <v>244009.53</v>
      </c>
    </row>
    <row r="3850" spans="1:19" x14ac:dyDescent="0.35">
      <c r="A3850">
        <v>2024</v>
      </c>
      <c r="B3850" t="s">
        <v>5668</v>
      </c>
      <c r="C3850">
        <v>9</v>
      </c>
      <c r="D3850">
        <v>2</v>
      </c>
      <c r="E3850">
        <v>10</v>
      </c>
      <c r="F3850" t="s">
        <v>254</v>
      </c>
      <c r="G3850" t="s">
        <v>5925</v>
      </c>
      <c r="H3850">
        <v>7</v>
      </c>
      <c r="I3850">
        <v>101008</v>
      </c>
      <c r="J3850">
        <v>5</v>
      </c>
      <c r="K3850" t="s">
        <v>7309</v>
      </c>
      <c r="L3850">
        <v>0</v>
      </c>
      <c r="M3850" t="s">
        <v>5520</v>
      </c>
      <c r="N3850">
        <v>5855.38</v>
      </c>
      <c r="O3850">
        <v>13193.57</v>
      </c>
      <c r="P3850">
        <v>0</v>
      </c>
      <c r="Q3850">
        <v>13272.76</v>
      </c>
      <c r="R3850">
        <v>0</v>
      </c>
      <c r="S3850">
        <v>5776.19</v>
      </c>
    </row>
    <row r="3851" spans="1:19" x14ac:dyDescent="0.35">
      <c r="A3851">
        <v>2024</v>
      </c>
      <c r="B3851" t="s">
        <v>5668</v>
      </c>
      <c r="C3851">
        <v>9</v>
      </c>
      <c r="D3851">
        <v>2</v>
      </c>
      <c r="E3851">
        <v>12</v>
      </c>
      <c r="F3851" t="s">
        <v>510</v>
      </c>
      <c r="G3851" t="s">
        <v>7147</v>
      </c>
      <c r="H3851">
        <v>7</v>
      </c>
      <c r="I3851">
        <v>101008</v>
      </c>
      <c r="J3851">
        <v>3</v>
      </c>
      <c r="K3851" t="s">
        <v>7309</v>
      </c>
      <c r="L3851">
        <v>0</v>
      </c>
      <c r="M3851" t="s">
        <v>5520</v>
      </c>
      <c r="N3851">
        <v>50582.19</v>
      </c>
      <c r="O3851">
        <v>38301.870000000003</v>
      </c>
      <c r="P3851">
        <v>0</v>
      </c>
      <c r="Q3851">
        <v>40354.769999999997</v>
      </c>
      <c r="R3851">
        <v>0</v>
      </c>
      <c r="S3851">
        <v>48529.29</v>
      </c>
    </row>
    <row r="3852" spans="1:19" x14ac:dyDescent="0.35">
      <c r="A3852">
        <v>2024</v>
      </c>
      <c r="B3852" t="s">
        <v>5798</v>
      </c>
      <c r="C3852">
        <v>10</v>
      </c>
      <c r="D3852">
        <v>2</v>
      </c>
      <c r="E3852">
        <v>1</v>
      </c>
      <c r="F3852" t="s">
        <v>497</v>
      </c>
      <c r="G3852" t="s">
        <v>7148</v>
      </c>
      <c r="H3852">
        <v>7</v>
      </c>
      <c r="I3852">
        <v>101008</v>
      </c>
      <c r="J3852">
        <v>1</v>
      </c>
      <c r="K3852" t="s">
        <v>7309</v>
      </c>
      <c r="L3852">
        <v>0</v>
      </c>
      <c r="M3852" t="s">
        <v>5520</v>
      </c>
      <c r="N3852">
        <v>3439.62</v>
      </c>
      <c r="O3852">
        <v>11999.97</v>
      </c>
      <c r="P3852">
        <v>0</v>
      </c>
      <c r="Q3852">
        <v>9310.4</v>
      </c>
      <c r="R3852">
        <v>0</v>
      </c>
      <c r="S3852">
        <v>6129.19</v>
      </c>
    </row>
    <row r="3853" spans="1:19" x14ac:dyDescent="0.35">
      <c r="A3853">
        <v>2024</v>
      </c>
      <c r="B3853" t="s">
        <v>5798</v>
      </c>
      <c r="C3853">
        <v>10</v>
      </c>
      <c r="D3853">
        <v>2</v>
      </c>
      <c r="E3853">
        <v>2</v>
      </c>
      <c r="F3853" t="s">
        <v>512</v>
      </c>
      <c r="G3853" t="s">
        <v>7107</v>
      </c>
      <c r="H3853">
        <v>7</v>
      </c>
      <c r="I3853">
        <v>101008</v>
      </c>
      <c r="J3853">
        <v>4</v>
      </c>
      <c r="K3853" t="s">
        <v>7309</v>
      </c>
      <c r="L3853">
        <v>0</v>
      </c>
      <c r="M3853" t="s">
        <v>5520</v>
      </c>
      <c r="N3853">
        <v>363257.79</v>
      </c>
      <c r="O3853">
        <v>67563.039999999994</v>
      </c>
      <c r="P3853">
        <v>0</v>
      </c>
      <c r="Q3853">
        <v>79898.880000000005</v>
      </c>
      <c r="R3853">
        <v>0</v>
      </c>
      <c r="S3853">
        <v>350921.95</v>
      </c>
    </row>
    <row r="3854" spans="1:19" x14ac:dyDescent="0.35">
      <c r="A3854">
        <v>2024</v>
      </c>
      <c r="B3854" t="s">
        <v>5798</v>
      </c>
      <c r="C3854">
        <v>10</v>
      </c>
      <c r="D3854">
        <v>2</v>
      </c>
      <c r="E3854">
        <v>5</v>
      </c>
      <c r="F3854" t="s">
        <v>262</v>
      </c>
      <c r="G3854" t="s">
        <v>5799</v>
      </c>
      <c r="H3854">
        <v>7</v>
      </c>
      <c r="I3854">
        <v>101008</v>
      </c>
      <c r="J3854">
        <v>2</v>
      </c>
      <c r="K3854" t="s">
        <v>7309</v>
      </c>
      <c r="L3854">
        <v>0</v>
      </c>
      <c r="M3854" t="s">
        <v>5520</v>
      </c>
      <c r="N3854">
        <v>81768.88</v>
      </c>
      <c r="O3854">
        <v>73879.62</v>
      </c>
      <c r="P3854">
        <v>0</v>
      </c>
      <c r="Q3854">
        <v>66580.45</v>
      </c>
      <c r="R3854">
        <v>0</v>
      </c>
      <c r="S3854">
        <v>89068.05</v>
      </c>
    </row>
    <row r="3855" spans="1:19" x14ac:dyDescent="0.35">
      <c r="A3855">
        <v>2024</v>
      </c>
      <c r="B3855" t="s">
        <v>5798</v>
      </c>
      <c r="C3855">
        <v>10</v>
      </c>
      <c r="D3855">
        <v>2</v>
      </c>
      <c r="E3855">
        <v>7</v>
      </c>
      <c r="F3855" t="s">
        <v>516</v>
      </c>
      <c r="G3855" t="s">
        <v>7181</v>
      </c>
      <c r="H3855">
        <v>7</v>
      </c>
      <c r="I3855">
        <v>101008</v>
      </c>
      <c r="J3855">
        <v>1</v>
      </c>
      <c r="K3855" t="s">
        <v>7309</v>
      </c>
      <c r="L3855">
        <v>0</v>
      </c>
      <c r="M3855" t="s">
        <v>5520</v>
      </c>
      <c r="N3855">
        <v>4105.0200000000004</v>
      </c>
      <c r="O3855">
        <v>24690.53</v>
      </c>
      <c r="P3855">
        <v>0</v>
      </c>
      <c r="Q3855">
        <v>19512.189999999999</v>
      </c>
      <c r="R3855">
        <v>0</v>
      </c>
      <c r="S3855">
        <v>9283.36</v>
      </c>
    </row>
    <row r="3856" spans="1:19" x14ac:dyDescent="0.35">
      <c r="A3856">
        <v>2024</v>
      </c>
      <c r="B3856" t="s">
        <v>5798</v>
      </c>
      <c r="C3856">
        <v>10</v>
      </c>
      <c r="D3856">
        <v>2</v>
      </c>
      <c r="E3856">
        <v>10</v>
      </c>
      <c r="F3856" t="s">
        <v>518</v>
      </c>
      <c r="G3856" t="s">
        <v>7007</v>
      </c>
      <c r="H3856">
        <v>7</v>
      </c>
      <c r="I3856">
        <v>101008</v>
      </c>
      <c r="J3856">
        <v>3</v>
      </c>
      <c r="K3856" t="s">
        <v>7309</v>
      </c>
      <c r="L3856">
        <v>0</v>
      </c>
      <c r="M3856" t="s">
        <v>5520</v>
      </c>
      <c r="N3856">
        <v>169702.72</v>
      </c>
      <c r="O3856">
        <v>58467.83</v>
      </c>
      <c r="P3856">
        <v>0</v>
      </c>
      <c r="Q3856">
        <v>28339.48</v>
      </c>
      <c r="R3856">
        <v>0</v>
      </c>
      <c r="S3856">
        <v>199831.07</v>
      </c>
    </row>
    <row r="3857" spans="1:19" x14ac:dyDescent="0.35">
      <c r="A3857">
        <v>2024</v>
      </c>
      <c r="B3857" t="s">
        <v>5927</v>
      </c>
      <c r="C3857">
        <v>11</v>
      </c>
      <c r="D3857">
        <v>2</v>
      </c>
      <c r="E3857">
        <v>3</v>
      </c>
      <c r="F3857" t="s">
        <v>522</v>
      </c>
      <c r="G3857" t="s">
        <v>6541</v>
      </c>
      <c r="H3857">
        <v>7</v>
      </c>
      <c r="I3857">
        <v>101008</v>
      </c>
      <c r="J3857">
        <v>4</v>
      </c>
      <c r="K3857" t="s">
        <v>7309</v>
      </c>
      <c r="L3857">
        <v>0</v>
      </c>
      <c r="M3857" t="s">
        <v>5520</v>
      </c>
      <c r="N3857">
        <v>47602.52</v>
      </c>
      <c r="O3857">
        <v>32409.35</v>
      </c>
      <c r="P3857">
        <v>0</v>
      </c>
      <c r="Q3857">
        <v>35405.26</v>
      </c>
      <c r="R3857">
        <v>0</v>
      </c>
      <c r="S3857">
        <v>44606.61</v>
      </c>
    </row>
    <row r="3858" spans="1:19" x14ac:dyDescent="0.35">
      <c r="A3858">
        <v>2024</v>
      </c>
      <c r="B3858" t="s">
        <v>5927</v>
      </c>
      <c r="C3858">
        <v>11</v>
      </c>
      <c r="D3858">
        <v>2</v>
      </c>
      <c r="E3858">
        <v>4</v>
      </c>
      <c r="F3858" t="s">
        <v>369</v>
      </c>
      <c r="G3858" t="s">
        <v>5928</v>
      </c>
      <c r="H3858">
        <v>7</v>
      </c>
      <c r="I3858">
        <v>101008</v>
      </c>
      <c r="J3858">
        <v>306</v>
      </c>
      <c r="K3858" t="s">
        <v>7309</v>
      </c>
      <c r="L3858">
        <v>0</v>
      </c>
      <c r="M3858" t="s">
        <v>5520</v>
      </c>
      <c r="N3858">
        <v>66531.100000000006</v>
      </c>
      <c r="O3858">
        <v>12879.96</v>
      </c>
      <c r="P3858">
        <v>0</v>
      </c>
      <c r="Q3858">
        <v>22430.14</v>
      </c>
      <c r="R3858">
        <v>0</v>
      </c>
      <c r="S3858">
        <v>56980.92</v>
      </c>
    </row>
    <row r="3859" spans="1:19" x14ac:dyDescent="0.35">
      <c r="A3859">
        <v>2024</v>
      </c>
      <c r="B3859" t="s">
        <v>5927</v>
      </c>
      <c r="C3859">
        <v>11</v>
      </c>
      <c r="D3859">
        <v>2</v>
      </c>
      <c r="E3859">
        <v>5</v>
      </c>
      <c r="F3859" t="s">
        <v>300</v>
      </c>
      <c r="G3859" t="s">
        <v>6542</v>
      </c>
      <c r="H3859">
        <v>7</v>
      </c>
      <c r="I3859">
        <v>101008</v>
      </c>
      <c r="J3859">
        <v>4</v>
      </c>
      <c r="K3859" t="s">
        <v>7309</v>
      </c>
      <c r="L3859">
        <v>0</v>
      </c>
      <c r="M3859" t="s">
        <v>5520</v>
      </c>
      <c r="N3859">
        <v>71492.17</v>
      </c>
      <c r="O3859">
        <v>0</v>
      </c>
      <c r="P3859">
        <v>0</v>
      </c>
      <c r="Q3859">
        <v>25490.87</v>
      </c>
      <c r="R3859">
        <v>0</v>
      </c>
      <c r="S3859">
        <v>46001.3</v>
      </c>
    </row>
    <row r="3860" spans="1:19" x14ac:dyDescent="0.35">
      <c r="A3860">
        <v>2024</v>
      </c>
      <c r="B3860" t="s">
        <v>5927</v>
      </c>
      <c r="C3860">
        <v>11</v>
      </c>
      <c r="D3860">
        <v>2</v>
      </c>
      <c r="E3860">
        <v>6</v>
      </c>
      <c r="F3860" t="s">
        <v>523</v>
      </c>
      <c r="G3860" t="s">
        <v>7053</v>
      </c>
      <c r="H3860">
        <v>7</v>
      </c>
      <c r="I3860">
        <v>101008</v>
      </c>
      <c r="J3860">
        <v>5</v>
      </c>
      <c r="K3860" t="s">
        <v>7309</v>
      </c>
      <c r="L3860">
        <v>0</v>
      </c>
      <c r="M3860" t="s">
        <v>5520</v>
      </c>
      <c r="N3860">
        <v>109797.71</v>
      </c>
      <c r="O3860">
        <v>18962.27</v>
      </c>
      <c r="P3860">
        <v>0</v>
      </c>
      <c r="Q3860">
        <v>15920.73</v>
      </c>
      <c r="R3860">
        <v>0</v>
      </c>
      <c r="S3860">
        <v>112839.25</v>
      </c>
    </row>
    <row r="3861" spans="1:19" x14ac:dyDescent="0.35">
      <c r="A3861">
        <v>2024</v>
      </c>
      <c r="B3861" t="s">
        <v>5927</v>
      </c>
      <c r="C3861">
        <v>11</v>
      </c>
      <c r="D3861">
        <v>2</v>
      </c>
      <c r="E3861">
        <v>7</v>
      </c>
      <c r="F3861" t="s">
        <v>327</v>
      </c>
      <c r="G3861" t="s">
        <v>6543</v>
      </c>
      <c r="H3861">
        <v>7</v>
      </c>
      <c r="I3861">
        <v>101008</v>
      </c>
      <c r="J3861">
        <v>4</v>
      </c>
      <c r="K3861" t="s">
        <v>7309</v>
      </c>
      <c r="L3861">
        <v>0</v>
      </c>
      <c r="M3861" t="s">
        <v>5520</v>
      </c>
      <c r="N3861">
        <v>37291.08</v>
      </c>
      <c r="O3861">
        <v>41148.11</v>
      </c>
      <c r="P3861">
        <v>0</v>
      </c>
      <c r="Q3861">
        <v>39564.589999999997</v>
      </c>
      <c r="R3861">
        <v>0</v>
      </c>
      <c r="S3861">
        <v>38874.6</v>
      </c>
    </row>
    <row r="3862" spans="1:19" x14ac:dyDescent="0.35">
      <c r="A3862">
        <v>2024</v>
      </c>
      <c r="B3862" t="s">
        <v>5927</v>
      </c>
      <c r="C3862">
        <v>11</v>
      </c>
      <c r="D3862">
        <v>2</v>
      </c>
      <c r="E3862">
        <v>8</v>
      </c>
      <c r="F3862" t="s">
        <v>524</v>
      </c>
      <c r="G3862" t="s">
        <v>7149</v>
      </c>
      <c r="H3862">
        <v>7</v>
      </c>
      <c r="I3862">
        <v>101008</v>
      </c>
      <c r="J3862">
        <v>4</v>
      </c>
      <c r="K3862" t="s">
        <v>7309</v>
      </c>
      <c r="L3862">
        <v>0</v>
      </c>
      <c r="M3862" t="s">
        <v>5520</v>
      </c>
      <c r="N3862">
        <v>437524.07</v>
      </c>
      <c r="O3862">
        <v>81489.34</v>
      </c>
      <c r="P3862">
        <v>0</v>
      </c>
      <c r="Q3862">
        <v>53115.37</v>
      </c>
      <c r="R3862">
        <v>0</v>
      </c>
      <c r="S3862">
        <v>465898.04</v>
      </c>
    </row>
    <row r="3863" spans="1:19" x14ac:dyDescent="0.35">
      <c r="A3863">
        <v>2024</v>
      </c>
      <c r="B3863" t="s">
        <v>5927</v>
      </c>
      <c r="C3863">
        <v>11</v>
      </c>
      <c r="D3863">
        <v>2</v>
      </c>
      <c r="E3863">
        <v>9</v>
      </c>
      <c r="F3863" t="s">
        <v>525</v>
      </c>
      <c r="G3863" t="s">
        <v>6544</v>
      </c>
      <c r="H3863">
        <v>7</v>
      </c>
      <c r="I3863">
        <v>101008</v>
      </c>
      <c r="J3863">
        <v>101</v>
      </c>
      <c r="K3863" t="s">
        <v>7309</v>
      </c>
      <c r="L3863">
        <v>0</v>
      </c>
      <c r="M3863" t="s">
        <v>5520</v>
      </c>
      <c r="N3863">
        <v>74570.97</v>
      </c>
      <c r="O3863">
        <v>26850.62</v>
      </c>
      <c r="P3863">
        <v>0</v>
      </c>
      <c r="Q3863">
        <v>24135.24</v>
      </c>
      <c r="R3863">
        <v>0</v>
      </c>
      <c r="S3863">
        <v>77286.350000000006</v>
      </c>
    </row>
    <row r="3864" spans="1:19" x14ac:dyDescent="0.35">
      <c r="A3864">
        <v>2024</v>
      </c>
      <c r="B3864" t="s">
        <v>5927</v>
      </c>
      <c r="C3864">
        <v>11</v>
      </c>
      <c r="D3864">
        <v>2</v>
      </c>
      <c r="E3864">
        <v>10</v>
      </c>
      <c r="F3864" t="s">
        <v>455</v>
      </c>
      <c r="G3864" t="s">
        <v>7191</v>
      </c>
      <c r="H3864">
        <v>7</v>
      </c>
      <c r="I3864">
        <v>101008</v>
      </c>
      <c r="J3864">
        <v>4</v>
      </c>
      <c r="K3864" t="s">
        <v>7309</v>
      </c>
      <c r="L3864">
        <v>0</v>
      </c>
      <c r="M3864" t="s">
        <v>5520</v>
      </c>
      <c r="N3864">
        <v>163133.99</v>
      </c>
      <c r="O3864">
        <v>81155.45</v>
      </c>
      <c r="P3864">
        <v>0</v>
      </c>
      <c r="Q3864">
        <v>63095</v>
      </c>
      <c r="R3864">
        <v>0</v>
      </c>
      <c r="S3864">
        <v>181194.44</v>
      </c>
    </row>
    <row r="3865" spans="1:19" x14ac:dyDescent="0.35">
      <c r="A3865">
        <v>2024</v>
      </c>
      <c r="B3865" t="s">
        <v>5927</v>
      </c>
      <c r="C3865">
        <v>11</v>
      </c>
      <c r="D3865">
        <v>2</v>
      </c>
      <c r="E3865">
        <v>11</v>
      </c>
      <c r="F3865" t="s">
        <v>125</v>
      </c>
      <c r="G3865" t="s">
        <v>6545</v>
      </c>
      <c r="H3865">
        <v>7</v>
      </c>
      <c r="I3865">
        <v>101008</v>
      </c>
      <c r="J3865">
        <v>300</v>
      </c>
      <c r="K3865" t="s">
        <v>7309</v>
      </c>
      <c r="L3865">
        <v>0</v>
      </c>
      <c r="M3865" t="s">
        <v>5520</v>
      </c>
      <c r="N3865">
        <v>10815.01</v>
      </c>
      <c r="O3865">
        <v>9826.26</v>
      </c>
      <c r="P3865">
        <v>0</v>
      </c>
      <c r="Q3865">
        <v>8601.65</v>
      </c>
      <c r="R3865">
        <v>0</v>
      </c>
      <c r="S3865">
        <v>12039.62</v>
      </c>
    </row>
    <row r="3866" spans="1:19" x14ac:dyDescent="0.35">
      <c r="A3866">
        <v>2024</v>
      </c>
      <c r="B3866" t="s">
        <v>5671</v>
      </c>
      <c r="C3866">
        <v>12</v>
      </c>
      <c r="D3866">
        <v>2</v>
      </c>
      <c r="E3866">
        <v>1</v>
      </c>
      <c r="F3866" t="s">
        <v>391</v>
      </c>
      <c r="G3866" t="s">
        <v>5929</v>
      </c>
      <c r="H3866">
        <v>7</v>
      </c>
      <c r="I3866">
        <v>101008</v>
      </c>
      <c r="J3866">
        <v>101</v>
      </c>
      <c r="K3866" t="s">
        <v>7310</v>
      </c>
      <c r="L3866">
        <v>0</v>
      </c>
      <c r="M3866" t="s">
        <v>5520</v>
      </c>
      <c r="N3866">
        <v>18734.599999999999</v>
      </c>
      <c r="O3866">
        <v>286691</v>
      </c>
      <c r="P3866">
        <v>0</v>
      </c>
      <c r="Q3866">
        <v>242375.59</v>
      </c>
      <c r="R3866">
        <v>0</v>
      </c>
      <c r="S3866">
        <v>63050.01</v>
      </c>
    </row>
    <row r="3867" spans="1:19" x14ac:dyDescent="0.35">
      <c r="A3867">
        <v>2024</v>
      </c>
      <c r="B3867" t="s">
        <v>5671</v>
      </c>
      <c r="C3867">
        <v>12</v>
      </c>
      <c r="D3867">
        <v>2</v>
      </c>
      <c r="E3867">
        <v>4</v>
      </c>
      <c r="F3867" t="s">
        <v>527</v>
      </c>
      <c r="G3867" t="s">
        <v>7150</v>
      </c>
      <c r="H3867">
        <v>7</v>
      </c>
      <c r="I3867">
        <v>101008</v>
      </c>
      <c r="J3867">
        <v>5</v>
      </c>
      <c r="K3867" t="s">
        <v>7309</v>
      </c>
      <c r="L3867">
        <v>0</v>
      </c>
      <c r="M3867" t="s">
        <v>5520</v>
      </c>
      <c r="N3867">
        <v>184490.12</v>
      </c>
      <c r="O3867">
        <v>121962.07</v>
      </c>
      <c r="P3867">
        <v>0</v>
      </c>
      <c r="Q3867">
        <v>33055.24</v>
      </c>
      <c r="R3867">
        <v>0</v>
      </c>
      <c r="S3867">
        <v>273396.95</v>
      </c>
    </row>
    <row r="3868" spans="1:19" x14ac:dyDescent="0.35">
      <c r="A3868">
        <v>2024</v>
      </c>
      <c r="B3868" t="s">
        <v>5671</v>
      </c>
      <c r="C3868">
        <v>12</v>
      </c>
      <c r="D3868">
        <v>2</v>
      </c>
      <c r="E3868">
        <v>5</v>
      </c>
      <c r="F3868" t="s">
        <v>528</v>
      </c>
      <c r="G3868" t="s">
        <v>6806</v>
      </c>
      <c r="H3868">
        <v>7</v>
      </c>
      <c r="I3868">
        <v>101008</v>
      </c>
      <c r="J3868">
        <v>5</v>
      </c>
      <c r="K3868" t="s">
        <v>7309</v>
      </c>
      <c r="L3868">
        <v>0</v>
      </c>
      <c r="M3868" t="s">
        <v>5520</v>
      </c>
      <c r="N3868">
        <v>226511.9</v>
      </c>
      <c r="O3868">
        <v>62041.36</v>
      </c>
      <c r="P3868">
        <v>0</v>
      </c>
      <c r="Q3868">
        <v>34404.629999999997</v>
      </c>
      <c r="R3868">
        <v>0</v>
      </c>
      <c r="S3868">
        <v>254148.63</v>
      </c>
    </row>
    <row r="3869" spans="1:19" x14ac:dyDescent="0.35">
      <c r="A3869">
        <v>2024</v>
      </c>
      <c r="B3869" t="s">
        <v>5671</v>
      </c>
      <c r="C3869">
        <v>12</v>
      </c>
      <c r="D3869">
        <v>2</v>
      </c>
      <c r="E3869">
        <v>10</v>
      </c>
      <c r="F3869" t="s">
        <v>530</v>
      </c>
      <c r="G3869" t="s">
        <v>5934</v>
      </c>
      <c r="H3869">
        <v>7</v>
      </c>
      <c r="I3869">
        <v>101008</v>
      </c>
      <c r="J3869">
        <v>4</v>
      </c>
      <c r="K3869" t="s">
        <v>7309</v>
      </c>
      <c r="L3869">
        <v>0</v>
      </c>
      <c r="M3869" t="s">
        <v>5520</v>
      </c>
      <c r="N3869">
        <v>90560.56</v>
      </c>
      <c r="O3869">
        <v>17224.46</v>
      </c>
      <c r="P3869">
        <v>0</v>
      </c>
      <c r="Q3869">
        <v>24343.27</v>
      </c>
      <c r="R3869">
        <v>0</v>
      </c>
      <c r="S3869">
        <v>83441.75</v>
      </c>
    </row>
    <row r="3870" spans="1:19" x14ac:dyDescent="0.35">
      <c r="A3870">
        <v>2024</v>
      </c>
      <c r="B3870" t="s">
        <v>5671</v>
      </c>
      <c r="C3870">
        <v>12</v>
      </c>
      <c r="D3870">
        <v>2</v>
      </c>
      <c r="E3870">
        <v>11</v>
      </c>
      <c r="F3870" t="s">
        <v>442</v>
      </c>
      <c r="G3870" t="s">
        <v>6449</v>
      </c>
      <c r="H3870">
        <v>7</v>
      </c>
      <c r="I3870">
        <v>101008</v>
      </c>
      <c r="J3870">
        <v>3</v>
      </c>
      <c r="K3870" t="s">
        <v>7309</v>
      </c>
      <c r="L3870">
        <v>0</v>
      </c>
      <c r="M3870" t="s">
        <v>5520</v>
      </c>
      <c r="N3870">
        <v>73689.320000000007</v>
      </c>
      <c r="O3870">
        <v>25486.1</v>
      </c>
      <c r="P3870">
        <v>0</v>
      </c>
      <c r="Q3870">
        <v>14860.91</v>
      </c>
      <c r="R3870">
        <v>0</v>
      </c>
      <c r="S3870">
        <v>84314.51</v>
      </c>
    </row>
    <row r="3871" spans="1:19" x14ac:dyDescent="0.35">
      <c r="A3871">
        <v>2024</v>
      </c>
      <c r="B3871" t="s">
        <v>5671</v>
      </c>
      <c r="C3871">
        <v>12</v>
      </c>
      <c r="D3871">
        <v>2</v>
      </c>
      <c r="E3871">
        <v>14</v>
      </c>
      <c r="F3871" t="s">
        <v>125</v>
      </c>
      <c r="G3871" t="s">
        <v>5672</v>
      </c>
      <c r="H3871">
        <v>7</v>
      </c>
      <c r="I3871">
        <v>101008</v>
      </c>
      <c r="J3871">
        <v>5</v>
      </c>
      <c r="K3871" t="s">
        <v>7309</v>
      </c>
      <c r="L3871">
        <v>0</v>
      </c>
      <c r="M3871" t="s">
        <v>5520</v>
      </c>
      <c r="N3871">
        <v>117022.14</v>
      </c>
      <c r="O3871">
        <v>66209.02</v>
      </c>
      <c r="P3871">
        <v>0</v>
      </c>
      <c r="Q3871">
        <v>30551.54</v>
      </c>
      <c r="R3871">
        <v>0</v>
      </c>
      <c r="S3871">
        <v>152679.62</v>
      </c>
    </row>
    <row r="3872" spans="1:19" x14ac:dyDescent="0.35">
      <c r="A3872">
        <v>2024</v>
      </c>
      <c r="B3872" t="s">
        <v>6304</v>
      </c>
      <c r="C3872">
        <v>13</v>
      </c>
      <c r="D3872">
        <v>2</v>
      </c>
      <c r="E3872">
        <v>1</v>
      </c>
      <c r="F3872" t="s">
        <v>500</v>
      </c>
      <c r="G3872" t="s">
        <v>7151</v>
      </c>
      <c r="H3872">
        <v>7</v>
      </c>
      <c r="I3872">
        <v>101008</v>
      </c>
      <c r="J3872">
        <v>101</v>
      </c>
      <c r="K3872" t="s">
        <v>7309</v>
      </c>
      <c r="L3872">
        <v>0</v>
      </c>
      <c r="M3872" t="s">
        <v>5520</v>
      </c>
      <c r="N3872">
        <v>61909.16</v>
      </c>
      <c r="O3872">
        <v>5480.4</v>
      </c>
      <c r="P3872">
        <v>0</v>
      </c>
      <c r="Q3872">
        <v>4810.13</v>
      </c>
      <c r="R3872">
        <v>0</v>
      </c>
      <c r="S3872">
        <v>62579.43</v>
      </c>
    </row>
    <row r="3873" spans="1:19" x14ac:dyDescent="0.35">
      <c r="A3873">
        <v>2024</v>
      </c>
      <c r="B3873" t="s">
        <v>6304</v>
      </c>
      <c r="C3873">
        <v>13</v>
      </c>
      <c r="D3873">
        <v>2</v>
      </c>
      <c r="E3873">
        <v>2</v>
      </c>
      <c r="F3873" t="s">
        <v>532</v>
      </c>
      <c r="G3873" t="s">
        <v>6815</v>
      </c>
      <c r="H3873">
        <v>7</v>
      </c>
      <c r="I3873">
        <v>101008</v>
      </c>
      <c r="J3873">
        <v>101</v>
      </c>
      <c r="K3873" t="s">
        <v>7309</v>
      </c>
      <c r="L3873">
        <v>0</v>
      </c>
      <c r="M3873" t="s">
        <v>5520</v>
      </c>
      <c r="N3873">
        <v>29812.17</v>
      </c>
      <c r="O3873">
        <v>26766</v>
      </c>
      <c r="P3873">
        <v>0</v>
      </c>
      <c r="Q3873">
        <v>23328.27</v>
      </c>
      <c r="R3873">
        <v>0</v>
      </c>
      <c r="S3873">
        <v>33249.9</v>
      </c>
    </row>
    <row r="3874" spans="1:19" x14ac:dyDescent="0.35">
      <c r="A3874">
        <v>2024</v>
      </c>
      <c r="B3874" t="s">
        <v>6304</v>
      </c>
      <c r="C3874">
        <v>13</v>
      </c>
      <c r="D3874">
        <v>2</v>
      </c>
      <c r="E3874">
        <v>4</v>
      </c>
      <c r="F3874" t="s">
        <v>480</v>
      </c>
      <c r="G3874" t="s">
        <v>6305</v>
      </c>
      <c r="H3874">
        <v>7</v>
      </c>
      <c r="I3874">
        <v>101008</v>
      </c>
      <c r="J3874">
        <v>3</v>
      </c>
      <c r="K3874" t="s">
        <v>7309</v>
      </c>
      <c r="L3874">
        <v>0</v>
      </c>
      <c r="M3874" t="s">
        <v>5520</v>
      </c>
      <c r="N3874">
        <v>63052.9</v>
      </c>
      <c r="O3874">
        <v>22993.77</v>
      </c>
      <c r="P3874">
        <v>0</v>
      </c>
      <c r="Q3874">
        <v>19035.04</v>
      </c>
      <c r="R3874">
        <v>0</v>
      </c>
      <c r="S3874">
        <v>67011.63</v>
      </c>
    </row>
    <row r="3875" spans="1:19" x14ac:dyDescent="0.35">
      <c r="A3875">
        <v>2024</v>
      </c>
      <c r="B3875" t="s">
        <v>6304</v>
      </c>
      <c r="C3875">
        <v>13</v>
      </c>
      <c r="D3875">
        <v>2</v>
      </c>
      <c r="E3875">
        <v>5</v>
      </c>
      <c r="F3875" t="s">
        <v>377</v>
      </c>
      <c r="G3875" t="s">
        <v>6378</v>
      </c>
      <c r="H3875">
        <v>7</v>
      </c>
      <c r="I3875">
        <v>101008</v>
      </c>
      <c r="J3875">
        <v>101</v>
      </c>
      <c r="K3875" t="s">
        <v>7309</v>
      </c>
      <c r="L3875">
        <v>0</v>
      </c>
      <c r="M3875" t="s">
        <v>5520</v>
      </c>
      <c r="N3875">
        <v>3731.17</v>
      </c>
      <c r="O3875">
        <v>11814.17</v>
      </c>
      <c r="P3875">
        <v>0</v>
      </c>
      <c r="Q3875">
        <v>7685.03</v>
      </c>
      <c r="R3875">
        <v>0</v>
      </c>
      <c r="S3875">
        <v>7860.31</v>
      </c>
    </row>
    <row r="3876" spans="1:19" x14ac:dyDescent="0.35">
      <c r="A3876">
        <v>2024</v>
      </c>
      <c r="B3876" t="s">
        <v>6304</v>
      </c>
      <c r="C3876">
        <v>13</v>
      </c>
      <c r="D3876">
        <v>2</v>
      </c>
      <c r="E3876">
        <v>6</v>
      </c>
      <c r="F3876" t="s">
        <v>533</v>
      </c>
      <c r="G3876" t="s">
        <v>6379</v>
      </c>
      <c r="H3876">
        <v>7</v>
      </c>
      <c r="I3876">
        <v>101008</v>
      </c>
      <c r="J3876">
        <v>101</v>
      </c>
      <c r="K3876" t="s">
        <v>7309</v>
      </c>
      <c r="L3876">
        <v>0</v>
      </c>
      <c r="M3876" t="s">
        <v>5520</v>
      </c>
      <c r="N3876">
        <v>67553.83</v>
      </c>
      <c r="O3876">
        <v>27895.83</v>
      </c>
      <c r="P3876">
        <v>0</v>
      </c>
      <c r="Q3876">
        <v>23635.64</v>
      </c>
      <c r="R3876">
        <v>0</v>
      </c>
      <c r="S3876">
        <v>71814.02</v>
      </c>
    </row>
    <row r="3877" spans="1:19" x14ac:dyDescent="0.35">
      <c r="A3877">
        <v>2024</v>
      </c>
      <c r="B3877" t="s">
        <v>6304</v>
      </c>
      <c r="C3877">
        <v>13</v>
      </c>
      <c r="D3877">
        <v>2</v>
      </c>
      <c r="E3877">
        <v>7</v>
      </c>
      <c r="F3877" t="s">
        <v>534</v>
      </c>
      <c r="G3877" t="s">
        <v>6380</v>
      </c>
      <c r="H3877">
        <v>7</v>
      </c>
      <c r="I3877">
        <v>101008</v>
      </c>
      <c r="J3877">
        <v>101</v>
      </c>
      <c r="K3877" t="s">
        <v>7309</v>
      </c>
      <c r="L3877">
        <v>0</v>
      </c>
      <c r="M3877" t="s">
        <v>5520</v>
      </c>
      <c r="N3877">
        <v>59301.48</v>
      </c>
      <c r="O3877">
        <v>25305.67</v>
      </c>
      <c r="P3877">
        <v>0</v>
      </c>
      <c r="Q3877">
        <v>23304</v>
      </c>
      <c r="R3877">
        <v>0</v>
      </c>
      <c r="S3877">
        <v>61303.15</v>
      </c>
    </row>
    <row r="3878" spans="1:19" x14ac:dyDescent="0.35">
      <c r="A3878">
        <v>2024</v>
      </c>
      <c r="B3878" t="s">
        <v>6304</v>
      </c>
      <c r="C3878">
        <v>13</v>
      </c>
      <c r="D3878">
        <v>2</v>
      </c>
      <c r="E3878">
        <v>8</v>
      </c>
      <c r="F3878" t="s">
        <v>278</v>
      </c>
      <c r="G3878" t="s">
        <v>6381</v>
      </c>
      <c r="H3878">
        <v>7</v>
      </c>
      <c r="I3878">
        <v>101008</v>
      </c>
      <c r="J3878">
        <v>101</v>
      </c>
      <c r="K3878" t="s">
        <v>7309</v>
      </c>
      <c r="L3878">
        <v>0</v>
      </c>
      <c r="M3878" t="s">
        <v>5520</v>
      </c>
      <c r="N3878">
        <v>11537.91</v>
      </c>
      <c r="O3878">
        <v>13235.64</v>
      </c>
      <c r="P3878">
        <v>0</v>
      </c>
      <c r="Q3878">
        <v>12789.18</v>
      </c>
      <c r="R3878">
        <v>0</v>
      </c>
      <c r="S3878">
        <v>11984.37</v>
      </c>
    </row>
    <row r="3879" spans="1:19" x14ac:dyDescent="0.35">
      <c r="A3879">
        <v>2024</v>
      </c>
      <c r="B3879" t="s">
        <v>6304</v>
      </c>
      <c r="C3879">
        <v>13</v>
      </c>
      <c r="D3879">
        <v>2</v>
      </c>
      <c r="E3879">
        <v>9</v>
      </c>
      <c r="F3879" t="s">
        <v>535</v>
      </c>
      <c r="G3879" t="s">
        <v>6382</v>
      </c>
      <c r="H3879">
        <v>7</v>
      </c>
      <c r="I3879">
        <v>101008</v>
      </c>
      <c r="J3879">
        <v>101</v>
      </c>
      <c r="K3879" t="s">
        <v>7309</v>
      </c>
      <c r="L3879">
        <v>0</v>
      </c>
      <c r="M3879" t="s">
        <v>5520</v>
      </c>
      <c r="N3879">
        <v>28209.87</v>
      </c>
      <c r="O3879">
        <v>20584.560000000001</v>
      </c>
      <c r="P3879">
        <v>0</v>
      </c>
      <c r="Q3879">
        <v>15426.63</v>
      </c>
      <c r="R3879">
        <v>0</v>
      </c>
      <c r="S3879">
        <v>33367.800000000003</v>
      </c>
    </row>
    <row r="3880" spans="1:19" x14ac:dyDescent="0.35">
      <c r="A3880">
        <v>2024</v>
      </c>
      <c r="B3880" t="s">
        <v>6177</v>
      </c>
      <c r="C3880">
        <v>14</v>
      </c>
      <c r="D3880">
        <v>2</v>
      </c>
      <c r="E3880">
        <v>1</v>
      </c>
      <c r="F3880" t="s">
        <v>536</v>
      </c>
      <c r="G3880" t="s">
        <v>6546</v>
      </c>
      <c r="H3880">
        <v>7</v>
      </c>
      <c r="I3880">
        <v>101008</v>
      </c>
      <c r="J3880">
        <v>3</v>
      </c>
      <c r="K3880" t="s">
        <v>7309</v>
      </c>
      <c r="L3880">
        <v>0</v>
      </c>
      <c r="M3880" t="s">
        <v>5520</v>
      </c>
      <c r="N3880">
        <v>18290.34</v>
      </c>
      <c r="O3880">
        <v>65891.759999999995</v>
      </c>
      <c r="P3880">
        <v>0</v>
      </c>
      <c r="Q3880">
        <v>37006.379999999997</v>
      </c>
      <c r="R3880">
        <v>0</v>
      </c>
      <c r="S3880">
        <v>47175.72</v>
      </c>
    </row>
    <row r="3881" spans="1:19" x14ac:dyDescent="0.35">
      <c r="A3881">
        <v>2024</v>
      </c>
      <c r="B3881" t="s">
        <v>6177</v>
      </c>
      <c r="C3881">
        <v>14</v>
      </c>
      <c r="D3881">
        <v>2</v>
      </c>
      <c r="E3881">
        <v>2</v>
      </c>
      <c r="F3881" t="s">
        <v>537</v>
      </c>
      <c r="G3881" t="s">
        <v>6547</v>
      </c>
      <c r="H3881">
        <v>7</v>
      </c>
      <c r="I3881">
        <v>101008</v>
      </c>
      <c r="J3881">
        <v>3</v>
      </c>
      <c r="K3881" t="s">
        <v>7309</v>
      </c>
      <c r="L3881">
        <v>0</v>
      </c>
      <c r="M3881" t="s">
        <v>5520</v>
      </c>
      <c r="N3881">
        <v>107761.5</v>
      </c>
      <c r="O3881">
        <v>52698.14</v>
      </c>
      <c r="P3881">
        <v>0</v>
      </c>
      <c r="Q3881">
        <v>30064.42</v>
      </c>
      <c r="R3881">
        <v>0</v>
      </c>
      <c r="S3881">
        <v>130395.22</v>
      </c>
    </row>
    <row r="3882" spans="1:19" x14ac:dyDescent="0.35">
      <c r="A3882">
        <v>2024</v>
      </c>
      <c r="B3882" t="s">
        <v>6177</v>
      </c>
      <c r="C3882">
        <v>14</v>
      </c>
      <c r="D3882">
        <v>2</v>
      </c>
      <c r="E3882">
        <v>4</v>
      </c>
      <c r="F3882" t="s">
        <v>369</v>
      </c>
      <c r="G3882" t="s">
        <v>7109</v>
      </c>
      <c r="H3882">
        <v>7</v>
      </c>
      <c r="I3882">
        <v>101008</v>
      </c>
      <c r="J3882">
        <v>2</v>
      </c>
      <c r="K3882" t="s">
        <v>7309</v>
      </c>
      <c r="L3882">
        <v>0</v>
      </c>
      <c r="M3882" t="s">
        <v>5520</v>
      </c>
      <c r="N3882">
        <v>4034.96</v>
      </c>
      <c r="O3882">
        <v>10152.15</v>
      </c>
      <c r="P3882">
        <v>0</v>
      </c>
      <c r="Q3882">
        <v>10359.68</v>
      </c>
      <c r="R3882">
        <v>0</v>
      </c>
      <c r="S3882">
        <v>3827.43</v>
      </c>
    </row>
    <row r="3883" spans="1:19" x14ac:dyDescent="0.35">
      <c r="A3883">
        <v>2024</v>
      </c>
      <c r="B3883" t="s">
        <v>6177</v>
      </c>
      <c r="C3883">
        <v>14</v>
      </c>
      <c r="D3883">
        <v>2</v>
      </c>
      <c r="E3883">
        <v>8</v>
      </c>
      <c r="F3883" t="s">
        <v>455</v>
      </c>
      <c r="G3883" t="s">
        <v>6548</v>
      </c>
      <c r="H3883">
        <v>7</v>
      </c>
      <c r="I3883">
        <v>101008</v>
      </c>
      <c r="J3883">
        <v>3</v>
      </c>
      <c r="K3883" t="s">
        <v>7309</v>
      </c>
      <c r="L3883">
        <v>0</v>
      </c>
      <c r="M3883" t="s">
        <v>5520</v>
      </c>
      <c r="N3883">
        <v>119359.02</v>
      </c>
      <c r="O3883">
        <v>45006.66</v>
      </c>
      <c r="P3883">
        <v>0</v>
      </c>
      <c r="Q3883">
        <v>38345.21</v>
      </c>
      <c r="R3883">
        <v>0</v>
      </c>
      <c r="S3883">
        <v>126020.47</v>
      </c>
    </row>
    <row r="3884" spans="1:19" x14ac:dyDescent="0.35">
      <c r="A3884">
        <v>2024</v>
      </c>
      <c r="B3884" t="s">
        <v>5673</v>
      </c>
      <c r="C3884">
        <v>15</v>
      </c>
      <c r="D3884">
        <v>2</v>
      </c>
      <c r="E3884">
        <v>1</v>
      </c>
      <c r="F3884" t="s">
        <v>542</v>
      </c>
      <c r="G3884" t="s">
        <v>6549</v>
      </c>
      <c r="H3884">
        <v>7</v>
      </c>
      <c r="I3884">
        <v>101008</v>
      </c>
      <c r="J3884">
        <v>4</v>
      </c>
      <c r="K3884" t="s">
        <v>7309</v>
      </c>
      <c r="L3884">
        <v>0</v>
      </c>
      <c r="M3884" t="s">
        <v>5520</v>
      </c>
      <c r="N3884">
        <v>43756.1</v>
      </c>
      <c r="O3884">
        <v>16640.939999999999</v>
      </c>
      <c r="P3884">
        <v>0</v>
      </c>
      <c r="Q3884">
        <v>16788.55</v>
      </c>
      <c r="R3884">
        <v>0</v>
      </c>
      <c r="S3884">
        <v>43608.49</v>
      </c>
    </row>
    <row r="3885" spans="1:19" x14ac:dyDescent="0.35">
      <c r="A3885">
        <v>2024</v>
      </c>
      <c r="B3885" t="s">
        <v>5673</v>
      </c>
      <c r="C3885">
        <v>15</v>
      </c>
      <c r="D3885">
        <v>2</v>
      </c>
      <c r="E3885">
        <v>2</v>
      </c>
      <c r="F3885" t="s">
        <v>391</v>
      </c>
      <c r="G3885" t="s">
        <v>6550</v>
      </c>
      <c r="H3885">
        <v>7</v>
      </c>
      <c r="I3885">
        <v>101008</v>
      </c>
      <c r="J3885">
        <v>5</v>
      </c>
      <c r="K3885" t="s">
        <v>7309</v>
      </c>
      <c r="L3885">
        <v>0</v>
      </c>
      <c r="M3885" t="s">
        <v>5520</v>
      </c>
      <c r="N3885">
        <v>23855.13</v>
      </c>
      <c r="O3885">
        <v>40948.949999999997</v>
      </c>
      <c r="P3885">
        <v>0</v>
      </c>
      <c r="Q3885">
        <v>19820</v>
      </c>
      <c r="R3885">
        <v>0</v>
      </c>
      <c r="S3885">
        <v>44984.08</v>
      </c>
    </row>
    <row r="3886" spans="1:19" x14ac:dyDescent="0.35">
      <c r="A3886">
        <v>2024</v>
      </c>
      <c r="B3886" t="s">
        <v>5673</v>
      </c>
      <c r="C3886">
        <v>15</v>
      </c>
      <c r="D3886">
        <v>2</v>
      </c>
      <c r="E3886">
        <v>3</v>
      </c>
      <c r="F3886" t="s">
        <v>354</v>
      </c>
      <c r="G3886" t="s">
        <v>6551</v>
      </c>
      <c r="H3886">
        <v>7</v>
      </c>
      <c r="I3886">
        <v>101008</v>
      </c>
      <c r="J3886">
        <v>4</v>
      </c>
      <c r="K3886" t="s">
        <v>7309</v>
      </c>
      <c r="L3886">
        <v>0</v>
      </c>
      <c r="M3886" t="s">
        <v>5520</v>
      </c>
      <c r="N3886">
        <v>86877.5</v>
      </c>
      <c r="O3886">
        <v>39936.949999999997</v>
      </c>
      <c r="P3886">
        <v>0</v>
      </c>
      <c r="Q3886">
        <v>47992</v>
      </c>
      <c r="R3886">
        <v>0</v>
      </c>
      <c r="S3886">
        <v>78822.45</v>
      </c>
    </row>
    <row r="3887" spans="1:19" x14ac:dyDescent="0.35">
      <c r="A3887">
        <v>2024</v>
      </c>
      <c r="B3887" t="s">
        <v>5673</v>
      </c>
      <c r="C3887">
        <v>15</v>
      </c>
      <c r="D3887">
        <v>2</v>
      </c>
      <c r="E3887">
        <v>4</v>
      </c>
      <c r="F3887" t="s">
        <v>369</v>
      </c>
      <c r="G3887" t="s">
        <v>5674</v>
      </c>
      <c r="H3887">
        <v>7</v>
      </c>
      <c r="I3887">
        <v>101008</v>
      </c>
      <c r="J3887">
        <v>101</v>
      </c>
      <c r="K3887" t="s">
        <v>7309</v>
      </c>
      <c r="L3887">
        <v>0</v>
      </c>
      <c r="M3887" t="s">
        <v>5520</v>
      </c>
      <c r="N3887">
        <v>177860.58</v>
      </c>
      <c r="O3887">
        <v>70188.149999999994</v>
      </c>
      <c r="P3887">
        <v>0</v>
      </c>
      <c r="Q3887">
        <v>29109.759999999998</v>
      </c>
      <c r="R3887">
        <v>0</v>
      </c>
      <c r="S3887">
        <v>218938.97</v>
      </c>
    </row>
    <row r="3888" spans="1:19" x14ac:dyDescent="0.35">
      <c r="A3888">
        <v>2024</v>
      </c>
      <c r="B3888" t="s">
        <v>5673</v>
      </c>
      <c r="C3888">
        <v>15</v>
      </c>
      <c r="D3888">
        <v>2</v>
      </c>
      <c r="E3888">
        <v>5</v>
      </c>
      <c r="F3888" t="s">
        <v>543</v>
      </c>
      <c r="G3888" t="s">
        <v>6552</v>
      </c>
      <c r="H3888">
        <v>7</v>
      </c>
      <c r="I3888">
        <v>101008</v>
      </c>
      <c r="J3888">
        <v>4</v>
      </c>
      <c r="K3888" t="s">
        <v>7309</v>
      </c>
      <c r="L3888">
        <v>0</v>
      </c>
      <c r="M3888" t="s">
        <v>5520</v>
      </c>
      <c r="N3888">
        <v>98595.14</v>
      </c>
      <c r="O3888">
        <v>41957.9</v>
      </c>
      <c r="P3888">
        <v>0</v>
      </c>
      <c r="Q3888">
        <v>19350.14</v>
      </c>
      <c r="R3888">
        <v>0</v>
      </c>
      <c r="S3888">
        <v>121202.9</v>
      </c>
    </row>
    <row r="3889" spans="1:19" x14ac:dyDescent="0.35">
      <c r="A3889">
        <v>2024</v>
      </c>
      <c r="B3889" t="s">
        <v>5673</v>
      </c>
      <c r="C3889">
        <v>15</v>
      </c>
      <c r="D3889">
        <v>2</v>
      </c>
      <c r="E3889">
        <v>7</v>
      </c>
      <c r="F3889" t="s">
        <v>544</v>
      </c>
      <c r="G3889" t="s">
        <v>5709</v>
      </c>
      <c r="H3889">
        <v>7</v>
      </c>
      <c r="I3889">
        <v>101008</v>
      </c>
      <c r="J3889">
        <v>3</v>
      </c>
      <c r="K3889" t="s">
        <v>7309</v>
      </c>
      <c r="L3889">
        <v>0</v>
      </c>
      <c r="M3889" t="s">
        <v>5520</v>
      </c>
      <c r="N3889">
        <v>18149.48</v>
      </c>
      <c r="O3889">
        <v>17329.03</v>
      </c>
      <c r="P3889">
        <v>0</v>
      </c>
      <c r="Q3889">
        <v>8612.84</v>
      </c>
      <c r="R3889">
        <v>0</v>
      </c>
      <c r="S3889">
        <v>26865.67</v>
      </c>
    </row>
    <row r="3890" spans="1:19" x14ac:dyDescent="0.35">
      <c r="A3890">
        <v>2024</v>
      </c>
      <c r="B3890" t="s">
        <v>5673</v>
      </c>
      <c r="C3890">
        <v>15</v>
      </c>
      <c r="D3890">
        <v>2</v>
      </c>
      <c r="E3890">
        <v>8</v>
      </c>
      <c r="F3890" t="s">
        <v>545</v>
      </c>
      <c r="G3890" t="s">
        <v>6554</v>
      </c>
      <c r="H3890">
        <v>7</v>
      </c>
      <c r="I3890">
        <v>101008</v>
      </c>
      <c r="J3890">
        <v>3</v>
      </c>
      <c r="K3890" t="s">
        <v>7309</v>
      </c>
      <c r="L3890">
        <v>0</v>
      </c>
      <c r="M3890" t="s">
        <v>5520</v>
      </c>
      <c r="N3890">
        <v>28077.11</v>
      </c>
      <c r="O3890">
        <v>66772.960000000006</v>
      </c>
      <c r="P3890">
        <v>0</v>
      </c>
      <c r="Q3890">
        <v>39029.64</v>
      </c>
      <c r="R3890">
        <v>0</v>
      </c>
      <c r="S3890">
        <v>55820.43</v>
      </c>
    </row>
    <row r="3891" spans="1:19" x14ac:dyDescent="0.35">
      <c r="A3891">
        <v>2024</v>
      </c>
      <c r="B3891" t="s">
        <v>5673</v>
      </c>
      <c r="C3891">
        <v>15</v>
      </c>
      <c r="D3891">
        <v>2</v>
      </c>
      <c r="E3891">
        <v>9</v>
      </c>
      <c r="F3891" t="s">
        <v>546</v>
      </c>
      <c r="G3891" t="s">
        <v>6555</v>
      </c>
      <c r="H3891">
        <v>7</v>
      </c>
      <c r="I3891">
        <v>101008</v>
      </c>
      <c r="J3891">
        <v>3</v>
      </c>
      <c r="K3891" t="s">
        <v>7309</v>
      </c>
      <c r="L3891">
        <v>0</v>
      </c>
      <c r="M3891" t="s">
        <v>5520</v>
      </c>
      <c r="N3891">
        <v>24791.96</v>
      </c>
      <c r="O3891">
        <v>38485.75</v>
      </c>
      <c r="P3891">
        <v>0</v>
      </c>
      <c r="Q3891">
        <v>40507.78</v>
      </c>
      <c r="R3891">
        <v>0</v>
      </c>
      <c r="S3891">
        <v>22769.93</v>
      </c>
    </row>
    <row r="3892" spans="1:19" x14ac:dyDescent="0.35">
      <c r="A3892">
        <v>2024</v>
      </c>
      <c r="B3892" t="s">
        <v>5673</v>
      </c>
      <c r="C3892">
        <v>15</v>
      </c>
      <c r="D3892">
        <v>2</v>
      </c>
      <c r="E3892">
        <v>11</v>
      </c>
      <c r="F3892" t="s">
        <v>548</v>
      </c>
      <c r="G3892" t="s">
        <v>6180</v>
      </c>
      <c r="H3892">
        <v>7</v>
      </c>
      <c r="I3892">
        <v>101008</v>
      </c>
      <c r="J3892">
        <v>4</v>
      </c>
      <c r="K3892" t="s">
        <v>7309</v>
      </c>
      <c r="L3892">
        <v>0</v>
      </c>
      <c r="M3892" t="s">
        <v>5520</v>
      </c>
      <c r="N3892">
        <v>92270.6</v>
      </c>
      <c r="O3892">
        <v>117161.74</v>
      </c>
      <c r="P3892">
        <v>0</v>
      </c>
      <c r="Q3892">
        <v>97814.92</v>
      </c>
      <c r="R3892">
        <v>0</v>
      </c>
      <c r="S3892">
        <v>111617.42</v>
      </c>
    </row>
    <row r="3893" spans="1:19" x14ac:dyDescent="0.35">
      <c r="A3893">
        <v>2024</v>
      </c>
      <c r="B3893" t="s">
        <v>5673</v>
      </c>
      <c r="C3893">
        <v>15</v>
      </c>
      <c r="D3893">
        <v>2</v>
      </c>
      <c r="E3893">
        <v>12</v>
      </c>
      <c r="F3893" t="s">
        <v>549</v>
      </c>
      <c r="G3893" t="s">
        <v>5936</v>
      </c>
      <c r="H3893">
        <v>7</v>
      </c>
      <c r="I3893">
        <v>101008</v>
      </c>
      <c r="J3893">
        <v>4</v>
      </c>
      <c r="K3893" t="s">
        <v>7309</v>
      </c>
      <c r="L3893">
        <v>0</v>
      </c>
      <c r="M3893" t="s">
        <v>5520</v>
      </c>
      <c r="N3893">
        <v>43068.92</v>
      </c>
      <c r="O3893">
        <v>35513.22</v>
      </c>
      <c r="P3893">
        <v>0</v>
      </c>
      <c r="Q3893">
        <v>23285.3</v>
      </c>
      <c r="R3893">
        <v>0</v>
      </c>
      <c r="S3893">
        <v>55296.84</v>
      </c>
    </row>
    <row r="3894" spans="1:19" x14ac:dyDescent="0.35">
      <c r="A3894">
        <v>2024</v>
      </c>
      <c r="B3894" t="s">
        <v>5673</v>
      </c>
      <c r="C3894">
        <v>15</v>
      </c>
      <c r="D3894">
        <v>2</v>
      </c>
      <c r="E3894">
        <v>13</v>
      </c>
      <c r="F3894" t="s">
        <v>125</v>
      </c>
      <c r="G3894" t="s">
        <v>6556</v>
      </c>
      <c r="H3894">
        <v>7</v>
      </c>
      <c r="I3894">
        <v>101008</v>
      </c>
      <c r="J3894">
        <v>2</v>
      </c>
      <c r="K3894" t="s">
        <v>7309</v>
      </c>
      <c r="L3894">
        <v>0</v>
      </c>
      <c r="M3894" t="s">
        <v>5520</v>
      </c>
      <c r="N3894">
        <v>23594.63</v>
      </c>
      <c r="O3894">
        <v>0</v>
      </c>
      <c r="P3894">
        <v>0</v>
      </c>
      <c r="Q3894">
        <v>22265.43</v>
      </c>
      <c r="R3894">
        <v>0</v>
      </c>
      <c r="S3894">
        <v>1329.2</v>
      </c>
    </row>
    <row r="3895" spans="1:19" x14ac:dyDescent="0.35">
      <c r="A3895">
        <v>2024</v>
      </c>
      <c r="B3895" t="s">
        <v>5673</v>
      </c>
      <c r="C3895">
        <v>15</v>
      </c>
      <c r="D3895">
        <v>2</v>
      </c>
      <c r="E3895">
        <v>14</v>
      </c>
      <c r="F3895" t="s">
        <v>417</v>
      </c>
      <c r="G3895" t="s">
        <v>6557</v>
      </c>
      <c r="H3895">
        <v>7</v>
      </c>
      <c r="I3895">
        <v>101008</v>
      </c>
      <c r="J3895">
        <v>3</v>
      </c>
      <c r="K3895" t="s">
        <v>7309</v>
      </c>
      <c r="L3895">
        <v>0</v>
      </c>
      <c r="M3895" t="s">
        <v>5520</v>
      </c>
      <c r="N3895">
        <v>52752.05</v>
      </c>
      <c r="O3895">
        <v>19108.599999999999</v>
      </c>
      <c r="P3895">
        <v>0</v>
      </c>
      <c r="Q3895">
        <v>10690.84</v>
      </c>
      <c r="R3895">
        <v>0</v>
      </c>
      <c r="S3895">
        <v>61169.81</v>
      </c>
    </row>
    <row r="3896" spans="1:19" x14ac:dyDescent="0.35">
      <c r="A3896">
        <v>2024</v>
      </c>
      <c r="B3896" t="s">
        <v>5873</v>
      </c>
      <c r="C3896">
        <v>16</v>
      </c>
      <c r="D3896">
        <v>2</v>
      </c>
      <c r="E3896">
        <v>3</v>
      </c>
      <c r="F3896" t="s">
        <v>431</v>
      </c>
      <c r="G3896" t="s">
        <v>6332</v>
      </c>
      <c r="H3896">
        <v>7</v>
      </c>
      <c r="I3896">
        <v>101008</v>
      </c>
      <c r="J3896">
        <v>4</v>
      </c>
      <c r="K3896" t="s">
        <v>7309</v>
      </c>
      <c r="L3896">
        <v>0</v>
      </c>
      <c r="M3896" t="s">
        <v>5520</v>
      </c>
      <c r="N3896">
        <v>73330.149999999994</v>
      </c>
      <c r="O3896">
        <v>37164.379999999997</v>
      </c>
      <c r="P3896">
        <v>0</v>
      </c>
      <c r="Q3896">
        <v>24161.63</v>
      </c>
      <c r="R3896">
        <v>0</v>
      </c>
      <c r="S3896">
        <v>86332.9</v>
      </c>
    </row>
    <row r="3897" spans="1:19" x14ac:dyDescent="0.35">
      <c r="A3897">
        <v>2024</v>
      </c>
      <c r="B3897" t="s">
        <v>5873</v>
      </c>
      <c r="C3897">
        <v>16</v>
      </c>
      <c r="D3897">
        <v>2</v>
      </c>
      <c r="E3897">
        <v>4</v>
      </c>
      <c r="F3897" t="s">
        <v>550</v>
      </c>
      <c r="G3897" t="s">
        <v>5938</v>
      </c>
      <c r="H3897">
        <v>7</v>
      </c>
      <c r="I3897">
        <v>101008</v>
      </c>
      <c r="J3897">
        <v>4</v>
      </c>
      <c r="K3897" t="s">
        <v>7309</v>
      </c>
      <c r="L3897">
        <v>0</v>
      </c>
      <c r="M3897" t="s">
        <v>5520</v>
      </c>
      <c r="N3897">
        <v>46480.959999999999</v>
      </c>
      <c r="O3897">
        <v>41330.94</v>
      </c>
      <c r="P3897">
        <v>0</v>
      </c>
      <c r="Q3897">
        <v>35417.480000000003</v>
      </c>
      <c r="R3897">
        <v>0</v>
      </c>
      <c r="S3897">
        <v>52394.42</v>
      </c>
    </row>
    <row r="3898" spans="1:19" x14ac:dyDescent="0.35">
      <c r="A3898">
        <v>2024</v>
      </c>
      <c r="B3898" t="s">
        <v>5873</v>
      </c>
      <c r="C3898">
        <v>16</v>
      </c>
      <c r="D3898">
        <v>2</v>
      </c>
      <c r="E3898">
        <v>7</v>
      </c>
      <c r="F3898" t="s">
        <v>551</v>
      </c>
      <c r="G3898" t="s">
        <v>6558</v>
      </c>
      <c r="H3898">
        <v>7</v>
      </c>
      <c r="I3898">
        <v>101008</v>
      </c>
      <c r="J3898">
        <v>5</v>
      </c>
      <c r="K3898" t="s">
        <v>7309</v>
      </c>
      <c r="L3898">
        <v>0</v>
      </c>
      <c r="M3898" t="s">
        <v>5520</v>
      </c>
      <c r="N3898">
        <v>55820.86</v>
      </c>
      <c r="O3898">
        <v>40429.800000000003</v>
      </c>
      <c r="P3898">
        <v>0</v>
      </c>
      <c r="Q3898">
        <v>23022.29</v>
      </c>
      <c r="R3898">
        <v>0</v>
      </c>
      <c r="S3898">
        <v>73228.37</v>
      </c>
    </row>
    <row r="3899" spans="1:19" x14ac:dyDescent="0.35">
      <c r="A3899">
        <v>2024</v>
      </c>
      <c r="B3899" t="s">
        <v>5890</v>
      </c>
      <c r="C3899">
        <v>17</v>
      </c>
      <c r="D3899">
        <v>2</v>
      </c>
      <c r="E3899">
        <v>1</v>
      </c>
      <c r="F3899" t="s">
        <v>552</v>
      </c>
      <c r="G3899" t="s">
        <v>6559</v>
      </c>
      <c r="H3899">
        <v>7</v>
      </c>
      <c r="I3899">
        <v>101008</v>
      </c>
      <c r="J3899">
        <v>6</v>
      </c>
      <c r="K3899" t="s">
        <v>7309</v>
      </c>
      <c r="L3899">
        <v>0</v>
      </c>
      <c r="M3899" t="s">
        <v>5520</v>
      </c>
      <c r="N3899">
        <v>25636.02</v>
      </c>
      <c r="O3899">
        <v>22199.22</v>
      </c>
      <c r="P3899">
        <v>0</v>
      </c>
      <c r="Q3899">
        <v>19002.830000000002</v>
      </c>
      <c r="R3899">
        <v>0</v>
      </c>
      <c r="S3899">
        <v>28832.41</v>
      </c>
    </row>
    <row r="3900" spans="1:19" x14ac:dyDescent="0.35">
      <c r="A3900">
        <v>2024</v>
      </c>
      <c r="B3900" t="s">
        <v>5890</v>
      </c>
      <c r="C3900">
        <v>17</v>
      </c>
      <c r="D3900">
        <v>2</v>
      </c>
      <c r="E3900">
        <v>2</v>
      </c>
      <c r="F3900" t="s">
        <v>553</v>
      </c>
      <c r="G3900" t="s">
        <v>6560</v>
      </c>
      <c r="H3900">
        <v>7</v>
      </c>
      <c r="I3900">
        <v>101008</v>
      </c>
      <c r="J3900">
        <v>4</v>
      </c>
      <c r="K3900" t="s">
        <v>7309</v>
      </c>
      <c r="L3900">
        <v>0</v>
      </c>
      <c r="M3900" t="s">
        <v>5520</v>
      </c>
      <c r="N3900">
        <v>122893.35</v>
      </c>
      <c r="O3900">
        <v>73182.039999999994</v>
      </c>
      <c r="P3900">
        <v>0</v>
      </c>
      <c r="Q3900">
        <v>19659.88</v>
      </c>
      <c r="R3900">
        <v>0</v>
      </c>
      <c r="S3900">
        <v>176415.51</v>
      </c>
    </row>
    <row r="3901" spans="1:19" x14ac:dyDescent="0.35">
      <c r="A3901">
        <v>2024</v>
      </c>
      <c r="B3901" t="s">
        <v>5890</v>
      </c>
      <c r="C3901">
        <v>17</v>
      </c>
      <c r="D3901">
        <v>2</v>
      </c>
      <c r="E3901">
        <v>3</v>
      </c>
      <c r="F3901" t="s">
        <v>554</v>
      </c>
      <c r="G3901" t="s">
        <v>6561</v>
      </c>
      <c r="H3901">
        <v>7</v>
      </c>
      <c r="I3901">
        <v>101008</v>
      </c>
      <c r="J3901">
        <v>6</v>
      </c>
      <c r="K3901" t="s">
        <v>7309</v>
      </c>
      <c r="L3901">
        <v>0</v>
      </c>
      <c r="M3901" t="s">
        <v>5520</v>
      </c>
      <c r="N3901">
        <v>145765.35999999999</v>
      </c>
      <c r="O3901">
        <v>123417.42</v>
      </c>
      <c r="P3901">
        <v>0</v>
      </c>
      <c r="Q3901">
        <v>87757.29</v>
      </c>
      <c r="R3901">
        <v>0</v>
      </c>
      <c r="S3901">
        <v>181425.49</v>
      </c>
    </row>
    <row r="3902" spans="1:19" x14ac:dyDescent="0.35">
      <c r="A3902">
        <v>2024</v>
      </c>
      <c r="B3902" t="s">
        <v>5890</v>
      </c>
      <c r="C3902">
        <v>17</v>
      </c>
      <c r="D3902">
        <v>2</v>
      </c>
      <c r="E3902">
        <v>4</v>
      </c>
      <c r="F3902" t="s">
        <v>555</v>
      </c>
      <c r="G3902" t="s">
        <v>5941</v>
      </c>
      <c r="H3902">
        <v>7</v>
      </c>
      <c r="I3902">
        <v>101008</v>
      </c>
      <c r="J3902">
        <v>5</v>
      </c>
      <c r="K3902" t="s">
        <v>7309</v>
      </c>
      <c r="L3902">
        <v>0</v>
      </c>
      <c r="M3902" t="s">
        <v>5520</v>
      </c>
      <c r="N3902">
        <v>40878.410000000003</v>
      </c>
      <c r="O3902">
        <v>39424.43</v>
      </c>
      <c r="P3902">
        <v>0</v>
      </c>
      <c r="Q3902">
        <v>42908.71</v>
      </c>
      <c r="R3902">
        <v>0</v>
      </c>
      <c r="S3902">
        <v>37394.129999999997</v>
      </c>
    </row>
    <row r="3903" spans="1:19" x14ac:dyDescent="0.35">
      <c r="A3903">
        <v>2024</v>
      </c>
      <c r="B3903" t="s">
        <v>5890</v>
      </c>
      <c r="C3903">
        <v>17</v>
      </c>
      <c r="D3903">
        <v>2</v>
      </c>
      <c r="E3903">
        <v>7</v>
      </c>
      <c r="F3903" t="s">
        <v>556</v>
      </c>
      <c r="G3903" t="s">
        <v>7313</v>
      </c>
      <c r="H3903">
        <v>7</v>
      </c>
      <c r="I3903">
        <v>101008</v>
      </c>
      <c r="J3903">
        <v>5</v>
      </c>
      <c r="K3903" t="s">
        <v>7309</v>
      </c>
      <c r="L3903">
        <v>0</v>
      </c>
      <c r="M3903" t="s">
        <v>5520</v>
      </c>
      <c r="N3903">
        <v>24626.31</v>
      </c>
      <c r="O3903">
        <v>36251.230000000003</v>
      </c>
      <c r="P3903">
        <v>0</v>
      </c>
      <c r="Q3903">
        <v>30899.75</v>
      </c>
      <c r="R3903">
        <v>0</v>
      </c>
      <c r="S3903">
        <v>29977.79</v>
      </c>
    </row>
    <row r="3904" spans="1:19" x14ac:dyDescent="0.35">
      <c r="A3904">
        <v>2024</v>
      </c>
      <c r="B3904" t="s">
        <v>5890</v>
      </c>
      <c r="C3904">
        <v>17</v>
      </c>
      <c r="D3904">
        <v>2</v>
      </c>
      <c r="E3904">
        <v>8</v>
      </c>
      <c r="F3904" t="s">
        <v>557</v>
      </c>
      <c r="G3904" t="s">
        <v>6562</v>
      </c>
      <c r="H3904">
        <v>7</v>
      </c>
      <c r="I3904">
        <v>101008</v>
      </c>
      <c r="J3904">
        <v>3</v>
      </c>
      <c r="K3904" t="s">
        <v>7309</v>
      </c>
      <c r="L3904">
        <v>0</v>
      </c>
      <c r="M3904" t="s">
        <v>5520</v>
      </c>
      <c r="N3904">
        <v>38825.22</v>
      </c>
      <c r="O3904">
        <v>27445.74</v>
      </c>
      <c r="P3904">
        <v>0</v>
      </c>
      <c r="Q3904">
        <v>14186.38</v>
      </c>
      <c r="R3904">
        <v>0</v>
      </c>
      <c r="S3904">
        <v>52084.58</v>
      </c>
    </row>
    <row r="3905" spans="1:19" x14ac:dyDescent="0.35">
      <c r="A3905">
        <v>2024</v>
      </c>
      <c r="B3905" t="s">
        <v>5890</v>
      </c>
      <c r="C3905">
        <v>17</v>
      </c>
      <c r="D3905">
        <v>2</v>
      </c>
      <c r="E3905">
        <v>9</v>
      </c>
      <c r="F3905" t="s">
        <v>412</v>
      </c>
      <c r="G3905" t="s">
        <v>5942</v>
      </c>
      <c r="H3905">
        <v>7</v>
      </c>
      <c r="I3905">
        <v>101008</v>
      </c>
      <c r="J3905">
        <v>4</v>
      </c>
      <c r="K3905" t="s">
        <v>7309</v>
      </c>
      <c r="L3905">
        <v>0</v>
      </c>
      <c r="M3905" t="s">
        <v>5520</v>
      </c>
      <c r="N3905">
        <v>30660.31</v>
      </c>
      <c r="O3905">
        <v>29968.98</v>
      </c>
      <c r="P3905">
        <v>0</v>
      </c>
      <c r="Q3905">
        <v>33731.97</v>
      </c>
      <c r="R3905">
        <v>0</v>
      </c>
      <c r="S3905">
        <v>26897.32</v>
      </c>
    </row>
    <row r="3906" spans="1:19" x14ac:dyDescent="0.35">
      <c r="A3906">
        <v>2024</v>
      </c>
      <c r="B3906" t="s">
        <v>5890</v>
      </c>
      <c r="C3906">
        <v>17</v>
      </c>
      <c r="D3906">
        <v>2</v>
      </c>
      <c r="E3906">
        <v>10</v>
      </c>
      <c r="F3906" t="s">
        <v>558</v>
      </c>
      <c r="G3906" t="s">
        <v>6735</v>
      </c>
      <c r="H3906">
        <v>7</v>
      </c>
      <c r="I3906">
        <v>101008</v>
      </c>
      <c r="J3906">
        <v>4</v>
      </c>
      <c r="K3906" t="s">
        <v>7309</v>
      </c>
      <c r="L3906">
        <v>0</v>
      </c>
      <c r="M3906" t="s">
        <v>5520</v>
      </c>
      <c r="N3906">
        <v>48384.79</v>
      </c>
      <c r="O3906">
        <v>56660.57</v>
      </c>
      <c r="P3906">
        <v>0</v>
      </c>
      <c r="Q3906">
        <v>72444.990000000005</v>
      </c>
      <c r="R3906">
        <v>0</v>
      </c>
      <c r="S3906">
        <v>32600.37</v>
      </c>
    </row>
    <row r="3907" spans="1:19" x14ac:dyDescent="0.35">
      <c r="A3907">
        <v>2024</v>
      </c>
      <c r="B3907" t="s">
        <v>5890</v>
      </c>
      <c r="C3907">
        <v>17</v>
      </c>
      <c r="D3907">
        <v>2</v>
      </c>
      <c r="E3907">
        <v>11</v>
      </c>
      <c r="F3907" t="s">
        <v>559</v>
      </c>
      <c r="G3907" t="s">
        <v>5943</v>
      </c>
      <c r="H3907">
        <v>7</v>
      </c>
      <c r="I3907">
        <v>101008</v>
      </c>
      <c r="J3907">
        <v>3</v>
      </c>
      <c r="K3907" t="s">
        <v>7309</v>
      </c>
      <c r="L3907">
        <v>0</v>
      </c>
      <c r="M3907" t="s">
        <v>5520</v>
      </c>
      <c r="N3907">
        <v>111814.09</v>
      </c>
      <c r="O3907">
        <v>19100.73</v>
      </c>
      <c r="P3907">
        <v>0</v>
      </c>
      <c r="Q3907">
        <v>19899.64</v>
      </c>
      <c r="R3907">
        <v>0</v>
      </c>
      <c r="S3907">
        <v>111015.18</v>
      </c>
    </row>
    <row r="3908" spans="1:19" x14ac:dyDescent="0.35">
      <c r="A3908">
        <v>2024</v>
      </c>
      <c r="B3908" t="s">
        <v>5890</v>
      </c>
      <c r="C3908">
        <v>17</v>
      </c>
      <c r="D3908">
        <v>2</v>
      </c>
      <c r="E3908">
        <v>12</v>
      </c>
      <c r="F3908" t="s">
        <v>560</v>
      </c>
      <c r="G3908" t="s">
        <v>5944</v>
      </c>
      <c r="H3908">
        <v>7</v>
      </c>
      <c r="I3908">
        <v>101008</v>
      </c>
      <c r="J3908">
        <v>5</v>
      </c>
      <c r="K3908" t="s">
        <v>7309</v>
      </c>
      <c r="L3908">
        <v>0</v>
      </c>
      <c r="M3908" t="s">
        <v>5520</v>
      </c>
      <c r="N3908">
        <v>20448.25</v>
      </c>
      <c r="O3908">
        <v>18323.560000000001</v>
      </c>
      <c r="P3908">
        <v>0</v>
      </c>
      <c r="Q3908">
        <v>11259.17</v>
      </c>
      <c r="R3908">
        <v>0</v>
      </c>
      <c r="S3908">
        <v>27512.639999999999</v>
      </c>
    </row>
    <row r="3909" spans="1:19" x14ac:dyDescent="0.35">
      <c r="A3909">
        <v>2024</v>
      </c>
      <c r="B3909" t="s">
        <v>5890</v>
      </c>
      <c r="C3909">
        <v>17</v>
      </c>
      <c r="D3909">
        <v>2</v>
      </c>
      <c r="E3909">
        <v>13</v>
      </c>
      <c r="F3909" t="s">
        <v>561</v>
      </c>
      <c r="G3909" t="s">
        <v>6279</v>
      </c>
      <c r="H3909">
        <v>7</v>
      </c>
      <c r="I3909">
        <v>101008</v>
      </c>
      <c r="J3909">
        <v>5</v>
      </c>
      <c r="K3909" t="s">
        <v>7309</v>
      </c>
      <c r="L3909">
        <v>0</v>
      </c>
      <c r="M3909" t="s">
        <v>5520</v>
      </c>
      <c r="N3909">
        <v>14530.99</v>
      </c>
      <c r="O3909">
        <v>16520.79</v>
      </c>
      <c r="P3909">
        <v>0</v>
      </c>
      <c r="Q3909">
        <v>13224.36</v>
      </c>
      <c r="R3909">
        <v>0</v>
      </c>
      <c r="S3909">
        <v>17827.419999999998</v>
      </c>
    </row>
    <row r="3910" spans="1:19" x14ac:dyDescent="0.35">
      <c r="A3910">
        <v>2024</v>
      </c>
      <c r="B3910" t="s">
        <v>5763</v>
      </c>
      <c r="C3910">
        <v>18</v>
      </c>
      <c r="D3910">
        <v>2</v>
      </c>
      <c r="E3910">
        <v>2</v>
      </c>
      <c r="F3910" t="s">
        <v>563</v>
      </c>
      <c r="G3910" t="s">
        <v>5945</v>
      </c>
      <c r="H3910">
        <v>7</v>
      </c>
      <c r="I3910">
        <v>101008</v>
      </c>
      <c r="J3910">
        <v>5</v>
      </c>
      <c r="K3910" t="s">
        <v>7309</v>
      </c>
      <c r="L3910">
        <v>0</v>
      </c>
      <c r="M3910" t="s">
        <v>5520</v>
      </c>
      <c r="N3910">
        <v>49850.07</v>
      </c>
      <c r="O3910">
        <v>48681.35</v>
      </c>
      <c r="P3910">
        <v>0</v>
      </c>
      <c r="Q3910">
        <v>40208.32</v>
      </c>
      <c r="R3910">
        <v>0</v>
      </c>
      <c r="S3910">
        <v>58323.1</v>
      </c>
    </row>
    <row r="3911" spans="1:19" x14ac:dyDescent="0.35">
      <c r="A3911">
        <v>2024</v>
      </c>
      <c r="B3911" t="s">
        <v>5763</v>
      </c>
      <c r="C3911">
        <v>18</v>
      </c>
      <c r="D3911">
        <v>2</v>
      </c>
      <c r="E3911">
        <v>4</v>
      </c>
      <c r="F3911" t="s">
        <v>369</v>
      </c>
      <c r="G3911" t="s">
        <v>5947</v>
      </c>
      <c r="H3911">
        <v>7</v>
      </c>
      <c r="I3911">
        <v>101008</v>
      </c>
      <c r="J3911">
        <v>5</v>
      </c>
      <c r="K3911" t="s">
        <v>7309</v>
      </c>
      <c r="L3911">
        <v>0</v>
      </c>
      <c r="M3911" t="s">
        <v>5520</v>
      </c>
      <c r="N3911">
        <v>120539.59</v>
      </c>
      <c r="O3911">
        <v>29416.93</v>
      </c>
      <c r="P3911">
        <v>0</v>
      </c>
      <c r="Q3911">
        <v>20200.43</v>
      </c>
      <c r="R3911">
        <v>0</v>
      </c>
      <c r="S3911">
        <v>129756.09</v>
      </c>
    </row>
    <row r="3912" spans="1:19" x14ac:dyDescent="0.35">
      <c r="A3912">
        <v>2024</v>
      </c>
      <c r="B3912" t="s">
        <v>5763</v>
      </c>
      <c r="C3912">
        <v>18</v>
      </c>
      <c r="D3912">
        <v>2</v>
      </c>
      <c r="E3912">
        <v>8</v>
      </c>
      <c r="F3912" t="s">
        <v>565</v>
      </c>
      <c r="G3912" t="s">
        <v>6563</v>
      </c>
      <c r="H3912">
        <v>7</v>
      </c>
      <c r="I3912">
        <v>101008</v>
      </c>
      <c r="J3912">
        <v>4</v>
      </c>
      <c r="K3912" t="s">
        <v>7309</v>
      </c>
      <c r="L3912">
        <v>0</v>
      </c>
      <c r="M3912" t="s">
        <v>5520</v>
      </c>
      <c r="N3912">
        <v>193317.57</v>
      </c>
      <c r="O3912">
        <v>59718.07</v>
      </c>
      <c r="P3912">
        <v>0</v>
      </c>
      <c r="Q3912">
        <v>49909.2</v>
      </c>
      <c r="R3912">
        <v>0</v>
      </c>
      <c r="S3912">
        <v>203126.44</v>
      </c>
    </row>
    <row r="3913" spans="1:19" x14ac:dyDescent="0.35">
      <c r="A3913">
        <v>2024</v>
      </c>
      <c r="B3913" t="s">
        <v>5763</v>
      </c>
      <c r="C3913">
        <v>18</v>
      </c>
      <c r="D3913">
        <v>2</v>
      </c>
      <c r="E3913">
        <v>9</v>
      </c>
      <c r="F3913" t="s">
        <v>327</v>
      </c>
      <c r="G3913" t="s">
        <v>5948</v>
      </c>
      <c r="H3913">
        <v>7</v>
      </c>
      <c r="I3913">
        <v>101008</v>
      </c>
      <c r="J3913">
        <v>5</v>
      </c>
      <c r="K3913" t="s">
        <v>7309</v>
      </c>
      <c r="L3913">
        <v>0</v>
      </c>
      <c r="M3913" t="s">
        <v>5520</v>
      </c>
      <c r="N3913">
        <v>37233.75</v>
      </c>
      <c r="O3913">
        <v>0</v>
      </c>
      <c r="P3913">
        <v>0</v>
      </c>
      <c r="Q3913">
        <v>11855.09</v>
      </c>
      <c r="R3913">
        <v>0</v>
      </c>
      <c r="S3913">
        <v>25378.66</v>
      </c>
    </row>
    <row r="3914" spans="1:19" x14ac:dyDescent="0.35">
      <c r="A3914">
        <v>2024</v>
      </c>
      <c r="B3914" t="s">
        <v>5763</v>
      </c>
      <c r="C3914">
        <v>18</v>
      </c>
      <c r="D3914">
        <v>2</v>
      </c>
      <c r="E3914">
        <v>11</v>
      </c>
      <c r="F3914" t="s">
        <v>278</v>
      </c>
      <c r="G3914" t="s">
        <v>5949</v>
      </c>
      <c r="H3914">
        <v>7</v>
      </c>
      <c r="I3914">
        <v>101008</v>
      </c>
      <c r="J3914">
        <v>101</v>
      </c>
      <c r="K3914" t="s">
        <v>7309</v>
      </c>
      <c r="L3914">
        <v>0</v>
      </c>
      <c r="M3914" t="s">
        <v>5520</v>
      </c>
      <c r="N3914">
        <v>40006.04</v>
      </c>
      <c r="O3914">
        <v>31504.59</v>
      </c>
      <c r="P3914">
        <v>0</v>
      </c>
      <c r="Q3914">
        <v>22663</v>
      </c>
      <c r="R3914">
        <v>0</v>
      </c>
      <c r="S3914">
        <v>48847.63</v>
      </c>
    </row>
    <row r="3915" spans="1:19" x14ac:dyDescent="0.35">
      <c r="A3915">
        <v>2024</v>
      </c>
      <c r="B3915" t="s">
        <v>5763</v>
      </c>
      <c r="C3915">
        <v>18</v>
      </c>
      <c r="D3915">
        <v>2</v>
      </c>
      <c r="E3915">
        <v>12</v>
      </c>
      <c r="F3915" t="s">
        <v>125</v>
      </c>
      <c r="G3915" t="s">
        <v>6564</v>
      </c>
      <c r="H3915">
        <v>7</v>
      </c>
      <c r="I3915">
        <v>101008</v>
      </c>
      <c r="J3915">
        <v>4</v>
      </c>
      <c r="K3915" t="s">
        <v>7309</v>
      </c>
      <c r="L3915">
        <v>0</v>
      </c>
      <c r="M3915" t="s">
        <v>5520</v>
      </c>
      <c r="N3915">
        <v>27938.75</v>
      </c>
      <c r="O3915">
        <v>28789.72</v>
      </c>
      <c r="P3915">
        <v>0</v>
      </c>
      <c r="Q3915">
        <v>24483.43</v>
      </c>
      <c r="R3915">
        <v>0</v>
      </c>
      <c r="S3915">
        <v>32245.040000000001</v>
      </c>
    </row>
    <row r="3916" spans="1:19" x14ac:dyDescent="0.35">
      <c r="A3916">
        <v>2024</v>
      </c>
      <c r="B3916" t="s">
        <v>5844</v>
      </c>
      <c r="C3916">
        <v>19</v>
      </c>
      <c r="D3916">
        <v>2</v>
      </c>
      <c r="E3916">
        <v>1</v>
      </c>
      <c r="F3916" t="s">
        <v>567</v>
      </c>
      <c r="G3916" t="s">
        <v>6565</v>
      </c>
      <c r="H3916">
        <v>7</v>
      </c>
      <c r="I3916">
        <v>101008</v>
      </c>
      <c r="J3916">
        <v>5</v>
      </c>
      <c r="K3916" t="s">
        <v>7309</v>
      </c>
      <c r="L3916">
        <v>0</v>
      </c>
      <c r="M3916" t="s">
        <v>5520</v>
      </c>
      <c r="N3916">
        <v>84913.65</v>
      </c>
      <c r="O3916">
        <v>65195.47</v>
      </c>
      <c r="P3916">
        <v>0</v>
      </c>
      <c r="Q3916">
        <v>70587.56</v>
      </c>
      <c r="R3916">
        <v>0</v>
      </c>
      <c r="S3916">
        <v>79521.56</v>
      </c>
    </row>
    <row r="3917" spans="1:19" x14ac:dyDescent="0.35">
      <c r="A3917">
        <v>2024</v>
      </c>
      <c r="B3917" t="s">
        <v>5844</v>
      </c>
      <c r="C3917">
        <v>19</v>
      </c>
      <c r="D3917">
        <v>2</v>
      </c>
      <c r="E3917">
        <v>2</v>
      </c>
      <c r="F3917" t="s">
        <v>500</v>
      </c>
      <c r="G3917" t="s">
        <v>6566</v>
      </c>
      <c r="H3917">
        <v>7</v>
      </c>
      <c r="I3917">
        <v>101008</v>
      </c>
      <c r="J3917">
        <v>5</v>
      </c>
      <c r="K3917" t="s">
        <v>7309</v>
      </c>
      <c r="L3917">
        <v>0</v>
      </c>
      <c r="M3917" t="s">
        <v>5520</v>
      </c>
      <c r="N3917">
        <v>5909.24</v>
      </c>
      <c r="O3917">
        <v>24061.82</v>
      </c>
      <c r="P3917">
        <v>0</v>
      </c>
      <c r="Q3917">
        <v>13246.54</v>
      </c>
      <c r="R3917">
        <v>0</v>
      </c>
      <c r="S3917">
        <v>16724.52</v>
      </c>
    </row>
    <row r="3918" spans="1:19" x14ac:dyDescent="0.35">
      <c r="A3918">
        <v>2024</v>
      </c>
      <c r="B3918" t="s">
        <v>5844</v>
      </c>
      <c r="C3918">
        <v>19</v>
      </c>
      <c r="D3918">
        <v>2</v>
      </c>
      <c r="E3918">
        <v>3</v>
      </c>
      <c r="F3918" t="s">
        <v>521</v>
      </c>
      <c r="G3918" t="s">
        <v>5950</v>
      </c>
      <c r="H3918">
        <v>7</v>
      </c>
      <c r="I3918">
        <v>101008</v>
      </c>
      <c r="J3918">
        <v>5</v>
      </c>
      <c r="K3918" t="s">
        <v>7309</v>
      </c>
      <c r="L3918">
        <v>0</v>
      </c>
      <c r="M3918" t="s">
        <v>5520</v>
      </c>
      <c r="N3918">
        <v>74373.600000000006</v>
      </c>
      <c r="O3918">
        <v>39746.15</v>
      </c>
      <c r="P3918">
        <v>0</v>
      </c>
      <c r="Q3918">
        <v>41416.730000000003</v>
      </c>
      <c r="R3918">
        <v>0</v>
      </c>
      <c r="S3918">
        <v>72703.02</v>
      </c>
    </row>
    <row r="3919" spans="1:19" x14ac:dyDescent="0.35">
      <c r="A3919">
        <v>2024</v>
      </c>
      <c r="B3919" t="s">
        <v>5844</v>
      </c>
      <c r="C3919">
        <v>19</v>
      </c>
      <c r="D3919">
        <v>2</v>
      </c>
      <c r="E3919">
        <v>4</v>
      </c>
      <c r="F3919" t="s">
        <v>568</v>
      </c>
      <c r="G3919" t="s">
        <v>7314</v>
      </c>
      <c r="H3919">
        <v>7</v>
      </c>
      <c r="I3919">
        <v>101008</v>
      </c>
      <c r="J3919">
        <v>3</v>
      </c>
      <c r="K3919" t="s">
        <v>7309</v>
      </c>
      <c r="L3919">
        <v>0</v>
      </c>
      <c r="M3919" t="s">
        <v>5520</v>
      </c>
      <c r="N3919">
        <v>140484.63</v>
      </c>
      <c r="O3919">
        <v>38356.870000000003</v>
      </c>
      <c r="P3919">
        <v>0</v>
      </c>
      <c r="Q3919">
        <v>25508.11</v>
      </c>
      <c r="R3919">
        <v>0</v>
      </c>
      <c r="S3919">
        <v>153333.39000000001</v>
      </c>
    </row>
    <row r="3920" spans="1:19" x14ac:dyDescent="0.35">
      <c r="A3920">
        <v>2024</v>
      </c>
      <c r="B3920" t="s">
        <v>5844</v>
      </c>
      <c r="C3920">
        <v>19</v>
      </c>
      <c r="D3920">
        <v>2</v>
      </c>
      <c r="E3920">
        <v>5</v>
      </c>
      <c r="F3920" t="s">
        <v>569</v>
      </c>
      <c r="G3920" t="s">
        <v>6567</v>
      </c>
      <c r="H3920">
        <v>7</v>
      </c>
      <c r="I3920">
        <v>101008</v>
      </c>
      <c r="J3920">
        <v>5</v>
      </c>
      <c r="K3920" t="s">
        <v>7309</v>
      </c>
      <c r="L3920">
        <v>0</v>
      </c>
      <c r="M3920" t="s">
        <v>5520</v>
      </c>
      <c r="N3920">
        <v>60848.67</v>
      </c>
      <c r="O3920">
        <v>33719.919999999998</v>
      </c>
      <c r="P3920">
        <v>0</v>
      </c>
      <c r="Q3920">
        <v>17743.93</v>
      </c>
      <c r="R3920">
        <v>0</v>
      </c>
      <c r="S3920">
        <v>76824.66</v>
      </c>
    </row>
    <row r="3921" spans="1:19" x14ac:dyDescent="0.35">
      <c r="A3921">
        <v>2024</v>
      </c>
      <c r="B3921" t="s">
        <v>5844</v>
      </c>
      <c r="C3921">
        <v>19</v>
      </c>
      <c r="D3921">
        <v>2</v>
      </c>
      <c r="E3921">
        <v>6</v>
      </c>
      <c r="F3921" t="s">
        <v>570</v>
      </c>
      <c r="G3921" t="s">
        <v>5951</v>
      </c>
      <c r="H3921">
        <v>7</v>
      </c>
      <c r="I3921">
        <v>101008</v>
      </c>
      <c r="J3921">
        <v>3</v>
      </c>
      <c r="K3921" t="s">
        <v>7309</v>
      </c>
      <c r="L3921">
        <v>0</v>
      </c>
      <c r="M3921" t="s">
        <v>5520</v>
      </c>
      <c r="N3921">
        <v>48268.31</v>
      </c>
      <c r="O3921">
        <v>18855.52</v>
      </c>
      <c r="P3921">
        <v>0</v>
      </c>
      <c r="Q3921">
        <v>11816.01</v>
      </c>
      <c r="R3921">
        <v>0</v>
      </c>
      <c r="S3921">
        <v>55307.82</v>
      </c>
    </row>
    <row r="3922" spans="1:19" x14ac:dyDescent="0.35">
      <c r="A3922">
        <v>2024</v>
      </c>
      <c r="B3922" t="s">
        <v>5844</v>
      </c>
      <c r="C3922">
        <v>19</v>
      </c>
      <c r="D3922">
        <v>2</v>
      </c>
      <c r="E3922">
        <v>7</v>
      </c>
      <c r="F3922" t="s">
        <v>571</v>
      </c>
      <c r="G3922" t="s">
        <v>6568</v>
      </c>
      <c r="H3922">
        <v>7</v>
      </c>
      <c r="I3922">
        <v>101008</v>
      </c>
      <c r="J3922">
        <v>5</v>
      </c>
      <c r="K3922" t="s">
        <v>7309</v>
      </c>
      <c r="L3922">
        <v>0</v>
      </c>
      <c r="M3922" t="s">
        <v>5520</v>
      </c>
      <c r="N3922">
        <v>83006.240000000005</v>
      </c>
      <c r="O3922">
        <v>41634.910000000003</v>
      </c>
      <c r="P3922">
        <v>0</v>
      </c>
      <c r="Q3922">
        <v>32948.53</v>
      </c>
      <c r="R3922">
        <v>0</v>
      </c>
      <c r="S3922">
        <v>91692.62</v>
      </c>
    </row>
    <row r="3923" spans="1:19" x14ac:dyDescent="0.35">
      <c r="A3923">
        <v>2024</v>
      </c>
      <c r="B3923" t="s">
        <v>5844</v>
      </c>
      <c r="C3923">
        <v>19</v>
      </c>
      <c r="D3923">
        <v>2</v>
      </c>
      <c r="E3923">
        <v>8</v>
      </c>
      <c r="F3923" t="s">
        <v>300</v>
      </c>
      <c r="G3923" t="s">
        <v>6184</v>
      </c>
      <c r="H3923">
        <v>7</v>
      </c>
      <c r="I3923">
        <v>101008</v>
      </c>
      <c r="J3923">
        <v>4</v>
      </c>
      <c r="K3923" t="s">
        <v>7309</v>
      </c>
      <c r="L3923">
        <v>0</v>
      </c>
      <c r="M3923" t="s">
        <v>5520</v>
      </c>
      <c r="N3923">
        <v>139934.24</v>
      </c>
      <c r="O3923">
        <v>24521.05</v>
      </c>
      <c r="P3923">
        <v>0</v>
      </c>
      <c r="Q3923">
        <v>16276.16</v>
      </c>
      <c r="R3923">
        <v>0</v>
      </c>
      <c r="S3923">
        <v>148179.13</v>
      </c>
    </row>
    <row r="3924" spans="1:19" x14ac:dyDescent="0.35">
      <c r="A3924">
        <v>2024</v>
      </c>
      <c r="B3924" t="s">
        <v>5844</v>
      </c>
      <c r="C3924">
        <v>19</v>
      </c>
      <c r="D3924">
        <v>2</v>
      </c>
      <c r="E3924">
        <v>9</v>
      </c>
      <c r="F3924" t="s">
        <v>254</v>
      </c>
      <c r="G3924" t="s">
        <v>6569</v>
      </c>
      <c r="H3924">
        <v>7</v>
      </c>
      <c r="I3924">
        <v>101008</v>
      </c>
      <c r="J3924">
        <v>3</v>
      </c>
      <c r="K3924" t="s">
        <v>7309</v>
      </c>
      <c r="L3924">
        <v>0</v>
      </c>
      <c r="M3924" t="s">
        <v>5520</v>
      </c>
      <c r="N3924">
        <v>24284.39</v>
      </c>
      <c r="O3924">
        <v>20276.39</v>
      </c>
      <c r="P3924">
        <v>0</v>
      </c>
      <c r="Q3924">
        <v>15919.62</v>
      </c>
      <c r="R3924">
        <v>0</v>
      </c>
      <c r="S3924">
        <v>28641.16</v>
      </c>
    </row>
    <row r="3925" spans="1:19" x14ac:dyDescent="0.35">
      <c r="A3925">
        <v>2024</v>
      </c>
      <c r="B3925" t="s">
        <v>5844</v>
      </c>
      <c r="C3925">
        <v>19</v>
      </c>
      <c r="D3925">
        <v>2</v>
      </c>
      <c r="E3925">
        <v>10</v>
      </c>
      <c r="F3925" t="s">
        <v>311</v>
      </c>
      <c r="G3925" t="s">
        <v>6570</v>
      </c>
      <c r="H3925">
        <v>7</v>
      </c>
      <c r="I3925">
        <v>101008</v>
      </c>
      <c r="J3925">
        <v>6</v>
      </c>
      <c r="K3925" t="s">
        <v>7309</v>
      </c>
      <c r="L3925">
        <v>0</v>
      </c>
      <c r="M3925" t="s">
        <v>5520</v>
      </c>
      <c r="N3925">
        <v>21800.18</v>
      </c>
      <c r="O3925">
        <v>106208.66</v>
      </c>
      <c r="P3925">
        <v>0</v>
      </c>
      <c r="Q3925">
        <v>29822.92</v>
      </c>
      <c r="R3925">
        <v>0</v>
      </c>
      <c r="S3925">
        <v>98185.919999999998</v>
      </c>
    </row>
    <row r="3926" spans="1:19" x14ac:dyDescent="0.35">
      <c r="A3926">
        <v>2024</v>
      </c>
      <c r="B3926" t="s">
        <v>5844</v>
      </c>
      <c r="C3926">
        <v>19</v>
      </c>
      <c r="D3926">
        <v>2</v>
      </c>
      <c r="E3926">
        <v>11</v>
      </c>
      <c r="F3926" t="s">
        <v>314</v>
      </c>
      <c r="G3926" t="s">
        <v>5845</v>
      </c>
      <c r="H3926">
        <v>7</v>
      </c>
      <c r="I3926">
        <v>101008</v>
      </c>
      <c r="J3926">
        <v>6</v>
      </c>
      <c r="K3926" t="s">
        <v>7309</v>
      </c>
      <c r="L3926">
        <v>0</v>
      </c>
      <c r="M3926" t="s">
        <v>5520</v>
      </c>
      <c r="N3926">
        <v>101156.8</v>
      </c>
      <c r="O3926">
        <v>18188.91</v>
      </c>
      <c r="P3926">
        <v>0</v>
      </c>
      <c r="Q3926">
        <v>14450.69</v>
      </c>
      <c r="R3926">
        <v>0</v>
      </c>
      <c r="S3926">
        <v>104895.02</v>
      </c>
    </row>
    <row r="3927" spans="1:19" x14ac:dyDescent="0.35">
      <c r="A3927">
        <v>2024</v>
      </c>
      <c r="B3927" t="s">
        <v>5844</v>
      </c>
      <c r="C3927">
        <v>19</v>
      </c>
      <c r="D3927">
        <v>2</v>
      </c>
      <c r="E3927">
        <v>12</v>
      </c>
      <c r="F3927" t="s">
        <v>533</v>
      </c>
      <c r="G3927" t="s">
        <v>6185</v>
      </c>
      <c r="H3927">
        <v>7</v>
      </c>
      <c r="I3927">
        <v>101008</v>
      </c>
      <c r="J3927">
        <v>5</v>
      </c>
      <c r="K3927" t="s">
        <v>7309</v>
      </c>
      <c r="L3927">
        <v>0</v>
      </c>
      <c r="M3927" t="s">
        <v>5520</v>
      </c>
      <c r="N3927">
        <v>439239.16</v>
      </c>
      <c r="O3927">
        <v>163767.44</v>
      </c>
      <c r="P3927">
        <v>0</v>
      </c>
      <c r="Q3927">
        <v>372877.67</v>
      </c>
      <c r="R3927">
        <v>0</v>
      </c>
      <c r="S3927">
        <v>230128.93</v>
      </c>
    </row>
    <row r="3928" spans="1:19" x14ac:dyDescent="0.35">
      <c r="A3928">
        <v>2024</v>
      </c>
      <c r="B3928" t="s">
        <v>5569</v>
      </c>
      <c r="C3928">
        <v>20</v>
      </c>
      <c r="D3928">
        <v>2</v>
      </c>
      <c r="E3928">
        <v>6</v>
      </c>
      <c r="F3928" t="s">
        <v>575</v>
      </c>
      <c r="G3928" t="s">
        <v>5952</v>
      </c>
      <c r="H3928">
        <v>7</v>
      </c>
      <c r="I3928">
        <v>101008</v>
      </c>
      <c r="J3928">
        <v>6</v>
      </c>
      <c r="K3928" t="s">
        <v>7309</v>
      </c>
      <c r="L3928">
        <v>0</v>
      </c>
      <c r="M3928" t="s">
        <v>5520</v>
      </c>
      <c r="N3928">
        <v>1025017.86</v>
      </c>
      <c r="O3928">
        <v>319156.06</v>
      </c>
      <c r="P3928">
        <v>0</v>
      </c>
      <c r="Q3928">
        <v>262524.78000000003</v>
      </c>
      <c r="R3928">
        <v>0</v>
      </c>
      <c r="S3928">
        <v>1081649.1399999999</v>
      </c>
    </row>
    <row r="3929" spans="1:19" x14ac:dyDescent="0.35">
      <c r="A3929">
        <v>2024</v>
      </c>
      <c r="B3929" t="s">
        <v>5569</v>
      </c>
      <c r="C3929">
        <v>20</v>
      </c>
      <c r="D3929">
        <v>2</v>
      </c>
      <c r="E3929">
        <v>11</v>
      </c>
      <c r="F3929" t="s">
        <v>577</v>
      </c>
      <c r="G3929" t="s">
        <v>5954</v>
      </c>
      <c r="H3929">
        <v>7</v>
      </c>
      <c r="I3929">
        <v>101008</v>
      </c>
      <c r="J3929">
        <v>101</v>
      </c>
      <c r="K3929" t="s">
        <v>7309</v>
      </c>
      <c r="L3929">
        <v>0</v>
      </c>
      <c r="M3929" t="s">
        <v>5520</v>
      </c>
      <c r="N3929">
        <v>3338774.89</v>
      </c>
      <c r="O3929">
        <v>3350320.69</v>
      </c>
      <c r="P3929">
        <v>0</v>
      </c>
      <c r="Q3929">
        <v>3206928.95</v>
      </c>
      <c r="R3929">
        <v>0</v>
      </c>
      <c r="S3929">
        <v>3482166.63</v>
      </c>
    </row>
    <row r="3930" spans="1:19" x14ac:dyDescent="0.35">
      <c r="A3930">
        <v>2024</v>
      </c>
      <c r="B3930" t="s">
        <v>5569</v>
      </c>
      <c r="C3930">
        <v>20</v>
      </c>
      <c r="D3930">
        <v>2</v>
      </c>
      <c r="E3930">
        <v>14</v>
      </c>
      <c r="F3930" t="s">
        <v>278</v>
      </c>
      <c r="G3930" t="s">
        <v>5955</v>
      </c>
      <c r="H3930">
        <v>7</v>
      </c>
      <c r="I3930">
        <v>101008</v>
      </c>
      <c r="J3930">
        <v>101</v>
      </c>
      <c r="K3930" t="s">
        <v>7309</v>
      </c>
      <c r="L3930">
        <v>0</v>
      </c>
      <c r="M3930" t="s">
        <v>5520</v>
      </c>
      <c r="N3930">
        <v>246571.43</v>
      </c>
      <c r="O3930">
        <v>185740.21</v>
      </c>
      <c r="P3930">
        <v>0</v>
      </c>
      <c r="Q3930">
        <v>146887.93</v>
      </c>
      <c r="R3930">
        <v>0</v>
      </c>
      <c r="S3930">
        <v>285423.71000000002</v>
      </c>
    </row>
    <row r="3931" spans="1:19" x14ac:dyDescent="0.35">
      <c r="A3931">
        <v>2024</v>
      </c>
      <c r="B3931" t="s">
        <v>5569</v>
      </c>
      <c r="C3931">
        <v>20</v>
      </c>
      <c r="D3931">
        <v>2</v>
      </c>
      <c r="E3931">
        <v>16</v>
      </c>
      <c r="F3931" t="s">
        <v>417</v>
      </c>
      <c r="G3931" t="s">
        <v>5570</v>
      </c>
      <c r="H3931">
        <v>7</v>
      </c>
      <c r="I3931">
        <v>101008</v>
      </c>
      <c r="J3931">
        <v>101</v>
      </c>
      <c r="K3931" t="s">
        <v>7309</v>
      </c>
      <c r="L3931">
        <v>0</v>
      </c>
      <c r="M3931" t="s">
        <v>5520</v>
      </c>
      <c r="N3931">
        <v>208884.92</v>
      </c>
      <c r="O3931">
        <v>329748.90000000002</v>
      </c>
      <c r="P3931">
        <v>0</v>
      </c>
      <c r="Q3931">
        <v>314625.96999999997</v>
      </c>
      <c r="R3931">
        <v>0</v>
      </c>
      <c r="S3931">
        <v>224007.85</v>
      </c>
    </row>
    <row r="3932" spans="1:19" x14ac:dyDescent="0.35">
      <c r="A3932">
        <v>2024</v>
      </c>
      <c r="B3932" t="s">
        <v>6419</v>
      </c>
      <c r="C3932">
        <v>21</v>
      </c>
      <c r="D3932">
        <v>2</v>
      </c>
      <c r="E3932">
        <v>1</v>
      </c>
      <c r="F3932" t="s">
        <v>568</v>
      </c>
      <c r="G3932" t="s">
        <v>6571</v>
      </c>
      <c r="H3932">
        <v>7</v>
      </c>
      <c r="I3932">
        <v>101008</v>
      </c>
      <c r="J3932">
        <v>4</v>
      </c>
      <c r="K3932" t="s">
        <v>7309</v>
      </c>
      <c r="L3932">
        <v>0</v>
      </c>
      <c r="M3932" t="s">
        <v>5520</v>
      </c>
      <c r="N3932">
        <v>9916.02</v>
      </c>
      <c r="O3932">
        <v>10049.84</v>
      </c>
      <c r="P3932">
        <v>0</v>
      </c>
      <c r="Q3932">
        <v>9647.34</v>
      </c>
      <c r="R3932">
        <v>0</v>
      </c>
      <c r="S3932">
        <v>10318.52</v>
      </c>
    </row>
    <row r="3933" spans="1:19" x14ac:dyDescent="0.35">
      <c r="A3933">
        <v>2024</v>
      </c>
      <c r="B3933" t="s">
        <v>6419</v>
      </c>
      <c r="C3933">
        <v>21</v>
      </c>
      <c r="D3933">
        <v>2</v>
      </c>
      <c r="E3933">
        <v>5</v>
      </c>
      <c r="F3933" t="s">
        <v>300</v>
      </c>
      <c r="G3933" t="s">
        <v>6573</v>
      </c>
      <c r="H3933">
        <v>7</v>
      </c>
      <c r="I3933">
        <v>101008</v>
      </c>
      <c r="J3933">
        <v>101008</v>
      </c>
      <c r="K3933" t="s">
        <v>7309</v>
      </c>
      <c r="L3933">
        <v>0</v>
      </c>
      <c r="M3933" t="s">
        <v>5520</v>
      </c>
      <c r="N3933">
        <v>31800.05</v>
      </c>
      <c r="O3933">
        <v>13992.96</v>
      </c>
      <c r="P3933">
        <v>0</v>
      </c>
      <c r="Q3933">
        <v>9591.56</v>
      </c>
      <c r="R3933">
        <v>0</v>
      </c>
      <c r="S3933">
        <v>36201.449999999997</v>
      </c>
    </row>
    <row r="3934" spans="1:19" x14ac:dyDescent="0.35">
      <c r="A3934">
        <v>2024</v>
      </c>
      <c r="B3934" t="s">
        <v>6419</v>
      </c>
      <c r="C3934">
        <v>21</v>
      </c>
      <c r="D3934">
        <v>2</v>
      </c>
      <c r="E3934">
        <v>6</v>
      </c>
      <c r="F3934" t="s">
        <v>532</v>
      </c>
      <c r="G3934" t="s">
        <v>6574</v>
      </c>
      <c r="H3934">
        <v>7</v>
      </c>
      <c r="I3934">
        <v>101008</v>
      </c>
      <c r="J3934">
        <v>2</v>
      </c>
      <c r="K3934" t="s">
        <v>7309</v>
      </c>
      <c r="L3934">
        <v>0</v>
      </c>
      <c r="M3934" t="s">
        <v>5520</v>
      </c>
      <c r="N3934">
        <v>36395.47</v>
      </c>
      <c r="O3934">
        <v>16210.76</v>
      </c>
      <c r="P3934">
        <v>0</v>
      </c>
      <c r="Q3934">
        <v>8525.82</v>
      </c>
      <c r="R3934">
        <v>0</v>
      </c>
      <c r="S3934">
        <v>44080.41</v>
      </c>
    </row>
    <row r="3935" spans="1:19" x14ac:dyDescent="0.35">
      <c r="A3935">
        <v>2024</v>
      </c>
      <c r="B3935" t="s">
        <v>6419</v>
      </c>
      <c r="C3935">
        <v>21</v>
      </c>
      <c r="D3935">
        <v>2</v>
      </c>
      <c r="E3935">
        <v>7</v>
      </c>
      <c r="F3935" t="s">
        <v>582</v>
      </c>
      <c r="G3935" t="s">
        <v>6575</v>
      </c>
      <c r="H3935">
        <v>7</v>
      </c>
      <c r="I3935">
        <v>101008</v>
      </c>
      <c r="J3935">
        <v>3</v>
      </c>
      <c r="K3935" t="s">
        <v>7309</v>
      </c>
      <c r="L3935">
        <v>0</v>
      </c>
      <c r="M3935" t="s">
        <v>5520</v>
      </c>
      <c r="N3935">
        <v>22450.92</v>
      </c>
      <c r="O3935">
        <v>12183.46</v>
      </c>
      <c r="P3935">
        <v>0</v>
      </c>
      <c r="Q3935">
        <v>7694.88</v>
      </c>
      <c r="R3935">
        <v>0</v>
      </c>
      <c r="S3935">
        <v>26939.5</v>
      </c>
    </row>
    <row r="3936" spans="1:19" x14ac:dyDescent="0.35">
      <c r="A3936">
        <v>2024</v>
      </c>
      <c r="B3936" t="s">
        <v>6419</v>
      </c>
      <c r="C3936">
        <v>21</v>
      </c>
      <c r="D3936">
        <v>2</v>
      </c>
      <c r="E3936">
        <v>8</v>
      </c>
      <c r="F3936" t="s">
        <v>524</v>
      </c>
      <c r="G3936" t="s">
        <v>6420</v>
      </c>
      <c r="H3936">
        <v>7</v>
      </c>
      <c r="I3936">
        <v>101008</v>
      </c>
      <c r="J3936">
        <v>3</v>
      </c>
      <c r="K3936" t="s">
        <v>7309</v>
      </c>
      <c r="L3936">
        <v>0</v>
      </c>
      <c r="M3936" t="s">
        <v>5520</v>
      </c>
      <c r="N3936">
        <v>25457.119999999999</v>
      </c>
      <c r="O3936">
        <v>11761.65</v>
      </c>
      <c r="P3936">
        <v>0</v>
      </c>
      <c r="Q3936">
        <v>7211.25</v>
      </c>
      <c r="R3936">
        <v>0</v>
      </c>
      <c r="S3936">
        <v>30007.52</v>
      </c>
    </row>
    <row r="3937" spans="1:19" x14ac:dyDescent="0.35">
      <c r="A3937">
        <v>2024</v>
      </c>
      <c r="B3937" t="s">
        <v>6419</v>
      </c>
      <c r="C3937">
        <v>21</v>
      </c>
      <c r="D3937">
        <v>2</v>
      </c>
      <c r="E3937">
        <v>9</v>
      </c>
      <c r="F3937" t="s">
        <v>583</v>
      </c>
      <c r="G3937" t="s">
        <v>6576</v>
      </c>
      <c r="H3937">
        <v>7</v>
      </c>
      <c r="I3937">
        <v>101008</v>
      </c>
      <c r="J3937">
        <v>3</v>
      </c>
      <c r="K3937" t="s">
        <v>7309</v>
      </c>
      <c r="L3937">
        <v>0</v>
      </c>
      <c r="M3937" t="s">
        <v>5520</v>
      </c>
      <c r="N3937">
        <v>901.32</v>
      </c>
      <c r="O3937">
        <v>7806.3</v>
      </c>
      <c r="P3937">
        <v>0</v>
      </c>
      <c r="Q3937">
        <v>6496.37</v>
      </c>
      <c r="R3937">
        <v>0</v>
      </c>
      <c r="S3937">
        <v>2211.25</v>
      </c>
    </row>
    <row r="3938" spans="1:19" x14ac:dyDescent="0.35">
      <c r="A3938">
        <v>2024</v>
      </c>
      <c r="B3938" t="s">
        <v>6163</v>
      </c>
      <c r="C3938">
        <v>22</v>
      </c>
      <c r="D3938">
        <v>2</v>
      </c>
      <c r="E3938">
        <v>3</v>
      </c>
      <c r="F3938" t="s">
        <v>585</v>
      </c>
      <c r="G3938" t="s">
        <v>7152</v>
      </c>
      <c r="H3938">
        <v>7</v>
      </c>
      <c r="I3938">
        <v>101008</v>
      </c>
      <c r="J3938">
        <v>6</v>
      </c>
      <c r="K3938" t="s">
        <v>7309</v>
      </c>
      <c r="L3938">
        <v>0</v>
      </c>
      <c r="M3938" t="s">
        <v>5520</v>
      </c>
      <c r="N3938">
        <v>240655.2</v>
      </c>
      <c r="O3938">
        <v>5456.22</v>
      </c>
      <c r="P3938">
        <v>0</v>
      </c>
      <c r="Q3938">
        <v>25262.03</v>
      </c>
      <c r="R3938">
        <v>0</v>
      </c>
      <c r="S3938">
        <v>220849.39</v>
      </c>
    </row>
    <row r="3939" spans="1:19" x14ac:dyDescent="0.35">
      <c r="A3939">
        <v>2024</v>
      </c>
      <c r="B3939" t="s">
        <v>6163</v>
      </c>
      <c r="C3939">
        <v>22</v>
      </c>
      <c r="D3939">
        <v>2</v>
      </c>
      <c r="E3939">
        <v>4</v>
      </c>
      <c r="F3939" t="s">
        <v>305</v>
      </c>
      <c r="G3939" t="s">
        <v>7315</v>
      </c>
      <c r="H3939">
        <v>7</v>
      </c>
      <c r="I3939">
        <v>101008</v>
      </c>
      <c r="J3939">
        <v>1</v>
      </c>
      <c r="K3939" t="s">
        <v>7309</v>
      </c>
      <c r="L3939">
        <v>0</v>
      </c>
      <c r="M3939" t="s">
        <v>5520</v>
      </c>
      <c r="N3939">
        <v>89473.46</v>
      </c>
      <c r="O3939">
        <v>31076.84</v>
      </c>
      <c r="P3939">
        <v>0</v>
      </c>
      <c r="Q3939">
        <v>39989.1</v>
      </c>
      <c r="R3939">
        <v>0</v>
      </c>
      <c r="S3939">
        <v>80561.2</v>
      </c>
    </row>
    <row r="3940" spans="1:19" x14ac:dyDescent="0.35">
      <c r="A3940">
        <v>2024</v>
      </c>
      <c r="B3940" t="s">
        <v>6163</v>
      </c>
      <c r="C3940">
        <v>22</v>
      </c>
      <c r="D3940">
        <v>2</v>
      </c>
      <c r="E3940">
        <v>5</v>
      </c>
      <c r="F3940" t="s">
        <v>586</v>
      </c>
      <c r="G3940" t="s">
        <v>6737</v>
      </c>
      <c r="H3940">
        <v>7</v>
      </c>
      <c r="I3940">
        <v>101008</v>
      </c>
      <c r="J3940">
        <v>101</v>
      </c>
      <c r="K3940" t="s">
        <v>7310</v>
      </c>
      <c r="L3940">
        <v>0</v>
      </c>
      <c r="M3940" t="s">
        <v>5520</v>
      </c>
      <c r="N3940">
        <v>177500.38</v>
      </c>
      <c r="O3940">
        <v>261245.53</v>
      </c>
      <c r="P3940">
        <v>0</v>
      </c>
      <c r="Q3940">
        <v>282539.26</v>
      </c>
      <c r="R3940">
        <v>0</v>
      </c>
      <c r="S3940">
        <v>156206.65</v>
      </c>
    </row>
    <row r="3941" spans="1:19" x14ac:dyDescent="0.35">
      <c r="A3941">
        <v>2024</v>
      </c>
      <c r="B3941" t="s">
        <v>5554</v>
      </c>
      <c r="C3941">
        <v>23</v>
      </c>
      <c r="D3941">
        <v>2</v>
      </c>
      <c r="E3941">
        <v>1</v>
      </c>
      <c r="F3941" t="s">
        <v>587</v>
      </c>
      <c r="G3941" t="s">
        <v>5956</v>
      </c>
      <c r="H3941">
        <v>7</v>
      </c>
      <c r="I3941">
        <v>101008</v>
      </c>
      <c r="J3941">
        <v>7</v>
      </c>
      <c r="K3941" t="s">
        <v>7309</v>
      </c>
      <c r="L3941">
        <v>0</v>
      </c>
      <c r="M3941" t="s">
        <v>5520</v>
      </c>
      <c r="N3941">
        <v>81468.83</v>
      </c>
      <c r="O3941">
        <v>39599.79</v>
      </c>
      <c r="P3941">
        <v>0</v>
      </c>
      <c r="Q3941">
        <v>10400.02</v>
      </c>
      <c r="R3941">
        <v>0</v>
      </c>
      <c r="S3941">
        <v>110668.6</v>
      </c>
    </row>
    <row r="3942" spans="1:19" x14ac:dyDescent="0.35">
      <c r="A3942">
        <v>2024</v>
      </c>
      <c r="B3942" t="s">
        <v>5554</v>
      </c>
      <c r="C3942">
        <v>23</v>
      </c>
      <c r="D3942">
        <v>2</v>
      </c>
      <c r="E3942">
        <v>2</v>
      </c>
      <c r="F3942" t="s">
        <v>588</v>
      </c>
      <c r="G3942" t="s">
        <v>5675</v>
      </c>
      <c r="H3942">
        <v>7</v>
      </c>
      <c r="I3942">
        <v>101008</v>
      </c>
      <c r="J3942">
        <v>3</v>
      </c>
      <c r="K3942" t="s">
        <v>7309</v>
      </c>
      <c r="L3942">
        <v>0</v>
      </c>
      <c r="M3942" t="s">
        <v>5520</v>
      </c>
      <c r="N3942">
        <v>25720.41</v>
      </c>
      <c r="O3942">
        <v>31349.360000000001</v>
      </c>
      <c r="P3942">
        <v>0</v>
      </c>
      <c r="Q3942">
        <v>11849.61</v>
      </c>
      <c r="R3942">
        <v>0</v>
      </c>
      <c r="S3942">
        <v>45220.160000000003</v>
      </c>
    </row>
    <row r="3943" spans="1:19" x14ac:dyDescent="0.35">
      <c r="A3943">
        <v>2024</v>
      </c>
      <c r="B3943" t="s">
        <v>5554</v>
      </c>
      <c r="C3943">
        <v>23</v>
      </c>
      <c r="D3943">
        <v>2</v>
      </c>
      <c r="E3943">
        <v>3</v>
      </c>
      <c r="F3943" t="s">
        <v>589</v>
      </c>
      <c r="G3943" t="s">
        <v>7153</v>
      </c>
      <c r="H3943">
        <v>7</v>
      </c>
      <c r="I3943">
        <v>101008</v>
      </c>
      <c r="J3943">
        <v>4</v>
      </c>
      <c r="K3943" t="s">
        <v>7309</v>
      </c>
      <c r="L3943">
        <v>0</v>
      </c>
      <c r="M3943" t="s">
        <v>5520</v>
      </c>
      <c r="N3943">
        <v>141771.67000000001</v>
      </c>
      <c r="O3943">
        <v>6703.8</v>
      </c>
      <c r="P3943">
        <v>0</v>
      </c>
      <c r="Q3943">
        <v>12730.33</v>
      </c>
      <c r="R3943">
        <v>0</v>
      </c>
      <c r="S3943">
        <v>135745.14000000001</v>
      </c>
    </row>
    <row r="3944" spans="1:19" x14ac:dyDescent="0.35">
      <c r="A3944">
        <v>2024</v>
      </c>
      <c r="B3944" t="s">
        <v>5554</v>
      </c>
      <c r="C3944">
        <v>23</v>
      </c>
      <c r="D3944">
        <v>2</v>
      </c>
      <c r="E3944">
        <v>5</v>
      </c>
      <c r="F3944" t="s">
        <v>546</v>
      </c>
      <c r="G3944" t="s">
        <v>5666</v>
      </c>
      <c r="H3944">
        <v>7</v>
      </c>
      <c r="I3944">
        <v>101008</v>
      </c>
      <c r="J3944">
        <v>5</v>
      </c>
      <c r="K3944" t="s">
        <v>7309</v>
      </c>
      <c r="L3944">
        <v>0</v>
      </c>
      <c r="M3944" t="s">
        <v>5520</v>
      </c>
      <c r="N3944">
        <v>68561.75</v>
      </c>
      <c r="O3944">
        <v>22442.560000000001</v>
      </c>
      <c r="P3944">
        <v>0</v>
      </c>
      <c r="Q3944">
        <v>34351.519999999997</v>
      </c>
      <c r="R3944">
        <v>0</v>
      </c>
      <c r="S3944">
        <v>56652.79</v>
      </c>
    </row>
    <row r="3945" spans="1:19" x14ac:dyDescent="0.35">
      <c r="A3945">
        <v>2024</v>
      </c>
      <c r="B3945" t="s">
        <v>5554</v>
      </c>
      <c r="C3945">
        <v>23</v>
      </c>
      <c r="D3945">
        <v>2</v>
      </c>
      <c r="E3945">
        <v>6</v>
      </c>
      <c r="F3945" t="s">
        <v>590</v>
      </c>
      <c r="G3945" t="s">
        <v>5555</v>
      </c>
      <c r="H3945">
        <v>7</v>
      </c>
      <c r="I3945">
        <v>101008</v>
      </c>
      <c r="J3945">
        <v>6</v>
      </c>
      <c r="K3945" t="s">
        <v>7309</v>
      </c>
      <c r="L3945">
        <v>0</v>
      </c>
      <c r="M3945" t="s">
        <v>5520</v>
      </c>
      <c r="N3945">
        <v>46089.51</v>
      </c>
      <c r="O3945">
        <v>30586.99</v>
      </c>
      <c r="P3945">
        <v>0</v>
      </c>
      <c r="Q3945">
        <v>22255.59</v>
      </c>
      <c r="R3945">
        <v>0</v>
      </c>
      <c r="S3945">
        <v>54420.91</v>
      </c>
    </row>
    <row r="3946" spans="1:19" x14ac:dyDescent="0.35">
      <c r="A3946">
        <v>2024</v>
      </c>
      <c r="B3946" t="s">
        <v>5554</v>
      </c>
      <c r="C3946">
        <v>23</v>
      </c>
      <c r="D3946">
        <v>2</v>
      </c>
      <c r="E3946">
        <v>7</v>
      </c>
      <c r="F3946" t="s">
        <v>412</v>
      </c>
      <c r="G3946" t="s">
        <v>6577</v>
      </c>
      <c r="H3946">
        <v>7</v>
      </c>
      <c r="I3946">
        <v>101008</v>
      </c>
      <c r="J3946">
        <v>5</v>
      </c>
      <c r="K3946" t="s">
        <v>7309</v>
      </c>
      <c r="L3946">
        <v>0</v>
      </c>
      <c r="M3946" t="s">
        <v>5520</v>
      </c>
      <c r="N3946">
        <v>69972.34</v>
      </c>
      <c r="O3946">
        <v>96620.69</v>
      </c>
      <c r="P3946">
        <v>0</v>
      </c>
      <c r="Q3946">
        <v>25751.69</v>
      </c>
      <c r="R3946">
        <v>0</v>
      </c>
      <c r="S3946">
        <v>140841.34</v>
      </c>
    </row>
    <row r="3947" spans="1:19" x14ac:dyDescent="0.35">
      <c r="A3947">
        <v>2024</v>
      </c>
      <c r="B3947" t="s">
        <v>5554</v>
      </c>
      <c r="C3947">
        <v>23</v>
      </c>
      <c r="D3947">
        <v>2</v>
      </c>
      <c r="E3947">
        <v>8</v>
      </c>
      <c r="F3947" t="s">
        <v>591</v>
      </c>
      <c r="G3947" t="s">
        <v>7154</v>
      </c>
      <c r="H3947">
        <v>7</v>
      </c>
      <c r="I3947">
        <v>101008</v>
      </c>
      <c r="J3947">
        <v>4</v>
      </c>
      <c r="K3947" t="s">
        <v>7309</v>
      </c>
      <c r="L3947">
        <v>0</v>
      </c>
      <c r="M3947" t="s">
        <v>5520</v>
      </c>
      <c r="N3947">
        <v>68652.83</v>
      </c>
      <c r="O3947">
        <v>15953.6</v>
      </c>
      <c r="P3947">
        <v>0</v>
      </c>
      <c r="Q3947">
        <v>21130.16</v>
      </c>
      <c r="R3947">
        <v>0</v>
      </c>
      <c r="S3947">
        <v>63476.27</v>
      </c>
    </row>
    <row r="3948" spans="1:19" x14ac:dyDescent="0.35">
      <c r="A3948">
        <v>2024</v>
      </c>
      <c r="B3948" t="s">
        <v>5554</v>
      </c>
      <c r="C3948">
        <v>23</v>
      </c>
      <c r="D3948">
        <v>2</v>
      </c>
      <c r="E3948">
        <v>9</v>
      </c>
      <c r="F3948" t="s">
        <v>561</v>
      </c>
      <c r="G3948" t="s">
        <v>5957</v>
      </c>
      <c r="H3948">
        <v>7</v>
      </c>
      <c r="I3948">
        <v>101008</v>
      </c>
      <c r="J3948">
        <v>5</v>
      </c>
      <c r="K3948" t="s">
        <v>7309</v>
      </c>
      <c r="L3948">
        <v>0</v>
      </c>
      <c r="M3948" t="s">
        <v>5520</v>
      </c>
      <c r="N3948">
        <v>35008.26</v>
      </c>
      <c r="O3948">
        <v>55341.59</v>
      </c>
      <c r="P3948">
        <v>0</v>
      </c>
      <c r="Q3948">
        <v>29607.22</v>
      </c>
      <c r="R3948">
        <v>0</v>
      </c>
      <c r="S3948">
        <v>60742.63</v>
      </c>
    </row>
    <row r="3949" spans="1:19" x14ac:dyDescent="0.35">
      <c r="A3949">
        <v>2024</v>
      </c>
      <c r="B3949" t="s">
        <v>5554</v>
      </c>
      <c r="C3949">
        <v>23</v>
      </c>
      <c r="D3949">
        <v>2</v>
      </c>
      <c r="E3949">
        <v>10</v>
      </c>
      <c r="F3949" t="s">
        <v>455</v>
      </c>
      <c r="G3949" t="s">
        <v>5958</v>
      </c>
      <c r="H3949">
        <v>7</v>
      </c>
      <c r="I3949">
        <v>101008</v>
      </c>
      <c r="J3949">
        <v>7</v>
      </c>
      <c r="K3949" t="s">
        <v>7309</v>
      </c>
      <c r="L3949">
        <v>0</v>
      </c>
      <c r="M3949" t="s">
        <v>5520</v>
      </c>
      <c r="N3949">
        <v>182644.67</v>
      </c>
      <c r="O3949">
        <v>54266.18</v>
      </c>
      <c r="P3949">
        <v>0</v>
      </c>
      <c r="Q3949">
        <v>41725.71</v>
      </c>
      <c r="R3949">
        <v>0</v>
      </c>
      <c r="S3949">
        <v>195185.14</v>
      </c>
    </row>
    <row r="3950" spans="1:19" x14ac:dyDescent="0.35">
      <c r="A3950">
        <v>2024</v>
      </c>
      <c r="B3950" t="s">
        <v>5554</v>
      </c>
      <c r="C3950">
        <v>23</v>
      </c>
      <c r="D3950">
        <v>2</v>
      </c>
      <c r="E3950">
        <v>11</v>
      </c>
      <c r="F3950" t="s">
        <v>282</v>
      </c>
      <c r="G3950" t="s">
        <v>5711</v>
      </c>
      <c r="H3950">
        <v>7</v>
      </c>
      <c r="I3950">
        <v>101008</v>
      </c>
      <c r="J3950">
        <v>4</v>
      </c>
      <c r="K3950" t="s">
        <v>7309</v>
      </c>
      <c r="L3950">
        <v>0</v>
      </c>
      <c r="M3950" t="s">
        <v>5520</v>
      </c>
      <c r="N3950">
        <v>30119.4</v>
      </c>
      <c r="O3950">
        <v>10605.71</v>
      </c>
      <c r="P3950">
        <v>0</v>
      </c>
      <c r="Q3950">
        <v>11620.34</v>
      </c>
      <c r="R3950">
        <v>0</v>
      </c>
      <c r="S3950">
        <v>29104.77</v>
      </c>
    </row>
    <row r="3951" spans="1:19" x14ac:dyDescent="0.35">
      <c r="A3951">
        <v>2024</v>
      </c>
      <c r="B3951" t="s">
        <v>5656</v>
      </c>
      <c r="C3951">
        <v>24</v>
      </c>
      <c r="D3951">
        <v>2</v>
      </c>
      <c r="E3951">
        <v>1</v>
      </c>
      <c r="F3951" t="s">
        <v>592</v>
      </c>
      <c r="G3951" t="s">
        <v>6578</v>
      </c>
      <c r="H3951">
        <v>7</v>
      </c>
      <c r="I3951">
        <v>101008</v>
      </c>
      <c r="J3951">
        <v>1</v>
      </c>
      <c r="K3951" t="s">
        <v>7309</v>
      </c>
      <c r="L3951">
        <v>0</v>
      </c>
      <c r="M3951" t="s">
        <v>5520</v>
      </c>
      <c r="N3951">
        <v>54440.13</v>
      </c>
      <c r="O3951">
        <v>19673.95</v>
      </c>
      <c r="P3951">
        <v>0</v>
      </c>
      <c r="Q3951">
        <v>10844.79</v>
      </c>
      <c r="R3951">
        <v>0</v>
      </c>
      <c r="S3951">
        <v>63269.29</v>
      </c>
    </row>
    <row r="3952" spans="1:19" x14ac:dyDescent="0.35">
      <c r="A3952">
        <v>2024</v>
      </c>
      <c r="B3952" t="s">
        <v>5656</v>
      </c>
      <c r="C3952">
        <v>24</v>
      </c>
      <c r="D3952">
        <v>2</v>
      </c>
      <c r="E3952">
        <v>2</v>
      </c>
      <c r="F3952" t="s">
        <v>593</v>
      </c>
      <c r="G3952" t="s">
        <v>6579</v>
      </c>
      <c r="H3952">
        <v>7</v>
      </c>
      <c r="I3952">
        <v>101008</v>
      </c>
      <c r="J3952">
        <v>200</v>
      </c>
      <c r="K3952" t="s">
        <v>7309</v>
      </c>
      <c r="L3952">
        <v>0</v>
      </c>
      <c r="M3952" t="s">
        <v>5520</v>
      </c>
      <c r="N3952">
        <v>29709.25</v>
      </c>
      <c r="O3952">
        <v>27624.15</v>
      </c>
      <c r="P3952">
        <v>0</v>
      </c>
      <c r="Q3952">
        <v>28831.83</v>
      </c>
      <c r="R3952">
        <v>0</v>
      </c>
      <c r="S3952">
        <v>28501.57</v>
      </c>
    </row>
    <row r="3953" spans="1:19" x14ac:dyDescent="0.35">
      <c r="A3953">
        <v>2024</v>
      </c>
      <c r="B3953" t="s">
        <v>5656</v>
      </c>
      <c r="C3953">
        <v>24</v>
      </c>
      <c r="D3953">
        <v>2</v>
      </c>
      <c r="E3953">
        <v>4</v>
      </c>
      <c r="F3953" t="s">
        <v>552</v>
      </c>
      <c r="G3953" t="s">
        <v>6765</v>
      </c>
      <c r="H3953">
        <v>7</v>
      </c>
      <c r="I3953">
        <v>101008</v>
      </c>
      <c r="J3953">
        <v>4</v>
      </c>
      <c r="K3953" t="s">
        <v>7309</v>
      </c>
      <c r="L3953">
        <v>0</v>
      </c>
      <c r="M3953" t="s">
        <v>5520</v>
      </c>
      <c r="N3953">
        <v>60057.17</v>
      </c>
      <c r="O3953">
        <v>28423.200000000001</v>
      </c>
      <c r="P3953">
        <v>0</v>
      </c>
      <c r="Q3953">
        <v>18718.36</v>
      </c>
      <c r="R3953">
        <v>0</v>
      </c>
      <c r="S3953">
        <v>69762.009999999995</v>
      </c>
    </row>
    <row r="3954" spans="1:19" x14ac:dyDescent="0.35">
      <c r="A3954">
        <v>2024</v>
      </c>
      <c r="B3954" t="s">
        <v>5656</v>
      </c>
      <c r="C3954">
        <v>24</v>
      </c>
      <c r="D3954">
        <v>2</v>
      </c>
      <c r="E3954">
        <v>5</v>
      </c>
      <c r="F3954" t="s">
        <v>554</v>
      </c>
      <c r="G3954" t="s">
        <v>6580</v>
      </c>
      <c r="H3954">
        <v>7</v>
      </c>
      <c r="I3954">
        <v>101008</v>
      </c>
      <c r="J3954">
        <v>3</v>
      </c>
      <c r="K3954" t="s">
        <v>7309</v>
      </c>
      <c r="L3954">
        <v>0</v>
      </c>
      <c r="M3954" t="s">
        <v>5520</v>
      </c>
      <c r="N3954">
        <v>73157.179999999993</v>
      </c>
      <c r="O3954">
        <v>23581.75</v>
      </c>
      <c r="P3954">
        <v>0</v>
      </c>
      <c r="Q3954">
        <v>14279</v>
      </c>
      <c r="R3954">
        <v>0</v>
      </c>
      <c r="S3954">
        <v>82459.929999999993</v>
      </c>
    </row>
    <row r="3955" spans="1:19" x14ac:dyDescent="0.35">
      <c r="A3955">
        <v>2024</v>
      </c>
      <c r="B3955" t="s">
        <v>5656</v>
      </c>
      <c r="C3955">
        <v>24</v>
      </c>
      <c r="D3955">
        <v>2</v>
      </c>
      <c r="E3955">
        <v>6</v>
      </c>
      <c r="F3955" t="s">
        <v>595</v>
      </c>
      <c r="G3955" t="s">
        <v>6581</v>
      </c>
      <c r="H3955">
        <v>7</v>
      </c>
      <c r="I3955">
        <v>101008</v>
      </c>
      <c r="J3955">
        <v>4</v>
      </c>
      <c r="K3955" t="s">
        <v>7309</v>
      </c>
      <c r="L3955">
        <v>0</v>
      </c>
      <c r="M3955" t="s">
        <v>5520</v>
      </c>
      <c r="N3955">
        <v>101748.9</v>
      </c>
      <c r="O3955">
        <v>34334.639999999999</v>
      </c>
      <c r="P3955">
        <v>0</v>
      </c>
      <c r="Q3955">
        <v>25652.33</v>
      </c>
      <c r="R3955">
        <v>0</v>
      </c>
      <c r="S3955">
        <v>110431.21</v>
      </c>
    </row>
    <row r="3956" spans="1:19" x14ac:dyDescent="0.35">
      <c r="A3956">
        <v>2024</v>
      </c>
      <c r="B3956" t="s">
        <v>5656</v>
      </c>
      <c r="C3956">
        <v>24</v>
      </c>
      <c r="D3956">
        <v>2</v>
      </c>
      <c r="E3956">
        <v>7</v>
      </c>
      <c r="F3956" t="s">
        <v>596</v>
      </c>
      <c r="G3956" t="s">
        <v>6582</v>
      </c>
      <c r="H3956">
        <v>7</v>
      </c>
      <c r="I3956">
        <v>101008</v>
      </c>
      <c r="J3956">
        <v>4</v>
      </c>
      <c r="K3956" t="s">
        <v>7309</v>
      </c>
      <c r="L3956">
        <v>0</v>
      </c>
      <c r="M3956" t="s">
        <v>5520</v>
      </c>
      <c r="N3956">
        <v>60341.9</v>
      </c>
      <c r="O3956">
        <v>55031.58</v>
      </c>
      <c r="P3956">
        <v>0</v>
      </c>
      <c r="Q3956">
        <v>28739.360000000001</v>
      </c>
      <c r="R3956">
        <v>0</v>
      </c>
      <c r="S3956">
        <v>86634.12</v>
      </c>
    </row>
    <row r="3957" spans="1:19" x14ac:dyDescent="0.35">
      <c r="A3957">
        <v>2024</v>
      </c>
      <c r="B3957" t="s">
        <v>5656</v>
      </c>
      <c r="C3957">
        <v>24</v>
      </c>
      <c r="D3957">
        <v>2</v>
      </c>
      <c r="E3957">
        <v>8</v>
      </c>
      <c r="F3957" t="s">
        <v>597</v>
      </c>
      <c r="G3957" t="s">
        <v>6583</v>
      </c>
      <c r="H3957">
        <v>7</v>
      </c>
      <c r="I3957">
        <v>101008</v>
      </c>
      <c r="J3957">
        <v>3</v>
      </c>
      <c r="K3957" t="s">
        <v>7309</v>
      </c>
      <c r="L3957">
        <v>0</v>
      </c>
      <c r="M3957" t="s">
        <v>5520</v>
      </c>
      <c r="N3957">
        <v>49844.91</v>
      </c>
      <c r="O3957">
        <v>22740.67</v>
      </c>
      <c r="P3957">
        <v>0</v>
      </c>
      <c r="Q3957">
        <v>20974.33</v>
      </c>
      <c r="R3957">
        <v>0</v>
      </c>
      <c r="S3957">
        <v>51611.25</v>
      </c>
    </row>
    <row r="3958" spans="1:19" x14ac:dyDescent="0.35">
      <c r="A3958">
        <v>2024</v>
      </c>
      <c r="B3958" t="s">
        <v>5656</v>
      </c>
      <c r="C3958">
        <v>24</v>
      </c>
      <c r="D3958">
        <v>2</v>
      </c>
      <c r="E3958">
        <v>9</v>
      </c>
      <c r="F3958" t="s">
        <v>524</v>
      </c>
      <c r="G3958" t="s">
        <v>6584</v>
      </c>
      <c r="H3958">
        <v>7</v>
      </c>
      <c r="I3958">
        <v>101008</v>
      </c>
      <c r="J3958">
        <v>201</v>
      </c>
      <c r="K3958" t="s">
        <v>7309</v>
      </c>
      <c r="L3958">
        <v>0</v>
      </c>
      <c r="M3958" t="s">
        <v>5520</v>
      </c>
      <c r="N3958">
        <v>8495.39</v>
      </c>
      <c r="O3958">
        <v>16441.28</v>
      </c>
      <c r="P3958">
        <v>0</v>
      </c>
      <c r="Q3958">
        <v>15923.09</v>
      </c>
      <c r="R3958">
        <v>0</v>
      </c>
      <c r="S3958">
        <v>9013.58</v>
      </c>
    </row>
    <row r="3959" spans="1:19" x14ac:dyDescent="0.35">
      <c r="A3959">
        <v>2024</v>
      </c>
      <c r="B3959" t="s">
        <v>5656</v>
      </c>
      <c r="C3959">
        <v>24</v>
      </c>
      <c r="D3959">
        <v>2</v>
      </c>
      <c r="E3959">
        <v>10</v>
      </c>
      <c r="F3959" t="s">
        <v>598</v>
      </c>
      <c r="G3959" t="s">
        <v>5959</v>
      </c>
      <c r="H3959">
        <v>7</v>
      </c>
      <c r="I3959">
        <v>101008</v>
      </c>
      <c r="J3959">
        <v>3</v>
      </c>
      <c r="K3959" t="s">
        <v>7309</v>
      </c>
      <c r="L3959">
        <v>0</v>
      </c>
      <c r="M3959" t="s">
        <v>5520</v>
      </c>
      <c r="N3959">
        <v>494349.79</v>
      </c>
      <c r="O3959">
        <v>66421.100000000006</v>
      </c>
      <c r="P3959">
        <v>0</v>
      </c>
      <c r="Q3959">
        <v>27639.14</v>
      </c>
      <c r="R3959">
        <v>0</v>
      </c>
      <c r="S3959">
        <v>533131.75</v>
      </c>
    </row>
    <row r="3960" spans="1:19" x14ac:dyDescent="0.35">
      <c r="A3960">
        <v>2024</v>
      </c>
      <c r="B3960" t="s">
        <v>5656</v>
      </c>
      <c r="C3960">
        <v>24</v>
      </c>
      <c r="D3960">
        <v>2</v>
      </c>
      <c r="E3960">
        <v>11</v>
      </c>
      <c r="F3960" t="s">
        <v>599</v>
      </c>
      <c r="G3960" t="s">
        <v>5677</v>
      </c>
      <c r="H3960">
        <v>7</v>
      </c>
      <c r="I3960">
        <v>101008</v>
      </c>
      <c r="J3960">
        <v>4</v>
      </c>
      <c r="K3960" t="s">
        <v>7309</v>
      </c>
      <c r="L3960">
        <v>0</v>
      </c>
      <c r="M3960" t="s">
        <v>5520</v>
      </c>
      <c r="N3960">
        <v>37280.85</v>
      </c>
      <c r="O3960">
        <v>26380.67</v>
      </c>
      <c r="P3960">
        <v>0</v>
      </c>
      <c r="Q3960">
        <v>26142.3</v>
      </c>
      <c r="R3960">
        <v>0</v>
      </c>
      <c r="S3960">
        <v>37519.22</v>
      </c>
    </row>
    <row r="3961" spans="1:19" x14ac:dyDescent="0.35">
      <c r="A3961">
        <v>2024</v>
      </c>
      <c r="B3961" t="s">
        <v>5656</v>
      </c>
      <c r="C3961">
        <v>24</v>
      </c>
      <c r="D3961">
        <v>2</v>
      </c>
      <c r="E3961">
        <v>12</v>
      </c>
      <c r="F3961" t="s">
        <v>340</v>
      </c>
      <c r="G3961" t="s">
        <v>5960</v>
      </c>
      <c r="H3961">
        <v>7</v>
      </c>
      <c r="I3961">
        <v>101008</v>
      </c>
      <c r="J3961">
        <v>5</v>
      </c>
      <c r="K3961" t="s">
        <v>7309</v>
      </c>
      <c r="L3961">
        <v>0</v>
      </c>
      <c r="M3961" t="s">
        <v>5520</v>
      </c>
      <c r="N3961">
        <v>229966.24</v>
      </c>
      <c r="O3961">
        <v>37730.29</v>
      </c>
      <c r="P3961">
        <v>0</v>
      </c>
      <c r="Q3961">
        <v>34739.69</v>
      </c>
      <c r="R3961">
        <v>0</v>
      </c>
      <c r="S3961">
        <v>232956.84</v>
      </c>
    </row>
    <row r="3962" spans="1:19" x14ac:dyDescent="0.35">
      <c r="A3962">
        <v>2024</v>
      </c>
      <c r="B3962" t="s">
        <v>5656</v>
      </c>
      <c r="C3962">
        <v>24</v>
      </c>
      <c r="D3962">
        <v>2</v>
      </c>
      <c r="E3962">
        <v>13</v>
      </c>
      <c r="F3962" t="s">
        <v>600</v>
      </c>
      <c r="G3962" t="s">
        <v>5657</v>
      </c>
      <c r="H3962">
        <v>7</v>
      </c>
      <c r="I3962">
        <v>101008</v>
      </c>
      <c r="J3962">
        <v>5</v>
      </c>
      <c r="K3962" t="s">
        <v>7309</v>
      </c>
      <c r="L3962">
        <v>0</v>
      </c>
      <c r="M3962" t="s">
        <v>5520</v>
      </c>
      <c r="N3962">
        <v>139363.95000000001</v>
      </c>
      <c r="O3962">
        <v>42837.54</v>
      </c>
      <c r="P3962">
        <v>0</v>
      </c>
      <c r="Q3962">
        <v>27374.45</v>
      </c>
      <c r="R3962">
        <v>0</v>
      </c>
      <c r="S3962">
        <v>154827.04</v>
      </c>
    </row>
    <row r="3963" spans="1:19" x14ac:dyDescent="0.35">
      <c r="A3963">
        <v>2024</v>
      </c>
      <c r="B3963" t="s">
        <v>5730</v>
      </c>
      <c r="C3963">
        <v>25</v>
      </c>
      <c r="D3963">
        <v>2</v>
      </c>
      <c r="E3963">
        <v>3</v>
      </c>
      <c r="F3963" t="s">
        <v>480</v>
      </c>
      <c r="G3963" t="s">
        <v>5961</v>
      </c>
      <c r="H3963">
        <v>7</v>
      </c>
      <c r="I3963">
        <v>101008</v>
      </c>
      <c r="J3963">
        <v>6</v>
      </c>
      <c r="K3963" t="s">
        <v>7309</v>
      </c>
      <c r="L3963">
        <v>0</v>
      </c>
      <c r="M3963" t="s">
        <v>5520</v>
      </c>
      <c r="N3963">
        <v>79343.97</v>
      </c>
      <c r="O3963">
        <v>27962.04</v>
      </c>
      <c r="P3963">
        <v>0</v>
      </c>
      <c r="Q3963">
        <v>18198.84</v>
      </c>
      <c r="R3963">
        <v>0</v>
      </c>
      <c r="S3963">
        <v>89107.17</v>
      </c>
    </row>
    <row r="3964" spans="1:19" x14ac:dyDescent="0.35">
      <c r="A3964">
        <v>2024</v>
      </c>
      <c r="B3964" t="s">
        <v>5730</v>
      </c>
      <c r="C3964">
        <v>25</v>
      </c>
      <c r="D3964">
        <v>2</v>
      </c>
      <c r="E3964">
        <v>5</v>
      </c>
      <c r="F3964" t="s">
        <v>412</v>
      </c>
      <c r="G3964" t="s">
        <v>5862</v>
      </c>
      <c r="H3964">
        <v>7</v>
      </c>
      <c r="I3964">
        <v>101008</v>
      </c>
      <c r="J3964">
        <v>6</v>
      </c>
      <c r="K3964" t="s">
        <v>7309</v>
      </c>
      <c r="L3964">
        <v>0</v>
      </c>
      <c r="M3964" t="s">
        <v>5520</v>
      </c>
      <c r="N3964">
        <v>54161.73</v>
      </c>
      <c r="O3964">
        <v>24412.84</v>
      </c>
      <c r="P3964">
        <v>0</v>
      </c>
      <c r="Q3964">
        <v>17086.939999999999</v>
      </c>
      <c r="R3964">
        <v>0</v>
      </c>
      <c r="S3964">
        <v>61487.63</v>
      </c>
    </row>
    <row r="3965" spans="1:19" x14ac:dyDescent="0.35">
      <c r="A3965">
        <v>2024</v>
      </c>
      <c r="B3965" t="s">
        <v>5730</v>
      </c>
      <c r="C3965">
        <v>25</v>
      </c>
      <c r="D3965">
        <v>2</v>
      </c>
      <c r="E3965">
        <v>8</v>
      </c>
      <c r="F3965" t="s">
        <v>351</v>
      </c>
      <c r="G3965" t="s">
        <v>5963</v>
      </c>
      <c r="H3965">
        <v>7</v>
      </c>
      <c r="I3965">
        <v>101008</v>
      </c>
      <c r="J3965">
        <v>6</v>
      </c>
      <c r="K3965" t="s">
        <v>7309</v>
      </c>
      <c r="L3965">
        <v>0</v>
      </c>
      <c r="M3965" t="s">
        <v>5520</v>
      </c>
      <c r="N3965">
        <v>64317.22</v>
      </c>
      <c r="O3965">
        <v>43598.14</v>
      </c>
      <c r="P3965">
        <v>0</v>
      </c>
      <c r="Q3965">
        <v>38851.33</v>
      </c>
      <c r="R3965">
        <v>0</v>
      </c>
      <c r="S3965">
        <v>69064.03</v>
      </c>
    </row>
    <row r="3966" spans="1:19" x14ac:dyDescent="0.35">
      <c r="A3966">
        <v>2024</v>
      </c>
      <c r="B3966" t="s">
        <v>5964</v>
      </c>
      <c r="C3966">
        <v>26</v>
      </c>
      <c r="D3966">
        <v>2</v>
      </c>
      <c r="E3966">
        <v>1</v>
      </c>
      <c r="F3966" t="s">
        <v>605</v>
      </c>
      <c r="G3966" t="s">
        <v>7008</v>
      </c>
      <c r="H3966">
        <v>7</v>
      </c>
      <c r="I3966">
        <v>101008</v>
      </c>
      <c r="J3966">
        <v>101</v>
      </c>
      <c r="K3966" t="s">
        <v>7309</v>
      </c>
      <c r="L3966">
        <v>0</v>
      </c>
      <c r="M3966" t="s">
        <v>5520</v>
      </c>
      <c r="N3966">
        <v>175666.54</v>
      </c>
      <c r="O3966">
        <v>14980.45</v>
      </c>
      <c r="P3966">
        <v>0</v>
      </c>
      <c r="Q3966">
        <v>27143.99</v>
      </c>
      <c r="R3966">
        <v>0</v>
      </c>
      <c r="S3966">
        <v>163503</v>
      </c>
    </row>
    <row r="3967" spans="1:19" x14ac:dyDescent="0.35">
      <c r="A3967">
        <v>2024</v>
      </c>
      <c r="B3967" t="s">
        <v>5964</v>
      </c>
      <c r="C3967">
        <v>26</v>
      </c>
      <c r="D3967">
        <v>2</v>
      </c>
      <c r="E3967">
        <v>2</v>
      </c>
      <c r="F3967" t="s">
        <v>391</v>
      </c>
      <c r="G3967" t="s">
        <v>6585</v>
      </c>
      <c r="H3967">
        <v>7</v>
      </c>
      <c r="I3967">
        <v>101008</v>
      </c>
      <c r="J3967">
        <v>4</v>
      </c>
      <c r="K3967" t="s">
        <v>7309</v>
      </c>
      <c r="L3967">
        <v>0</v>
      </c>
      <c r="M3967" t="s">
        <v>5520</v>
      </c>
      <c r="N3967">
        <v>50329.43</v>
      </c>
      <c r="O3967">
        <v>37305.85</v>
      </c>
      <c r="P3967">
        <v>0</v>
      </c>
      <c r="Q3967">
        <v>19169.77</v>
      </c>
      <c r="R3967">
        <v>0</v>
      </c>
      <c r="S3967">
        <v>68465.509999999995</v>
      </c>
    </row>
    <row r="3968" spans="1:19" x14ac:dyDescent="0.35">
      <c r="A3968">
        <v>2024</v>
      </c>
      <c r="B3968" t="s">
        <v>5964</v>
      </c>
      <c r="C3968">
        <v>26</v>
      </c>
      <c r="D3968">
        <v>2</v>
      </c>
      <c r="E3968">
        <v>4</v>
      </c>
      <c r="F3968" t="s">
        <v>527</v>
      </c>
      <c r="G3968" t="s">
        <v>7009</v>
      </c>
      <c r="H3968">
        <v>7</v>
      </c>
      <c r="I3968">
        <v>101008</v>
      </c>
      <c r="J3968">
        <v>3</v>
      </c>
      <c r="K3968" t="s">
        <v>7309</v>
      </c>
      <c r="L3968">
        <v>0</v>
      </c>
      <c r="M3968" t="s">
        <v>5520</v>
      </c>
      <c r="N3968">
        <v>195558.61</v>
      </c>
      <c r="O3968">
        <v>20700.88</v>
      </c>
      <c r="P3968">
        <v>0</v>
      </c>
      <c r="Q3968">
        <v>13130.95</v>
      </c>
      <c r="R3968">
        <v>0</v>
      </c>
      <c r="S3968">
        <v>203128.54</v>
      </c>
    </row>
    <row r="3969" spans="1:19" x14ac:dyDescent="0.35">
      <c r="A3969">
        <v>2024</v>
      </c>
      <c r="B3969" t="s">
        <v>5964</v>
      </c>
      <c r="C3969">
        <v>26</v>
      </c>
      <c r="D3969">
        <v>2</v>
      </c>
      <c r="E3969">
        <v>5</v>
      </c>
      <c r="F3969" t="s">
        <v>606</v>
      </c>
      <c r="G3969" t="s">
        <v>7010</v>
      </c>
      <c r="H3969">
        <v>7</v>
      </c>
      <c r="I3969">
        <v>101008</v>
      </c>
      <c r="J3969">
        <v>3</v>
      </c>
      <c r="K3969" t="s">
        <v>7309</v>
      </c>
      <c r="L3969">
        <v>0</v>
      </c>
      <c r="M3969" t="s">
        <v>5520</v>
      </c>
      <c r="N3969">
        <v>292264.09999999998</v>
      </c>
      <c r="O3969">
        <v>115169.99</v>
      </c>
      <c r="P3969">
        <v>0</v>
      </c>
      <c r="Q3969">
        <v>70546.38</v>
      </c>
      <c r="R3969">
        <v>0</v>
      </c>
      <c r="S3969">
        <v>336887.71</v>
      </c>
    </row>
    <row r="3970" spans="1:19" x14ac:dyDescent="0.35">
      <c r="A3970">
        <v>2024</v>
      </c>
      <c r="B3970" t="s">
        <v>5964</v>
      </c>
      <c r="C3970">
        <v>26</v>
      </c>
      <c r="D3970">
        <v>2</v>
      </c>
      <c r="E3970">
        <v>7</v>
      </c>
      <c r="F3970" t="s">
        <v>278</v>
      </c>
      <c r="G3970" t="s">
        <v>6189</v>
      </c>
      <c r="H3970">
        <v>7</v>
      </c>
      <c r="I3970">
        <v>101008</v>
      </c>
      <c r="J3970">
        <v>101</v>
      </c>
      <c r="K3970" t="s">
        <v>7310</v>
      </c>
      <c r="L3970">
        <v>0</v>
      </c>
      <c r="M3970" t="s">
        <v>5520</v>
      </c>
      <c r="N3970">
        <v>110955.13</v>
      </c>
      <c r="O3970">
        <v>83235.66</v>
      </c>
      <c r="P3970">
        <v>0</v>
      </c>
      <c r="Q3970">
        <v>54838.53</v>
      </c>
      <c r="R3970">
        <v>0</v>
      </c>
      <c r="S3970">
        <v>139352.26</v>
      </c>
    </row>
    <row r="3971" spans="1:19" x14ac:dyDescent="0.35">
      <c r="A3971">
        <v>2024</v>
      </c>
      <c r="B3971" t="s">
        <v>5964</v>
      </c>
      <c r="C3971">
        <v>26</v>
      </c>
      <c r="D3971">
        <v>2</v>
      </c>
      <c r="E3971">
        <v>8</v>
      </c>
      <c r="F3971" t="s">
        <v>282</v>
      </c>
      <c r="G3971" t="s">
        <v>7316</v>
      </c>
      <c r="H3971">
        <v>7</v>
      </c>
      <c r="I3971">
        <v>101008</v>
      </c>
      <c r="J3971">
        <v>2</v>
      </c>
      <c r="K3971" t="s">
        <v>7309</v>
      </c>
      <c r="L3971">
        <v>0</v>
      </c>
      <c r="M3971" t="s">
        <v>5520</v>
      </c>
      <c r="N3971">
        <v>55655.86</v>
      </c>
      <c r="O3971">
        <v>39371.050000000003</v>
      </c>
      <c r="P3971">
        <v>0</v>
      </c>
      <c r="Q3971">
        <v>41639.919999999998</v>
      </c>
      <c r="R3971">
        <v>0</v>
      </c>
      <c r="S3971">
        <v>53386.99</v>
      </c>
    </row>
    <row r="3972" spans="1:19" x14ac:dyDescent="0.35">
      <c r="A3972">
        <v>2024</v>
      </c>
      <c r="B3972" t="s">
        <v>5964</v>
      </c>
      <c r="C3972">
        <v>26</v>
      </c>
      <c r="D3972">
        <v>2</v>
      </c>
      <c r="E3972">
        <v>9</v>
      </c>
      <c r="F3972" t="s">
        <v>125</v>
      </c>
      <c r="G3972" t="s">
        <v>6586</v>
      </c>
      <c r="H3972">
        <v>7</v>
      </c>
      <c r="I3972">
        <v>101008</v>
      </c>
      <c r="J3972">
        <v>3</v>
      </c>
      <c r="K3972" t="s">
        <v>7309</v>
      </c>
      <c r="L3972">
        <v>0</v>
      </c>
      <c r="M3972" t="s">
        <v>5520</v>
      </c>
      <c r="N3972">
        <v>41944.52</v>
      </c>
      <c r="O3972">
        <v>21810.17</v>
      </c>
      <c r="P3972">
        <v>0</v>
      </c>
      <c r="Q3972">
        <v>23535.81</v>
      </c>
      <c r="R3972">
        <v>0</v>
      </c>
      <c r="S3972">
        <v>40218.879999999997</v>
      </c>
    </row>
    <row r="3973" spans="1:19" x14ac:dyDescent="0.35">
      <c r="A3973">
        <v>2024</v>
      </c>
      <c r="B3973" t="s">
        <v>5964</v>
      </c>
      <c r="C3973">
        <v>26</v>
      </c>
      <c r="D3973">
        <v>2</v>
      </c>
      <c r="E3973">
        <v>10</v>
      </c>
      <c r="F3973" t="s">
        <v>607</v>
      </c>
      <c r="G3973" t="s">
        <v>6486</v>
      </c>
      <c r="H3973">
        <v>7</v>
      </c>
      <c r="I3973">
        <v>101008</v>
      </c>
      <c r="J3973">
        <v>4</v>
      </c>
      <c r="K3973" t="s">
        <v>7309</v>
      </c>
      <c r="L3973">
        <v>0</v>
      </c>
      <c r="M3973" t="s">
        <v>5520</v>
      </c>
      <c r="N3973">
        <v>70007.149999999994</v>
      </c>
      <c r="O3973">
        <v>47994.7</v>
      </c>
      <c r="P3973">
        <v>0</v>
      </c>
      <c r="Q3973">
        <v>32487.58</v>
      </c>
      <c r="R3973">
        <v>0</v>
      </c>
      <c r="S3973">
        <v>85514.27</v>
      </c>
    </row>
    <row r="3974" spans="1:19" x14ac:dyDescent="0.35">
      <c r="A3974">
        <v>2024</v>
      </c>
      <c r="B3974" t="s">
        <v>5627</v>
      </c>
      <c r="C3974">
        <v>27</v>
      </c>
      <c r="D3974">
        <v>2</v>
      </c>
      <c r="E3974">
        <v>2</v>
      </c>
      <c r="F3974" t="s">
        <v>608</v>
      </c>
      <c r="G3974" t="s">
        <v>6191</v>
      </c>
      <c r="H3974">
        <v>7</v>
      </c>
      <c r="I3974">
        <v>101008</v>
      </c>
      <c r="J3974">
        <v>2</v>
      </c>
      <c r="K3974" t="s">
        <v>7309</v>
      </c>
      <c r="L3974">
        <v>0</v>
      </c>
      <c r="M3974" t="s">
        <v>5520</v>
      </c>
      <c r="N3974">
        <v>15214.12</v>
      </c>
      <c r="O3974">
        <v>41449.31</v>
      </c>
      <c r="P3974">
        <v>0</v>
      </c>
      <c r="Q3974">
        <v>35796.01</v>
      </c>
      <c r="R3974">
        <v>0</v>
      </c>
      <c r="S3974">
        <v>20867.419999999998</v>
      </c>
    </row>
    <row r="3975" spans="1:19" x14ac:dyDescent="0.35">
      <c r="A3975">
        <v>2024</v>
      </c>
      <c r="B3975" t="s">
        <v>5627</v>
      </c>
      <c r="C3975">
        <v>27</v>
      </c>
      <c r="D3975">
        <v>2</v>
      </c>
      <c r="E3975">
        <v>4</v>
      </c>
      <c r="F3975" t="s">
        <v>609</v>
      </c>
      <c r="G3975" t="s">
        <v>5966</v>
      </c>
      <c r="H3975">
        <v>7</v>
      </c>
      <c r="I3975">
        <v>101008</v>
      </c>
      <c r="J3975">
        <v>4</v>
      </c>
      <c r="K3975" t="s">
        <v>7309</v>
      </c>
      <c r="L3975">
        <v>0</v>
      </c>
      <c r="M3975" t="s">
        <v>5520</v>
      </c>
      <c r="N3975">
        <v>33484.15</v>
      </c>
      <c r="O3975">
        <v>25167.81</v>
      </c>
      <c r="P3975">
        <v>0</v>
      </c>
      <c r="Q3975">
        <v>9706.81</v>
      </c>
      <c r="R3975">
        <v>0</v>
      </c>
      <c r="S3975">
        <v>48945.15</v>
      </c>
    </row>
    <row r="3976" spans="1:19" x14ac:dyDescent="0.35">
      <c r="A3976">
        <v>2024</v>
      </c>
      <c r="B3976" t="s">
        <v>5627</v>
      </c>
      <c r="C3976">
        <v>27</v>
      </c>
      <c r="D3976">
        <v>2</v>
      </c>
      <c r="E3976">
        <v>5</v>
      </c>
      <c r="F3976" t="s">
        <v>254</v>
      </c>
      <c r="G3976" t="s">
        <v>5967</v>
      </c>
      <c r="H3976">
        <v>7</v>
      </c>
      <c r="I3976">
        <v>101008</v>
      </c>
      <c r="J3976">
        <v>5</v>
      </c>
      <c r="K3976" t="s">
        <v>7309</v>
      </c>
      <c r="L3976">
        <v>0</v>
      </c>
      <c r="M3976" t="s">
        <v>5520</v>
      </c>
      <c r="N3976">
        <v>10426.24</v>
      </c>
      <c r="O3976">
        <v>37863.25</v>
      </c>
      <c r="P3976">
        <v>0</v>
      </c>
      <c r="Q3976">
        <v>22861.96</v>
      </c>
      <c r="R3976">
        <v>0</v>
      </c>
      <c r="S3976">
        <v>25427.53</v>
      </c>
    </row>
    <row r="3977" spans="1:19" x14ac:dyDescent="0.35">
      <c r="A3977">
        <v>2024</v>
      </c>
      <c r="B3977" t="s">
        <v>5627</v>
      </c>
      <c r="C3977">
        <v>27</v>
      </c>
      <c r="D3977">
        <v>2</v>
      </c>
      <c r="E3977">
        <v>8</v>
      </c>
      <c r="F3977" t="s">
        <v>262</v>
      </c>
      <c r="G3977" t="s">
        <v>6587</v>
      </c>
      <c r="H3977">
        <v>7</v>
      </c>
      <c r="I3977">
        <v>101008</v>
      </c>
      <c r="J3977">
        <v>3</v>
      </c>
      <c r="K3977" t="s">
        <v>7309</v>
      </c>
      <c r="L3977">
        <v>0</v>
      </c>
      <c r="M3977" t="s">
        <v>5520</v>
      </c>
      <c r="N3977">
        <v>48318.5</v>
      </c>
      <c r="O3977">
        <v>25382.09</v>
      </c>
      <c r="P3977">
        <v>0</v>
      </c>
      <c r="Q3977">
        <v>14876.86</v>
      </c>
      <c r="R3977">
        <v>0</v>
      </c>
      <c r="S3977">
        <v>58823.73</v>
      </c>
    </row>
    <row r="3978" spans="1:19" x14ac:dyDescent="0.35">
      <c r="A3978">
        <v>2024</v>
      </c>
      <c r="B3978" t="s">
        <v>5627</v>
      </c>
      <c r="C3978">
        <v>27</v>
      </c>
      <c r="D3978">
        <v>2</v>
      </c>
      <c r="E3978">
        <v>9</v>
      </c>
      <c r="F3978" t="s">
        <v>331</v>
      </c>
      <c r="G3978" t="s">
        <v>6588</v>
      </c>
      <c r="H3978">
        <v>7</v>
      </c>
      <c r="I3978">
        <v>101008</v>
      </c>
      <c r="J3978">
        <v>4</v>
      </c>
      <c r="K3978" t="s">
        <v>7309</v>
      </c>
      <c r="L3978">
        <v>0</v>
      </c>
      <c r="M3978" t="s">
        <v>5520</v>
      </c>
      <c r="N3978">
        <v>56778.05</v>
      </c>
      <c r="O3978">
        <v>21546.23</v>
      </c>
      <c r="P3978">
        <v>0</v>
      </c>
      <c r="Q3978">
        <v>42245.440000000002</v>
      </c>
      <c r="R3978">
        <v>0</v>
      </c>
      <c r="S3978">
        <v>36078.839999999997</v>
      </c>
    </row>
    <row r="3979" spans="1:19" x14ac:dyDescent="0.35">
      <c r="A3979">
        <v>2024</v>
      </c>
      <c r="B3979" t="s">
        <v>5627</v>
      </c>
      <c r="C3979">
        <v>27</v>
      </c>
      <c r="D3979">
        <v>2</v>
      </c>
      <c r="E3979">
        <v>10</v>
      </c>
      <c r="F3979" t="s">
        <v>412</v>
      </c>
      <c r="G3979" t="s">
        <v>6589</v>
      </c>
      <c r="H3979">
        <v>7</v>
      </c>
      <c r="I3979">
        <v>101008</v>
      </c>
      <c r="J3979">
        <v>101</v>
      </c>
      <c r="K3979" t="s">
        <v>7309</v>
      </c>
      <c r="L3979">
        <v>0</v>
      </c>
      <c r="M3979" t="s">
        <v>5520</v>
      </c>
      <c r="N3979">
        <v>43197.95</v>
      </c>
      <c r="O3979">
        <v>16796.23</v>
      </c>
      <c r="P3979">
        <v>0</v>
      </c>
      <c r="Q3979">
        <v>14939.16</v>
      </c>
      <c r="R3979">
        <v>0</v>
      </c>
      <c r="S3979">
        <v>45055.02</v>
      </c>
    </row>
    <row r="3980" spans="1:19" x14ac:dyDescent="0.35">
      <c r="A3980">
        <v>2024</v>
      </c>
      <c r="B3980" t="s">
        <v>5627</v>
      </c>
      <c r="C3980">
        <v>27</v>
      </c>
      <c r="D3980">
        <v>2</v>
      </c>
      <c r="E3980">
        <v>11</v>
      </c>
      <c r="F3980" t="s">
        <v>611</v>
      </c>
      <c r="G3980" t="s">
        <v>6590</v>
      </c>
      <c r="H3980">
        <v>7</v>
      </c>
      <c r="I3980">
        <v>101008</v>
      </c>
      <c r="J3980">
        <v>3</v>
      </c>
      <c r="K3980" t="s">
        <v>7309</v>
      </c>
      <c r="L3980">
        <v>0</v>
      </c>
      <c r="M3980" t="s">
        <v>5520</v>
      </c>
      <c r="N3980">
        <v>156862.25</v>
      </c>
      <c r="O3980">
        <v>99934.45</v>
      </c>
      <c r="P3980">
        <v>0</v>
      </c>
      <c r="Q3980">
        <v>56684.73</v>
      </c>
      <c r="R3980">
        <v>0</v>
      </c>
      <c r="S3980">
        <v>200111.97</v>
      </c>
    </row>
    <row r="3981" spans="1:19" x14ac:dyDescent="0.35">
      <c r="A3981">
        <v>2024</v>
      </c>
      <c r="B3981" t="s">
        <v>5712</v>
      </c>
      <c r="C3981">
        <v>28</v>
      </c>
      <c r="D3981">
        <v>2</v>
      </c>
      <c r="E3981">
        <v>8</v>
      </c>
      <c r="F3981" t="s">
        <v>254</v>
      </c>
      <c r="G3981" t="s">
        <v>5714</v>
      </c>
      <c r="H3981">
        <v>7</v>
      </c>
      <c r="I3981">
        <v>101008</v>
      </c>
      <c r="J3981">
        <v>4</v>
      </c>
      <c r="K3981" t="s">
        <v>7309</v>
      </c>
      <c r="L3981">
        <v>0</v>
      </c>
      <c r="M3981" t="s">
        <v>5520</v>
      </c>
      <c r="N3981">
        <v>504889.39</v>
      </c>
      <c r="O3981">
        <v>76366.02</v>
      </c>
      <c r="P3981">
        <v>0</v>
      </c>
      <c r="Q3981">
        <v>52779.22</v>
      </c>
      <c r="R3981">
        <v>0</v>
      </c>
      <c r="S3981">
        <v>528476.18999999994</v>
      </c>
    </row>
    <row r="3982" spans="1:19" x14ac:dyDescent="0.35">
      <c r="A3982">
        <v>2024</v>
      </c>
      <c r="B3982" t="s">
        <v>5600</v>
      </c>
      <c r="C3982">
        <v>29</v>
      </c>
      <c r="D3982">
        <v>2</v>
      </c>
      <c r="E3982">
        <v>1</v>
      </c>
      <c r="F3982" t="s">
        <v>291</v>
      </c>
      <c r="G3982" t="s">
        <v>6194</v>
      </c>
      <c r="H3982">
        <v>7</v>
      </c>
      <c r="I3982">
        <v>101008</v>
      </c>
      <c r="J3982">
        <v>101</v>
      </c>
      <c r="K3982" t="s">
        <v>7310</v>
      </c>
      <c r="L3982">
        <v>0</v>
      </c>
      <c r="M3982" t="s">
        <v>5520</v>
      </c>
      <c r="N3982">
        <v>1101072.23</v>
      </c>
      <c r="O3982">
        <v>608559.06999999995</v>
      </c>
      <c r="P3982">
        <v>0</v>
      </c>
      <c r="Q3982">
        <v>1709631.3</v>
      </c>
      <c r="R3982">
        <v>0</v>
      </c>
      <c r="S3982">
        <v>0</v>
      </c>
    </row>
    <row r="3983" spans="1:19" x14ac:dyDescent="0.35">
      <c r="A3983">
        <v>2024</v>
      </c>
      <c r="B3983" t="s">
        <v>5600</v>
      </c>
      <c r="C3983">
        <v>29</v>
      </c>
      <c r="D3983">
        <v>2</v>
      </c>
      <c r="E3983">
        <v>3</v>
      </c>
      <c r="F3983" t="s">
        <v>563</v>
      </c>
      <c r="G3983" t="s">
        <v>5601</v>
      </c>
      <c r="H3983">
        <v>7</v>
      </c>
      <c r="I3983">
        <v>101008</v>
      </c>
      <c r="J3983">
        <v>101</v>
      </c>
      <c r="K3983" t="s">
        <v>7310</v>
      </c>
      <c r="L3983">
        <v>0</v>
      </c>
      <c r="M3983" t="s">
        <v>5520</v>
      </c>
      <c r="N3983">
        <v>769027.39</v>
      </c>
      <c r="O3983">
        <v>1122088.92</v>
      </c>
      <c r="P3983">
        <v>0</v>
      </c>
      <c r="Q3983">
        <v>1001960.69</v>
      </c>
      <c r="R3983">
        <v>0</v>
      </c>
      <c r="S3983">
        <v>889155.62</v>
      </c>
    </row>
    <row r="3984" spans="1:19" x14ac:dyDescent="0.35">
      <c r="A3984">
        <v>2024</v>
      </c>
      <c r="B3984" t="s">
        <v>5600</v>
      </c>
      <c r="C3984">
        <v>29</v>
      </c>
      <c r="D3984">
        <v>2</v>
      </c>
      <c r="E3984">
        <v>9</v>
      </c>
      <c r="F3984" t="s">
        <v>607</v>
      </c>
      <c r="G3984" t="s">
        <v>5976</v>
      </c>
      <c r="H3984">
        <v>7</v>
      </c>
      <c r="I3984">
        <v>101008</v>
      </c>
      <c r="J3984">
        <v>6</v>
      </c>
      <c r="K3984" t="s">
        <v>7309</v>
      </c>
      <c r="L3984">
        <v>0</v>
      </c>
      <c r="M3984" t="s">
        <v>5520</v>
      </c>
      <c r="N3984">
        <v>269348.42</v>
      </c>
      <c r="O3984">
        <v>448663.25</v>
      </c>
      <c r="P3984">
        <v>0</v>
      </c>
      <c r="Q3984">
        <v>472783.25</v>
      </c>
      <c r="R3984">
        <v>0</v>
      </c>
      <c r="S3984">
        <v>245228.42</v>
      </c>
    </row>
    <row r="3985" spans="1:19" x14ac:dyDescent="0.35">
      <c r="A3985">
        <v>2024</v>
      </c>
      <c r="B3985" t="s">
        <v>5527</v>
      </c>
      <c r="C3985">
        <v>30</v>
      </c>
      <c r="D3985">
        <v>2</v>
      </c>
      <c r="E3985">
        <v>2</v>
      </c>
      <c r="F3985" t="s">
        <v>621</v>
      </c>
      <c r="G3985" t="s">
        <v>6487</v>
      </c>
      <c r="H3985">
        <v>7</v>
      </c>
      <c r="I3985">
        <v>101008</v>
      </c>
      <c r="J3985">
        <v>100</v>
      </c>
      <c r="K3985" t="s">
        <v>7309</v>
      </c>
      <c r="L3985">
        <v>0</v>
      </c>
      <c r="M3985" t="s">
        <v>5520</v>
      </c>
      <c r="N3985">
        <v>90336.18</v>
      </c>
      <c r="O3985">
        <v>71120.289999999994</v>
      </c>
      <c r="P3985">
        <v>0</v>
      </c>
      <c r="Q3985">
        <v>22752.14</v>
      </c>
      <c r="R3985">
        <v>0</v>
      </c>
      <c r="S3985">
        <v>138704.32999999999</v>
      </c>
    </row>
    <row r="3986" spans="1:19" x14ac:dyDescent="0.35">
      <c r="A3986">
        <v>2024</v>
      </c>
      <c r="B3986" t="s">
        <v>5527</v>
      </c>
      <c r="C3986">
        <v>30</v>
      </c>
      <c r="D3986">
        <v>2</v>
      </c>
      <c r="E3986">
        <v>3</v>
      </c>
      <c r="F3986" t="s">
        <v>622</v>
      </c>
      <c r="G3986" t="s">
        <v>6591</v>
      </c>
      <c r="H3986">
        <v>7</v>
      </c>
      <c r="I3986">
        <v>101008</v>
      </c>
      <c r="J3986">
        <v>4</v>
      </c>
      <c r="K3986" t="s">
        <v>7309</v>
      </c>
      <c r="L3986">
        <v>0</v>
      </c>
      <c r="M3986" t="s">
        <v>5520</v>
      </c>
      <c r="N3986">
        <v>207451.01</v>
      </c>
      <c r="O3986">
        <v>74917.919999999998</v>
      </c>
      <c r="P3986">
        <v>0</v>
      </c>
      <c r="Q3986">
        <v>57593.7</v>
      </c>
      <c r="R3986">
        <v>0</v>
      </c>
      <c r="S3986">
        <v>224775.23</v>
      </c>
    </row>
    <row r="3987" spans="1:19" x14ac:dyDescent="0.35">
      <c r="A3987">
        <v>2024</v>
      </c>
      <c r="B3987" t="s">
        <v>5527</v>
      </c>
      <c r="C3987">
        <v>30</v>
      </c>
      <c r="D3987">
        <v>2</v>
      </c>
      <c r="E3987">
        <v>4</v>
      </c>
      <c r="F3987" t="s">
        <v>623</v>
      </c>
      <c r="G3987" t="s">
        <v>5978</v>
      </c>
      <c r="H3987">
        <v>7</v>
      </c>
      <c r="I3987">
        <v>101008</v>
      </c>
      <c r="J3987">
        <v>101</v>
      </c>
      <c r="K3987" t="s">
        <v>7310</v>
      </c>
      <c r="L3987">
        <v>0</v>
      </c>
      <c r="M3987" t="s">
        <v>5520</v>
      </c>
      <c r="N3987">
        <v>515008.11</v>
      </c>
      <c r="O3987">
        <v>1871957.82</v>
      </c>
      <c r="P3987">
        <v>0</v>
      </c>
      <c r="Q3987">
        <v>1377453.84</v>
      </c>
      <c r="R3987">
        <v>0</v>
      </c>
      <c r="S3987">
        <v>1009512.09</v>
      </c>
    </row>
    <row r="3988" spans="1:19" x14ac:dyDescent="0.35">
      <c r="A3988">
        <v>2024</v>
      </c>
      <c r="B3988" t="s">
        <v>5527</v>
      </c>
      <c r="C3988">
        <v>30</v>
      </c>
      <c r="D3988">
        <v>2</v>
      </c>
      <c r="E3988">
        <v>6</v>
      </c>
      <c r="F3988" t="s">
        <v>609</v>
      </c>
      <c r="G3988" t="s">
        <v>5979</v>
      </c>
      <c r="H3988">
        <v>7</v>
      </c>
      <c r="I3988">
        <v>101008</v>
      </c>
      <c r="J3988">
        <v>7</v>
      </c>
      <c r="K3988" t="s">
        <v>7309</v>
      </c>
      <c r="L3988">
        <v>0</v>
      </c>
      <c r="M3988" t="s">
        <v>5520</v>
      </c>
      <c r="N3988">
        <v>106222.51</v>
      </c>
      <c r="O3988">
        <v>118192.95</v>
      </c>
      <c r="P3988">
        <v>0</v>
      </c>
      <c r="Q3988">
        <v>54470.54</v>
      </c>
      <c r="R3988">
        <v>0</v>
      </c>
      <c r="S3988">
        <v>169944.92</v>
      </c>
    </row>
    <row r="3989" spans="1:19" x14ac:dyDescent="0.35">
      <c r="A3989">
        <v>2024</v>
      </c>
      <c r="B3989" t="s">
        <v>5980</v>
      </c>
      <c r="C3989">
        <v>31</v>
      </c>
      <c r="D3989">
        <v>2</v>
      </c>
      <c r="E3989">
        <v>1</v>
      </c>
      <c r="F3989" t="s">
        <v>620</v>
      </c>
      <c r="G3989" t="s">
        <v>6790</v>
      </c>
      <c r="H3989">
        <v>7</v>
      </c>
      <c r="I3989">
        <v>101008</v>
      </c>
      <c r="J3989">
        <v>101</v>
      </c>
      <c r="K3989" t="s">
        <v>7309</v>
      </c>
      <c r="L3989">
        <v>0</v>
      </c>
      <c r="M3989" t="s">
        <v>5520</v>
      </c>
      <c r="N3989">
        <v>161971.78</v>
      </c>
      <c r="O3989">
        <v>98010.36</v>
      </c>
      <c r="P3989">
        <v>0</v>
      </c>
      <c r="Q3989">
        <v>96104.84</v>
      </c>
      <c r="R3989">
        <v>0</v>
      </c>
      <c r="S3989">
        <v>163877.29999999999</v>
      </c>
    </row>
    <row r="3990" spans="1:19" x14ac:dyDescent="0.35">
      <c r="A3990">
        <v>2024</v>
      </c>
      <c r="B3990" t="s">
        <v>5980</v>
      </c>
      <c r="C3990">
        <v>31</v>
      </c>
      <c r="D3990">
        <v>2</v>
      </c>
      <c r="E3990">
        <v>2</v>
      </c>
      <c r="F3990" t="s">
        <v>500</v>
      </c>
      <c r="G3990" t="s">
        <v>7223</v>
      </c>
      <c r="H3990">
        <v>7</v>
      </c>
      <c r="I3990">
        <v>101008</v>
      </c>
      <c r="J3990">
        <v>2</v>
      </c>
      <c r="K3990" t="s">
        <v>7309</v>
      </c>
      <c r="L3990">
        <v>0</v>
      </c>
      <c r="M3990" t="s">
        <v>5520</v>
      </c>
      <c r="N3990">
        <v>169264.28</v>
      </c>
      <c r="O3990">
        <v>33509.839999999997</v>
      </c>
      <c r="P3990">
        <v>0</v>
      </c>
      <c r="Q3990">
        <v>19250.330000000002</v>
      </c>
      <c r="R3990">
        <v>0</v>
      </c>
      <c r="S3990">
        <v>183523.79</v>
      </c>
    </row>
    <row r="3991" spans="1:19" x14ac:dyDescent="0.35">
      <c r="A3991">
        <v>2024</v>
      </c>
      <c r="B3991" t="s">
        <v>5980</v>
      </c>
      <c r="C3991">
        <v>31</v>
      </c>
      <c r="D3991">
        <v>2</v>
      </c>
      <c r="E3991">
        <v>3</v>
      </c>
      <c r="F3991" t="s">
        <v>555</v>
      </c>
      <c r="G3991" t="s">
        <v>5981</v>
      </c>
      <c r="H3991">
        <v>7</v>
      </c>
      <c r="I3991">
        <v>101008</v>
      </c>
      <c r="J3991">
        <v>101</v>
      </c>
      <c r="K3991" t="s">
        <v>7309</v>
      </c>
      <c r="L3991">
        <v>0</v>
      </c>
      <c r="M3991" t="s">
        <v>5520</v>
      </c>
      <c r="N3991">
        <v>156745.87</v>
      </c>
      <c r="O3991">
        <v>59253.7</v>
      </c>
      <c r="P3991">
        <v>0</v>
      </c>
      <c r="Q3991">
        <v>19749.29</v>
      </c>
      <c r="R3991">
        <v>0</v>
      </c>
      <c r="S3991">
        <v>196250.28</v>
      </c>
    </row>
    <row r="3992" spans="1:19" x14ac:dyDescent="0.35">
      <c r="A3992">
        <v>2024</v>
      </c>
      <c r="B3992" t="s">
        <v>5980</v>
      </c>
      <c r="C3992">
        <v>31</v>
      </c>
      <c r="D3992">
        <v>2</v>
      </c>
      <c r="E3992">
        <v>5</v>
      </c>
      <c r="F3992" t="s">
        <v>625</v>
      </c>
      <c r="G3992" t="s">
        <v>7224</v>
      </c>
      <c r="H3992">
        <v>7</v>
      </c>
      <c r="I3992">
        <v>101008</v>
      </c>
      <c r="J3992">
        <v>1</v>
      </c>
      <c r="K3992" t="s">
        <v>7309</v>
      </c>
      <c r="L3992">
        <v>0</v>
      </c>
      <c r="M3992" t="s">
        <v>5520</v>
      </c>
      <c r="N3992">
        <v>46047.81</v>
      </c>
      <c r="O3992">
        <v>21759.26</v>
      </c>
      <c r="P3992">
        <v>0</v>
      </c>
      <c r="Q3992">
        <v>17268.46</v>
      </c>
      <c r="R3992">
        <v>0</v>
      </c>
      <c r="S3992">
        <v>50538.61</v>
      </c>
    </row>
    <row r="3993" spans="1:19" x14ac:dyDescent="0.35">
      <c r="A3993">
        <v>2024</v>
      </c>
      <c r="B3993" t="s">
        <v>5980</v>
      </c>
      <c r="C3993">
        <v>31</v>
      </c>
      <c r="D3993">
        <v>2</v>
      </c>
      <c r="E3993">
        <v>6</v>
      </c>
      <c r="F3993" t="s">
        <v>300</v>
      </c>
      <c r="G3993" t="s">
        <v>6592</v>
      </c>
      <c r="H3993">
        <v>7</v>
      </c>
      <c r="I3993">
        <v>101008</v>
      </c>
      <c r="J3993">
        <v>6</v>
      </c>
      <c r="K3993" t="s">
        <v>7309</v>
      </c>
      <c r="L3993">
        <v>0</v>
      </c>
      <c r="M3993" t="s">
        <v>5520</v>
      </c>
      <c r="N3993">
        <v>268588.86</v>
      </c>
      <c r="O3993">
        <v>135559.38</v>
      </c>
      <c r="P3993">
        <v>0</v>
      </c>
      <c r="Q3993">
        <v>100982.64</v>
      </c>
      <c r="R3993">
        <v>0</v>
      </c>
      <c r="S3993">
        <v>303165.59999999998</v>
      </c>
    </row>
    <row r="3994" spans="1:19" x14ac:dyDescent="0.35">
      <c r="A3994">
        <v>2024</v>
      </c>
      <c r="B3994" t="s">
        <v>5980</v>
      </c>
      <c r="C3994">
        <v>31</v>
      </c>
      <c r="D3994">
        <v>2</v>
      </c>
      <c r="E3994">
        <v>7</v>
      </c>
      <c r="F3994" t="s">
        <v>626</v>
      </c>
      <c r="G3994" t="s">
        <v>7225</v>
      </c>
      <c r="H3994">
        <v>7</v>
      </c>
      <c r="I3994">
        <v>101008</v>
      </c>
      <c r="J3994">
        <v>101008</v>
      </c>
      <c r="K3994" t="s">
        <v>7309</v>
      </c>
      <c r="L3994">
        <v>0</v>
      </c>
      <c r="M3994" t="s">
        <v>5520</v>
      </c>
      <c r="N3994">
        <v>72618.02</v>
      </c>
      <c r="O3994">
        <v>35856.58</v>
      </c>
      <c r="P3994">
        <v>0</v>
      </c>
      <c r="Q3994">
        <v>23294.04</v>
      </c>
      <c r="R3994">
        <v>0</v>
      </c>
      <c r="S3994">
        <v>85180.56</v>
      </c>
    </row>
    <row r="3995" spans="1:19" x14ac:dyDescent="0.35">
      <c r="A3995">
        <v>2024</v>
      </c>
      <c r="B3995" t="s">
        <v>5980</v>
      </c>
      <c r="C3995">
        <v>31</v>
      </c>
      <c r="D3995">
        <v>2</v>
      </c>
      <c r="E3995">
        <v>8</v>
      </c>
      <c r="F3995" t="s">
        <v>524</v>
      </c>
      <c r="G3995" t="s">
        <v>7226</v>
      </c>
      <c r="H3995">
        <v>7</v>
      </c>
      <c r="I3995">
        <v>101008</v>
      </c>
      <c r="J3995">
        <v>4</v>
      </c>
      <c r="K3995" t="s">
        <v>7309</v>
      </c>
      <c r="L3995">
        <v>0</v>
      </c>
      <c r="M3995" t="s">
        <v>5520</v>
      </c>
      <c r="N3995">
        <v>36358.65</v>
      </c>
      <c r="O3995">
        <v>18797.71</v>
      </c>
      <c r="P3995">
        <v>0</v>
      </c>
      <c r="Q3995">
        <v>22720.45</v>
      </c>
      <c r="R3995">
        <v>0</v>
      </c>
      <c r="S3995">
        <v>32435.91</v>
      </c>
    </row>
    <row r="3996" spans="1:19" x14ac:dyDescent="0.35">
      <c r="A3996">
        <v>2024</v>
      </c>
      <c r="B3996" t="s">
        <v>5980</v>
      </c>
      <c r="C3996">
        <v>31</v>
      </c>
      <c r="D3996">
        <v>2</v>
      </c>
      <c r="E3996">
        <v>9</v>
      </c>
      <c r="F3996" t="s">
        <v>559</v>
      </c>
      <c r="G3996" t="s">
        <v>7155</v>
      </c>
      <c r="H3996">
        <v>7</v>
      </c>
      <c r="I3996">
        <v>101008</v>
      </c>
      <c r="J3996">
        <v>101</v>
      </c>
      <c r="K3996" t="s">
        <v>7309</v>
      </c>
      <c r="L3996">
        <v>0</v>
      </c>
      <c r="M3996" t="s">
        <v>5520</v>
      </c>
      <c r="N3996">
        <v>141697.1</v>
      </c>
      <c r="O3996">
        <v>88493.58</v>
      </c>
      <c r="P3996">
        <v>0</v>
      </c>
      <c r="Q3996">
        <v>75610.13</v>
      </c>
      <c r="R3996">
        <v>0</v>
      </c>
      <c r="S3996">
        <v>154580.54999999999</v>
      </c>
    </row>
    <row r="3997" spans="1:19" x14ac:dyDescent="0.35">
      <c r="A3997">
        <v>2024</v>
      </c>
      <c r="B3997" t="s">
        <v>5980</v>
      </c>
      <c r="C3997">
        <v>31</v>
      </c>
      <c r="D3997">
        <v>2</v>
      </c>
      <c r="E3997">
        <v>11</v>
      </c>
      <c r="F3997" t="s">
        <v>125</v>
      </c>
      <c r="G3997" t="s">
        <v>7228</v>
      </c>
      <c r="H3997">
        <v>7</v>
      </c>
      <c r="I3997">
        <v>101008</v>
      </c>
      <c r="J3997">
        <v>2</v>
      </c>
      <c r="K3997" t="s">
        <v>7309</v>
      </c>
      <c r="L3997">
        <v>0</v>
      </c>
      <c r="M3997" t="s">
        <v>5520</v>
      </c>
      <c r="N3997">
        <v>90640.92</v>
      </c>
      <c r="O3997">
        <v>23728.89</v>
      </c>
      <c r="P3997">
        <v>0</v>
      </c>
      <c r="Q3997">
        <v>21111.72</v>
      </c>
      <c r="R3997">
        <v>0</v>
      </c>
      <c r="S3997">
        <v>93258.09</v>
      </c>
    </row>
    <row r="3998" spans="1:19" x14ac:dyDescent="0.35">
      <c r="A3998">
        <v>2024</v>
      </c>
      <c r="B3998" t="s">
        <v>5678</v>
      </c>
      <c r="C3998">
        <v>32</v>
      </c>
      <c r="D3998">
        <v>2</v>
      </c>
      <c r="E3998">
        <v>3</v>
      </c>
      <c r="F3998" t="s">
        <v>354</v>
      </c>
      <c r="G3998" t="s">
        <v>6293</v>
      </c>
      <c r="H3998">
        <v>7</v>
      </c>
      <c r="I3998">
        <v>101008</v>
      </c>
      <c r="J3998">
        <v>3</v>
      </c>
      <c r="K3998" t="s">
        <v>7309</v>
      </c>
      <c r="L3998">
        <v>0</v>
      </c>
      <c r="M3998" t="s">
        <v>5520</v>
      </c>
      <c r="N3998">
        <v>263128.46999999997</v>
      </c>
      <c r="O3998">
        <v>63452.97</v>
      </c>
      <c r="P3998">
        <v>0</v>
      </c>
      <c r="Q3998">
        <v>13176.72</v>
      </c>
      <c r="R3998">
        <v>0</v>
      </c>
      <c r="S3998">
        <v>313404.71999999997</v>
      </c>
    </row>
    <row r="3999" spans="1:19" x14ac:dyDescent="0.35">
      <c r="A3999">
        <v>2024</v>
      </c>
      <c r="B3999" t="s">
        <v>5678</v>
      </c>
      <c r="C3999">
        <v>32</v>
      </c>
      <c r="D3999">
        <v>2</v>
      </c>
      <c r="E3999">
        <v>5</v>
      </c>
      <c r="F3999" t="s">
        <v>555</v>
      </c>
      <c r="G3999" t="s">
        <v>5982</v>
      </c>
      <c r="H3999">
        <v>7</v>
      </c>
      <c r="I3999">
        <v>101008</v>
      </c>
      <c r="J3999">
        <v>5</v>
      </c>
      <c r="K3999" t="s">
        <v>7309</v>
      </c>
      <c r="L3999">
        <v>0</v>
      </c>
      <c r="M3999" t="s">
        <v>5520</v>
      </c>
      <c r="N3999">
        <v>172496.19</v>
      </c>
      <c r="O3999">
        <v>66124.22</v>
      </c>
      <c r="P3999">
        <v>0</v>
      </c>
      <c r="Q3999">
        <v>27051.5</v>
      </c>
      <c r="R3999">
        <v>0</v>
      </c>
      <c r="S3999">
        <v>211568.91</v>
      </c>
    </row>
    <row r="4000" spans="1:19" x14ac:dyDescent="0.35">
      <c r="A4000">
        <v>2024</v>
      </c>
      <c r="B4000" t="s">
        <v>5678</v>
      </c>
      <c r="C4000">
        <v>32</v>
      </c>
      <c r="D4000">
        <v>2</v>
      </c>
      <c r="E4000">
        <v>6</v>
      </c>
      <c r="F4000" t="s">
        <v>628</v>
      </c>
      <c r="G4000" t="s">
        <v>7011</v>
      </c>
      <c r="H4000">
        <v>7</v>
      </c>
      <c r="I4000">
        <v>101008</v>
      </c>
      <c r="J4000">
        <v>101</v>
      </c>
      <c r="K4000" t="s">
        <v>7309</v>
      </c>
      <c r="L4000">
        <v>0</v>
      </c>
      <c r="M4000" t="s">
        <v>5520</v>
      </c>
      <c r="N4000">
        <v>767785.55</v>
      </c>
      <c r="O4000">
        <v>987691.85</v>
      </c>
      <c r="P4000">
        <v>0</v>
      </c>
      <c r="Q4000">
        <v>585076.35</v>
      </c>
      <c r="R4000">
        <v>0</v>
      </c>
      <c r="S4000">
        <v>1170401.05</v>
      </c>
    </row>
    <row r="4001" spans="1:19" x14ac:dyDescent="0.35">
      <c r="A4001">
        <v>2024</v>
      </c>
      <c r="B4001" t="s">
        <v>5678</v>
      </c>
      <c r="C4001">
        <v>32</v>
      </c>
      <c r="D4001">
        <v>2</v>
      </c>
      <c r="E4001">
        <v>9</v>
      </c>
      <c r="F4001" t="s">
        <v>314</v>
      </c>
      <c r="G4001" t="s">
        <v>5679</v>
      </c>
      <c r="H4001">
        <v>7</v>
      </c>
      <c r="I4001">
        <v>101008</v>
      </c>
      <c r="J4001">
        <v>3</v>
      </c>
      <c r="K4001" t="s">
        <v>7309</v>
      </c>
      <c r="L4001">
        <v>0</v>
      </c>
      <c r="M4001" t="s">
        <v>5520</v>
      </c>
      <c r="N4001">
        <v>107265.16</v>
      </c>
      <c r="O4001">
        <v>40158.25</v>
      </c>
      <c r="P4001">
        <v>0</v>
      </c>
      <c r="Q4001">
        <v>33064.68</v>
      </c>
      <c r="R4001">
        <v>0</v>
      </c>
      <c r="S4001">
        <v>114358.73</v>
      </c>
    </row>
    <row r="4002" spans="1:19" x14ac:dyDescent="0.35">
      <c r="A4002">
        <v>2024</v>
      </c>
      <c r="B4002" t="s">
        <v>5678</v>
      </c>
      <c r="C4002">
        <v>32</v>
      </c>
      <c r="D4002">
        <v>2</v>
      </c>
      <c r="E4002">
        <v>10</v>
      </c>
      <c r="F4002" t="s">
        <v>630</v>
      </c>
      <c r="G4002" t="s">
        <v>6316</v>
      </c>
      <c r="H4002">
        <v>7</v>
      </c>
      <c r="I4002">
        <v>101008</v>
      </c>
      <c r="J4002">
        <v>6</v>
      </c>
      <c r="K4002" t="s">
        <v>7309</v>
      </c>
      <c r="L4002">
        <v>0</v>
      </c>
      <c r="M4002" t="s">
        <v>5520</v>
      </c>
      <c r="N4002">
        <v>25377.45</v>
      </c>
      <c r="O4002">
        <v>983522.3</v>
      </c>
      <c r="P4002">
        <v>0</v>
      </c>
      <c r="Q4002">
        <v>763351.68</v>
      </c>
      <c r="R4002">
        <v>0</v>
      </c>
      <c r="S4002">
        <v>245548.07</v>
      </c>
    </row>
    <row r="4003" spans="1:19" x14ac:dyDescent="0.35">
      <c r="A4003">
        <v>2024</v>
      </c>
      <c r="B4003" t="s">
        <v>5788</v>
      </c>
      <c r="C4003">
        <v>33</v>
      </c>
      <c r="D4003">
        <v>2</v>
      </c>
      <c r="E4003">
        <v>1</v>
      </c>
      <c r="F4003" t="s">
        <v>620</v>
      </c>
      <c r="G4003" t="s">
        <v>5984</v>
      </c>
      <c r="H4003">
        <v>7</v>
      </c>
      <c r="I4003">
        <v>101008</v>
      </c>
      <c r="J4003">
        <v>6</v>
      </c>
      <c r="K4003" t="s">
        <v>7309</v>
      </c>
      <c r="L4003">
        <v>0</v>
      </c>
      <c r="M4003" t="s">
        <v>5520</v>
      </c>
      <c r="N4003">
        <v>25780.38</v>
      </c>
      <c r="O4003">
        <v>51432.31</v>
      </c>
      <c r="P4003">
        <v>0</v>
      </c>
      <c r="Q4003">
        <v>31426.3</v>
      </c>
      <c r="R4003">
        <v>0</v>
      </c>
      <c r="S4003">
        <v>45786.39</v>
      </c>
    </row>
    <row r="4004" spans="1:19" x14ac:dyDescent="0.35">
      <c r="A4004">
        <v>2024</v>
      </c>
      <c r="B4004" t="s">
        <v>5788</v>
      </c>
      <c r="C4004">
        <v>33</v>
      </c>
      <c r="D4004">
        <v>2</v>
      </c>
      <c r="E4004">
        <v>2</v>
      </c>
      <c r="F4004" t="s">
        <v>631</v>
      </c>
      <c r="G4004" t="s">
        <v>5985</v>
      </c>
      <c r="H4004">
        <v>7</v>
      </c>
      <c r="I4004">
        <v>101008</v>
      </c>
      <c r="J4004">
        <v>5</v>
      </c>
      <c r="K4004" t="s">
        <v>7309</v>
      </c>
      <c r="L4004">
        <v>0</v>
      </c>
      <c r="M4004" t="s">
        <v>5520</v>
      </c>
      <c r="N4004">
        <v>12385.42</v>
      </c>
      <c r="O4004">
        <v>24886.02</v>
      </c>
      <c r="P4004">
        <v>0</v>
      </c>
      <c r="Q4004">
        <v>14648.05</v>
      </c>
      <c r="R4004">
        <v>0</v>
      </c>
      <c r="S4004">
        <v>22623.39</v>
      </c>
    </row>
    <row r="4005" spans="1:19" x14ac:dyDescent="0.35">
      <c r="A4005">
        <v>2024</v>
      </c>
      <c r="B4005" t="s">
        <v>5788</v>
      </c>
      <c r="C4005">
        <v>33</v>
      </c>
      <c r="D4005">
        <v>2</v>
      </c>
      <c r="E4005">
        <v>4</v>
      </c>
      <c r="F4005" t="s">
        <v>555</v>
      </c>
      <c r="G4005" t="s">
        <v>5987</v>
      </c>
      <c r="H4005">
        <v>7</v>
      </c>
      <c r="I4005">
        <v>101008</v>
      </c>
      <c r="J4005">
        <v>5</v>
      </c>
      <c r="K4005" t="s">
        <v>7309</v>
      </c>
      <c r="L4005">
        <v>0</v>
      </c>
      <c r="M4005" t="s">
        <v>5520</v>
      </c>
      <c r="N4005">
        <v>19003.48</v>
      </c>
      <c r="O4005">
        <v>34909.86</v>
      </c>
      <c r="P4005">
        <v>0</v>
      </c>
      <c r="Q4005">
        <v>25282.74</v>
      </c>
      <c r="R4005">
        <v>0</v>
      </c>
      <c r="S4005">
        <v>28630.6</v>
      </c>
    </row>
    <row r="4006" spans="1:19" x14ac:dyDescent="0.35">
      <c r="A4006">
        <v>2024</v>
      </c>
      <c r="B4006" t="s">
        <v>5788</v>
      </c>
      <c r="C4006">
        <v>33</v>
      </c>
      <c r="D4006">
        <v>2</v>
      </c>
      <c r="E4006">
        <v>5</v>
      </c>
      <c r="F4006" t="s">
        <v>632</v>
      </c>
      <c r="G4006" t="s">
        <v>6593</v>
      </c>
      <c r="H4006">
        <v>7</v>
      </c>
      <c r="I4006">
        <v>101008</v>
      </c>
      <c r="J4006">
        <v>3</v>
      </c>
      <c r="K4006" t="s">
        <v>7309</v>
      </c>
      <c r="L4006">
        <v>0</v>
      </c>
      <c r="M4006" t="s">
        <v>5520</v>
      </c>
      <c r="N4006">
        <v>32237.33</v>
      </c>
      <c r="O4006">
        <v>26620.55</v>
      </c>
      <c r="P4006">
        <v>0</v>
      </c>
      <c r="Q4006">
        <v>27733.3</v>
      </c>
      <c r="R4006">
        <v>0</v>
      </c>
      <c r="S4006">
        <v>31124.58</v>
      </c>
    </row>
    <row r="4007" spans="1:19" x14ac:dyDescent="0.35">
      <c r="A4007">
        <v>2024</v>
      </c>
      <c r="B4007" t="s">
        <v>5788</v>
      </c>
      <c r="C4007">
        <v>33</v>
      </c>
      <c r="D4007">
        <v>2</v>
      </c>
      <c r="E4007">
        <v>6</v>
      </c>
      <c r="F4007" t="s">
        <v>369</v>
      </c>
      <c r="G4007" t="s">
        <v>6594</v>
      </c>
      <c r="H4007">
        <v>7</v>
      </c>
      <c r="I4007">
        <v>101008</v>
      </c>
      <c r="J4007">
        <v>4</v>
      </c>
      <c r="K4007" t="s">
        <v>7309</v>
      </c>
      <c r="L4007">
        <v>0</v>
      </c>
      <c r="M4007" t="s">
        <v>5520</v>
      </c>
      <c r="N4007">
        <v>50323.28</v>
      </c>
      <c r="O4007">
        <v>65268.29</v>
      </c>
      <c r="P4007">
        <v>0</v>
      </c>
      <c r="Q4007">
        <v>49089.65</v>
      </c>
      <c r="R4007">
        <v>0</v>
      </c>
      <c r="S4007">
        <v>66501.919999999998</v>
      </c>
    </row>
    <row r="4008" spans="1:19" x14ac:dyDescent="0.35">
      <c r="A4008">
        <v>2024</v>
      </c>
      <c r="B4008" t="s">
        <v>5788</v>
      </c>
      <c r="C4008">
        <v>33</v>
      </c>
      <c r="D4008">
        <v>2</v>
      </c>
      <c r="E4008">
        <v>7</v>
      </c>
      <c r="F4008" t="s">
        <v>602</v>
      </c>
      <c r="G4008" t="s">
        <v>5789</v>
      </c>
      <c r="H4008">
        <v>7</v>
      </c>
      <c r="I4008">
        <v>101008</v>
      </c>
      <c r="J4008">
        <v>101</v>
      </c>
      <c r="K4008" t="s">
        <v>7310</v>
      </c>
      <c r="L4008">
        <v>0</v>
      </c>
      <c r="M4008" t="s">
        <v>5520</v>
      </c>
      <c r="N4008">
        <v>494829.09</v>
      </c>
      <c r="O4008">
        <v>875373.13</v>
      </c>
      <c r="P4008">
        <v>0</v>
      </c>
      <c r="Q4008">
        <v>792541.03</v>
      </c>
      <c r="R4008">
        <v>0</v>
      </c>
      <c r="S4008">
        <v>577661.18999999994</v>
      </c>
    </row>
    <row r="4009" spans="1:19" x14ac:dyDescent="0.35">
      <c r="A4009">
        <v>2024</v>
      </c>
      <c r="B4009" t="s">
        <v>5788</v>
      </c>
      <c r="C4009">
        <v>33</v>
      </c>
      <c r="D4009">
        <v>2</v>
      </c>
      <c r="E4009">
        <v>8</v>
      </c>
      <c r="F4009" t="s">
        <v>254</v>
      </c>
      <c r="G4009" t="s">
        <v>5988</v>
      </c>
      <c r="H4009">
        <v>7</v>
      </c>
      <c r="I4009">
        <v>101008</v>
      </c>
      <c r="J4009">
        <v>4</v>
      </c>
      <c r="K4009" t="s">
        <v>7309</v>
      </c>
      <c r="L4009">
        <v>0</v>
      </c>
      <c r="M4009" t="s">
        <v>5520</v>
      </c>
      <c r="N4009">
        <v>185702.94</v>
      </c>
      <c r="O4009">
        <v>50230.5</v>
      </c>
      <c r="P4009">
        <v>0</v>
      </c>
      <c r="Q4009">
        <v>34116.83</v>
      </c>
      <c r="R4009">
        <v>0</v>
      </c>
      <c r="S4009">
        <v>201816.61</v>
      </c>
    </row>
    <row r="4010" spans="1:19" x14ac:dyDescent="0.35">
      <c r="A4010">
        <v>2024</v>
      </c>
      <c r="B4010" t="s">
        <v>5788</v>
      </c>
      <c r="C4010">
        <v>33</v>
      </c>
      <c r="D4010">
        <v>2</v>
      </c>
      <c r="E4010">
        <v>9</v>
      </c>
      <c r="F4010" t="s">
        <v>480</v>
      </c>
      <c r="G4010" t="s">
        <v>6477</v>
      </c>
      <c r="H4010">
        <v>7</v>
      </c>
      <c r="I4010">
        <v>101008</v>
      </c>
      <c r="J4010">
        <v>6</v>
      </c>
      <c r="K4010" t="s">
        <v>7309</v>
      </c>
      <c r="L4010">
        <v>0</v>
      </c>
      <c r="M4010" t="s">
        <v>5520</v>
      </c>
      <c r="N4010">
        <v>69889.11</v>
      </c>
      <c r="O4010">
        <v>35379</v>
      </c>
      <c r="P4010">
        <v>0</v>
      </c>
      <c r="Q4010">
        <v>25566.61</v>
      </c>
      <c r="R4010">
        <v>0</v>
      </c>
      <c r="S4010">
        <v>79701.5</v>
      </c>
    </row>
    <row r="4011" spans="1:19" x14ac:dyDescent="0.35">
      <c r="A4011">
        <v>2024</v>
      </c>
      <c r="B4011" t="s">
        <v>5788</v>
      </c>
      <c r="C4011">
        <v>33</v>
      </c>
      <c r="D4011">
        <v>2</v>
      </c>
      <c r="E4011">
        <v>11</v>
      </c>
      <c r="F4011" t="s">
        <v>634</v>
      </c>
      <c r="G4011" t="s">
        <v>5795</v>
      </c>
      <c r="H4011">
        <v>7</v>
      </c>
      <c r="I4011">
        <v>101008</v>
      </c>
      <c r="J4011">
        <v>7</v>
      </c>
      <c r="K4011" t="s">
        <v>7309</v>
      </c>
      <c r="L4011">
        <v>0</v>
      </c>
      <c r="M4011" t="s">
        <v>5520</v>
      </c>
      <c r="N4011">
        <v>41620.269999999997</v>
      </c>
      <c r="O4011">
        <v>43834.36</v>
      </c>
      <c r="P4011">
        <v>0</v>
      </c>
      <c r="Q4011">
        <v>28258.23</v>
      </c>
      <c r="R4011">
        <v>0</v>
      </c>
      <c r="S4011">
        <v>57196.4</v>
      </c>
    </row>
    <row r="4012" spans="1:19" x14ac:dyDescent="0.35">
      <c r="A4012">
        <v>2024</v>
      </c>
      <c r="B4012" t="s">
        <v>5788</v>
      </c>
      <c r="C4012">
        <v>33</v>
      </c>
      <c r="D4012">
        <v>2</v>
      </c>
      <c r="E4012">
        <v>12</v>
      </c>
      <c r="F4012" t="s">
        <v>635</v>
      </c>
      <c r="G4012" t="s">
        <v>5791</v>
      </c>
      <c r="H4012">
        <v>7</v>
      </c>
      <c r="I4012">
        <v>101008</v>
      </c>
      <c r="J4012">
        <v>7</v>
      </c>
      <c r="K4012" t="s">
        <v>7309</v>
      </c>
      <c r="L4012">
        <v>0</v>
      </c>
      <c r="M4012" t="s">
        <v>5520</v>
      </c>
      <c r="N4012">
        <v>3045.97</v>
      </c>
      <c r="O4012">
        <v>21671.19</v>
      </c>
      <c r="P4012">
        <v>0</v>
      </c>
      <c r="Q4012">
        <v>15886.21</v>
      </c>
      <c r="R4012">
        <v>0</v>
      </c>
      <c r="S4012">
        <v>8830.9500000000007</v>
      </c>
    </row>
    <row r="4013" spans="1:19" x14ac:dyDescent="0.35">
      <c r="A4013">
        <v>2024</v>
      </c>
      <c r="B4013" t="s">
        <v>5989</v>
      </c>
      <c r="C4013">
        <v>34</v>
      </c>
      <c r="D4013">
        <v>2</v>
      </c>
      <c r="E4013">
        <v>3</v>
      </c>
      <c r="F4013" t="s">
        <v>636</v>
      </c>
      <c r="G4013" t="s">
        <v>6595</v>
      </c>
      <c r="H4013">
        <v>7</v>
      </c>
      <c r="I4013">
        <v>101008</v>
      </c>
      <c r="J4013">
        <v>3</v>
      </c>
      <c r="K4013" t="s">
        <v>7309</v>
      </c>
      <c r="L4013">
        <v>0</v>
      </c>
      <c r="M4013" t="s">
        <v>5520</v>
      </c>
      <c r="N4013">
        <v>62970.64</v>
      </c>
      <c r="O4013">
        <v>26584.92</v>
      </c>
      <c r="P4013">
        <v>0</v>
      </c>
      <c r="Q4013">
        <v>14006.08</v>
      </c>
      <c r="R4013">
        <v>0</v>
      </c>
      <c r="S4013">
        <v>75549.48</v>
      </c>
    </row>
    <row r="4014" spans="1:19" x14ac:dyDescent="0.35">
      <c r="A4014">
        <v>2024</v>
      </c>
      <c r="B4014" t="s">
        <v>5989</v>
      </c>
      <c r="C4014">
        <v>34</v>
      </c>
      <c r="D4014">
        <v>2</v>
      </c>
      <c r="E4014">
        <v>7</v>
      </c>
      <c r="F4014" t="s">
        <v>300</v>
      </c>
      <c r="G4014" t="s">
        <v>6596</v>
      </c>
      <c r="H4014">
        <v>7</v>
      </c>
      <c r="I4014">
        <v>101008</v>
      </c>
      <c r="J4014">
        <v>4</v>
      </c>
      <c r="K4014" t="s">
        <v>7309</v>
      </c>
      <c r="L4014">
        <v>0</v>
      </c>
      <c r="M4014" t="s">
        <v>5520</v>
      </c>
      <c r="N4014">
        <v>27127.22</v>
      </c>
      <c r="O4014">
        <v>9907.17</v>
      </c>
      <c r="P4014">
        <v>0</v>
      </c>
      <c r="Q4014">
        <v>7468.68</v>
      </c>
      <c r="R4014">
        <v>0</v>
      </c>
      <c r="S4014">
        <v>29565.71</v>
      </c>
    </row>
    <row r="4015" spans="1:19" x14ac:dyDescent="0.35">
      <c r="A4015">
        <v>2024</v>
      </c>
      <c r="B4015" t="s">
        <v>5813</v>
      </c>
      <c r="C4015">
        <v>35</v>
      </c>
      <c r="D4015">
        <v>2</v>
      </c>
      <c r="E4015">
        <v>1</v>
      </c>
      <c r="F4015" t="s">
        <v>639</v>
      </c>
      <c r="G4015" t="s">
        <v>5993</v>
      </c>
      <c r="H4015">
        <v>7</v>
      </c>
      <c r="I4015">
        <v>101008</v>
      </c>
      <c r="J4015">
        <v>101</v>
      </c>
      <c r="K4015" t="s">
        <v>7309</v>
      </c>
      <c r="L4015">
        <v>0</v>
      </c>
      <c r="M4015" t="s">
        <v>5520</v>
      </c>
      <c r="N4015">
        <v>79083.87</v>
      </c>
      <c r="O4015">
        <v>60783.39</v>
      </c>
      <c r="P4015">
        <v>0</v>
      </c>
      <c r="Q4015">
        <v>19850.34</v>
      </c>
      <c r="R4015">
        <v>0</v>
      </c>
      <c r="S4015">
        <v>120016.92</v>
      </c>
    </row>
    <row r="4016" spans="1:19" x14ac:dyDescent="0.35">
      <c r="A4016">
        <v>2024</v>
      </c>
      <c r="B4016" t="s">
        <v>5813</v>
      </c>
      <c r="C4016">
        <v>35</v>
      </c>
      <c r="D4016">
        <v>2</v>
      </c>
      <c r="E4016">
        <v>5</v>
      </c>
      <c r="F4016" t="s">
        <v>254</v>
      </c>
      <c r="G4016" t="s">
        <v>5995</v>
      </c>
      <c r="H4016">
        <v>7</v>
      </c>
      <c r="I4016">
        <v>101008</v>
      </c>
      <c r="J4016">
        <v>3</v>
      </c>
      <c r="K4016" t="s">
        <v>7309</v>
      </c>
      <c r="L4016">
        <v>0</v>
      </c>
      <c r="M4016" t="s">
        <v>5520</v>
      </c>
      <c r="N4016">
        <v>46022.46</v>
      </c>
      <c r="O4016">
        <v>15385.65</v>
      </c>
      <c r="P4016">
        <v>0</v>
      </c>
      <c r="Q4016">
        <v>14330.87</v>
      </c>
      <c r="R4016">
        <v>0</v>
      </c>
      <c r="S4016">
        <v>47077.24</v>
      </c>
    </row>
    <row r="4017" spans="1:19" x14ac:dyDescent="0.35">
      <c r="A4017">
        <v>2024</v>
      </c>
      <c r="B4017" t="s">
        <v>5813</v>
      </c>
      <c r="C4017">
        <v>35</v>
      </c>
      <c r="D4017">
        <v>2</v>
      </c>
      <c r="E4017">
        <v>6</v>
      </c>
      <c r="F4017" t="s">
        <v>642</v>
      </c>
      <c r="G4017" t="s">
        <v>5996</v>
      </c>
      <c r="H4017">
        <v>7</v>
      </c>
      <c r="I4017">
        <v>101008</v>
      </c>
      <c r="J4017">
        <v>5</v>
      </c>
      <c r="K4017" t="s">
        <v>7309</v>
      </c>
      <c r="L4017">
        <v>0</v>
      </c>
      <c r="M4017" t="s">
        <v>5520</v>
      </c>
      <c r="N4017">
        <v>26093.99</v>
      </c>
      <c r="O4017">
        <v>24331.62</v>
      </c>
      <c r="P4017">
        <v>0</v>
      </c>
      <c r="Q4017">
        <v>12725.94</v>
      </c>
      <c r="R4017">
        <v>0</v>
      </c>
      <c r="S4017">
        <v>37699.67</v>
      </c>
    </row>
    <row r="4018" spans="1:19" x14ac:dyDescent="0.35">
      <c r="A4018">
        <v>2024</v>
      </c>
      <c r="B4018" t="s">
        <v>5813</v>
      </c>
      <c r="C4018">
        <v>35</v>
      </c>
      <c r="D4018">
        <v>2</v>
      </c>
      <c r="E4018">
        <v>7</v>
      </c>
      <c r="F4018" t="s">
        <v>643</v>
      </c>
      <c r="G4018" t="s">
        <v>5997</v>
      </c>
      <c r="H4018">
        <v>7</v>
      </c>
      <c r="I4018">
        <v>101008</v>
      </c>
      <c r="J4018">
        <v>5</v>
      </c>
      <c r="K4018" t="s">
        <v>7309</v>
      </c>
      <c r="L4018">
        <v>0</v>
      </c>
      <c r="M4018" t="s">
        <v>5520</v>
      </c>
      <c r="N4018">
        <v>114060.17</v>
      </c>
      <c r="O4018">
        <v>29049.71</v>
      </c>
      <c r="P4018">
        <v>0</v>
      </c>
      <c r="Q4018">
        <v>15562.9</v>
      </c>
      <c r="R4018">
        <v>0</v>
      </c>
      <c r="S4018">
        <v>127546.98</v>
      </c>
    </row>
    <row r="4019" spans="1:19" x14ac:dyDescent="0.35">
      <c r="A4019">
        <v>2024</v>
      </c>
      <c r="B4019" t="s">
        <v>5813</v>
      </c>
      <c r="C4019">
        <v>35</v>
      </c>
      <c r="D4019">
        <v>2</v>
      </c>
      <c r="E4019">
        <v>11</v>
      </c>
      <c r="F4019" t="s">
        <v>531</v>
      </c>
      <c r="G4019" t="s">
        <v>6000</v>
      </c>
      <c r="H4019">
        <v>7</v>
      </c>
      <c r="I4019">
        <v>101008</v>
      </c>
      <c r="J4019">
        <v>5</v>
      </c>
      <c r="K4019" t="s">
        <v>7309</v>
      </c>
      <c r="L4019">
        <v>0</v>
      </c>
      <c r="M4019" t="s">
        <v>5520</v>
      </c>
      <c r="N4019">
        <v>64044.51</v>
      </c>
      <c r="O4019">
        <v>43505.22</v>
      </c>
      <c r="P4019">
        <v>0</v>
      </c>
      <c r="Q4019">
        <v>16896.57</v>
      </c>
      <c r="R4019">
        <v>0</v>
      </c>
      <c r="S4019">
        <v>90653.16</v>
      </c>
    </row>
    <row r="4020" spans="1:19" x14ac:dyDescent="0.35">
      <c r="A4020">
        <v>2024</v>
      </c>
      <c r="B4020" t="s">
        <v>5813</v>
      </c>
      <c r="C4020">
        <v>35</v>
      </c>
      <c r="D4020">
        <v>2</v>
      </c>
      <c r="E4020">
        <v>12</v>
      </c>
      <c r="F4020" t="s">
        <v>351</v>
      </c>
      <c r="G4020" t="s">
        <v>6001</v>
      </c>
      <c r="H4020">
        <v>7</v>
      </c>
      <c r="I4020">
        <v>101008</v>
      </c>
      <c r="J4020">
        <v>4</v>
      </c>
      <c r="K4020" t="s">
        <v>7309</v>
      </c>
      <c r="L4020">
        <v>0</v>
      </c>
      <c r="M4020" t="s">
        <v>5520</v>
      </c>
      <c r="N4020">
        <v>29198.41</v>
      </c>
      <c r="O4020">
        <v>13267.99</v>
      </c>
      <c r="P4020">
        <v>0</v>
      </c>
      <c r="Q4020">
        <v>7544.95</v>
      </c>
      <c r="R4020">
        <v>0</v>
      </c>
      <c r="S4020">
        <v>34921.449999999997</v>
      </c>
    </row>
    <row r="4021" spans="1:19" x14ac:dyDescent="0.35">
      <c r="A4021">
        <v>2024</v>
      </c>
      <c r="B4021" t="s">
        <v>6372</v>
      </c>
      <c r="C4021">
        <v>36</v>
      </c>
      <c r="D4021">
        <v>2</v>
      </c>
      <c r="E4021">
        <v>1</v>
      </c>
      <c r="F4021" t="s">
        <v>645</v>
      </c>
      <c r="G4021" t="s">
        <v>7156</v>
      </c>
      <c r="H4021">
        <v>7</v>
      </c>
      <c r="I4021">
        <v>101008</v>
      </c>
      <c r="J4021">
        <v>4</v>
      </c>
      <c r="K4021" t="s">
        <v>7309</v>
      </c>
      <c r="L4021">
        <v>0</v>
      </c>
      <c r="M4021" t="s">
        <v>5520</v>
      </c>
      <c r="N4021">
        <v>53409.66</v>
      </c>
      <c r="O4021">
        <v>61644.24</v>
      </c>
      <c r="P4021">
        <v>0</v>
      </c>
      <c r="Q4021">
        <v>59960.53</v>
      </c>
      <c r="R4021">
        <v>0</v>
      </c>
      <c r="S4021">
        <v>55093.37</v>
      </c>
    </row>
    <row r="4022" spans="1:19" x14ac:dyDescent="0.35">
      <c r="A4022">
        <v>2024</v>
      </c>
      <c r="B4022" t="s">
        <v>6372</v>
      </c>
      <c r="C4022">
        <v>36</v>
      </c>
      <c r="D4022">
        <v>2</v>
      </c>
      <c r="E4022">
        <v>3</v>
      </c>
      <c r="F4022" t="s">
        <v>646</v>
      </c>
      <c r="G4022" t="s">
        <v>7157</v>
      </c>
      <c r="H4022">
        <v>7</v>
      </c>
      <c r="I4022">
        <v>101008</v>
      </c>
      <c r="J4022">
        <v>4</v>
      </c>
      <c r="K4022" t="s">
        <v>7309</v>
      </c>
      <c r="L4022">
        <v>0</v>
      </c>
      <c r="M4022" t="s">
        <v>5520</v>
      </c>
      <c r="N4022">
        <v>24834.74</v>
      </c>
      <c r="O4022">
        <v>37362.959999999999</v>
      </c>
      <c r="P4022">
        <v>0</v>
      </c>
      <c r="Q4022">
        <v>27287.8</v>
      </c>
      <c r="R4022">
        <v>0</v>
      </c>
      <c r="S4022">
        <v>34909.9</v>
      </c>
    </row>
    <row r="4023" spans="1:19" x14ac:dyDescent="0.35">
      <c r="A4023">
        <v>2024</v>
      </c>
      <c r="B4023" t="s">
        <v>6372</v>
      </c>
      <c r="C4023">
        <v>36</v>
      </c>
      <c r="D4023">
        <v>2</v>
      </c>
      <c r="E4023">
        <v>4</v>
      </c>
      <c r="F4023" t="s">
        <v>647</v>
      </c>
      <c r="G4023" t="s">
        <v>7317</v>
      </c>
      <c r="H4023">
        <v>7</v>
      </c>
      <c r="I4023">
        <v>101008</v>
      </c>
      <c r="J4023">
        <v>2</v>
      </c>
      <c r="K4023" t="s">
        <v>7309</v>
      </c>
      <c r="L4023">
        <v>0</v>
      </c>
      <c r="M4023" t="s">
        <v>5520</v>
      </c>
      <c r="N4023">
        <v>60877.59</v>
      </c>
      <c r="O4023">
        <v>37264.29</v>
      </c>
      <c r="P4023">
        <v>0</v>
      </c>
      <c r="Q4023">
        <v>22606.78</v>
      </c>
      <c r="R4023">
        <v>0</v>
      </c>
      <c r="S4023">
        <v>75535.100000000006</v>
      </c>
    </row>
    <row r="4024" spans="1:19" x14ac:dyDescent="0.35">
      <c r="A4024">
        <v>2024</v>
      </c>
      <c r="B4024" t="s">
        <v>6372</v>
      </c>
      <c r="C4024">
        <v>36</v>
      </c>
      <c r="D4024">
        <v>2</v>
      </c>
      <c r="E4024">
        <v>5</v>
      </c>
      <c r="F4024" t="s">
        <v>564</v>
      </c>
      <c r="G4024" t="s">
        <v>7158</v>
      </c>
      <c r="H4024">
        <v>7</v>
      </c>
      <c r="I4024">
        <v>101008</v>
      </c>
      <c r="J4024">
        <v>3</v>
      </c>
      <c r="K4024" t="s">
        <v>7309</v>
      </c>
      <c r="L4024">
        <v>0</v>
      </c>
      <c r="M4024" t="s">
        <v>5520</v>
      </c>
      <c r="N4024">
        <v>24801.51</v>
      </c>
      <c r="O4024">
        <v>31214.06</v>
      </c>
      <c r="P4024">
        <v>0</v>
      </c>
      <c r="Q4024">
        <v>18313.509999999998</v>
      </c>
      <c r="R4024">
        <v>0</v>
      </c>
      <c r="S4024">
        <v>37702.06</v>
      </c>
    </row>
    <row r="4025" spans="1:19" x14ac:dyDescent="0.35">
      <c r="A4025">
        <v>2024</v>
      </c>
      <c r="B4025" t="s">
        <v>6372</v>
      </c>
      <c r="C4025">
        <v>36</v>
      </c>
      <c r="D4025">
        <v>2</v>
      </c>
      <c r="E4025">
        <v>7</v>
      </c>
      <c r="F4025" t="s">
        <v>516</v>
      </c>
      <c r="G4025" t="s">
        <v>6373</v>
      </c>
      <c r="H4025">
        <v>7</v>
      </c>
      <c r="I4025">
        <v>101008</v>
      </c>
      <c r="J4025">
        <v>4</v>
      </c>
      <c r="K4025" t="s">
        <v>7309</v>
      </c>
      <c r="L4025">
        <v>0</v>
      </c>
      <c r="M4025" t="s">
        <v>5520</v>
      </c>
      <c r="N4025">
        <v>72825.38</v>
      </c>
      <c r="O4025">
        <v>52045.25</v>
      </c>
      <c r="P4025">
        <v>0</v>
      </c>
      <c r="Q4025">
        <v>20328.29</v>
      </c>
      <c r="R4025">
        <v>0</v>
      </c>
      <c r="S4025">
        <v>104542.34</v>
      </c>
    </row>
    <row r="4026" spans="1:19" x14ac:dyDescent="0.35">
      <c r="A4026">
        <v>2024</v>
      </c>
      <c r="B4026" t="s">
        <v>6372</v>
      </c>
      <c r="C4026">
        <v>36</v>
      </c>
      <c r="D4026">
        <v>2</v>
      </c>
      <c r="E4026">
        <v>8</v>
      </c>
      <c r="F4026" t="s">
        <v>648</v>
      </c>
      <c r="G4026" t="s">
        <v>7318</v>
      </c>
      <c r="H4026">
        <v>7</v>
      </c>
      <c r="I4026">
        <v>101008</v>
      </c>
      <c r="J4026">
        <v>1</v>
      </c>
      <c r="K4026" t="s">
        <v>7309</v>
      </c>
      <c r="L4026">
        <v>0</v>
      </c>
      <c r="M4026" t="s">
        <v>5520</v>
      </c>
      <c r="N4026">
        <v>94477</v>
      </c>
      <c r="O4026">
        <v>48922.59</v>
      </c>
      <c r="P4026">
        <v>0</v>
      </c>
      <c r="Q4026">
        <v>41791.93</v>
      </c>
      <c r="R4026">
        <v>0</v>
      </c>
      <c r="S4026">
        <v>101607.66</v>
      </c>
    </row>
    <row r="4027" spans="1:19" x14ac:dyDescent="0.35">
      <c r="A4027">
        <v>2024</v>
      </c>
      <c r="B4027" t="s">
        <v>6372</v>
      </c>
      <c r="C4027">
        <v>36</v>
      </c>
      <c r="D4027">
        <v>2</v>
      </c>
      <c r="E4027">
        <v>9</v>
      </c>
      <c r="F4027" t="s">
        <v>649</v>
      </c>
      <c r="G4027" t="s">
        <v>7159</v>
      </c>
      <c r="H4027">
        <v>7</v>
      </c>
      <c r="I4027">
        <v>101008</v>
      </c>
      <c r="J4027">
        <v>3</v>
      </c>
      <c r="K4027" t="s">
        <v>7309</v>
      </c>
      <c r="L4027">
        <v>0</v>
      </c>
      <c r="M4027" t="s">
        <v>5520</v>
      </c>
      <c r="N4027">
        <v>21264.54</v>
      </c>
      <c r="O4027">
        <v>39432.86</v>
      </c>
      <c r="P4027">
        <v>0</v>
      </c>
      <c r="Q4027">
        <v>32919.78</v>
      </c>
      <c r="R4027">
        <v>0</v>
      </c>
      <c r="S4027">
        <v>27777.62</v>
      </c>
    </row>
    <row r="4028" spans="1:19" x14ac:dyDescent="0.35">
      <c r="A4028">
        <v>2024</v>
      </c>
      <c r="B4028" t="s">
        <v>6372</v>
      </c>
      <c r="C4028">
        <v>36</v>
      </c>
      <c r="D4028">
        <v>2</v>
      </c>
      <c r="E4028">
        <v>10</v>
      </c>
      <c r="F4028" t="s">
        <v>599</v>
      </c>
      <c r="G4028" t="s">
        <v>7319</v>
      </c>
      <c r="H4028">
        <v>7</v>
      </c>
      <c r="I4028">
        <v>101008</v>
      </c>
      <c r="J4028">
        <v>2</v>
      </c>
      <c r="K4028" t="s">
        <v>7309</v>
      </c>
      <c r="L4028">
        <v>0</v>
      </c>
      <c r="M4028" t="s">
        <v>5520</v>
      </c>
      <c r="N4028">
        <v>40093.019999999997</v>
      </c>
      <c r="O4028">
        <v>19098.27</v>
      </c>
      <c r="P4028">
        <v>0</v>
      </c>
      <c r="Q4028">
        <v>17874.599999999999</v>
      </c>
      <c r="R4028">
        <v>0</v>
      </c>
      <c r="S4028">
        <v>41316.69</v>
      </c>
    </row>
    <row r="4029" spans="1:19" x14ac:dyDescent="0.35">
      <c r="A4029">
        <v>2024</v>
      </c>
      <c r="B4029" t="s">
        <v>6372</v>
      </c>
      <c r="C4029">
        <v>36</v>
      </c>
      <c r="D4029">
        <v>2</v>
      </c>
      <c r="E4029">
        <v>12</v>
      </c>
      <c r="F4029" t="s">
        <v>125</v>
      </c>
      <c r="G4029" t="s">
        <v>7320</v>
      </c>
      <c r="H4029">
        <v>7</v>
      </c>
      <c r="I4029">
        <v>101008</v>
      </c>
      <c r="J4029">
        <v>1</v>
      </c>
      <c r="K4029" t="s">
        <v>7309</v>
      </c>
      <c r="L4029">
        <v>0</v>
      </c>
      <c r="M4029" t="s">
        <v>5520</v>
      </c>
      <c r="N4029">
        <v>105291.73</v>
      </c>
      <c r="O4029">
        <v>28189.58</v>
      </c>
      <c r="P4029">
        <v>0</v>
      </c>
      <c r="Q4029">
        <v>14770.8</v>
      </c>
      <c r="R4029">
        <v>0</v>
      </c>
      <c r="S4029">
        <v>118710.51</v>
      </c>
    </row>
    <row r="4030" spans="1:19" x14ac:dyDescent="0.35">
      <c r="A4030">
        <v>2024</v>
      </c>
      <c r="B4030" t="s">
        <v>5715</v>
      </c>
      <c r="C4030">
        <v>37</v>
      </c>
      <c r="D4030">
        <v>2</v>
      </c>
      <c r="E4030">
        <v>1</v>
      </c>
      <c r="F4030" t="s">
        <v>650</v>
      </c>
      <c r="G4030" t="s">
        <v>6597</v>
      </c>
      <c r="H4030">
        <v>7</v>
      </c>
      <c r="I4030">
        <v>101008</v>
      </c>
      <c r="J4030">
        <v>4</v>
      </c>
      <c r="K4030" t="s">
        <v>7309</v>
      </c>
      <c r="L4030">
        <v>0</v>
      </c>
      <c r="M4030" t="s">
        <v>5520</v>
      </c>
      <c r="N4030">
        <v>9338.74</v>
      </c>
      <c r="O4030">
        <v>24307.18</v>
      </c>
      <c r="P4030">
        <v>0</v>
      </c>
      <c r="Q4030">
        <v>22021.59</v>
      </c>
      <c r="R4030">
        <v>0</v>
      </c>
      <c r="S4030">
        <v>11624.33</v>
      </c>
    </row>
    <row r="4031" spans="1:19" x14ac:dyDescent="0.35">
      <c r="A4031">
        <v>2024</v>
      </c>
      <c r="B4031" t="s">
        <v>5715</v>
      </c>
      <c r="C4031">
        <v>37</v>
      </c>
      <c r="D4031">
        <v>2</v>
      </c>
      <c r="E4031">
        <v>3</v>
      </c>
      <c r="F4031" t="s">
        <v>652</v>
      </c>
      <c r="G4031" t="s">
        <v>6598</v>
      </c>
      <c r="H4031">
        <v>7</v>
      </c>
      <c r="I4031">
        <v>101008</v>
      </c>
      <c r="J4031">
        <v>101008</v>
      </c>
      <c r="K4031" t="s">
        <v>7309</v>
      </c>
      <c r="L4031">
        <v>0</v>
      </c>
      <c r="M4031" t="s">
        <v>5520</v>
      </c>
      <c r="N4031">
        <v>196292.08</v>
      </c>
      <c r="O4031">
        <v>43817</v>
      </c>
      <c r="P4031">
        <v>0</v>
      </c>
      <c r="Q4031">
        <v>40996.160000000003</v>
      </c>
      <c r="R4031">
        <v>0</v>
      </c>
      <c r="S4031">
        <v>199112.92</v>
      </c>
    </row>
    <row r="4032" spans="1:19" x14ac:dyDescent="0.35">
      <c r="A4032">
        <v>2024</v>
      </c>
      <c r="B4032" t="s">
        <v>5715</v>
      </c>
      <c r="C4032">
        <v>37</v>
      </c>
      <c r="D4032">
        <v>2</v>
      </c>
      <c r="E4032">
        <v>4</v>
      </c>
      <c r="F4032" t="s">
        <v>653</v>
      </c>
      <c r="G4032" t="s">
        <v>6599</v>
      </c>
      <c r="H4032">
        <v>7</v>
      </c>
      <c r="I4032">
        <v>101008</v>
      </c>
      <c r="J4032">
        <v>4</v>
      </c>
      <c r="K4032" t="s">
        <v>7309</v>
      </c>
      <c r="L4032">
        <v>0</v>
      </c>
      <c r="M4032" t="s">
        <v>5520</v>
      </c>
      <c r="N4032">
        <v>130561.39</v>
      </c>
      <c r="O4032">
        <v>35395.43</v>
      </c>
      <c r="P4032">
        <v>0</v>
      </c>
      <c r="Q4032">
        <v>19233.3</v>
      </c>
      <c r="R4032">
        <v>0</v>
      </c>
      <c r="S4032">
        <v>146723.51999999999</v>
      </c>
    </row>
    <row r="4033" spans="1:19" x14ac:dyDescent="0.35">
      <c r="A4033">
        <v>2024</v>
      </c>
      <c r="B4033" t="s">
        <v>5715</v>
      </c>
      <c r="C4033">
        <v>37</v>
      </c>
      <c r="D4033">
        <v>2</v>
      </c>
      <c r="E4033">
        <v>5</v>
      </c>
      <c r="F4033" t="s">
        <v>654</v>
      </c>
      <c r="G4033" t="s">
        <v>6425</v>
      </c>
      <c r="H4033">
        <v>7</v>
      </c>
      <c r="I4033">
        <v>101008</v>
      </c>
      <c r="J4033">
        <v>4</v>
      </c>
      <c r="K4033" t="s">
        <v>7309</v>
      </c>
      <c r="L4033">
        <v>0</v>
      </c>
      <c r="M4033" t="s">
        <v>5520</v>
      </c>
      <c r="N4033">
        <v>91832.08</v>
      </c>
      <c r="O4033">
        <v>29558.639999999999</v>
      </c>
      <c r="P4033">
        <v>0</v>
      </c>
      <c r="Q4033">
        <v>17562.27</v>
      </c>
      <c r="R4033">
        <v>0</v>
      </c>
      <c r="S4033">
        <v>103828.45</v>
      </c>
    </row>
    <row r="4034" spans="1:19" x14ac:dyDescent="0.35">
      <c r="A4034">
        <v>2024</v>
      </c>
      <c r="B4034" t="s">
        <v>5715</v>
      </c>
      <c r="C4034">
        <v>37</v>
      </c>
      <c r="D4034">
        <v>2</v>
      </c>
      <c r="E4034">
        <v>9</v>
      </c>
      <c r="F4034" t="s">
        <v>657</v>
      </c>
      <c r="G4034" t="s">
        <v>6817</v>
      </c>
      <c r="H4034">
        <v>7</v>
      </c>
      <c r="I4034">
        <v>101008</v>
      </c>
      <c r="J4034">
        <v>101008</v>
      </c>
      <c r="K4034" t="s">
        <v>7309</v>
      </c>
      <c r="L4034">
        <v>0</v>
      </c>
      <c r="M4034" t="s">
        <v>5520</v>
      </c>
      <c r="N4034">
        <v>41522.29</v>
      </c>
      <c r="O4034">
        <v>8735.67</v>
      </c>
      <c r="P4034">
        <v>0</v>
      </c>
      <c r="Q4034">
        <v>11402.04</v>
      </c>
      <c r="R4034">
        <v>0</v>
      </c>
      <c r="S4034">
        <v>38855.919999999998</v>
      </c>
    </row>
    <row r="4035" spans="1:19" x14ac:dyDescent="0.35">
      <c r="A4035">
        <v>2024</v>
      </c>
      <c r="B4035" t="s">
        <v>5715</v>
      </c>
      <c r="C4035">
        <v>37</v>
      </c>
      <c r="D4035">
        <v>2</v>
      </c>
      <c r="E4035">
        <v>11</v>
      </c>
      <c r="F4035" t="s">
        <v>278</v>
      </c>
      <c r="G4035" t="s">
        <v>5833</v>
      </c>
      <c r="H4035">
        <v>7</v>
      </c>
      <c r="I4035">
        <v>101008</v>
      </c>
      <c r="J4035">
        <v>5</v>
      </c>
      <c r="K4035" t="s">
        <v>7309</v>
      </c>
      <c r="L4035">
        <v>0</v>
      </c>
      <c r="M4035" t="s">
        <v>5520</v>
      </c>
      <c r="N4035">
        <v>65527.55</v>
      </c>
      <c r="O4035">
        <v>34811.360000000001</v>
      </c>
      <c r="P4035">
        <v>0</v>
      </c>
      <c r="Q4035">
        <v>21650.1</v>
      </c>
      <c r="R4035">
        <v>0</v>
      </c>
      <c r="S4035">
        <v>78688.81</v>
      </c>
    </row>
    <row r="4036" spans="1:19" x14ac:dyDescent="0.35">
      <c r="A4036">
        <v>2024</v>
      </c>
      <c r="B4036" t="s">
        <v>6005</v>
      </c>
      <c r="C4036">
        <v>38</v>
      </c>
      <c r="D4036">
        <v>2</v>
      </c>
      <c r="E4036">
        <v>6</v>
      </c>
      <c r="F4036" t="s">
        <v>311</v>
      </c>
      <c r="G4036" t="s">
        <v>6006</v>
      </c>
      <c r="H4036">
        <v>7</v>
      </c>
      <c r="I4036">
        <v>101008</v>
      </c>
      <c r="J4036">
        <v>5</v>
      </c>
      <c r="K4036" t="s">
        <v>7309</v>
      </c>
      <c r="L4036">
        <v>0</v>
      </c>
      <c r="M4036" t="s">
        <v>5520</v>
      </c>
      <c r="N4036">
        <v>25785.65</v>
      </c>
      <c r="O4036">
        <v>17329.64</v>
      </c>
      <c r="P4036">
        <v>0</v>
      </c>
      <c r="Q4036">
        <v>12820.84</v>
      </c>
      <c r="R4036">
        <v>0</v>
      </c>
      <c r="S4036">
        <v>30294.45</v>
      </c>
    </row>
    <row r="4037" spans="1:19" x14ac:dyDescent="0.35">
      <c r="A4037">
        <v>2024</v>
      </c>
      <c r="B4037" t="s">
        <v>6005</v>
      </c>
      <c r="C4037">
        <v>38</v>
      </c>
      <c r="D4037">
        <v>2</v>
      </c>
      <c r="E4037">
        <v>7</v>
      </c>
      <c r="F4037" t="s">
        <v>510</v>
      </c>
      <c r="G4037" t="s">
        <v>6600</v>
      </c>
      <c r="H4037">
        <v>7</v>
      </c>
      <c r="I4037">
        <v>101008</v>
      </c>
      <c r="J4037">
        <v>3</v>
      </c>
      <c r="K4037" t="s">
        <v>7309</v>
      </c>
      <c r="L4037">
        <v>0</v>
      </c>
      <c r="M4037" t="s">
        <v>5520</v>
      </c>
      <c r="N4037">
        <v>75201.64</v>
      </c>
      <c r="O4037">
        <v>27357.759999999998</v>
      </c>
      <c r="P4037">
        <v>0</v>
      </c>
      <c r="Q4037">
        <v>11199.68</v>
      </c>
      <c r="R4037">
        <v>0</v>
      </c>
      <c r="S4037">
        <v>91359.72</v>
      </c>
    </row>
    <row r="4038" spans="1:19" x14ac:dyDescent="0.35">
      <c r="A4038">
        <v>2024</v>
      </c>
      <c r="B4038" t="s">
        <v>6005</v>
      </c>
      <c r="C4038">
        <v>38</v>
      </c>
      <c r="D4038">
        <v>2</v>
      </c>
      <c r="E4038">
        <v>8</v>
      </c>
      <c r="F4038" t="s">
        <v>664</v>
      </c>
      <c r="G4038" t="s">
        <v>6601</v>
      </c>
      <c r="H4038">
        <v>7</v>
      </c>
      <c r="I4038">
        <v>101008</v>
      </c>
      <c r="J4038">
        <v>4</v>
      </c>
      <c r="K4038" t="s">
        <v>7309</v>
      </c>
      <c r="L4038">
        <v>0</v>
      </c>
      <c r="M4038" t="s">
        <v>5520</v>
      </c>
      <c r="N4038">
        <v>113971.35</v>
      </c>
      <c r="O4038">
        <v>53614.69</v>
      </c>
      <c r="P4038">
        <v>0</v>
      </c>
      <c r="Q4038">
        <v>31689.59</v>
      </c>
      <c r="R4038">
        <v>0</v>
      </c>
      <c r="S4038">
        <v>135896.45000000001</v>
      </c>
    </row>
    <row r="4039" spans="1:19" x14ac:dyDescent="0.35">
      <c r="A4039">
        <v>2024</v>
      </c>
      <c r="B4039" t="s">
        <v>6005</v>
      </c>
      <c r="C4039">
        <v>38</v>
      </c>
      <c r="D4039">
        <v>2</v>
      </c>
      <c r="E4039">
        <v>10</v>
      </c>
      <c r="F4039" t="s">
        <v>412</v>
      </c>
      <c r="G4039" t="s">
        <v>6446</v>
      </c>
      <c r="H4039">
        <v>7</v>
      </c>
      <c r="I4039">
        <v>101008</v>
      </c>
      <c r="J4039">
        <v>4</v>
      </c>
      <c r="K4039" t="s">
        <v>7309</v>
      </c>
      <c r="L4039">
        <v>0</v>
      </c>
      <c r="M4039" t="s">
        <v>5520</v>
      </c>
      <c r="N4039">
        <v>109387.08</v>
      </c>
      <c r="O4039">
        <v>56763.82</v>
      </c>
      <c r="P4039">
        <v>0</v>
      </c>
      <c r="Q4039">
        <v>44602.21</v>
      </c>
      <c r="R4039">
        <v>0</v>
      </c>
      <c r="S4039">
        <v>121548.69</v>
      </c>
    </row>
    <row r="4040" spans="1:19" x14ac:dyDescent="0.35">
      <c r="A4040">
        <v>2024</v>
      </c>
      <c r="B4040" t="s">
        <v>6005</v>
      </c>
      <c r="C4040">
        <v>38</v>
      </c>
      <c r="D4040">
        <v>2</v>
      </c>
      <c r="E4040">
        <v>11</v>
      </c>
      <c r="F4040" t="s">
        <v>282</v>
      </c>
      <c r="G4040" t="s">
        <v>6602</v>
      </c>
      <c r="H4040">
        <v>7</v>
      </c>
      <c r="I4040">
        <v>101008</v>
      </c>
      <c r="J4040">
        <v>2</v>
      </c>
      <c r="K4040" t="s">
        <v>7309</v>
      </c>
      <c r="L4040">
        <v>0</v>
      </c>
      <c r="M4040" t="s">
        <v>5520</v>
      </c>
      <c r="N4040">
        <v>27568.61</v>
      </c>
      <c r="O4040">
        <v>26343.32</v>
      </c>
      <c r="P4040">
        <v>0</v>
      </c>
      <c r="Q4040">
        <v>19171.77</v>
      </c>
      <c r="R4040">
        <v>0</v>
      </c>
      <c r="S4040">
        <v>34740.160000000003</v>
      </c>
    </row>
    <row r="4041" spans="1:19" x14ac:dyDescent="0.35">
      <c r="A4041">
        <v>2024</v>
      </c>
      <c r="B4041" t="s">
        <v>6007</v>
      </c>
      <c r="C4041">
        <v>39</v>
      </c>
      <c r="D4041">
        <v>2</v>
      </c>
      <c r="E4041">
        <v>1</v>
      </c>
      <c r="F4041" t="s">
        <v>666</v>
      </c>
      <c r="G4041" t="s">
        <v>6603</v>
      </c>
      <c r="H4041">
        <v>7</v>
      </c>
      <c r="I4041">
        <v>101008</v>
      </c>
      <c r="J4041">
        <v>4</v>
      </c>
      <c r="K4041" t="s">
        <v>7309</v>
      </c>
      <c r="L4041">
        <v>0</v>
      </c>
      <c r="M4041" t="s">
        <v>5520</v>
      </c>
      <c r="N4041">
        <v>27971.47</v>
      </c>
      <c r="O4041">
        <v>25102.01</v>
      </c>
      <c r="P4041">
        <v>0</v>
      </c>
      <c r="Q4041">
        <v>18126.73</v>
      </c>
      <c r="R4041">
        <v>0</v>
      </c>
      <c r="S4041">
        <v>34946.75</v>
      </c>
    </row>
    <row r="4042" spans="1:19" x14ac:dyDescent="0.35">
      <c r="A4042">
        <v>2024</v>
      </c>
      <c r="B4042" t="s">
        <v>6007</v>
      </c>
      <c r="C4042">
        <v>39</v>
      </c>
      <c r="D4042">
        <v>2</v>
      </c>
      <c r="E4042">
        <v>3</v>
      </c>
      <c r="F4042" t="s">
        <v>642</v>
      </c>
      <c r="G4042" t="s">
        <v>6604</v>
      </c>
      <c r="H4042">
        <v>7</v>
      </c>
      <c r="I4042">
        <v>101008</v>
      </c>
      <c r="J4042">
        <v>2</v>
      </c>
      <c r="K4042" t="s">
        <v>7309</v>
      </c>
      <c r="L4042">
        <v>0</v>
      </c>
      <c r="M4042" t="s">
        <v>5520</v>
      </c>
      <c r="N4042">
        <v>45040.35</v>
      </c>
      <c r="O4042">
        <v>30860.19</v>
      </c>
      <c r="P4042">
        <v>0</v>
      </c>
      <c r="Q4042">
        <v>25864.59</v>
      </c>
      <c r="R4042">
        <v>0</v>
      </c>
      <c r="S4042">
        <v>50035.95</v>
      </c>
    </row>
    <row r="4043" spans="1:19" x14ac:dyDescent="0.35">
      <c r="A4043">
        <v>2024</v>
      </c>
      <c r="B4043" t="s">
        <v>6007</v>
      </c>
      <c r="C4043">
        <v>39</v>
      </c>
      <c r="D4043">
        <v>2</v>
      </c>
      <c r="E4043">
        <v>4</v>
      </c>
      <c r="F4043" t="s">
        <v>311</v>
      </c>
      <c r="G4043" t="s">
        <v>6605</v>
      </c>
      <c r="H4043">
        <v>7</v>
      </c>
      <c r="I4043">
        <v>101008</v>
      </c>
      <c r="J4043">
        <v>2</v>
      </c>
      <c r="K4043" t="s">
        <v>7309</v>
      </c>
      <c r="L4043">
        <v>0</v>
      </c>
      <c r="M4043" t="s">
        <v>5520</v>
      </c>
      <c r="N4043">
        <v>249618.11</v>
      </c>
      <c r="O4043">
        <v>125884.61</v>
      </c>
      <c r="P4043">
        <v>0</v>
      </c>
      <c r="Q4043">
        <v>95814.54</v>
      </c>
      <c r="R4043">
        <v>0</v>
      </c>
      <c r="S4043">
        <v>279688.18</v>
      </c>
    </row>
    <row r="4044" spans="1:19" x14ac:dyDescent="0.35">
      <c r="A4044">
        <v>2024</v>
      </c>
      <c r="B4044" t="s">
        <v>6007</v>
      </c>
      <c r="C4044">
        <v>39</v>
      </c>
      <c r="D4044">
        <v>2</v>
      </c>
      <c r="E4044">
        <v>5</v>
      </c>
      <c r="F4044" t="s">
        <v>668</v>
      </c>
      <c r="G4044" t="s">
        <v>6606</v>
      </c>
      <c r="H4044">
        <v>7</v>
      </c>
      <c r="I4044">
        <v>101008</v>
      </c>
      <c r="J4044">
        <v>3</v>
      </c>
      <c r="K4044" t="s">
        <v>7309</v>
      </c>
      <c r="L4044">
        <v>0</v>
      </c>
      <c r="M4044" t="s">
        <v>5520</v>
      </c>
      <c r="N4044">
        <v>1958.76</v>
      </c>
      <c r="O4044">
        <v>18141.939999999999</v>
      </c>
      <c r="P4044">
        <v>0</v>
      </c>
      <c r="Q4044">
        <v>10888.65</v>
      </c>
      <c r="R4044">
        <v>0</v>
      </c>
      <c r="S4044">
        <v>9212.0499999999993</v>
      </c>
    </row>
    <row r="4045" spans="1:19" x14ac:dyDescent="0.35">
      <c r="A4045">
        <v>2024</v>
      </c>
      <c r="B4045" t="s">
        <v>6007</v>
      </c>
      <c r="C4045">
        <v>39</v>
      </c>
      <c r="D4045">
        <v>2</v>
      </c>
      <c r="E4045">
        <v>6</v>
      </c>
      <c r="F4045" t="s">
        <v>262</v>
      </c>
      <c r="G4045" t="s">
        <v>6607</v>
      </c>
      <c r="H4045">
        <v>7</v>
      </c>
      <c r="I4045">
        <v>101008</v>
      </c>
      <c r="J4045">
        <v>2</v>
      </c>
      <c r="K4045" t="s">
        <v>7309</v>
      </c>
      <c r="L4045">
        <v>0</v>
      </c>
      <c r="M4045" t="s">
        <v>5520</v>
      </c>
      <c r="N4045">
        <v>34026.68</v>
      </c>
      <c r="O4045">
        <v>192.27</v>
      </c>
      <c r="P4045">
        <v>0</v>
      </c>
      <c r="Q4045">
        <v>10071.08</v>
      </c>
      <c r="R4045">
        <v>0</v>
      </c>
      <c r="S4045">
        <v>24147.87</v>
      </c>
    </row>
    <row r="4046" spans="1:19" x14ac:dyDescent="0.35">
      <c r="A4046">
        <v>2024</v>
      </c>
      <c r="B4046" t="s">
        <v>6007</v>
      </c>
      <c r="C4046">
        <v>39</v>
      </c>
      <c r="D4046">
        <v>2</v>
      </c>
      <c r="E4046">
        <v>9</v>
      </c>
      <c r="F4046" t="s">
        <v>671</v>
      </c>
      <c r="G4046" t="s">
        <v>6608</v>
      </c>
      <c r="H4046">
        <v>7</v>
      </c>
      <c r="I4046">
        <v>101008</v>
      </c>
      <c r="J4046">
        <v>3</v>
      </c>
      <c r="K4046" t="s">
        <v>7309</v>
      </c>
      <c r="L4046">
        <v>0</v>
      </c>
      <c r="M4046" t="s">
        <v>5520</v>
      </c>
      <c r="N4046">
        <v>15283.04</v>
      </c>
      <c r="O4046">
        <v>30295.85</v>
      </c>
      <c r="P4046">
        <v>0</v>
      </c>
      <c r="Q4046">
        <v>28081.91</v>
      </c>
      <c r="R4046">
        <v>0</v>
      </c>
      <c r="S4046">
        <v>17496.98</v>
      </c>
    </row>
    <row r="4047" spans="1:19" x14ac:dyDescent="0.35">
      <c r="A4047">
        <v>2024</v>
      </c>
      <c r="B4047" t="s">
        <v>6007</v>
      </c>
      <c r="C4047">
        <v>39</v>
      </c>
      <c r="D4047">
        <v>2</v>
      </c>
      <c r="E4047">
        <v>10</v>
      </c>
      <c r="F4047" t="s">
        <v>672</v>
      </c>
      <c r="G4047" t="s">
        <v>6009</v>
      </c>
      <c r="H4047">
        <v>7</v>
      </c>
      <c r="I4047">
        <v>101008</v>
      </c>
      <c r="J4047">
        <v>4</v>
      </c>
      <c r="K4047" t="s">
        <v>7309</v>
      </c>
      <c r="L4047">
        <v>0</v>
      </c>
      <c r="M4047" t="s">
        <v>5520</v>
      </c>
      <c r="N4047">
        <v>61423.02</v>
      </c>
      <c r="O4047">
        <v>10780.71</v>
      </c>
      <c r="P4047">
        <v>0</v>
      </c>
      <c r="Q4047">
        <v>11213.37</v>
      </c>
      <c r="R4047">
        <v>0</v>
      </c>
      <c r="S4047">
        <v>60990.36</v>
      </c>
    </row>
    <row r="4048" spans="1:19" x14ac:dyDescent="0.35">
      <c r="A4048">
        <v>2024</v>
      </c>
      <c r="B4048" t="s">
        <v>5589</v>
      </c>
      <c r="C4048">
        <v>40</v>
      </c>
      <c r="D4048">
        <v>2</v>
      </c>
      <c r="E4048">
        <v>5</v>
      </c>
      <c r="F4048" t="s">
        <v>675</v>
      </c>
      <c r="G4048" t="s">
        <v>6011</v>
      </c>
      <c r="H4048">
        <v>7</v>
      </c>
      <c r="I4048">
        <v>101008</v>
      </c>
      <c r="J4048">
        <v>101</v>
      </c>
      <c r="K4048" t="s">
        <v>7309</v>
      </c>
      <c r="L4048">
        <v>0</v>
      </c>
      <c r="M4048" t="s">
        <v>5520</v>
      </c>
      <c r="N4048">
        <v>69130.5</v>
      </c>
      <c r="O4048">
        <v>84268.01</v>
      </c>
      <c r="P4048">
        <v>0</v>
      </c>
      <c r="Q4048">
        <v>51950.39</v>
      </c>
      <c r="R4048">
        <v>0</v>
      </c>
      <c r="S4048">
        <v>101448.12</v>
      </c>
    </row>
    <row r="4049" spans="1:19" x14ac:dyDescent="0.35">
      <c r="A4049">
        <v>2024</v>
      </c>
      <c r="B4049" t="s">
        <v>5589</v>
      </c>
      <c r="C4049">
        <v>40</v>
      </c>
      <c r="D4049">
        <v>2</v>
      </c>
      <c r="E4049">
        <v>6</v>
      </c>
      <c r="F4049" t="s">
        <v>676</v>
      </c>
      <c r="G4049" t="s">
        <v>6610</v>
      </c>
      <c r="H4049">
        <v>7</v>
      </c>
      <c r="I4049">
        <v>101008</v>
      </c>
      <c r="J4049">
        <v>101</v>
      </c>
      <c r="K4049" t="s">
        <v>7309</v>
      </c>
      <c r="L4049">
        <v>0</v>
      </c>
      <c r="M4049" t="s">
        <v>5520</v>
      </c>
      <c r="N4049">
        <v>56639.15</v>
      </c>
      <c r="O4049">
        <v>25873.25</v>
      </c>
      <c r="P4049">
        <v>0</v>
      </c>
      <c r="Q4049">
        <v>12636.66</v>
      </c>
      <c r="R4049">
        <v>0</v>
      </c>
      <c r="S4049">
        <v>69875.740000000005</v>
      </c>
    </row>
    <row r="4050" spans="1:19" x14ac:dyDescent="0.35">
      <c r="A4050">
        <v>2024</v>
      </c>
      <c r="B4050" t="s">
        <v>5589</v>
      </c>
      <c r="C4050">
        <v>40</v>
      </c>
      <c r="D4050">
        <v>2</v>
      </c>
      <c r="E4050">
        <v>7</v>
      </c>
      <c r="F4050" t="s">
        <v>314</v>
      </c>
      <c r="G4050" t="s">
        <v>6611</v>
      </c>
      <c r="H4050">
        <v>7</v>
      </c>
      <c r="I4050">
        <v>101008</v>
      </c>
      <c r="J4050">
        <v>2</v>
      </c>
      <c r="K4050" t="s">
        <v>7309</v>
      </c>
      <c r="L4050">
        <v>0</v>
      </c>
      <c r="M4050" t="s">
        <v>5520</v>
      </c>
      <c r="N4050">
        <v>75960.72</v>
      </c>
      <c r="O4050">
        <v>36960.04</v>
      </c>
      <c r="P4050">
        <v>0</v>
      </c>
      <c r="Q4050">
        <v>10751.6</v>
      </c>
      <c r="R4050">
        <v>0</v>
      </c>
      <c r="S4050">
        <v>102169.16</v>
      </c>
    </row>
    <row r="4051" spans="1:19" x14ac:dyDescent="0.35">
      <c r="A4051">
        <v>2024</v>
      </c>
      <c r="B4051" t="s">
        <v>5826</v>
      </c>
      <c r="C4051">
        <v>41</v>
      </c>
      <c r="D4051">
        <v>2</v>
      </c>
      <c r="E4051">
        <v>2</v>
      </c>
      <c r="F4051" t="s">
        <v>678</v>
      </c>
      <c r="G4051" t="s">
        <v>7160</v>
      </c>
      <c r="H4051">
        <v>7</v>
      </c>
      <c r="I4051">
        <v>101008</v>
      </c>
      <c r="J4051">
        <v>3</v>
      </c>
      <c r="K4051" t="s">
        <v>7309</v>
      </c>
      <c r="L4051">
        <v>0</v>
      </c>
      <c r="M4051" t="s">
        <v>5520</v>
      </c>
      <c r="N4051">
        <v>16542.97</v>
      </c>
      <c r="O4051">
        <v>28568.560000000001</v>
      </c>
      <c r="P4051">
        <v>0</v>
      </c>
      <c r="Q4051">
        <v>29871.71</v>
      </c>
      <c r="R4051">
        <v>0</v>
      </c>
      <c r="S4051">
        <v>15239.82</v>
      </c>
    </row>
    <row r="4052" spans="1:19" x14ac:dyDescent="0.35">
      <c r="A4052">
        <v>2024</v>
      </c>
      <c r="B4052" t="s">
        <v>5826</v>
      </c>
      <c r="C4052">
        <v>41</v>
      </c>
      <c r="D4052">
        <v>2</v>
      </c>
      <c r="E4052">
        <v>7</v>
      </c>
      <c r="F4052" t="s">
        <v>331</v>
      </c>
      <c r="G4052" t="s">
        <v>6612</v>
      </c>
      <c r="H4052">
        <v>7</v>
      </c>
      <c r="I4052">
        <v>101008</v>
      </c>
      <c r="J4052">
        <v>101</v>
      </c>
      <c r="K4052" t="s">
        <v>7310</v>
      </c>
      <c r="L4052">
        <v>0</v>
      </c>
      <c r="M4052" t="s">
        <v>5520</v>
      </c>
      <c r="N4052">
        <v>264076.63</v>
      </c>
      <c r="O4052">
        <v>147983.39000000001</v>
      </c>
      <c r="P4052">
        <v>0</v>
      </c>
      <c r="Q4052">
        <v>124934.71</v>
      </c>
      <c r="R4052">
        <v>0</v>
      </c>
      <c r="S4052">
        <v>287125.31</v>
      </c>
    </row>
    <row r="4053" spans="1:19" x14ac:dyDescent="0.35">
      <c r="A4053">
        <v>2024</v>
      </c>
      <c r="B4053" t="s">
        <v>5826</v>
      </c>
      <c r="C4053">
        <v>41</v>
      </c>
      <c r="D4053">
        <v>2</v>
      </c>
      <c r="E4053">
        <v>9</v>
      </c>
      <c r="F4053" t="s">
        <v>607</v>
      </c>
      <c r="G4053" t="s">
        <v>7162</v>
      </c>
      <c r="H4053">
        <v>7</v>
      </c>
      <c r="I4053">
        <v>101008</v>
      </c>
      <c r="J4053">
        <v>101</v>
      </c>
      <c r="K4053" t="s">
        <v>7309</v>
      </c>
      <c r="L4053">
        <v>0</v>
      </c>
      <c r="M4053" t="s">
        <v>5520</v>
      </c>
      <c r="N4053">
        <v>172743.72</v>
      </c>
      <c r="O4053">
        <v>118130.6</v>
      </c>
      <c r="P4053">
        <v>0</v>
      </c>
      <c r="Q4053">
        <v>170137.81</v>
      </c>
      <c r="R4053">
        <v>0</v>
      </c>
      <c r="S4053">
        <v>120736.51</v>
      </c>
    </row>
    <row r="4054" spans="1:19" x14ac:dyDescent="0.35">
      <c r="A4054">
        <v>2024</v>
      </c>
      <c r="B4054" t="s">
        <v>5558</v>
      </c>
      <c r="C4054">
        <v>42</v>
      </c>
      <c r="D4054">
        <v>2</v>
      </c>
      <c r="E4054">
        <v>2</v>
      </c>
      <c r="F4054" t="s">
        <v>682</v>
      </c>
      <c r="G4054" t="s">
        <v>6614</v>
      </c>
      <c r="H4054">
        <v>7</v>
      </c>
      <c r="I4054">
        <v>101008</v>
      </c>
      <c r="J4054">
        <v>5</v>
      </c>
      <c r="K4054" t="s">
        <v>7309</v>
      </c>
      <c r="L4054">
        <v>0</v>
      </c>
      <c r="M4054" t="s">
        <v>5520</v>
      </c>
      <c r="N4054">
        <v>145722.4</v>
      </c>
      <c r="O4054">
        <v>39299.31</v>
      </c>
      <c r="P4054">
        <v>0</v>
      </c>
      <c r="Q4054">
        <v>17761.88</v>
      </c>
      <c r="R4054">
        <v>0</v>
      </c>
      <c r="S4054">
        <v>167259.82999999999</v>
      </c>
    </row>
    <row r="4055" spans="1:19" x14ac:dyDescent="0.35">
      <c r="A4055">
        <v>2024</v>
      </c>
      <c r="B4055" t="s">
        <v>5558</v>
      </c>
      <c r="C4055">
        <v>42</v>
      </c>
      <c r="D4055">
        <v>2</v>
      </c>
      <c r="E4055">
        <v>3</v>
      </c>
      <c r="F4055" t="s">
        <v>369</v>
      </c>
      <c r="G4055" t="s">
        <v>6479</v>
      </c>
      <c r="H4055">
        <v>7</v>
      </c>
      <c r="I4055">
        <v>101008</v>
      </c>
      <c r="J4055">
        <v>4</v>
      </c>
      <c r="K4055" t="s">
        <v>7309</v>
      </c>
      <c r="L4055">
        <v>0</v>
      </c>
      <c r="M4055" t="s">
        <v>5520</v>
      </c>
      <c r="N4055">
        <v>17435.41</v>
      </c>
      <c r="O4055">
        <v>63278.93</v>
      </c>
      <c r="P4055">
        <v>0</v>
      </c>
      <c r="Q4055">
        <v>57335.85</v>
      </c>
      <c r="R4055">
        <v>0</v>
      </c>
      <c r="S4055">
        <v>23378.49</v>
      </c>
    </row>
    <row r="4056" spans="1:19" x14ac:dyDescent="0.35">
      <c r="A4056">
        <v>2024</v>
      </c>
      <c r="B4056" t="s">
        <v>5558</v>
      </c>
      <c r="C4056">
        <v>42</v>
      </c>
      <c r="D4056">
        <v>2</v>
      </c>
      <c r="E4056">
        <v>6</v>
      </c>
      <c r="F4056" t="s">
        <v>684</v>
      </c>
      <c r="G4056" t="s">
        <v>6615</v>
      </c>
      <c r="H4056">
        <v>7</v>
      </c>
      <c r="I4056">
        <v>101008</v>
      </c>
      <c r="J4056">
        <v>4</v>
      </c>
      <c r="K4056" t="s">
        <v>7309</v>
      </c>
      <c r="L4056">
        <v>0</v>
      </c>
      <c r="M4056" t="s">
        <v>5520</v>
      </c>
      <c r="N4056">
        <v>103094.34</v>
      </c>
      <c r="O4056">
        <v>55473.25</v>
      </c>
      <c r="P4056">
        <v>0</v>
      </c>
      <c r="Q4056">
        <v>52039.5</v>
      </c>
      <c r="R4056">
        <v>0</v>
      </c>
      <c r="S4056">
        <v>106528.09</v>
      </c>
    </row>
    <row r="4057" spans="1:19" x14ac:dyDescent="0.35">
      <c r="A4057">
        <v>2024</v>
      </c>
      <c r="B4057" t="s">
        <v>5558</v>
      </c>
      <c r="C4057">
        <v>42</v>
      </c>
      <c r="D4057">
        <v>2</v>
      </c>
      <c r="E4057">
        <v>7</v>
      </c>
      <c r="F4057" t="s">
        <v>685</v>
      </c>
      <c r="G4057" t="s">
        <v>6205</v>
      </c>
      <c r="H4057">
        <v>7</v>
      </c>
      <c r="I4057">
        <v>101008</v>
      </c>
      <c r="J4057">
        <v>101</v>
      </c>
      <c r="K4057" t="s">
        <v>7310</v>
      </c>
      <c r="L4057">
        <v>0</v>
      </c>
      <c r="M4057" t="s">
        <v>5520</v>
      </c>
      <c r="N4057">
        <v>108597.45</v>
      </c>
      <c r="O4057">
        <v>95897.279999999999</v>
      </c>
      <c r="P4057">
        <v>0</v>
      </c>
      <c r="Q4057">
        <v>74273.490000000005</v>
      </c>
      <c r="R4057">
        <v>0</v>
      </c>
      <c r="S4057">
        <v>130221.24</v>
      </c>
    </row>
    <row r="4058" spans="1:19" x14ac:dyDescent="0.35">
      <c r="A4058">
        <v>2024</v>
      </c>
      <c r="B4058" t="s">
        <v>5561</v>
      </c>
      <c r="C4058">
        <v>43</v>
      </c>
      <c r="D4058">
        <v>2</v>
      </c>
      <c r="E4058">
        <v>4</v>
      </c>
      <c r="F4058" t="s">
        <v>369</v>
      </c>
      <c r="G4058" t="s">
        <v>6014</v>
      </c>
      <c r="H4058">
        <v>7</v>
      </c>
      <c r="I4058">
        <v>101008</v>
      </c>
      <c r="J4058">
        <v>7</v>
      </c>
      <c r="K4058" t="s">
        <v>7309</v>
      </c>
      <c r="L4058">
        <v>0</v>
      </c>
      <c r="M4058" t="s">
        <v>5520</v>
      </c>
      <c r="N4058">
        <v>227919.11</v>
      </c>
      <c r="O4058">
        <v>171444.77</v>
      </c>
      <c r="P4058">
        <v>0</v>
      </c>
      <c r="Q4058">
        <v>44254.11</v>
      </c>
      <c r="R4058">
        <v>0</v>
      </c>
      <c r="S4058">
        <v>355109.77</v>
      </c>
    </row>
    <row r="4059" spans="1:19" x14ac:dyDescent="0.35">
      <c r="A4059">
        <v>2024</v>
      </c>
      <c r="B4059" t="s">
        <v>5561</v>
      </c>
      <c r="C4059">
        <v>43</v>
      </c>
      <c r="D4059">
        <v>2</v>
      </c>
      <c r="E4059">
        <v>13</v>
      </c>
      <c r="F4059" t="s">
        <v>490</v>
      </c>
      <c r="G4059" t="s">
        <v>5562</v>
      </c>
      <c r="H4059">
        <v>7</v>
      </c>
      <c r="I4059">
        <v>101008</v>
      </c>
      <c r="J4059">
        <v>101</v>
      </c>
      <c r="K4059" t="s">
        <v>7310</v>
      </c>
      <c r="L4059">
        <v>0</v>
      </c>
      <c r="M4059" t="s">
        <v>5520</v>
      </c>
      <c r="N4059">
        <v>451164.59</v>
      </c>
      <c r="O4059">
        <v>230120.27</v>
      </c>
      <c r="P4059">
        <v>0</v>
      </c>
      <c r="Q4059">
        <v>310326.71000000002</v>
      </c>
      <c r="R4059">
        <v>0</v>
      </c>
      <c r="S4059">
        <v>370958.15</v>
      </c>
    </row>
    <row r="4060" spans="1:19" x14ac:dyDescent="0.35">
      <c r="A4060">
        <v>2024</v>
      </c>
      <c r="B4060" t="s">
        <v>5561</v>
      </c>
      <c r="C4060">
        <v>43</v>
      </c>
      <c r="D4060">
        <v>2</v>
      </c>
      <c r="E4060">
        <v>14</v>
      </c>
      <c r="F4060" t="s">
        <v>692</v>
      </c>
      <c r="G4060" t="s">
        <v>6792</v>
      </c>
      <c r="H4060">
        <v>7</v>
      </c>
      <c r="I4060">
        <v>101008</v>
      </c>
      <c r="J4060">
        <v>6</v>
      </c>
      <c r="K4060" t="s">
        <v>7309</v>
      </c>
      <c r="L4060">
        <v>0</v>
      </c>
      <c r="M4060" t="s">
        <v>5520</v>
      </c>
      <c r="N4060">
        <v>117172.92</v>
      </c>
      <c r="O4060">
        <v>619458.19999999995</v>
      </c>
      <c r="P4060">
        <v>0</v>
      </c>
      <c r="Q4060">
        <v>177781.49</v>
      </c>
      <c r="R4060">
        <v>0</v>
      </c>
      <c r="S4060">
        <v>558849.63</v>
      </c>
    </row>
    <row r="4061" spans="1:19" x14ac:dyDescent="0.35">
      <c r="A4061">
        <v>2024</v>
      </c>
      <c r="B4061" t="s">
        <v>5548</v>
      </c>
      <c r="C4061">
        <v>44</v>
      </c>
      <c r="D4061">
        <v>2</v>
      </c>
      <c r="E4061">
        <v>4</v>
      </c>
      <c r="F4061" t="s">
        <v>695</v>
      </c>
      <c r="G4061" t="s">
        <v>6019</v>
      </c>
      <c r="H4061">
        <v>7</v>
      </c>
      <c r="I4061">
        <v>101008</v>
      </c>
      <c r="J4061">
        <v>5</v>
      </c>
      <c r="K4061" t="s">
        <v>7309</v>
      </c>
      <c r="L4061">
        <v>0</v>
      </c>
      <c r="M4061" t="s">
        <v>5520</v>
      </c>
      <c r="N4061">
        <v>192450.78</v>
      </c>
      <c r="O4061">
        <v>145098.16</v>
      </c>
      <c r="P4061">
        <v>0</v>
      </c>
      <c r="Q4061">
        <v>29795.46</v>
      </c>
      <c r="R4061">
        <v>0</v>
      </c>
      <c r="S4061">
        <v>307753.48</v>
      </c>
    </row>
    <row r="4062" spans="1:19" x14ac:dyDescent="0.35">
      <c r="A4062">
        <v>2024</v>
      </c>
      <c r="B4062" t="s">
        <v>5548</v>
      </c>
      <c r="C4062">
        <v>44</v>
      </c>
      <c r="D4062">
        <v>2</v>
      </c>
      <c r="E4062">
        <v>5</v>
      </c>
      <c r="F4062" t="s">
        <v>696</v>
      </c>
      <c r="G4062" t="s">
        <v>6617</v>
      </c>
      <c r="H4062">
        <v>7</v>
      </c>
      <c r="I4062">
        <v>101008</v>
      </c>
      <c r="J4062">
        <v>4</v>
      </c>
      <c r="K4062" t="s">
        <v>7309</v>
      </c>
      <c r="L4062">
        <v>0</v>
      </c>
      <c r="M4062" t="s">
        <v>5520</v>
      </c>
      <c r="N4062">
        <v>86916.99</v>
      </c>
      <c r="O4062">
        <v>64881.51</v>
      </c>
      <c r="P4062">
        <v>0</v>
      </c>
      <c r="Q4062">
        <v>30104.54</v>
      </c>
      <c r="R4062">
        <v>0</v>
      </c>
      <c r="S4062">
        <v>121693.96</v>
      </c>
    </row>
    <row r="4063" spans="1:19" x14ac:dyDescent="0.35">
      <c r="A4063">
        <v>2024</v>
      </c>
      <c r="B4063" t="s">
        <v>5548</v>
      </c>
      <c r="C4063">
        <v>44</v>
      </c>
      <c r="D4063">
        <v>2</v>
      </c>
      <c r="E4063">
        <v>7</v>
      </c>
      <c r="F4063" t="s">
        <v>697</v>
      </c>
      <c r="G4063" t="s">
        <v>6020</v>
      </c>
      <c r="H4063">
        <v>7</v>
      </c>
      <c r="I4063">
        <v>101008</v>
      </c>
      <c r="J4063">
        <v>6</v>
      </c>
      <c r="K4063" t="s">
        <v>7309</v>
      </c>
      <c r="L4063">
        <v>0</v>
      </c>
      <c r="M4063" t="s">
        <v>5520</v>
      </c>
      <c r="N4063">
        <v>29746.76</v>
      </c>
      <c r="O4063">
        <v>117507.81</v>
      </c>
      <c r="P4063">
        <v>0</v>
      </c>
      <c r="Q4063">
        <v>104375.05</v>
      </c>
      <c r="R4063">
        <v>0</v>
      </c>
      <c r="S4063">
        <v>42879.519999999997</v>
      </c>
    </row>
    <row r="4064" spans="1:19" x14ac:dyDescent="0.35">
      <c r="A4064">
        <v>2024</v>
      </c>
      <c r="B4064" t="s">
        <v>5548</v>
      </c>
      <c r="C4064">
        <v>44</v>
      </c>
      <c r="D4064">
        <v>2</v>
      </c>
      <c r="E4064">
        <v>8</v>
      </c>
      <c r="F4064" t="s">
        <v>698</v>
      </c>
      <c r="G4064" t="s">
        <v>6021</v>
      </c>
      <c r="H4064">
        <v>7</v>
      </c>
      <c r="I4064">
        <v>101008</v>
      </c>
      <c r="J4064">
        <v>4</v>
      </c>
      <c r="K4064" t="s">
        <v>7309</v>
      </c>
      <c r="L4064">
        <v>0</v>
      </c>
      <c r="M4064" t="s">
        <v>5520</v>
      </c>
      <c r="N4064">
        <v>132047.79999999999</v>
      </c>
      <c r="O4064">
        <v>109503.27</v>
      </c>
      <c r="P4064">
        <v>0</v>
      </c>
      <c r="Q4064">
        <v>77450.91</v>
      </c>
      <c r="R4064">
        <v>0</v>
      </c>
      <c r="S4064">
        <v>164100.16</v>
      </c>
    </row>
    <row r="4065" spans="1:19" x14ac:dyDescent="0.35">
      <c r="A4065">
        <v>2024</v>
      </c>
      <c r="B4065" t="s">
        <v>5548</v>
      </c>
      <c r="C4065">
        <v>44</v>
      </c>
      <c r="D4065">
        <v>2</v>
      </c>
      <c r="E4065">
        <v>9</v>
      </c>
      <c r="F4065" t="s">
        <v>699</v>
      </c>
      <c r="G4065" t="s">
        <v>6022</v>
      </c>
      <c r="H4065">
        <v>7</v>
      </c>
      <c r="I4065">
        <v>101008</v>
      </c>
      <c r="J4065">
        <v>5</v>
      </c>
      <c r="K4065" t="s">
        <v>7309</v>
      </c>
      <c r="L4065">
        <v>0</v>
      </c>
      <c r="M4065" t="s">
        <v>5520</v>
      </c>
      <c r="N4065">
        <v>474542.12</v>
      </c>
      <c r="O4065">
        <v>281775.93</v>
      </c>
      <c r="P4065">
        <v>0</v>
      </c>
      <c r="Q4065">
        <v>190533.87</v>
      </c>
      <c r="R4065">
        <v>0</v>
      </c>
      <c r="S4065">
        <v>565784.18000000005</v>
      </c>
    </row>
    <row r="4066" spans="1:19" x14ac:dyDescent="0.35">
      <c r="A4066">
        <v>2024</v>
      </c>
      <c r="B4066" t="s">
        <v>5548</v>
      </c>
      <c r="C4066">
        <v>44</v>
      </c>
      <c r="D4066">
        <v>2</v>
      </c>
      <c r="E4066">
        <v>10</v>
      </c>
      <c r="F4066" t="s">
        <v>340</v>
      </c>
      <c r="G4066" t="s">
        <v>6023</v>
      </c>
      <c r="H4066">
        <v>7</v>
      </c>
      <c r="I4066">
        <v>101008</v>
      </c>
      <c r="J4066">
        <v>4</v>
      </c>
      <c r="K4066" t="s">
        <v>7309</v>
      </c>
      <c r="L4066">
        <v>0</v>
      </c>
      <c r="M4066" t="s">
        <v>5520</v>
      </c>
      <c r="N4066">
        <v>91950.05</v>
      </c>
      <c r="O4066">
        <v>55810.95</v>
      </c>
      <c r="P4066">
        <v>0</v>
      </c>
      <c r="Q4066">
        <v>28281.599999999999</v>
      </c>
      <c r="R4066">
        <v>0</v>
      </c>
      <c r="S4066">
        <v>119479.4</v>
      </c>
    </row>
    <row r="4067" spans="1:19" x14ac:dyDescent="0.35">
      <c r="A4067">
        <v>2024</v>
      </c>
      <c r="B4067" t="s">
        <v>5548</v>
      </c>
      <c r="C4067">
        <v>44</v>
      </c>
      <c r="D4067">
        <v>2</v>
      </c>
      <c r="E4067">
        <v>11</v>
      </c>
      <c r="F4067" t="s">
        <v>455</v>
      </c>
      <c r="G4067" t="s">
        <v>6024</v>
      </c>
      <c r="H4067">
        <v>7</v>
      </c>
      <c r="I4067">
        <v>101008</v>
      </c>
      <c r="J4067">
        <v>5</v>
      </c>
      <c r="K4067" t="s">
        <v>7309</v>
      </c>
      <c r="L4067">
        <v>0</v>
      </c>
      <c r="M4067" t="s">
        <v>5520</v>
      </c>
      <c r="N4067">
        <v>176283.44</v>
      </c>
      <c r="O4067">
        <v>124283.33</v>
      </c>
      <c r="P4067">
        <v>0</v>
      </c>
      <c r="Q4067">
        <v>150700.62</v>
      </c>
      <c r="R4067">
        <v>0</v>
      </c>
      <c r="S4067">
        <v>149866.15</v>
      </c>
    </row>
    <row r="4068" spans="1:19" x14ac:dyDescent="0.35">
      <c r="A4068">
        <v>2024</v>
      </c>
      <c r="B4068" t="s">
        <v>5717</v>
      </c>
      <c r="C4068">
        <v>45</v>
      </c>
      <c r="D4068">
        <v>2</v>
      </c>
      <c r="E4068">
        <v>3</v>
      </c>
      <c r="F4068" t="s">
        <v>391</v>
      </c>
      <c r="G4068" t="s">
        <v>6025</v>
      </c>
      <c r="H4068">
        <v>7</v>
      </c>
      <c r="I4068">
        <v>101008</v>
      </c>
      <c r="J4068">
        <v>4</v>
      </c>
      <c r="K4068" t="s">
        <v>7309</v>
      </c>
      <c r="L4068">
        <v>0</v>
      </c>
      <c r="M4068" t="s">
        <v>5520</v>
      </c>
      <c r="N4068">
        <v>1100361.04</v>
      </c>
      <c r="O4068">
        <v>599960.37</v>
      </c>
      <c r="P4068">
        <v>0</v>
      </c>
      <c r="Q4068">
        <v>93767.05</v>
      </c>
      <c r="R4068">
        <v>0</v>
      </c>
      <c r="S4068">
        <v>1606554.36</v>
      </c>
    </row>
    <row r="4069" spans="1:19" x14ac:dyDescent="0.35">
      <c r="A4069">
        <v>2024</v>
      </c>
      <c r="B4069" t="s">
        <v>5717</v>
      </c>
      <c r="C4069">
        <v>45</v>
      </c>
      <c r="D4069">
        <v>2</v>
      </c>
      <c r="E4069">
        <v>7</v>
      </c>
      <c r="F4069" t="s">
        <v>703</v>
      </c>
      <c r="G4069" t="s">
        <v>5739</v>
      </c>
      <c r="H4069">
        <v>7</v>
      </c>
      <c r="I4069">
        <v>101008</v>
      </c>
      <c r="J4069">
        <v>101</v>
      </c>
      <c r="K4069" t="s">
        <v>7310</v>
      </c>
      <c r="L4069">
        <v>0</v>
      </c>
      <c r="M4069" t="s">
        <v>5520</v>
      </c>
      <c r="N4069">
        <v>2005471.02</v>
      </c>
      <c r="O4069">
        <v>987276.04</v>
      </c>
      <c r="P4069">
        <v>0</v>
      </c>
      <c r="Q4069">
        <v>544579.43000000005</v>
      </c>
      <c r="R4069">
        <v>0</v>
      </c>
      <c r="S4069">
        <v>2448167.63</v>
      </c>
    </row>
    <row r="4070" spans="1:19" x14ac:dyDescent="0.35">
      <c r="A4070">
        <v>2024</v>
      </c>
      <c r="B4070" t="s">
        <v>5717</v>
      </c>
      <c r="C4070">
        <v>45</v>
      </c>
      <c r="D4070">
        <v>2</v>
      </c>
      <c r="E4070">
        <v>9</v>
      </c>
      <c r="F4070" t="s">
        <v>704</v>
      </c>
      <c r="G4070" t="s">
        <v>5838</v>
      </c>
      <c r="H4070">
        <v>7</v>
      </c>
      <c r="I4070">
        <v>101008</v>
      </c>
      <c r="J4070">
        <v>101</v>
      </c>
      <c r="K4070" t="s">
        <v>7310</v>
      </c>
      <c r="L4070">
        <v>0</v>
      </c>
      <c r="M4070" t="s">
        <v>5520</v>
      </c>
      <c r="N4070">
        <v>275736.65000000002</v>
      </c>
      <c r="O4070">
        <v>336529.8</v>
      </c>
      <c r="P4070">
        <v>0</v>
      </c>
      <c r="Q4070">
        <v>399006.66</v>
      </c>
      <c r="R4070">
        <v>0</v>
      </c>
      <c r="S4070">
        <v>213259.79</v>
      </c>
    </row>
    <row r="4071" spans="1:19" x14ac:dyDescent="0.35">
      <c r="A4071">
        <v>2024</v>
      </c>
      <c r="B4071" t="s">
        <v>5572</v>
      </c>
      <c r="C4071">
        <v>46</v>
      </c>
      <c r="D4071">
        <v>2</v>
      </c>
      <c r="E4071">
        <v>1</v>
      </c>
      <c r="F4071" t="s">
        <v>521</v>
      </c>
      <c r="G4071" t="s">
        <v>6618</v>
      </c>
      <c r="H4071">
        <v>7</v>
      </c>
      <c r="I4071">
        <v>101008</v>
      </c>
      <c r="J4071">
        <v>9100</v>
      </c>
      <c r="K4071" t="s">
        <v>7309</v>
      </c>
      <c r="L4071">
        <v>0</v>
      </c>
      <c r="M4071" t="s">
        <v>5520</v>
      </c>
      <c r="N4071">
        <v>70954.53</v>
      </c>
      <c r="O4071">
        <v>72544.02</v>
      </c>
      <c r="P4071">
        <v>0</v>
      </c>
      <c r="Q4071">
        <v>32187.13</v>
      </c>
      <c r="R4071">
        <v>0</v>
      </c>
      <c r="S4071">
        <v>111311.42</v>
      </c>
    </row>
    <row r="4072" spans="1:19" x14ac:dyDescent="0.35">
      <c r="A4072">
        <v>2024</v>
      </c>
      <c r="B4072" t="s">
        <v>5572</v>
      </c>
      <c r="C4072">
        <v>46</v>
      </c>
      <c r="D4072">
        <v>2</v>
      </c>
      <c r="E4072">
        <v>3</v>
      </c>
      <c r="F4072" t="s">
        <v>431</v>
      </c>
      <c r="G4072" t="s">
        <v>6294</v>
      </c>
      <c r="H4072">
        <v>7</v>
      </c>
      <c r="I4072">
        <v>101008</v>
      </c>
      <c r="J4072">
        <v>4</v>
      </c>
      <c r="K4072" t="s">
        <v>7309</v>
      </c>
      <c r="L4072">
        <v>0</v>
      </c>
      <c r="M4072" t="s">
        <v>5520</v>
      </c>
      <c r="N4072">
        <v>95849.86</v>
      </c>
      <c r="O4072">
        <v>41595.81</v>
      </c>
      <c r="P4072">
        <v>0</v>
      </c>
      <c r="Q4072">
        <v>19780.07</v>
      </c>
      <c r="R4072">
        <v>0</v>
      </c>
      <c r="S4072">
        <v>117665.60000000001</v>
      </c>
    </row>
    <row r="4073" spans="1:19" x14ac:dyDescent="0.35">
      <c r="A4073">
        <v>2024</v>
      </c>
      <c r="B4073" t="s">
        <v>5572</v>
      </c>
      <c r="C4073">
        <v>46</v>
      </c>
      <c r="D4073">
        <v>2</v>
      </c>
      <c r="E4073">
        <v>5</v>
      </c>
      <c r="F4073" t="s">
        <v>708</v>
      </c>
      <c r="G4073" t="s">
        <v>6028</v>
      </c>
      <c r="H4073">
        <v>7</v>
      </c>
      <c r="I4073">
        <v>101008</v>
      </c>
      <c r="J4073">
        <v>11</v>
      </c>
      <c r="K4073" t="s">
        <v>7309</v>
      </c>
      <c r="L4073">
        <v>0</v>
      </c>
      <c r="M4073" t="s">
        <v>5520</v>
      </c>
      <c r="N4073">
        <v>113381.81</v>
      </c>
      <c r="O4073">
        <v>63368.05</v>
      </c>
      <c r="P4073">
        <v>0</v>
      </c>
      <c r="Q4073">
        <v>59885.3</v>
      </c>
      <c r="R4073">
        <v>0</v>
      </c>
      <c r="S4073">
        <v>116864.56</v>
      </c>
    </row>
    <row r="4074" spans="1:19" x14ac:dyDescent="0.35">
      <c r="A4074">
        <v>2024</v>
      </c>
      <c r="B4074" t="s">
        <v>5572</v>
      </c>
      <c r="C4074">
        <v>46</v>
      </c>
      <c r="D4074">
        <v>2</v>
      </c>
      <c r="E4074">
        <v>7</v>
      </c>
      <c r="F4074" t="s">
        <v>710</v>
      </c>
      <c r="G4074" t="s">
        <v>6480</v>
      </c>
      <c r="H4074">
        <v>7</v>
      </c>
      <c r="I4074">
        <v>101008</v>
      </c>
      <c r="J4074">
        <v>4</v>
      </c>
      <c r="K4074" t="s">
        <v>7309</v>
      </c>
      <c r="L4074">
        <v>0</v>
      </c>
      <c r="M4074" t="s">
        <v>5520</v>
      </c>
      <c r="N4074">
        <v>61819.82</v>
      </c>
      <c r="O4074">
        <v>56599.67</v>
      </c>
      <c r="P4074">
        <v>0</v>
      </c>
      <c r="Q4074">
        <v>26878.34</v>
      </c>
      <c r="R4074">
        <v>0</v>
      </c>
      <c r="S4074">
        <v>91541.15</v>
      </c>
    </row>
    <row r="4075" spans="1:19" x14ac:dyDescent="0.35">
      <c r="A4075">
        <v>2024</v>
      </c>
      <c r="B4075" t="s">
        <v>5572</v>
      </c>
      <c r="C4075">
        <v>46</v>
      </c>
      <c r="D4075">
        <v>2</v>
      </c>
      <c r="E4075">
        <v>9</v>
      </c>
      <c r="F4075" t="s">
        <v>527</v>
      </c>
      <c r="G4075" t="s">
        <v>6619</v>
      </c>
      <c r="H4075">
        <v>7</v>
      </c>
      <c r="I4075">
        <v>101008</v>
      </c>
      <c r="J4075">
        <v>4</v>
      </c>
      <c r="K4075" t="s">
        <v>7309</v>
      </c>
      <c r="L4075">
        <v>0</v>
      </c>
      <c r="M4075" t="s">
        <v>5520</v>
      </c>
      <c r="N4075">
        <v>31471.05</v>
      </c>
      <c r="O4075">
        <v>44568.160000000003</v>
      </c>
      <c r="P4075">
        <v>0</v>
      </c>
      <c r="Q4075">
        <v>16238.53</v>
      </c>
      <c r="R4075">
        <v>0</v>
      </c>
      <c r="S4075">
        <v>59800.68</v>
      </c>
    </row>
    <row r="4076" spans="1:19" x14ac:dyDescent="0.35">
      <c r="A4076">
        <v>2024</v>
      </c>
      <c r="B4076" t="s">
        <v>5572</v>
      </c>
      <c r="C4076">
        <v>46</v>
      </c>
      <c r="D4076">
        <v>2</v>
      </c>
      <c r="E4076">
        <v>10</v>
      </c>
      <c r="F4076" t="s">
        <v>655</v>
      </c>
      <c r="G4076" t="s">
        <v>6030</v>
      </c>
      <c r="H4076">
        <v>7</v>
      </c>
      <c r="I4076">
        <v>101008</v>
      </c>
      <c r="J4076">
        <v>5</v>
      </c>
      <c r="K4076" t="s">
        <v>7309</v>
      </c>
      <c r="L4076">
        <v>0</v>
      </c>
      <c r="M4076" t="s">
        <v>5520</v>
      </c>
      <c r="N4076">
        <v>44797.3</v>
      </c>
      <c r="O4076">
        <v>61377.98</v>
      </c>
      <c r="P4076">
        <v>0</v>
      </c>
      <c r="Q4076">
        <v>46782.21</v>
      </c>
      <c r="R4076">
        <v>0</v>
      </c>
      <c r="S4076">
        <v>59393.07</v>
      </c>
    </row>
    <row r="4077" spans="1:19" x14ac:dyDescent="0.35">
      <c r="A4077">
        <v>2024</v>
      </c>
      <c r="B4077" t="s">
        <v>5572</v>
      </c>
      <c r="C4077">
        <v>46</v>
      </c>
      <c r="D4077">
        <v>2</v>
      </c>
      <c r="E4077">
        <v>11</v>
      </c>
      <c r="F4077" t="s">
        <v>629</v>
      </c>
      <c r="G4077" t="s">
        <v>5650</v>
      </c>
      <c r="H4077">
        <v>7</v>
      </c>
      <c r="I4077">
        <v>101008</v>
      </c>
      <c r="J4077">
        <v>4</v>
      </c>
      <c r="K4077" t="s">
        <v>7309</v>
      </c>
      <c r="L4077">
        <v>0</v>
      </c>
      <c r="M4077" t="s">
        <v>5520</v>
      </c>
      <c r="N4077">
        <v>94814.64</v>
      </c>
      <c r="O4077">
        <v>45875.72</v>
      </c>
      <c r="P4077">
        <v>0</v>
      </c>
      <c r="Q4077">
        <v>29604.99</v>
      </c>
      <c r="R4077">
        <v>0</v>
      </c>
      <c r="S4077">
        <v>111085.37</v>
      </c>
    </row>
    <row r="4078" spans="1:19" x14ac:dyDescent="0.35">
      <c r="A4078">
        <v>2024</v>
      </c>
      <c r="B4078" t="s">
        <v>5572</v>
      </c>
      <c r="C4078">
        <v>46</v>
      </c>
      <c r="D4078">
        <v>2</v>
      </c>
      <c r="E4078">
        <v>14</v>
      </c>
      <c r="F4078" t="s">
        <v>510</v>
      </c>
      <c r="G4078" t="s">
        <v>6269</v>
      </c>
      <c r="H4078">
        <v>7</v>
      </c>
      <c r="I4078">
        <v>101008</v>
      </c>
      <c r="J4078">
        <v>101</v>
      </c>
      <c r="K4078" t="s">
        <v>7310</v>
      </c>
      <c r="L4078">
        <v>0</v>
      </c>
      <c r="M4078" t="s">
        <v>5520</v>
      </c>
      <c r="N4078">
        <v>90641.7</v>
      </c>
      <c r="O4078">
        <v>130139.97</v>
      </c>
      <c r="P4078">
        <v>0</v>
      </c>
      <c r="Q4078">
        <v>54729.57</v>
      </c>
      <c r="R4078">
        <v>0</v>
      </c>
      <c r="S4078">
        <v>166052.1</v>
      </c>
    </row>
    <row r="4079" spans="1:19" x14ac:dyDescent="0.35">
      <c r="A4079">
        <v>2024</v>
      </c>
      <c r="B4079" t="s">
        <v>5572</v>
      </c>
      <c r="C4079">
        <v>46</v>
      </c>
      <c r="D4079">
        <v>2</v>
      </c>
      <c r="E4079">
        <v>16</v>
      </c>
      <c r="F4079" t="s">
        <v>633</v>
      </c>
      <c r="G4079" t="s">
        <v>6216</v>
      </c>
      <c r="H4079">
        <v>7</v>
      </c>
      <c r="I4079">
        <v>101008</v>
      </c>
      <c r="J4079">
        <v>6</v>
      </c>
      <c r="K4079" t="s">
        <v>7309</v>
      </c>
      <c r="L4079">
        <v>0</v>
      </c>
      <c r="M4079" t="s">
        <v>5520</v>
      </c>
      <c r="N4079">
        <v>97734.61</v>
      </c>
      <c r="O4079">
        <v>44655.09</v>
      </c>
      <c r="P4079">
        <v>0</v>
      </c>
      <c r="Q4079">
        <v>31245.45</v>
      </c>
      <c r="R4079">
        <v>0</v>
      </c>
      <c r="S4079">
        <v>111144.25</v>
      </c>
    </row>
    <row r="4080" spans="1:19" x14ac:dyDescent="0.35">
      <c r="A4080">
        <v>2024</v>
      </c>
      <c r="B4080" t="s">
        <v>5572</v>
      </c>
      <c r="C4080">
        <v>46</v>
      </c>
      <c r="D4080">
        <v>2</v>
      </c>
      <c r="E4080">
        <v>17</v>
      </c>
      <c r="F4080" t="s">
        <v>336</v>
      </c>
      <c r="G4080" t="s">
        <v>5573</v>
      </c>
      <c r="H4080">
        <v>7</v>
      </c>
      <c r="I4080">
        <v>101008</v>
      </c>
      <c r="J4080">
        <v>6</v>
      </c>
      <c r="K4080" t="s">
        <v>7309</v>
      </c>
      <c r="L4080">
        <v>0</v>
      </c>
      <c r="M4080" t="s">
        <v>5520</v>
      </c>
      <c r="N4080">
        <v>129659.32</v>
      </c>
      <c r="O4080">
        <v>86112.960000000006</v>
      </c>
      <c r="P4080">
        <v>0</v>
      </c>
      <c r="Q4080">
        <v>45363.7</v>
      </c>
      <c r="R4080">
        <v>0</v>
      </c>
      <c r="S4080">
        <v>170408.58</v>
      </c>
    </row>
    <row r="4081" spans="1:19" x14ac:dyDescent="0.35">
      <c r="A4081">
        <v>2024</v>
      </c>
      <c r="B4081" t="s">
        <v>5572</v>
      </c>
      <c r="C4081">
        <v>46</v>
      </c>
      <c r="D4081">
        <v>2</v>
      </c>
      <c r="E4081">
        <v>18</v>
      </c>
      <c r="F4081" t="s">
        <v>340</v>
      </c>
      <c r="G4081" t="s">
        <v>6032</v>
      </c>
      <c r="H4081">
        <v>7</v>
      </c>
      <c r="I4081">
        <v>101008</v>
      </c>
      <c r="J4081">
        <v>5</v>
      </c>
      <c r="K4081" t="s">
        <v>7309</v>
      </c>
      <c r="L4081">
        <v>0</v>
      </c>
      <c r="M4081" t="s">
        <v>5520</v>
      </c>
      <c r="N4081">
        <v>209069.17</v>
      </c>
      <c r="O4081">
        <v>123933.53</v>
      </c>
      <c r="P4081">
        <v>0</v>
      </c>
      <c r="Q4081">
        <v>83281.47</v>
      </c>
      <c r="R4081">
        <v>0</v>
      </c>
      <c r="S4081">
        <v>249721.23</v>
      </c>
    </row>
    <row r="4082" spans="1:19" x14ac:dyDescent="0.35">
      <c r="A4082">
        <v>2024</v>
      </c>
      <c r="B4082" t="s">
        <v>5572</v>
      </c>
      <c r="C4082">
        <v>46</v>
      </c>
      <c r="D4082">
        <v>2</v>
      </c>
      <c r="E4082">
        <v>19</v>
      </c>
      <c r="F4082" t="s">
        <v>278</v>
      </c>
      <c r="G4082" t="s">
        <v>6033</v>
      </c>
      <c r="H4082">
        <v>7</v>
      </c>
      <c r="I4082">
        <v>101008</v>
      </c>
      <c r="J4082">
        <v>3</v>
      </c>
      <c r="K4082" t="s">
        <v>7309</v>
      </c>
      <c r="L4082">
        <v>0</v>
      </c>
      <c r="M4082" t="s">
        <v>5520</v>
      </c>
      <c r="N4082">
        <v>82238.5</v>
      </c>
      <c r="O4082">
        <v>51612.71</v>
      </c>
      <c r="P4082">
        <v>0</v>
      </c>
      <c r="Q4082">
        <v>28601.75</v>
      </c>
      <c r="R4082">
        <v>0</v>
      </c>
      <c r="S4082">
        <v>105249.46</v>
      </c>
    </row>
    <row r="4083" spans="1:19" x14ac:dyDescent="0.35">
      <c r="A4083">
        <v>2024</v>
      </c>
      <c r="B4083" t="s">
        <v>5572</v>
      </c>
      <c r="C4083">
        <v>46</v>
      </c>
      <c r="D4083">
        <v>2</v>
      </c>
      <c r="E4083">
        <v>20</v>
      </c>
      <c r="F4083" t="s">
        <v>125</v>
      </c>
      <c r="G4083" t="s">
        <v>6034</v>
      </c>
      <c r="H4083">
        <v>7</v>
      </c>
      <c r="I4083">
        <v>101008</v>
      </c>
      <c r="J4083">
        <v>6</v>
      </c>
      <c r="K4083" t="s">
        <v>7309</v>
      </c>
      <c r="L4083">
        <v>0</v>
      </c>
      <c r="M4083" t="s">
        <v>5520</v>
      </c>
      <c r="N4083">
        <v>54608.92</v>
      </c>
      <c r="O4083">
        <v>0</v>
      </c>
      <c r="P4083">
        <v>0</v>
      </c>
      <c r="Q4083">
        <v>19355.21</v>
      </c>
      <c r="R4083">
        <v>0</v>
      </c>
      <c r="S4083">
        <v>35253.71</v>
      </c>
    </row>
    <row r="4084" spans="1:19" x14ac:dyDescent="0.35">
      <c r="A4084">
        <v>2024</v>
      </c>
      <c r="B4084" t="s">
        <v>5586</v>
      </c>
      <c r="C4084">
        <v>47</v>
      </c>
      <c r="D4084">
        <v>2</v>
      </c>
      <c r="E4084">
        <v>1</v>
      </c>
      <c r="F4084" t="s">
        <v>715</v>
      </c>
      <c r="G4084" t="s">
        <v>6620</v>
      </c>
      <c r="H4084">
        <v>7</v>
      </c>
      <c r="I4084">
        <v>101008</v>
      </c>
      <c r="J4084">
        <v>3</v>
      </c>
      <c r="K4084" t="s">
        <v>7309</v>
      </c>
      <c r="L4084">
        <v>0</v>
      </c>
      <c r="M4084" t="s">
        <v>5520</v>
      </c>
      <c r="N4084">
        <v>26421.19</v>
      </c>
      <c r="O4084">
        <v>9787.9599999999991</v>
      </c>
      <c r="P4084">
        <v>0</v>
      </c>
      <c r="Q4084">
        <v>14488.4</v>
      </c>
      <c r="R4084">
        <v>0</v>
      </c>
      <c r="S4084">
        <v>21720.75</v>
      </c>
    </row>
    <row r="4085" spans="1:19" x14ac:dyDescent="0.35">
      <c r="A4085">
        <v>2024</v>
      </c>
      <c r="B4085" t="s">
        <v>5586</v>
      </c>
      <c r="C4085">
        <v>47</v>
      </c>
      <c r="D4085">
        <v>2</v>
      </c>
      <c r="E4085">
        <v>2</v>
      </c>
      <c r="F4085" t="s">
        <v>716</v>
      </c>
      <c r="G4085" t="s">
        <v>6035</v>
      </c>
      <c r="H4085">
        <v>7</v>
      </c>
      <c r="I4085">
        <v>101008</v>
      </c>
      <c r="J4085">
        <v>401</v>
      </c>
      <c r="K4085" t="s">
        <v>7309</v>
      </c>
      <c r="L4085">
        <v>0</v>
      </c>
      <c r="M4085" t="s">
        <v>5520</v>
      </c>
      <c r="N4085">
        <v>70053.31</v>
      </c>
      <c r="O4085">
        <v>0</v>
      </c>
      <c r="P4085">
        <v>0</v>
      </c>
      <c r="Q4085">
        <v>14889.88</v>
      </c>
      <c r="R4085">
        <v>0</v>
      </c>
      <c r="S4085">
        <v>55163.43</v>
      </c>
    </row>
    <row r="4086" spans="1:19" x14ac:dyDescent="0.35">
      <c r="A4086">
        <v>2024</v>
      </c>
      <c r="B4086" t="s">
        <v>5586</v>
      </c>
      <c r="C4086">
        <v>47</v>
      </c>
      <c r="D4086">
        <v>2</v>
      </c>
      <c r="E4086">
        <v>3</v>
      </c>
      <c r="F4086" t="s">
        <v>717</v>
      </c>
      <c r="G4086" t="s">
        <v>5694</v>
      </c>
      <c r="H4086">
        <v>7</v>
      </c>
      <c r="I4086">
        <v>101008</v>
      </c>
      <c r="J4086">
        <v>3</v>
      </c>
      <c r="K4086" t="s">
        <v>7309</v>
      </c>
      <c r="L4086">
        <v>0</v>
      </c>
      <c r="M4086" t="s">
        <v>5520</v>
      </c>
      <c r="N4086">
        <v>16338.89</v>
      </c>
      <c r="O4086">
        <v>43330.05</v>
      </c>
      <c r="P4086">
        <v>0</v>
      </c>
      <c r="Q4086">
        <v>29306.19</v>
      </c>
      <c r="R4086">
        <v>0</v>
      </c>
      <c r="S4086">
        <v>30362.75</v>
      </c>
    </row>
    <row r="4087" spans="1:19" x14ac:dyDescent="0.35">
      <c r="A4087">
        <v>2024</v>
      </c>
      <c r="B4087" t="s">
        <v>5586</v>
      </c>
      <c r="C4087">
        <v>47</v>
      </c>
      <c r="D4087">
        <v>2</v>
      </c>
      <c r="E4087">
        <v>6</v>
      </c>
      <c r="F4087" t="s">
        <v>327</v>
      </c>
      <c r="G4087" t="s">
        <v>6036</v>
      </c>
      <c r="H4087">
        <v>7</v>
      </c>
      <c r="I4087">
        <v>101008</v>
      </c>
      <c r="J4087">
        <v>101</v>
      </c>
      <c r="K4087" t="s">
        <v>7310</v>
      </c>
      <c r="L4087">
        <v>0</v>
      </c>
      <c r="M4087" t="s">
        <v>5520</v>
      </c>
      <c r="N4087">
        <v>26271.57</v>
      </c>
      <c r="O4087">
        <v>26538.33</v>
      </c>
      <c r="P4087">
        <v>0</v>
      </c>
      <c r="Q4087">
        <v>23320.3</v>
      </c>
      <c r="R4087">
        <v>0</v>
      </c>
      <c r="S4087">
        <v>29489.599999999999</v>
      </c>
    </row>
    <row r="4088" spans="1:19" x14ac:dyDescent="0.35">
      <c r="A4088">
        <v>2024</v>
      </c>
      <c r="B4088" t="s">
        <v>5564</v>
      </c>
      <c r="C4088">
        <v>48</v>
      </c>
      <c r="D4088">
        <v>2</v>
      </c>
      <c r="E4088">
        <v>6</v>
      </c>
      <c r="F4088" t="s">
        <v>609</v>
      </c>
      <c r="G4088" t="s">
        <v>6039</v>
      </c>
      <c r="H4088">
        <v>7</v>
      </c>
      <c r="I4088">
        <v>101008</v>
      </c>
      <c r="J4088">
        <v>5</v>
      </c>
      <c r="K4088" t="s">
        <v>7309</v>
      </c>
      <c r="L4088">
        <v>0</v>
      </c>
      <c r="M4088" t="s">
        <v>5520</v>
      </c>
      <c r="N4088">
        <v>24256.31</v>
      </c>
      <c r="O4088">
        <v>68523.520000000004</v>
      </c>
      <c r="P4088">
        <v>0</v>
      </c>
      <c r="Q4088">
        <v>61261.11</v>
      </c>
      <c r="R4088">
        <v>0</v>
      </c>
      <c r="S4088">
        <v>31518.720000000001</v>
      </c>
    </row>
    <row r="4089" spans="1:19" x14ac:dyDescent="0.35">
      <c r="A4089">
        <v>2024</v>
      </c>
      <c r="B4089" t="s">
        <v>5564</v>
      </c>
      <c r="C4089">
        <v>48</v>
      </c>
      <c r="D4089">
        <v>2</v>
      </c>
      <c r="E4089">
        <v>7</v>
      </c>
      <c r="F4089" t="s">
        <v>300</v>
      </c>
      <c r="G4089" t="s">
        <v>5880</v>
      </c>
      <c r="H4089">
        <v>7</v>
      </c>
      <c r="I4089">
        <v>101008</v>
      </c>
      <c r="J4089">
        <v>4</v>
      </c>
      <c r="K4089" t="s">
        <v>7309</v>
      </c>
      <c r="L4089">
        <v>0</v>
      </c>
      <c r="M4089" t="s">
        <v>5520</v>
      </c>
      <c r="N4089">
        <v>59833.05</v>
      </c>
      <c r="O4089">
        <v>26314.94</v>
      </c>
      <c r="P4089">
        <v>0</v>
      </c>
      <c r="Q4089">
        <v>12084.98</v>
      </c>
      <c r="R4089">
        <v>0</v>
      </c>
      <c r="S4089">
        <v>74063.009999999995</v>
      </c>
    </row>
    <row r="4090" spans="1:19" x14ac:dyDescent="0.35">
      <c r="A4090">
        <v>2024</v>
      </c>
      <c r="B4090" t="s">
        <v>5517</v>
      </c>
      <c r="C4090">
        <v>49</v>
      </c>
      <c r="D4090">
        <v>2</v>
      </c>
      <c r="E4090">
        <v>7</v>
      </c>
      <c r="F4090" t="s">
        <v>531</v>
      </c>
      <c r="G4090" t="s">
        <v>5521</v>
      </c>
      <c r="H4090">
        <v>7</v>
      </c>
      <c r="I4090">
        <v>101008</v>
      </c>
      <c r="J4090">
        <v>101</v>
      </c>
      <c r="K4090" t="s">
        <v>7310</v>
      </c>
      <c r="L4090">
        <v>0</v>
      </c>
      <c r="M4090" t="s">
        <v>5520</v>
      </c>
      <c r="N4090">
        <v>828666.05</v>
      </c>
      <c r="O4090">
        <v>900337.12</v>
      </c>
      <c r="P4090">
        <v>0</v>
      </c>
      <c r="Q4090">
        <v>1378552.03</v>
      </c>
      <c r="R4090">
        <v>0</v>
      </c>
      <c r="S4090">
        <v>350451.14</v>
      </c>
    </row>
    <row r="4091" spans="1:19" x14ac:dyDescent="0.35">
      <c r="A4091">
        <v>2024</v>
      </c>
      <c r="B4091" t="s">
        <v>5619</v>
      </c>
      <c r="C4091">
        <v>50</v>
      </c>
      <c r="D4091">
        <v>2</v>
      </c>
      <c r="E4091">
        <v>3</v>
      </c>
      <c r="F4091" t="s">
        <v>366</v>
      </c>
      <c r="G4091" t="s">
        <v>6042</v>
      </c>
      <c r="H4091">
        <v>7</v>
      </c>
      <c r="I4091">
        <v>101008</v>
      </c>
      <c r="J4091">
        <v>101</v>
      </c>
      <c r="K4091" t="s">
        <v>7309</v>
      </c>
      <c r="L4091">
        <v>0</v>
      </c>
      <c r="M4091" t="s">
        <v>5520</v>
      </c>
      <c r="N4091">
        <v>359252.87</v>
      </c>
      <c r="O4091">
        <v>467935.74</v>
      </c>
      <c r="P4091">
        <v>0</v>
      </c>
      <c r="Q4091">
        <v>93565.25</v>
      </c>
      <c r="R4091">
        <v>0</v>
      </c>
      <c r="S4091">
        <v>733623.36</v>
      </c>
    </row>
    <row r="4092" spans="1:19" x14ac:dyDescent="0.35">
      <c r="A4092">
        <v>2024</v>
      </c>
      <c r="B4092" t="s">
        <v>5619</v>
      </c>
      <c r="C4092">
        <v>50</v>
      </c>
      <c r="D4092">
        <v>2</v>
      </c>
      <c r="E4092">
        <v>4</v>
      </c>
      <c r="F4092" t="s">
        <v>609</v>
      </c>
      <c r="G4092" t="s">
        <v>6043</v>
      </c>
      <c r="H4092">
        <v>7</v>
      </c>
      <c r="I4092">
        <v>101008</v>
      </c>
      <c r="J4092">
        <v>5</v>
      </c>
      <c r="K4092" t="s">
        <v>7309</v>
      </c>
      <c r="L4092">
        <v>0</v>
      </c>
      <c r="M4092" t="s">
        <v>5520</v>
      </c>
      <c r="N4092">
        <v>71290.45</v>
      </c>
      <c r="O4092">
        <v>14754.53</v>
      </c>
      <c r="P4092">
        <v>0</v>
      </c>
      <c r="Q4092">
        <v>17966.53</v>
      </c>
      <c r="R4092">
        <v>0</v>
      </c>
      <c r="S4092">
        <v>68078.45</v>
      </c>
    </row>
    <row r="4093" spans="1:19" x14ac:dyDescent="0.35">
      <c r="A4093">
        <v>2024</v>
      </c>
      <c r="B4093" t="s">
        <v>5619</v>
      </c>
      <c r="C4093">
        <v>50</v>
      </c>
      <c r="D4093">
        <v>2</v>
      </c>
      <c r="E4093">
        <v>5</v>
      </c>
      <c r="F4093" t="s">
        <v>703</v>
      </c>
      <c r="G4093" t="s">
        <v>6044</v>
      </c>
      <c r="H4093">
        <v>7</v>
      </c>
      <c r="I4093">
        <v>101008</v>
      </c>
      <c r="J4093">
        <v>6</v>
      </c>
      <c r="K4093" t="s">
        <v>7309</v>
      </c>
      <c r="L4093">
        <v>0</v>
      </c>
      <c r="M4093" t="s">
        <v>5520</v>
      </c>
      <c r="N4093">
        <v>244950.82</v>
      </c>
      <c r="O4093">
        <v>220545.2</v>
      </c>
      <c r="P4093">
        <v>0</v>
      </c>
      <c r="Q4093">
        <v>120660.85</v>
      </c>
      <c r="R4093">
        <v>0</v>
      </c>
      <c r="S4093">
        <v>344835.17</v>
      </c>
    </row>
    <row r="4094" spans="1:19" x14ac:dyDescent="0.35">
      <c r="A4094">
        <v>2024</v>
      </c>
      <c r="B4094" t="s">
        <v>5619</v>
      </c>
      <c r="C4094">
        <v>50</v>
      </c>
      <c r="D4094">
        <v>2</v>
      </c>
      <c r="E4094">
        <v>6</v>
      </c>
      <c r="F4094" t="s">
        <v>643</v>
      </c>
      <c r="G4094" t="s">
        <v>5848</v>
      </c>
      <c r="H4094">
        <v>7</v>
      </c>
      <c r="I4094">
        <v>101008</v>
      </c>
      <c r="J4094">
        <v>6</v>
      </c>
      <c r="K4094" t="s">
        <v>7309</v>
      </c>
      <c r="L4094">
        <v>0</v>
      </c>
      <c r="M4094" t="s">
        <v>5520</v>
      </c>
      <c r="N4094">
        <v>126577.89</v>
      </c>
      <c r="O4094">
        <v>0</v>
      </c>
      <c r="P4094">
        <v>0</v>
      </c>
      <c r="Q4094">
        <v>44392.6</v>
      </c>
      <c r="R4094">
        <v>0</v>
      </c>
      <c r="S4094">
        <v>82185.289999999994</v>
      </c>
    </row>
    <row r="4095" spans="1:19" x14ac:dyDescent="0.35">
      <c r="A4095">
        <v>2024</v>
      </c>
      <c r="B4095" t="s">
        <v>5619</v>
      </c>
      <c r="C4095">
        <v>50</v>
      </c>
      <c r="D4095">
        <v>2</v>
      </c>
      <c r="E4095">
        <v>8</v>
      </c>
      <c r="F4095" t="s">
        <v>278</v>
      </c>
      <c r="G4095" t="s">
        <v>6045</v>
      </c>
      <c r="H4095">
        <v>7</v>
      </c>
      <c r="I4095">
        <v>101008</v>
      </c>
      <c r="J4095">
        <v>5</v>
      </c>
      <c r="K4095" t="s">
        <v>7309</v>
      </c>
      <c r="L4095">
        <v>0</v>
      </c>
      <c r="M4095" t="s">
        <v>5520</v>
      </c>
      <c r="N4095">
        <v>141460.85</v>
      </c>
      <c r="O4095">
        <v>462638.5</v>
      </c>
      <c r="P4095">
        <v>0</v>
      </c>
      <c r="Q4095">
        <v>373435.23</v>
      </c>
      <c r="R4095">
        <v>0</v>
      </c>
      <c r="S4095">
        <v>230664.12</v>
      </c>
    </row>
    <row r="4096" spans="1:19" x14ac:dyDescent="0.35">
      <c r="A4096">
        <v>2024</v>
      </c>
      <c r="B4096" t="s">
        <v>5619</v>
      </c>
      <c r="C4096">
        <v>50</v>
      </c>
      <c r="D4096">
        <v>2</v>
      </c>
      <c r="E4096">
        <v>9</v>
      </c>
      <c r="F4096" t="s">
        <v>729</v>
      </c>
      <c r="G4096" t="s">
        <v>7012</v>
      </c>
      <c r="H4096">
        <v>7</v>
      </c>
      <c r="I4096">
        <v>101008</v>
      </c>
      <c r="J4096">
        <v>8</v>
      </c>
      <c r="K4096" t="s">
        <v>7309</v>
      </c>
      <c r="L4096">
        <v>0</v>
      </c>
      <c r="M4096" t="s">
        <v>5520</v>
      </c>
      <c r="N4096">
        <v>130544.37</v>
      </c>
      <c r="O4096">
        <v>54603.24</v>
      </c>
      <c r="P4096">
        <v>0</v>
      </c>
      <c r="Q4096">
        <v>65540.38</v>
      </c>
      <c r="R4096">
        <v>0</v>
      </c>
      <c r="S4096">
        <v>119607.23</v>
      </c>
    </row>
    <row r="4097" spans="1:19" x14ac:dyDescent="0.35">
      <c r="A4097">
        <v>2024</v>
      </c>
      <c r="B4097" t="s">
        <v>5619</v>
      </c>
      <c r="C4097">
        <v>50</v>
      </c>
      <c r="D4097">
        <v>2</v>
      </c>
      <c r="E4097">
        <v>10</v>
      </c>
      <c r="F4097" t="s">
        <v>730</v>
      </c>
      <c r="G4097" t="s">
        <v>6046</v>
      </c>
      <c r="H4097">
        <v>7</v>
      </c>
      <c r="I4097">
        <v>101008</v>
      </c>
      <c r="J4097">
        <v>101</v>
      </c>
      <c r="K4097" t="s">
        <v>7309</v>
      </c>
      <c r="L4097">
        <v>0</v>
      </c>
      <c r="M4097" t="s">
        <v>5520</v>
      </c>
      <c r="N4097">
        <v>212182.12</v>
      </c>
      <c r="O4097">
        <v>147196.23000000001</v>
      </c>
      <c r="P4097">
        <v>0</v>
      </c>
      <c r="Q4097">
        <v>88473.57</v>
      </c>
      <c r="R4097">
        <v>0</v>
      </c>
      <c r="S4097">
        <v>270904.78000000003</v>
      </c>
    </row>
    <row r="4098" spans="1:19" x14ac:dyDescent="0.35">
      <c r="A4098">
        <v>2024</v>
      </c>
      <c r="B4098" t="s">
        <v>6047</v>
      </c>
      <c r="C4098">
        <v>51</v>
      </c>
      <c r="D4098">
        <v>2</v>
      </c>
      <c r="E4098">
        <v>1</v>
      </c>
      <c r="F4098" t="s">
        <v>391</v>
      </c>
      <c r="G4098" t="s">
        <v>6621</v>
      </c>
      <c r="H4098">
        <v>7</v>
      </c>
      <c r="I4098">
        <v>101008</v>
      </c>
      <c r="J4098">
        <v>5</v>
      </c>
      <c r="K4098" t="s">
        <v>7309</v>
      </c>
      <c r="L4098">
        <v>0</v>
      </c>
      <c r="M4098" t="s">
        <v>5520</v>
      </c>
      <c r="N4098">
        <v>113685.82</v>
      </c>
      <c r="O4098">
        <v>29023.599999999999</v>
      </c>
      <c r="P4098">
        <v>0</v>
      </c>
      <c r="Q4098">
        <v>19824.61</v>
      </c>
      <c r="R4098">
        <v>0</v>
      </c>
      <c r="S4098">
        <v>122884.81</v>
      </c>
    </row>
    <row r="4099" spans="1:19" x14ac:dyDescent="0.35">
      <c r="A4099">
        <v>2024</v>
      </c>
      <c r="B4099" t="s">
        <v>6047</v>
      </c>
      <c r="C4099">
        <v>51</v>
      </c>
      <c r="D4099">
        <v>2</v>
      </c>
      <c r="E4099">
        <v>2</v>
      </c>
      <c r="F4099" t="s">
        <v>731</v>
      </c>
      <c r="G4099" t="s">
        <v>6267</v>
      </c>
      <c r="H4099">
        <v>7</v>
      </c>
      <c r="I4099">
        <v>101008</v>
      </c>
      <c r="J4099">
        <v>4</v>
      </c>
      <c r="K4099" t="s">
        <v>7309</v>
      </c>
      <c r="L4099">
        <v>0</v>
      </c>
      <c r="M4099" t="s">
        <v>5520</v>
      </c>
      <c r="N4099">
        <v>244861</v>
      </c>
      <c r="O4099">
        <v>89080.22</v>
      </c>
      <c r="P4099">
        <v>0</v>
      </c>
      <c r="Q4099">
        <v>31861.73</v>
      </c>
      <c r="R4099">
        <v>0</v>
      </c>
      <c r="S4099">
        <v>302079.49</v>
      </c>
    </row>
    <row r="4100" spans="1:19" x14ac:dyDescent="0.35">
      <c r="A4100">
        <v>2024</v>
      </c>
      <c r="B4100" t="s">
        <v>6047</v>
      </c>
      <c r="C4100">
        <v>51</v>
      </c>
      <c r="D4100">
        <v>2</v>
      </c>
      <c r="E4100">
        <v>3</v>
      </c>
      <c r="F4100" t="s">
        <v>732</v>
      </c>
      <c r="G4100" t="s">
        <v>6048</v>
      </c>
      <c r="H4100">
        <v>7</v>
      </c>
      <c r="I4100">
        <v>101008</v>
      </c>
      <c r="J4100">
        <v>5</v>
      </c>
      <c r="K4100" t="s">
        <v>7309</v>
      </c>
      <c r="L4100">
        <v>0</v>
      </c>
      <c r="M4100" t="s">
        <v>5520</v>
      </c>
      <c r="N4100">
        <v>21240.21</v>
      </c>
      <c r="O4100">
        <v>28697.91</v>
      </c>
      <c r="P4100">
        <v>0</v>
      </c>
      <c r="Q4100">
        <v>17964.86</v>
      </c>
      <c r="R4100">
        <v>0</v>
      </c>
      <c r="S4100">
        <v>31973.26</v>
      </c>
    </row>
    <row r="4101" spans="1:19" x14ac:dyDescent="0.35">
      <c r="A4101">
        <v>2024</v>
      </c>
      <c r="B4101" t="s">
        <v>6047</v>
      </c>
      <c r="C4101">
        <v>51</v>
      </c>
      <c r="D4101">
        <v>2</v>
      </c>
      <c r="E4101">
        <v>4</v>
      </c>
      <c r="F4101" t="s">
        <v>733</v>
      </c>
      <c r="G4101" t="s">
        <v>6622</v>
      </c>
      <c r="H4101">
        <v>7</v>
      </c>
      <c r="I4101">
        <v>101008</v>
      </c>
      <c r="J4101">
        <v>5</v>
      </c>
      <c r="K4101" t="s">
        <v>7309</v>
      </c>
      <c r="L4101">
        <v>0</v>
      </c>
      <c r="M4101" t="s">
        <v>5520</v>
      </c>
      <c r="N4101">
        <v>170691.05</v>
      </c>
      <c r="O4101">
        <v>77835.100000000006</v>
      </c>
      <c r="P4101">
        <v>0</v>
      </c>
      <c r="Q4101">
        <v>31132.18</v>
      </c>
      <c r="R4101">
        <v>0</v>
      </c>
      <c r="S4101">
        <v>217393.97</v>
      </c>
    </row>
    <row r="4102" spans="1:19" x14ac:dyDescent="0.35">
      <c r="A4102">
        <v>2024</v>
      </c>
      <c r="B4102" t="s">
        <v>6047</v>
      </c>
      <c r="C4102">
        <v>51</v>
      </c>
      <c r="D4102">
        <v>2</v>
      </c>
      <c r="E4102">
        <v>5</v>
      </c>
      <c r="F4102" t="s">
        <v>327</v>
      </c>
      <c r="G4102" t="s">
        <v>6623</v>
      </c>
      <c r="H4102">
        <v>7</v>
      </c>
      <c r="I4102">
        <v>101008</v>
      </c>
      <c r="J4102">
        <v>6</v>
      </c>
      <c r="K4102" t="s">
        <v>7309</v>
      </c>
      <c r="L4102">
        <v>0</v>
      </c>
      <c r="M4102" t="s">
        <v>5520</v>
      </c>
      <c r="N4102">
        <v>252255.1</v>
      </c>
      <c r="O4102">
        <v>109007.75</v>
      </c>
      <c r="P4102">
        <v>0</v>
      </c>
      <c r="Q4102">
        <v>57232.41</v>
      </c>
      <c r="R4102">
        <v>0</v>
      </c>
      <c r="S4102">
        <v>304030.44</v>
      </c>
    </row>
    <row r="4103" spans="1:19" x14ac:dyDescent="0.35">
      <c r="A4103">
        <v>2024</v>
      </c>
      <c r="B4103" t="s">
        <v>6047</v>
      </c>
      <c r="C4103">
        <v>51</v>
      </c>
      <c r="D4103">
        <v>2</v>
      </c>
      <c r="E4103">
        <v>6</v>
      </c>
      <c r="F4103" t="s">
        <v>734</v>
      </c>
      <c r="G4103" t="s">
        <v>6624</v>
      </c>
      <c r="H4103">
        <v>7</v>
      </c>
      <c r="I4103">
        <v>101008</v>
      </c>
      <c r="J4103">
        <v>4</v>
      </c>
      <c r="K4103" t="s">
        <v>7309</v>
      </c>
      <c r="L4103">
        <v>0</v>
      </c>
      <c r="M4103" t="s">
        <v>5520</v>
      </c>
      <c r="N4103">
        <v>23989.94</v>
      </c>
      <c r="O4103">
        <v>25814.77</v>
      </c>
      <c r="P4103">
        <v>0</v>
      </c>
      <c r="Q4103">
        <v>20535.82</v>
      </c>
      <c r="R4103">
        <v>0</v>
      </c>
      <c r="S4103">
        <v>29268.89</v>
      </c>
    </row>
    <row r="4104" spans="1:19" x14ac:dyDescent="0.35">
      <c r="A4104">
        <v>2024</v>
      </c>
      <c r="B4104" t="s">
        <v>5545</v>
      </c>
      <c r="C4104">
        <v>52</v>
      </c>
      <c r="D4104">
        <v>2</v>
      </c>
      <c r="E4104">
        <v>1</v>
      </c>
      <c r="F4104" t="s">
        <v>735</v>
      </c>
      <c r="G4104" t="s">
        <v>6265</v>
      </c>
      <c r="H4104">
        <v>7</v>
      </c>
      <c r="I4104">
        <v>101008</v>
      </c>
      <c r="J4104">
        <v>5</v>
      </c>
      <c r="K4104" t="s">
        <v>7309</v>
      </c>
      <c r="L4104">
        <v>0</v>
      </c>
      <c r="M4104" t="s">
        <v>5520</v>
      </c>
      <c r="N4104">
        <v>29609.41</v>
      </c>
      <c r="O4104">
        <v>26806.67</v>
      </c>
      <c r="P4104">
        <v>0</v>
      </c>
      <c r="Q4104">
        <v>20794.64</v>
      </c>
      <c r="R4104">
        <v>0</v>
      </c>
      <c r="S4104">
        <v>35621.440000000002</v>
      </c>
    </row>
    <row r="4105" spans="1:19" x14ac:dyDescent="0.35">
      <c r="A4105">
        <v>2024</v>
      </c>
      <c r="B4105" t="s">
        <v>5545</v>
      </c>
      <c r="C4105">
        <v>52</v>
      </c>
      <c r="D4105">
        <v>2</v>
      </c>
      <c r="E4105">
        <v>2</v>
      </c>
      <c r="F4105" t="s">
        <v>552</v>
      </c>
      <c r="G4105" t="s">
        <v>5864</v>
      </c>
      <c r="H4105">
        <v>7</v>
      </c>
      <c r="I4105">
        <v>101008</v>
      </c>
      <c r="J4105">
        <v>4</v>
      </c>
      <c r="K4105" t="s">
        <v>7309</v>
      </c>
      <c r="L4105">
        <v>0</v>
      </c>
      <c r="M4105" t="s">
        <v>5520</v>
      </c>
      <c r="N4105">
        <v>2383.06</v>
      </c>
      <c r="O4105">
        <v>14290.74</v>
      </c>
      <c r="P4105">
        <v>0</v>
      </c>
      <c r="Q4105">
        <v>14289.27</v>
      </c>
      <c r="R4105">
        <v>0</v>
      </c>
      <c r="S4105">
        <v>2384.5300000000002</v>
      </c>
    </row>
    <row r="4106" spans="1:19" x14ac:dyDescent="0.35">
      <c r="A4106">
        <v>2024</v>
      </c>
      <c r="B4106" t="s">
        <v>5545</v>
      </c>
      <c r="C4106">
        <v>52</v>
      </c>
      <c r="D4106">
        <v>2</v>
      </c>
      <c r="E4106">
        <v>3</v>
      </c>
      <c r="F4106" t="s">
        <v>354</v>
      </c>
      <c r="G4106" t="s">
        <v>6049</v>
      </c>
      <c r="H4106">
        <v>7</v>
      </c>
      <c r="I4106">
        <v>101008</v>
      </c>
      <c r="J4106">
        <v>4</v>
      </c>
      <c r="K4106" t="s">
        <v>7309</v>
      </c>
      <c r="L4106">
        <v>0</v>
      </c>
      <c r="M4106" t="s">
        <v>5520</v>
      </c>
      <c r="N4106">
        <v>-17471.310000000001</v>
      </c>
      <c r="O4106">
        <v>76934.37</v>
      </c>
      <c r="P4106">
        <v>0</v>
      </c>
      <c r="Q4106">
        <v>12018.01</v>
      </c>
      <c r="R4106">
        <v>0</v>
      </c>
      <c r="S4106">
        <v>47445.05</v>
      </c>
    </row>
    <row r="4107" spans="1:19" x14ac:dyDescent="0.35">
      <c r="A4107">
        <v>2024</v>
      </c>
      <c r="B4107" t="s">
        <v>5545</v>
      </c>
      <c r="C4107">
        <v>52</v>
      </c>
      <c r="D4107">
        <v>2</v>
      </c>
      <c r="E4107">
        <v>5</v>
      </c>
      <c r="F4107" t="s">
        <v>736</v>
      </c>
      <c r="G4107" t="s">
        <v>5546</v>
      </c>
      <c r="H4107">
        <v>7</v>
      </c>
      <c r="I4107">
        <v>101008</v>
      </c>
      <c r="J4107">
        <v>4</v>
      </c>
      <c r="K4107" t="s">
        <v>7309</v>
      </c>
      <c r="L4107">
        <v>0</v>
      </c>
      <c r="M4107" t="s">
        <v>5520</v>
      </c>
      <c r="N4107">
        <v>33300.31</v>
      </c>
      <c r="O4107">
        <v>17437.41</v>
      </c>
      <c r="P4107">
        <v>0</v>
      </c>
      <c r="Q4107">
        <v>10679.81</v>
      </c>
      <c r="R4107">
        <v>0</v>
      </c>
      <c r="S4107">
        <v>40057.910000000003</v>
      </c>
    </row>
    <row r="4108" spans="1:19" x14ac:dyDescent="0.35">
      <c r="A4108">
        <v>2024</v>
      </c>
      <c r="B4108" t="s">
        <v>5545</v>
      </c>
      <c r="C4108">
        <v>52</v>
      </c>
      <c r="D4108">
        <v>2</v>
      </c>
      <c r="E4108">
        <v>6</v>
      </c>
      <c r="F4108" t="s">
        <v>369</v>
      </c>
      <c r="G4108" t="s">
        <v>6220</v>
      </c>
      <c r="H4108">
        <v>7</v>
      </c>
      <c r="I4108">
        <v>101008</v>
      </c>
      <c r="J4108">
        <v>101</v>
      </c>
      <c r="K4108" t="s">
        <v>7309</v>
      </c>
      <c r="L4108">
        <v>0</v>
      </c>
      <c r="M4108" t="s">
        <v>5520</v>
      </c>
      <c r="N4108">
        <v>12228.72</v>
      </c>
      <c r="O4108">
        <v>16809.7</v>
      </c>
      <c r="P4108">
        <v>0</v>
      </c>
      <c r="Q4108">
        <v>7196.01</v>
      </c>
      <c r="R4108">
        <v>0</v>
      </c>
      <c r="S4108">
        <v>21842.41</v>
      </c>
    </row>
    <row r="4109" spans="1:19" x14ac:dyDescent="0.35">
      <c r="A4109">
        <v>2024</v>
      </c>
      <c r="B4109" t="s">
        <v>5545</v>
      </c>
      <c r="C4109">
        <v>52</v>
      </c>
      <c r="D4109">
        <v>2</v>
      </c>
      <c r="E4109">
        <v>7</v>
      </c>
      <c r="F4109" t="s">
        <v>300</v>
      </c>
      <c r="G4109" t="s">
        <v>5882</v>
      </c>
      <c r="H4109">
        <v>7</v>
      </c>
      <c r="I4109">
        <v>101008</v>
      </c>
      <c r="J4109">
        <v>4</v>
      </c>
      <c r="K4109" t="s">
        <v>7309</v>
      </c>
      <c r="L4109">
        <v>0</v>
      </c>
      <c r="M4109" t="s">
        <v>5520</v>
      </c>
      <c r="N4109">
        <v>86693.32</v>
      </c>
      <c r="O4109">
        <v>47910.75</v>
      </c>
      <c r="P4109">
        <v>0</v>
      </c>
      <c r="Q4109">
        <v>20714.849999999999</v>
      </c>
      <c r="R4109">
        <v>0</v>
      </c>
      <c r="S4109">
        <v>113889.22</v>
      </c>
    </row>
    <row r="4110" spans="1:19" x14ac:dyDescent="0.35">
      <c r="A4110">
        <v>2024</v>
      </c>
      <c r="B4110" t="s">
        <v>5545</v>
      </c>
      <c r="C4110">
        <v>52</v>
      </c>
      <c r="D4110">
        <v>2</v>
      </c>
      <c r="E4110">
        <v>8</v>
      </c>
      <c r="F4110" t="s">
        <v>254</v>
      </c>
      <c r="G4110" t="s">
        <v>6288</v>
      </c>
      <c r="H4110">
        <v>7</v>
      </c>
      <c r="I4110">
        <v>101008</v>
      </c>
      <c r="J4110">
        <v>5</v>
      </c>
      <c r="K4110" t="s">
        <v>7309</v>
      </c>
      <c r="L4110">
        <v>0</v>
      </c>
      <c r="M4110" t="s">
        <v>5520</v>
      </c>
      <c r="N4110">
        <v>10737.27</v>
      </c>
      <c r="O4110">
        <v>97922.8</v>
      </c>
      <c r="P4110">
        <v>0</v>
      </c>
      <c r="Q4110">
        <v>17394.28</v>
      </c>
      <c r="R4110">
        <v>0</v>
      </c>
      <c r="S4110">
        <v>91265.79</v>
      </c>
    </row>
    <row r="4111" spans="1:19" x14ac:dyDescent="0.35">
      <c r="A4111">
        <v>2024</v>
      </c>
      <c r="B4111" t="s">
        <v>5545</v>
      </c>
      <c r="C4111">
        <v>52</v>
      </c>
      <c r="D4111">
        <v>2</v>
      </c>
      <c r="E4111">
        <v>11</v>
      </c>
      <c r="F4111" t="s">
        <v>724</v>
      </c>
      <c r="G4111" t="s">
        <v>6221</v>
      </c>
      <c r="H4111">
        <v>7</v>
      </c>
      <c r="I4111">
        <v>101008</v>
      </c>
      <c r="J4111">
        <v>3</v>
      </c>
      <c r="K4111" t="s">
        <v>7309</v>
      </c>
      <c r="L4111">
        <v>0</v>
      </c>
      <c r="M4111" t="s">
        <v>5520</v>
      </c>
      <c r="N4111">
        <v>31623.81</v>
      </c>
      <c r="O4111">
        <v>39803.11</v>
      </c>
      <c r="P4111">
        <v>0</v>
      </c>
      <c r="Q4111">
        <v>21997.68</v>
      </c>
      <c r="R4111">
        <v>0</v>
      </c>
      <c r="S4111">
        <v>49429.24</v>
      </c>
    </row>
    <row r="4112" spans="1:19" x14ac:dyDescent="0.35">
      <c r="A4112">
        <v>2024</v>
      </c>
      <c r="B4112" t="s">
        <v>5820</v>
      </c>
      <c r="C4112">
        <v>53</v>
      </c>
      <c r="D4112">
        <v>2</v>
      </c>
      <c r="E4112">
        <v>5</v>
      </c>
      <c r="F4112" t="s">
        <v>717</v>
      </c>
      <c r="G4112" t="s">
        <v>7013</v>
      </c>
      <c r="H4112">
        <v>7</v>
      </c>
      <c r="I4112">
        <v>101008</v>
      </c>
      <c r="J4112">
        <v>101</v>
      </c>
      <c r="K4112" t="s">
        <v>7309</v>
      </c>
      <c r="L4112">
        <v>0</v>
      </c>
      <c r="M4112" t="s">
        <v>5520</v>
      </c>
      <c r="N4112">
        <v>102694.2</v>
      </c>
      <c r="O4112">
        <v>31684.080000000002</v>
      </c>
      <c r="P4112">
        <v>0</v>
      </c>
      <c r="Q4112">
        <v>41718.18</v>
      </c>
      <c r="R4112">
        <v>0</v>
      </c>
      <c r="S4112">
        <v>92660.1</v>
      </c>
    </row>
    <row r="4113" spans="1:19" x14ac:dyDescent="0.35">
      <c r="A4113">
        <v>2024</v>
      </c>
      <c r="B4113" t="s">
        <v>5820</v>
      </c>
      <c r="C4113">
        <v>53</v>
      </c>
      <c r="D4113">
        <v>2</v>
      </c>
      <c r="E4113">
        <v>10</v>
      </c>
      <c r="F4113" t="s">
        <v>455</v>
      </c>
      <c r="G4113" t="s">
        <v>6341</v>
      </c>
      <c r="H4113">
        <v>7</v>
      </c>
      <c r="I4113">
        <v>101008</v>
      </c>
      <c r="J4113">
        <v>101</v>
      </c>
      <c r="K4113" t="s">
        <v>7310</v>
      </c>
      <c r="L4113">
        <v>0</v>
      </c>
      <c r="M4113" t="s">
        <v>5520</v>
      </c>
      <c r="N4113">
        <v>1370999.64</v>
      </c>
      <c r="O4113">
        <v>732771.19</v>
      </c>
      <c r="P4113">
        <v>0</v>
      </c>
      <c r="Q4113">
        <v>258637.3</v>
      </c>
      <c r="R4113">
        <v>0</v>
      </c>
      <c r="S4113">
        <v>1845133.53</v>
      </c>
    </row>
    <row r="4114" spans="1:19" x14ac:dyDescent="0.35">
      <c r="A4114">
        <v>2024</v>
      </c>
      <c r="B4114" t="s">
        <v>5603</v>
      </c>
      <c r="C4114">
        <v>54</v>
      </c>
      <c r="D4114">
        <v>2</v>
      </c>
      <c r="E4114">
        <v>1</v>
      </c>
      <c r="F4114" t="s">
        <v>622</v>
      </c>
      <c r="G4114" t="s">
        <v>6052</v>
      </c>
      <c r="H4114">
        <v>7</v>
      </c>
      <c r="I4114">
        <v>101008</v>
      </c>
      <c r="J4114">
        <v>8</v>
      </c>
      <c r="K4114" t="s">
        <v>7309</v>
      </c>
      <c r="L4114">
        <v>0</v>
      </c>
      <c r="M4114" t="s">
        <v>5520</v>
      </c>
      <c r="N4114">
        <v>85639.99</v>
      </c>
      <c r="O4114">
        <v>48157.54</v>
      </c>
      <c r="P4114">
        <v>0</v>
      </c>
      <c r="Q4114">
        <v>24425.24</v>
      </c>
      <c r="R4114">
        <v>0</v>
      </c>
      <c r="S4114">
        <v>109372.29</v>
      </c>
    </row>
    <row r="4115" spans="1:19" x14ac:dyDescent="0.35">
      <c r="A4115">
        <v>2024</v>
      </c>
      <c r="B4115" t="s">
        <v>5603</v>
      </c>
      <c r="C4115">
        <v>54</v>
      </c>
      <c r="D4115">
        <v>2</v>
      </c>
      <c r="E4115">
        <v>2</v>
      </c>
      <c r="F4115" t="s">
        <v>678</v>
      </c>
      <c r="G4115" t="s">
        <v>6053</v>
      </c>
      <c r="H4115">
        <v>7</v>
      </c>
      <c r="I4115">
        <v>101008</v>
      </c>
      <c r="J4115">
        <v>7</v>
      </c>
      <c r="K4115" t="s">
        <v>7309</v>
      </c>
      <c r="L4115">
        <v>0</v>
      </c>
      <c r="M4115" t="s">
        <v>5520</v>
      </c>
      <c r="N4115">
        <v>69707.42</v>
      </c>
      <c r="O4115">
        <v>60981.88</v>
      </c>
      <c r="P4115">
        <v>0</v>
      </c>
      <c r="Q4115">
        <v>31484.76</v>
      </c>
      <c r="R4115">
        <v>0</v>
      </c>
      <c r="S4115">
        <v>99204.54</v>
      </c>
    </row>
    <row r="4116" spans="1:19" x14ac:dyDescent="0.35">
      <c r="A4116">
        <v>2024</v>
      </c>
      <c r="B4116" t="s">
        <v>5603</v>
      </c>
      <c r="C4116">
        <v>54</v>
      </c>
      <c r="D4116">
        <v>2</v>
      </c>
      <c r="E4116">
        <v>3</v>
      </c>
      <c r="F4116" t="s">
        <v>740</v>
      </c>
      <c r="G4116" t="s">
        <v>6054</v>
      </c>
      <c r="H4116">
        <v>7</v>
      </c>
      <c r="I4116">
        <v>101008</v>
      </c>
      <c r="J4116">
        <v>7</v>
      </c>
      <c r="K4116" t="s">
        <v>7309</v>
      </c>
      <c r="L4116">
        <v>0</v>
      </c>
      <c r="M4116" t="s">
        <v>5520</v>
      </c>
      <c r="N4116">
        <v>64775.07</v>
      </c>
      <c r="O4116">
        <v>68829</v>
      </c>
      <c r="P4116">
        <v>0</v>
      </c>
      <c r="Q4116">
        <v>55707.94</v>
      </c>
      <c r="R4116">
        <v>0</v>
      </c>
      <c r="S4116">
        <v>77896.13</v>
      </c>
    </row>
    <row r="4117" spans="1:19" x14ac:dyDescent="0.35">
      <c r="A4117">
        <v>2024</v>
      </c>
      <c r="B4117" t="s">
        <v>5603</v>
      </c>
      <c r="C4117">
        <v>54</v>
      </c>
      <c r="D4117">
        <v>2</v>
      </c>
      <c r="E4117">
        <v>5</v>
      </c>
      <c r="F4117" t="s">
        <v>311</v>
      </c>
      <c r="G4117" t="s">
        <v>6625</v>
      </c>
      <c r="H4117">
        <v>7</v>
      </c>
      <c r="I4117">
        <v>101008</v>
      </c>
      <c r="J4117">
        <v>6</v>
      </c>
      <c r="K4117" t="s">
        <v>7309</v>
      </c>
      <c r="L4117">
        <v>0</v>
      </c>
      <c r="M4117" t="s">
        <v>5520</v>
      </c>
      <c r="N4117">
        <v>331822.46999999997</v>
      </c>
      <c r="O4117">
        <v>117324</v>
      </c>
      <c r="P4117">
        <v>0</v>
      </c>
      <c r="Q4117">
        <v>48261.95</v>
      </c>
      <c r="R4117">
        <v>0</v>
      </c>
      <c r="S4117">
        <v>400884.52</v>
      </c>
    </row>
    <row r="4118" spans="1:19" x14ac:dyDescent="0.35">
      <c r="A4118">
        <v>2024</v>
      </c>
      <c r="B4118" t="s">
        <v>5603</v>
      </c>
      <c r="C4118">
        <v>54</v>
      </c>
      <c r="D4118">
        <v>2</v>
      </c>
      <c r="E4118">
        <v>6</v>
      </c>
      <c r="F4118" t="s">
        <v>741</v>
      </c>
      <c r="G4118" t="s">
        <v>6055</v>
      </c>
      <c r="H4118">
        <v>7</v>
      </c>
      <c r="I4118">
        <v>101008</v>
      </c>
      <c r="J4118">
        <v>101</v>
      </c>
      <c r="K4118" t="s">
        <v>7309</v>
      </c>
      <c r="L4118">
        <v>0</v>
      </c>
      <c r="M4118" t="s">
        <v>5520</v>
      </c>
      <c r="N4118">
        <v>182631.56</v>
      </c>
      <c r="O4118">
        <v>89709.63</v>
      </c>
      <c r="P4118">
        <v>0</v>
      </c>
      <c r="Q4118">
        <v>24376.67</v>
      </c>
      <c r="R4118">
        <v>0</v>
      </c>
      <c r="S4118">
        <v>247964.52</v>
      </c>
    </row>
    <row r="4119" spans="1:19" x14ac:dyDescent="0.35">
      <c r="A4119">
        <v>2024</v>
      </c>
      <c r="B4119" t="s">
        <v>5603</v>
      </c>
      <c r="C4119">
        <v>54</v>
      </c>
      <c r="D4119">
        <v>2</v>
      </c>
      <c r="E4119">
        <v>8</v>
      </c>
      <c r="F4119" t="s">
        <v>442</v>
      </c>
      <c r="G4119" t="s">
        <v>5604</v>
      </c>
      <c r="H4119">
        <v>7</v>
      </c>
      <c r="I4119">
        <v>101008</v>
      </c>
      <c r="J4119">
        <v>4</v>
      </c>
      <c r="K4119" t="s">
        <v>7309</v>
      </c>
      <c r="L4119">
        <v>0</v>
      </c>
      <c r="M4119" t="s">
        <v>5520</v>
      </c>
      <c r="N4119">
        <v>67246.27</v>
      </c>
      <c r="O4119">
        <v>20274.04</v>
      </c>
      <c r="P4119">
        <v>0</v>
      </c>
      <c r="Q4119">
        <v>22009.46</v>
      </c>
      <c r="R4119">
        <v>0</v>
      </c>
      <c r="S4119">
        <v>65510.85</v>
      </c>
    </row>
    <row r="4120" spans="1:19" x14ac:dyDescent="0.35">
      <c r="A4120">
        <v>2024</v>
      </c>
      <c r="B4120" t="s">
        <v>5603</v>
      </c>
      <c r="C4120">
        <v>54</v>
      </c>
      <c r="D4120">
        <v>2</v>
      </c>
      <c r="E4120">
        <v>10</v>
      </c>
      <c r="F4120" t="s">
        <v>729</v>
      </c>
      <c r="G4120" t="s">
        <v>6057</v>
      </c>
      <c r="H4120">
        <v>7</v>
      </c>
      <c r="I4120">
        <v>101008</v>
      </c>
      <c r="J4120">
        <v>5</v>
      </c>
      <c r="K4120" t="s">
        <v>7309</v>
      </c>
      <c r="L4120">
        <v>0</v>
      </c>
      <c r="M4120" t="s">
        <v>5520</v>
      </c>
      <c r="N4120">
        <v>61312.08</v>
      </c>
      <c r="O4120">
        <v>36485.19</v>
      </c>
      <c r="P4120">
        <v>0</v>
      </c>
      <c r="Q4120">
        <v>21827.23</v>
      </c>
      <c r="R4120">
        <v>0</v>
      </c>
      <c r="S4120">
        <v>75970.039999999994</v>
      </c>
    </row>
    <row r="4121" spans="1:19" x14ac:dyDescent="0.35">
      <c r="A4121">
        <v>2024</v>
      </c>
      <c r="B4121" t="s">
        <v>5603</v>
      </c>
      <c r="C4121">
        <v>54</v>
      </c>
      <c r="D4121">
        <v>2</v>
      </c>
      <c r="E4121">
        <v>11</v>
      </c>
      <c r="F4121" t="s">
        <v>351</v>
      </c>
      <c r="G4121" t="s">
        <v>6058</v>
      </c>
      <c r="H4121">
        <v>7</v>
      </c>
      <c r="I4121">
        <v>101008</v>
      </c>
      <c r="J4121">
        <v>6</v>
      </c>
      <c r="K4121" t="s">
        <v>7309</v>
      </c>
      <c r="L4121">
        <v>0</v>
      </c>
      <c r="M4121" t="s">
        <v>5520</v>
      </c>
      <c r="N4121">
        <v>52568.68</v>
      </c>
      <c r="O4121">
        <v>59833.87</v>
      </c>
      <c r="P4121">
        <v>0</v>
      </c>
      <c r="Q4121">
        <v>18926.169999999998</v>
      </c>
      <c r="R4121">
        <v>0</v>
      </c>
      <c r="S4121">
        <v>93476.38</v>
      </c>
    </row>
    <row r="4122" spans="1:19" x14ac:dyDescent="0.35">
      <c r="A4122">
        <v>2024</v>
      </c>
      <c r="B4122" t="s">
        <v>5634</v>
      </c>
      <c r="C4122">
        <v>55</v>
      </c>
      <c r="D4122">
        <v>2</v>
      </c>
      <c r="E4122">
        <v>1</v>
      </c>
      <c r="F4122" t="s">
        <v>291</v>
      </c>
      <c r="G4122" t="s">
        <v>6626</v>
      </c>
      <c r="H4122">
        <v>7</v>
      </c>
      <c r="I4122">
        <v>101008</v>
      </c>
      <c r="J4122">
        <v>3</v>
      </c>
      <c r="K4122" t="s">
        <v>7309</v>
      </c>
      <c r="L4122">
        <v>0</v>
      </c>
      <c r="M4122" t="s">
        <v>5520</v>
      </c>
      <c r="N4122">
        <v>32313.59</v>
      </c>
      <c r="O4122">
        <v>38836</v>
      </c>
      <c r="P4122">
        <v>0</v>
      </c>
      <c r="Q4122">
        <v>33107.230000000003</v>
      </c>
      <c r="R4122">
        <v>0</v>
      </c>
      <c r="S4122">
        <v>38042.36</v>
      </c>
    </row>
    <row r="4123" spans="1:19" x14ac:dyDescent="0.35">
      <c r="A4123">
        <v>2024</v>
      </c>
      <c r="B4123" t="s">
        <v>5634</v>
      </c>
      <c r="C4123">
        <v>55</v>
      </c>
      <c r="D4123">
        <v>2</v>
      </c>
      <c r="E4123">
        <v>2</v>
      </c>
      <c r="F4123" t="s">
        <v>742</v>
      </c>
      <c r="G4123" t="s">
        <v>6627</v>
      </c>
      <c r="H4123">
        <v>7</v>
      </c>
      <c r="I4123">
        <v>101008</v>
      </c>
      <c r="J4123">
        <v>3</v>
      </c>
      <c r="K4123" t="s">
        <v>7309</v>
      </c>
      <c r="L4123">
        <v>0</v>
      </c>
      <c r="M4123" t="s">
        <v>5520</v>
      </c>
      <c r="N4123">
        <v>115580.34</v>
      </c>
      <c r="O4123">
        <v>46385.01</v>
      </c>
      <c r="P4123">
        <v>0</v>
      </c>
      <c r="Q4123">
        <v>45912.32</v>
      </c>
      <c r="R4123">
        <v>0</v>
      </c>
      <c r="S4123">
        <v>116053.03</v>
      </c>
    </row>
    <row r="4124" spans="1:19" x14ac:dyDescent="0.35">
      <c r="A4124">
        <v>2024</v>
      </c>
      <c r="B4124" t="s">
        <v>5634</v>
      </c>
      <c r="C4124">
        <v>55</v>
      </c>
      <c r="D4124">
        <v>2</v>
      </c>
      <c r="E4124">
        <v>3</v>
      </c>
      <c r="F4124" t="s">
        <v>743</v>
      </c>
      <c r="G4124" t="s">
        <v>6059</v>
      </c>
      <c r="H4124">
        <v>7</v>
      </c>
      <c r="I4124">
        <v>101008</v>
      </c>
      <c r="J4124">
        <v>4</v>
      </c>
      <c r="K4124" t="s">
        <v>7309</v>
      </c>
      <c r="L4124">
        <v>0</v>
      </c>
      <c r="M4124" t="s">
        <v>5520</v>
      </c>
      <c r="N4124">
        <v>53828.31</v>
      </c>
      <c r="O4124">
        <v>28555.5</v>
      </c>
      <c r="P4124">
        <v>0</v>
      </c>
      <c r="Q4124">
        <v>13310</v>
      </c>
      <c r="R4124">
        <v>0</v>
      </c>
      <c r="S4124">
        <v>69073.81</v>
      </c>
    </row>
    <row r="4125" spans="1:19" x14ac:dyDescent="0.35">
      <c r="A4125">
        <v>2024</v>
      </c>
      <c r="B4125" t="s">
        <v>5634</v>
      </c>
      <c r="C4125">
        <v>55</v>
      </c>
      <c r="D4125">
        <v>2</v>
      </c>
      <c r="E4125">
        <v>5</v>
      </c>
      <c r="F4125" t="s">
        <v>354</v>
      </c>
      <c r="G4125" t="s">
        <v>6060</v>
      </c>
      <c r="H4125">
        <v>7</v>
      </c>
      <c r="I4125">
        <v>101008</v>
      </c>
      <c r="J4125">
        <v>4</v>
      </c>
      <c r="K4125" t="s">
        <v>7309</v>
      </c>
      <c r="L4125">
        <v>0</v>
      </c>
      <c r="M4125" t="s">
        <v>5520</v>
      </c>
      <c r="N4125">
        <v>145865.68</v>
      </c>
      <c r="O4125">
        <v>131617.5</v>
      </c>
      <c r="P4125">
        <v>0</v>
      </c>
      <c r="Q4125">
        <v>65727.539999999994</v>
      </c>
      <c r="R4125">
        <v>0</v>
      </c>
      <c r="S4125">
        <v>211755.64</v>
      </c>
    </row>
    <row r="4126" spans="1:19" x14ac:dyDescent="0.35">
      <c r="A4126">
        <v>2024</v>
      </c>
      <c r="B4126" t="s">
        <v>5634</v>
      </c>
      <c r="C4126">
        <v>55</v>
      </c>
      <c r="D4126">
        <v>2</v>
      </c>
      <c r="E4126">
        <v>8</v>
      </c>
      <c r="F4126" t="s">
        <v>369</v>
      </c>
      <c r="G4126" t="s">
        <v>7321</v>
      </c>
      <c r="H4126">
        <v>7</v>
      </c>
      <c r="I4126">
        <v>101008</v>
      </c>
      <c r="J4126">
        <v>3</v>
      </c>
      <c r="K4126" t="s">
        <v>7309</v>
      </c>
      <c r="L4126">
        <v>0</v>
      </c>
      <c r="M4126" t="s">
        <v>5520</v>
      </c>
      <c r="N4126">
        <v>114859.65</v>
      </c>
      <c r="O4126">
        <v>26681.94</v>
      </c>
      <c r="P4126">
        <v>0</v>
      </c>
      <c r="Q4126">
        <v>16645</v>
      </c>
      <c r="R4126">
        <v>0</v>
      </c>
      <c r="S4126">
        <v>124896.59</v>
      </c>
    </row>
    <row r="4127" spans="1:19" x14ac:dyDescent="0.35">
      <c r="A4127">
        <v>2024</v>
      </c>
      <c r="B4127" t="s">
        <v>5634</v>
      </c>
      <c r="C4127">
        <v>55</v>
      </c>
      <c r="D4127">
        <v>2</v>
      </c>
      <c r="E4127">
        <v>9</v>
      </c>
      <c r="F4127" t="s">
        <v>300</v>
      </c>
      <c r="G4127" t="s">
        <v>6062</v>
      </c>
      <c r="H4127">
        <v>7</v>
      </c>
      <c r="I4127">
        <v>101008</v>
      </c>
      <c r="J4127">
        <v>7</v>
      </c>
      <c r="K4127" t="s">
        <v>7309</v>
      </c>
      <c r="L4127">
        <v>0</v>
      </c>
      <c r="M4127" t="s">
        <v>5520</v>
      </c>
      <c r="N4127">
        <v>328292.44</v>
      </c>
      <c r="O4127">
        <v>222455.28</v>
      </c>
      <c r="P4127">
        <v>0</v>
      </c>
      <c r="Q4127">
        <v>72035.960000000006</v>
      </c>
      <c r="R4127">
        <v>0</v>
      </c>
      <c r="S4127">
        <v>478711.76</v>
      </c>
    </row>
    <row r="4128" spans="1:19" x14ac:dyDescent="0.35">
      <c r="A4128">
        <v>2024</v>
      </c>
      <c r="B4128" t="s">
        <v>5634</v>
      </c>
      <c r="C4128">
        <v>55</v>
      </c>
      <c r="D4128">
        <v>2</v>
      </c>
      <c r="E4128">
        <v>10</v>
      </c>
      <c r="F4128" t="s">
        <v>254</v>
      </c>
      <c r="G4128" t="s">
        <v>6063</v>
      </c>
      <c r="H4128">
        <v>7</v>
      </c>
      <c r="I4128">
        <v>101008</v>
      </c>
      <c r="J4128">
        <v>5</v>
      </c>
      <c r="K4128" t="s">
        <v>7309</v>
      </c>
      <c r="L4128">
        <v>0</v>
      </c>
      <c r="M4128" t="s">
        <v>5520</v>
      </c>
      <c r="N4128">
        <v>172276.9</v>
      </c>
      <c r="O4128">
        <v>130242.91</v>
      </c>
      <c r="P4128">
        <v>0</v>
      </c>
      <c r="Q4128">
        <v>107075.76</v>
      </c>
      <c r="R4128">
        <v>0</v>
      </c>
      <c r="S4128">
        <v>195444.05</v>
      </c>
    </row>
    <row r="4129" spans="1:19" x14ac:dyDescent="0.35">
      <c r="A4129">
        <v>2024</v>
      </c>
      <c r="B4129" t="s">
        <v>5634</v>
      </c>
      <c r="C4129">
        <v>55</v>
      </c>
      <c r="D4129">
        <v>2</v>
      </c>
      <c r="E4129">
        <v>12</v>
      </c>
      <c r="F4129" t="s">
        <v>262</v>
      </c>
      <c r="G4129" t="s">
        <v>7322</v>
      </c>
      <c r="H4129">
        <v>7</v>
      </c>
      <c r="I4129">
        <v>101008</v>
      </c>
      <c r="J4129">
        <v>2</v>
      </c>
      <c r="K4129" t="s">
        <v>7309</v>
      </c>
      <c r="L4129">
        <v>0</v>
      </c>
      <c r="M4129" t="s">
        <v>5520</v>
      </c>
      <c r="N4129">
        <v>205478.41</v>
      </c>
      <c r="O4129">
        <v>34427.800000000003</v>
      </c>
      <c r="P4129">
        <v>0</v>
      </c>
      <c r="Q4129">
        <v>26050.5</v>
      </c>
      <c r="R4129">
        <v>0</v>
      </c>
      <c r="S4129">
        <v>213855.71</v>
      </c>
    </row>
    <row r="4130" spans="1:19" x14ac:dyDescent="0.35">
      <c r="A4130">
        <v>2024</v>
      </c>
      <c r="B4130" t="s">
        <v>5634</v>
      </c>
      <c r="C4130">
        <v>55</v>
      </c>
      <c r="D4130">
        <v>2</v>
      </c>
      <c r="E4130">
        <v>13</v>
      </c>
      <c r="F4130" t="s">
        <v>598</v>
      </c>
      <c r="G4130" t="s">
        <v>6064</v>
      </c>
      <c r="H4130">
        <v>7</v>
      </c>
      <c r="I4130">
        <v>101008</v>
      </c>
      <c r="J4130">
        <v>4</v>
      </c>
      <c r="K4130" t="s">
        <v>7309</v>
      </c>
      <c r="L4130">
        <v>0</v>
      </c>
      <c r="M4130" t="s">
        <v>5520</v>
      </c>
      <c r="N4130">
        <v>28666.04</v>
      </c>
      <c r="O4130">
        <v>37945.9</v>
      </c>
      <c r="P4130">
        <v>0</v>
      </c>
      <c r="Q4130">
        <v>22707.99</v>
      </c>
      <c r="R4130">
        <v>0</v>
      </c>
      <c r="S4130">
        <v>43903.95</v>
      </c>
    </row>
    <row r="4131" spans="1:19" x14ac:dyDescent="0.35">
      <c r="A4131">
        <v>2024</v>
      </c>
      <c r="B4131" t="s">
        <v>5767</v>
      </c>
      <c r="C4131">
        <v>56</v>
      </c>
      <c r="D4131">
        <v>2</v>
      </c>
      <c r="E4131">
        <v>1</v>
      </c>
      <c r="F4131" t="s">
        <v>745</v>
      </c>
      <c r="G4131" t="s">
        <v>6065</v>
      </c>
      <c r="H4131">
        <v>7</v>
      </c>
      <c r="I4131">
        <v>101008</v>
      </c>
      <c r="J4131">
        <v>9</v>
      </c>
      <c r="K4131" t="s">
        <v>7309</v>
      </c>
      <c r="L4131">
        <v>0</v>
      </c>
      <c r="M4131" t="s">
        <v>5520</v>
      </c>
      <c r="N4131">
        <v>168037.47</v>
      </c>
      <c r="O4131">
        <v>231918.83</v>
      </c>
      <c r="P4131">
        <v>0</v>
      </c>
      <c r="Q4131">
        <v>157987.25</v>
      </c>
      <c r="R4131">
        <v>0</v>
      </c>
      <c r="S4131">
        <v>241969.05</v>
      </c>
    </row>
    <row r="4132" spans="1:19" x14ac:dyDescent="0.35">
      <c r="A4132">
        <v>2024</v>
      </c>
      <c r="B4132" t="s">
        <v>5767</v>
      </c>
      <c r="C4132">
        <v>56</v>
      </c>
      <c r="D4132">
        <v>2</v>
      </c>
      <c r="E4132">
        <v>5</v>
      </c>
      <c r="F4132" t="s">
        <v>300</v>
      </c>
      <c r="G4132" t="s">
        <v>6628</v>
      </c>
      <c r="H4132">
        <v>7</v>
      </c>
      <c r="I4132">
        <v>101008</v>
      </c>
      <c r="J4132" t="s">
        <v>7323</v>
      </c>
      <c r="K4132" t="s">
        <v>7309</v>
      </c>
      <c r="L4132">
        <v>0</v>
      </c>
      <c r="M4132" t="s">
        <v>5520</v>
      </c>
      <c r="N4132">
        <v>69636.350000000006</v>
      </c>
      <c r="O4132">
        <v>45173.919999999998</v>
      </c>
      <c r="P4132">
        <v>0</v>
      </c>
      <c r="Q4132">
        <v>31188.37</v>
      </c>
      <c r="R4132">
        <v>0</v>
      </c>
      <c r="S4132">
        <v>83621.899999999994</v>
      </c>
    </row>
    <row r="4133" spans="1:19" x14ac:dyDescent="0.35">
      <c r="A4133">
        <v>2024</v>
      </c>
      <c r="B4133" t="s">
        <v>5767</v>
      </c>
      <c r="C4133">
        <v>56</v>
      </c>
      <c r="D4133">
        <v>2</v>
      </c>
      <c r="E4133">
        <v>7</v>
      </c>
      <c r="F4133" t="s">
        <v>308</v>
      </c>
      <c r="G4133" t="s">
        <v>6067</v>
      </c>
      <c r="H4133">
        <v>7</v>
      </c>
      <c r="I4133">
        <v>101008</v>
      </c>
      <c r="J4133">
        <v>101</v>
      </c>
      <c r="K4133" t="s">
        <v>7309</v>
      </c>
      <c r="L4133">
        <v>0</v>
      </c>
      <c r="M4133" t="s">
        <v>5520</v>
      </c>
      <c r="N4133">
        <v>217823.51</v>
      </c>
      <c r="O4133">
        <v>202553.95</v>
      </c>
      <c r="P4133">
        <v>0</v>
      </c>
      <c r="Q4133">
        <v>164513.9</v>
      </c>
      <c r="R4133">
        <v>0</v>
      </c>
      <c r="S4133">
        <v>255863.56</v>
      </c>
    </row>
    <row r="4134" spans="1:19" x14ac:dyDescent="0.35">
      <c r="A4134">
        <v>2024</v>
      </c>
      <c r="B4134" t="s">
        <v>5767</v>
      </c>
      <c r="C4134">
        <v>56</v>
      </c>
      <c r="D4134">
        <v>2</v>
      </c>
      <c r="E4134">
        <v>9</v>
      </c>
      <c r="F4134" t="s">
        <v>748</v>
      </c>
      <c r="G4134" t="s">
        <v>6629</v>
      </c>
      <c r="H4134">
        <v>7</v>
      </c>
      <c r="I4134">
        <v>101008</v>
      </c>
      <c r="J4134">
        <v>5</v>
      </c>
      <c r="K4134" t="s">
        <v>7309</v>
      </c>
      <c r="L4134">
        <v>0</v>
      </c>
      <c r="M4134" t="s">
        <v>5520</v>
      </c>
      <c r="N4134">
        <v>51752.23</v>
      </c>
      <c r="O4134">
        <v>45048.12</v>
      </c>
      <c r="P4134">
        <v>0</v>
      </c>
      <c r="Q4134">
        <v>19417.14</v>
      </c>
      <c r="R4134">
        <v>0</v>
      </c>
      <c r="S4134">
        <v>77383.210000000006</v>
      </c>
    </row>
    <row r="4135" spans="1:19" x14ac:dyDescent="0.35">
      <c r="A4135">
        <v>2024</v>
      </c>
      <c r="B4135" t="s">
        <v>5767</v>
      </c>
      <c r="C4135">
        <v>56</v>
      </c>
      <c r="D4135">
        <v>2</v>
      </c>
      <c r="E4135">
        <v>10</v>
      </c>
      <c r="F4135" t="s">
        <v>125</v>
      </c>
      <c r="G4135" t="s">
        <v>5768</v>
      </c>
      <c r="H4135">
        <v>7</v>
      </c>
      <c r="I4135">
        <v>101008</v>
      </c>
      <c r="J4135">
        <v>5</v>
      </c>
      <c r="K4135" t="s">
        <v>7309</v>
      </c>
      <c r="L4135">
        <v>0</v>
      </c>
      <c r="M4135" t="s">
        <v>5520</v>
      </c>
      <c r="N4135">
        <v>215191.87</v>
      </c>
      <c r="O4135">
        <v>29542.48</v>
      </c>
      <c r="P4135">
        <v>0</v>
      </c>
      <c r="Q4135">
        <v>36119.279999999999</v>
      </c>
      <c r="R4135">
        <v>0</v>
      </c>
      <c r="S4135">
        <v>208615.07</v>
      </c>
    </row>
    <row r="4136" spans="1:19" x14ac:dyDescent="0.35">
      <c r="A4136">
        <v>2024</v>
      </c>
      <c r="B4136" t="s">
        <v>5611</v>
      </c>
      <c r="C4136">
        <v>57</v>
      </c>
      <c r="D4136">
        <v>2</v>
      </c>
      <c r="E4136">
        <v>1</v>
      </c>
      <c r="F4136" t="s">
        <v>749</v>
      </c>
      <c r="G4136" t="s">
        <v>6630</v>
      </c>
      <c r="H4136">
        <v>7</v>
      </c>
      <c r="I4136">
        <v>101008</v>
      </c>
      <c r="J4136">
        <v>4</v>
      </c>
      <c r="K4136" t="s">
        <v>7309</v>
      </c>
      <c r="L4136">
        <v>0</v>
      </c>
      <c r="M4136" t="s">
        <v>5520</v>
      </c>
      <c r="N4136">
        <v>12193.01</v>
      </c>
      <c r="O4136">
        <v>36567.440000000002</v>
      </c>
      <c r="P4136">
        <v>0</v>
      </c>
      <c r="Q4136">
        <v>29142.19</v>
      </c>
      <c r="R4136">
        <v>0</v>
      </c>
      <c r="S4136">
        <v>19618.259999999998</v>
      </c>
    </row>
    <row r="4137" spans="1:19" x14ac:dyDescent="0.35">
      <c r="A4137">
        <v>2024</v>
      </c>
      <c r="B4137" t="s">
        <v>5611</v>
      </c>
      <c r="C4137">
        <v>57</v>
      </c>
      <c r="D4137">
        <v>2</v>
      </c>
      <c r="E4137">
        <v>4</v>
      </c>
      <c r="F4137" t="s">
        <v>609</v>
      </c>
      <c r="G4137" t="s">
        <v>6631</v>
      </c>
      <c r="H4137">
        <v>7</v>
      </c>
      <c r="I4137">
        <v>101008</v>
      </c>
      <c r="J4137">
        <v>4</v>
      </c>
      <c r="K4137" t="s">
        <v>7309</v>
      </c>
      <c r="L4137">
        <v>0</v>
      </c>
      <c r="M4137" t="s">
        <v>5520</v>
      </c>
      <c r="N4137">
        <v>76203.429999999993</v>
      </c>
      <c r="O4137">
        <v>41498.370000000003</v>
      </c>
      <c r="P4137">
        <v>0</v>
      </c>
      <c r="Q4137">
        <v>25401.360000000001</v>
      </c>
      <c r="R4137">
        <v>0</v>
      </c>
      <c r="S4137">
        <v>92300.44</v>
      </c>
    </row>
    <row r="4138" spans="1:19" x14ac:dyDescent="0.35">
      <c r="A4138">
        <v>2024</v>
      </c>
      <c r="B4138" t="s">
        <v>5611</v>
      </c>
      <c r="C4138">
        <v>57</v>
      </c>
      <c r="D4138">
        <v>2</v>
      </c>
      <c r="E4138">
        <v>5</v>
      </c>
      <c r="F4138" t="s">
        <v>254</v>
      </c>
      <c r="G4138" t="s">
        <v>6632</v>
      </c>
      <c r="H4138">
        <v>7</v>
      </c>
      <c r="I4138">
        <v>101008</v>
      </c>
      <c r="J4138">
        <v>5</v>
      </c>
      <c r="K4138" t="s">
        <v>7309</v>
      </c>
      <c r="L4138">
        <v>0</v>
      </c>
      <c r="M4138" t="s">
        <v>5520</v>
      </c>
      <c r="N4138">
        <v>98257.53</v>
      </c>
      <c r="O4138">
        <v>57358.19</v>
      </c>
      <c r="P4138">
        <v>0</v>
      </c>
      <c r="Q4138">
        <v>47528.59</v>
      </c>
      <c r="R4138">
        <v>0</v>
      </c>
      <c r="S4138">
        <v>108087.13</v>
      </c>
    </row>
    <row r="4139" spans="1:19" x14ac:dyDescent="0.35">
      <c r="A4139">
        <v>2024</v>
      </c>
      <c r="B4139" t="s">
        <v>6634</v>
      </c>
      <c r="C4139">
        <v>58</v>
      </c>
      <c r="D4139">
        <v>2</v>
      </c>
      <c r="E4139">
        <v>1</v>
      </c>
      <c r="F4139" t="s">
        <v>521</v>
      </c>
      <c r="G4139" t="s">
        <v>6635</v>
      </c>
      <c r="H4139">
        <v>7</v>
      </c>
      <c r="I4139">
        <v>101008</v>
      </c>
      <c r="J4139">
        <v>3</v>
      </c>
      <c r="K4139" t="s">
        <v>7309</v>
      </c>
      <c r="L4139">
        <v>0</v>
      </c>
      <c r="M4139" t="s">
        <v>5520</v>
      </c>
      <c r="N4139">
        <v>90887.58</v>
      </c>
      <c r="O4139">
        <v>29012.32</v>
      </c>
      <c r="P4139">
        <v>0</v>
      </c>
      <c r="Q4139">
        <v>21136.48</v>
      </c>
      <c r="R4139">
        <v>0</v>
      </c>
      <c r="S4139">
        <v>98763.42</v>
      </c>
    </row>
    <row r="4140" spans="1:19" x14ac:dyDescent="0.35">
      <c r="A4140">
        <v>2024</v>
      </c>
      <c r="B4140" t="s">
        <v>6634</v>
      </c>
      <c r="C4140">
        <v>58</v>
      </c>
      <c r="D4140">
        <v>2</v>
      </c>
      <c r="E4140">
        <v>2</v>
      </c>
      <c r="F4140" t="s">
        <v>665</v>
      </c>
      <c r="G4140" t="s">
        <v>6636</v>
      </c>
      <c r="H4140">
        <v>7</v>
      </c>
      <c r="I4140">
        <v>101008</v>
      </c>
      <c r="J4140">
        <v>3</v>
      </c>
      <c r="K4140" t="s">
        <v>7309</v>
      </c>
      <c r="L4140">
        <v>0</v>
      </c>
      <c r="M4140" t="s">
        <v>5520</v>
      </c>
      <c r="N4140">
        <v>20165.490000000002</v>
      </c>
      <c r="O4140">
        <v>10855.97</v>
      </c>
      <c r="P4140">
        <v>0</v>
      </c>
      <c r="Q4140">
        <v>11653.38</v>
      </c>
      <c r="R4140">
        <v>0</v>
      </c>
      <c r="S4140">
        <v>19368.080000000002</v>
      </c>
    </row>
    <row r="4141" spans="1:19" x14ac:dyDescent="0.35">
      <c r="A4141">
        <v>2024</v>
      </c>
      <c r="B4141" t="s">
        <v>6634</v>
      </c>
      <c r="C4141">
        <v>58</v>
      </c>
      <c r="D4141">
        <v>2</v>
      </c>
      <c r="E4141">
        <v>3</v>
      </c>
      <c r="F4141" t="s">
        <v>751</v>
      </c>
      <c r="G4141" t="s">
        <v>6637</v>
      </c>
      <c r="H4141">
        <v>7</v>
      </c>
      <c r="I4141">
        <v>101008</v>
      </c>
      <c r="J4141">
        <v>4</v>
      </c>
      <c r="K4141" t="s">
        <v>7309</v>
      </c>
      <c r="L4141">
        <v>0</v>
      </c>
      <c r="M4141" t="s">
        <v>5520</v>
      </c>
      <c r="N4141">
        <v>72728.05</v>
      </c>
      <c r="O4141">
        <v>58008.1</v>
      </c>
      <c r="P4141">
        <v>0</v>
      </c>
      <c r="Q4141">
        <v>30548.93</v>
      </c>
      <c r="R4141">
        <v>0</v>
      </c>
      <c r="S4141">
        <v>100187.22</v>
      </c>
    </row>
    <row r="4142" spans="1:19" x14ac:dyDescent="0.35">
      <c r="A4142">
        <v>2024</v>
      </c>
      <c r="B4142" t="s">
        <v>6634</v>
      </c>
      <c r="C4142">
        <v>58</v>
      </c>
      <c r="D4142">
        <v>2</v>
      </c>
      <c r="E4142">
        <v>4</v>
      </c>
      <c r="F4142" t="s">
        <v>278</v>
      </c>
      <c r="G4142" t="s">
        <v>6638</v>
      </c>
      <c r="H4142">
        <v>7</v>
      </c>
      <c r="I4142">
        <v>101008</v>
      </c>
      <c r="J4142">
        <v>4</v>
      </c>
      <c r="K4142" t="s">
        <v>7309</v>
      </c>
      <c r="L4142">
        <v>0</v>
      </c>
      <c r="M4142" t="s">
        <v>5520</v>
      </c>
      <c r="N4142">
        <v>14889.52</v>
      </c>
      <c r="O4142">
        <v>12520.89</v>
      </c>
      <c r="P4142">
        <v>0</v>
      </c>
      <c r="Q4142">
        <v>8701.69</v>
      </c>
      <c r="R4142">
        <v>0</v>
      </c>
      <c r="S4142">
        <v>18708.72</v>
      </c>
    </row>
    <row r="4143" spans="1:19" x14ac:dyDescent="0.35">
      <c r="A4143">
        <v>2024</v>
      </c>
      <c r="B4143" t="s">
        <v>11</v>
      </c>
      <c r="C4143">
        <v>59</v>
      </c>
      <c r="D4143">
        <v>2</v>
      </c>
      <c r="E4143">
        <v>1</v>
      </c>
      <c r="F4143" t="s">
        <v>752</v>
      </c>
      <c r="G4143" t="s">
        <v>7014</v>
      </c>
      <c r="H4143">
        <v>7</v>
      </c>
      <c r="I4143">
        <v>101008</v>
      </c>
      <c r="J4143">
        <v>4</v>
      </c>
      <c r="K4143" t="s">
        <v>7309</v>
      </c>
      <c r="L4143">
        <v>0</v>
      </c>
      <c r="M4143" t="s">
        <v>5520</v>
      </c>
      <c r="N4143">
        <v>40679.879999999997</v>
      </c>
      <c r="O4143">
        <v>47828.76</v>
      </c>
      <c r="P4143">
        <v>0</v>
      </c>
      <c r="Q4143">
        <v>44259.23</v>
      </c>
      <c r="R4143">
        <v>0</v>
      </c>
      <c r="S4143">
        <v>44249.41</v>
      </c>
    </row>
    <row r="4144" spans="1:19" x14ac:dyDescent="0.35">
      <c r="A4144">
        <v>2024</v>
      </c>
      <c r="B4144" t="s">
        <v>11</v>
      </c>
      <c r="C4144">
        <v>59</v>
      </c>
      <c r="D4144">
        <v>2</v>
      </c>
      <c r="E4144">
        <v>2</v>
      </c>
      <c r="F4144" t="s">
        <v>696</v>
      </c>
      <c r="G4144" t="s">
        <v>7164</v>
      </c>
      <c r="H4144">
        <v>7</v>
      </c>
      <c r="I4144">
        <v>101008</v>
      </c>
      <c r="J4144">
        <v>3</v>
      </c>
      <c r="K4144" t="s">
        <v>7309</v>
      </c>
      <c r="L4144">
        <v>0</v>
      </c>
      <c r="M4144" t="s">
        <v>5520</v>
      </c>
      <c r="N4144">
        <v>14701.81</v>
      </c>
      <c r="O4144">
        <v>32237.63</v>
      </c>
      <c r="P4144">
        <v>0</v>
      </c>
      <c r="Q4144">
        <v>14185.46</v>
      </c>
      <c r="R4144">
        <v>0</v>
      </c>
      <c r="S4144">
        <v>32753.98</v>
      </c>
    </row>
    <row r="4145" spans="1:19" x14ac:dyDescent="0.35">
      <c r="A4145">
        <v>2024</v>
      </c>
      <c r="B4145" t="s">
        <v>11</v>
      </c>
      <c r="C4145">
        <v>59</v>
      </c>
      <c r="D4145">
        <v>2</v>
      </c>
      <c r="E4145">
        <v>3</v>
      </c>
      <c r="F4145" t="s">
        <v>300</v>
      </c>
      <c r="G4145" t="s">
        <v>7189</v>
      </c>
      <c r="H4145">
        <v>7</v>
      </c>
      <c r="I4145">
        <v>101008</v>
      </c>
      <c r="J4145">
        <v>2</v>
      </c>
      <c r="K4145" t="s">
        <v>7309</v>
      </c>
      <c r="L4145">
        <v>0</v>
      </c>
      <c r="M4145" t="s">
        <v>5520</v>
      </c>
      <c r="N4145">
        <v>142570.13</v>
      </c>
      <c r="O4145">
        <v>20328.52</v>
      </c>
      <c r="P4145">
        <v>0</v>
      </c>
      <c r="Q4145">
        <v>13004.88</v>
      </c>
      <c r="R4145">
        <v>0</v>
      </c>
      <c r="S4145">
        <v>149893.76999999999</v>
      </c>
    </row>
    <row r="4146" spans="1:19" x14ac:dyDescent="0.35">
      <c r="A4146">
        <v>2024</v>
      </c>
      <c r="B4146" t="s">
        <v>11</v>
      </c>
      <c r="C4146">
        <v>59</v>
      </c>
      <c r="D4146">
        <v>2</v>
      </c>
      <c r="E4146">
        <v>4</v>
      </c>
      <c r="F4146" t="s">
        <v>753</v>
      </c>
      <c r="G4146" t="s">
        <v>6941</v>
      </c>
      <c r="H4146">
        <v>7</v>
      </c>
      <c r="I4146">
        <v>101008</v>
      </c>
      <c r="J4146">
        <v>4</v>
      </c>
      <c r="K4146" t="s">
        <v>7309</v>
      </c>
      <c r="L4146">
        <v>0</v>
      </c>
      <c r="M4146" t="s">
        <v>5520</v>
      </c>
      <c r="N4146">
        <v>41172.19</v>
      </c>
      <c r="O4146">
        <v>23653.53</v>
      </c>
      <c r="P4146">
        <v>0</v>
      </c>
      <c r="Q4146">
        <v>16354.68</v>
      </c>
      <c r="R4146">
        <v>0</v>
      </c>
      <c r="S4146">
        <v>48471.040000000001</v>
      </c>
    </row>
    <row r="4147" spans="1:19" x14ac:dyDescent="0.35">
      <c r="A4147">
        <v>2024</v>
      </c>
      <c r="B4147" t="s">
        <v>11</v>
      </c>
      <c r="C4147">
        <v>59</v>
      </c>
      <c r="D4147">
        <v>2</v>
      </c>
      <c r="E4147">
        <v>5</v>
      </c>
      <c r="F4147" t="s">
        <v>754</v>
      </c>
      <c r="G4147" t="s">
        <v>6923</v>
      </c>
      <c r="H4147">
        <v>7</v>
      </c>
      <c r="I4147">
        <v>101008</v>
      </c>
      <c r="J4147">
        <v>3</v>
      </c>
      <c r="K4147" t="s">
        <v>7309</v>
      </c>
      <c r="L4147">
        <v>0</v>
      </c>
      <c r="M4147" t="s">
        <v>5520</v>
      </c>
      <c r="N4147">
        <v>113988.64</v>
      </c>
      <c r="O4147">
        <v>21205.79</v>
      </c>
      <c r="P4147">
        <v>0</v>
      </c>
      <c r="Q4147">
        <v>9606.39</v>
      </c>
      <c r="R4147">
        <v>0</v>
      </c>
      <c r="S4147">
        <v>125588.04</v>
      </c>
    </row>
    <row r="4148" spans="1:19" x14ac:dyDescent="0.35">
      <c r="A4148">
        <v>2024</v>
      </c>
      <c r="B4148" t="s">
        <v>11</v>
      </c>
      <c r="C4148">
        <v>59</v>
      </c>
      <c r="D4148">
        <v>2</v>
      </c>
      <c r="E4148">
        <v>6</v>
      </c>
      <c r="F4148" t="s">
        <v>755</v>
      </c>
      <c r="G4148" t="s">
        <v>6924</v>
      </c>
      <c r="H4148">
        <v>7</v>
      </c>
      <c r="I4148">
        <v>101008</v>
      </c>
      <c r="J4148">
        <v>3</v>
      </c>
      <c r="K4148" t="s">
        <v>7309</v>
      </c>
      <c r="L4148">
        <v>0</v>
      </c>
      <c r="M4148" t="s">
        <v>5520</v>
      </c>
      <c r="N4148">
        <v>12365.44</v>
      </c>
      <c r="O4148">
        <v>15665.73</v>
      </c>
      <c r="P4148">
        <v>0</v>
      </c>
      <c r="Q4148">
        <v>13530.14</v>
      </c>
      <c r="R4148">
        <v>0</v>
      </c>
      <c r="S4148">
        <v>14501.03</v>
      </c>
    </row>
    <row r="4149" spans="1:19" x14ac:dyDescent="0.35">
      <c r="A4149">
        <v>2024</v>
      </c>
      <c r="B4149" t="s">
        <v>11</v>
      </c>
      <c r="C4149">
        <v>59</v>
      </c>
      <c r="D4149">
        <v>2</v>
      </c>
      <c r="E4149">
        <v>9</v>
      </c>
      <c r="F4149" t="s">
        <v>758</v>
      </c>
      <c r="G4149" t="s">
        <v>7165</v>
      </c>
      <c r="H4149">
        <v>7</v>
      </c>
      <c r="I4149">
        <v>101008</v>
      </c>
      <c r="J4149">
        <v>1</v>
      </c>
      <c r="K4149" t="s">
        <v>7309</v>
      </c>
      <c r="L4149">
        <v>0</v>
      </c>
      <c r="M4149" t="s">
        <v>5520</v>
      </c>
      <c r="N4149">
        <v>87346.77</v>
      </c>
      <c r="O4149">
        <v>16225.86</v>
      </c>
      <c r="P4149">
        <v>0</v>
      </c>
      <c r="Q4149">
        <v>14024.77</v>
      </c>
      <c r="R4149">
        <v>0</v>
      </c>
      <c r="S4149">
        <v>89547.86</v>
      </c>
    </row>
    <row r="4150" spans="1:19" x14ac:dyDescent="0.35">
      <c r="A4150">
        <v>2024</v>
      </c>
      <c r="B4150" t="s">
        <v>5744</v>
      </c>
      <c r="C4150">
        <v>60</v>
      </c>
      <c r="D4150">
        <v>2</v>
      </c>
      <c r="E4150">
        <v>1</v>
      </c>
      <c r="F4150" t="s">
        <v>354</v>
      </c>
      <c r="G4150" t="s">
        <v>6070</v>
      </c>
      <c r="H4150">
        <v>7</v>
      </c>
      <c r="I4150">
        <v>101008</v>
      </c>
      <c r="J4150">
        <v>5</v>
      </c>
      <c r="K4150" t="s">
        <v>7309</v>
      </c>
      <c r="L4150">
        <v>0</v>
      </c>
      <c r="M4150" t="s">
        <v>5520</v>
      </c>
      <c r="N4150">
        <v>83656.44</v>
      </c>
      <c r="O4150">
        <v>70823.23</v>
      </c>
      <c r="P4150">
        <v>0</v>
      </c>
      <c r="Q4150">
        <v>20952.22</v>
      </c>
      <c r="R4150">
        <v>0</v>
      </c>
      <c r="S4150">
        <v>133527.45000000001</v>
      </c>
    </row>
    <row r="4151" spans="1:19" x14ac:dyDescent="0.35">
      <c r="A4151">
        <v>2024</v>
      </c>
      <c r="B4151" t="s">
        <v>5744</v>
      </c>
      <c r="C4151">
        <v>60</v>
      </c>
      <c r="D4151">
        <v>2</v>
      </c>
      <c r="E4151">
        <v>2</v>
      </c>
      <c r="F4151" t="s">
        <v>555</v>
      </c>
      <c r="G4151" t="s">
        <v>6639</v>
      </c>
      <c r="H4151">
        <v>7</v>
      </c>
      <c r="I4151">
        <v>101008</v>
      </c>
      <c r="J4151">
        <v>4</v>
      </c>
      <c r="K4151" t="s">
        <v>7309</v>
      </c>
      <c r="L4151">
        <v>0</v>
      </c>
      <c r="M4151" t="s">
        <v>5520</v>
      </c>
      <c r="N4151">
        <v>53814.53</v>
      </c>
      <c r="O4151">
        <v>41493.18</v>
      </c>
      <c r="P4151">
        <v>0</v>
      </c>
      <c r="Q4151">
        <v>24969.71</v>
      </c>
      <c r="R4151">
        <v>0</v>
      </c>
      <c r="S4151">
        <v>70338</v>
      </c>
    </row>
    <row r="4152" spans="1:19" x14ac:dyDescent="0.35">
      <c r="A4152">
        <v>2024</v>
      </c>
      <c r="B4152" t="s">
        <v>5744</v>
      </c>
      <c r="C4152">
        <v>60</v>
      </c>
      <c r="D4152">
        <v>2</v>
      </c>
      <c r="E4152">
        <v>3</v>
      </c>
      <c r="F4152" t="s">
        <v>369</v>
      </c>
      <c r="G4152" t="s">
        <v>6640</v>
      </c>
      <c r="H4152">
        <v>7</v>
      </c>
      <c r="I4152">
        <v>101008</v>
      </c>
      <c r="J4152">
        <v>101008</v>
      </c>
      <c r="K4152" t="s">
        <v>7309</v>
      </c>
      <c r="L4152">
        <v>0</v>
      </c>
      <c r="M4152" t="s">
        <v>5520</v>
      </c>
      <c r="N4152">
        <v>17092.490000000002</v>
      </c>
      <c r="O4152">
        <v>0</v>
      </c>
      <c r="P4152">
        <v>0</v>
      </c>
      <c r="Q4152">
        <v>18986.240000000002</v>
      </c>
      <c r="R4152">
        <v>0</v>
      </c>
      <c r="S4152">
        <v>-1893.75</v>
      </c>
    </row>
    <row r="4153" spans="1:19" x14ac:dyDescent="0.35">
      <c r="A4153">
        <v>2024</v>
      </c>
      <c r="B4153" t="s">
        <v>5744</v>
      </c>
      <c r="C4153">
        <v>60</v>
      </c>
      <c r="D4153">
        <v>2</v>
      </c>
      <c r="E4153">
        <v>4</v>
      </c>
      <c r="F4153" t="s">
        <v>300</v>
      </c>
      <c r="G4153" t="s">
        <v>7166</v>
      </c>
      <c r="H4153">
        <v>7</v>
      </c>
      <c r="I4153">
        <v>101008</v>
      </c>
      <c r="J4153">
        <v>5</v>
      </c>
      <c r="K4153" t="s">
        <v>7309</v>
      </c>
      <c r="L4153">
        <v>0</v>
      </c>
      <c r="M4153" t="s">
        <v>5520</v>
      </c>
      <c r="N4153">
        <v>117373.49</v>
      </c>
      <c r="O4153">
        <v>0</v>
      </c>
      <c r="P4153">
        <v>0</v>
      </c>
      <c r="Q4153">
        <v>31621.15</v>
      </c>
      <c r="R4153">
        <v>0</v>
      </c>
      <c r="S4153">
        <v>85752.34</v>
      </c>
    </row>
    <row r="4154" spans="1:19" x14ac:dyDescent="0.35">
      <c r="A4154">
        <v>2024</v>
      </c>
      <c r="B4154" t="s">
        <v>5744</v>
      </c>
      <c r="C4154">
        <v>60</v>
      </c>
      <c r="D4154">
        <v>2</v>
      </c>
      <c r="E4154">
        <v>5</v>
      </c>
      <c r="F4154" t="s">
        <v>254</v>
      </c>
      <c r="G4154" t="s">
        <v>5745</v>
      </c>
      <c r="H4154">
        <v>7</v>
      </c>
      <c r="I4154">
        <v>101008</v>
      </c>
      <c r="J4154">
        <v>5</v>
      </c>
      <c r="K4154" t="s">
        <v>7309</v>
      </c>
      <c r="L4154">
        <v>0</v>
      </c>
      <c r="M4154" t="s">
        <v>5520</v>
      </c>
      <c r="N4154">
        <v>99754.35</v>
      </c>
      <c r="O4154">
        <v>0</v>
      </c>
      <c r="P4154">
        <v>0</v>
      </c>
      <c r="Q4154">
        <v>31270.89</v>
      </c>
      <c r="R4154">
        <v>0</v>
      </c>
      <c r="S4154">
        <v>68483.460000000006</v>
      </c>
    </row>
    <row r="4155" spans="1:19" x14ac:dyDescent="0.35">
      <c r="A4155">
        <v>2024</v>
      </c>
      <c r="B4155" t="s">
        <v>5744</v>
      </c>
      <c r="C4155">
        <v>60</v>
      </c>
      <c r="D4155">
        <v>2</v>
      </c>
      <c r="E4155">
        <v>6</v>
      </c>
      <c r="F4155" t="s">
        <v>532</v>
      </c>
      <c r="G4155" t="s">
        <v>6433</v>
      </c>
      <c r="H4155">
        <v>7</v>
      </c>
      <c r="I4155">
        <v>101008</v>
      </c>
      <c r="J4155">
        <v>4</v>
      </c>
      <c r="K4155" t="s">
        <v>7309</v>
      </c>
      <c r="L4155">
        <v>0</v>
      </c>
      <c r="M4155" t="s">
        <v>5520</v>
      </c>
      <c r="N4155">
        <v>44312.01</v>
      </c>
      <c r="O4155">
        <v>20597.689999999999</v>
      </c>
      <c r="P4155">
        <v>0</v>
      </c>
      <c r="Q4155">
        <v>14612.99</v>
      </c>
      <c r="R4155">
        <v>0</v>
      </c>
      <c r="S4155">
        <v>50296.71</v>
      </c>
    </row>
    <row r="4156" spans="1:19" x14ac:dyDescent="0.35">
      <c r="A4156">
        <v>2024</v>
      </c>
      <c r="B4156" t="s">
        <v>5744</v>
      </c>
      <c r="C4156">
        <v>60</v>
      </c>
      <c r="D4156">
        <v>2</v>
      </c>
      <c r="E4156">
        <v>7</v>
      </c>
      <c r="F4156" t="s">
        <v>305</v>
      </c>
      <c r="G4156" t="s">
        <v>6641</v>
      </c>
      <c r="H4156">
        <v>7</v>
      </c>
      <c r="I4156">
        <v>101008</v>
      </c>
      <c r="J4156">
        <v>4</v>
      </c>
      <c r="K4156" t="s">
        <v>7309</v>
      </c>
      <c r="L4156">
        <v>0</v>
      </c>
      <c r="M4156" t="s">
        <v>5520</v>
      </c>
      <c r="N4156">
        <v>45669.71</v>
      </c>
      <c r="O4156">
        <v>22946.87</v>
      </c>
      <c r="P4156">
        <v>0</v>
      </c>
      <c r="Q4156">
        <v>18087.5</v>
      </c>
      <c r="R4156">
        <v>0</v>
      </c>
      <c r="S4156">
        <v>50529.08</v>
      </c>
    </row>
    <row r="4157" spans="1:19" x14ac:dyDescent="0.35">
      <c r="A4157">
        <v>2024</v>
      </c>
      <c r="B4157" t="s">
        <v>5744</v>
      </c>
      <c r="C4157">
        <v>60</v>
      </c>
      <c r="D4157">
        <v>2</v>
      </c>
      <c r="E4157">
        <v>8</v>
      </c>
      <c r="F4157" t="s">
        <v>314</v>
      </c>
      <c r="G4157" t="s">
        <v>6642</v>
      </c>
      <c r="H4157">
        <v>7</v>
      </c>
      <c r="I4157">
        <v>101008</v>
      </c>
      <c r="J4157">
        <v>3</v>
      </c>
      <c r="K4157" t="s">
        <v>7309</v>
      </c>
      <c r="L4157">
        <v>0</v>
      </c>
      <c r="M4157" t="s">
        <v>5520</v>
      </c>
      <c r="N4157">
        <v>97183.06</v>
      </c>
      <c r="O4157">
        <v>36232.49</v>
      </c>
      <c r="P4157">
        <v>0</v>
      </c>
      <c r="Q4157">
        <v>22472.01</v>
      </c>
      <c r="R4157">
        <v>0</v>
      </c>
      <c r="S4157">
        <v>110943.54</v>
      </c>
    </row>
    <row r="4158" spans="1:19" x14ac:dyDescent="0.35">
      <c r="A4158">
        <v>2024</v>
      </c>
      <c r="B4158" t="s">
        <v>5744</v>
      </c>
      <c r="C4158">
        <v>60</v>
      </c>
      <c r="D4158">
        <v>2</v>
      </c>
      <c r="E4158">
        <v>9</v>
      </c>
      <c r="F4158" t="s">
        <v>606</v>
      </c>
      <c r="G4158" t="s">
        <v>6643</v>
      </c>
      <c r="H4158">
        <v>7</v>
      </c>
      <c r="I4158">
        <v>101008</v>
      </c>
      <c r="J4158">
        <v>4</v>
      </c>
      <c r="K4158" t="s">
        <v>7309</v>
      </c>
      <c r="L4158">
        <v>0</v>
      </c>
      <c r="M4158" t="s">
        <v>5520</v>
      </c>
      <c r="N4158">
        <v>17495.45</v>
      </c>
      <c r="O4158">
        <v>23642.99</v>
      </c>
      <c r="P4158">
        <v>0</v>
      </c>
      <c r="Q4158">
        <v>18552.18</v>
      </c>
      <c r="R4158">
        <v>0</v>
      </c>
      <c r="S4158">
        <v>22586.26</v>
      </c>
    </row>
    <row r="4159" spans="1:19" x14ac:dyDescent="0.35">
      <c r="A4159">
        <v>2024</v>
      </c>
      <c r="B4159" t="s">
        <v>5744</v>
      </c>
      <c r="C4159">
        <v>60</v>
      </c>
      <c r="D4159">
        <v>2</v>
      </c>
      <c r="E4159">
        <v>10</v>
      </c>
      <c r="F4159" t="s">
        <v>626</v>
      </c>
      <c r="G4159" t="s">
        <v>5871</v>
      </c>
      <c r="H4159">
        <v>7</v>
      </c>
      <c r="I4159">
        <v>101008</v>
      </c>
      <c r="J4159">
        <v>4</v>
      </c>
      <c r="K4159" t="s">
        <v>7309</v>
      </c>
      <c r="L4159">
        <v>0</v>
      </c>
      <c r="M4159" t="s">
        <v>5520</v>
      </c>
      <c r="N4159">
        <v>45822.09</v>
      </c>
      <c r="O4159">
        <v>39739.440000000002</v>
      </c>
      <c r="P4159">
        <v>0</v>
      </c>
      <c r="Q4159">
        <v>15113.47</v>
      </c>
      <c r="R4159">
        <v>0</v>
      </c>
      <c r="S4159">
        <v>70448.06</v>
      </c>
    </row>
    <row r="4160" spans="1:19" x14ac:dyDescent="0.35">
      <c r="A4160">
        <v>2024</v>
      </c>
      <c r="B4160" t="s">
        <v>5744</v>
      </c>
      <c r="C4160">
        <v>60</v>
      </c>
      <c r="D4160">
        <v>2</v>
      </c>
      <c r="E4160">
        <v>11</v>
      </c>
      <c r="F4160" t="s">
        <v>616</v>
      </c>
      <c r="G4160" t="s">
        <v>6644</v>
      </c>
      <c r="H4160">
        <v>7</v>
      </c>
      <c r="I4160">
        <v>101008</v>
      </c>
      <c r="J4160">
        <v>3</v>
      </c>
      <c r="K4160" t="s">
        <v>7309</v>
      </c>
      <c r="L4160">
        <v>0</v>
      </c>
      <c r="M4160" t="s">
        <v>5520</v>
      </c>
      <c r="N4160">
        <v>13845.17</v>
      </c>
      <c r="O4160">
        <v>0</v>
      </c>
      <c r="P4160">
        <v>0</v>
      </c>
      <c r="Q4160">
        <v>11507.75</v>
      </c>
      <c r="R4160">
        <v>0</v>
      </c>
      <c r="S4160">
        <v>2337.42</v>
      </c>
    </row>
    <row r="4161" spans="1:19" x14ac:dyDescent="0.35">
      <c r="A4161">
        <v>2024</v>
      </c>
      <c r="B4161" t="s">
        <v>5744</v>
      </c>
      <c r="C4161">
        <v>60</v>
      </c>
      <c r="D4161">
        <v>2</v>
      </c>
      <c r="E4161">
        <v>12</v>
      </c>
      <c r="F4161" t="s">
        <v>125</v>
      </c>
      <c r="G4161" t="s">
        <v>7167</v>
      </c>
      <c r="H4161">
        <v>7</v>
      </c>
      <c r="I4161">
        <v>101008</v>
      </c>
      <c r="J4161">
        <v>2</v>
      </c>
      <c r="K4161" t="s">
        <v>7309</v>
      </c>
      <c r="L4161">
        <v>0</v>
      </c>
      <c r="M4161" t="s">
        <v>5520</v>
      </c>
      <c r="N4161">
        <v>199968.76</v>
      </c>
      <c r="O4161">
        <v>79200.710000000006</v>
      </c>
      <c r="P4161">
        <v>0</v>
      </c>
      <c r="Q4161">
        <v>46756.45</v>
      </c>
      <c r="R4161">
        <v>0</v>
      </c>
      <c r="S4161">
        <v>232413.02</v>
      </c>
    </row>
    <row r="4162" spans="1:19" x14ac:dyDescent="0.35">
      <c r="A4162">
        <v>2024</v>
      </c>
      <c r="B4162" t="s">
        <v>5744</v>
      </c>
      <c r="C4162">
        <v>60</v>
      </c>
      <c r="D4162">
        <v>2</v>
      </c>
      <c r="E4162">
        <v>13</v>
      </c>
      <c r="F4162" t="s">
        <v>351</v>
      </c>
      <c r="G4162" t="s">
        <v>6645</v>
      </c>
      <c r="H4162">
        <v>7</v>
      </c>
      <c r="I4162">
        <v>101008</v>
      </c>
      <c r="J4162">
        <v>4</v>
      </c>
      <c r="K4162" t="s">
        <v>7309</v>
      </c>
      <c r="L4162">
        <v>0</v>
      </c>
      <c r="M4162" t="s">
        <v>5520</v>
      </c>
      <c r="N4162">
        <v>222326.3</v>
      </c>
      <c r="O4162">
        <v>37769.32</v>
      </c>
      <c r="P4162">
        <v>0</v>
      </c>
      <c r="Q4162">
        <v>16678.439999999999</v>
      </c>
      <c r="R4162">
        <v>0</v>
      </c>
      <c r="S4162">
        <v>243417.18</v>
      </c>
    </row>
    <row r="4163" spans="1:19" x14ac:dyDescent="0.35">
      <c r="A4163">
        <v>2024</v>
      </c>
      <c r="B4163" t="s">
        <v>5680</v>
      </c>
      <c r="C4163">
        <v>61</v>
      </c>
      <c r="D4163">
        <v>2</v>
      </c>
      <c r="E4163">
        <v>3</v>
      </c>
      <c r="F4163" t="s">
        <v>662</v>
      </c>
      <c r="G4163" t="s">
        <v>6646</v>
      </c>
      <c r="H4163">
        <v>7</v>
      </c>
      <c r="I4163">
        <v>101008</v>
      </c>
      <c r="J4163">
        <v>3</v>
      </c>
      <c r="K4163" t="s">
        <v>7309</v>
      </c>
      <c r="L4163">
        <v>0</v>
      </c>
      <c r="M4163" t="s">
        <v>5520</v>
      </c>
      <c r="N4163">
        <v>27933.83</v>
      </c>
      <c r="O4163">
        <v>0</v>
      </c>
      <c r="P4163">
        <v>0</v>
      </c>
      <c r="Q4163">
        <v>5645.41</v>
      </c>
      <c r="R4163">
        <v>0</v>
      </c>
      <c r="S4163">
        <v>22288.42</v>
      </c>
    </row>
    <row r="4164" spans="1:19" x14ac:dyDescent="0.35">
      <c r="A4164">
        <v>2024</v>
      </c>
      <c r="B4164" t="s">
        <v>5680</v>
      </c>
      <c r="C4164">
        <v>61</v>
      </c>
      <c r="D4164">
        <v>2</v>
      </c>
      <c r="E4164">
        <v>4</v>
      </c>
      <c r="F4164" t="s">
        <v>638</v>
      </c>
      <c r="G4164" t="s">
        <v>6647</v>
      </c>
      <c r="H4164">
        <v>7</v>
      </c>
      <c r="I4164">
        <v>101008</v>
      </c>
      <c r="J4164">
        <v>4</v>
      </c>
      <c r="K4164" t="s">
        <v>7309</v>
      </c>
      <c r="L4164">
        <v>0</v>
      </c>
      <c r="M4164" t="s">
        <v>5520</v>
      </c>
      <c r="N4164">
        <v>11176.6</v>
      </c>
      <c r="O4164">
        <v>10622.95</v>
      </c>
      <c r="P4164">
        <v>0</v>
      </c>
      <c r="Q4164">
        <v>5973.3</v>
      </c>
      <c r="R4164">
        <v>0</v>
      </c>
      <c r="S4164">
        <v>15826.25</v>
      </c>
    </row>
    <row r="4165" spans="1:19" x14ac:dyDescent="0.35">
      <c r="A4165">
        <v>2024</v>
      </c>
      <c r="B4165" t="s">
        <v>5680</v>
      </c>
      <c r="C4165">
        <v>61</v>
      </c>
      <c r="D4165">
        <v>2</v>
      </c>
      <c r="E4165">
        <v>5</v>
      </c>
      <c r="F4165" t="s">
        <v>300</v>
      </c>
      <c r="G4165" t="s">
        <v>5850</v>
      </c>
      <c r="H4165">
        <v>7</v>
      </c>
      <c r="I4165">
        <v>101008</v>
      </c>
      <c r="J4165">
        <v>5</v>
      </c>
      <c r="K4165" t="s">
        <v>7309</v>
      </c>
      <c r="L4165">
        <v>0</v>
      </c>
      <c r="M4165" t="s">
        <v>5520</v>
      </c>
      <c r="N4165">
        <v>73826.7</v>
      </c>
      <c r="O4165">
        <v>40885.730000000003</v>
      </c>
      <c r="P4165">
        <v>0</v>
      </c>
      <c r="Q4165">
        <v>17062.580000000002</v>
      </c>
      <c r="R4165">
        <v>0</v>
      </c>
      <c r="S4165">
        <v>97649.85</v>
      </c>
    </row>
    <row r="4166" spans="1:19" x14ac:dyDescent="0.35">
      <c r="A4166">
        <v>2024</v>
      </c>
      <c r="B4166" t="s">
        <v>5680</v>
      </c>
      <c r="C4166">
        <v>61</v>
      </c>
      <c r="D4166">
        <v>2</v>
      </c>
      <c r="E4166">
        <v>7</v>
      </c>
      <c r="F4166" t="s">
        <v>664</v>
      </c>
      <c r="G4166" t="s">
        <v>6072</v>
      </c>
      <c r="H4166">
        <v>7</v>
      </c>
      <c r="I4166">
        <v>101008</v>
      </c>
      <c r="J4166">
        <v>5</v>
      </c>
      <c r="K4166" t="s">
        <v>7309</v>
      </c>
      <c r="L4166">
        <v>0</v>
      </c>
      <c r="M4166" t="s">
        <v>5520</v>
      </c>
      <c r="N4166">
        <v>46200.85</v>
      </c>
      <c r="O4166">
        <v>19465.740000000002</v>
      </c>
      <c r="P4166">
        <v>0</v>
      </c>
      <c r="Q4166">
        <v>8732.59</v>
      </c>
      <c r="R4166">
        <v>0</v>
      </c>
      <c r="S4166">
        <v>56934</v>
      </c>
    </row>
    <row r="4167" spans="1:19" x14ac:dyDescent="0.35">
      <c r="A4167">
        <v>2024</v>
      </c>
      <c r="B4167" t="s">
        <v>5680</v>
      </c>
      <c r="C4167">
        <v>61</v>
      </c>
      <c r="D4167">
        <v>2</v>
      </c>
      <c r="E4167">
        <v>10</v>
      </c>
      <c r="F4167" t="s">
        <v>442</v>
      </c>
      <c r="G4167" t="s">
        <v>5683</v>
      </c>
      <c r="H4167">
        <v>7</v>
      </c>
      <c r="I4167">
        <v>101008</v>
      </c>
      <c r="J4167">
        <v>3</v>
      </c>
      <c r="K4167" t="s">
        <v>7309</v>
      </c>
      <c r="L4167">
        <v>0</v>
      </c>
      <c r="M4167" t="s">
        <v>5520</v>
      </c>
      <c r="N4167">
        <v>26318.02</v>
      </c>
      <c r="O4167">
        <v>24411.25</v>
      </c>
      <c r="P4167">
        <v>0</v>
      </c>
      <c r="Q4167">
        <v>8294.24</v>
      </c>
      <c r="R4167">
        <v>0</v>
      </c>
      <c r="S4167">
        <v>42435.03</v>
      </c>
    </row>
    <row r="4168" spans="1:19" x14ac:dyDescent="0.35">
      <c r="A4168">
        <v>2024</v>
      </c>
      <c r="B4168" t="s">
        <v>5680</v>
      </c>
      <c r="C4168">
        <v>61</v>
      </c>
      <c r="D4168">
        <v>2</v>
      </c>
      <c r="E4168">
        <v>11</v>
      </c>
      <c r="F4168" t="s">
        <v>278</v>
      </c>
      <c r="G4168" t="s">
        <v>6281</v>
      </c>
      <c r="H4168">
        <v>7</v>
      </c>
      <c r="I4168">
        <v>101008</v>
      </c>
      <c r="J4168">
        <v>3</v>
      </c>
      <c r="K4168" t="s">
        <v>7309</v>
      </c>
      <c r="L4168">
        <v>0</v>
      </c>
      <c r="M4168" t="s">
        <v>5520</v>
      </c>
      <c r="N4168">
        <v>157844.31</v>
      </c>
      <c r="O4168">
        <v>22717.52</v>
      </c>
      <c r="P4168">
        <v>0</v>
      </c>
      <c r="Q4168">
        <v>22221.64</v>
      </c>
      <c r="R4168">
        <v>0</v>
      </c>
      <c r="S4168">
        <v>158340.19</v>
      </c>
    </row>
    <row r="4169" spans="1:19" x14ac:dyDescent="0.35">
      <c r="A4169">
        <v>2024</v>
      </c>
      <c r="B4169" t="s">
        <v>5680</v>
      </c>
      <c r="C4169">
        <v>61</v>
      </c>
      <c r="D4169">
        <v>2</v>
      </c>
      <c r="E4169">
        <v>12</v>
      </c>
      <c r="F4169" t="s">
        <v>282</v>
      </c>
      <c r="G4169" t="s">
        <v>6648</v>
      </c>
      <c r="H4169">
        <v>7</v>
      </c>
      <c r="I4169">
        <v>101008</v>
      </c>
      <c r="J4169">
        <v>2</v>
      </c>
      <c r="K4169" t="s">
        <v>7309</v>
      </c>
      <c r="L4169">
        <v>0</v>
      </c>
      <c r="M4169" t="s">
        <v>5520</v>
      </c>
      <c r="N4169">
        <v>36786.6</v>
      </c>
      <c r="O4169">
        <v>24519.25</v>
      </c>
      <c r="P4169">
        <v>0</v>
      </c>
      <c r="Q4169">
        <v>20529.75</v>
      </c>
      <c r="R4169">
        <v>0</v>
      </c>
      <c r="S4169">
        <v>40776.1</v>
      </c>
    </row>
    <row r="4170" spans="1:19" x14ac:dyDescent="0.35">
      <c r="A4170">
        <v>2024</v>
      </c>
      <c r="B4170" t="s">
        <v>5680</v>
      </c>
      <c r="C4170">
        <v>61</v>
      </c>
      <c r="D4170">
        <v>2</v>
      </c>
      <c r="E4170">
        <v>13</v>
      </c>
      <c r="F4170" t="s">
        <v>125</v>
      </c>
      <c r="G4170" t="s">
        <v>6073</v>
      </c>
      <c r="H4170">
        <v>7</v>
      </c>
      <c r="I4170">
        <v>101008</v>
      </c>
      <c r="J4170">
        <v>7</v>
      </c>
      <c r="K4170" t="s">
        <v>7309</v>
      </c>
      <c r="L4170">
        <v>0</v>
      </c>
      <c r="M4170" t="s">
        <v>5520</v>
      </c>
      <c r="N4170">
        <v>61876.85</v>
      </c>
      <c r="O4170">
        <v>28680.78</v>
      </c>
      <c r="P4170">
        <v>0</v>
      </c>
      <c r="Q4170">
        <v>17952</v>
      </c>
      <c r="R4170">
        <v>0</v>
      </c>
      <c r="S4170">
        <v>72605.63</v>
      </c>
    </row>
    <row r="4171" spans="1:19" x14ac:dyDescent="0.35">
      <c r="A4171">
        <v>2024</v>
      </c>
      <c r="B4171" t="s">
        <v>6394</v>
      </c>
      <c r="C4171">
        <v>62</v>
      </c>
      <c r="D4171">
        <v>2</v>
      </c>
      <c r="E4171">
        <v>1</v>
      </c>
      <c r="F4171" t="s">
        <v>722</v>
      </c>
      <c r="G4171" t="s">
        <v>7168</v>
      </c>
      <c r="H4171">
        <v>7</v>
      </c>
      <c r="I4171">
        <v>101008</v>
      </c>
      <c r="J4171">
        <v>1</v>
      </c>
      <c r="K4171" t="s">
        <v>7309</v>
      </c>
      <c r="L4171">
        <v>0</v>
      </c>
      <c r="M4171" t="s">
        <v>5520</v>
      </c>
      <c r="N4171">
        <v>18400.64</v>
      </c>
      <c r="O4171">
        <v>14273.57</v>
      </c>
      <c r="P4171">
        <v>0</v>
      </c>
      <c r="Q4171">
        <v>9712.08</v>
      </c>
      <c r="R4171">
        <v>0</v>
      </c>
      <c r="S4171">
        <v>22962.13</v>
      </c>
    </row>
    <row r="4172" spans="1:19" x14ac:dyDescent="0.35">
      <c r="A4172">
        <v>2024</v>
      </c>
      <c r="B4172" t="s">
        <v>6394</v>
      </c>
      <c r="C4172">
        <v>62</v>
      </c>
      <c r="D4172">
        <v>2</v>
      </c>
      <c r="E4172">
        <v>2</v>
      </c>
      <c r="F4172" t="s">
        <v>678</v>
      </c>
      <c r="G4172" t="s">
        <v>6395</v>
      </c>
      <c r="H4172">
        <v>7</v>
      </c>
      <c r="I4172">
        <v>101008</v>
      </c>
      <c r="J4172">
        <v>2</v>
      </c>
      <c r="K4172" t="s">
        <v>7309</v>
      </c>
      <c r="L4172">
        <v>0</v>
      </c>
      <c r="M4172" t="s">
        <v>5520</v>
      </c>
      <c r="N4172">
        <v>86005.82</v>
      </c>
      <c r="O4172">
        <v>12246.1</v>
      </c>
      <c r="P4172">
        <v>0</v>
      </c>
      <c r="Q4172">
        <v>17778.16</v>
      </c>
      <c r="R4172">
        <v>0</v>
      </c>
      <c r="S4172">
        <v>80473.759999999995</v>
      </c>
    </row>
    <row r="4173" spans="1:19" x14ac:dyDescent="0.35">
      <c r="A4173">
        <v>2024</v>
      </c>
      <c r="B4173" t="s">
        <v>6394</v>
      </c>
      <c r="C4173">
        <v>62</v>
      </c>
      <c r="D4173">
        <v>2</v>
      </c>
      <c r="E4173">
        <v>3</v>
      </c>
      <c r="F4173" t="s">
        <v>763</v>
      </c>
      <c r="G4173" t="s">
        <v>6649</v>
      </c>
      <c r="H4173">
        <v>7</v>
      </c>
      <c r="I4173">
        <v>101008</v>
      </c>
      <c r="J4173">
        <v>3</v>
      </c>
      <c r="K4173" t="s">
        <v>7309</v>
      </c>
      <c r="L4173">
        <v>0</v>
      </c>
      <c r="M4173" t="s">
        <v>5520</v>
      </c>
      <c r="N4173">
        <v>17612.400000000001</v>
      </c>
      <c r="O4173">
        <v>0</v>
      </c>
      <c r="P4173">
        <v>0</v>
      </c>
      <c r="Q4173">
        <v>6284.61</v>
      </c>
      <c r="R4173">
        <v>0</v>
      </c>
      <c r="S4173">
        <v>11327.79</v>
      </c>
    </row>
    <row r="4174" spans="1:19" x14ac:dyDescent="0.35">
      <c r="A4174">
        <v>2024</v>
      </c>
      <c r="B4174" t="s">
        <v>6394</v>
      </c>
      <c r="C4174">
        <v>62</v>
      </c>
      <c r="D4174">
        <v>2</v>
      </c>
      <c r="E4174">
        <v>5</v>
      </c>
      <c r="F4174" t="s">
        <v>765</v>
      </c>
      <c r="G4174" t="s">
        <v>6650</v>
      </c>
      <c r="H4174">
        <v>7</v>
      </c>
      <c r="I4174">
        <v>101008</v>
      </c>
      <c r="J4174">
        <v>10405.129999999999</v>
      </c>
      <c r="K4174" t="s">
        <v>7309</v>
      </c>
      <c r="L4174">
        <v>0</v>
      </c>
      <c r="M4174" t="s">
        <v>5520</v>
      </c>
      <c r="N4174">
        <v>27682.04</v>
      </c>
      <c r="O4174">
        <v>13943.63</v>
      </c>
      <c r="P4174">
        <v>0</v>
      </c>
      <c r="Q4174">
        <v>12018.62</v>
      </c>
      <c r="R4174">
        <v>0</v>
      </c>
      <c r="S4174">
        <v>29607.05</v>
      </c>
    </row>
    <row r="4175" spans="1:19" x14ac:dyDescent="0.35">
      <c r="A4175">
        <v>2024</v>
      </c>
      <c r="B4175" t="s">
        <v>6394</v>
      </c>
      <c r="C4175">
        <v>62</v>
      </c>
      <c r="D4175">
        <v>2</v>
      </c>
      <c r="E4175">
        <v>7</v>
      </c>
      <c r="F4175" t="s">
        <v>278</v>
      </c>
      <c r="G4175" t="s">
        <v>6652</v>
      </c>
      <c r="H4175">
        <v>7</v>
      </c>
      <c r="I4175">
        <v>101008</v>
      </c>
      <c r="J4175">
        <v>101008</v>
      </c>
      <c r="K4175" t="s">
        <v>7309</v>
      </c>
      <c r="L4175">
        <v>0</v>
      </c>
      <c r="M4175" t="s">
        <v>5520</v>
      </c>
      <c r="N4175">
        <v>29769.98</v>
      </c>
      <c r="O4175">
        <v>24577</v>
      </c>
      <c r="P4175">
        <v>0</v>
      </c>
      <c r="Q4175">
        <v>22070.97</v>
      </c>
      <c r="R4175">
        <v>0</v>
      </c>
      <c r="S4175">
        <v>32276.01</v>
      </c>
    </row>
    <row r="4176" spans="1:19" x14ac:dyDescent="0.35">
      <c r="A4176">
        <v>2024</v>
      </c>
      <c r="B4176" t="s">
        <v>5778</v>
      </c>
      <c r="C4176">
        <v>63</v>
      </c>
      <c r="D4176">
        <v>2</v>
      </c>
      <c r="E4176">
        <v>1</v>
      </c>
      <c r="F4176" t="s">
        <v>354</v>
      </c>
      <c r="G4176" t="s">
        <v>7324</v>
      </c>
      <c r="H4176">
        <v>7</v>
      </c>
      <c r="I4176">
        <v>101008</v>
      </c>
      <c r="J4176">
        <v>2</v>
      </c>
      <c r="K4176" t="s">
        <v>7309</v>
      </c>
      <c r="L4176">
        <v>0</v>
      </c>
      <c r="M4176" t="s">
        <v>5520</v>
      </c>
      <c r="N4176">
        <v>37203.370000000003</v>
      </c>
      <c r="O4176">
        <v>24223.919999999998</v>
      </c>
      <c r="P4176">
        <v>0</v>
      </c>
      <c r="Q4176">
        <v>22173</v>
      </c>
      <c r="R4176">
        <v>0</v>
      </c>
      <c r="S4176">
        <v>39254.29</v>
      </c>
    </row>
    <row r="4177" spans="1:19" x14ac:dyDescent="0.35">
      <c r="A4177">
        <v>2024</v>
      </c>
      <c r="B4177" t="s">
        <v>5778</v>
      </c>
      <c r="C4177">
        <v>63</v>
      </c>
      <c r="D4177">
        <v>2</v>
      </c>
      <c r="E4177">
        <v>2</v>
      </c>
      <c r="F4177" t="s">
        <v>254</v>
      </c>
      <c r="G4177" t="s">
        <v>7325</v>
      </c>
      <c r="H4177">
        <v>7</v>
      </c>
      <c r="I4177">
        <v>101008</v>
      </c>
      <c r="J4177">
        <v>2</v>
      </c>
      <c r="K4177" t="s">
        <v>7309</v>
      </c>
      <c r="L4177">
        <v>0</v>
      </c>
      <c r="M4177" t="s">
        <v>5520</v>
      </c>
      <c r="N4177">
        <v>23867.56</v>
      </c>
      <c r="O4177">
        <v>45518.86</v>
      </c>
      <c r="P4177">
        <v>0</v>
      </c>
      <c r="Q4177">
        <v>37259.29</v>
      </c>
      <c r="R4177">
        <v>0</v>
      </c>
      <c r="S4177">
        <v>32127.13</v>
      </c>
    </row>
    <row r="4178" spans="1:19" x14ac:dyDescent="0.35">
      <c r="A4178">
        <v>2024</v>
      </c>
      <c r="B4178" t="s">
        <v>5778</v>
      </c>
      <c r="C4178">
        <v>63</v>
      </c>
      <c r="D4178">
        <v>2</v>
      </c>
      <c r="E4178">
        <v>3</v>
      </c>
      <c r="F4178" t="s">
        <v>766</v>
      </c>
      <c r="G4178" t="s">
        <v>5779</v>
      </c>
      <c r="H4178">
        <v>7</v>
      </c>
      <c r="I4178">
        <v>101008</v>
      </c>
      <c r="J4178">
        <v>9</v>
      </c>
      <c r="K4178" t="s">
        <v>7309</v>
      </c>
      <c r="L4178">
        <v>0</v>
      </c>
      <c r="M4178" t="s">
        <v>5520</v>
      </c>
      <c r="N4178">
        <v>22828.26</v>
      </c>
      <c r="O4178">
        <v>22204.13</v>
      </c>
      <c r="P4178">
        <v>0</v>
      </c>
      <c r="Q4178">
        <v>22673.07</v>
      </c>
      <c r="R4178">
        <v>0</v>
      </c>
      <c r="S4178">
        <v>22359.32</v>
      </c>
    </row>
    <row r="4179" spans="1:19" x14ac:dyDescent="0.35">
      <c r="A4179">
        <v>2024</v>
      </c>
      <c r="B4179" t="s">
        <v>5778</v>
      </c>
      <c r="C4179">
        <v>63</v>
      </c>
      <c r="D4179">
        <v>2</v>
      </c>
      <c r="E4179">
        <v>4</v>
      </c>
      <c r="F4179" t="s">
        <v>546</v>
      </c>
      <c r="G4179" t="s">
        <v>6453</v>
      </c>
      <c r="H4179">
        <v>7</v>
      </c>
      <c r="I4179">
        <v>101008</v>
      </c>
      <c r="J4179">
        <v>2</v>
      </c>
      <c r="K4179" t="s">
        <v>7309</v>
      </c>
      <c r="L4179">
        <v>0</v>
      </c>
      <c r="M4179" t="s">
        <v>5520</v>
      </c>
      <c r="N4179">
        <v>29805.119999999999</v>
      </c>
      <c r="O4179">
        <v>14092.62</v>
      </c>
      <c r="P4179">
        <v>0</v>
      </c>
      <c r="Q4179">
        <v>13686.7</v>
      </c>
      <c r="R4179">
        <v>0</v>
      </c>
      <c r="S4179">
        <v>30211.040000000001</v>
      </c>
    </row>
    <row r="4180" spans="1:19" x14ac:dyDescent="0.35">
      <c r="A4180">
        <v>2024</v>
      </c>
      <c r="B4180" t="s">
        <v>5778</v>
      </c>
      <c r="C4180">
        <v>63</v>
      </c>
      <c r="D4180">
        <v>2</v>
      </c>
      <c r="E4180">
        <v>5</v>
      </c>
      <c r="F4180" t="s">
        <v>311</v>
      </c>
      <c r="G4180" t="s">
        <v>7326</v>
      </c>
      <c r="H4180">
        <v>7</v>
      </c>
      <c r="I4180">
        <v>101008</v>
      </c>
      <c r="J4180">
        <v>1</v>
      </c>
      <c r="K4180" t="s">
        <v>7309</v>
      </c>
      <c r="L4180">
        <v>0</v>
      </c>
      <c r="M4180" t="s">
        <v>5520</v>
      </c>
      <c r="N4180">
        <v>30217.06</v>
      </c>
      <c r="O4180">
        <v>23390.22</v>
      </c>
      <c r="P4180">
        <v>0</v>
      </c>
      <c r="Q4180">
        <v>23285.62</v>
      </c>
      <c r="R4180">
        <v>0</v>
      </c>
      <c r="S4180">
        <v>30321.66</v>
      </c>
    </row>
    <row r="4181" spans="1:19" x14ac:dyDescent="0.35">
      <c r="A4181">
        <v>2024</v>
      </c>
      <c r="B4181" t="s">
        <v>5778</v>
      </c>
      <c r="C4181">
        <v>63</v>
      </c>
      <c r="D4181">
        <v>2</v>
      </c>
      <c r="E4181">
        <v>6</v>
      </c>
      <c r="F4181" t="s">
        <v>314</v>
      </c>
      <c r="G4181" t="s">
        <v>7015</v>
      </c>
      <c r="H4181">
        <v>7</v>
      </c>
      <c r="I4181">
        <v>101008</v>
      </c>
      <c r="J4181">
        <v>1</v>
      </c>
      <c r="K4181" t="s">
        <v>7309</v>
      </c>
      <c r="L4181">
        <v>0</v>
      </c>
      <c r="M4181" t="s">
        <v>5520</v>
      </c>
      <c r="N4181">
        <v>14586.68</v>
      </c>
      <c r="O4181">
        <v>17092.98</v>
      </c>
      <c r="P4181">
        <v>0</v>
      </c>
      <c r="Q4181">
        <v>11932.63</v>
      </c>
      <c r="R4181">
        <v>0</v>
      </c>
      <c r="S4181">
        <v>19747.03</v>
      </c>
    </row>
    <row r="4182" spans="1:19" x14ac:dyDescent="0.35">
      <c r="A4182">
        <v>2024</v>
      </c>
      <c r="B4182" t="s">
        <v>5778</v>
      </c>
      <c r="C4182">
        <v>63</v>
      </c>
      <c r="D4182">
        <v>2</v>
      </c>
      <c r="E4182">
        <v>7</v>
      </c>
      <c r="F4182" t="s">
        <v>262</v>
      </c>
      <c r="G4182" t="s">
        <v>6653</v>
      </c>
      <c r="H4182">
        <v>7</v>
      </c>
      <c r="I4182">
        <v>101008</v>
      </c>
      <c r="J4182">
        <v>4</v>
      </c>
      <c r="K4182" t="s">
        <v>7309</v>
      </c>
      <c r="L4182">
        <v>0</v>
      </c>
      <c r="M4182" t="s">
        <v>5520</v>
      </c>
      <c r="N4182">
        <v>161381.35999999999</v>
      </c>
      <c r="O4182">
        <v>20200.96</v>
      </c>
      <c r="P4182">
        <v>0</v>
      </c>
      <c r="Q4182">
        <v>15868.6</v>
      </c>
      <c r="R4182">
        <v>0</v>
      </c>
      <c r="S4182">
        <v>165713.72</v>
      </c>
    </row>
    <row r="4183" spans="1:19" x14ac:dyDescent="0.35">
      <c r="A4183">
        <v>2024</v>
      </c>
      <c r="B4183" t="s">
        <v>5778</v>
      </c>
      <c r="C4183">
        <v>63</v>
      </c>
      <c r="D4183">
        <v>2</v>
      </c>
      <c r="E4183">
        <v>8</v>
      </c>
      <c r="F4183" t="s">
        <v>533</v>
      </c>
      <c r="G4183" t="s">
        <v>7017</v>
      </c>
      <c r="H4183">
        <v>7</v>
      </c>
      <c r="I4183">
        <v>101008</v>
      </c>
      <c r="J4183">
        <v>3</v>
      </c>
      <c r="K4183" t="s">
        <v>7309</v>
      </c>
      <c r="L4183">
        <v>0</v>
      </c>
      <c r="M4183" t="s">
        <v>5520</v>
      </c>
      <c r="N4183">
        <v>53245.22</v>
      </c>
      <c r="O4183">
        <v>18541.169999999998</v>
      </c>
      <c r="P4183">
        <v>0</v>
      </c>
      <c r="Q4183">
        <v>18817.080000000002</v>
      </c>
      <c r="R4183">
        <v>0</v>
      </c>
      <c r="S4183">
        <v>52969.31</v>
      </c>
    </row>
    <row r="4184" spans="1:19" x14ac:dyDescent="0.35">
      <c r="A4184">
        <v>2024</v>
      </c>
      <c r="B4184" t="s">
        <v>5532</v>
      </c>
      <c r="C4184">
        <v>64</v>
      </c>
      <c r="D4184">
        <v>2</v>
      </c>
      <c r="E4184">
        <v>3</v>
      </c>
      <c r="F4184" t="s">
        <v>300</v>
      </c>
      <c r="G4184" t="s">
        <v>6074</v>
      </c>
      <c r="H4184">
        <v>7</v>
      </c>
      <c r="I4184">
        <v>101008</v>
      </c>
      <c r="J4184">
        <v>5</v>
      </c>
      <c r="K4184" t="s">
        <v>7309</v>
      </c>
      <c r="L4184">
        <v>0</v>
      </c>
      <c r="M4184" t="s">
        <v>5520</v>
      </c>
      <c r="N4184">
        <v>67459.34</v>
      </c>
      <c r="O4184">
        <v>55560.54</v>
      </c>
      <c r="P4184">
        <v>0</v>
      </c>
      <c r="Q4184">
        <v>42746.48</v>
      </c>
      <c r="R4184">
        <v>0</v>
      </c>
      <c r="S4184">
        <v>80273.399999999994</v>
      </c>
    </row>
    <row r="4185" spans="1:19" x14ac:dyDescent="0.35">
      <c r="A4185">
        <v>2024</v>
      </c>
      <c r="B4185" t="s">
        <v>5532</v>
      </c>
      <c r="C4185">
        <v>64</v>
      </c>
      <c r="D4185">
        <v>2</v>
      </c>
      <c r="E4185">
        <v>5</v>
      </c>
      <c r="F4185" t="s">
        <v>626</v>
      </c>
      <c r="G4185" t="s">
        <v>6076</v>
      </c>
      <c r="H4185">
        <v>7</v>
      </c>
      <c r="I4185">
        <v>101008</v>
      </c>
      <c r="J4185">
        <v>4</v>
      </c>
      <c r="K4185" t="s">
        <v>7309</v>
      </c>
      <c r="L4185">
        <v>0</v>
      </c>
      <c r="M4185" t="s">
        <v>5520</v>
      </c>
      <c r="N4185">
        <v>58369.19</v>
      </c>
      <c r="O4185">
        <v>38366.339999999997</v>
      </c>
      <c r="P4185">
        <v>0</v>
      </c>
      <c r="Q4185">
        <v>47817.39</v>
      </c>
      <c r="R4185">
        <v>0</v>
      </c>
      <c r="S4185">
        <v>48918.14</v>
      </c>
    </row>
    <row r="4186" spans="1:19" x14ac:dyDescent="0.35">
      <c r="A4186">
        <v>2024</v>
      </c>
      <c r="B4186" t="s">
        <v>5532</v>
      </c>
      <c r="C4186">
        <v>64</v>
      </c>
      <c r="D4186">
        <v>2</v>
      </c>
      <c r="E4186">
        <v>9</v>
      </c>
      <c r="F4186" t="s">
        <v>768</v>
      </c>
      <c r="G4186" t="s">
        <v>5622</v>
      </c>
      <c r="H4186">
        <v>7</v>
      </c>
      <c r="I4186">
        <v>101008</v>
      </c>
      <c r="J4186">
        <v>7</v>
      </c>
      <c r="K4186" t="s">
        <v>7309</v>
      </c>
      <c r="L4186">
        <v>0</v>
      </c>
      <c r="M4186" t="s">
        <v>5520</v>
      </c>
      <c r="N4186">
        <v>139917.21</v>
      </c>
      <c r="O4186">
        <v>124497.76</v>
      </c>
      <c r="P4186">
        <v>0</v>
      </c>
      <c r="Q4186">
        <v>83615.460000000006</v>
      </c>
      <c r="R4186">
        <v>0</v>
      </c>
      <c r="S4186">
        <v>180799.51</v>
      </c>
    </row>
    <row r="4187" spans="1:19" x14ac:dyDescent="0.35">
      <c r="A4187">
        <v>2024</v>
      </c>
      <c r="B4187" t="s">
        <v>5532</v>
      </c>
      <c r="C4187">
        <v>64</v>
      </c>
      <c r="D4187">
        <v>2</v>
      </c>
      <c r="E4187">
        <v>12</v>
      </c>
      <c r="F4187" t="s">
        <v>769</v>
      </c>
      <c r="G4187" t="s">
        <v>6078</v>
      </c>
      <c r="H4187">
        <v>7</v>
      </c>
      <c r="I4187">
        <v>101008</v>
      </c>
      <c r="J4187">
        <v>101</v>
      </c>
      <c r="K4187" t="s">
        <v>7309</v>
      </c>
      <c r="L4187">
        <v>0</v>
      </c>
      <c r="M4187" t="s">
        <v>5520</v>
      </c>
      <c r="N4187">
        <v>55642.97</v>
      </c>
      <c r="O4187">
        <v>67480.61</v>
      </c>
      <c r="P4187">
        <v>0</v>
      </c>
      <c r="Q4187">
        <v>52310.86</v>
      </c>
      <c r="R4187">
        <v>0</v>
      </c>
      <c r="S4187">
        <v>70812.72</v>
      </c>
    </row>
    <row r="4188" spans="1:19" x14ac:dyDescent="0.35">
      <c r="A4188">
        <v>2024</v>
      </c>
      <c r="B4188" t="s">
        <v>6079</v>
      </c>
      <c r="C4188">
        <v>65</v>
      </c>
      <c r="D4188">
        <v>2</v>
      </c>
      <c r="E4188">
        <v>1</v>
      </c>
      <c r="F4188" t="s">
        <v>770</v>
      </c>
      <c r="G4188" t="s">
        <v>7169</v>
      </c>
      <c r="H4188">
        <v>7</v>
      </c>
      <c r="I4188">
        <v>101008</v>
      </c>
      <c r="J4188">
        <v>3</v>
      </c>
      <c r="K4188" t="s">
        <v>7309</v>
      </c>
      <c r="L4188">
        <v>0</v>
      </c>
      <c r="M4188" t="s">
        <v>5520</v>
      </c>
      <c r="N4188">
        <v>58311.839999999997</v>
      </c>
      <c r="O4188">
        <v>22547.119999999999</v>
      </c>
      <c r="P4188">
        <v>0</v>
      </c>
      <c r="Q4188">
        <v>13112.95</v>
      </c>
      <c r="R4188">
        <v>0</v>
      </c>
      <c r="S4188">
        <v>67746.009999999995</v>
      </c>
    </row>
    <row r="4189" spans="1:19" x14ac:dyDescent="0.35">
      <c r="A4189">
        <v>2024</v>
      </c>
      <c r="B4189" t="s">
        <v>6079</v>
      </c>
      <c r="C4189">
        <v>65</v>
      </c>
      <c r="D4189">
        <v>2</v>
      </c>
      <c r="E4189">
        <v>3</v>
      </c>
      <c r="F4189" t="s">
        <v>391</v>
      </c>
      <c r="G4189" t="s">
        <v>7170</v>
      </c>
      <c r="H4189">
        <v>7</v>
      </c>
      <c r="I4189">
        <v>101008</v>
      </c>
      <c r="J4189">
        <v>3</v>
      </c>
      <c r="K4189" t="s">
        <v>7309</v>
      </c>
      <c r="L4189">
        <v>0</v>
      </c>
      <c r="M4189" t="s">
        <v>5520</v>
      </c>
      <c r="N4189">
        <v>50098.09</v>
      </c>
      <c r="O4189">
        <v>16008.22</v>
      </c>
      <c r="P4189">
        <v>0</v>
      </c>
      <c r="Q4189">
        <v>16788.189999999999</v>
      </c>
      <c r="R4189">
        <v>0</v>
      </c>
      <c r="S4189">
        <v>49318.12</v>
      </c>
    </row>
    <row r="4190" spans="1:19" x14ac:dyDescent="0.35">
      <c r="A4190">
        <v>2024</v>
      </c>
      <c r="B4190" t="s">
        <v>6079</v>
      </c>
      <c r="C4190">
        <v>65</v>
      </c>
      <c r="D4190">
        <v>2</v>
      </c>
      <c r="E4190">
        <v>4</v>
      </c>
      <c r="F4190" t="s">
        <v>772</v>
      </c>
      <c r="G4190" t="s">
        <v>6080</v>
      </c>
      <c r="H4190">
        <v>7</v>
      </c>
      <c r="I4190">
        <v>101008</v>
      </c>
      <c r="J4190">
        <v>6</v>
      </c>
      <c r="K4190" t="s">
        <v>7309</v>
      </c>
      <c r="L4190">
        <v>0</v>
      </c>
      <c r="M4190" t="s">
        <v>5520</v>
      </c>
      <c r="N4190">
        <v>28987.26</v>
      </c>
      <c r="O4190">
        <v>35548.03</v>
      </c>
      <c r="P4190">
        <v>0</v>
      </c>
      <c r="Q4190">
        <v>22001.01</v>
      </c>
      <c r="R4190">
        <v>0</v>
      </c>
      <c r="S4190">
        <v>42534.28</v>
      </c>
    </row>
    <row r="4191" spans="1:19" x14ac:dyDescent="0.35">
      <c r="A4191">
        <v>2024</v>
      </c>
      <c r="B4191" t="s">
        <v>6079</v>
      </c>
      <c r="C4191">
        <v>65</v>
      </c>
      <c r="D4191">
        <v>2</v>
      </c>
      <c r="E4191">
        <v>5</v>
      </c>
      <c r="F4191" t="s">
        <v>773</v>
      </c>
      <c r="G4191" t="s">
        <v>6654</v>
      </c>
      <c r="H4191">
        <v>7</v>
      </c>
      <c r="I4191">
        <v>101008</v>
      </c>
      <c r="J4191">
        <v>6</v>
      </c>
      <c r="K4191" t="s">
        <v>7309</v>
      </c>
      <c r="L4191">
        <v>0</v>
      </c>
      <c r="M4191" t="s">
        <v>5520</v>
      </c>
      <c r="N4191">
        <v>57624.61</v>
      </c>
      <c r="O4191">
        <v>54746.45</v>
      </c>
      <c r="P4191">
        <v>0</v>
      </c>
      <c r="Q4191">
        <v>30812.13</v>
      </c>
      <c r="R4191">
        <v>0</v>
      </c>
      <c r="S4191">
        <v>81558.929999999993</v>
      </c>
    </row>
    <row r="4192" spans="1:19" x14ac:dyDescent="0.35">
      <c r="A4192">
        <v>2024</v>
      </c>
      <c r="B4192" t="s">
        <v>6079</v>
      </c>
      <c r="C4192">
        <v>65</v>
      </c>
      <c r="D4192">
        <v>2</v>
      </c>
      <c r="E4192">
        <v>8</v>
      </c>
      <c r="F4192" t="s">
        <v>776</v>
      </c>
      <c r="G4192" t="s">
        <v>6655</v>
      </c>
      <c r="H4192">
        <v>7</v>
      </c>
      <c r="I4192">
        <v>101008</v>
      </c>
      <c r="J4192">
        <v>4</v>
      </c>
      <c r="K4192" t="s">
        <v>7309</v>
      </c>
      <c r="L4192">
        <v>0</v>
      </c>
      <c r="M4192" t="s">
        <v>5520</v>
      </c>
      <c r="N4192">
        <v>148743.97</v>
      </c>
      <c r="O4192">
        <v>78170.55</v>
      </c>
      <c r="P4192">
        <v>0</v>
      </c>
      <c r="Q4192">
        <v>25921.48</v>
      </c>
      <c r="R4192">
        <v>0</v>
      </c>
      <c r="S4192">
        <v>200993.04</v>
      </c>
    </row>
    <row r="4193" spans="1:19" x14ac:dyDescent="0.35">
      <c r="A4193">
        <v>2024</v>
      </c>
      <c r="B4193" t="s">
        <v>6079</v>
      </c>
      <c r="C4193">
        <v>65</v>
      </c>
      <c r="D4193">
        <v>2</v>
      </c>
      <c r="E4193">
        <v>10</v>
      </c>
      <c r="F4193" t="s">
        <v>614</v>
      </c>
      <c r="G4193" t="s">
        <v>6082</v>
      </c>
      <c r="H4193">
        <v>7</v>
      </c>
      <c r="I4193">
        <v>101008</v>
      </c>
      <c r="J4193">
        <v>4</v>
      </c>
      <c r="K4193" t="s">
        <v>7309</v>
      </c>
      <c r="L4193">
        <v>0</v>
      </c>
      <c r="M4193" t="s">
        <v>5520</v>
      </c>
      <c r="N4193">
        <v>105223.64</v>
      </c>
      <c r="O4193">
        <v>33235.24</v>
      </c>
      <c r="P4193">
        <v>0</v>
      </c>
      <c r="Q4193">
        <v>15203.61</v>
      </c>
      <c r="R4193">
        <v>0</v>
      </c>
      <c r="S4193">
        <v>123255.27</v>
      </c>
    </row>
    <row r="4194" spans="1:19" x14ac:dyDescent="0.35">
      <c r="A4194">
        <v>2024</v>
      </c>
      <c r="B4194" t="s">
        <v>5721</v>
      </c>
      <c r="C4194">
        <v>66</v>
      </c>
      <c r="D4194">
        <v>2</v>
      </c>
      <c r="E4194">
        <v>2</v>
      </c>
      <c r="F4194" t="s">
        <v>521</v>
      </c>
      <c r="G4194" t="s">
        <v>6656</v>
      </c>
      <c r="H4194">
        <v>7</v>
      </c>
      <c r="I4194">
        <v>101008</v>
      </c>
      <c r="J4194">
        <v>3</v>
      </c>
      <c r="K4194" t="s">
        <v>7309</v>
      </c>
      <c r="L4194">
        <v>0</v>
      </c>
      <c r="M4194" t="s">
        <v>5520</v>
      </c>
      <c r="N4194">
        <v>117150.47</v>
      </c>
      <c r="O4194">
        <v>19237.46</v>
      </c>
      <c r="P4194">
        <v>0</v>
      </c>
      <c r="Q4194">
        <v>24140.29</v>
      </c>
      <c r="R4194">
        <v>0</v>
      </c>
      <c r="S4194">
        <v>112247.64</v>
      </c>
    </row>
    <row r="4195" spans="1:19" x14ac:dyDescent="0.35">
      <c r="A4195">
        <v>2024</v>
      </c>
      <c r="B4195" t="s">
        <v>5721</v>
      </c>
      <c r="C4195">
        <v>66</v>
      </c>
      <c r="D4195">
        <v>2</v>
      </c>
      <c r="E4195">
        <v>5</v>
      </c>
      <c r="F4195" t="s">
        <v>717</v>
      </c>
      <c r="G4195" t="s">
        <v>6657</v>
      </c>
      <c r="H4195">
        <v>7</v>
      </c>
      <c r="I4195">
        <v>101008</v>
      </c>
      <c r="J4195">
        <v>3</v>
      </c>
      <c r="K4195" t="s">
        <v>7309</v>
      </c>
      <c r="L4195">
        <v>0</v>
      </c>
      <c r="M4195" t="s">
        <v>5520</v>
      </c>
      <c r="N4195">
        <v>103852.39</v>
      </c>
      <c r="O4195">
        <v>28976.68</v>
      </c>
      <c r="P4195">
        <v>0</v>
      </c>
      <c r="Q4195">
        <v>19081.89</v>
      </c>
      <c r="R4195">
        <v>0</v>
      </c>
      <c r="S4195">
        <v>113747.18</v>
      </c>
    </row>
    <row r="4196" spans="1:19" x14ac:dyDescent="0.35">
      <c r="A4196">
        <v>2024</v>
      </c>
      <c r="B4196" t="s">
        <v>5721</v>
      </c>
      <c r="C4196">
        <v>66</v>
      </c>
      <c r="D4196">
        <v>2</v>
      </c>
      <c r="E4196">
        <v>8</v>
      </c>
      <c r="F4196" t="s">
        <v>778</v>
      </c>
      <c r="G4196" t="s">
        <v>6658</v>
      </c>
      <c r="H4196">
        <v>7</v>
      </c>
      <c r="I4196">
        <v>101008</v>
      </c>
      <c r="J4196">
        <v>4</v>
      </c>
      <c r="K4196" t="s">
        <v>7309</v>
      </c>
      <c r="L4196">
        <v>0</v>
      </c>
      <c r="M4196" t="s">
        <v>5520</v>
      </c>
      <c r="N4196">
        <v>50790.3</v>
      </c>
      <c r="O4196">
        <v>20449.75</v>
      </c>
      <c r="P4196">
        <v>0</v>
      </c>
      <c r="Q4196">
        <v>15880.52</v>
      </c>
      <c r="R4196">
        <v>0</v>
      </c>
      <c r="S4196">
        <v>55359.53</v>
      </c>
    </row>
    <row r="4197" spans="1:19" x14ac:dyDescent="0.35">
      <c r="A4197">
        <v>2024</v>
      </c>
      <c r="B4197" t="s">
        <v>5721</v>
      </c>
      <c r="C4197">
        <v>66</v>
      </c>
      <c r="D4197">
        <v>2</v>
      </c>
      <c r="E4197">
        <v>12</v>
      </c>
      <c r="F4197" t="s">
        <v>779</v>
      </c>
      <c r="G4197" t="s">
        <v>6083</v>
      </c>
      <c r="H4197">
        <v>7</v>
      </c>
      <c r="I4197">
        <v>101008</v>
      </c>
      <c r="J4197">
        <v>4</v>
      </c>
      <c r="K4197" t="s">
        <v>7309</v>
      </c>
      <c r="L4197">
        <v>0</v>
      </c>
      <c r="M4197" t="s">
        <v>5520</v>
      </c>
      <c r="N4197">
        <v>238390.56</v>
      </c>
      <c r="O4197">
        <v>78014.05</v>
      </c>
      <c r="P4197">
        <v>0</v>
      </c>
      <c r="Q4197">
        <v>60114.53</v>
      </c>
      <c r="R4197">
        <v>0</v>
      </c>
      <c r="S4197">
        <v>256290.08</v>
      </c>
    </row>
    <row r="4198" spans="1:19" x14ac:dyDescent="0.35">
      <c r="A4198">
        <v>2024</v>
      </c>
      <c r="B4198" t="s">
        <v>6084</v>
      </c>
      <c r="C4198">
        <v>67</v>
      </c>
      <c r="D4198">
        <v>2</v>
      </c>
      <c r="E4198">
        <v>1</v>
      </c>
      <c r="F4198" t="s">
        <v>431</v>
      </c>
      <c r="G4198" t="s">
        <v>7171</v>
      </c>
      <c r="H4198">
        <v>7</v>
      </c>
      <c r="I4198">
        <v>101008</v>
      </c>
      <c r="J4198">
        <v>2</v>
      </c>
      <c r="K4198" t="s">
        <v>7309</v>
      </c>
      <c r="L4198">
        <v>0</v>
      </c>
      <c r="M4198" t="s">
        <v>5520</v>
      </c>
      <c r="N4198">
        <v>36961.410000000003</v>
      </c>
      <c r="O4198">
        <v>19679.7</v>
      </c>
      <c r="P4198">
        <v>0</v>
      </c>
      <c r="Q4198">
        <v>14742.12</v>
      </c>
      <c r="R4198">
        <v>0</v>
      </c>
      <c r="S4198">
        <v>41898.99</v>
      </c>
    </row>
    <row r="4199" spans="1:19" x14ac:dyDescent="0.35">
      <c r="A4199">
        <v>2024</v>
      </c>
      <c r="B4199" t="s">
        <v>6084</v>
      </c>
      <c r="C4199">
        <v>67</v>
      </c>
      <c r="D4199">
        <v>2</v>
      </c>
      <c r="E4199">
        <v>2</v>
      </c>
      <c r="F4199" t="s">
        <v>780</v>
      </c>
      <c r="G4199" t="s">
        <v>6085</v>
      </c>
      <c r="H4199">
        <v>7</v>
      </c>
      <c r="I4199">
        <v>101008</v>
      </c>
      <c r="J4199">
        <v>4</v>
      </c>
      <c r="K4199" t="s">
        <v>7309</v>
      </c>
      <c r="L4199">
        <v>0</v>
      </c>
      <c r="M4199" t="s">
        <v>5520</v>
      </c>
      <c r="N4199">
        <v>111434.25</v>
      </c>
      <c r="O4199">
        <v>63759.66</v>
      </c>
      <c r="P4199">
        <v>0</v>
      </c>
      <c r="Q4199">
        <v>39734.85</v>
      </c>
      <c r="R4199">
        <v>0</v>
      </c>
      <c r="S4199">
        <v>135459.06</v>
      </c>
    </row>
    <row r="4200" spans="1:19" x14ac:dyDescent="0.35">
      <c r="A4200">
        <v>2024</v>
      </c>
      <c r="B4200" t="s">
        <v>6084</v>
      </c>
      <c r="C4200">
        <v>67</v>
      </c>
      <c r="D4200">
        <v>2</v>
      </c>
      <c r="E4200">
        <v>3</v>
      </c>
      <c r="F4200" t="s">
        <v>781</v>
      </c>
      <c r="G4200" t="s">
        <v>7172</v>
      </c>
      <c r="H4200">
        <v>7</v>
      </c>
      <c r="I4200">
        <v>101008</v>
      </c>
      <c r="J4200">
        <v>2</v>
      </c>
      <c r="K4200" t="s">
        <v>7309</v>
      </c>
      <c r="L4200">
        <v>0</v>
      </c>
      <c r="M4200" t="s">
        <v>5520</v>
      </c>
      <c r="N4200">
        <v>73928.38</v>
      </c>
      <c r="O4200">
        <v>26539.65</v>
      </c>
      <c r="P4200">
        <v>0</v>
      </c>
      <c r="Q4200">
        <v>21254.37</v>
      </c>
      <c r="R4200">
        <v>0</v>
      </c>
      <c r="S4200">
        <v>79213.66</v>
      </c>
    </row>
    <row r="4201" spans="1:19" x14ac:dyDescent="0.35">
      <c r="A4201">
        <v>2024</v>
      </c>
      <c r="B4201" t="s">
        <v>6084</v>
      </c>
      <c r="C4201">
        <v>67</v>
      </c>
      <c r="D4201">
        <v>2</v>
      </c>
      <c r="E4201">
        <v>4</v>
      </c>
      <c r="F4201" t="s">
        <v>555</v>
      </c>
      <c r="G4201" t="s">
        <v>7173</v>
      </c>
      <c r="H4201">
        <v>7</v>
      </c>
      <c r="I4201">
        <v>101008</v>
      </c>
      <c r="J4201">
        <v>3</v>
      </c>
      <c r="K4201" t="s">
        <v>7309</v>
      </c>
      <c r="L4201">
        <v>0</v>
      </c>
      <c r="M4201" t="s">
        <v>5520</v>
      </c>
      <c r="N4201">
        <v>30247.18</v>
      </c>
      <c r="O4201">
        <v>23091.74</v>
      </c>
      <c r="P4201">
        <v>0</v>
      </c>
      <c r="Q4201">
        <v>14993.04</v>
      </c>
      <c r="R4201">
        <v>0</v>
      </c>
      <c r="S4201">
        <v>38345.879999999997</v>
      </c>
    </row>
    <row r="4202" spans="1:19" x14ac:dyDescent="0.35">
      <c r="A4202">
        <v>2024</v>
      </c>
      <c r="B4202" t="s">
        <v>6084</v>
      </c>
      <c r="C4202">
        <v>67</v>
      </c>
      <c r="D4202">
        <v>2</v>
      </c>
      <c r="E4202">
        <v>5</v>
      </c>
      <c r="F4202" t="s">
        <v>782</v>
      </c>
      <c r="G4202" t="s">
        <v>6086</v>
      </c>
      <c r="H4202">
        <v>7</v>
      </c>
      <c r="I4202">
        <v>101008</v>
      </c>
      <c r="J4202">
        <v>4</v>
      </c>
      <c r="K4202" t="s">
        <v>7309</v>
      </c>
      <c r="L4202">
        <v>0</v>
      </c>
      <c r="M4202" t="s">
        <v>5520</v>
      </c>
      <c r="N4202">
        <v>405931.82</v>
      </c>
      <c r="O4202">
        <v>141588.15</v>
      </c>
      <c r="P4202">
        <v>0</v>
      </c>
      <c r="Q4202">
        <v>56008.7</v>
      </c>
      <c r="R4202">
        <v>0</v>
      </c>
      <c r="S4202">
        <v>491511.27</v>
      </c>
    </row>
    <row r="4203" spans="1:19" x14ac:dyDescent="0.35">
      <c r="A4203">
        <v>2024</v>
      </c>
      <c r="B4203" t="s">
        <v>6084</v>
      </c>
      <c r="C4203">
        <v>67</v>
      </c>
      <c r="D4203">
        <v>2</v>
      </c>
      <c r="E4203">
        <v>6</v>
      </c>
      <c r="F4203" t="s">
        <v>300</v>
      </c>
      <c r="G4203" t="s">
        <v>7327</v>
      </c>
      <c r="H4203">
        <v>7</v>
      </c>
      <c r="I4203">
        <v>101008</v>
      </c>
      <c r="J4203">
        <v>2</v>
      </c>
      <c r="K4203" t="s">
        <v>7309</v>
      </c>
      <c r="L4203">
        <v>0</v>
      </c>
      <c r="M4203" t="s">
        <v>5520</v>
      </c>
      <c r="N4203">
        <v>16326.07</v>
      </c>
      <c r="O4203">
        <v>24185.96</v>
      </c>
      <c r="P4203">
        <v>0</v>
      </c>
      <c r="Q4203">
        <v>18432.82</v>
      </c>
      <c r="R4203">
        <v>0</v>
      </c>
      <c r="S4203">
        <v>22079.21</v>
      </c>
    </row>
    <row r="4204" spans="1:19" x14ac:dyDescent="0.35">
      <c r="A4204">
        <v>2024</v>
      </c>
      <c r="B4204" t="s">
        <v>6084</v>
      </c>
      <c r="C4204">
        <v>67</v>
      </c>
      <c r="D4204">
        <v>2</v>
      </c>
      <c r="E4204">
        <v>7</v>
      </c>
      <c r="F4204" t="s">
        <v>254</v>
      </c>
      <c r="G4204" t="s">
        <v>6087</v>
      </c>
      <c r="H4204">
        <v>7</v>
      </c>
      <c r="I4204">
        <v>101008</v>
      </c>
      <c r="J4204">
        <v>3</v>
      </c>
      <c r="K4204" t="s">
        <v>7309</v>
      </c>
      <c r="L4204">
        <v>0</v>
      </c>
      <c r="M4204" t="s">
        <v>5520</v>
      </c>
      <c r="N4204">
        <v>112331.34</v>
      </c>
      <c r="O4204">
        <v>50661.82</v>
      </c>
      <c r="P4204">
        <v>0</v>
      </c>
      <c r="Q4204">
        <v>47229.59</v>
      </c>
      <c r="R4204">
        <v>0</v>
      </c>
      <c r="S4204">
        <v>115763.57</v>
      </c>
    </row>
    <row r="4205" spans="1:19" x14ac:dyDescent="0.35">
      <c r="A4205">
        <v>2024</v>
      </c>
      <c r="B4205" t="s">
        <v>6084</v>
      </c>
      <c r="C4205">
        <v>67</v>
      </c>
      <c r="D4205">
        <v>2</v>
      </c>
      <c r="E4205">
        <v>8</v>
      </c>
      <c r="F4205" t="s">
        <v>311</v>
      </c>
      <c r="G4205" t="s">
        <v>6088</v>
      </c>
      <c r="H4205">
        <v>7</v>
      </c>
      <c r="I4205">
        <v>101008</v>
      </c>
      <c r="J4205">
        <v>5</v>
      </c>
      <c r="K4205" t="s">
        <v>7309</v>
      </c>
      <c r="L4205">
        <v>0</v>
      </c>
      <c r="M4205" t="s">
        <v>5520</v>
      </c>
      <c r="N4205">
        <v>77681.64</v>
      </c>
      <c r="O4205">
        <v>58651.8</v>
      </c>
      <c r="P4205">
        <v>0</v>
      </c>
      <c r="Q4205">
        <v>25891.27</v>
      </c>
      <c r="R4205">
        <v>0</v>
      </c>
      <c r="S4205">
        <v>110442.17</v>
      </c>
    </row>
    <row r="4206" spans="1:19" x14ac:dyDescent="0.35">
      <c r="A4206">
        <v>2024</v>
      </c>
      <c r="B4206" t="s">
        <v>6084</v>
      </c>
      <c r="C4206">
        <v>67</v>
      </c>
      <c r="D4206">
        <v>2</v>
      </c>
      <c r="E4206">
        <v>9</v>
      </c>
      <c r="F4206" t="s">
        <v>314</v>
      </c>
      <c r="G4206" t="s">
        <v>6659</v>
      </c>
      <c r="H4206">
        <v>7</v>
      </c>
      <c r="I4206">
        <v>101008</v>
      </c>
      <c r="J4206">
        <v>3</v>
      </c>
      <c r="K4206" t="s">
        <v>7309</v>
      </c>
      <c r="L4206">
        <v>0</v>
      </c>
      <c r="M4206" t="s">
        <v>5520</v>
      </c>
      <c r="N4206">
        <v>133114.1</v>
      </c>
      <c r="O4206">
        <v>36805.74</v>
      </c>
      <c r="P4206">
        <v>0</v>
      </c>
      <c r="Q4206">
        <v>20982.71</v>
      </c>
      <c r="R4206">
        <v>0</v>
      </c>
      <c r="S4206">
        <v>148937.13</v>
      </c>
    </row>
    <row r="4207" spans="1:19" x14ac:dyDescent="0.35">
      <c r="A4207">
        <v>2024</v>
      </c>
      <c r="B4207" t="s">
        <v>6084</v>
      </c>
      <c r="C4207">
        <v>67</v>
      </c>
      <c r="D4207">
        <v>2</v>
      </c>
      <c r="E4207">
        <v>10</v>
      </c>
      <c r="F4207" t="s">
        <v>262</v>
      </c>
      <c r="G4207" t="s">
        <v>6351</v>
      </c>
      <c r="H4207">
        <v>7</v>
      </c>
      <c r="I4207">
        <v>101008</v>
      </c>
      <c r="J4207">
        <v>2</v>
      </c>
      <c r="K4207" t="s">
        <v>7309</v>
      </c>
      <c r="L4207">
        <v>0</v>
      </c>
      <c r="M4207" t="s">
        <v>5520</v>
      </c>
      <c r="N4207">
        <v>9910.64</v>
      </c>
      <c r="O4207">
        <v>21908.97</v>
      </c>
      <c r="P4207">
        <v>0</v>
      </c>
      <c r="Q4207">
        <v>22227.94</v>
      </c>
      <c r="R4207">
        <v>0</v>
      </c>
      <c r="S4207">
        <v>9591.67</v>
      </c>
    </row>
    <row r="4208" spans="1:19" x14ac:dyDescent="0.35">
      <c r="A4208">
        <v>2024</v>
      </c>
      <c r="B4208" t="s">
        <v>6084</v>
      </c>
      <c r="C4208">
        <v>67</v>
      </c>
      <c r="D4208">
        <v>2</v>
      </c>
      <c r="E4208">
        <v>11</v>
      </c>
      <c r="F4208" t="s">
        <v>783</v>
      </c>
      <c r="G4208" t="s">
        <v>6089</v>
      </c>
      <c r="H4208">
        <v>7</v>
      </c>
      <c r="I4208">
        <v>101008</v>
      </c>
      <c r="J4208">
        <v>4</v>
      </c>
      <c r="K4208" t="s">
        <v>7309</v>
      </c>
      <c r="L4208">
        <v>0</v>
      </c>
      <c r="M4208" t="s">
        <v>5520</v>
      </c>
      <c r="N4208">
        <v>28523.84</v>
      </c>
      <c r="O4208">
        <v>25499.38</v>
      </c>
      <c r="P4208">
        <v>0</v>
      </c>
      <c r="Q4208">
        <v>15825.64</v>
      </c>
      <c r="R4208">
        <v>0</v>
      </c>
      <c r="S4208">
        <v>38197.58</v>
      </c>
    </row>
    <row r="4209" spans="1:19" x14ac:dyDescent="0.35">
      <c r="A4209">
        <v>2024</v>
      </c>
      <c r="B4209" t="s">
        <v>6084</v>
      </c>
      <c r="C4209">
        <v>67</v>
      </c>
      <c r="D4209">
        <v>2</v>
      </c>
      <c r="E4209">
        <v>12</v>
      </c>
      <c r="F4209" t="s">
        <v>531</v>
      </c>
      <c r="G4209" t="s">
        <v>6307</v>
      </c>
      <c r="H4209">
        <v>7</v>
      </c>
      <c r="I4209">
        <v>101008</v>
      </c>
      <c r="J4209">
        <v>4</v>
      </c>
      <c r="K4209" t="s">
        <v>7309</v>
      </c>
      <c r="L4209">
        <v>0</v>
      </c>
      <c r="M4209" t="s">
        <v>5520</v>
      </c>
      <c r="N4209">
        <v>69737.070000000007</v>
      </c>
      <c r="O4209">
        <v>26411.23</v>
      </c>
      <c r="P4209">
        <v>0</v>
      </c>
      <c r="Q4209">
        <v>13963.13</v>
      </c>
      <c r="R4209">
        <v>0</v>
      </c>
      <c r="S4209">
        <v>82185.17</v>
      </c>
    </row>
    <row r="4210" spans="1:19" x14ac:dyDescent="0.35">
      <c r="A4210">
        <v>2024</v>
      </c>
      <c r="B4210" t="s">
        <v>6084</v>
      </c>
      <c r="C4210">
        <v>67</v>
      </c>
      <c r="D4210">
        <v>2</v>
      </c>
      <c r="E4210">
        <v>13</v>
      </c>
      <c r="F4210" t="s">
        <v>125</v>
      </c>
      <c r="G4210" t="s">
        <v>6090</v>
      </c>
      <c r="H4210">
        <v>7</v>
      </c>
      <c r="I4210">
        <v>101008</v>
      </c>
      <c r="J4210">
        <v>5</v>
      </c>
      <c r="K4210" t="s">
        <v>7309</v>
      </c>
      <c r="L4210">
        <v>0</v>
      </c>
      <c r="M4210" t="s">
        <v>5520</v>
      </c>
      <c r="N4210">
        <v>124793.53</v>
      </c>
      <c r="O4210">
        <v>84343.3</v>
      </c>
      <c r="P4210">
        <v>0</v>
      </c>
      <c r="Q4210">
        <v>55558.43</v>
      </c>
      <c r="R4210">
        <v>0</v>
      </c>
      <c r="S4210">
        <v>153578.4</v>
      </c>
    </row>
    <row r="4211" spans="1:19" x14ac:dyDescent="0.35">
      <c r="A4211">
        <v>2024</v>
      </c>
      <c r="B4211" t="s">
        <v>5684</v>
      </c>
      <c r="C4211">
        <v>68</v>
      </c>
      <c r="D4211">
        <v>2</v>
      </c>
      <c r="E4211">
        <v>1</v>
      </c>
      <c r="F4211" t="s">
        <v>555</v>
      </c>
      <c r="G4211" t="s">
        <v>6660</v>
      </c>
      <c r="H4211">
        <v>7</v>
      </c>
      <c r="I4211">
        <v>101008</v>
      </c>
      <c r="J4211">
        <v>6</v>
      </c>
      <c r="K4211" t="s">
        <v>7309</v>
      </c>
      <c r="L4211">
        <v>0</v>
      </c>
      <c r="M4211" t="s">
        <v>5520</v>
      </c>
      <c r="N4211">
        <v>82137.22</v>
      </c>
      <c r="O4211">
        <v>42386.91</v>
      </c>
      <c r="P4211">
        <v>0</v>
      </c>
      <c r="Q4211">
        <v>28216.55</v>
      </c>
      <c r="R4211">
        <v>0</v>
      </c>
      <c r="S4211">
        <v>96307.58</v>
      </c>
    </row>
    <row r="4212" spans="1:19" x14ac:dyDescent="0.35">
      <c r="A4212">
        <v>2024</v>
      </c>
      <c r="B4212" t="s">
        <v>5684</v>
      </c>
      <c r="C4212">
        <v>68</v>
      </c>
      <c r="D4212">
        <v>2</v>
      </c>
      <c r="E4212">
        <v>3</v>
      </c>
      <c r="F4212" t="s">
        <v>784</v>
      </c>
      <c r="G4212" t="s">
        <v>6661</v>
      </c>
      <c r="H4212">
        <v>7</v>
      </c>
      <c r="I4212">
        <v>101008</v>
      </c>
      <c r="J4212">
        <v>5</v>
      </c>
      <c r="K4212" t="s">
        <v>7309</v>
      </c>
      <c r="L4212">
        <v>0</v>
      </c>
      <c r="M4212" t="s">
        <v>5520</v>
      </c>
      <c r="N4212">
        <v>39809.72</v>
      </c>
      <c r="O4212">
        <v>40776.39</v>
      </c>
      <c r="P4212">
        <v>0</v>
      </c>
      <c r="Q4212">
        <v>23803.61</v>
      </c>
      <c r="R4212">
        <v>0</v>
      </c>
      <c r="S4212">
        <v>56782.5</v>
      </c>
    </row>
    <row r="4213" spans="1:19" x14ac:dyDescent="0.35">
      <c r="A4213">
        <v>2024</v>
      </c>
      <c r="B4213" t="s">
        <v>5684</v>
      </c>
      <c r="C4213">
        <v>68</v>
      </c>
      <c r="D4213">
        <v>2</v>
      </c>
      <c r="E4213">
        <v>4</v>
      </c>
      <c r="F4213" t="s">
        <v>300</v>
      </c>
      <c r="G4213" t="s">
        <v>6662</v>
      </c>
      <c r="H4213">
        <v>7</v>
      </c>
      <c r="I4213">
        <v>101008</v>
      </c>
      <c r="J4213">
        <v>4</v>
      </c>
      <c r="K4213" t="s">
        <v>7309</v>
      </c>
      <c r="L4213">
        <v>0</v>
      </c>
      <c r="M4213" t="s">
        <v>5520</v>
      </c>
      <c r="N4213">
        <v>160718.48000000001</v>
      </c>
      <c r="O4213">
        <v>71740.800000000003</v>
      </c>
      <c r="P4213">
        <v>0</v>
      </c>
      <c r="Q4213">
        <v>25214.15</v>
      </c>
      <c r="R4213">
        <v>0</v>
      </c>
      <c r="S4213">
        <v>207245.13</v>
      </c>
    </row>
    <row r="4214" spans="1:19" x14ac:dyDescent="0.35">
      <c r="A4214">
        <v>2024</v>
      </c>
      <c r="B4214" t="s">
        <v>5684</v>
      </c>
      <c r="C4214">
        <v>68</v>
      </c>
      <c r="D4214">
        <v>2</v>
      </c>
      <c r="E4214">
        <v>5</v>
      </c>
      <c r="F4214" t="s">
        <v>262</v>
      </c>
      <c r="G4214" t="s">
        <v>6663</v>
      </c>
      <c r="H4214">
        <v>7</v>
      </c>
      <c r="I4214">
        <v>101008</v>
      </c>
      <c r="J4214">
        <v>5</v>
      </c>
      <c r="K4214" t="s">
        <v>7309</v>
      </c>
      <c r="L4214">
        <v>0</v>
      </c>
      <c r="M4214" t="s">
        <v>5520</v>
      </c>
      <c r="N4214">
        <v>182843.54</v>
      </c>
      <c r="O4214">
        <v>99062.51</v>
      </c>
      <c r="P4214">
        <v>0</v>
      </c>
      <c r="Q4214">
        <v>43604.72</v>
      </c>
      <c r="R4214">
        <v>0</v>
      </c>
      <c r="S4214">
        <v>238301.33</v>
      </c>
    </row>
    <row r="4215" spans="1:19" x14ac:dyDescent="0.35">
      <c r="A4215">
        <v>2024</v>
      </c>
      <c r="B4215" t="s">
        <v>5684</v>
      </c>
      <c r="C4215">
        <v>68</v>
      </c>
      <c r="D4215">
        <v>2</v>
      </c>
      <c r="E4215">
        <v>6</v>
      </c>
      <c r="F4215" t="s">
        <v>635</v>
      </c>
      <c r="G4215" t="s">
        <v>6664</v>
      </c>
      <c r="H4215">
        <v>7</v>
      </c>
      <c r="I4215">
        <v>101008</v>
      </c>
      <c r="J4215">
        <v>3</v>
      </c>
      <c r="K4215" t="s">
        <v>7309</v>
      </c>
      <c r="L4215">
        <v>0</v>
      </c>
      <c r="M4215" t="s">
        <v>5520</v>
      </c>
      <c r="N4215">
        <v>115060.89</v>
      </c>
      <c r="O4215">
        <v>0</v>
      </c>
      <c r="P4215">
        <v>0</v>
      </c>
      <c r="Q4215">
        <v>17691.09</v>
      </c>
      <c r="R4215">
        <v>0</v>
      </c>
      <c r="S4215">
        <v>97369.8</v>
      </c>
    </row>
    <row r="4216" spans="1:19" x14ac:dyDescent="0.35">
      <c r="A4216">
        <v>2024</v>
      </c>
      <c r="B4216" t="s">
        <v>5684</v>
      </c>
      <c r="C4216">
        <v>68</v>
      </c>
      <c r="D4216">
        <v>2</v>
      </c>
      <c r="E4216">
        <v>8</v>
      </c>
      <c r="F4216" t="s">
        <v>785</v>
      </c>
      <c r="G4216" t="s">
        <v>6925</v>
      </c>
      <c r="H4216">
        <v>7</v>
      </c>
      <c r="I4216">
        <v>101008</v>
      </c>
      <c r="J4216">
        <v>4</v>
      </c>
      <c r="K4216" t="s">
        <v>7309</v>
      </c>
      <c r="L4216">
        <v>0</v>
      </c>
      <c r="M4216" t="s">
        <v>5520</v>
      </c>
      <c r="N4216">
        <v>77296.639999999999</v>
      </c>
      <c r="O4216">
        <v>39001.599999999999</v>
      </c>
      <c r="P4216">
        <v>0</v>
      </c>
      <c r="Q4216">
        <v>24554.98</v>
      </c>
      <c r="R4216">
        <v>0</v>
      </c>
      <c r="S4216">
        <v>91743.26</v>
      </c>
    </row>
    <row r="4217" spans="1:19" x14ac:dyDescent="0.35">
      <c r="A4217">
        <v>2024</v>
      </c>
      <c r="B4217" t="s">
        <v>5684</v>
      </c>
      <c r="C4217">
        <v>68</v>
      </c>
      <c r="D4217">
        <v>2</v>
      </c>
      <c r="E4217">
        <v>9</v>
      </c>
      <c r="F4217" t="s">
        <v>125</v>
      </c>
      <c r="G4217" t="s">
        <v>6666</v>
      </c>
      <c r="H4217">
        <v>7</v>
      </c>
      <c r="I4217">
        <v>101008</v>
      </c>
      <c r="J4217">
        <v>5</v>
      </c>
      <c r="K4217" t="s">
        <v>7309</v>
      </c>
      <c r="L4217">
        <v>0</v>
      </c>
      <c r="M4217" t="s">
        <v>5520</v>
      </c>
      <c r="N4217">
        <v>98749.8</v>
      </c>
      <c r="O4217">
        <v>71257.33</v>
      </c>
      <c r="P4217">
        <v>0</v>
      </c>
      <c r="Q4217">
        <v>41438.660000000003</v>
      </c>
      <c r="R4217">
        <v>0</v>
      </c>
      <c r="S4217">
        <v>128568.47</v>
      </c>
    </row>
    <row r="4218" spans="1:19" x14ac:dyDescent="0.35">
      <c r="A4218">
        <v>2024</v>
      </c>
      <c r="B4218" t="s">
        <v>5691</v>
      </c>
      <c r="C4218">
        <v>69</v>
      </c>
      <c r="D4218">
        <v>2</v>
      </c>
      <c r="E4218">
        <v>1</v>
      </c>
      <c r="F4218" t="s">
        <v>291</v>
      </c>
      <c r="G4218" t="s">
        <v>6667</v>
      </c>
      <c r="H4218">
        <v>7</v>
      </c>
      <c r="I4218">
        <v>101008</v>
      </c>
      <c r="J4218">
        <v>5</v>
      </c>
      <c r="K4218" t="s">
        <v>7309</v>
      </c>
      <c r="L4218">
        <v>0</v>
      </c>
      <c r="M4218" t="s">
        <v>5520</v>
      </c>
      <c r="N4218">
        <v>83911.91</v>
      </c>
      <c r="O4218">
        <v>75998.570000000007</v>
      </c>
      <c r="P4218">
        <v>0</v>
      </c>
      <c r="Q4218">
        <v>25007.08</v>
      </c>
      <c r="R4218">
        <v>0</v>
      </c>
      <c r="S4218">
        <v>134903.4</v>
      </c>
    </row>
    <row r="4219" spans="1:19" x14ac:dyDescent="0.35">
      <c r="A4219">
        <v>2024</v>
      </c>
      <c r="B4219" t="s">
        <v>5691</v>
      </c>
      <c r="C4219">
        <v>69</v>
      </c>
      <c r="D4219">
        <v>2</v>
      </c>
      <c r="E4219">
        <v>2</v>
      </c>
      <c r="F4219" t="s">
        <v>622</v>
      </c>
      <c r="G4219" t="s">
        <v>5830</v>
      </c>
      <c r="H4219">
        <v>7</v>
      </c>
      <c r="I4219">
        <v>101008</v>
      </c>
      <c r="J4219">
        <v>5</v>
      </c>
      <c r="K4219" t="s">
        <v>7309</v>
      </c>
      <c r="L4219">
        <v>0</v>
      </c>
      <c r="M4219" t="s">
        <v>5520</v>
      </c>
      <c r="N4219">
        <v>44990.63</v>
      </c>
      <c r="O4219">
        <v>22858.97</v>
      </c>
      <c r="P4219">
        <v>0</v>
      </c>
      <c r="Q4219">
        <v>13969.64</v>
      </c>
      <c r="R4219">
        <v>0</v>
      </c>
      <c r="S4219">
        <v>53879.96</v>
      </c>
    </row>
    <row r="4220" spans="1:19" x14ac:dyDescent="0.35">
      <c r="A4220">
        <v>2024</v>
      </c>
      <c r="B4220" t="s">
        <v>5691</v>
      </c>
      <c r="C4220">
        <v>69</v>
      </c>
      <c r="D4220">
        <v>2</v>
      </c>
      <c r="E4220">
        <v>3</v>
      </c>
      <c r="F4220" t="s">
        <v>391</v>
      </c>
      <c r="G4220" t="s">
        <v>6668</v>
      </c>
      <c r="H4220">
        <v>7</v>
      </c>
      <c r="I4220">
        <v>101008</v>
      </c>
      <c r="J4220">
        <v>2</v>
      </c>
      <c r="K4220" t="s">
        <v>7309</v>
      </c>
      <c r="L4220">
        <v>0</v>
      </c>
      <c r="M4220" t="s">
        <v>5520</v>
      </c>
      <c r="N4220">
        <v>59031.199999999997</v>
      </c>
      <c r="O4220">
        <v>49717.36</v>
      </c>
      <c r="P4220">
        <v>0</v>
      </c>
      <c r="Q4220">
        <v>60014.69</v>
      </c>
      <c r="R4220">
        <v>0</v>
      </c>
      <c r="S4220">
        <v>48733.87</v>
      </c>
    </row>
    <row r="4221" spans="1:19" x14ac:dyDescent="0.35">
      <c r="A4221">
        <v>2024</v>
      </c>
      <c r="B4221" t="s">
        <v>5691</v>
      </c>
      <c r="C4221">
        <v>69</v>
      </c>
      <c r="D4221">
        <v>2</v>
      </c>
      <c r="E4221">
        <v>4</v>
      </c>
      <c r="F4221" t="s">
        <v>563</v>
      </c>
      <c r="G4221" t="s">
        <v>7328</v>
      </c>
      <c r="H4221">
        <v>7</v>
      </c>
      <c r="I4221">
        <v>101008</v>
      </c>
      <c r="J4221">
        <v>2</v>
      </c>
      <c r="K4221" t="s">
        <v>7309</v>
      </c>
      <c r="L4221">
        <v>0</v>
      </c>
      <c r="M4221" t="s">
        <v>5520</v>
      </c>
      <c r="N4221">
        <v>154462.88</v>
      </c>
      <c r="O4221">
        <v>59925.54</v>
      </c>
      <c r="P4221">
        <v>0</v>
      </c>
      <c r="Q4221">
        <v>38466.01</v>
      </c>
      <c r="R4221">
        <v>0</v>
      </c>
      <c r="S4221">
        <v>175922.41</v>
      </c>
    </row>
    <row r="4222" spans="1:19" x14ac:dyDescent="0.35">
      <c r="A4222">
        <v>2024</v>
      </c>
      <c r="B4222" t="s">
        <v>5691</v>
      </c>
      <c r="C4222">
        <v>69</v>
      </c>
      <c r="D4222">
        <v>2</v>
      </c>
      <c r="E4222">
        <v>6</v>
      </c>
      <c r="F4222" t="s">
        <v>300</v>
      </c>
      <c r="G4222" t="s">
        <v>6926</v>
      </c>
      <c r="H4222">
        <v>7</v>
      </c>
      <c r="I4222">
        <v>101008</v>
      </c>
      <c r="J4222">
        <v>3</v>
      </c>
      <c r="K4222" t="s">
        <v>7309</v>
      </c>
      <c r="L4222">
        <v>0</v>
      </c>
      <c r="M4222" t="s">
        <v>5520</v>
      </c>
      <c r="N4222">
        <v>89962.37</v>
      </c>
      <c r="O4222">
        <v>22653.81</v>
      </c>
      <c r="P4222">
        <v>0</v>
      </c>
      <c r="Q4222">
        <v>19005.439999999999</v>
      </c>
      <c r="R4222">
        <v>0</v>
      </c>
      <c r="S4222">
        <v>93610.74</v>
      </c>
    </row>
    <row r="4223" spans="1:19" x14ac:dyDescent="0.35">
      <c r="A4223">
        <v>2024</v>
      </c>
      <c r="B4223" t="s">
        <v>5691</v>
      </c>
      <c r="C4223">
        <v>69</v>
      </c>
      <c r="D4223">
        <v>2</v>
      </c>
      <c r="E4223">
        <v>9</v>
      </c>
      <c r="F4223" t="s">
        <v>787</v>
      </c>
      <c r="G4223" t="s">
        <v>6670</v>
      </c>
      <c r="H4223">
        <v>7</v>
      </c>
      <c r="I4223">
        <v>101008</v>
      </c>
      <c r="J4223">
        <v>4</v>
      </c>
      <c r="K4223" t="s">
        <v>7309</v>
      </c>
      <c r="L4223">
        <v>0</v>
      </c>
      <c r="M4223" t="s">
        <v>5520</v>
      </c>
      <c r="N4223">
        <v>25365.200000000001</v>
      </c>
      <c r="O4223">
        <v>17344.09</v>
      </c>
      <c r="P4223">
        <v>0</v>
      </c>
      <c r="Q4223">
        <v>28904.48</v>
      </c>
      <c r="R4223">
        <v>0</v>
      </c>
      <c r="S4223">
        <v>13804.81</v>
      </c>
    </row>
    <row r="4224" spans="1:19" x14ac:dyDescent="0.35">
      <c r="A4224">
        <v>2024</v>
      </c>
      <c r="B4224" t="s">
        <v>5691</v>
      </c>
      <c r="C4224">
        <v>69</v>
      </c>
      <c r="D4224">
        <v>2</v>
      </c>
      <c r="E4224">
        <v>11</v>
      </c>
      <c r="F4224" t="s">
        <v>125</v>
      </c>
      <c r="G4224" t="s">
        <v>6671</v>
      </c>
      <c r="H4224">
        <v>7</v>
      </c>
      <c r="I4224">
        <v>101008</v>
      </c>
      <c r="J4224">
        <v>3</v>
      </c>
      <c r="K4224" t="s">
        <v>7309</v>
      </c>
      <c r="L4224">
        <v>0</v>
      </c>
      <c r="M4224" t="s">
        <v>5520</v>
      </c>
      <c r="N4224">
        <v>161214.82</v>
      </c>
      <c r="O4224">
        <v>46169.33</v>
      </c>
      <c r="P4224">
        <v>0</v>
      </c>
      <c r="Q4224">
        <v>32057.83</v>
      </c>
      <c r="R4224">
        <v>0</v>
      </c>
      <c r="S4224">
        <v>175326.32</v>
      </c>
    </row>
    <row r="4225" spans="1:19" x14ac:dyDescent="0.35">
      <c r="A4225">
        <v>2024</v>
      </c>
      <c r="B4225" t="s">
        <v>6092</v>
      </c>
      <c r="C4225">
        <v>70</v>
      </c>
      <c r="D4225">
        <v>2</v>
      </c>
      <c r="E4225">
        <v>2</v>
      </c>
      <c r="F4225" t="s">
        <v>391</v>
      </c>
      <c r="G4225" t="s">
        <v>6672</v>
      </c>
      <c r="H4225">
        <v>7</v>
      </c>
      <c r="I4225">
        <v>101008</v>
      </c>
      <c r="J4225">
        <v>2</v>
      </c>
      <c r="K4225" t="s">
        <v>7309</v>
      </c>
      <c r="L4225">
        <v>0</v>
      </c>
      <c r="M4225" t="s">
        <v>5520</v>
      </c>
      <c r="N4225">
        <v>70098.53</v>
      </c>
      <c r="O4225">
        <v>0</v>
      </c>
      <c r="P4225">
        <v>0</v>
      </c>
      <c r="Q4225">
        <v>9190.52</v>
      </c>
      <c r="R4225">
        <v>0</v>
      </c>
      <c r="S4225">
        <v>60908.01</v>
      </c>
    </row>
    <row r="4226" spans="1:19" x14ac:dyDescent="0.35">
      <c r="A4226">
        <v>2024</v>
      </c>
      <c r="B4226" t="s">
        <v>6092</v>
      </c>
      <c r="C4226">
        <v>70</v>
      </c>
      <c r="D4226">
        <v>2</v>
      </c>
      <c r="E4226">
        <v>3</v>
      </c>
      <c r="F4226" t="s">
        <v>300</v>
      </c>
      <c r="G4226" t="s">
        <v>6936</v>
      </c>
      <c r="H4226">
        <v>7</v>
      </c>
      <c r="I4226">
        <v>101008</v>
      </c>
      <c r="J4226">
        <v>2</v>
      </c>
      <c r="K4226" t="s">
        <v>7309</v>
      </c>
      <c r="L4226">
        <v>0</v>
      </c>
      <c r="M4226" t="s">
        <v>5520</v>
      </c>
      <c r="N4226">
        <v>101810.53</v>
      </c>
      <c r="O4226">
        <v>38146.370000000003</v>
      </c>
      <c r="P4226">
        <v>0</v>
      </c>
      <c r="Q4226">
        <v>19495.59</v>
      </c>
      <c r="R4226">
        <v>0</v>
      </c>
      <c r="S4226">
        <v>120461.31</v>
      </c>
    </row>
    <row r="4227" spans="1:19" x14ac:dyDescent="0.35">
      <c r="A4227">
        <v>2024</v>
      </c>
      <c r="B4227" t="s">
        <v>6092</v>
      </c>
      <c r="C4227">
        <v>70</v>
      </c>
      <c r="D4227">
        <v>2</v>
      </c>
      <c r="E4227">
        <v>4</v>
      </c>
      <c r="F4227" t="s">
        <v>510</v>
      </c>
      <c r="G4227" t="s">
        <v>6673</v>
      </c>
      <c r="H4227">
        <v>7</v>
      </c>
      <c r="I4227">
        <v>101008</v>
      </c>
      <c r="J4227">
        <v>3</v>
      </c>
      <c r="K4227" t="s">
        <v>7309</v>
      </c>
      <c r="L4227">
        <v>0</v>
      </c>
      <c r="M4227" t="s">
        <v>5520</v>
      </c>
      <c r="N4227">
        <v>49889.97</v>
      </c>
      <c r="O4227">
        <v>23342.12</v>
      </c>
      <c r="P4227">
        <v>0</v>
      </c>
      <c r="Q4227">
        <v>10043.73</v>
      </c>
      <c r="R4227">
        <v>0</v>
      </c>
      <c r="S4227">
        <v>63188.36</v>
      </c>
    </row>
    <row r="4228" spans="1:19" x14ac:dyDescent="0.35">
      <c r="A4228">
        <v>2024</v>
      </c>
      <c r="B4228" t="s">
        <v>6092</v>
      </c>
      <c r="C4228">
        <v>70</v>
      </c>
      <c r="D4228">
        <v>2</v>
      </c>
      <c r="E4228">
        <v>5</v>
      </c>
      <c r="F4228" t="s">
        <v>582</v>
      </c>
      <c r="G4228" t="s">
        <v>6674</v>
      </c>
      <c r="H4228">
        <v>7</v>
      </c>
      <c r="I4228">
        <v>101008</v>
      </c>
      <c r="J4228">
        <v>2</v>
      </c>
      <c r="K4228" t="s">
        <v>7309</v>
      </c>
      <c r="L4228">
        <v>0</v>
      </c>
      <c r="M4228" t="s">
        <v>5520</v>
      </c>
      <c r="N4228">
        <v>5151.33</v>
      </c>
      <c r="O4228">
        <v>8851.68</v>
      </c>
      <c r="P4228">
        <v>0</v>
      </c>
      <c r="Q4228">
        <v>7438.54</v>
      </c>
      <c r="R4228">
        <v>0</v>
      </c>
      <c r="S4228">
        <v>6564.47</v>
      </c>
    </row>
    <row r="4229" spans="1:19" x14ac:dyDescent="0.35">
      <c r="A4229">
        <v>2024</v>
      </c>
      <c r="B4229" t="s">
        <v>6092</v>
      </c>
      <c r="C4229">
        <v>70</v>
      </c>
      <c r="D4229">
        <v>2</v>
      </c>
      <c r="E4229">
        <v>6</v>
      </c>
      <c r="F4229" t="s">
        <v>524</v>
      </c>
      <c r="G4229" t="s">
        <v>6093</v>
      </c>
      <c r="H4229">
        <v>7</v>
      </c>
      <c r="I4229">
        <v>101008</v>
      </c>
      <c r="J4229">
        <v>5</v>
      </c>
      <c r="K4229" t="s">
        <v>7309</v>
      </c>
      <c r="L4229">
        <v>0</v>
      </c>
      <c r="M4229" t="s">
        <v>5520</v>
      </c>
      <c r="N4229">
        <v>32593.71</v>
      </c>
      <c r="O4229">
        <v>34473.08</v>
      </c>
      <c r="P4229">
        <v>0</v>
      </c>
      <c r="Q4229">
        <v>23095.56</v>
      </c>
      <c r="R4229">
        <v>0</v>
      </c>
      <c r="S4229">
        <v>43971.23</v>
      </c>
    </row>
    <row r="4230" spans="1:19" x14ac:dyDescent="0.35">
      <c r="A4230">
        <v>2024</v>
      </c>
      <c r="B4230" t="s">
        <v>6092</v>
      </c>
      <c r="C4230">
        <v>70</v>
      </c>
      <c r="D4230">
        <v>2</v>
      </c>
      <c r="E4230">
        <v>7</v>
      </c>
      <c r="F4230" t="s">
        <v>412</v>
      </c>
      <c r="G4230" t="s">
        <v>6675</v>
      </c>
      <c r="H4230">
        <v>7</v>
      </c>
      <c r="I4230">
        <v>101008</v>
      </c>
      <c r="J4230">
        <v>2</v>
      </c>
      <c r="K4230" t="s">
        <v>7309</v>
      </c>
      <c r="L4230">
        <v>0</v>
      </c>
      <c r="M4230" t="s">
        <v>5520</v>
      </c>
      <c r="N4230">
        <v>33819.839999999997</v>
      </c>
      <c r="O4230">
        <v>22314.73</v>
      </c>
      <c r="P4230">
        <v>0</v>
      </c>
      <c r="Q4230">
        <v>16732.400000000001</v>
      </c>
      <c r="R4230">
        <v>0</v>
      </c>
      <c r="S4230">
        <v>39402.17</v>
      </c>
    </row>
    <row r="4231" spans="1:19" x14ac:dyDescent="0.35">
      <c r="A4231">
        <v>2024</v>
      </c>
      <c r="B4231" t="s">
        <v>6092</v>
      </c>
      <c r="C4231">
        <v>70</v>
      </c>
      <c r="D4231">
        <v>2</v>
      </c>
      <c r="E4231">
        <v>9</v>
      </c>
      <c r="F4231" t="s">
        <v>788</v>
      </c>
      <c r="G4231" t="s">
        <v>6094</v>
      </c>
      <c r="H4231">
        <v>7</v>
      </c>
      <c r="I4231">
        <v>101008</v>
      </c>
      <c r="J4231">
        <v>4</v>
      </c>
      <c r="K4231" t="s">
        <v>7309</v>
      </c>
      <c r="L4231">
        <v>0</v>
      </c>
      <c r="M4231" t="s">
        <v>5520</v>
      </c>
      <c r="N4231">
        <v>146870.59</v>
      </c>
      <c r="O4231">
        <v>53747.58</v>
      </c>
      <c r="P4231">
        <v>0</v>
      </c>
      <c r="Q4231">
        <v>40914.480000000003</v>
      </c>
      <c r="R4231">
        <v>0</v>
      </c>
      <c r="S4231">
        <v>159703.69</v>
      </c>
    </row>
    <row r="4232" spans="1:19" x14ac:dyDescent="0.35">
      <c r="A4232">
        <v>2024</v>
      </c>
      <c r="B4232" t="s">
        <v>6092</v>
      </c>
      <c r="C4232">
        <v>70</v>
      </c>
      <c r="D4232">
        <v>2</v>
      </c>
      <c r="E4232">
        <v>10</v>
      </c>
      <c r="F4232" t="s">
        <v>278</v>
      </c>
      <c r="G4232" t="s">
        <v>6676</v>
      </c>
      <c r="H4232">
        <v>7</v>
      </c>
      <c r="I4232">
        <v>101008</v>
      </c>
      <c r="J4232">
        <v>2</v>
      </c>
      <c r="K4232" t="s">
        <v>7309</v>
      </c>
      <c r="L4232">
        <v>0</v>
      </c>
      <c r="M4232" t="s">
        <v>5520</v>
      </c>
      <c r="N4232">
        <v>15293.47</v>
      </c>
      <c r="O4232">
        <v>23160.639999999999</v>
      </c>
      <c r="P4232">
        <v>0</v>
      </c>
      <c r="Q4232">
        <v>7313.13</v>
      </c>
      <c r="R4232">
        <v>0</v>
      </c>
      <c r="S4232">
        <v>31140.98</v>
      </c>
    </row>
    <row r="4233" spans="1:19" x14ac:dyDescent="0.35">
      <c r="A4233">
        <v>2024</v>
      </c>
      <c r="B4233" t="s">
        <v>6092</v>
      </c>
      <c r="C4233">
        <v>70</v>
      </c>
      <c r="D4233">
        <v>2</v>
      </c>
      <c r="E4233">
        <v>11</v>
      </c>
      <c r="F4233" t="s">
        <v>659</v>
      </c>
      <c r="G4233" t="s">
        <v>6677</v>
      </c>
      <c r="H4233">
        <v>7</v>
      </c>
      <c r="I4233">
        <v>101008</v>
      </c>
      <c r="J4233">
        <v>4</v>
      </c>
      <c r="K4233" t="s">
        <v>7309</v>
      </c>
      <c r="L4233">
        <v>0</v>
      </c>
      <c r="M4233" t="s">
        <v>5520</v>
      </c>
      <c r="N4233">
        <v>8159.02</v>
      </c>
      <c r="O4233">
        <v>13498.37</v>
      </c>
      <c r="P4233">
        <v>0</v>
      </c>
      <c r="Q4233">
        <v>10325</v>
      </c>
      <c r="R4233">
        <v>0</v>
      </c>
      <c r="S4233">
        <v>11332.39</v>
      </c>
    </row>
    <row r="4234" spans="1:19" x14ac:dyDescent="0.35">
      <c r="A4234">
        <v>2024</v>
      </c>
      <c r="B4234" t="s">
        <v>6092</v>
      </c>
      <c r="C4234">
        <v>70</v>
      </c>
      <c r="D4234">
        <v>2</v>
      </c>
      <c r="E4234">
        <v>12</v>
      </c>
      <c r="F4234" t="s">
        <v>125</v>
      </c>
      <c r="G4234" t="s">
        <v>6678</v>
      </c>
      <c r="H4234">
        <v>7</v>
      </c>
      <c r="I4234">
        <v>101008</v>
      </c>
      <c r="J4234">
        <v>2</v>
      </c>
      <c r="K4234" t="s">
        <v>7309</v>
      </c>
      <c r="L4234">
        <v>0</v>
      </c>
      <c r="M4234" t="s">
        <v>5520</v>
      </c>
      <c r="N4234">
        <v>42231.59</v>
      </c>
      <c r="O4234">
        <v>39375.11</v>
      </c>
      <c r="P4234">
        <v>0</v>
      </c>
      <c r="Q4234">
        <v>12992.82</v>
      </c>
      <c r="R4234">
        <v>0</v>
      </c>
      <c r="S4234">
        <v>68613.88</v>
      </c>
    </row>
    <row r="4235" spans="1:19" x14ac:dyDescent="0.35">
      <c r="A4235">
        <v>2024</v>
      </c>
      <c r="B4235" t="s">
        <v>5538</v>
      </c>
      <c r="C4235">
        <v>71</v>
      </c>
      <c r="D4235">
        <v>2</v>
      </c>
      <c r="E4235">
        <v>4</v>
      </c>
      <c r="F4235" t="s">
        <v>662</v>
      </c>
      <c r="G4235" t="s">
        <v>5884</v>
      </c>
      <c r="H4235">
        <v>7</v>
      </c>
      <c r="I4235">
        <v>101008</v>
      </c>
      <c r="J4235">
        <v>3</v>
      </c>
      <c r="K4235" t="s">
        <v>7309</v>
      </c>
      <c r="L4235">
        <v>0</v>
      </c>
      <c r="M4235" t="s">
        <v>5520</v>
      </c>
      <c r="N4235">
        <v>168111.34</v>
      </c>
      <c r="O4235">
        <v>81958.34</v>
      </c>
      <c r="P4235">
        <v>0</v>
      </c>
      <c r="Q4235">
        <v>49104.33</v>
      </c>
      <c r="R4235">
        <v>0</v>
      </c>
      <c r="S4235">
        <v>200965.35</v>
      </c>
    </row>
    <row r="4236" spans="1:19" x14ac:dyDescent="0.35">
      <c r="A4236">
        <v>2024</v>
      </c>
      <c r="B4236" t="s">
        <v>5538</v>
      </c>
      <c r="C4236">
        <v>71</v>
      </c>
      <c r="D4236">
        <v>2</v>
      </c>
      <c r="E4236">
        <v>11</v>
      </c>
      <c r="F4236" t="s">
        <v>767</v>
      </c>
      <c r="G4236" t="s">
        <v>5539</v>
      </c>
      <c r="H4236">
        <v>7</v>
      </c>
      <c r="I4236">
        <v>101008</v>
      </c>
      <c r="J4236">
        <v>410</v>
      </c>
      <c r="K4236" t="s">
        <v>7309</v>
      </c>
      <c r="L4236">
        <v>0</v>
      </c>
      <c r="M4236" t="s">
        <v>5520</v>
      </c>
      <c r="N4236">
        <v>556360.91</v>
      </c>
      <c r="O4236">
        <v>513174.6</v>
      </c>
      <c r="P4236">
        <v>0</v>
      </c>
      <c r="Q4236">
        <v>638222.68999999994</v>
      </c>
      <c r="R4236">
        <v>0</v>
      </c>
      <c r="S4236">
        <v>431312.82</v>
      </c>
    </row>
    <row r="4237" spans="1:19" x14ac:dyDescent="0.35">
      <c r="A4237">
        <v>2024</v>
      </c>
      <c r="B4237" t="s">
        <v>6455</v>
      </c>
      <c r="C4237">
        <v>72</v>
      </c>
      <c r="D4237">
        <v>2</v>
      </c>
      <c r="E4237">
        <v>1</v>
      </c>
      <c r="F4237" t="s">
        <v>791</v>
      </c>
      <c r="G4237" t="s">
        <v>6679</v>
      </c>
      <c r="H4237">
        <v>7</v>
      </c>
      <c r="I4237">
        <v>101008</v>
      </c>
      <c r="J4237">
        <v>4</v>
      </c>
      <c r="K4237" t="s">
        <v>7309</v>
      </c>
      <c r="L4237">
        <v>0</v>
      </c>
      <c r="M4237" t="s">
        <v>5520</v>
      </c>
      <c r="N4237">
        <v>60399.32</v>
      </c>
      <c r="O4237">
        <v>36981.089999999997</v>
      </c>
      <c r="P4237">
        <v>0</v>
      </c>
      <c r="Q4237">
        <v>23637.35</v>
      </c>
      <c r="R4237">
        <v>0</v>
      </c>
      <c r="S4237">
        <v>73743.06</v>
      </c>
    </row>
    <row r="4238" spans="1:19" x14ac:dyDescent="0.35">
      <c r="A4238">
        <v>2024</v>
      </c>
      <c r="B4238" t="s">
        <v>6455</v>
      </c>
      <c r="C4238">
        <v>72</v>
      </c>
      <c r="D4238">
        <v>2</v>
      </c>
      <c r="E4238">
        <v>2</v>
      </c>
      <c r="F4238" t="s">
        <v>532</v>
      </c>
      <c r="G4238" t="s">
        <v>6680</v>
      </c>
      <c r="H4238">
        <v>7</v>
      </c>
      <c r="I4238">
        <v>101008</v>
      </c>
      <c r="J4238">
        <v>101</v>
      </c>
      <c r="K4238" t="s">
        <v>7309</v>
      </c>
      <c r="L4238">
        <v>0</v>
      </c>
      <c r="M4238" t="s">
        <v>5520</v>
      </c>
      <c r="N4238">
        <v>453562.71</v>
      </c>
      <c r="O4238">
        <v>232386.16</v>
      </c>
      <c r="P4238">
        <v>0</v>
      </c>
      <c r="Q4238">
        <v>151014.29</v>
      </c>
      <c r="R4238">
        <v>0</v>
      </c>
      <c r="S4238">
        <v>534934.57999999996</v>
      </c>
    </row>
    <row r="4239" spans="1:19" x14ac:dyDescent="0.35">
      <c r="A4239">
        <v>2024</v>
      </c>
      <c r="B4239" t="s">
        <v>6455</v>
      </c>
      <c r="C4239">
        <v>72</v>
      </c>
      <c r="D4239">
        <v>2</v>
      </c>
      <c r="E4239">
        <v>3</v>
      </c>
      <c r="F4239" t="s">
        <v>527</v>
      </c>
      <c r="G4239" t="s">
        <v>6681</v>
      </c>
      <c r="H4239">
        <v>7</v>
      </c>
      <c r="I4239">
        <v>101008</v>
      </c>
      <c r="J4239">
        <v>4</v>
      </c>
      <c r="K4239" t="s">
        <v>7309</v>
      </c>
      <c r="L4239">
        <v>0</v>
      </c>
      <c r="M4239" t="s">
        <v>5520</v>
      </c>
      <c r="N4239">
        <v>59851.45</v>
      </c>
      <c r="O4239">
        <v>46065.14</v>
      </c>
      <c r="P4239">
        <v>0</v>
      </c>
      <c r="Q4239">
        <v>35828.6</v>
      </c>
      <c r="R4239">
        <v>0</v>
      </c>
      <c r="S4239">
        <v>70087.990000000005</v>
      </c>
    </row>
    <row r="4240" spans="1:19" x14ac:dyDescent="0.35">
      <c r="A4240">
        <v>2024</v>
      </c>
      <c r="B4240" t="s">
        <v>6455</v>
      </c>
      <c r="C4240">
        <v>72</v>
      </c>
      <c r="D4240">
        <v>2</v>
      </c>
      <c r="E4240">
        <v>4</v>
      </c>
      <c r="F4240" t="s">
        <v>792</v>
      </c>
      <c r="G4240" t="s">
        <v>6682</v>
      </c>
      <c r="H4240">
        <v>7</v>
      </c>
      <c r="I4240">
        <v>101008</v>
      </c>
      <c r="J4240">
        <v>4</v>
      </c>
      <c r="K4240" t="s">
        <v>7309</v>
      </c>
      <c r="L4240">
        <v>0</v>
      </c>
      <c r="M4240" t="s">
        <v>5520</v>
      </c>
      <c r="N4240">
        <v>64345.5</v>
      </c>
      <c r="O4240">
        <v>40975.53</v>
      </c>
      <c r="P4240">
        <v>0</v>
      </c>
      <c r="Q4240">
        <v>36076.699999999997</v>
      </c>
      <c r="R4240">
        <v>0</v>
      </c>
      <c r="S4240">
        <v>69244.33</v>
      </c>
    </row>
    <row r="4241" spans="1:19" x14ac:dyDescent="0.35">
      <c r="A4241">
        <v>2024</v>
      </c>
      <c r="B4241" t="s">
        <v>5594</v>
      </c>
      <c r="C4241">
        <v>73</v>
      </c>
      <c r="D4241">
        <v>2</v>
      </c>
      <c r="E4241">
        <v>1</v>
      </c>
      <c r="F4241" t="s">
        <v>794</v>
      </c>
      <c r="G4241" t="s">
        <v>6683</v>
      </c>
      <c r="H4241">
        <v>7</v>
      </c>
      <c r="I4241">
        <v>101008</v>
      </c>
      <c r="J4241">
        <v>4</v>
      </c>
      <c r="K4241" t="s">
        <v>7309</v>
      </c>
      <c r="L4241">
        <v>0</v>
      </c>
      <c r="M4241" t="s">
        <v>5520</v>
      </c>
      <c r="N4241">
        <v>20515.990000000002</v>
      </c>
      <c r="O4241">
        <v>108260.8</v>
      </c>
      <c r="P4241">
        <v>0</v>
      </c>
      <c r="Q4241">
        <v>47744.03</v>
      </c>
      <c r="R4241">
        <v>0</v>
      </c>
      <c r="S4241">
        <v>81032.759999999995</v>
      </c>
    </row>
    <row r="4242" spans="1:19" x14ac:dyDescent="0.35">
      <c r="A4242">
        <v>2024</v>
      </c>
      <c r="B4242" t="s">
        <v>5594</v>
      </c>
      <c r="C4242">
        <v>73</v>
      </c>
      <c r="D4242">
        <v>2</v>
      </c>
      <c r="E4242">
        <v>3</v>
      </c>
      <c r="F4242" t="s">
        <v>667</v>
      </c>
      <c r="G4242" t="s">
        <v>5725</v>
      </c>
      <c r="H4242">
        <v>7</v>
      </c>
      <c r="I4242">
        <v>101008</v>
      </c>
      <c r="J4242">
        <v>101</v>
      </c>
      <c r="K4242" t="s">
        <v>7309</v>
      </c>
      <c r="L4242">
        <v>0</v>
      </c>
      <c r="M4242" t="s">
        <v>5520</v>
      </c>
      <c r="N4242">
        <v>71744.41</v>
      </c>
      <c r="O4242">
        <v>66184.72</v>
      </c>
      <c r="P4242">
        <v>0</v>
      </c>
      <c r="Q4242">
        <v>42647.46</v>
      </c>
      <c r="R4242">
        <v>0</v>
      </c>
      <c r="S4242">
        <v>95281.67</v>
      </c>
    </row>
    <row r="4243" spans="1:19" x14ac:dyDescent="0.35">
      <c r="A4243">
        <v>2024</v>
      </c>
      <c r="B4243" t="s">
        <v>5594</v>
      </c>
      <c r="C4243">
        <v>73</v>
      </c>
      <c r="D4243">
        <v>2</v>
      </c>
      <c r="E4243">
        <v>6</v>
      </c>
      <c r="F4243" t="s">
        <v>480</v>
      </c>
      <c r="G4243" t="s">
        <v>6238</v>
      </c>
      <c r="H4243">
        <v>7</v>
      </c>
      <c r="I4243">
        <v>101008</v>
      </c>
      <c r="J4243">
        <v>4</v>
      </c>
      <c r="K4243" t="s">
        <v>7309</v>
      </c>
      <c r="L4243">
        <v>0</v>
      </c>
      <c r="M4243" t="s">
        <v>5520</v>
      </c>
      <c r="N4243">
        <v>10348.75</v>
      </c>
      <c r="O4243">
        <v>25667.53</v>
      </c>
      <c r="P4243">
        <v>0</v>
      </c>
      <c r="Q4243">
        <v>23537.57</v>
      </c>
      <c r="R4243">
        <v>0</v>
      </c>
      <c r="S4243">
        <v>12478.71</v>
      </c>
    </row>
    <row r="4244" spans="1:19" x14ac:dyDescent="0.35">
      <c r="A4244">
        <v>2024</v>
      </c>
      <c r="B4244" t="s">
        <v>5594</v>
      </c>
      <c r="C4244">
        <v>73</v>
      </c>
      <c r="D4244">
        <v>2</v>
      </c>
      <c r="E4244">
        <v>8</v>
      </c>
      <c r="F4244" t="s">
        <v>796</v>
      </c>
      <c r="G4244" t="s">
        <v>5595</v>
      </c>
      <c r="H4244">
        <v>7</v>
      </c>
      <c r="I4244">
        <v>101008</v>
      </c>
      <c r="J4244">
        <v>7</v>
      </c>
      <c r="K4244" t="s">
        <v>7309</v>
      </c>
      <c r="L4244">
        <v>0</v>
      </c>
      <c r="M4244" t="s">
        <v>5520</v>
      </c>
      <c r="N4244">
        <v>126109.48</v>
      </c>
      <c r="O4244">
        <v>107494.63</v>
      </c>
      <c r="P4244">
        <v>0</v>
      </c>
      <c r="Q4244">
        <v>68217.87</v>
      </c>
      <c r="R4244">
        <v>0</v>
      </c>
      <c r="S4244">
        <v>165386.23999999999</v>
      </c>
    </row>
    <row r="4245" spans="1:19" x14ac:dyDescent="0.35">
      <c r="A4245">
        <v>2024</v>
      </c>
      <c r="B4245" t="s">
        <v>5594</v>
      </c>
      <c r="C4245">
        <v>73</v>
      </c>
      <c r="D4245">
        <v>2</v>
      </c>
      <c r="E4245">
        <v>9</v>
      </c>
      <c r="F4245" t="s">
        <v>510</v>
      </c>
      <c r="G4245" t="s">
        <v>6096</v>
      </c>
      <c r="H4245">
        <v>7</v>
      </c>
      <c r="I4245">
        <v>101008</v>
      </c>
      <c r="J4245">
        <v>5</v>
      </c>
      <c r="K4245" t="s">
        <v>7309</v>
      </c>
      <c r="L4245">
        <v>0</v>
      </c>
      <c r="M4245" t="s">
        <v>5520</v>
      </c>
      <c r="N4245">
        <v>81707.61</v>
      </c>
      <c r="O4245">
        <v>26500.53</v>
      </c>
      <c r="P4245">
        <v>0</v>
      </c>
      <c r="Q4245">
        <v>21904.97</v>
      </c>
      <c r="R4245">
        <v>0</v>
      </c>
      <c r="S4245">
        <v>86303.17</v>
      </c>
    </row>
    <row r="4246" spans="1:19" x14ac:dyDescent="0.35">
      <c r="A4246">
        <v>2024</v>
      </c>
      <c r="B4246" t="s">
        <v>5594</v>
      </c>
      <c r="C4246">
        <v>73</v>
      </c>
      <c r="D4246">
        <v>2</v>
      </c>
      <c r="E4246">
        <v>11</v>
      </c>
      <c r="F4246" t="s">
        <v>442</v>
      </c>
      <c r="G4246" t="s">
        <v>6097</v>
      </c>
      <c r="H4246">
        <v>7</v>
      </c>
      <c r="I4246">
        <v>101008</v>
      </c>
      <c r="J4246">
        <v>6</v>
      </c>
      <c r="K4246" t="s">
        <v>7309</v>
      </c>
      <c r="L4246">
        <v>0</v>
      </c>
      <c r="M4246" t="s">
        <v>5520</v>
      </c>
      <c r="N4246">
        <v>13408.89</v>
      </c>
      <c r="O4246">
        <v>37444.68</v>
      </c>
      <c r="P4246">
        <v>0</v>
      </c>
      <c r="Q4246">
        <v>24447.21</v>
      </c>
      <c r="R4246">
        <v>0</v>
      </c>
      <c r="S4246">
        <v>26406.36</v>
      </c>
    </row>
    <row r="4247" spans="1:19" x14ac:dyDescent="0.35">
      <c r="A4247">
        <v>2024</v>
      </c>
      <c r="B4247" t="s">
        <v>5594</v>
      </c>
      <c r="C4247">
        <v>73</v>
      </c>
      <c r="D4247">
        <v>2</v>
      </c>
      <c r="E4247">
        <v>12</v>
      </c>
      <c r="F4247" t="s">
        <v>278</v>
      </c>
      <c r="G4247" t="s">
        <v>5726</v>
      </c>
      <c r="H4247">
        <v>7</v>
      </c>
      <c r="I4247">
        <v>101008</v>
      </c>
      <c r="J4247">
        <v>5</v>
      </c>
      <c r="K4247" t="s">
        <v>7309</v>
      </c>
      <c r="L4247">
        <v>0</v>
      </c>
      <c r="M4247" t="s">
        <v>5520</v>
      </c>
      <c r="N4247">
        <v>16666.5</v>
      </c>
      <c r="O4247">
        <v>42532.83</v>
      </c>
      <c r="P4247">
        <v>0</v>
      </c>
      <c r="Q4247">
        <v>25298.07</v>
      </c>
      <c r="R4247">
        <v>0</v>
      </c>
      <c r="S4247">
        <v>33901.26</v>
      </c>
    </row>
    <row r="4248" spans="1:19" x14ac:dyDescent="0.35">
      <c r="A4248">
        <v>2024</v>
      </c>
      <c r="B4248" t="s">
        <v>5594</v>
      </c>
      <c r="C4248">
        <v>73</v>
      </c>
      <c r="D4248">
        <v>2</v>
      </c>
      <c r="E4248">
        <v>14</v>
      </c>
      <c r="F4248" t="s">
        <v>125</v>
      </c>
      <c r="G4248" t="s">
        <v>6685</v>
      </c>
      <c r="H4248">
        <v>7</v>
      </c>
      <c r="I4248">
        <v>101008</v>
      </c>
      <c r="J4248">
        <v>4</v>
      </c>
      <c r="K4248" t="s">
        <v>7309</v>
      </c>
      <c r="L4248">
        <v>0</v>
      </c>
      <c r="M4248" t="s">
        <v>5520</v>
      </c>
      <c r="N4248">
        <v>31471</v>
      </c>
      <c r="O4248">
        <v>46665.62</v>
      </c>
      <c r="P4248">
        <v>0</v>
      </c>
      <c r="Q4248">
        <v>17059.77</v>
      </c>
      <c r="R4248">
        <v>0</v>
      </c>
      <c r="S4248">
        <v>61076.85</v>
      </c>
    </row>
    <row r="4249" spans="1:19" x14ac:dyDescent="0.35">
      <c r="A4249">
        <v>2024</v>
      </c>
      <c r="B4249" t="s">
        <v>5876</v>
      </c>
      <c r="C4249">
        <v>74</v>
      </c>
      <c r="D4249">
        <v>2</v>
      </c>
      <c r="E4249">
        <v>1</v>
      </c>
      <c r="F4249" t="s">
        <v>797</v>
      </c>
      <c r="G4249" t="s">
        <v>7329</v>
      </c>
      <c r="H4249">
        <v>7</v>
      </c>
      <c r="I4249">
        <v>101008</v>
      </c>
      <c r="J4249">
        <v>1</v>
      </c>
      <c r="K4249" t="s">
        <v>7309</v>
      </c>
      <c r="L4249">
        <v>0</v>
      </c>
      <c r="M4249" t="s">
        <v>5520</v>
      </c>
      <c r="N4249">
        <v>68684.639999999999</v>
      </c>
      <c r="O4249">
        <v>37829.08</v>
      </c>
      <c r="P4249">
        <v>0</v>
      </c>
      <c r="Q4249">
        <v>24410.12</v>
      </c>
      <c r="R4249">
        <v>0</v>
      </c>
      <c r="S4249">
        <v>82103.600000000006</v>
      </c>
    </row>
    <row r="4250" spans="1:19" x14ac:dyDescent="0.35">
      <c r="A4250">
        <v>2024</v>
      </c>
      <c r="B4250" t="s">
        <v>5876</v>
      </c>
      <c r="C4250">
        <v>74</v>
      </c>
      <c r="D4250">
        <v>2</v>
      </c>
      <c r="E4250">
        <v>2</v>
      </c>
      <c r="F4250" t="s">
        <v>354</v>
      </c>
      <c r="G4250" t="s">
        <v>6686</v>
      </c>
      <c r="H4250">
        <v>7</v>
      </c>
      <c r="I4250">
        <v>101008</v>
      </c>
      <c r="J4250">
        <v>3</v>
      </c>
      <c r="K4250" t="s">
        <v>7309</v>
      </c>
      <c r="L4250">
        <v>0</v>
      </c>
      <c r="M4250" t="s">
        <v>5520</v>
      </c>
      <c r="N4250">
        <v>23926.43</v>
      </c>
      <c r="O4250">
        <v>22085.67</v>
      </c>
      <c r="P4250">
        <v>0</v>
      </c>
      <c r="Q4250">
        <v>24059.21</v>
      </c>
      <c r="R4250">
        <v>0</v>
      </c>
      <c r="S4250">
        <v>21952.89</v>
      </c>
    </row>
    <row r="4251" spans="1:19" x14ac:dyDescent="0.35">
      <c r="A4251">
        <v>2024</v>
      </c>
      <c r="B4251" t="s">
        <v>5876</v>
      </c>
      <c r="C4251">
        <v>74</v>
      </c>
      <c r="D4251">
        <v>2</v>
      </c>
      <c r="E4251">
        <v>3</v>
      </c>
      <c r="F4251" t="s">
        <v>798</v>
      </c>
      <c r="G4251" t="s">
        <v>6098</v>
      </c>
      <c r="H4251">
        <v>7</v>
      </c>
      <c r="I4251">
        <v>101008</v>
      </c>
      <c r="J4251">
        <v>6</v>
      </c>
      <c r="K4251" t="s">
        <v>7309</v>
      </c>
      <c r="L4251">
        <v>0</v>
      </c>
      <c r="M4251" t="s">
        <v>5520</v>
      </c>
      <c r="N4251">
        <v>50380.3</v>
      </c>
      <c r="O4251">
        <v>54657.77</v>
      </c>
      <c r="P4251">
        <v>0</v>
      </c>
      <c r="Q4251">
        <v>40893.93</v>
      </c>
      <c r="R4251">
        <v>0</v>
      </c>
      <c r="S4251">
        <v>64144.14</v>
      </c>
    </row>
    <row r="4252" spans="1:19" x14ac:dyDescent="0.35">
      <c r="A4252">
        <v>2024</v>
      </c>
      <c r="B4252" t="s">
        <v>5876</v>
      </c>
      <c r="C4252">
        <v>74</v>
      </c>
      <c r="D4252">
        <v>2</v>
      </c>
      <c r="E4252">
        <v>4</v>
      </c>
      <c r="F4252" t="s">
        <v>799</v>
      </c>
      <c r="G4252" t="s">
        <v>5877</v>
      </c>
      <c r="H4252">
        <v>7</v>
      </c>
      <c r="I4252">
        <v>101008</v>
      </c>
      <c r="J4252">
        <v>3</v>
      </c>
      <c r="K4252" t="s">
        <v>7309</v>
      </c>
      <c r="L4252">
        <v>0</v>
      </c>
      <c r="M4252" t="s">
        <v>5520</v>
      </c>
      <c r="N4252">
        <v>93109.97</v>
      </c>
      <c r="O4252">
        <v>38202.870000000003</v>
      </c>
      <c r="P4252">
        <v>0</v>
      </c>
      <c r="Q4252">
        <v>29438.16</v>
      </c>
      <c r="R4252">
        <v>0</v>
      </c>
      <c r="S4252">
        <v>101874.68</v>
      </c>
    </row>
    <row r="4253" spans="1:19" x14ac:dyDescent="0.35">
      <c r="A4253">
        <v>2024</v>
      </c>
      <c r="B4253" t="s">
        <v>5876</v>
      </c>
      <c r="C4253">
        <v>74</v>
      </c>
      <c r="D4253">
        <v>2</v>
      </c>
      <c r="E4253">
        <v>5</v>
      </c>
      <c r="F4253" t="s">
        <v>369</v>
      </c>
      <c r="G4253" t="s">
        <v>6687</v>
      </c>
      <c r="H4253">
        <v>7</v>
      </c>
      <c r="I4253">
        <v>101008</v>
      </c>
      <c r="J4253">
        <v>2</v>
      </c>
      <c r="K4253" t="s">
        <v>7309</v>
      </c>
      <c r="L4253">
        <v>0</v>
      </c>
      <c r="M4253" t="s">
        <v>5520</v>
      </c>
      <c r="N4253">
        <v>195438.31</v>
      </c>
      <c r="O4253">
        <v>36671.019999999997</v>
      </c>
      <c r="P4253">
        <v>0</v>
      </c>
      <c r="Q4253">
        <v>44545.08</v>
      </c>
      <c r="R4253">
        <v>0</v>
      </c>
      <c r="S4253">
        <v>187564.25</v>
      </c>
    </row>
    <row r="4254" spans="1:19" x14ac:dyDescent="0.35">
      <c r="A4254">
        <v>2024</v>
      </c>
      <c r="B4254" t="s">
        <v>5876</v>
      </c>
      <c r="C4254">
        <v>74</v>
      </c>
      <c r="D4254">
        <v>2</v>
      </c>
      <c r="E4254">
        <v>6</v>
      </c>
      <c r="F4254" t="s">
        <v>800</v>
      </c>
      <c r="G4254" t="s">
        <v>6688</v>
      </c>
      <c r="H4254">
        <v>7</v>
      </c>
      <c r="I4254">
        <v>101008</v>
      </c>
      <c r="J4254">
        <v>3</v>
      </c>
      <c r="K4254" t="s">
        <v>7309</v>
      </c>
      <c r="L4254">
        <v>0</v>
      </c>
      <c r="M4254" t="s">
        <v>5520</v>
      </c>
      <c r="N4254">
        <v>19384.03</v>
      </c>
      <c r="O4254">
        <v>17584.740000000002</v>
      </c>
      <c r="P4254">
        <v>0</v>
      </c>
      <c r="Q4254">
        <v>16545.259999999998</v>
      </c>
      <c r="R4254">
        <v>0</v>
      </c>
      <c r="S4254">
        <v>20423.509999999998</v>
      </c>
    </row>
    <row r="4255" spans="1:19" x14ac:dyDescent="0.35">
      <c r="A4255">
        <v>2024</v>
      </c>
      <c r="B4255" t="s">
        <v>5876</v>
      </c>
      <c r="C4255">
        <v>74</v>
      </c>
      <c r="D4255">
        <v>2</v>
      </c>
      <c r="E4255">
        <v>7</v>
      </c>
      <c r="F4255" t="s">
        <v>300</v>
      </c>
      <c r="G4255" t="s">
        <v>6240</v>
      </c>
      <c r="H4255">
        <v>7</v>
      </c>
      <c r="I4255">
        <v>101008</v>
      </c>
      <c r="J4255">
        <v>4</v>
      </c>
      <c r="K4255" t="s">
        <v>7309</v>
      </c>
      <c r="L4255">
        <v>0</v>
      </c>
      <c r="M4255" t="s">
        <v>5520</v>
      </c>
      <c r="N4255">
        <v>77361.279999999999</v>
      </c>
      <c r="O4255">
        <v>25976.23</v>
      </c>
      <c r="P4255">
        <v>0</v>
      </c>
      <c r="Q4255">
        <v>14913.87</v>
      </c>
      <c r="R4255">
        <v>0</v>
      </c>
      <c r="S4255">
        <v>88423.64</v>
      </c>
    </row>
    <row r="4256" spans="1:19" x14ac:dyDescent="0.35">
      <c r="A4256">
        <v>2024</v>
      </c>
      <c r="B4256" t="s">
        <v>6099</v>
      </c>
      <c r="C4256">
        <v>75</v>
      </c>
      <c r="D4256">
        <v>2</v>
      </c>
      <c r="E4256">
        <v>2</v>
      </c>
      <c r="F4256" t="s">
        <v>391</v>
      </c>
      <c r="G4256" t="s">
        <v>6100</v>
      </c>
      <c r="H4256">
        <v>7</v>
      </c>
      <c r="I4256">
        <v>101008</v>
      </c>
      <c r="J4256">
        <v>101</v>
      </c>
      <c r="K4256" t="s">
        <v>7309</v>
      </c>
      <c r="L4256">
        <v>0</v>
      </c>
      <c r="M4256" t="s">
        <v>5520</v>
      </c>
      <c r="N4256">
        <v>50837</v>
      </c>
      <c r="O4256">
        <v>36061.699999999997</v>
      </c>
      <c r="P4256">
        <v>0</v>
      </c>
      <c r="Q4256">
        <v>24149.72</v>
      </c>
      <c r="R4256">
        <v>0</v>
      </c>
      <c r="S4256">
        <v>62748.98</v>
      </c>
    </row>
    <row r="4257" spans="1:19" x14ac:dyDescent="0.35">
      <c r="A4257">
        <v>2024</v>
      </c>
      <c r="B4257" t="s">
        <v>6099</v>
      </c>
      <c r="C4257">
        <v>75</v>
      </c>
      <c r="D4257">
        <v>2</v>
      </c>
      <c r="E4257">
        <v>3</v>
      </c>
      <c r="F4257" t="s">
        <v>588</v>
      </c>
      <c r="G4257" t="s">
        <v>6489</v>
      </c>
      <c r="H4257">
        <v>7</v>
      </c>
      <c r="I4257">
        <v>101008</v>
      </c>
      <c r="J4257">
        <v>1001</v>
      </c>
      <c r="K4257" t="s">
        <v>7309</v>
      </c>
      <c r="L4257">
        <v>0</v>
      </c>
      <c r="M4257" t="s">
        <v>5520</v>
      </c>
      <c r="N4257">
        <v>22591.98</v>
      </c>
      <c r="O4257">
        <v>30923.62</v>
      </c>
      <c r="P4257">
        <v>0</v>
      </c>
      <c r="Q4257">
        <v>24116.69</v>
      </c>
      <c r="R4257">
        <v>0</v>
      </c>
      <c r="S4257">
        <v>29398.91</v>
      </c>
    </row>
    <row r="4258" spans="1:19" x14ac:dyDescent="0.35">
      <c r="A4258">
        <v>2024</v>
      </c>
      <c r="B4258" t="s">
        <v>6099</v>
      </c>
      <c r="C4258">
        <v>75</v>
      </c>
      <c r="D4258">
        <v>2</v>
      </c>
      <c r="E4258">
        <v>4</v>
      </c>
      <c r="F4258" t="s">
        <v>300</v>
      </c>
      <c r="G4258" t="s">
        <v>6689</v>
      </c>
      <c r="H4258">
        <v>7</v>
      </c>
      <c r="I4258">
        <v>101008</v>
      </c>
      <c r="J4258">
        <v>4</v>
      </c>
      <c r="K4258" t="s">
        <v>7309</v>
      </c>
      <c r="L4258">
        <v>0</v>
      </c>
      <c r="M4258" t="s">
        <v>5520</v>
      </c>
      <c r="N4258">
        <v>60884.25</v>
      </c>
      <c r="O4258">
        <v>11442.17</v>
      </c>
      <c r="P4258">
        <v>0</v>
      </c>
      <c r="Q4258">
        <v>14656.82</v>
      </c>
      <c r="R4258">
        <v>0</v>
      </c>
      <c r="S4258">
        <v>57669.599999999999</v>
      </c>
    </row>
    <row r="4259" spans="1:19" x14ac:dyDescent="0.35">
      <c r="A4259">
        <v>2024</v>
      </c>
      <c r="B4259" t="s">
        <v>6099</v>
      </c>
      <c r="C4259">
        <v>75</v>
      </c>
      <c r="D4259">
        <v>2</v>
      </c>
      <c r="E4259">
        <v>7</v>
      </c>
      <c r="F4259" t="s">
        <v>804</v>
      </c>
      <c r="G4259" t="s">
        <v>6102</v>
      </c>
      <c r="H4259">
        <v>7</v>
      </c>
      <c r="I4259">
        <v>101008</v>
      </c>
      <c r="J4259">
        <v>5</v>
      </c>
      <c r="K4259" t="s">
        <v>7309</v>
      </c>
      <c r="L4259">
        <v>0</v>
      </c>
      <c r="M4259" t="s">
        <v>5520</v>
      </c>
      <c r="N4259">
        <v>182932.11</v>
      </c>
      <c r="O4259">
        <v>70867.19</v>
      </c>
      <c r="P4259">
        <v>0</v>
      </c>
      <c r="Q4259">
        <v>60733.19</v>
      </c>
      <c r="R4259">
        <v>0</v>
      </c>
      <c r="S4259">
        <v>193066.11</v>
      </c>
    </row>
    <row r="4260" spans="1:19" x14ac:dyDescent="0.35">
      <c r="A4260">
        <v>2024</v>
      </c>
      <c r="B4260" t="s">
        <v>6099</v>
      </c>
      <c r="C4260">
        <v>75</v>
      </c>
      <c r="D4260">
        <v>2</v>
      </c>
      <c r="E4260">
        <v>8</v>
      </c>
      <c r="F4260" t="s">
        <v>125</v>
      </c>
      <c r="G4260" t="s">
        <v>6103</v>
      </c>
      <c r="H4260">
        <v>7</v>
      </c>
      <c r="I4260">
        <v>101008</v>
      </c>
      <c r="J4260">
        <v>7</v>
      </c>
      <c r="K4260" t="s">
        <v>7309</v>
      </c>
      <c r="L4260">
        <v>0</v>
      </c>
      <c r="M4260" t="s">
        <v>5520</v>
      </c>
      <c r="N4260">
        <v>71371.47</v>
      </c>
      <c r="O4260">
        <v>94493.06</v>
      </c>
      <c r="P4260">
        <v>0</v>
      </c>
      <c r="Q4260">
        <v>97256.18</v>
      </c>
      <c r="R4260">
        <v>0</v>
      </c>
      <c r="S4260">
        <v>68608.350000000006</v>
      </c>
    </row>
    <row r="4261" spans="1:19" x14ac:dyDescent="0.35">
      <c r="A4261">
        <v>2024</v>
      </c>
      <c r="B4261" t="s">
        <v>6099</v>
      </c>
      <c r="C4261">
        <v>75</v>
      </c>
      <c r="D4261">
        <v>2</v>
      </c>
      <c r="E4261">
        <v>9</v>
      </c>
      <c r="F4261" t="s">
        <v>351</v>
      </c>
      <c r="G4261" t="s">
        <v>6104</v>
      </c>
      <c r="H4261">
        <v>7</v>
      </c>
      <c r="I4261">
        <v>101008</v>
      </c>
      <c r="J4261">
        <v>5</v>
      </c>
      <c r="K4261" t="s">
        <v>7309</v>
      </c>
      <c r="L4261">
        <v>0</v>
      </c>
      <c r="M4261" t="s">
        <v>5520</v>
      </c>
      <c r="N4261">
        <v>236714.36</v>
      </c>
      <c r="O4261">
        <v>51979.48</v>
      </c>
      <c r="P4261">
        <v>0</v>
      </c>
      <c r="Q4261">
        <v>32937.120000000003</v>
      </c>
      <c r="R4261">
        <v>0</v>
      </c>
      <c r="S4261">
        <v>255756.72</v>
      </c>
    </row>
    <row r="4262" spans="1:19" x14ac:dyDescent="0.35">
      <c r="A4262">
        <v>2024</v>
      </c>
      <c r="B4262" t="s">
        <v>5758</v>
      </c>
      <c r="C4262">
        <v>76</v>
      </c>
      <c r="D4262">
        <v>2</v>
      </c>
      <c r="E4262">
        <v>1</v>
      </c>
      <c r="F4262" t="s">
        <v>805</v>
      </c>
      <c r="G4262" t="s">
        <v>6690</v>
      </c>
      <c r="H4262">
        <v>7</v>
      </c>
      <c r="I4262">
        <v>101008</v>
      </c>
      <c r="J4262">
        <v>4</v>
      </c>
      <c r="K4262" t="s">
        <v>7309</v>
      </c>
      <c r="L4262">
        <v>0</v>
      </c>
      <c r="M4262" t="s">
        <v>5520</v>
      </c>
      <c r="N4262">
        <v>99244.7</v>
      </c>
      <c r="O4262">
        <v>34512.629999999997</v>
      </c>
      <c r="P4262">
        <v>0</v>
      </c>
      <c r="Q4262">
        <v>30840.41</v>
      </c>
      <c r="R4262">
        <v>0</v>
      </c>
      <c r="S4262">
        <v>102916.92</v>
      </c>
    </row>
    <row r="4263" spans="1:19" x14ac:dyDescent="0.35">
      <c r="A4263">
        <v>2024</v>
      </c>
      <c r="B4263" t="s">
        <v>5758</v>
      </c>
      <c r="C4263">
        <v>76</v>
      </c>
      <c r="D4263">
        <v>2</v>
      </c>
      <c r="E4263">
        <v>2</v>
      </c>
      <c r="F4263" t="s">
        <v>806</v>
      </c>
      <c r="G4263" t="s">
        <v>6691</v>
      </c>
      <c r="H4263">
        <v>7</v>
      </c>
      <c r="I4263">
        <v>101008</v>
      </c>
      <c r="J4263">
        <v>4</v>
      </c>
      <c r="K4263" t="s">
        <v>7309</v>
      </c>
      <c r="L4263">
        <v>0</v>
      </c>
      <c r="M4263" t="s">
        <v>5520</v>
      </c>
      <c r="N4263">
        <v>40069.040000000001</v>
      </c>
      <c r="O4263">
        <v>39917.699999999997</v>
      </c>
      <c r="P4263">
        <v>0</v>
      </c>
      <c r="Q4263">
        <v>36476.04</v>
      </c>
      <c r="R4263">
        <v>0</v>
      </c>
      <c r="S4263">
        <v>43510.7</v>
      </c>
    </row>
    <row r="4264" spans="1:19" x14ac:dyDescent="0.35">
      <c r="A4264">
        <v>2024</v>
      </c>
      <c r="B4264" t="s">
        <v>5758</v>
      </c>
      <c r="C4264">
        <v>76</v>
      </c>
      <c r="D4264">
        <v>2</v>
      </c>
      <c r="E4264">
        <v>3</v>
      </c>
      <c r="F4264" t="s">
        <v>300</v>
      </c>
      <c r="G4264" t="s">
        <v>6692</v>
      </c>
      <c r="H4264">
        <v>7</v>
      </c>
      <c r="I4264">
        <v>101008</v>
      </c>
      <c r="J4264">
        <v>4</v>
      </c>
      <c r="K4264" t="s">
        <v>7309</v>
      </c>
      <c r="L4264">
        <v>0</v>
      </c>
      <c r="M4264" t="s">
        <v>5520</v>
      </c>
      <c r="N4264">
        <v>100464.82</v>
      </c>
      <c r="O4264">
        <v>49768.66</v>
      </c>
      <c r="P4264">
        <v>0</v>
      </c>
      <c r="Q4264">
        <v>34145.61</v>
      </c>
      <c r="R4264">
        <v>0</v>
      </c>
      <c r="S4264">
        <v>116087.87</v>
      </c>
    </row>
    <row r="4265" spans="1:19" x14ac:dyDescent="0.35">
      <c r="A4265">
        <v>2024</v>
      </c>
      <c r="B4265" t="s">
        <v>5758</v>
      </c>
      <c r="C4265">
        <v>76</v>
      </c>
      <c r="D4265">
        <v>2</v>
      </c>
      <c r="E4265">
        <v>5</v>
      </c>
      <c r="F4265" t="s">
        <v>808</v>
      </c>
      <c r="G4265" t="s">
        <v>6694</v>
      </c>
      <c r="H4265">
        <v>7</v>
      </c>
      <c r="I4265">
        <v>101008</v>
      </c>
      <c r="J4265">
        <v>5</v>
      </c>
      <c r="K4265" t="s">
        <v>7309</v>
      </c>
      <c r="L4265">
        <v>0</v>
      </c>
      <c r="M4265" t="s">
        <v>5520</v>
      </c>
      <c r="N4265">
        <v>87887.61</v>
      </c>
      <c r="O4265">
        <v>71354.880000000005</v>
      </c>
      <c r="P4265">
        <v>0</v>
      </c>
      <c r="Q4265">
        <v>50892.28</v>
      </c>
      <c r="R4265">
        <v>0</v>
      </c>
      <c r="S4265">
        <v>108350.21</v>
      </c>
    </row>
    <row r="4266" spans="1:19" x14ac:dyDescent="0.35">
      <c r="A4266">
        <v>2024</v>
      </c>
      <c r="B4266" t="s">
        <v>5758</v>
      </c>
      <c r="C4266">
        <v>76</v>
      </c>
      <c r="D4266">
        <v>2</v>
      </c>
      <c r="E4266">
        <v>6</v>
      </c>
      <c r="F4266" t="s">
        <v>809</v>
      </c>
      <c r="G4266" t="s">
        <v>6105</v>
      </c>
      <c r="H4266">
        <v>7</v>
      </c>
      <c r="I4266">
        <v>101008</v>
      </c>
      <c r="J4266">
        <v>6</v>
      </c>
      <c r="K4266" t="s">
        <v>7309</v>
      </c>
      <c r="L4266">
        <v>0</v>
      </c>
      <c r="M4266" t="s">
        <v>5520</v>
      </c>
      <c r="N4266">
        <v>113155.47</v>
      </c>
      <c r="O4266">
        <v>86713.08</v>
      </c>
      <c r="P4266">
        <v>0</v>
      </c>
      <c r="Q4266">
        <v>47129.69</v>
      </c>
      <c r="R4266">
        <v>0</v>
      </c>
      <c r="S4266">
        <v>152738.85999999999</v>
      </c>
    </row>
    <row r="4267" spans="1:19" x14ac:dyDescent="0.35">
      <c r="A4267">
        <v>2024</v>
      </c>
      <c r="B4267" t="s">
        <v>5758</v>
      </c>
      <c r="C4267">
        <v>76</v>
      </c>
      <c r="D4267">
        <v>2</v>
      </c>
      <c r="E4267">
        <v>7</v>
      </c>
      <c r="F4267" t="s">
        <v>331</v>
      </c>
      <c r="G4267" t="s">
        <v>5759</v>
      </c>
      <c r="H4267">
        <v>7</v>
      </c>
      <c r="I4267">
        <v>101008</v>
      </c>
      <c r="J4267">
        <v>5</v>
      </c>
      <c r="K4267" t="s">
        <v>7309</v>
      </c>
      <c r="L4267">
        <v>0</v>
      </c>
      <c r="M4267" t="s">
        <v>5520</v>
      </c>
      <c r="N4267">
        <v>278303.8</v>
      </c>
      <c r="O4267">
        <v>784275.47</v>
      </c>
      <c r="P4267">
        <v>0</v>
      </c>
      <c r="Q4267">
        <v>209405.57</v>
      </c>
      <c r="R4267">
        <v>0</v>
      </c>
      <c r="S4267">
        <v>853173.7</v>
      </c>
    </row>
    <row r="4268" spans="1:19" x14ac:dyDescent="0.35">
      <c r="A4268">
        <v>2024</v>
      </c>
      <c r="B4268" t="s">
        <v>5758</v>
      </c>
      <c r="C4268">
        <v>76</v>
      </c>
      <c r="D4268">
        <v>2</v>
      </c>
      <c r="E4268">
        <v>8</v>
      </c>
      <c r="F4268" t="s">
        <v>412</v>
      </c>
      <c r="G4268" t="s">
        <v>6106</v>
      </c>
      <c r="H4268">
        <v>7</v>
      </c>
      <c r="I4268">
        <v>101008</v>
      </c>
      <c r="J4268">
        <v>5</v>
      </c>
      <c r="K4268" t="s">
        <v>7309</v>
      </c>
      <c r="L4268">
        <v>0</v>
      </c>
      <c r="M4268" t="s">
        <v>5520</v>
      </c>
      <c r="N4268">
        <v>70105.490000000005</v>
      </c>
      <c r="O4268">
        <v>41644.35</v>
      </c>
      <c r="P4268">
        <v>0</v>
      </c>
      <c r="Q4268">
        <v>32507.040000000001</v>
      </c>
      <c r="R4268">
        <v>0</v>
      </c>
      <c r="S4268">
        <v>79242.8</v>
      </c>
    </row>
    <row r="4269" spans="1:19" x14ac:dyDescent="0.35">
      <c r="A4269">
        <v>2024</v>
      </c>
      <c r="B4269" t="s">
        <v>5758</v>
      </c>
      <c r="C4269">
        <v>76</v>
      </c>
      <c r="D4269">
        <v>2</v>
      </c>
      <c r="E4269">
        <v>9</v>
      </c>
      <c r="F4269" t="s">
        <v>566</v>
      </c>
      <c r="G4269" t="s">
        <v>6695</v>
      </c>
      <c r="H4269">
        <v>7</v>
      </c>
      <c r="I4269">
        <v>101008</v>
      </c>
      <c r="J4269">
        <v>3</v>
      </c>
      <c r="K4269" t="s">
        <v>7309</v>
      </c>
      <c r="L4269">
        <v>0</v>
      </c>
      <c r="M4269" t="s">
        <v>5520</v>
      </c>
      <c r="N4269">
        <v>60450.1</v>
      </c>
      <c r="O4269">
        <v>89178.54</v>
      </c>
      <c r="P4269">
        <v>0</v>
      </c>
      <c r="Q4269">
        <v>53342.69</v>
      </c>
      <c r="R4269">
        <v>0</v>
      </c>
      <c r="S4269">
        <v>96285.95</v>
      </c>
    </row>
    <row r="4270" spans="1:19" x14ac:dyDescent="0.35">
      <c r="A4270">
        <v>2024</v>
      </c>
      <c r="B4270" t="s">
        <v>5758</v>
      </c>
      <c r="C4270">
        <v>76</v>
      </c>
      <c r="D4270">
        <v>2</v>
      </c>
      <c r="E4270">
        <v>10</v>
      </c>
      <c r="F4270" t="s">
        <v>690</v>
      </c>
      <c r="G4270" t="s">
        <v>6696</v>
      </c>
      <c r="H4270">
        <v>7</v>
      </c>
      <c r="I4270">
        <v>101008</v>
      </c>
      <c r="J4270">
        <v>4</v>
      </c>
      <c r="K4270" t="s">
        <v>7309</v>
      </c>
      <c r="L4270">
        <v>0</v>
      </c>
      <c r="M4270" t="s">
        <v>5520</v>
      </c>
      <c r="N4270">
        <v>34111.21</v>
      </c>
      <c r="O4270">
        <v>23711.599999999999</v>
      </c>
      <c r="P4270">
        <v>0</v>
      </c>
      <c r="Q4270">
        <v>19306.29</v>
      </c>
      <c r="R4270">
        <v>0</v>
      </c>
      <c r="S4270">
        <v>38516.519999999997</v>
      </c>
    </row>
    <row r="4271" spans="1:19" x14ac:dyDescent="0.35">
      <c r="A4271">
        <v>2024</v>
      </c>
      <c r="B4271" t="s">
        <v>5758</v>
      </c>
      <c r="C4271">
        <v>76</v>
      </c>
      <c r="D4271">
        <v>2</v>
      </c>
      <c r="E4271">
        <v>11</v>
      </c>
      <c r="F4271" t="s">
        <v>810</v>
      </c>
      <c r="G4271" t="s">
        <v>6107</v>
      </c>
      <c r="H4271">
        <v>7</v>
      </c>
      <c r="I4271">
        <v>101008</v>
      </c>
      <c r="J4271">
        <v>7</v>
      </c>
      <c r="K4271" t="s">
        <v>7309</v>
      </c>
      <c r="L4271">
        <v>0</v>
      </c>
      <c r="M4271" t="s">
        <v>5520</v>
      </c>
      <c r="N4271">
        <v>89692.47</v>
      </c>
      <c r="O4271">
        <v>74106.86</v>
      </c>
      <c r="P4271">
        <v>0</v>
      </c>
      <c r="Q4271">
        <v>31415.439999999999</v>
      </c>
      <c r="R4271">
        <v>0</v>
      </c>
      <c r="S4271">
        <v>132383.89000000001</v>
      </c>
    </row>
    <row r="4272" spans="1:19" x14ac:dyDescent="0.35">
      <c r="A4272">
        <v>2024</v>
      </c>
      <c r="B4272" t="s">
        <v>5758</v>
      </c>
      <c r="C4272">
        <v>76</v>
      </c>
      <c r="D4272">
        <v>2</v>
      </c>
      <c r="E4272">
        <v>12</v>
      </c>
      <c r="F4272" t="s">
        <v>417</v>
      </c>
      <c r="G4272" t="s">
        <v>6697</v>
      </c>
      <c r="H4272">
        <v>7</v>
      </c>
      <c r="I4272">
        <v>101008</v>
      </c>
      <c r="J4272">
        <v>4</v>
      </c>
      <c r="K4272" t="s">
        <v>7309</v>
      </c>
      <c r="L4272">
        <v>0</v>
      </c>
      <c r="M4272" t="s">
        <v>5520</v>
      </c>
      <c r="N4272">
        <v>25012.86</v>
      </c>
      <c r="O4272">
        <v>23807.99</v>
      </c>
      <c r="P4272">
        <v>0</v>
      </c>
      <c r="Q4272">
        <v>21069.49</v>
      </c>
      <c r="R4272">
        <v>0</v>
      </c>
      <c r="S4272">
        <v>27751.360000000001</v>
      </c>
    </row>
    <row r="4273" spans="1:19" x14ac:dyDescent="0.35">
      <c r="A4273">
        <v>2024</v>
      </c>
      <c r="B4273" t="s">
        <v>5770</v>
      </c>
      <c r="C4273">
        <v>77</v>
      </c>
      <c r="D4273">
        <v>2</v>
      </c>
      <c r="E4273">
        <v>1</v>
      </c>
      <c r="F4273" t="s">
        <v>521</v>
      </c>
      <c r="G4273" t="s">
        <v>7095</v>
      </c>
      <c r="H4273">
        <v>7</v>
      </c>
      <c r="I4273">
        <v>101008</v>
      </c>
      <c r="J4273">
        <v>3</v>
      </c>
      <c r="K4273" t="s">
        <v>7309</v>
      </c>
      <c r="L4273">
        <v>0</v>
      </c>
      <c r="M4273" t="s">
        <v>5520</v>
      </c>
      <c r="N4273">
        <v>40853.18</v>
      </c>
      <c r="O4273">
        <v>55555.23</v>
      </c>
      <c r="P4273">
        <v>0</v>
      </c>
      <c r="Q4273">
        <v>37051.5</v>
      </c>
      <c r="R4273">
        <v>0</v>
      </c>
      <c r="S4273">
        <v>59356.91</v>
      </c>
    </row>
    <row r="4274" spans="1:19" x14ac:dyDescent="0.35">
      <c r="A4274">
        <v>2024</v>
      </c>
      <c r="B4274" t="s">
        <v>5770</v>
      </c>
      <c r="C4274">
        <v>77</v>
      </c>
      <c r="D4274">
        <v>2</v>
      </c>
      <c r="E4274">
        <v>4</v>
      </c>
      <c r="F4274" t="s">
        <v>813</v>
      </c>
      <c r="G4274" t="s">
        <v>6108</v>
      </c>
      <c r="H4274">
        <v>7</v>
      </c>
      <c r="I4274">
        <v>101008</v>
      </c>
      <c r="J4274">
        <v>5</v>
      </c>
      <c r="K4274" t="s">
        <v>7309</v>
      </c>
      <c r="L4274">
        <v>0</v>
      </c>
      <c r="M4274" t="s">
        <v>5520</v>
      </c>
      <c r="N4274">
        <v>113401.33</v>
      </c>
      <c r="O4274">
        <v>37562.050000000003</v>
      </c>
      <c r="P4274">
        <v>0</v>
      </c>
      <c r="Q4274">
        <v>45464.39</v>
      </c>
      <c r="R4274">
        <v>0</v>
      </c>
      <c r="S4274">
        <v>105498.99</v>
      </c>
    </row>
    <row r="4275" spans="1:19" x14ac:dyDescent="0.35">
      <c r="A4275">
        <v>2024</v>
      </c>
      <c r="B4275" t="s">
        <v>5581</v>
      </c>
      <c r="C4275">
        <v>78</v>
      </c>
      <c r="D4275">
        <v>2</v>
      </c>
      <c r="E4275">
        <v>1</v>
      </c>
      <c r="F4275" t="s">
        <v>816</v>
      </c>
      <c r="G4275" t="s">
        <v>6698</v>
      </c>
      <c r="H4275">
        <v>7</v>
      </c>
      <c r="I4275">
        <v>101008</v>
      </c>
      <c r="J4275">
        <v>5</v>
      </c>
      <c r="K4275" t="s">
        <v>7309</v>
      </c>
      <c r="L4275">
        <v>0</v>
      </c>
      <c r="M4275" t="s">
        <v>5520</v>
      </c>
      <c r="N4275">
        <v>15154.37</v>
      </c>
      <c r="O4275">
        <v>33030.99</v>
      </c>
      <c r="P4275">
        <v>0</v>
      </c>
      <c r="Q4275">
        <v>30366.46</v>
      </c>
      <c r="R4275">
        <v>0</v>
      </c>
      <c r="S4275">
        <v>17818.900000000001</v>
      </c>
    </row>
    <row r="4276" spans="1:19" x14ac:dyDescent="0.35">
      <c r="A4276">
        <v>2024</v>
      </c>
      <c r="B4276" t="s">
        <v>5581</v>
      </c>
      <c r="C4276">
        <v>78</v>
      </c>
      <c r="D4276">
        <v>2</v>
      </c>
      <c r="E4276">
        <v>2</v>
      </c>
      <c r="F4276" t="s">
        <v>817</v>
      </c>
      <c r="G4276" t="s">
        <v>5582</v>
      </c>
      <c r="H4276">
        <v>7</v>
      </c>
      <c r="I4276">
        <v>101008</v>
      </c>
      <c r="J4276">
        <v>4</v>
      </c>
      <c r="K4276" t="s">
        <v>7309</v>
      </c>
      <c r="L4276">
        <v>0</v>
      </c>
      <c r="M4276" t="s">
        <v>5520</v>
      </c>
      <c r="N4276">
        <v>64607.65</v>
      </c>
      <c r="O4276">
        <v>41989.43</v>
      </c>
      <c r="P4276">
        <v>0</v>
      </c>
      <c r="Q4276">
        <v>38311.81</v>
      </c>
      <c r="R4276">
        <v>0</v>
      </c>
      <c r="S4276">
        <v>68285.27</v>
      </c>
    </row>
    <row r="4277" spans="1:19" x14ac:dyDescent="0.35">
      <c r="A4277">
        <v>2024</v>
      </c>
      <c r="B4277" t="s">
        <v>5581</v>
      </c>
      <c r="C4277">
        <v>78</v>
      </c>
      <c r="D4277">
        <v>2</v>
      </c>
      <c r="E4277">
        <v>3</v>
      </c>
      <c r="F4277" t="s">
        <v>254</v>
      </c>
      <c r="G4277" t="s">
        <v>5584</v>
      </c>
      <c r="H4277">
        <v>7</v>
      </c>
      <c r="I4277">
        <v>101008</v>
      </c>
      <c r="J4277">
        <v>4</v>
      </c>
      <c r="K4277" t="s">
        <v>7309</v>
      </c>
      <c r="L4277">
        <v>0</v>
      </c>
      <c r="M4277" t="s">
        <v>5520</v>
      </c>
      <c r="N4277">
        <v>201119.2</v>
      </c>
      <c r="O4277">
        <v>78532.539999999994</v>
      </c>
      <c r="P4277">
        <v>0</v>
      </c>
      <c r="Q4277">
        <v>67922.63</v>
      </c>
      <c r="R4277">
        <v>0</v>
      </c>
      <c r="S4277">
        <v>211729.11</v>
      </c>
    </row>
    <row r="4278" spans="1:19" x14ac:dyDescent="0.35">
      <c r="A4278">
        <v>2024</v>
      </c>
      <c r="B4278" t="s">
        <v>5581</v>
      </c>
      <c r="C4278">
        <v>78</v>
      </c>
      <c r="D4278">
        <v>2</v>
      </c>
      <c r="E4278">
        <v>4</v>
      </c>
      <c r="F4278" t="s">
        <v>331</v>
      </c>
      <c r="G4278" t="s">
        <v>5645</v>
      </c>
      <c r="H4278">
        <v>7</v>
      </c>
      <c r="I4278">
        <v>101008</v>
      </c>
      <c r="J4278">
        <v>5</v>
      </c>
      <c r="K4278" t="s">
        <v>7309</v>
      </c>
      <c r="L4278">
        <v>0</v>
      </c>
      <c r="M4278" t="s">
        <v>5520</v>
      </c>
      <c r="N4278">
        <v>42066.43</v>
      </c>
      <c r="O4278">
        <v>35790.01</v>
      </c>
      <c r="P4278">
        <v>0</v>
      </c>
      <c r="Q4278">
        <v>35954.06</v>
      </c>
      <c r="R4278">
        <v>0</v>
      </c>
      <c r="S4278">
        <v>41902.379999999997</v>
      </c>
    </row>
    <row r="4279" spans="1:19" x14ac:dyDescent="0.35">
      <c r="A4279">
        <v>2024</v>
      </c>
      <c r="B4279" t="s">
        <v>5581</v>
      </c>
      <c r="C4279">
        <v>78</v>
      </c>
      <c r="D4279">
        <v>2</v>
      </c>
      <c r="E4279">
        <v>5</v>
      </c>
      <c r="F4279" t="s">
        <v>524</v>
      </c>
      <c r="G4279" t="s">
        <v>5647</v>
      </c>
      <c r="H4279">
        <v>7</v>
      </c>
      <c r="I4279">
        <v>101008</v>
      </c>
      <c r="J4279">
        <v>7</v>
      </c>
      <c r="K4279" t="s">
        <v>7309</v>
      </c>
      <c r="L4279">
        <v>0</v>
      </c>
      <c r="M4279" t="s">
        <v>5520</v>
      </c>
      <c r="N4279">
        <v>45705.09</v>
      </c>
      <c r="O4279">
        <v>37336.18</v>
      </c>
      <c r="P4279">
        <v>0</v>
      </c>
      <c r="Q4279">
        <v>33123.14</v>
      </c>
      <c r="R4279">
        <v>0</v>
      </c>
      <c r="S4279">
        <v>49918.13</v>
      </c>
    </row>
    <row r="4280" spans="1:19" x14ac:dyDescent="0.35">
      <c r="A4280">
        <v>2024</v>
      </c>
      <c r="B4280" t="s">
        <v>5581</v>
      </c>
      <c r="C4280">
        <v>78</v>
      </c>
      <c r="D4280">
        <v>2</v>
      </c>
      <c r="E4280">
        <v>6</v>
      </c>
      <c r="F4280" t="s">
        <v>417</v>
      </c>
      <c r="G4280" t="s">
        <v>5592</v>
      </c>
      <c r="H4280">
        <v>7</v>
      </c>
      <c r="I4280">
        <v>101008</v>
      </c>
      <c r="J4280">
        <v>5</v>
      </c>
      <c r="K4280" t="s">
        <v>7309</v>
      </c>
      <c r="L4280">
        <v>0</v>
      </c>
      <c r="M4280" t="s">
        <v>5520</v>
      </c>
      <c r="N4280">
        <v>139355.28</v>
      </c>
      <c r="O4280">
        <v>70584.05</v>
      </c>
      <c r="P4280">
        <v>0</v>
      </c>
      <c r="Q4280">
        <v>55477.32</v>
      </c>
      <c r="R4280">
        <v>0</v>
      </c>
      <c r="S4280">
        <v>154462.01</v>
      </c>
    </row>
    <row r="4281" spans="1:19" x14ac:dyDescent="0.35">
      <c r="A4281">
        <v>2024</v>
      </c>
      <c r="B4281" t="s">
        <v>5578</v>
      </c>
      <c r="C4281">
        <v>79</v>
      </c>
      <c r="D4281">
        <v>2</v>
      </c>
      <c r="E4281">
        <v>2</v>
      </c>
      <c r="F4281" t="s">
        <v>300</v>
      </c>
      <c r="G4281" t="s">
        <v>6242</v>
      </c>
      <c r="H4281">
        <v>7</v>
      </c>
      <c r="I4281">
        <v>101008</v>
      </c>
      <c r="J4281">
        <v>4</v>
      </c>
      <c r="K4281" t="s">
        <v>7309</v>
      </c>
      <c r="L4281">
        <v>0</v>
      </c>
      <c r="M4281" t="s">
        <v>5520</v>
      </c>
      <c r="N4281">
        <v>93449.77</v>
      </c>
      <c r="O4281">
        <v>69540.53</v>
      </c>
      <c r="P4281">
        <v>0</v>
      </c>
      <c r="Q4281">
        <v>41752.080000000002</v>
      </c>
      <c r="R4281">
        <v>0</v>
      </c>
      <c r="S4281">
        <v>121238.22</v>
      </c>
    </row>
    <row r="4282" spans="1:19" x14ac:dyDescent="0.35">
      <c r="A4282">
        <v>2024</v>
      </c>
      <c r="B4282" t="s">
        <v>5578</v>
      </c>
      <c r="C4282">
        <v>79</v>
      </c>
      <c r="D4282">
        <v>2</v>
      </c>
      <c r="E4282">
        <v>4</v>
      </c>
      <c r="F4282" t="s">
        <v>327</v>
      </c>
      <c r="G4282" t="s">
        <v>6841</v>
      </c>
      <c r="H4282">
        <v>7</v>
      </c>
      <c r="I4282">
        <v>101008</v>
      </c>
      <c r="J4282">
        <v>4</v>
      </c>
      <c r="K4282" t="s">
        <v>7309</v>
      </c>
      <c r="L4282">
        <v>0</v>
      </c>
      <c r="M4282" t="s">
        <v>5520</v>
      </c>
      <c r="N4282">
        <v>115352.72</v>
      </c>
      <c r="O4282">
        <v>139843.26</v>
      </c>
      <c r="P4282">
        <v>0</v>
      </c>
      <c r="Q4282">
        <v>54880.160000000003</v>
      </c>
      <c r="R4282">
        <v>0</v>
      </c>
      <c r="S4282">
        <v>200315.82</v>
      </c>
    </row>
    <row r="4283" spans="1:19" x14ac:dyDescent="0.35">
      <c r="A4283">
        <v>2024</v>
      </c>
      <c r="B4283" t="s">
        <v>5578</v>
      </c>
      <c r="C4283">
        <v>79</v>
      </c>
      <c r="D4283">
        <v>2</v>
      </c>
      <c r="E4283">
        <v>5</v>
      </c>
      <c r="F4283" t="s">
        <v>751</v>
      </c>
      <c r="G4283" t="s">
        <v>6110</v>
      </c>
      <c r="H4283">
        <v>7</v>
      </c>
      <c r="I4283">
        <v>101008</v>
      </c>
      <c r="J4283">
        <v>6</v>
      </c>
      <c r="K4283" t="s">
        <v>7309</v>
      </c>
      <c r="L4283">
        <v>0</v>
      </c>
      <c r="M4283" t="s">
        <v>5520</v>
      </c>
      <c r="N4283">
        <v>210981.56</v>
      </c>
      <c r="O4283">
        <v>97907.65</v>
      </c>
      <c r="P4283">
        <v>0</v>
      </c>
      <c r="Q4283">
        <v>60809.05</v>
      </c>
      <c r="R4283">
        <v>0</v>
      </c>
      <c r="S4283">
        <v>248080.16</v>
      </c>
    </row>
    <row r="4284" spans="1:19" x14ac:dyDescent="0.35">
      <c r="A4284">
        <v>2024</v>
      </c>
      <c r="B4284" t="s">
        <v>5578</v>
      </c>
      <c r="C4284">
        <v>79</v>
      </c>
      <c r="D4284">
        <v>2</v>
      </c>
      <c r="E4284">
        <v>6</v>
      </c>
      <c r="F4284" t="s">
        <v>819</v>
      </c>
      <c r="G4284" t="s">
        <v>6243</v>
      </c>
      <c r="H4284">
        <v>7</v>
      </c>
      <c r="I4284">
        <v>101008</v>
      </c>
      <c r="J4284">
        <v>101</v>
      </c>
      <c r="K4284" t="s">
        <v>7309</v>
      </c>
      <c r="L4284">
        <v>0</v>
      </c>
      <c r="M4284" t="s">
        <v>5520</v>
      </c>
      <c r="N4284">
        <v>123248.35</v>
      </c>
      <c r="O4284">
        <v>132045.70000000001</v>
      </c>
      <c r="P4284">
        <v>0</v>
      </c>
      <c r="Q4284">
        <v>78468.27</v>
      </c>
      <c r="R4284">
        <v>0</v>
      </c>
      <c r="S4284">
        <v>176825.78</v>
      </c>
    </row>
    <row r="4285" spans="1:19" x14ac:dyDescent="0.35">
      <c r="A4285">
        <v>2024</v>
      </c>
      <c r="B4285" t="s">
        <v>5578</v>
      </c>
      <c r="C4285">
        <v>79</v>
      </c>
      <c r="D4285">
        <v>2</v>
      </c>
      <c r="E4285">
        <v>7</v>
      </c>
      <c r="F4285" t="s">
        <v>671</v>
      </c>
      <c r="G4285" t="s">
        <v>6927</v>
      </c>
      <c r="H4285">
        <v>7</v>
      </c>
      <c r="I4285">
        <v>101008</v>
      </c>
      <c r="J4285">
        <v>101</v>
      </c>
      <c r="K4285" t="s">
        <v>7309</v>
      </c>
      <c r="L4285">
        <v>0</v>
      </c>
      <c r="M4285" t="s">
        <v>5520</v>
      </c>
      <c r="N4285">
        <v>96932.67</v>
      </c>
      <c r="O4285">
        <v>60050.48</v>
      </c>
      <c r="P4285">
        <v>0</v>
      </c>
      <c r="Q4285">
        <v>29942.14</v>
      </c>
      <c r="R4285">
        <v>0</v>
      </c>
      <c r="S4285">
        <v>127041.01</v>
      </c>
    </row>
    <row r="4286" spans="1:19" x14ac:dyDescent="0.35">
      <c r="A4286">
        <v>2024</v>
      </c>
      <c r="B4286" t="s">
        <v>5578</v>
      </c>
      <c r="C4286">
        <v>79</v>
      </c>
      <c r="D4286">
        <v>2</v>
      </c>
      <c r="E4286">
        <v>9</v>
      </c>
      <c r="F4286" t="s">
        <v>278</v>
      </c>
      <c r="G4286" t="s">
        <v>6928</v>
      </c>
      <c r="H4286">
        <v>7</v>
      </c>
      <c r="I4286">
        <v>101008</v>
      </c>
      <c r="J4286">
        <v>3</v>
      </c>
      <c r="K4286" t="s">
        <v>7309</v>
      </c>
      <c r="L4286">
        <v>0</v>
      </c>
      <c r="M4286" t="s">
        <v>5520</v>
      </c>
      <c r="N4286">
        <v>228226.51</v>
      </c>
      <c r="O4286">
        <v>72889.009999999995</v>
      </c>
      <c r="P4286">
        <v>0</v>
      </c>
      <c r="Q4286">
        <v>38054.07</v>
      </c>
      <c r="R4286">
        <v>0</v>
      </c>
      <c r="S4286">
        <v>263061.45</v>
      </c>
    </row>
    <row r="4287" spans="1:19" x14ac:dyDescent="0.35">
      <c r="A4287">
        <v>2024</v>
      </c>
      <c r="B4287" t="s">
        <v>5578</v>
      </c>
      <c r="C4287">
        <v>79</v>
      </c>
      <c r="D4287">
        <v>2</v>
      </c>
      <c r="E4287">
        <v>12</v>
      </c>
      <c r="F4287" t="s">
        <v>351</v>
      </c>
      <c r="G4287" t="s">
        <v>6111</v>
      </c>
      <c r="H4287">
        <v>7</v>
      </c>
      <c r="I4287">
        <v>101008</v>
      </c>
      <c r="J4287">
        <v>6</v>
      </c>
      <c r="K4287" t="s">
        <v>7309</v>
      </c>
      <c r="L4287">
        <v>0</v>
      </c>
      <c r="M4287" t="s">
        <v>5520</v>
      </c>
      <c r="N4287">
        <v>26175.49</v>
      </c>
      <c r="O4287">
        <v>44110.75</v>
      </c>
      <c r="P4287">
        <v>0</v>
      </c>
      <c r="Q4287">
        <v>28581.77</v>
      </c>
      <c r="R4287">
        <v>0</v>
      </c>
      <c r="S4287">
        <v>41704.47</v>
      </c>
    </row>
    <row r="4288" spans="1:19" x14ac:dyDescent="0.35">
      <c r="A4288">
        <v>2024</v>
      </c>
      <c r="B4288" t="s">
        <v>5567</v>
      </c>
      <c r="C4288">
        <v>80</v>
      </c>
      <c r="D4288">
        <v>2</v>
      </c>
      <c r="E4288">
        <v>5</v>
      </c>
      <c r="F4288" t="s">
        <v>633</v>
      </c>
      <c r="G4288" t="s">
        <v>6247</v>
      </c>
      <c r="H4288">
        <v>7</v>
      </c>
      <c r="I4288">
        <v>101008</v>
      </c>
      <c r="J4288">
        <v>4</v>
      </c>
      <c r="K4288" t="s">
        <v>7309</v>
      </c>
      <c r="L4288">
        <v>0</v>
      </c>
      <c r="M4288" t="s">
        <v>5520</v>
      </c>
      <c r="N4288">
        <v>185423.49</v>
      </c>
      <c r="O4288">
        <v>29738.3</v>
      </c>
      <c r="P4288">
        <v>0</v>
      </c>
      <c r="Q4288">
        <v>3793.13</v>
      </c>
      <c r="R4288">
        <v>0</v>
      </c>
      <c r="S4288">
        <v>211368.66</v>
      </c>
    </row>
    <row r="4289" spans="1:19" x14ac:dyDescent="0.35">
      <c r="A4289">
        <v>2024</v>
      </c>
      <c r="B4289" t="s">
        <v>5659</v>
      </c>
      <c r="C4289">
        <v>81</v>
      </c>
      <c r="D4289">
        <v>2</v>
      </c>
      <c r="E4289">
        <v>1</v>
      </c>
      <c r="F4289" t="s">
        <v>823</v>
      </c>
      <c r="G4289" t="s">
        <v>6699</v>
      </c>
      <c r="H4289">
        <v>7</v>
      </c>
      <c r="I4289">
        <v>101008</v>
      </c>
      <c r="J4289">
        <v>4</v>
      </c>
      <c r="K4289" t="s">
        <v>7309</v>
      </c>
      <c r="L4289">
        <v>0</v>
      </c>
      <c r="M4289" t="s">
        <v>5520</v>
      </c>
      <c r="N4289">
        <v>41201.370000000003</v>
      </c>
      <c r="O4289">
        <v>19939.259999999998</v>
      </c>
      <c r="P4289">
        <v>0</v>
      </c>
      <c r="Q4289">
        <v>10509.38</v>
      </c>
      <c r="R4289">
        <v>0</v>
      </c>
      <c r="S4289">
        <v>50631.25</v>
      </c>
    </row>
    <row r="4290" spans="1:19" x14ac:dyDescent="0.35">
      <c r="A4290">
        <v>2024</v>
      </c>
      <c r="B4290" t="s">
        <v>5659</v>
      </c>
      <c r="C4290">
        <v>81</v>
      </c>
      <c r="D4290">
        <v>2</v>
      </c>
      <c r="E4290">
        <v>2</v>
      </c>
      <c r="F4290" t="s">
        <v>391</v>
      </c>
      <c r="G4290" t="s">
        <v>6700</v>
      </c>
      <c r="H4290">
        <v>7</v>
      </c>
      <c r="I4290">
        <v>101008</v>
      </c>
      <c r="J4290">
        <v>3</v>
      </c>
      <c r="K4290" t="s">
        <v>7309</v>
      </c>
      <c r="L4290">
        <v>0</v>
      </c>
      <c r="M4290" t="s">
        <v>5520</v>
      </c>
      <c r="N4290">
        <v>58583.21</v>
      </c>
      <c r="O4290">
        <v>24687.52</v>
      </c>
      <c r="P4290">
        <v>0</v>
      </c>
      <c r="Q4290">
        <v>14052.34</v>
      </c>
      <c r="R4290">
        <v>0</v>
      </c>
      <c r="S4290">
        <v>69218.39</v>
      </c>
    </row>
    <row r="4291" spans="1:19" x14ac:dyDescent="0.35">
      <c r="A4291">
        <v>2024</v>
      </c>
      <c r="B4291" t="s">
        <v>5659</v>
      </c>
      <c r="C4291">
        <v>81</v>
      </c>
      <c r="D4291">
        <v>2</v>
      </c>
      <c r="E4291">
        <v>3</v>
      </c>
      <c r="F4291" t="s">
        <v>772</v>
      </c>
      <c r="G4291" t="s">
        <v>6701</v>
      </c>
      <c r="H4291">
        <v>7</v>
      </c>
      <c r="I4291">
        <v>101008</v>
      </c>
      <c r="J4291">
        <v>3</v>
      </c>
      <c r="K4291" t="s">
        <v>7309</v>
      </c>
      <c r="L4291">
        <v>0</v>
      </c>
      <c r="M4291" t="s">
        <v>5520</v>
      </c>
      <c r="N4291">
        <v>8302.16</v>
      </c>
      <c r="O4291">
        <v>21202.17</v>
      </c>
      <c r="P4291">
        <v>0</v>
      </c>
      <c r="Q4291">
        <v>18231.61</v>
      </c>
      <c r="R4291">
        <v>0</v>
      </c>
      <c r="S4291">
        <v>11272.72</v>
      </c>
    </row>
    <row r="4292" spans="1:19" x14ac:dyDescent="0.35">
      <c r="A4292">
        <v>2024</v>
      </c>
      <c r="B4292" t="s">
        <v>5659</v>
      </c>
      <c r="C4292">
        <v>81</v>
      </c>
      <c r="D4292">
        <v>2</v>
      </c>
      <c r="E4292">
        <v>4</v>
      </c>
      <c r="F4292" t="s">
        <v>369</v>
      </c>
      <c r="G4292" t="s">
        <v>6702</v>
      </c>
      <c r="H4292">
        <v>7</v>
      </c>
      <c r="I4292">
        <v>101008</v>
      </c>
      <c r="J4292">
        <v>4</v>
      </c>
      <c r="K4292" t="s">
        <v>7309</v>
      </c>
      <c r="L4292">
        <v>0</v>
      </c>
      <c r="M4292" t="s">
        <v>5520</v>
      </c>
      <c r="N4292">
        <v>50472.22</v>
      </c>
      <c r="O4292">
        <v>13735.73</v>
      </c>
      <c r="P4292">
        <v>0</v>
      </c>
      <c r="Q4292">
        <v>8160.86</v>
      </c>
      <c r="R4292">
        <v>0</v>
      </c>
      <c r="S4292">
        <v>56047.09</v>
      </c>
    </row>
    <row r="4293" spans="1:19" x14ac:dyDescent="0.35">
      <c r="A4293">
        <v>2024</v>
      </c>
      <c r="B4293" t="s">
        <v>5659</v>
      </c>
      <c r="C4293">
        <v>81</v>
      </c>
      <c r="D4293">
        <v>2</v>
      </c>
      <c r="E4293">
        <v>5</v>
      </c>
      <c r="F4293" t="s">
        <v>480</v>
      </c>
      <c r="G4293" t="s">
        <v>6703</v>
      </c>
      <c r="H4293">
        <v>7</v>
      </c>
      <c r="I4293">
        <v>101008</v>
      </c>
      <c r="J4293">
        <v>4</v>
      </c>
      <c r="K4293" t="s">
        <v>7309</v>
      </c>
      <c r="L4293">
        <v>0</v>
      </c>
      <c r="M4293" t="s">
        <v>5520</v>
      </c>
      <c r="N4293">
        <v>102900.49</v>
      </c>
      <c r="O4293">
        <v>22405.52</v>
      </c>
      <c r="P4293">
        <v>0</v>
      </c>
      <c r="Q4293">
        <v>9882.7900000000009</v>
      </c>
      <c r="R4293">
        <v>0</v>
      </c>
      <c r="S4293">
        <v>115423.22</v>
      </c>
    </row>
    <row r="4294" spans="1:19" x14ac:dyDescent="0.35">
      <c r="A4294">
        <v>2024</v>
      </c>
      <c r="B4294" t="s">
        <v>5659</v>
      </c>
      <c r="C4294">
        <v>81</v>
      </c>
      <c r="D4294">
        <v>2</v>
      </c>
      <c r="E4294">
        <v>6</v>
      </c>
      <c r="F4294" t="s">
        <v>278</v>
      </c>
      <c r="G4294" t="s">
        <v>5660</v>
      </c>
      <c r="H4294">
        <v>7</v>
      </c>
      <c r="I4294">
        <v>101008</v>
      </c>
      <c r="J4294">
        <v>5</v>
      </c>
      <c r="K4294" t="s">
        <v>7309</v>
      </c>
      <c r="L4294">
        <v>0</v>
      </c>
      <c r="M4294" t="s">
        <v>5520</v>
      </c>
      <c r="N4294">
        <v>12844.55</v>
      </c>
      <c r="O4294">
        <v>12043.03</v>
      </c>
      <c r="P4294">
        <v>0</v>
      </c>
      <c r="Q4294">
        <v>11895.52</v>
      </c>
      <c r="R4294">
        <v>0</v>
      </c>
      <c r="S4294">
        <v>12992.06</v>
      </c>
    </row>
    <row r="4295" spans="1:19" x14ac:dyDescent="0.35">
      <c r="A4295">
        <v>2024</v>
      </c>
      <c r="B4295" t="s">
        <v>6113</v>
      </c>
      <c r="C4295">
        <v>82</v>
      </c>
      <c r="D4295">
        <v>2</v>
      </c>
      <c r="E4295">
        <v>8</v>
      </c>
      <c r="F4295" t="s">
        <v>278</v>
      </c>
      <c r="G4295" t="s">
        <v>6117</v>
      </c>
      <c r="H4295">
        <v>7</v>
      </c>
      <c r="I4295">
        <v>101008</v>
      </c>
      <c r="J4295">
        <v>7</v>
      </c>
      <c r="K4295" t="s">
        <v>7309</v>
      </c>
      <c r="L4295">
        <v>0</v>
      </c>
      <c r="M4295" t="s">
        <v>5520</v>
      </c>
      <c r="N4295">
        <v>94467.32</v>
      </c>
      <c r="O4295">
        <v>38971.24</v>
      </c>
      <c r="P4295">
        <v>0</v>
      </c>
      <c r="Q4295">
        <v>24366.12</v>
      </c>
      <c r="R4295">
        <v>0</v>
      </c>
      <c r="S4295">
        <v>109072.44</v>
      </c>
    </row>
    <row r="4296" spans="1:19" x14ac:dyDescent="0.35">
      <c r="A4296">
        <v>2024</v>
      </c>
      <c r="B4296" t="s">
        <v>5793</v>
      </c>
      <c r="C4296">
        <v>83</v>
      </c>
      <c r="D4296">
        <v>2</v>
      </c>
      <c r="E4296">
        <v>4</v>
      </c>
      <c r="F4296" t="s">
        <v>595</v>
      </c>
      <c r="G4296" t="s">
        <v>6119</v>
      </c>
      <c r="H4296">
        <v>7</v>
      </c>
      <c r="I4296">
        <v>101008</v>
      </c>
      <c r="J4296">
        <v>101</v>
      </c>
      <c r="K4296" t="s">
        <v>7309</v>
      </c>
      <c r="L4296">
        <v>0</v>
      </c>
      <c r="M4296" t="s">
        <v>5520</v>
      </c>
      <c r="N4296">
        <v>42199.74</v>
      </c>
      <c r="O4296">
        <v>31444.05</v>
      </c>
      <c r="P4296">
        <v>0</v>
      </c>
      <c r="Q4296">
        <v>25863.98</v>
      </c>
      <c r="R4296">
        <v>0</v>
      </c>
      <c r="S4296">
        <v>47779.81</v>
      </c>
    </row>
    <row r="4297" spans="1:19" x14ac:dyDescent="0.35">
      <c r="A4297">
        <v>2024</v>
      </c>
      <c r="B4297" t="s">
        <v>5686</v>
      </c>
      <c r="C4297">
        <v>84</v>
      </c>
      <c r="D4297">
        <v>2</v>
      </c>
      <c r="E4297">
        <v>1</v>
      </c>
      <c r="F4297" t="s">
        <v>830</v>
      </c>
      <c r="G4297" t="s">
        <v>6120</v>
      </c>
      <c r="H4297">
        <v>7</v>
      </c>
      <c r="I4297">
        <v>101008</v>
      </c>
      <c r="J4297">
        <v>5</v>
      </c>
      <c r="K4297" t="s">
        <v>7309</v>
      </c>
      <c r="L4297">
        <v>0</v>
      </c>
      <c r="M4297" t="s">
        <v>5520</v>
      </c>
      <c r="N4297">
        <v>231882.36</v>
      </c>
      <c r="O4297">
        <v>107671.46</v>
      </c>
      <c r="P4297">
        <v>0</v>
      </c>
      <c r="Q4297">
        <v>76335.759999999995</v>
      </c>
      <c r="R4297">
        <v>0</v>
      </c>
      <c r="S4297">
        <v>263218.06</v>
      </c>
    </row>
    <row r="4298" spans="1:19" x14ac:dyDescent="0.35">
      <c r="A4298">
        <v>2024</v>
      </c>
      <c r="B4298" t="s">
        <v>5686</v>
      </c>
      <c r="C4298">
        <v>84</v>
      </c>
      <c r="D4298">
        <v>2</v>
      </c>
      <c r="E4298">
        <v>4</v>
      </c>
      <c r="F4298" t="s">
        <v>831</v>
      </c>
      <c r="G4298" t="s">
        <v>5687</v>
      </c>
      <c r="H4298">
        <v>7</v>
      </c>
      <c r="I4298">
        <v>101008</v>
      </c>
      <c r="J4298">
        <v>6</v>
      </c>
      <c r="K4298" t="s">
        <v>7309</v>
      </c>
      <c r="L4298">
        <v>0</v>
      </c>
      <c r="M4298" t="s">
        <v>5520</v>
      </c>
      <c r="N4298">
        <v>120143.14</v>
      </c>
      <c r="O4298">
        <v>45403.47</v>
      </c>
      <c r="P4298">
        <v>0</v>
      </c>
      <c r="Q4298">
        <v>23887.18</v>
      </c>
      <c r="R4298">
        <v>0</v>
      </c>
      <c r="S4298">
        <v>141659.43</v>
      </c>
    </row>
    <row r="4299" spans="1:19" x14ac:dyDescent="0.35">
      <c r="A4299">
        <v>2024</v>
      </c>
      <c r="B4299" t="s">
        <v>5686</v>
      </c>
      <c r="C4299">
        <v>84</v>
      </c>
      <c r="D4299">
        <v>2</v>
      </c>
      <c r="E4299">
        <v>6</v>
      </c>
      <c r="F4299" t="s">
        <v>833</v>
      </c>
      <c r="G4299" t="s">
        <v>6121</v>
      </c>
      <c r="H4299">
        <v>7</v>
      </c>
      <c r="I4299">
        <v>101008</v>
      </c>
      <c r="J4299">
        <v>6</v>
      </c>
      <c r="K4299" t="s">
        <v>7309</v>
      </c>
      <c r="L4299">
        <v>0</v>
      </c>
      <c r="M4299" t="s">
        <v>5520</v>
      </c>
      <c r="N4299">
        <v>-3314.39</v>
      </c>
      <c r="O4299">
        <v>29124.67</v>
      </c>
      <c r="P4299">
        <v>0</v>
      </c>
      <c r="Q4299">
        <v>15668.88</v>
      </c>
      <c r="R4299">
        <v>0</v>
      </c>
      <c r="S4299">
        <v>10141.4</v>
      </c>
    </row>
    <row r="4300" spans="1:19" x14ac:dyDescent="0.35">
      <c r="A4300">
        <v>2024</v>
      </c>
      <c r="B4300" t="s">
        <v>5686</v>
      </c>
      <c r="C4300">
        <v>84</v>
      </c>
      <c r="D4300">
        <v>2</v>
      </c>
      <c r="E4300">
        <v>9</v>
      </c>
      <c r="F4300" t="s">
        <v>835</v>
      </c>
      <c r="G4300" t="s">
        <v>5772</v>
      </c>
      <c r="H4300">
        <v>7</v>
      </c>
      <c r="I4300">
        <v>101008</v>
      </c>
      <c r="J4300">
        <v>1</v>
      </c>
      <c r="K4300" t="s">
        <v>7309</v>
      </c>
      <c r="L4300">
        <v>0</v>
      </c>
      <c r="M4300" t="s">
        <v>5520</v>
      </c>
      <c r="N4300">
        <v>9156.98</v>
      </c>
      <c r="O4300">
        <v>0</v>
      </c>
      <c r="P4300">
        <v>0</v>
      </c>
      <c r="Q4300">
        <v>500</v>
      </c>
      <c r="R4300">
        <v>0</v>
      </c>
      <c r="S4300">
        <v>8656.98</v>
      </c>
    </row>
    <row r="4301" spans="1:19" x14ac:dyDescent="0.35">
      <c r="A4301">
        <v>2024</v>
      </c>
      <c r="B4301" t="s">
        <v>5686</v>
      </c>
      <c r="C4301">
        <v>84</v>
      </c>
      <c r="D4301">
        <v>2</v>
      </c>
      <c r="E4301">
        <v>10</v>
      </c>
      <c r="F4301" t="s">
        <v>836</v>
      </c>
      <c r="G4301" t="s">
        <v>7018</v>
      </c>
      <c r="H4301">
        <v>7</v>
      </c>
      <c r="I4301">
        <v>101008</v>
      </c>
      <c r="J4301">
        <v>3</v>
      </c>
      <c r="K4301" t="s">
        <v>7309</v>
      </c>
      <c r="L4301">
        <v>0</v>
      </c>
      <c r="M4301" t="s">
        <v>5520</v>
      </c>
      <c r="N4301">
        <v>67190.52</v>
      </c>
      <c r="O4301">
        <v>22867.919999999998</v>
      </c>
      <c r="P4301">
        <v>0</v>
      </c>
      <c r="Q4301">
        <v>16085.86</v>
      </c>
      <c r="R4301">
        <v>0</v>
      </c>
      <c r="S4301">
        <v>73972.58</v>
      </c>
    </row>
    <row r="4302" spans="1:19" x14ac:dyDescent="0.35">
      <c r="A4302">
        <v>2024</v>
      </c>
      <c r="B4302" t="s">
        <v>5686</v>
      </c>
      <c r="C4302">
        <v>84</v>
      </c>
      <c r="D4302">
        <v>2</v>
      </c>
      <c r="E4302">
        <v>11</v>
      </c>
      <c r="F4302" t="s">
        <v>837</v>
      </c>
      <c r="G4302" t="s">
        <v>7330</v>
      </c>
      <c r="H4302">
        <v>7</v>
      </c>
      <c r="I4302">
        <v>101008</v>
      </c>
      <c r="J4302">
        <v>2</v>
      </c>
      <c r="K4302" t="s">
        <v>7309</v>
      </c>
      <c r="L4302">
        <v>0</v>
      </c>
      <c r="M4302" t="s">
        <v>5520</v>
      </c>
      <c r="N4302">
        <v>19610.169999999998</v>
      </c>
      <c r="O4302">
        <v>28170.46</v>
      </c>
      <c r="P4302">
        <v>0</v>
      </c>
      <c r="Q4302">
        <v>27611.13</v>
      </c>
      <c r="R4302">
        <v>0</v>
      </c>
      <c r="S4302">
        <v>20169.5</v>
      </c>
    </row>
    <row r="4303" spans="1:19" x14ac:dyDescent="0.35">
      <c r="A4303">
        <v>2024</v>
      </c>
      <c r="B4303" t="s">
        <v>5728</v>
      </c>
      <c r="C4303">
        <v>85</v>
      </c>
      <c r="D4303">
        <v>2</v>
      </c>
      <c r="E4303">
        <v>6</v>
      </c>
      <c r="F4303" t="s">
        <v>331</v>
      </c>
      <c r="G4303" t="s">
        <v>6125</v>
      </c>
      <c r="H4303">
        <v>7</v>
      </c>
      <c r="I4303">
        <v>101008</v>
      </c>
      <c r="J4303">
        <v>101</v>
      </c>
      <c r="K4303" t="s">
        <v>7309</v>
      </c>
      <c r="L4303">
        <v>0</v>
      </c>
      <c r="M4303" t="s">
        <v>5520</v>
      </c>
      <c r="N4303">
        <v>101550.2</v>
      </c>
      <c r="O4303">
        <v>0</v>
      </c>
      <c r="P4303">
        <v>0</v>
      </c>
      <c r="Q4303">
        <v>132683.35</v>
      </c>
      <c r="R4303">
        <v>0</v>
      </c>
      <c r="S4303">
        <v>-31133.15</v>
      </c>
    </row>
    <row r="4304" spans="1:19" x14ac:dyDescent="0.35">
      <c r="A4304">
        <v>2024</v>
      </c>
      <c r="B4304" t="s">
        <v>6704</v>
      </c>
      <c r="C4304">
        <v>86</v>
      </c>
      <c r="D4304">
        <v>2</v>
      </c>
      <c r="E4304">
        <v>1</v>
      </c>
      <c r="F4304" t="s">
        <v>291</v>
      </c>
      <c r="G4304" t="s">
        <v>6705</v>
      </c>
      <c r="H4304">
        <v>7</v>
      </c>
      <c r="I4304">
        <v>101008</v>
      </c>
      <c r="J4304">
        <v>5</v>
      </c>
      <c r="K4304" t="s">
        <v>7309</v>
      </c>
      <c r="L4304">
        <v>0</v>
      </c>
      <c r="M4304" t="s">
        <v>5520</v>
      </c>
      <c r="N4304">
        <v>23371.47</v>
      </c>
      <c r="O4304">
        <v>38516.11</v>
      </c>
      <c r="P4304">
        <v>0</v>
      </c>
      <c r="Q4304">
        <v>25821.61</v>
      </c>
      <c r="R4304">
        <v>0</v>
      </c>
      <c r="S4304">
        <v>36065.97</v>
      </c>
    </row>
    <row r="4305" spans="1:19" x14ac:dyDescent="0.35">
      <c r="A4305">
        <v>2024</v>
      </c>
      <c r="B4305" t="s">
        <v>6704</v>
      </c>
      <c r="C4305">
        <v>86</v>
      </c>
      <c r="D4305">
        <v>2</v>
      </c>
      <c r="E4305">
        <v>2</v>
      </c>
      <c r="F4305" t="s">
        <v>654</v>
      </c>
      <c r="G4305" t="s">
        <v>6706</v>
      </c>
      <c r="H4305">
        <v>7</v>
      </c>
      <c r="I4305">
        <v>101008</v>
      </c>
      <c r="J4305">
        <v>4</v>
      </c>
      <c r="K4305" t="s">
        <v>7309</v>
      </c>
      <c r="L4305">
        <v>0</v>
      </c>
      <c r="M4305" t="s">
        <v>5520</v>
      </c>
      <c r="N4305">
        <v>98226.07</v>
      </c>
      <c r="O4305">
        <v>33246.089999999997</v>
      </c>
      <c r="P4305">
        <v>0</v>
      </c>
      <c r="Q4305">
        <v>14443.28</v>
      </c>
      <c r="R4305">
        <v>0</v>
      </c>
      <c r="S4305">
        <v>117028.88</v>
      </c>
    </row>
    <row r="4306" spans="1:19" x14ac:dyDescent="0.35">
      <c r="A4306">
        <v>2024</v>
      </c>
      <c r="B4306" t="s">
        <v>6704</v>
      </c>
      <c r="C4306">
        <v>86</v>
      </c>
      <c r="D4306">
        <v>2</v>
      </c>
      <c r="E4306">
        <v>3</v>
      </c>
      <c r="F4306" t="s">
        <v>842</v>
      </c>
      <c r="G4306" t="s">
        <v>7174</v>
      </c>
      <c r="H4306">
        <v>7</v>
      </c>
      <c r="I4306">
        <v>101008</v>
      </c>
      <c r="J4306">
        <v>5</v>
      </c>
      <c r="K4306" t="s">
        <v>7309</v>
      </c>
      <c r="L4306">
        <v>0</v>
      </c>
      <c r="M4306" t="s">
        <v>5520</v>
      </c>
      <c r="N4306">
        <v>45639.56</v>
      </c>
      <c r="O4306">
        <v>29194.81</v>
      </c>
      <c r="P4306">
        <v>0</v>
      </c>
      <c r="Q4306">
        <v>10498.65</v>
      </c>
      <c r="R4306">
        <v>0</v>
      </c>
      <c r="S4306">
        <v>64335.72</v>
      </c>
    </row>
    <row r="4307" spans="1:19" x14ac:dyDescent="0.35">
      <c r="A4307">
        <v>2024</v>
      </c>
      <c r="B4307" t="s">
        <v>6704</v>
      </c>
      <c r="C4307">
        <v>86</v>
      </c>
      <c r="D4307">
        <v>2</v>
      </c>
      <c r="E4307">
        <v>4</v>
      </c>
      <c r="F4307" t="s">
        <v>480</v>
      </c>
      <c r="G4307" t="s">
        <v>7331</v>
      </c>
      <c r="H4307">
        <v>7</v>
      </c>
      <c r="I4307">
        <v>101008</v>
      </c>
      <c r="J4307">
        <v>4</v>
      </c>
      <c r="K4307" t="s">
        <v>7309</v>
      </c>
      <c r="L4307">
        <v>0</v>
      </c>
      <c r="M4307" t="s">
        <v>5520</v>
      </c>
      <c r="N4307">
        <v>15617.47</v>
      </c>
      <c r="O4307">
        <v>41514.730000000003</v>
      </c>
      <c r="P4307">
        <v>0</v>
      </c>
      <c r="Q4307">
        <v>21779.8</v>
      </c>
      <c r="R4307">
        <v>0</v>
      </c>
      <c r="S4307">
        <v>35352.400000000001</v>
      </c>
    </row>
    <row r="4308" spans="1:19" x14ac:dyDescent="0.35">
      <c r="A4308">
        <v>2024</v>
      </c>
      <c r="B4308" t="s">
        <v>6704</v>
      </c>
      <c r="C4308">
        <v>86</v>
      </c>
      <c r="D4308">
        <v>2</v>
      </c>
      <c r="E4308">
        <v>5</v>
      </c>
      <c r="F4308" t="s">
        <v>843</v>
      </c>
      <c r="G4308" t="s">
        <v>6707</v>
      </c>
      <c r="H4308">
        <v>7</v>
      </c>
      <c r="I4308">
        <v>101008</v>
      </c>
      <c r="J4308">
        <v>4</v>
      </c>
      <c r="K4308" t="s">
        <v>7309</v>
      </c>
      <c r="L4308">
        <v>0</v>
      </c>
      <c r="M4308" t="s">
        <v>5520</v>
      </c>
      <c r="N4308">
        <v>51579.21</v>
      </c>
      <c r="O4308">
        <v>26286.89</v>
      </c>
      <c r="P4308">
        <v>0</v>
      </c>
      <c r="Q4308">
        <v>13579.09</v>
      </c>
      <c r="R4308">
        <v>0</v>
      </c>
      <c r="S4308">
        <v>64287.01</v>
      </c>
    </row>
    <row r="4309" spans="1:19" x14ac:dyDescent="0.35">
      <c r="A4309">
        <v>2024</v>
      </c>
      <c r="B4309" t="s">
        <v>6704</v>
      </c>
      <c r="C4309">
        <v>86</v>
      </c>
      <c r="D4309">
        <v>2</v>
      </c>
      <c r="E4309">
        <v>6</v>
      </c>
      <c r="F4309" t="s">
        <v>844</v>
      </c>
      <c r="G4309" t="s">
        <v>6708</v>
      </c>
      <c r="H4309">
        <v>7</v>
      </c>
      <c r="I4309">
        <v>101008</v>
      </c>
      <c r="J4309">
        <v>4</v>
      </c>
      <c r="K4309" t="s">
        <v>7309</v>
      </c>
      <c r="L4309">
        <v>0</v>
      </c>
      <c r="M4309" t="s">
        <v>5520</v>
      </c>
      <c r="N4309">
        <v>74358.23</v>
      </c>
      <c r="O4309">
        <v>26961.18</v>
      </c>
      <c r="P4309">
        <v>0</v>
      </c>
      <c r="Q4309">
        <v>22355.99</v>
      </c>
      <c r="R4309">
        <v>0</v>
      </c>
      <c r="S4309">
        <v>78963.42</v>
      </c>
    </row>
    <row r="4310" spans="1:19" x14ac:dyDescent="0.35">
      <c r="A4310">
        <v>2024</v>
      </c>
      <c r="B4310" t="s">
        <v>6704</v>
      </c>
      <c r="C4310">
        <v>86</v>
      </c>
      <c r="D4310">
        <v>2</v>
      </c>
      <c r="E4310">
        <v>7</v>
      </c>
      <c r="F4310" t="s">
        <v>665</v>
      </c>
      <c r="G4310" t="s">
        <v>7332</v>
      </c>
      <c r="H4310">
        <v>7</v>
      </c>
      <c r="I4310">
        <v>101008</v>
      </c>
      <c r="J4310">
        <v>4</v>
      </c>
      <c r="K4310" t="s">
        <v>7309</v>
      </c>
      <c r="L4310">
        <v>0</v>
      </c>
      <c r="M4310" t="s">
        <v>5520</v>
      </c>
      <c r="N4310">
        <v>12929.57</v>
      </c>
      <c r="O4310">
        <v>21676.02</v>
      </c>
      <c r="P4310">
        <v>0</v>
      </c>
      <c r="Q4310">
        <v>12898.74</v>
      </c>
      <c r="R4310">
        <v>0</v>
      </c>
      <c r="S4310">
        <v>21706.85</v>
      </c>
    </row>
    <row r="4311" spans="1:19" x14ac:dyDescent="0.35">
      <c r="A4311">
        <v>2024</v>
      </c>
      <c r="B4311" t="s">
        <v>6704</v>
      </c>
      <c r="C4311">
        <v>86</v>
      </c>
      <c r="D4311">
        <v>2</v>
      </c>
      <c r="E4311">
        <v>8</v>
      </c>
      <c r="F4311" t="s">
        <v>409</v>
      </c>
      <c r="G4311" t="s">
        <v>6788</v>
      </c>
      <c r="H4311">
        <v>7</v>
      </c>
      <c r="I4311">
        <v>101008</v>
      </c>
      <c r="J4311">
        <v>101</v>
      </c>
      <c r="K4311" t="s">
        <v>7309</v>
      </c>
      <c r="L4311">
        <v>0</v>
      </c>
      <c r="M4311" t="s">
        <v>5520</v>
      </c>
      <c r="N4311">
        <v>105457.8</v>
      </c>
      <c r="O4311">
        <v>21075.94</v>
      </c>
      <c r="P4311">
        <v>0</v>
      </c>
      <c r="Q4311">
        <v>23373.74</v>
      </c>
      <c r="R4311">
        <v>0</v>
      </c>
      <c r="S4311">
        <v>103160</v>
      </c>
    </row>
    <row r="4312" spans="1:19" x14ac:dyDescent="0.35">
      <c r="A4312">
        <v>2024</v>
      </c>
      <c r="B4312" t="s">
        <v>6704</v>
      </c>
      <c r="C4312">
        <v>86</v>
      </c>
      <c r="D4312">
        <v>2</v>
      </c>
      <c r="E4312">
        <v>11</v>
      </c>
      <c r="F4312" t="s">
        <v>531</v>
      </c>
      <c r="G4312" t="s">
        <v>6709</v>
      </c>
      <c r="H4312">
        <v>7</v>
      </c>
      <c r="I4312">
        <v>101008</v>
      </c>
      <c r="J4312">
        <v>3</v>
      </c>
      <c r="K4312" t="s">
        <v>7309</v>
      </c>
      <c r="L4312">
        <v>0</v>
      </c>
      <c r="M4312" t="s">
        <v>5520</v>
      </c>
      <c r="N4312">
        <v>45711.35</v>
      </c>
      <c r="O4312">
        <v>38839.31</v>
      </c>
      <c r="P4312">
        <v>0</v>
      </c>
      <c r="Q4312">
        <v>13998.8</v>
      </c>
      <c r="R4312">
        <v>0</v>
      </c>
      <c r="S4312">
        <v>70551.86</v>
      </c>
    </row>
    <row r="4313" spans="1:19" x14ac:dyDescent="0.35">
      <c r="A4313">
        <v>2024</v>
      </c>
      <c r="B4313" t="s">
        <v>6704</v>
      </c>
      <c r="C4313">
        <v>86</v>
      </c>
      <c r="D4313">
        <v>2</v>
      </c>
      <c r="E4313">
        <v>12</v>
      </c>
      <c r="F4313" t="s">
        <v>125</v>
      </c>
      <c r="G4313" t="s">
        <v>7176</v>
      </c>
      <c r="H4313">
        <v>7</v>
      </c>
      <c r="I4313">
        <v>101008</v>
      </c>
      <c r="J4313">
        <v>4</v>
      </c>
      <c r="K4313" t="s">
        <v>7309</v>
      </c>
      <c r="L4313">
        <v>0</v>
      </c>
      <c r="M4313" t="s">
        <v>5520</v>
      </c>
      <c r="N4313">
        <v>97407.69</v>
      </c>
      <c r="O4313">
        <v>60243.64</v>
      </c>
      <c r="P4313">
        <v>0</v>
      </c>
      <c r="Q4313">
        <v>49875.46</v>
      </c>
      <c r="R4313">
        <v>0</v>
      </c>
      <c r="S4313">
        <v>107775.87</v>
      </c>
    </row>
    <row r="4314" spans="1:19" x14ac:dyDescent="0.35">
      <c r="A4314">
        <v>2024</v>
      </c>
      <c r="B4314" t="s">
        <v>5688</v>
      </c>
      <c r="C4314">
        <v>87</v>
      </c>
      <c r="D4314">
        <v>2</v>
      </c>
      <c r="E4314">
        <v>3</v>
      </c>
      <c r="F4314" t="s">
        <v>674</v>
      </c>
      <c r="G4314" t="s">
        <v>6710</v>
      </c>
      <c r="H4314">
        <v>7</v>
      </c>
      <c r="I4314">
        <v>101008</v>
      </c>
      <c r="J4314">
        <v>3</v>
      </c>
      <c r="K4314" t="s">
        <v>7309</v>
      </c>
      <c r="L4314">
        <v>0</v>
      </c>
      <c r="M4314" t="s">
        <v>5520</v>
      </c>
      <c r="N4314">
        <v>87282.75</v>
      </c>
      <c r="O4314">
        <v>22100.87</v>
      </c>
      <c r="P4314">
        <v>0</v>
      </c>
      <c r="Q4314">
        <v>20593.330000000002</v>
      </c>
      <c r="R4314">
        <v>0</v>
      </c>
      <c r="S4314">
        <v>88790.29</v>
      </c>
    </row>
    <row r="4315" spans="1:19" x14ac:dyDescent="0.35">
      <c r="A4315">
        <v>2024</v>
      </c>
      <c r="B4315" t="s">
        <v>5688</v>
      </c>
      <c r="C4315">
        <v>87</v>
      </c>
      <c r="D4315">
        <v>2</v>
      </c>
      <c r="E4315">
        <v>4</v>
      </c>
      <c r="F4315" t="s">
        <v>846</v>
      </c>
      <c r="G4315" t="s">
        <v>7019</v>
      </c>
      <c r="H4315">
        <v>7</v>
      </c>
      <c r="I4315">
        <v>101008</v>
      </c>
      <c r="J4315">
        <v>3</v>
      </c>
      <c r="K4315" t="s">
        <v>7309</v>
      </c>
      <c r="L4315">
        <v>0</v>
      </c>
      <c r="M4315" t="s">
        <v>5520</v>
      </c>
      <c r="N4315">
        <v>129213.7</v>
      </c>
      <c r="O4315">
        <v>16909.009999999998</v>
      </c>
      <c r="P4315">
        <v>0</v>
      </c>
      <c r="Q4315">
        <v>15619.06</v>
      </c>
      <c r="R4315">
        <v>0</v>
      </c>
      <c r="S4315">
        <v>130503.65</v>
      </c>
    </row>
    <row r="4316" spans="1:19" x14ac:dyDescent="0.35">
      <c r="A4316">
        <v>2024</v>
      </c>
      <c r="B4316" t="s">
        <v>5688</v>
      </c>
      <c r="C4316">
        <v>87</v>
      </c>
      <c r="D4316">
        <v>2</v>
      </c>
      <c r="E4316">
        <v>5</v>
      </c>
      <c r="F4316" t="s">
        <v>847</v>
      </c>
      <c r="G4316" t="s">
        <v>5689</v>
      </c>
      <c r="H4316">
        <v>7</v>
      </c>
      <c r="I4316">
        <v>101008</v>
      </c>
      <c r="J4316">
        <v>4</v>
      </c>
      <c r="K4316" t="s">
        <v>7309</v>
      </c>
      <c r="L4316">
        <v>0</v>
      </c>
      <c r="M4316" t="s">
        <v>5520</v>
      </c>
      <c r="N4316">
        <v>48431.45</v>
      </c>
      <c r="O4316">
        <v>25028.74</v>
      </c>
      <c r="P4316">
        <v>0</v>
      </c>
      <c r="Q4316">
        <v>24751.94</v>
      </c>
      <c r="R4316">
        <v>0</v>
      </c>
      <c r="S4316">
        <v>48708.25</v>
      </c>
    </row>
    <row r="4317" spans="1:19" x14ac:dyDescent="0.35">
      <c r="A4317">
        <v>2024</v>
      </c>
      <c r="B4317" t="s">
        <v>5688</v>
      </c>
      <c r="C4317">
        <v>87</v>
      </c>
      <c r="D4317">
        <v>2</v>
      </c>
      <c r="E4317">
        <v>6</v>
      </c>
      <c r="F4317" t="s">
        <v>848</v>
      </c>
      <c r="G4317" t="s">
        <v>6711</v>
      </c>
      <c r="H4317">
        <v>7</v>
      </c>
      <c r="I4317">
        <v>101008</v>
      </c>
      <c r="J4317">
        <v>2</v>
      </c>
      <c r="K4317" t="s">
        <v>7309</v>
      </c>
      <c r="L4317">
        <v>0</v>
      </c>
      <c r="M4317" t="s">
        <v>5520</v>
      </c>
      <c r="N4317">
        <v>6645.39</v>
      </c>
      <c r="O4317">
        <v>7552.22</v>
      </c>
      <c r="P4317">
        <v>0</v>
      </c>
      <c r="Q4317">
        <v>4475.66</v>
      </c>
      <c r="R4317">
        <v>0</v>
      </c>
      <c r="S4317">
        <v>9721.9500000000007</v>
      </c>
    </row>
    <row r="4318" spans="1:19" x14ac:dyDescent="0.35">
      <c r="A4318">
        <v>2024</v>
      </c>
      <c r="B4318" t="s">
        <v>5688</v>
      </c>
      <c r="C4318">
        <v>87</v>
      </c>
      <c r="D4318">
        <v>2</v>
      </c>
      <c r="E4318">
        <v>8</v>
      </c>
      <c r="F4318" t="s">
        <v>516</v>
      </c>
      <c r="G4318" t="s">
        <v>7188</v>
      </c>
      <c r="H4318">
        <v>7</v>
      </c>
      <c r="I4318">
        <v>101008</v>
      </c>
      <c r="J4318">
        <v>4</v>
      </c>
      <c r="K4318" t="s">
        <v>7309</v>
      </c>
      <c r="L4318">
        <v>0</v>
      </c>
      <c r="M4318" t="s">
        <v>5520</v>
      </c>
      <c r="N4318">
        <v>109873.62</v>
      </c>
      <c r="O4318">
        <v>11227.64</v>
      </c>
      <c r="P4318">
        <v>0</v>
      </c>
      <c r="Q4318">
        <v>12125.78</v>
      </c>
      <c r="R4318">
        <v>0</v>
      </c>
      <c r="S4318">
        <v>108975.48</v>
      </c>
    </row>
    <row r="4319" spans="1:19" x14ac:dyDescent="0.35">
      <c r="A4319">
        <v>2024</v>
      </c>
      <c r="B4319" t="s">
        <v>5688</v>
      </c>
      <c r="C4319">
        <v>87</v>
      </c>
      <c r="D4319">
        <v>2</v>
      </c>
      <c r="E4319">
        <v>9</v>
      </c>
      <c r="F4319" t="s">
        <v>826</v>
      </c>
      <c r="G4319" t="s">
        <v>6126</v>
      </c>
      <c r="H4319">
        <v>7</v>
      </c>
      <c r="I4319">
        <v>101008</v>
      </c>
      <c r="J4319">
        <v>4</v>
      </c>
      <c r="K4319" t="s">
        <v>7309</v>
      </c>
      <c r="L4319">
        <v>0</v>
      </c>
      <c r="M4319" t="s">
        <v>5520</v>
      </c>
      <c r="N4319">
        <v>67217.06</v>
      </c>
      <c r="O4319">
        <v>32357.85</v>
      </c>
      <c r="P4319">
        <v>0</v>
      </c>
      <c r="Q4319">
        <v>25389.74</v>
      </c>
      <c r="R4319">
        <v>0</v>
      </c>
      <c r="S4319">
        <v>74185.17</v>
      </c>
    </row>
    <row r="4320" spans="1:19" x14ac:dyDescent="0.35">
      <c r="A4320">
        <v>2024</v>
      </c>
      <c r="B4320" t="s">
        <v>5696</v>
      </c>
      <c r="C4320">
        <v>88</v>
      </c>
      <c r="D4320">
        <v>2</v>
      </c>
      <c r="E4320">
        <v>1</v>
      </c>
      <c r="F4320" t="s">
        <v>622</v>
      </c>
      <c r="G4320" t="s">
        <v>7114</v>
      </c>
      <c r="H4320">
        <v>7</v>
      </c>
      <c r="I4320">
        <v>101008</v>
      </c>
      <c r="J4320">
        <v>3</v>
      </c>
      <c r="K4320" t="s">
        <v>7309</v>
      </c>
      <c r="L4320">
        <v>0</v>
      </c>
      <c r="M4320" t="s">
        <v>5520</v>
      </c>
      <c r="N4320">
        <v>193445.71</v>
      </c>
      <c r="O4320">
        <v>46355.05</v>
      </c>
      <c r="P4320">
        <v>0</v>
      </c>
      <c r="Q4320">
        <v>31106.97</v>
      </c>
      <c r="R4320">
        <v>0</v>
      </c>
      <c r="S4320">
        <v>208693.79</v>
      </c>
    </row>
    <row r="4321" spans="1:19" x14ac:dyDescent="0.35">
      <c r="A4321">
        <v>2024</v>
      </c>
      <c r="B4321" t="s">
        <v>5696</v>
      </c>
      <c r="C4321">
        <v>88</v>
      </c>
      <c r="D4321">
        <v>2</v>
      </c>
      <c r="E4321">
        <v>2</v>
      </c>
      <c r="F4321" t="s">
        <v>555</v>
      </c>
      <c r="G4321" t="s">
        <v>6712</v>
      </c>
      <c r="H4321">
        <v>7</v>
      </c>
      <c r="I4321">
        <v>101008</v>
      </c>
      <c r="J4321">
        <v>4</v>
      </c>
      <c r="K4321" t="s">
        <v>7309</v>
      </c>
      <c r="L4321">
        <v>0</v>
      </c>
      <c r="M4321" t="s">
        <v>5520</v>
      </c>
      <c r="N4321">
        <v>238686.11</v>
      </c>
      <c r="O4321">
        <v>67966.44</v>
      </c>
      <c r="P4321">
        <v>0</v>
      </c>
      <c r="Q4321">
        <v>45007.5</v>
      </c>
      <c r="R4321">
        <v>0</v>
      </c>
      <c r="S4321">
        <v>261645.05</v>
      </c>
    </row>
    <row r="4322" spans="1:19" x14ac:dyDescent="0.35">
      <c r="A4322">
        <v>2024</v>
      </c>
      <c r="B4322" t="s">
        <v>5696</v>
      </c>
      <c r="C4322">
        <v>88</v>
      </c>
      <c r="D4322">
        <v>2</v>
      </c>
      <c r="E4322">
        <v>3</v>
      </c>
      <c r="F4322" t="s">
        <v>850</v>
      </c>
      <c r="G4322" t="s">
        <v>6127</v>
      </c>
      <c r="H4322">
        <v>7</v>
      </c>
      <c r="I4322">
        <v>101008</v>
      </c>
      <c r="J4322">
        <v>5</v>
      </c>
      <c r="K4322" t="s">
        <v>7309</v>
      </c>
      <c r="L4322">
        <v>0</v>
      </c>
      <c r="M4322" t="s">
        <v>5520</v>
      </c>
      <c r="N4322">
        <v>176891.38</v>
      </c>
      <c r="O4322">
        <v>54632.29</v>
      </c>
      <c r="P4322">
        <v>0</v>
      </c>
      <c r="Q4322">
        <v>20824.849999999999</v>
      </c>
      <c r="R4322">
        <v>0</v>
      </c>
      <c r="S4322">
        <v>210698.82</v>
      </c>
    </row>
    <row r="4323" spans="1:19" x14ac:dyDescent="0.35">
      <c r="A4323">
        <v>2024</v>
      </c>
      <c r="B4323" t="s">
        <v>5696</v>
      </c>
      <c r="C4323">
        <v>88</v>
      </c>
      <c r="D4323">
        <v>2</v>
      </c>
      <c r="E4323">
        <v>4</v>
      </c>
      <c r="F4323" t="s">
        <v>638</v>
      </c>
      <c r="G4323" t="s">
        <v>7115</v>
      </c>
      <c r="H4323">
        <v>7</v>
      </c>
      <c r="I4323">
        <v>101008</v>
      </c>
      <c r="J4323">
        <v>3</v>
      </c>
      <c r="K4323" t="s">
        <v>7309</v>
      </c>
      <c r="L4323">
        <v>0</v>
      </c>
      <c r="M4323" t="s">
        <v>5520</v>
      </c>
      <c r="N4323">
        <v>33036.129999999997</v>
      </c>
      <c r="O4323">
        <v>29440.95</v>
      </c>
      <c r="P4323">
        <v>0</v>
      </c>
      <c r="Q4323">
        <v>27054.799999999999</v>
      </c>
      <c r="R4323">
        <v>0</v>
      </c>
      <c r="S4323">
        <v>35422.28</v>
      </c>
    </row>
    <row r="4324" spans="1:19" x14ac:dyDescent="0.35">
      <c r="A4324">
        <v>2024</v>
      </c>
      <c r="B4324" t="s">
        <v>5696</v>
      </c>
      <c r="C4324">
        <v>88</v>
      </c>
      <c r="D4324">
        <v>2</v>
      </c>
      <c r="E4324">
        <v>5</v>
      </c>
      <c r="F4324" t="s">
        <v>300</v>
      </c>
      <c r="G4324" t="s">
        <v>6128</v>
      </c>
      <c r="H4324">
        <v>7</v>
      </c>
      <c r="I4324">
        <v>101008</v>
      </c>
      <c r="J4324">
        <v>5</v>
      </c>
      <c r="K4324" t="s">
        <v>7309</v>
      </c>
      <c r="L4324">
        <v>0</v>
      </c>
      <c r="M4324" t="s">
        <v>5520</v>
      </c>
      <c r="N4324">
        <v>161894.96</v>
      </c>
      <c r="O4324">
        <v>67202.59</v>
      </c>
      <c r="P4324">
        <v>0</v>
      </c>
      <c r="Q4324">
        <v>34661.69</v>
      </c>
      <c r="R4324">
        <v>0</v>
      </c>
      <c r="S4324">
        <v>194435.86</v>
      </c>
    </row>
    <row r="4325" spans="1:19" x14ac:dyDescent="0.35">
      <c r="A4325">
        <v>2024</v>
      </c>
      <c r="B4325" t="s">
        <v>5696</v>
      </c>
      <c r="C4325">
        <v>88</v>
      </c>
      <c r="D4325">
        <v>2</v>
      </c>
      <c r="E4325">
        <v>6</v>
      </c>
      <c r="F4325" t="s">
        <v>254</v>
      </c>
      <c r="G4325" t="s">
        <v>6129</v>
      </c>
      <c r="H4325">
        <v>7</v>
      </c>
      <c r="I4325">
        <v>101008</v>
      </c>
      <c r="J4325">
        <v>4</v>
      </c>
      <c r="K4325" t="s">
        <v>7309</v>
      </c>
      <c r="L4325">
        <v>0</v>
      </c>
      <c r="M4325" t="s">
        <v>5520</v>
      </c>
      <c r="N4325">
        <v>102687.34</v>
      </c>
      <c r="O4325">
        <v>41257.32</v>
      </c>
      <c r="P4325">
        <v>0</v>
      </c>
      <c r="Q4325">
        <v>23859.11</v>
      </c>
      <c r="R4325">
        <v>0</v>
      </c>
      <c r="S4325">
        <v>120085.55</v>
      </c>
    </row>
    <row r="4326" spans="1:19" x14ac:dyDescent="0.35">
      <c r="A4326">
        <v>2024</v>
      </c>
      <c r="B4326" t="s">
        <v>5696</v>
      </c>
      <c r="C4326">
        <v>88</v>
      </c>
      <c r="D4326">
        <v>2</v>
      </c>
      <c r="E4326">
        <v>7</v>
      </c>
      <c r="F4326" t="s">
        <v>311</v>
      </c>
      <c r="G4326" t="s">
        <v>6130</v>
      </c>
      <c r="H4326">
        <v>7</v>
      </c>
      <c r="I4326">
        <v>101008</v>
      </c>
      <c r="J4326">
        <v>4</v>
      </c>
      <c r="K4326" t="s">
        <v>7309</v>
      </c>
      <c r="L4326">
        <v>0</v>
      </c>
      <c r="M4326" t="s">
        <v>5520</v>
      </c>
      <c r="N4326">
        <v>28572.41</v>
      </c>
      <c r="O4326">
        <v>46712.95</v>
      </c>
      <c r="P4326">
        <v>0</v>
      </c>
      <c r="Q4326">
        <v>34862.639999999999</v>
      </c>
      <c r="R4326">
        <v>0</v>
      </c>
      <c r="S4326">
        <v>40422.720000000001</v>
      </c>
    </row>
    <row r="4327" spans="1:19" x14ac:dyDescent="0.35">
      <c r="A4327">
        <v>2024</v>
      </c>
      <c r="B4327" t="s">
        <v>5696</v>
      </c>
      <c r="C4327">
        <v>88</v>
      </c>
      <c r="D4327">
        <v>2</v>
      </c>
      <c r="E4327">
        <v>8</v>
      </c>
      <c r="F4327" t="s">
        <v>262</v>
      </c>
      <c r="G4327" t="s">
        <v>5697</v>
      </c>
      <c r="H4327">
        <v>7</v>
      </c>
      <c r="I4327">
        <v>101008</v>
      </c>
      <c r="J4327">
        <v>1</v>
      </c>
      <c r="K4327" t="s">
        <v>7309</v>
      </c>
      <c r="L4327">
        <v>0</v>
      </c>
      <c r="M4327" t="s">
        <v>5520</v>
      </c>
      <c r="N4327">
        <v>119391.39</v>
      </c>
      <c r="O4327">
        <v>86433.09</v>
      </c>
      <c r="P4327">
        <v>0</v>
      </c>
      <c r="Q4327">
        <v>79876.960000000006</v>
      </c>
      <c r="R4327">
        <v>0</v>
      </c>
      <c r="S4327">
        <v>125947.52</v>
      </c>
    </row>
    <row r="4328" spans="1:19" x14ac:dyDescent="0.35">
      <c r="A4328">
        <v>2024</v>
      </c>
      <c r="B4328" t="s">
        <v>5696</v>
      </c>
      <c r="C4328">
        <v>88</v>
      </c>
      <c r="D4328">
        <v>2</v>
      </c>
      <c r="E4328">
        <v>9</v>
      </c>
      <c r="F4328" t="s">
        <v>851</v>
      </c>
      <c r="G4328" t="s">
        <v>6131</v>
      </c>
      <c r="H4328">
        <v>7</v>
      </c>
      <c r="I4328">
        <v>101008</v>
      </c>
      <c r="J4328">
        <v>5</v>
      </c>
      <c r="K4328" t="s">
        <v>7309</v>
      </c>
      <c r="L4328">
        <v>0</v>
      </c>
      <c r="M4328" t="s">
        <v>5520</v>
      </c>
      <c r="N4328">
        <v>202795.82</v>
      </c>
      <c r="O4328">
        <v>72725.97</v>
      </c>
      <c r="P4328">
        <v>0</v>
      </c>
      <c r="Q4328">
        <v>36948.22</v>
      </c>
      <c r="R4328">
        <v>0</v>
      </c>
      <c r="S4328">
        <v>238573.57</v>
      </c>
    </row>
    <row r="4329" spans="1:19" x14ac:dyDescent="0.35">
      <c r="A4329">
        <v>2024</v>
      </c>
      <c r="B4329" t="s">
        <v>5696</v>
      </c>
      <c r="C4329">
        <v>88</v>
      </c>
      <c r="D4329">
        <v>2</v>
      </c>
      <c r="E4329">
        <v>10</v>
      </c>
      <c r="F4329" t="s">
        <v>643</v>
      </c>
      <c r="G4329" t="s">
        <v>6132</v>
      </c>
      <c r="H4329">
        <v>7</v>
      </c>
      <c r="I4329">
        <v>101008</v>
      </c>
      <c r="J4329">
        <v>5</v>
      </c>
      <c r="K4329" t="s">
        <v>7309</v>
      </c>
      <c r="L4329">
        <v>0</v>
      </c>
      <c r="M4329" t="s">
        <v>5520</v>
      </c>
      <c r="N4329">
        <v>255451.98</v>
      </c>
      <c r="O4329">
        <v>87573.08</v>
      </c>
      <c r="P4329">
        <v>0</v>
      </c>
      <c r="Q4329">
        <v>38006.370000000003</v>
      </c>
      <c r="R4329">
        <v>0</v>
      </c>
      <c r="S4329">
        <v>305018.69</v>
      </c>
    </row>
    <row r="4330" spans="1:19" x14ac:dyDescent="0.35">
      <c r="A4330">
        <v>2024</v>
      </c>
      <c r="B4330" t="s">
        <v>5696</v>
      </c>
      <c r="C4330">
        <v>88</v>
      </c>
      <c r="D4330">
        <v>2</v>
      </c>
      <c r="E4330">
        <v>12</v>
      </c>
      <c r="F4330" t="s">
        <v>624</v>
      </c>
      <c r="G4330" t="s">
        <v>7116</v>
      </c>
      <c r="H4330">
        <v>7</v>
      </c>
      <c r="I4330">
        <v>101008</v>
      </c>
      <c r="J4330">
        <v>3</v>
      </c>
      <c r="K4330" t="s">
        <v>7309</v>
      </c>
      <c r="L4330">
        <v>0</v>
      </c>
      <c r="M4330" t="s">
        <v>5520</v>
      </c>
      <c r="N4330">
        <v>160604.23000000001</v>
      </c>
      <c r="O4330">
        <v>41516.68</v>
      </c>
      <c r="P4330">
        <v>0</v>
      </c>
      <c r="Q4330">
        <v>24241.23</v>
      </c>
      <c r="R4330">
        <v>0</v>
      </c>
      <c r="S4330">
        <v>177879.67999999999</v>
      </c>
    </row>
    <row r="4331" spans="1:19" x14ac:dyDescent="0.35">
      <c r="A4331">
        <v>2024</v>
      </c>
      <c r="B4331" t="s">
        <v>5551</v>
      </c>
      <c r="C4331">
        <v>89</v>
      </c>
      <c r="D4331">
        <v>2</v>
      </c>
      <c r="E4331">
        <v>6</v>
      </c>
      <c r="F4331" t="s">
        <v>555</v>
      </c>
      <c r="G4331" t="s">
        <v>6713</v>
      </c>
      <c r="H4331">
        <v>7</v>
      </c>
      <c r="I4331">
        <v>101008</v>
      </c>
      <c r="J4331">
        <v>3</v>
      </c>
      <c r="K4331" t="s">
        <v>7309</v>
      </c>
      <c r="L4331">
        <v>0</v>
      </c>
      <c r="M4331" t="s">
        <v>5520</v>
      </c>
      <c r="N4331">
        <v>39993.769999999997</v>
      </c>
      <c r="O4331">
        <v>25300.09</v>
      </c>
      <c r="P4331">
        <v>0</v>
      </c>
      <c r="Q4331">
        <v>17085.93</v>
      </c>
      <c r="R4331">
        <v>0</v>
      </c>
      <c r="S4331">
        <v>48207.93</v>
      </c>
    </row>
    <row r="4332" spans="1:19" x14ac:dyDescent="0.35">
      <c r="A4332">
        <v>2024</v>
      </c>
      <c r="B4332" t="s">
        <v>5551</v>
      </c>
      <c r="C4332">
        <v>89</v>
      </c>
      <c r="D4332">
        <v>2</v>
      </c>
      <c r="E4332">
        <v>7</v>
      </c>
      <c r="F4332" t="s">
        <v>662</v>
      </c>
      <c r="G4332" t="s">
        <v>6135</v>
      </c>
      <c r="H4332">
        <v>7</v>
      </c>
      <c r="I4332">
        <v>101008</v>
      </c>
      <c r="J4332">
        <v>5</v>
      </c>
      <c r="K4332" t="s">
        <v>7309</v>
      </c>
      <c r="L4332">
        <v>0</v>
      </c>
      <c r="M4332" t="s">
        <v>5520</v>
      </c>
      <c r="N4332">
        <v>117877.12</v>
      </c>
      <c r="O4332">
        <v>29552.43</v>
      </c>
      <c r="P4332">
        <v>0</v>
      </c>
      <c r="Q4332">
        <v>20216.830000000002</v>
      </c>
      <c r="R4332">
        <v>0</v>
      </c>
      <c r="S4332">
        <v>127212.72</v>
      </c>
    </row>
    <row r="4333" spans="1:19" x14ac:dyDescent="0.35">
      <c r="A4333">
        <v>2024</v>
      </c>
      <c r="B4333" t="s">
        <v>5551</v>
      </c>
      <c r="C4333">
        <v>89</v>
      </c>
      <c r="D4333">
        <v>2</v>
      </c>
      <c r="E4333">
        <v>8</v>
      </c>
      <c r="F4333" t="s">
        <v>369</v>
      </c>
      <c r="G4333" t="s">
        <v>6714</v>
      </c>
      <c r="H4333">
        <v>7</v>
      </c>
      <c r="I4333">
        <v>101008</v>
      </c>
      <c r="J4333">
        <v>4</v>
      </c>
      <c r="K4333" t="s">
        <v>7309</v>
      </c>
      <c r="L4333">
        <v>0</v>
      </c>
      <c r="M4333" t="s">
        <v>5520</v>
      </c>
      <c r="N4333">
        <v>32924.47</v>
      </c>
      <c r="O4333">
        <v>15864.21</v>
      </c>
      <c r="P4333">
        <v>0</v>
      </c>
      <c r="Q4333">
        <v>10022.15</v>
      </c>
      <c r="R4333">
        <v>0</v>
      </c>
      <c r="S4333">
        <v>38766.53</v>
      </c>
    </row>
    <row r="4334" spans="1:19" x14ac:dyDescent="0.35">
      <c r="A4334">
        <v>2024</v>
      </c>
      <c r="B4334" t="s">
        <v>5551</v>
      </c>
      <c r="C4334">
        <v>89</v>
      </c>
      <c r="D4334">
        <v>2</v>
      </c>
      <c r="E4334">
        <v>11</v>
      </c>
      <c r="F4334" t="s">
        <v>855</v>
      </c>
      <c r="G4334" t="s">
        <v>7333</v>
      </c>
      <c r="H4334">
        <v>7</v>
      </c>
      <c r="I4334">
        <v>101008</v>
      </c>
      <c r="J4334">
        <v>6</v>
      </c>
      <c r="K4334" t="s">
        <v>7309</v>
      </c>
      <c r="L4334">
        <v>0</v>
      </c>
      <c r="M4334" t="s">
        <v>5520</v>
      </c>
      <c r="N4334">
        <v>68053.02</v>
      </c>
      <c r="O4334">
        <v>50489.05</v>
      </c>
      <c r="P4334">
        <v>0</v>
      </c>
      <c r="Q4334">
        <v>31008.13</v>
      </c>
      <c r="R4334">
        <v>0</v>
      </c>
      <c r="S4334">
        <v>87533.94</v>
      </c>
    </row>
    <row r="4335" spans="1:19" x14ac:dyDescent="0.35">
      <c r="A4335">
        <v>2024</v>
      </c>
      <c r="B4335" t="s">
        <v>5551</v>
      </c>
      <c r="C4335">
        <v>89</v>
      </c>
      <c r="D4335">
        <v>2</v>
      </c>
      <c r="E4335">
        <v>13</v>
      </c>
      <c r="F4335" t="s">
        <v>125</v>
      </c>
      <c r="G4335" t="s">
        <v>6138</v>
      </c>
      <c r="H4335">
        <v>7</v>
      </c>
      <c r="I4335">
        <v>101008</v>
      </c>
      <c r="J4335">
        <v>5</v>
      </c>
      <c r="K4335" t="s">
        <v>7309</v>
      </c>
      <c r="L4335">
        <v>0</v>
      </c>
      <c r="M4335" t="s">
        <v>5520</v>
      </c>
      <c r="N4335">
        <v>27987.21</v>
      </c>
      <c r="O4335">
        <v>25662.43</v>
      </c>
      <c r="P4335">
        <v>0</v>
      </c>
      <c r="Q4335">
        <v>20164.63</v>
      </c>
      <c r="R4335">
        <v>0</v>
      </c>
      <c r="S4335">
        <v>33485.01</v>
      </c>
    </row>
    <row r="4336" spans="1:19" x14ac:dyDescent="0.35">
      <c r="A4336">
        <v>2024</v>
      </c>
      <c r="B4336" t="s">
        <v>5868</v>
      </c>
      <c r="C4336">
        <v>90</v>
      </c>
      <c r="D4336">
        <v>2</v>
      </c>
      <c r="E4336">
        <v>1</v>
      </c>
      <c r="F4336" t="s">
        <v>838</v>
      </c>
      <c r="G4336" t="s">
        <v>6140</v>
      </c>
      <c r="H4336">
        <v>7</v>
      </c>
      <c r="I4336">
        <v>101008</v>
      </c>
      <c r="J4336" t="s">
        <v>7334</v>
      </c>
      <c r="K4336" t="s">
        <v>7309</v>
      </c>
      <c r="L4336">
        <v>0</v>
      </c>
      <c r="M4336" t="s">
        <v>5520</v>
      </c>
      <c r="N4336">
        <v>74269.88</v>
      </c>
      <c r="O4336">
        <v>44399.44</v>
      </c>
      <c r="P4336">
        <v>0</v>
      </c>
      <c r="Q4336">
        <v>30083.41</v>
      </c>
      <c r="R4336">
        <v>0</v>
      </c>
      <c r="S4336">
        <v>88585.91</v>
      </c>
    </row>
    <row r="4337" spans="1:19" x14ac:dyDescent="0.35">
      <c r="A4337">
        <v>2024</v>
      </c>
      <c r="B4337" t="s">
        <v>5868</v>
      </c>
      <c r="C4337">
        <v>90</v>
      </c>
      <c r="D4337">
        <v>2</v>
      </c>
      <c r="E4337">
        <v>3</v>
      </c>
      <c r="F4337" t="s">
        <v>300</v>
      </c>
      <c r="G4337" t="s">
        <v>6716</v>
      </c>
      <c r="H4337">
        <v>7</v>
      </c>
      <c r="I4337">
        <v>101008</v>
      </c>
      <c r="J4337">
        <v>4</v>
      </c>
      <c r="K4337" t="s">
        <v>7309</v>
      </c>
      <c r="L4337">
        <v>0</v>
      </c>
      <c r="M4337" t="s">
        <v>5520</v>
      </c>
      <c r="N4337">
        <v>74496.28</v>
      </c>
      <c r="O4337">
        <v>9241.43</v>
      </c>
      <c r="P4337">
        <v>0</v>
      </c>
      <c r="Q4337">
        <v>10066.92</v>
      </c>
      <c r="R4337">
        <v>0</v>
      </c>
      <c r="S4337">
        <v>73670.789999999994</v>
      </c>
    </row>
    <row r="4338" spans="1:19" x14ac:dyDescent="0.35">
      <c r="A4338">
        <v>2024</v>
      </c>
      <c r="B4338" t="s">
        <v>5868</v>
      </c>
      <c r="C4338">
        <v>90</v>
      </c>
      <c r="D4338">
        <v>2</v>
      </c>
      <c r="E4338">
        <v>7</v>
      </c>
      <c r="F4338" t="s">
        <v>856</v>
      </c>
      <c r="G4338" t="s">
        <v>6255</v>
      </c>
      <c r="H4338">
        <v>7</v>
      </c>
      <c r="I4338">
        <v>101008</v>
      </c>
      <c r="J4338">
        <v>4</v>
      </c>
      <c r="K4338" t="s">
        <v>7309</v>
      </c>
      <c r="L4338">
        <v>0</v>
      </c>
      <c r="M4338" t="s">
        <v>5520</v>
      </c>
      <c r="N4338">
        <v>17547.830000000002</v>
      </c>
      <c r="O4338">
        <v>40788.660000000003</v>
      </c>
      <c r="P4338">
        <v>0</v>
      </c>
      <c r="Q4338">
        <v>30774.05</v>
      </c>
      <c r="R4338">
        <v>0</v>
      </c>
      <c r="S4338">
        <v>27562.44</v>
      </c>
    </row>
    <row r="4339" spans="1:19" x14ac:dyDescent="0.35">
      <c r="A4339">
        <v>2024</v>
      </c>
      <c r="B4339" t="s">
        <v>5868</v>
      </c>
      <c r="C4339">
        <v>90</v>
      </c>
      <c r="D4339">
        <v>2</v>
      </c>
      <c r="E4339">
        <v>8</v>
      </c>
      <c r="F4339" t="s">
        <v>380</v>
      </c>
      <c r="G4339" t="s">
        <v>6142</v>
      </c>
      <c r="H4339">
        <v>7</v>
      </c>
      <c r="I4339">
        <v>101008</v>
      </c>
      <c r="J4339">
        <v>6</v>
      </c>
      <c r="K4339" t="s">
        <v>7309</v>
      </c>
      <c r="L4339">
        <v>0</v>
      </c>
      <c r="M4339" t="s">
        <v>5520</v>
      </c>
      <c r="N4339">
        <v>220390.21</v>
      </c>
      <c r="O4339">
        <v>53312.68</v>
      </c>
      <c r="P4339">
        <v>0</v>
      </c>
      <c r="Q4339">
        <v>14960.74</v>
      </c>
      <c r="R4339">
        <v>0</v>
      </c>
      <c r="S4339">
        <v>258742.15</v>
      </c>
    </row>
    <row r="4340" spans="1:19" x14ac:dyDescent="0.35">
      <c r="A4340">
        <v>2024</v>
      </c>
      <c r="B4340" t="s">
        <v>5868</v>
      </c>
      <c r="C4340">
        <v>90</v>
      </c>
      <c r="D4340">
        <v>2</v>
      </c>
      <c r="E4340">
        <v>9</v>
      </c>
      <c r="F4340" t="s">
        <v>278</v>
      </c>
      <c r="G4340" t="s">
        <v>6143</v>
      </c>
      <c r="H4340">
        <v>7</v>
      </c>
      <c r="I4340">
        <v>101008</v>
      </c>
      <c r="J4340">
        <v>101</v>
      </c>
      <c r="K4340" t="s">
        <v>7309</v>
      </c>
      <c r="L4340">
        <v>0</v>
      </c>
      <c r="M4340" t="s">
        <v>5520</v>
      </c>
      <c r="N4340">
        <v>58070.06</v>
      </c>
      <c r="O4340">
        <v>28869.54</v>
      </c>
      <c r="P4340">
        <v>0</v>
      </c>
      <c r="Q4340">
        <v>26727.4</v>
      </c>
      <c r="R4340">
        <v>0</v>
      </c>
      <c r="S4340">
        <v>60212.2</v>
      </c>
    </row>
    <row r="4341" spans="1:19" x14ac:dyDescent="0.35">
      <c r="A4341">
        <v>2024</v>
      </c>
      <c r="B4341" t="s">
        <v>5773</v>
      </c>
      <c r="C4341">
        <v>91</v>
      </c>
      <c r="D4341">
        <v>2</v>
      </c>
      <c r="E4341">
        <v>1</v>
      </c>
      <c r="F4341" t="s">
        <v>857</v>
      </c>
      <c r="G4341" t="s">
        <v>6144</v>
      </c>
      <c r="H4341">
        <v>7</v>
      </c>
      <c r="I4341">
        <v>101008</v>
      </c>
      <c r="J4341">
        <v>5</v>
      </c>
      <c r="K4341" t="s">
        <v>7309</v>
      </c>
      <c r="L4341">
        <v>0</v>
      </c>
      <c r="M4341" t="s">
        <v>5520</v>
      </c>
      <c r="N4341">
        <v>70911.39</v>
      </c>
      <c r="O4341">
        <v>75564.88</v>
      </c>
      <c r="P4341">
        <v>0</v>
      </c>
      <c r="Q4341">
        <v>62239.65</v>
      </c>
      <c r="R4341">
        <v>0</v>
      </c>
      <c r="S4341">
        <v>84236.62</v>
      </c>
    </row>
    <row r="4342" spans="1:19" x14ac:dyDescent="0.35">
      <c r="A4342">
        <v>2024</v>
      </c>
      <c r="B4342" t="s">
        <v>5773</v>
      </c>
      <c r="C4342">
        <v>91</v>
      </c>
      <c r="D4342">
        <v>2</v>
      </c>
      <c r="E4342">
        <v>2</v>
      </c>
      <c r="F4342" t="s">
        <v>521</v>
      </c>
      <c r="G4342" t="s">
        <v>6718</v>
      </c>
      <c r="H4342">
        <v>7</v>
      </c>
      <c r="I4342">
        <v>101008</v>
      </c>
      <c r="J4342">
        <v>4</v>
      </c>
      <c r="K4342" t="s">
        <v>7309</v>
      </c>
      <c r="L4342">
        <v>0</v>
      </c>
      <c r="M4342" t="s">
        <v>5520</v>
      </c>
      <c r="N4342">
        <v>54453.43</v>
      </c>
      <c r="O4342">
        <v>0</v>
      </c>
      <c r="P4342">
        <v>0</v>
      </c>
      <c r="Q4342">
        <v>23177.78</v>
      </c>
      <c r="R4342">
        <v>0</v>
      </c>
      <c r="S4342">
        <v>31275.65</v>
      </c>
    </row>
    <row r="4343" spans="1:19" x14ac:dyDescent="0.35">
      <c r="A4343">
        <v>2024</v>
      </c>
      <c r="B4343" t="s">
        <v>5773</v>
      </c>
      <c r="C4343">
        <v>91</v>
      </c>
      <c r="D4343">
        <v>2</v>
      </c>
      <c r="E4343">
        <v>4</v>
      </c>
      <c r="F4343" t="s">
        <v>300</v>
      </c>
      <c r="G4343" t="s">
        <v>6719</v>
      </c>
      <c r="H4343">
        <v>7</v>
      </c>
      <c r="I4343">
        <v>101008</v>
      </c>
      <c r="J4343">
        <v>4</v>
      </c>
      <c r="K4343" t="s">
        <v>7309</v>
      </c>
      <c r="L4343">
        <v>0</v>
      </c>
      <c r="M4343" t="s">
        <v>5520</v>
      </c>
      <c r="N4343">
        <v>237901.63</v>
      </c>
      <c r="O4343">
        <v>48212.99</v>
      </c>
      <c r="P4343">
        <v>0</v>
      </c>
      <c r="Q4343">
        <v>14943.38</v>
      </c>
      <c r="R4343">
        <v>0</v>
      </c>
      <c r="S4343">
        <v>271171.24</v>
      </c>
    </row>
    <row r="4344" spans="1:19" x14ac:dyDescent="0.35">
      <c r="A4344">
        <v>2024</v>
      </c>
      <c r="B4344" t="s">
        <v>5773</v>
      </c>
      <c r="C4344">
        <v>91</v>
      </c>
      <c r="D4344">
        <v>2</v>
      </c>
      <c r="E4344">
        <v>8</v>
      </c>
      <c r="F4344" t="s">
        <v>633</v>
      </c>
      <c r="G4344" t="s">
        <v>6720</v>
      </c>
      <c r="H4344">
        <v>7</v>
      </c>
      <c r="I4344">
        <v>101008</v>
      </c>
      <c r="J4344">
        <v>3</v>
      </c>
      <c r="K4344" t="s">
        <v>7309</v>
      </c>
      <c r="L4344">
        <v>0</v>
      </c>
      <c r="M4344" t="s">
        <v>5520</v>
      </c>
      <c r="N4344">
        <v>135493.19</v>
      </c>
      <c r="O4344">
        <v>79831.7</v>
      </c>
      <c r="P4344">
        <v>0</v>
      </c>
      <c r="Q4344">
        <v>40853.51</v>
      </c>
      <c r="R4344">
        <v>0</v>
      </c>
      <c r="S4344">
        <v>174471.38</v>
      </c>
    </row>
    <row r="4345" spans="1:19" x14ac:dyDescent="0.35">
      <c r="A4345">
        <v>2024</v>
      </c>
      <c r="B4345" t="s">
        <v>5773</v>
      </c>
      <c r="C4345">
        <v>91</v>
      </c>
      <c r="D4345">
        <v>2</v>
      </c>
      <c r="E4345">
        <v>9</v>
      </c>
      <c r="F4345" t="s">
        <v>859</v>
      </c>
      <c r="G4345" t="s">
        <v>5774</v>
      </c>
      <c r="H4345">
        <v>7</v>
      </c>
      <c r="I4345">
        <v>101008</v>
      </c>
      <c r="J4345">
        <v>6</v>
      </c>
      <c r="K4345" t="s">
        <v>7309</v>
      </c>
      <c r="L4345">
        <v>0</v>
      </c>
      <c r="M4345" t="s">
        <v>5520</v>
      </c>
      <c r="N4345">
        <v>210612.97</v>
      </c>
      <c r="O4345">
        <v>66702.81</v>
      </c>
      <c r="P4345">
        <v>0</v>
      </c>
      <c r="Q4345">
        <v>30914.1</v>
      </c>
      <c r="R4345">
        <v>0</v>
      </c>
      <c r="S4345">
        <v>246401.68</v>
      </c>
    </row>
    <row r="4346" spans="1:19" x14ac:dyDescent="0.35">
      <c r="A4346">
        <v>2024</v>
      </c>
      <c r="B4346" t="s">
        <v>5773</v>
      </c>
      <c r="C4346">
        <v>91</v>
      </c>
      <c r="D4346">
        <v>2</v>
      </c>
      <c r="E4346">
        <v>10</v>
      </c>
      <c r="F4346" t="s">
        <v>860</v>
      </c>
      <c r="G4346" t="s">
        <v>7178</v>
      </c>
      <c r="H4346">
        <v>7</v>
      </c>
      <c r="I4346">
        <v>101008</v>
      </c>
      <c r="J4346">
        <v>5</v>
      </c>
      <c r="K4346" t="s">
        <v>7309</v>
      </c>
      <c r="L4346">
        <v>0</v>
      </c>
      <c r="M4346" t="s">
        <v>5520</v>
      </c>
      <c r="N4346">
        <v>256146.82</v>
      </c>
      <c r="O4346">
        <v>43498.06</v>
      </c>
      <c r="P4346">
        <v>0</v>
      </c>
      <c r="Q4346">
        <v>9229.91</v>
      </c>
      <c r="R4346">
        <v>0</v>
      </c>
      <c r="S4346">
        <v>290414.96999999997</v>
      </c>
    </row>
    <row r="4347" spans="1:19" x14ac:dyDescent="0.35">
      <c r="A4347">
        <v>2024</v>
      </c>
      <c r="B4347" t="s">
        <v>5773</v>
      </c>
      <c r="C4347">
        <v>91</v>
      </c>
      <c r="D4347">
        <v>2</v>
      </c>
      <c r="E4347">
        <v>11</v>
      </c>
      <c r="F4347" t="s">
        <v>278</v>
      </c>
      <c r="G4347" t="s">
        <v>6147</v>
      </c>
      <c r="H4347">
        <v>7</v>
      </c>
      <c r="I4347">
        <v>101008</v>
      </c>
      <c r="J4347">
        <v>5</v>
      </c>
      <c r="K4347" t="s">
        <v>7309</v>
      </c>
      <c r="L4347">
        <v>0</v>
      </c>
      <c r="M4347" t="s">
        <v>5520</v>
      </c>
      <c r="N4347">
        <v>804206.37</v>
      </c>
      <c r="O4347">
        <v>477543.85</v>
      </c>
      <c r="P4347">
        <v>0</v>
      </c>
      <c r="Q4347">
        <v>151558.17000000001</v>
      </c>
      <c r="R4347">
        <v>0</v>
      </c>
      <c r="S4347">
        <v>1130192.05</v>
      </c>
    </row>
    <row r="4348" spans="1:19" x14ac:dyDescent="0.35">
      <c r="A4348">
        <v>2024</v>
      </c>
      <c r="B4348" t="s">
        <v>5773</v>
      </c>
      <c r="C4348">
        <v>91</v>
      </c>
      <c r="D4348">
        <v>2</v>
      </c>
      <c r="E4348">
        <v>12</v>
      </c>
      <c r="F4348" t="s">
        <v>861</v>
      </c>
      <c r="G4348" t="s">
        <v>6457</v>
      </c>
      <c r="H4348">
        <v>7</v>
      </c>
      <c r="I4348">
        <v>101008</v>
      </c>
      <c r="J4348">
        <v>5</v>
      </c>
      <c r="K4348" t="s">
        <v>7309</v>
      </c>
      <c r="L4348">
        <v>0</v>
      </c>
      <c r="M4348" t="s">
        <v>5520</v>
      </c>
      <c r="N4348">
        <v>55977.47</v>
      </c>
      <c r="O4348">
        <v>32048.17</v>
      </c>
      <c r="P4348">
        <v>0</v>
      </c>
      <c r="Q4348">
        <v>6636.28</v>
      </c>
      <c r="R4348">
        <v>0</v>
      </c>
      <c r="S4348">
        <v>81389.36</v>
      </c>
    </row>
    <row r="4349" spans="1:19" x14ac:dyDescent="0.35">
      <c r="A4349">
        <v>2024</v>
      </c>
      <c r="B4349" t="s">
        <v>6177</v>
      </c>
      <c r="C4349">
        <v>14</v>
      </c>
      <c r="D4349">
        <v>2</v>
      </c>
      <c r="E4349">
        <v>6</v>
      </c>
      <c r="F4349" t="s">
        <v>539</v>
      </c>
      <c r="G4349" t="s">
        <v>7111</v>
      </c>
      <c r="H4349">
        <v>7</v>
      </c>
      <c r="I4349">
        <v>101008</v>
      </c>
      <c r="J4349">
        <v>2</v>
      </c>
      <c r="K4349" t="s">
        <v>7335</v>
      </c>
      <c r="L4349">
        <v>0</v>
      </c>
      <c r="M4349" t="s">
        <v>5520</v>
      </c>
      <c r="N4349">
        <v>96465.34</v>
      </c>
      <c r="O4349">
        <v>37001.54</v>
      </c>
      <c r="P4349">
        <v>0</v>
      </c>
      <c r="Q4349">
        <v>28469.87</v>
      </c>
      <c r="R4349">
        <v>0</v>
      </c>
      <c r="S4349">
        <v>104997.01</v>
      </c>
    </row>
    <row r="4350" spans="1:19" x14ac:dyDescent="0.35">
      <c r="A4350">
        <v>2024</v>
      </c>
      <c r="B4350" t="s">
        <v>5663</v>
      </c>
      <c r="C4350">
        <v>1</v>
      </c>
      <c r="D4350">
        <v>2</v>
      </c>
      <c r="E4350">
        <v>1</v>
      </c>
      <c r="F4350" t="s">
        <v>242</v>
      </c>
      <c r="G4350" t="s">
        <v>6760</v>
      </c>
      <c r="H4350">
        <v>7</v>
      </c>
      <c r="I4350">
        <v>102086</v>
      </c>
      <c r="J4350">
        <v>3</v>
      </c>
      <c r="K4350" t="s">
        <v>7336</v>
      </c>
      <c r="L4350">
        <v>0</v>
      </c>
      <c r="M4350" t="s">
        <v>5520</v>
      </c>
      <c r="N4350">
        <v>16793.89</v>
      </c>
      <c r="O4350">
        <v>0</v>
      </c>
      <c r="P4350">
        <v>0</v>
      </c>
      <c r="Q4350">
        <v>626.88</v>
      </c>
      <c r="R4350">
        <v>0</v>
      </c>
      <c r="S4350">
        <v>16167.01</v>
      </c>
    </row>
    <row r="4351" spans="1:19" x14ac:dyDescent="0.35">
      <c r="A4351">
        <v>2024</v>
      </c>
      <c r="B4351" t="s">
        <v>5663</v>
      </c>
      <c r="C4351">
        <v>1</v>
      </c>
      <c r="D4351">
        <v>2</v>
      </c>
      <c r="E4351">
        <v>2</v>
      </c>
      <c r="F4351" t="s">
        <v>246</v>
      </c>
      <c r="G4351" t="s">
        <v>6517</v>
      </c>
      <c r="H4351">
        <v>7</v>
      </c>
      <c r="I4351">
        <v>102086</v>
      </c>
      <c r="J4351">
        <v>840</v>
      </c>
      <c r="K4351" t="s">
        <v>7336</v>
      </c>
      <c r="L4351">
        <v>0</v>
      </c>
      <c r="M4351" t="s">
        <v>5520</v>
      </c>
      <c r="N4351">
        <v>28740.03</v>
      </c>
      <c r="O4351">
        <v>845.65</v>
      </c>
      <c r="P4351">
        <v>0</v>
      </c>
      <c r="Q4351">
        <v>967.81</v>
      </c>
      <c r="R4351">
        <v>0</v>
      </c>
      <c r="S4351">
        <v>28617.87</v>
      </c>
    </row>
    <row r="4352" spans="1:19" x14ac:dyDescent="0.35">
      <c r="A4352">
        <v>2024</v>
      </c>
      <c r="B4352" t="s">
        <v>5663</v>
      </c>
      <c r="C4352">
        <v>1</v>
      </c>
      <c r="D4352">
        <v>2</v>
      </c>
      <c r="E4352">
        <v>3</v>
      </c>
      <c r="F4352" t="s">
        <v>250</v>
      </c>
      <c r="G4352" t="s">
        <v>6519</v>
      </c>
      <c r="H4352">
        <v>7</v>
      </c>
      <c r="I4352">
        <v>102086</v>
      </c>
      <c r="J4352">
        <v>840</v>
      </c>
      <c r="K4352" t="s">
        <v>7336</v>
      </c>
      <c r="L4352">
        <v>0</v>
      </c>
      <c r="M4352" t="s">
        <v>5520</v>
      </c>
      <c r="N4352">
        <v>19258.240000000002</v>
      </c>
      <c r="O4352">
        <v>1658.19</v>
      </c>
      <c r="P4352">
        <v>0</v>
      </c>
      <c r="Q4352">
        <v>721.78</v>
      </c>
      <c r="R4352">
        <v>0</v>
      </c>
      <c r="S4352">
        <v>20194.650000000001</v>
      </c>
    </row>
    <row r="4353" spans="1:19" x14ac:dyDescent="0.35">
      <c r="A4353">
        <v>2024</v>
      </c>
      <c r="B4353" t="s">
        <v>5663</v>
      </c>
      <c r="C4353">
        <v>1</v>
      </c>
      <c r="D4353">
        <v>2</v>
      </c>
      <c r="E4353">
        <v>4</v>
      </c>
      <c r="F4353" t="s">
        <v>254</v>
      </c>
      <c r="G4353" t="s">
        <v>6520</v>
      </c>
      <c r="H4353">
        <v>7</v>
      </c>
      <c r="I4353">
        <v>102086</v>
      </c>
      <c r="J4353">
        <v>5</v>
      </c>
      <c r="K4353" t="s">
        <v>7336</v>
      </c>
      <c r="L4353">
        <v>0</v>
      </c>
      <c r="M4353" t="s">
        <v>5520</v>
      </c>
      <c r="N4353">
        <v>42163.74</v>
      </c>
      <c r="O4353">
        <v>1648.83</v>
      </c>
      <c r="P4353">
        <v>0</v>
      </c>
      <c r="Q4353">
        <v>626.88</v>
      </c>
      <c r="R4353">
        <v>0</v>
      </c>
      <c r="S4353">
        <v>43185.69</v>
      </c>
    </row>
    <row r="4354" spans="1:19" x14ac:dyDescent="0.35">
      <c r="A4354">
        <v>2024</v>
      </c>
      <c r="B4354" t="s">
        <v>5663</v>
      </c>
      <c r="C4354">
        <v>1</v>
      </c>
      <c r="D4354">
        <v>2</v>
      </c>
      <c r="E4354">
        <v>5</v>
      </c>
      <c r="F4354" t="s">
        <v>258</v>
      </c>
      <c r="G4354" t="s">
        <v>5893</v>
      </c>
      <c r="H4354">
        <v>7</v>
      </c>
      <c r="I4354">
        <v>102086</v>
      </c>
      <c r="J4354">
        <v>840</v>
      </c>
      <c r="K4354" t="s">
        <v>7337</v>
      </c>
      <c r="L4354">
        <v>0</v>
      </c>
      <c r="M4354" t="s">
        <v>5520</v>
      </c>
      <c r="N4354">
        <v>78941.94</v>
      </c>
      <c r="O4354">
        <v>0</v>
      </c>
      <c r="P4354">
        <v>0</v>
      </c>
      <c r="Q4354">
        <v>0</v>
      </c>
      <c r="R4354">
        <v>0</v>
      </c>
      <c r="S4354">
        <v>78941.94</v>
      </c>
    </row>
    <row r="4355" spans="1:19" x14ac:dyDescent="0.35">
      <c r="A4355">
        <v>2024</v>
      </c>
      <c r="B4355" t="s">
        <v>5663</v>
      </c>
      <c r="C4355">
        <v>1</v>
      </c>
      <c r="D4355">
        <v>2</v>
      </c>
      <c r="E4355">
        <v>6</v>
      </c>
      <c r="F4355" t="s">
        <v>262</v>
      </c>
      <c r="G4355" t="s">
        <v>5742</v>
      </c>
      <c r="H4355">
        <v>7</v>
      </c>
      <c r="I4355">
        <v>102086</v>
      </c>
      <c r="J4355">
        <v>6</v>
      </c>
      <c r="K4355" t="s">
        <v>7336</v>
      </c>
      <c r="L4355">
        <v>0</v>
      </c>
      <c r="M4355" t="s">
        <v>5520</v>
      </c>
      <c r="N4355">
        <v>123370.82</v>
      </c>
      <c r="O4355">
        <v>0</v>
      </c>
      <c r="P4355">
        <v>0</v>
      </c>
      <c r="Q4355">
        <v>2644.73</v>
      </c>
      <c r="R4355">
        <v>0</v>
      </c>
      <c r="S4355">
        <v>120726.09</v>
      </c>
    </row>
    <row r="4356" spans="1:19" x14ac:dyDescent="0.35">
      <c r="A4356">
        <v>2024</v>
      </c>
      <c r="B4356" t="s">
        <v>5663</v>
      </c>
      <c r="C4356">
        <v>1</v>
      </c>
      <c r="D4356">
        <v>2</v>
      </c>
      <c r="E4356">
        <v>7</v>
      </c>
      <c r="F4356" t="s">
        <v>266</v>
      </c>
      <c r="G4356" t="s">
        <v>6521</v>
      </c>
      <c r="H4356">
        <v>7</v>
      </c>
      <c r="I4356">
        <v>102086</v>
      </c>
      <c r="J4356">
        <v>5</v>
      </c>
      <c r="K4356" t="s">
        <v>7336</v>
      </c>
      <c r="L4356">
        <v>0</v>
      </c>
      <c r="M4356" t="s">
        <v>5520</v>
      </c>
      <c r="N4356">
        <v>27737.49</v>
      </c>
      <c r="O4356">
        <v>0</v>
      </c>
      <c r="P4356">
        <v>0</v>
      </c>
      <c r="Q4356">
        <v>725.79</v>
      </c>
      <c r="R4356">
        <v>0</v>
      </c>
      <c r="S4356">
        <v>27011.7</v>
      </c>
    </row>
    <row r="4357" spans="1:19" x14ac:dyDescent="0.35">
      <c r="A4357">
        <v>2024</v>
      </c>
      <c r="B4357" t="s">
        <v>5663</v>
      </c>
      <c r="C4357">
        <v>1</v>
      </c>
      <c r="D4357">
        <v>2</v>
      </c>
      <c r="E4357">
        <v>8</v>
      </c>
      <c r="F4357" t="s">
        <v>270</v>
      </c>
      <c r="G4357" t="s">
        <v>6522</v>
      </c>
      <c r="H4357">
        <v>7</v>
      </c>
      <c r="I4357">
        <v>102086</v>
      </c>
      <c r="J4357">
        <v>6</v>
      </c>
      <c r="K4357" t="s">
        <v>7336</v>
      </c>
      <c r="L4357">
        <v>0</v>
      </c>
      <c r="M4357" t="s">
        <v>5520</v>
      </c>
      <c r="N4357">
        <v>64887.14</v>
      </c>
      <c r="O4357">
        <v>15891.03</v>
      </c>
      <c r="P4357">
        <v>0</v>
      </c>
      <c r="Q4357">
        <v>23453.56</v>
      </c>
      <c r="R4357">
        <v>0</v>
      </c>
      <c r="S4357">
        <v>57324.61</v>
      </c>
    </row>
    <row r="4358" spans="1:19" x14ac:dyDescent="0.35">
      <c r="A4358">
        <v>2024</v>
      </c>
      <c r="B4358" t="s">
        <v>5663</v>
      </c>
      <c r="C4358">
        <v>1</v>
      </c>
      <c r="D4358">
        <v>2</v>
      </c>
      <c r="E4358">
        <v>9</v>
      </c>
      <c r="F4358" t="s">
        <v>274</v>
      </c>
      <c r="G4358" t="s">
        <v>5664</v>
      </c>
      <c r="H4358">
        <v>7</v>
      </c>
      <c r="I4358">
        <v>102086</v>
      </c>
      <c r="J4358">
        <v>7</v>
      </c>
      <c r="K4358" t="s">
        <v>7336</v>
      </c>
      <c r="L4358">
        <v>0</v>
      </c>
      <c r="M4358" t="s">
        <v>5520</v>
      </c>
      <c r="N4358">
        <v>55469.98</v>
      </c>
      <c r="O4358">
        <v>10704.36</v>
      </c>
      <c r="P4358">
        <v>0</v>
      </c>
      <c r="Q4358">
        <v>626.88</v>
      </c>
      <c r="R4358">
        <v>0</v>
      </c>
      <c r="S4358">
        <v>65547.460000000006</v>
      </c>
    </row>
    <row r="4359" spans="1:19" x14ac:dyDescent="0.35">
      <c r="A4359">
        <v>2024</v>
      </c>
      <c r="B4359" t="s">
        <v>5663</v>
      </c>
      <c r="C4359">
        <v>1</v>
      </c>
      <c r="D4359">
        <v>2</v>
      </c>
      <c r="E4359">
        <v>10</v>
      </c>
      <c r="F4359" t="s">
        <v>278</v>
      </c>
      <c r="G4359" t="s">
        <v>5895</v>
      </c>
      <c r="H4359">
        <v>7</v>
      </c>
      <c r="I4359">
        <v>102086</v>
      </c>
      <c r="J4359">
        <v>840</v>
      </c>
      <c r="K4359" t="s">
        <v>7337</v>
      </c>
      <c r="L4359">
        <v>0</v>
      </c>
      <c r="M4359" t="s">
        <v>5520</v>
      </c>
      <c r="N4359">
        <v>16385.009999999998</v>
      </c>
      <c r="O4359">
        <v>0</v>
      </c>
      <c r="P4359">
        <v>0</v>
      </c>
      <c r="Q4359">
        <v>1052.08</v>
      </c>
      <c r="R4359">
        <v>0</v>
      </c>
      <c r="S4359">
        <v>15332.93</v>
      </c>
    </row>
    <row r="4360" spans="1:19" x14ac:dyDescent="0.35">
      <c r="A4360">
        <v>2024</v>
      </c>
      <c r="B4360" t="s">
        <v>5663</v>
      </c>
      <c r="C4360">
        <v>1</v>
      </c>
      <c r="D4360">
        <v>2</v>
      </c>
      <c r="E4360">
        <v>11</v>
      </c>
      <c r="F4360" t="s">
        <v>282</v>
      </c>
      <c r="G4360" t="s">
        <v>6523</v>
      </c>
      <c r="H4360">
        <v>7</v>
      </c>
      <c r="I4360">
        <v>102086</v>
      </c>
      <c r="J4360">
        <v>102086</v>
      </c>
      <c r="K4360" t="s">
        <v>7336</v>
      </c>
      <c r="L4360">
        <v>0</v>
      </c>
      <c r="M4360" t="s">
        <v>5520</v>
      </c>
      <c r="N4360">
        <v>82841.78</v>
      </c>
      <c r="O4360">
        <v>40795.07</v>
      </c>
      <c r="P4360">
        <v>0</v>
      </c>
      <c r="Q4360">
        <v>15376.58</v>
      </c>
      <c r="R4360">
        <v>0</v>
      </c>
      <c r="S4360">
        <v>108260.27</v>
      </c>
    </row>
    <row r="4361" spans="1:19" x14ac:dyDescent="0.35">
      <c r="A4361">
        <v>2024</v>
      </c>
      <c r="B4361" t="s">
        <v>5663</v>
      </c>
      <c r="C4361">
        <v>1</v>
      </c>
      <c r="D4361">
        <v>2</v>
      </c>
      <c r="E4361">
        <v>12</v>
      </c>
      <c r="F4361" t="s">
        <v>125</v>
      </c>
      <c r="G4361" t="s">
        <v>5700</v>
      </c>
      <c r="H4361">
        <v>7</v>
      </c>
      <c r="I4361">
        <v>102086</v>
      </c>
      <c r="J4361">
        <v>840</v>
      </c>
      <c r="K4361" t="s">
        <v>7337</v>
      </c>
      <c r="L4361">
        <v>0</v>
      </c>
      <c r="M4361" t="s">
        <v>5520</v>
      </c>
      <c r="N4361">
        <v>137281.09</v>
      </c>
      <c r="O4361">
        <v>0</v>
      </c>
      <c r="P4361">
        <v>0</v>
      </c>
      <c r="Q4361">
        <v>52717.56</v>
      </c>
      <c r="R4361">
        <v>0</v>
      </c>
      <c r="S4361">
        <v>84563.53</v>
      </c>
    </row>
    <row r="4362" spans="1:19" x14ac:dyDescent="0.35">
      <c r="A4362">
        <v>2024</v>
      </c>
      <c r="B4362" t="s">
        <v>5523</v>
      </c>
      <c r="C4362">
        <v>2</v>
      </c>
      <c r="D4362">
        <v>2</v>
      </c>
      <c r="E4362">
        <v>1</v>
      </c>
      <c r="F4362" t="s">
        <v>288</v>
      </c>
      <c r="G4362" t="s">
        <v>5524</v>
      </c>
      <c r="H4362">
        <v>7</v>
      </c>
      <c r="I4362">
        <v>102086</v>
      </c>
      <c r="J4362">
        <v>840</v>
      </c>
      <c r="K4362" t="s">
        <v>7337</v>
      </c>
      <c r="L4362">
        <v>0</v>
      </c>
      <c r="M4362" t="s">
        <v>5520</v>
      </c>
      <c r="N4362">
        <v>333726.19</v>
      </c>
      <c r="O4362">
        <v>8364.6200000000008</v>
      </c>
      <c r="P4362">
        <v>0</v>
      </c>
      <c r="Q4362">
        <v>114477.78</v>
      </c>
      <c r="R4362">
        <v>0</v>
      </c>
      <c r="S4362">
        <v>227613.03</v>
      </c>
    </row>
    <row r="4363" spans="1:19" x14ac:dyDescent="0.35">
      <c r="A4363">
        <v>2024</v>
      </c>
      <c r="B4363" t="s">
        <v>5523</v>
      </c>
      <c r="C4363">
        <v>2</v>
      </c>
      <c r="D4363">
        <v>2</v>
      </c>
      <c r="E4363">
        <v>3</v>
      </c>
      <c r="F4363" t="s">
        <v>294</v>
      </c>
      <c r="G4363" t="s">
        <v>5606</v>
      </c>
      <c r="H4363">
        <v>7</v>
      </c>
      <c r="I4363">
        <v>102086</v>
      </c>
      <c r="J4363">
        <v>840</v>
      </c>
      <c r="K4363" t="s">
        <v>7337</v>
      </c>
      <c r="L4363">
        <v>0</v>
      </c>
      <c r="M4363" t="s">
        <v>5520</v>
      </c>
      <c r="N4363">
        <v>92600.09</v>
      </c>
      <c r="O4363">
        <v>0</v>
      </c>
      <c r="P4363">
        <v>0</v>
      </c>
      <c r="Q4363">
        <v>0</v>
      </c>
      <c r="R4363">
        <v>0</v>
      </c>
      <c r="S4363">
        <v>92600.09</v>
      </c>
    </row>
    <row r="4364" spans="1:19" x14ac:dyDescent="0.35">
      <c r="A4364">
        <v>2024</v>
      </c>
      <c r="B4364" t="s">
        <v>5523</v>
      </c>
      <c r="C4364">
        <v>2</v>
      </c>
      <c r="D4364">
        <v>2</v>
      </c>
      <c r="E4364">
        <v>4</v>
      </c>
      <c r="F4364" t="s">
        <v>297</v>
      </c>
      <c r="G4364" t="s">
        <v>5897</v>
      </c>
      <c r="H4364">
        <v>7</v>
      </c>
      <c r="I4364">
        <v>102086</v>
      </c>
      <c r="J4364">
        <v>840</v>
      </c>
      <c r="K4364" t="s">
        <v>7337</v>
      </c>
      <c r="L4364">
        <v>0</v>
      </c>
      <c r="M4364" t="s">
        <v>5520</v>
      </c>
      <c r="N4364">
        <v>23125.69</v>
      </c>
      <c r="O4364">
        <v>0</v>
      </c>
      <c r="P4364">
        <v>0</v>
      </c>
      <c r="Q4364">
        <v>2376.5300000000002</v>
      </c>
      <c r="R4364">
        <v>0</v>
      </c>
      <c r="S4364">
        <v>20749.16</v>
      </c>
    </row>
    <row r="4365" spans="1:19" x14ac:dyDescent="0.35">
      <c r="A4365">
        <v>2024</v>
      </c>
      <c r="B4365" t="s">
        <v>5523</v>
      </c>
      <c r="C4365">
        <v>2</v>
      </c>
      <c r="D4365">
        <v>2</v>
      </c>
      <c r="E4365">
        <v>5</v>
      </c>
      <c r="F4365" t="s">
        <v>300</v>
      </c>
      <c r="G4365" t="s">
        <v>5898</v>
      </c>
      <c r="H4365">
        <v>7</v>
      </c>
      <c r="I4365">
        <v>102086</v>
      </c>
      <c r="J4365">
        <v>6</v>
      </c>
      <c r="K4365" t="s">
        <v>7336</v>
      </c>
      <c r="L4365">
        <v>0</v>
      </c>
      <c r="M4365" t="s">
        <v>5520</v>
      </c>
      <c r="N4365">
        <v>6754.01</v>
      </c>
      <c r="O4365">
        <v>2058.52</v>
      </c>
      <c r="P4365">
        <v>0</v>
      </c>
      <c r="Q4365">
        <v>1642.39</v>
      </c>
      <c r="R4365">
        <v>0</v>
      </c>
      <c r="S4365">
        <v>7170.14</v>
      </c>
    </row>
    <row r="4366" spans="1:19" x14ac:dyDescent="0.35">
      <c r="A4366">
        <v>2024</v>
      </c>
      <c r="B4366" t="s">
        <v>5523</v>
      </c>
      <c r="C4366">
        <v>2</v>
      </c>
      <c r="D4366">
        <v>2</v>
      </c>
      <c r="E4366">
        <v>6</v>
      </c>
      <c r="F4366" t="s">
        <v>254</v>
      </c>
      <c r="G4366" t="s">
        <v>6959</v>
      </c>
      <c r="H4366">
        <v>7</v>
      </c>
      <c r="I4366">
        <v>102086</v>
      </c>
      <c r="J4366">
        <v>8</v>
      </c>
      <c r="K4366" t="s">
        <v>7336</v>
      </c>
      <c r="L4366">
        <v>0</v>
      </c>
      <c r="M4366" t="s">
        <v>5520</v>
      </c>
      <c r="N4366">
        <v>9576.65</v>
      </c>
      <c r="O4366">
        <v>12422.8</v>
      </c>
      <c r="P4366">
        <v>0</v>
      </c>
      <c r="Q4366">
        <v>13132.21</v>
      </c>
      <c r="R4366">
        <v>0</v>
      </c>
      <c r="S4366">
        <v>8867.24</v>
      </c>
    </row>
    <row r="4367" spans="1:19" x14ac:dyDescent="0.35">
      <c r="A4367">
        <v>2024</v>
      </c>
      <c r="B4367" t="s">
        <v>5523</v>
      </c>
      <c r="C4367">
        <v>2</v>
      </c>
      <c r="D4367">
        <v>2</v>
      </c>
      <c r="E4367">
        <v>7</v>
      </c>
      <c r="F4367" t="s">
        <v>305</v>
      </c>
      <c r="G4367" t="s">
        <v>6930</v>
      </c>
      <c r="H4367">
        <v>7</v>
      </c>
      <c r="I4367">
        <v>102086</v>
      </c>
      <c r="J4367">
        <v>5</v>
      </c>
      <c r="K4367" t="s">
        <v>7336</v>
      </c>
      <c r="L4367">
        <v>0</v>
      </c>
      <c r="M4367" t="s">
        <v>5520</v>
      </c>
      <c r="N4367">
        <v>1699.55</v>
      </c>
      <c r="O4367">
        <v>22237.77</v>
      </c>
      <c r="P4367">
        <v>0</v>
      </c>
      <c r="Q4367">
        <v>16358.42</v>
      </c>
      <c r="R4367">
        <v>0</v>
      </c>
      <c r="S4367">
        <v>7578.9</v>
      </c>
    </row>
    <row r="4368" spans="1:19" x14ac:dyDescent="0.35">
      <c r="A4368">
        <v>2024</v>
      </c>
      <c r="B4368" t="s">
        <v>5523</v>
      </c>
      <c r="C4368">
        <v>2</v>
      </c>
      <c r="D4368">
        <v>2</v>
      </c>
      <c r="E4368">
        <v>8</v>
      </c>
      <c r="F4368" t="s">
        <v>308</v>
      </c>
      <c r="G4368" t="s">
        <v>5899</v>
      </c>
      <c r="H4368">
        <v>7</v>
      </c>
      <c r="I4368">
        <v>102086</v>
      </c>
      <c r="J4368">
        <v>4</v>
      </c>
      <c r="K4368" t="s">
        <v>7336</v>
      </c>
      <c r="L4368">
        <v>0</v>
      </c>
      <c r="M4368" t="s">
        <v>5520</v>
      </c>
      <c r="N4368">
        <v>28578.44</v>
      </c>
      <c r="O4368">
        <v>42873.5</v>
      </c>
      <c r="P4368">
        <v>0</v>
      </c>
      <c r="Q4368">
        <v>23680.69</v>
      </c>
      <c r="R4368">
        <v>0</v>
      </c>
      <c r="S4368">
        <v>47771.25</v>
      </c>
    </row>
    <row r="4369" spans="1:19" x14ac:dyDescent="0.35">
      <c r="A4369">
        <v>2024</v>
      </c>
      <c r="B4369" t="s">
        <v>5523</v>
      </c>
      <c r="C4369">
        <v>2</v>
      </c>
      <c r="D4369">
        <v>2</v>
      </c>
      <c r="E4369">
        <v>9</v>
      </c>
      <c r="F4369" t="s">
        <v>311</v>
      </c>
      <c r="G4369" t="s">
        <v>5900</v>
      </c>
      <c r="H4369">
        <v>7</v>
      </c>
      <c r="I4369">
        <v>102086</v>
      </c>
      <c r="J4369">
        <v>840</v>
      </c>
      <c r="K4369" t="s">
        <v>7337</v>
      </c>
      <c r="L4369">
        <v>0</v>
      </c>
      <c r="M4369" t="s">
        <v>5520</v>
      </c>
      <c r="N4369">
        <v>5500.51</v>
      </c>
      <c r="O4369">
        <v>3046.7</v>
      </c>
      <c r="P4369">
        <v>0</v>
      </c>
      <c r="Q4369">
        <v>2667.54</v>
      </c>
      <c r="R4369">
        <v>0</v>
      </c>
      <c r="S4369">
        <v>5879.67</v>
      </c>
    </row>
    <row r="4370" spans="1:19" x14ac:dyDescent="0.35">
      <c r="A4370">
        <v>2024</v>
      </c>
      <c r="B4370" t="s">
        <v>5523</v>
      </c>
      <c r="C4370">
        <v>2</v>
      </c>
      <c r="D4370">
        <v>2</v>
      </c>
      <c r="E4370">
        <v>10</v>
      </c>
      <c r="F4370" t="s">
        <v>314</v>
      </c>
      <c r="G4370" t="s">
        <v>7143</v>
      </c>
      <c r="H4370">
        <v>7</v>
      </c>
      <c r="I4370">
        <v>102086</v>
      </c>
      <c r="J4370">
        <v>6</v>
      </c>
      <c r="K4370" t="s">
        <v>7336</v>
      </c>
      <c r="L4370">
        <v>0</v>
      </c>
      <c r="M4370" t="s">
        <v>5520</v>
      </c>
      <c r="N4370">
        <v>18870.919999999998</v>
      </c>
      <c r="O4370">
        <v>12023.38</v>
      </c>
      <c r="P4370">
        <v>0</v>
      </c>
      <c r="Q4370">
        <v>8980.2900000000009</v>
      </c>
      <c r="R4370">
        <v>0</v>
      </c>
      <c r="S4370">
        <v>21914.01</v>
      </c>
    </row>
    <row r="4371" spans="1:19" x14ac:dyDescent="0.35">
      <c r="A4371">
        <v>2024</v>
      </c>
      <c r="B4371" t="s">
        <v>5523</v>
      </c>
      <c r="C4371">
        <v>2</v>
      </c>
      <c r="D4371">
        <v>2</v>
      </c>
      <c r="E4371">
        <v>11</v>
      </c>
      <c r="F4371" t="s">
        <v>317</v>
      </c>
      <c r="G4371" t="s">
        <v>5901</v>
      </c>
      <c r="H4371">
        <v>7</v>
      </c>
      <c r="I4371">
        <v>102086</v>
      </c>
      <c r="J4371">
        <v>840</v>
      </c>
      <c r="K4371" t="s">
        <v>7336</v>
      </c>
      <c r="L4371">
        <v>0</v>
      </c>
      <c r="M4371" t="s">
        <v>5520</v>
      </c>
      <c r="N4371">
        <v>6746.96</v>
      </c>
      <c r="O4371">
        <v>3209.83</v>
      </c>
      <c r="P4371">
        <v>0</v>
      </c>
      <c r="Q4371">
        <v>2015.52</v>
      </c>
      <c r="R4371">
        <v>0</v>
      </c>
      <c r="S4371">
        <v>7941.27</v>
      </c>
    </row>
    <row r="4372" spans="1:19" x14ac:dyDescent="0.35">
      <c r="A4372">
        <v>2024</v>
      </c>
      <c r="B4372" t="s">
        <v>5523</v>
      </c>
      <c r="C4372">
        <v>2</v>
      </c>
      <c r="D4372">
        <v>2</v>
      </c>
      <c r="E4372">
        <v>12</v>
      </c>
      <c r="F4372" t="s">
        <v>320</v>
      </c>
      <c r="G4372" t="s">
        <v>6468</v>
      </c>
      <c r="H4372">
        <v>7</v>
      </c>
      <c r="I4372">
        <v>102086</v>
      </c>
      <c r="J4372">
        <v>6</v>
      </c>
      <c r="K4372" t="s">
        <v>7336</v>
      </c>
      <c r="L4372">
        <v>0</v>
      </c>
      <c r="M4372" t="s">
        <v>5520</v>
      </c>
      <c r="N4372">
        <v>64529.23</v>
      </c>
      <c r="O4372">
        <v>0</v>
      </c>
      <c r="P4372">
        <v>0</v>
      </c>
      <c r="Q4372">
        <v>0</v>
      </c>
      <c r="R4372">
        <v>0</v>
      </c>
      <c r="S4372">
        <v>64529.23</v>
      </c>
    </row>
    <row r="4373" spans="1:19" x14ac:dyDescent="0.35">
      <c r="A4373">
        <v>2024</v>
      </c>
      <c r="B4373" t="s">
        <v>5523</v>
      </c>
      <c r="C4373">
        <v>2</v>
      </c>
      <c r="D4373">
        <v>2</v>
      </c>
      <c r="E4373">
        <v>13</v>
      </c>
      <c r="F4373" t="s">
        <v>262</v>
      </c>
      <c r="G4373" t="s">
        <v>5902</v>
      </c>
      <c r="H4373">
        <v>7</v>
      </c>
      <c r="I4373">
        <v>102086</v>
      </c>
      <c r="J4373">
        <v>840</v>
      </c>
      <c r="K4373" t="s">
        <v>7337</v>
      </c>
      <c r="L4373">
        <v>0</v>
      </c>
      <c r="M4373" t="s">
        <v>5520</v>
      </c>
      <c r="N4373">
        <v>8395.69</v>
      </c>
      <c r="O4373">
        <v>15246.94</v>
      </c>
      <c r="P4373">
        <v>0</v>
      </c>
      <c r="Q4373">
        <v>12454.28</v>
      </c>
      <c r="R4373">
        <v>0</v>
      </c>
      <c r="S4373">
        <v>11188.35</v>
      </c>
    </row>
    <row r="4374" spans="1:19" x14ac:dyDescent="0.35">
      <c r="A4374">
        <v>2024</v>
      </c>
      <c r="B4374" t="s">
        <v>5523</v>
      </c>
      <c r="C4374">
        <v>2</v>
      </c>
      <c r="D4374">
        <v>2</v>
      </c>
      <c r="E4374">
        <v>14</v>
      </c>
      <c r="F4374" t="s">
        <v>327</v>
      </c>
      <c r="G4374" t="s">
        <v>6364</v>
      </c>
      <c r="H4374">
        <v>7</v>
      </c>
      <c r="I4374">
        <v>102086</v>
      </c>
      <c r="J4374">
        <v>840</v>
      </c>
      <c r="K4374" t="s">
        <v>7337</v>
      </c>
      <c r="L4374">
        <v>0</v>
      </c>
      <c r="M4374" t="s">
        <v>5520</v>
      </c>
      <c r="N4374">
        <v>35431.85</v>
      </c>
      <c r="O4374">
        <v>0</v>
      </c>
      <c r="P4374">
        <v>0</v>
      </c>
      <c r="Q4374">
        <v>9859.67</v>
      </c>
      <c r="R4374">
        <v>0</v>
      </c>
      <c r="S4374">
        <v>25572.18</v>
      </c>
    </row>
    <row r="4375" spans="1:19" x14ac:dyDescent="0.35">
      <c r="A4375">
        <v>2024</v>
      </c>
      <c r="B4375" t="s">
        <v>5523</v>
      </c>
      <c r="C4375">
        <v>2</v>
      </c>
      <c r="D4375">
        <v>2</v>
      </c>
      <c r="E4375">
        <v>15</v>
      </c>
      <c r="F4375" t="s">
        <v>331</v>
      </c>
      <c r="G4375" t="s">
        <v>7144</v>
      </c>
      <c r="H4375">
        <v>7</v>
      </c>
      <c r="I4375">
        <v>102086</v>
      </c>
      <c r="J4375">
        <v>6</v>
      </c>
      <c r="K4375" t="s">
        <v>7336</v>
      </c>
      <c r="L4375">
        <v>0</v>
      </c>
      <c r="M4375" t="s">
        <v>5520</v>
      </c>
      <c r="N4375">
        <v>26723.18</v>
      </c>
      <c r="O4375">
        <v>13930.3</v>
      </c>
      <c r="P4375">
        <v>0</v>
      </c>
      <c r="Q4375">
        <v>8587.3799999999992</v>
      </c>
      <c r="R4375">
        <v>0</v>
      </c>
      <c r="S4375">
        <v>32066.1</v>
      </c>
    </row>
    <row r="4376" spans="1:19" x14ac:dyDescent="0.35">
      <c r="A4376">
        <v>2024</v>
      </c>
      <c r="B4376" t="s">
        <v>5523</v>
      </c>
      <c r="C4376">
        <v>2</v>
      </c>
      <c r="D4376">
        <v>2</v>
      </c>
      <c r="E4376">
        <v>16</v>
      </c>
      <c r="F4376" t="s">
        <v>336</v>
      </c>
      <c r="G4376" t="s">
        <v>6524</v>
      </c>
      <c r="H4376">
        <v>7</v>
      </c>
      <c r="I4376">
        <v>102086</v>
      </c>
      <c r="J4376">
        <v>4</v>
      </c>
      <c r="K4376" t="s">
        <v>7336</v>
      </c>
      <c r="L4376">
        <v>0</v>
      </c>
      <c r="M4376" t="s">
        <v>5520</v>
      </c>
      <c r="N4376">
        <v>17025.47</v>
      </c>
      <c r="O4376">
        <v>989.9</v>
      </c>
      <c r="P4376">
        <v>0</v>
      </c>
      <c r="Q4376">
        <v>0</v>
      </c>
      <c r="R4376">
        <v>0</v>
      </c>
      <c r="S4376">
        <v>18015.37</v>
      </c>
    </row>
    <row r="4377" spans="1:19" x14ac:dyDescent="0.35">
      <c r="A4377">
        <v>2024</v>
      </c>
      <c r="B4377" t="s">
        <v>5523</v>
      </c>
      <c r="C4377">
        <v>2</v>
      </c>
      <c r="D4377">
        <v>2</v>
      </c>
      <c r="E4377">
        <v>17</v>
      </c>
      <c r="F4377" t="s">
        <v>340</v>
      </c>
      <c r="G4377" t="s">
        <v>5608</v>
      </c>
      <c r="H4377">
        <v>7</v>
      </c>
      <c r="I4377">
        <v>102086</v>
      </c>
      <c r="J4377">
        <v>840</v>
      </c>
      <c r="K4377" t="s">
        <v>7337</v>
      </c>
      <c r="L4377">
        <v>0</v>
      </c>
      <c r="M4377" t="s">
        <v>5520</v>
      </c>
      <c r="N4377">
        <v>43660.05</v>
      </c>
      <c r="O4377">
        <v>31447.64</v>
      </c>
      <c r="P4377">
        <v>0</v>
      </c>
      <c r="Q4377">
        <v>23353.81</v>
      </c>
      <c r="R4377">
        <v>0</v>
      </c>
      <c r="S4377">
        <v>51753.88</v>
      </c>
    </row>
    <row r="4378" spans="1:19" x14ac:dyDescent="0.35">
      <c r="A4378">
        <v>2024</v>
      </c>
      <c r="B4378" t="s">
        <v>5523</v>
      </c>
      <c r="C4378">
        <v>2</v>
      </c>
      <c r="D4378">
        <v>2</v>
      </c>
      <c r="E4378">
        <v>18</v>
      </c>
      <c r="F4378" t="s">
        <v>344</v>
      </c>
      <c r="G4378" t="s">
        <v>6168</v>
      </c>
      <c r="H4378">
        <v>7</v>
      </c>
      <c r="I4378">
        <v>102086</v>
      </c>
      <c r="J4378">
        <v>840</v>
      </c>
      <c r="K4378" t="s">
        <v>7337</v>
      </c>
      <c r="L4378">
        <v>0</v>
      </c>
      <c r="M4378" t="s">
        <v>5520</v>
      </c>
      <c r="N4378">
        <v>1127334</v>
      </c>
      <c r="O4378">
        <v>205669.85</v>
      </c>
      <c r="P4378">
        <v>0</v>
      </c>
      <c r="Q4378">
        <v>284372.98</v>
      </c>
      <c r="R4378">
        <v>0</v>
      </c>
      <c r="S4378">
        <v>1048630.8700000001</v>
      </c>
    </row>
    <row r="4379" spans="1:19" x14ac:dyDescent="0.35">
      <c r="A4379">
        <v>2024</v>
      </c>
      <c r="B4379" t="s">
        <v>5523</v>
      </c>
      <c r="C4379">
        <v>2</v>
      </c>
      <c r="D4379">
        <v>2</v>
      </c>
      <c r="E4379">
        <v>19</v>
      </c>
      <c r="F4379" t="s">
        <v>125</v>
      </c>
      <c r="G4379" t="s">
        <v>6169</v>
      </c>
      <c r="H4379">
        <v>7</v>
      </c>
      <c r="I4379">
        <v>102086</v>
      </c>
      <c r="J4379">
        <v>840</v>
      </c>
      <c r="K4379" t="s">
        <v>7337</v>
      </c>
      <c r="L4379">
        <v>0</v>
      </c>
      <c r="M4379" t="s">
        <v>5520</v>
      </c>
      <c r="N4379">
        <v>67014.460000000006</v>
      </c>
      <c r="O4379">
        <v>425927.57</v>
      </c>
      <c r="P4379">
        <v>0</v>
      </c>
      <c r="Q4379">
        <v>347132.56</v>
      </c>
      <c r="R4379">
        <v>0</v>
      </c>
      <c r="S4379">
        <v>145809.47</v>
      </c>
    </row>
    <row r="4380" spans="1:19" x14ac:dyDescent="0.35">
      <c r="A4380">
        <v>2024</v>
      </c>
      <c r="B4380" t="s">
        <v>5523</v>
      </c>
      <c r="C4380">
        <v>2</v>
      </c>
      <c r="D4380">
        <v>2</v>
      </c>
      <c r="E4380">
        <v>20</v>
      </c>
      <c r="F4380" t="s">
        <v>351</v>
      </c>
      <c r="G4380" t="s">
        <v>5536</v>
      </c>
      <c r="H4380">
        <v>7</v>
      </c>
      <c r="I4380">
        <v>102086</v>
      </c>
      <c r="J4380">
        <v>840</v>
      </c>
      <c r="K4380" t="s">
        <v>7336</v>
      </c>
      <c r="L4380">
        <v>0</v>
      </c>
      <c r="M4380" t="s">
        <v>5520</v>
      </c>
      <c r="N4380">
        <v>4595381.88</v>
      </c>
      <c r="O4380">
        <v>7673134.3700000001</v>
      </c>
      <c r="P4380">
        <v>0</v>
      </c>
      <c r="Q4380">
        <v>8133330.5700000003</v>
      </c>
      <c r="R4380">
        <v>0</v>
      </c>
      <c r="S4380">
        <v>4135185.68</v>
      </c>
    </row>
    <row r="4381" spans="1:19" x14ac:dyDescent="0.35">
      <c r="A4381">
        <v>2024</v>
      </c>
      <c r="B4381" t="s">
        <v>5702</v>
      </c>
      <c r="C4381">
        <v>3</v>
      </c>
      <c r="D4381">
        <v>2</v>
      </c>
      <c r="E4381">
        <v>2</v>
      </c>
      <c r="F4381" t="s">
        <v>357</v>
      </c>
      <c r="G4381" t="s">
        <v>6410</v>
      </c>
      <c r="H4381">
        <v>7</v>
      </c>
      <c r="I4381">
        <v>102086</v>
      </c>
      <c r="J4381">
        <v>840</v>
      </c>
      <c r="K4381" t="s">
        <v>7337</v>
      </c>
      <c r="L4381">
        <v>0</v>
      </c>
      <c r="M4381" t="s">
        <v>5520</v>
      </c>
      <c r="N4381">
        <v>47357.74</v>
      </c>
      <c r="O4381">
        <v>3341.52</v>
      </c>
      <c r="P4381">
        <v>0</v>
      </c>
      <c r="Q4381">
        <v>17718.27</v>
      </c>
      <c r="R4381">
        <v>0</v>
      </c>
      <c r="S4381">
        <v>32980.99</v>
      </c>
    </row>
    <row r="4382" spans="1:19" x14ac:dyDescent="0.35">
      <c r="A4382">
        <v>2024</v>
      </c>
      <c r="B4382" t="s">
        <v>5702</v>
      </c>
      <c r="C4382">
        <v>3</v>
      </c>
      <c r="D4382">
        <v>2</v>
      </c>
      <c r="E4382">
        <v>3</v>
      </c>
      <c r="F4382" t="s">
        <v>360</v>
      </c>
      <c r="G4382" t="s">
        <v>5703</v>
      </c>
      <c r="H4382">
        <v>7</v>
      </c>
      <c r="I4382">
        <v>102086</v>
      </c>
      <c r="J4382">
        <v>840</v>
      </c>
      <c r="K4382" t="s">
        <v>7337</v>
      </c>
      <c r="L4382">
        <v>0</v>
      </c>
      <c r="M4382" t="s">
        <v>5520</v>
      </c>
      <c r="N4382">
        <v>333281.52</v>
      </c>
      <c r="O4382">
        <v>666189.74</v>
      </c>
      <c r="P4382">
        <v>0</v>
      </c>
      <c r="Q4382">
        <v>661258.86</v>
      </c>
      <c r="R4382">
        <v>0</v>
      </c>
      <c r="S4382">
        <v>338212.4</v>
      </c>
    </row>
    <row r="4383" spans="1:19" x14ac:dyDescent="0.35">
      <c r="A4383">
        <v>2024</v>
      </c>
      <c r="B4383" t="s">
        <v>5702</v>
      </c>
      <c r="C4383">
        <v>3</v>
      </c>
      <c r="D4383">
        <v>2</v>
      </c>
      <c r="E4383">
        <v>4</v>
      </c>
      <c r="F4383" t="s">
        <v>363</v>
      </c>
      <c r="G4383" t="s">
        <v>5752</v>
      </c>
      <c r="H4383">
        <v>7</v>
      </c>
      <c r="I4383">
        <v>102086</v>
      </c>
      <c r="J4383">
        <v>6</v>
      </c>
      <c r="K4383" t="s">
        <v>7336</v>
      </c>
      <c r="L4383">
        <v>0</v>
      </c>
      <c r="M4383" t="s">
        <v>5520</v>
      </c>
      <c r="N4383">
        <v>28393.439999999999</v>
      </c>
      <c r="O4383">
        <v>5292.74</v>
      </c>
      <c r="P4383">
        <v>0</v>
      </c>
      <c r="Q4383">
        <v>6013.9</v>
      </c>
      <c r="R4383">
        <v>0</v>
      </c>
      <c r="S4383">
        <v>27672.28</v>
      </c>
    </row>
    <row r="4384" spans="1:19" x14ac:dyDescent="0.35">
      <c r="A4384">
        <v>2024</v>
      </c>
      <c r="B4384" t="s">
        <v>5702</v>
      </c>
      <c r="C4384">
        <v>3</v>
      </c>
      <c r="D4384">
        <v>2</v>
      </c>
      <c r="E4384">
        <v>5</v>
      </c>
      <c r="F4384" t="s">
        <v>366</v>
      </c>
      <c r="G4384" t="s">
        <v>5903</v>
      </c>
      <c r="H4384">
        <v>7</v>
      </c>
      <c r="I4384">
        <v>102086</v>
      </c>
      <c r="J4384">
        <v>5</v>
      </c>
      <c r="K4384" t="s">
        <v>7336</v>
      </c>
      <c r="L4384">
        <v>0</v>
      </c>
      <c r="M4384" t="s">
        <v>5520</v>
      </c>
      <c r="N4384">
        <v>48748.4</v>
      </c>
      <c r="O4384">
        <v>54215.75</v>
      </c>
      <c r="P4384">
        <v>0</v>
      </c>
      <c r="Q4384">
        <v>74960.05</v>
      </c>
      <c r="R4384">
        <v>0</v>
      </c>
      <c r="S4384">
        <v>28004.1</v>
      </c>
    </row>
    <row r="4385" spans="1:19" x14ac:dyDescent="0.35">
      <c r="A4385">
        <v>2024</v>
      </c>
      <c r="B4385" t="s">
        <v>5702</v>
      </c>
      <c r="C4385">
        <v>3</v>
      </c>
      <c r="D4385">
        <v>2</v>
      </c>
      <c r="E4385">
        <v>9</v>
      </c>
      <c r="F4385" t="s">
        <v>377</v>
      </c>
      <c r="G4385" t="s">
        <v>6484</v>
      </c>
      <c r="H4385">
        <v>7</v>
      </c>
      <c r="I4385">
        <v>102086</v>
      </c>
      <c r="J4385">
        <v>102086</v>
      </c>
      <c r="K4385" t="s">
        <v>7336</v>
      </c>
      <c r="L4385">
        <v>0</v>
      </c>
      <c r="M4385" t="s">
        <v>5520</v>
      </c>
      <c r="N4385">
        <v>11539.7</v>
      </c>
      <c r="O4385">
        <v>0</v>
      </c>
      <c r="P4385">
        <v>0</v>
      </c>
      <c r="Q4385">
        <v>0</v>
      </c>
      <c r="R4385">
        <v>0</v>
      </c>
      <c r="S4385">
        <v>11539.7</v>
      </c>
    </row>
    <row r="4386" spans="1:19" x14ac:dyDescent="0.35">
      <c r="A4386">
        <v>2024</v>
      </c>
      <c r="B4386" t="s">
        <v>5702</v>
      </c>
      <c r="C4386">
        <v>3</v>
      </c>
      <c r="D4386">
        <v>2</v>
      </c>
      <c r="E4386">
        <v>10</v>
      </c>
      <c r="F4386" t="s">
        <v>380</v>
      </c>
      <c r="G4386" t="s">
        <v>5904</v>
      </c>
      <c r="H4386">
        <v>7</v>
      </c>
      <c r="I4386">
        <v>102086</v>
      </c>
      <c r="J4386">
        <v>7</v>
      </c>
      <c r="K4386" t="s">
        <v>7336</v>
      </c>
      <c r="L4386">
        <v>0</v>
      </c>
      <c r="M4386" t="s">
        <v>5520</v>
      </c>
      <c r="N4386">
        <v>22212.59</v>
      </c>
      <c r="O4386">
        <v>0</v>
      </c>
      <c r="P4386">
        <v>0</v>
      </c>
      <c r="Q4386">
        <v>2300</v>
      </c>
      <c r="R4386">
        <v>0</v>
      </c>
      <c r="S4386">
        <v>19912.59</v>
      </c>
    </row>
    <row r="4387" spans="1:19" x14ac:dyDescent="0.35">
      <c r="A4387">
        <v>2024</v>
      </c>
      <c r="B4387" t="s">
        <v>5702</v>
      </c>
      <c r="C4387">
        <v>3</v>
      </c>
      <c r="D4387">
        <v>2</v>
      </c>
      <c r="E4387">
        <v>11</v>
      </c>
      <c r="F4387" t="s">
        <v>383</v>
      </c>
      <c r="G4387" t="s">
        <v>6525</v>
      </c>
      <c r="H4387">
        <v>7</v>
      </c>
      <c r="I4387">
        <v>102086</v>
      </c>
      <c r="J4387">
        <v>4</v>
      </c>
      <c r="K4387" t="s">
        <v>7336</v>
      </c>
      <c r="L4387">
        <v>0</v>
      </c>
      <c r="M4387" t="s">
        <v>5520</v>
      </c>
      <c r="N4387">
        <v>81362.929999999993</v>
      </c>
      <c r="O4387">
        <v>0</v>
      </c>
      <c r="P4387">
        <v>0</v>
      </c>
      <c r="Q4387">
        <v>8978.25</v>
      </c>
      <c r="R4387">
        <v>0</v>
      </c>
      <c r="S4387">
        <v>72384.679999999993</v>
      </c>
    </row>
    <row r="4388" spans="1:19" x14ac:dyDescent="0.35">
      <c r="A4388">
        <v>2024</v>
      </c>
      <c r="B4388" t="s">
        <v>5702</v>
      </c>
      <c r="C4388">
        <v>3</v>
      </c>
      <c r="D4388">
        <v>2</v>
      </c>
      <c r="E4388">
        <v>12</v>
      </c>
      <c r="F4388" t="s">
        <v>351</v>
      </c>
      <c r="G4388" t="s">
        <v>5866</v>
      </c>
      <c r="H4388">
        <v>7</v>
      </c>
      <c r="I4388">
        <v>102086</v>
      </c>
      <c r="J4388">
        <v>840</v>
      </c>
      <c r="K4388" t="s">
        <v>7337</v>
      </c>
      <c r="L4388">
        <v>0</v>
      </c>
      <c r="M4388" t="s">
        <v>5520</v>
      </c>
      <c r="N4388">
        <v>231947.28</v>
      </c>
      <c r="O4388">
        <v>0</v>
      </c>
      <c r="P4388">
        <v>0</v>
      </c>
      <c r="Q4388">
        <v>12775.61</v>
      </c>
      <c r="R4388">
        <v>0</v>
      </c>
      <c r="S4388">
        <v>219171.67</v>
      </c>
    </row>
    <row r="4389" spans="1:19" x14ac:dyDescent="0.35">
      <c r="A4389">
        <v>2024</v>
      </c>
      <c r="B4389" t="s">
        <v>5905</v>
      </c>
      <c r="C4389">
        <v>4</v>
      </c>
      <c r="D4389">
        <v>2</v>
      </c>
      <c r="E4389">
        <v>1</v>
      </c>
      <c r="F4389" t="s">
        <v>388</v>
      </c>
      <c r="G4389" t="s">
        <v>7145</v>
      </c>
      <c r="H4389">
        <v>7</v>
      </c>
      <c r="I4389">
        <v>102086</v>
      </c>
      <c r="J4389">
        <v>6</v>
      </c>
      <c r="K4389" t="s">
        <v>7336</v>
      </c>
      <c r="L4389">
        <v>0</v>
      </c>
      <c r="M4389" t="s">
        <v>5520</v>
      </c>
      <c r="N4389">
        <v>15898.13</v>
      </c>
      <c r="O4389">
        <v>5385.36</v>
      </c>
      <c r="P4389">
        <v>0</v>
      </c>
      <c r="Q4389">
        <v>2999.31</v>
      </c>
      <c r="R4389">
        <v>0</v>
      </c>
      <c r="S4389">
        <v>18284.18</v>
      </c>
    </row>
    <row r="4390" spans="1:19" x14ac:dyDescent="0.35">
      <c r="A4390">
        <v>2024</v>
      </c>
      <c r="B4390" t="s">
        <v>5905</v>
      </c>
      <c r="C4390">
        <v>4</v>
      </c>
      <c r="D4390">
        <v>2</v>
      </c>
      <c r="E4390">
        <v>2</v>
      </c>
      <c r="F4390" t="s">
        <v>391</v>
      </c>
      <c r="G4390" t="s">
        <v>5906</v>
      </c>
      <c r="H4390">
        <v>7</v>
      </c>
      <c r="I4390">
        <v>102086</v>
      </c>
      <c r="J4390">
        <v>6</v>
      </c>
      <c r="K4390" t="s">
        <v>7336</v>
      </c>
      <c r="L4390">
        <v>0</v>
      </c>
      <c r="M4390" t="s">
        <v>5520</v>
      </c>
      <c r="N4390">
        <v>58646.87</v>
      </c>
      <c r="O4390">
        <v>12223.11</v>
      </c>
      <c r="P4390">
        <v>0</v>
      </c>
      <c r="Q4390">
        <v>4742.45</v>
      </c>
      <c r="R4390">
        <v>0</v>
      </c>
      <c r="S4390">
        <v>66127.53</v>
      </c>
    </row>
    <row r="4391" spans="1:19" x14ac:dyDescent="0.35">
      <c r="A4391">
        <v>2024</v>
      </c>
      <c r="B4391" t="s">
        <v>5905</v>
      </c>
      <c r="C4391">
        <v>4</v>
      </c>
      <c r="D4391">
        <v>2</v>
      </c>
      <c r="E4391">
        <v>3</v>
      </c>
      <c r="F4391" t="s">
        <v>394</v>
      </c>
      <c r="G4391" t="s">
        <v>6526</v>
      </c>
      <c r="H4391">
        <v>7</v>
      </c>
      <c r="I4391">
        <v>102086</v>
      </c>
      <c r="J4391">
        <v>3</v>
      </c>
      <c r="K4391" t="s">
        <v>7336</v>
      </c>
      <c r="L4391">
        <v>0</v>
      </c>
      <c r="M4391" t="s">
        <v>5520</v>
      </c>
      <c r="N4391">
        <v>25958.57</v>
      </c>
      <c r="O4391">
        <v>0</v>
      </c>
      <c r="P4391">
        <v>0</v>
      </c>
      <c r="Q4391">
        <v>1500</v>
      </c>
      <c r="R4391">
        <v>0</v>
      </c>
      <c r="S4391">
        <v>24458.57</v>
      </c>
    </row>
    <row r="4392" spans="1:19" x14ac:dyDescent="0.35">
      <c r="A4392">
        <v>2024</v>
      </c>
      <c r="B4392" t="s">
        <v>5905</v>
      </c>
      <c r="C4392">
        <v>4</v>
      </c>
      <c r="D4392">
        <v>2</v>
      </c>
      <c r="E4392">
        <v>4</v>
      </c>
      <c r="F4392" t="s">
        <v>397</v>
      </c>
      <c r="G4392" t="s">
        <v>5907</v>
      </c>
      <c r="H4392">
        <v>7</v>
      </c>
      <c r="I4392">
        <v>102086</v>
      </c>
      <c r="J4392">
        <v>5</v>
      </c>
      <c r="K4392" t="s">
        <v>7336</v>
      </c>
      <c r="L4392">
        <v>0</v>
      </c>
      <c r="M4392" t="s">
        <v>5520</v>
      </c>
      <c r="N4392">
        <v>4804.8500000000004</v>
      </c>
      <c r="O4392">
        <v>4282.58</v>
      </c>
      <c r="P4392">
        <v>0</v>
      </c>
      <c r="Q4392">
        <v>882.79</v>
      </c>
      <c r="R4392">
        <v>0</v>
      </c>
      <c r="S4392">
        <v>8204.64</v>
      </c>
    </row>
    <row r="4393" spans="1:19" x14ac:dyDescent="0.35">
      <c r="A4393">
        <v>2024</v>
      </c>
      <c r="B4393" t="s">
        <v>5905</v>
      </c>
      <c r="C4393">
        <v>4</v>
      </c>
      <c r="D4393">
        <v>2</v>
      </c>
      <c r="E4393">
        <v>5</v>
      </c>
      <c r="F4393" t="s">
        <v>400</v>
      </c>
      <c r="G4393" t="s">
        <v>5908</v>
      </c>
      <c r="H4393">
        <v>7</v>
      </c>
      <c r="I4393">
        <v>102086</v>
      </c>
      <c r="J4393">
        <v>6</v>
      </c>
      <c r="K4393" t="s">
        <v>7336</v>
      </c>
      <c r="L4393">
        <v>0</v>
      </c>
      <c r="M4393" t="s">
        <v>5520</v>
      </c>
      <c r="N4393">
        <v>33227.800000000003</v>
      </c>
      <c r="O4393">
        <v>10709.67</v>
      </c>
      <c r="P4393">
        <v>0</v>
      </c>
      <c r="Q4393">
        <v>2265.7199999999998</v>
      </c>
      <c r="R4393">
        <v>0</v>
      </c>
      <c r="S4393">
        <v>41671.75</v>
      </c>
    </row>
    <row r="4394" spans="1:19" x14ac:dyDescent="0.35">
      <c r="A4394">
        <v>2024</v>
      </c>
      <c r="B4394" t="s">
        <v>5905</v>
      </c>
      <c r="C4394">
        <v>4</v>
      </c>
      <c r="D4394">
        <v>2</v>
      </c>
      <c r="E4394">
        <v>6</v>
      </c>
      <c r="F4394" t="s">
        <v>403</v>
      </c>
      <c r="G4394" t="s">
        <v>5909</v>
      </c>
      <c r="H4394">
        <v>7</v>
      </c>
      <c r="I4394">
        <v>102086</v>
      </c>
      <c r="J4394">
        <v>6</v>
      </c>
      <c r="K4394" t="s">
        <v>7336</v>
      </c>
      <c r="L4394">
        <v>0</v>
      </c>
      <c r="M4394" t="s">
        <v>5520</v>
      </c>
      <c r="N4394">
        <v>38634.49</v>
      </c>
      <c r="O4394">
        <v>8212.7099999999991</v>
      </c>
      <c r="P4394">
        <v>0</v>
      </c>
      <c r="Q4394">
        <v>3789.64</v>
      </c>
      <c r="R4394">
        <v>0</v>
      </c>
      <c r="S4394">
        <v>43057.56</v>
      </c>
    </row>
    <row r="4395" spans="1:19" x14ac:dyDescent="0.35">
      <c r="A4395">
        <v>2024</v>
      </c>
      <c r="B4395" t="s">
        <v>5905</v>
      </c>
      <c r="C4395">
        <v>4</v>
      </c>
      <c r="D4395">
        <v>2</v>
      </c>
      <c r="E4395">
        <v>7</v>
      </c>
      <c r="F4395" t="s">
        <v>406</v>
      </c>
      <c r="G4395" t="s">
        <v>6527</v>
      </c>
      <c r="H4395">
        <v>7</v>
      </c>
      <c r="I4395">
        <v>102086</v>
      </c>
      <c r="J4395">
        <v>5</v>
      </c>
      <c r="K4395" t="s">
        <v>7336</v>
      </c>
      <c r="L4395">
        <v>0</v>
      </c>
      <c r="M4395" t="s">
        <v>5520</v>
      </c>
      <c r="N4395">
        <v>20325.439999999999</v>
      </c>
      <c r="O4395">
        <v>931.28</v>
      </c>
      <c r="P4395">
        <v>0</v>
      </c>
      <c r="Q4395">
        <v>1235.24</v>
      </c>
      <c r="R4395">
        <v>0</v>
      </c>
      <c r="S4395">
        <v>20021.48</v>
      </c>
    </row>
    <row r="4396" spans="1:19" x14ac:dyDescent="0.35">
      <c r="A4396">
        <v>2024</v>
      </c>
      <c r="B4396" t="s">
        <v>5905</v>
      </c>
      <c r="C4396">
        <v>4</v>
      </c>
      <c r="D4396">
        <v>2</v>
      </c>
      <c r="E4396">
        <v>8</v>
      </c>
      <c r="F4396" t="s">
        <v>409</v>
      </c>
      <c r="G4396" t="s">
        <v>7311</v>
      </c>
      <c r="H4396">
        <v>7</v>
      </c>
      <c r="I4396">
        <v>102086</v>
      </c>
      <c r="J4396">
        <v>6</v>
      </c>
      <c r="K4396" t="s">
        <v>7336</v>
      </c>
      <c r="L4396">
        <v>0</v>
      </c>
      <c r="M4396" t="s">
        <v>5520</v>
      </c>
      <c r="N4396">
        <v>16225.57</v>
      </c>
      <c r="O4396">
        <v>0</v>
      </c>
      <c r="P4396">
        <v>0</v>
      </c>
      <c r="Q4396">
        <v>0</v>
      </c>
      <c r="R4396">
        <v>0</v>
      </c>
      <c r="S4396">
        <v>16225.57</v>
      </c>
    </row>
    <row r="4397" spans="1:19" x14ac:dyDescent="0.35">
      <c r="A4397">
        <v>2024</v>
      </c>
      <c r="B4397" t="s">
        <v>5905</v>
      </c>
      <c r="C4397">
        <v>4</v>
      </c>
      <c r="D4397">
        <v>2</v>
      </c>
      <c r="E4397">
        <v>9</v>
      </c>
      <c r="F4397" t="s">
        <v>412</v>
      </c>
      <c r="G4397" t="s">
        <v>6528</v>
      </c>
      <c r="H4397">
        <v>7</v>
      </c>
      <c r="I4397">
        <v>102086</v>
      </c>
      <c r="J4397">
        <v>6</v>
      </c>
      <c r="K4397" t="s">
        <v>7336</v>
      </c>
      <c r="L4397">
        <v>0</v>
      </c>
      <c r="M4397" t="s">
        <v>5520</v>
      </c>
      <c r="N4397">
        <v>25102.15</v>
      </c>
      <c r="O4397">
        <v>2068</v>
      </c>
      <c r="P4397">
        <v>0</v>
      </c>
      <c r="Q4397">
        <v>486.97</v>
      </c>
      <c r="R4397">
        <v>0</v>
      </c>
      <c r="S4397">
        <v>26683.18</v>
      </c>
    </row>
    <row r="4398" spans="1:19" x14ac:dyDescent="0.35">
      <c r="A4398">
        <v>2024</v>
      </c>
      <c r="B4398" t="s">
        <v>5905</v>
      </c>
      <c r="C4398">
        <v>4</v>
      </c>
      <c r="D4398">
        <v>2</v>
      </c>
      <c r="E4398">
        <v>10</v>
      </c>
      <c r="F4398" t="s">
        <v>278</v>
      </c>
      <c r="G4398" t="s">
        <v>6529</v>
      </c>
      <c r="H4398">
        <v>7</v>
      </c>
      <c r="I4398">
        <v>102086</v>
      </c>
      <c r="J4398">
        <v>5</v>
      </c>
      <c r="K4398" t="s">
        <v>7336</v>
      </c>
      <c r="L4398">
        <v>0</v>
      </c>
      <c r="M4398" t="s">
        <v>5520</v>
      </c>
      <c r="N4398">
        <v>9641.33</v>
      </c>
      <c r="O4398">
        <v>0</v>
      </c>
      <c r="P4398">
        <v>0</v>
      </c>
      <c r="Q4398">
        <v>0</v>
      </c>
      <c r="R4398">
        <v>0</v>
      </c>
      <c r="S4398">
        <v>9641.33</v>
      </c>
    </row>
    <row r="4399" spans="1:19" x14ac:dyDescent="0.35">
      <c r="A4399">
        <v>2024</v>
      </c>
      <c r="B4399" t="s">
        <v>5905</v>
      </c>
      <c r="C4399">
        <v>4</v>
      </c>
      <c r="D4399">
        <v>2</v>
      </c>
      <c r="E4399">
        <v>11</v>
      </c>
      <c r="F4399" t="s">
        <v>417</v>
      </c>
      <c r="G4399" t="s">
        <v>6530</v>
      </c>
      <c r="H4399">
        <v>7</v>
      </c>
      <c r="I4399">
        <v>102086</v>
      </c>
      <c r="J4399">
        <v>5</v>
      </c>
      <c r="K4399" t="s">
        <v>7336</v>
      </c>
      <c r="L4399">
        <v>0</v>
      </c>
      <c r="M4399" t="s">
        <v>5520</v>
      </c>
      <c r="N4399">
        <v>12196.53</v>
      </c>
      <c r="O4399">
        <v>0</v>
      </c>
      <c r="P4399">
        <v>0</v>
      </c>
      <c r="Q4399">
        <v>0</v>
      </c>
      <c r="R4399">
        <v>0</v>
      </c>
      <c r="S4399">
        <v>12196.53</v>
      </c>
    </row>
    <row r="4400" spans="1:19" x14ac:dyDescent="0.35">
      <c r="A4400">
        <v>2024</v>
      </c>
      <c r="B4400" t="s">
        <v>5704</v>
      </c>
      <c r="C4400">
        <v>5</v>
      </c>
      <c r="D4400">
        <v>2</v>
      </c>
      <c r="E4400">
        <v>2</v>
      </c>
      <c r="F4400" t="s">
        <v>300</v>
      </c>
      <c r="G4400" t="s">
        <v>6531</v>
      </c>
      <c r="H4400">
        <v>7</v>
      </c>
      <c r="I4400">
        <v>102086</v>
      </c>
      <c r="J4400">
        <v>6</v>
      </c>
      <c r="K4400" t="s">
        <v>7336</v>
      </c>
      <c r="L4400">
        <v>0</v>
      </c>
      <c r="M4400" t="s">
        <v>5520</v>
      </c>
      <c r="N4400">
        <v>139993.35999999999</v>
      </c>
      <c r="O4400">
        <v>0</v>
      </c>
      <c r="P4400">
        <v>0</v>
      </c>
      <c r="Q4400">
        <v>0</v>
      </c>
      <c r="R4400">
        <v>0</v>
      </c>
      <c r="S4400">
        <v>139993.35999999999</v>
      </c>
    </row>
    <row r="4401" spans="1:19" x14ac:dyDescent="0.35">
      <c r="A4401">
        <v>2024</v>
      </c>
      <c r="B4401" t="s">
        <v>5704</v>
      </c>
      <c r="C4401">
        <v>5</v>
      </c>
      <c r="D4401">
        <v>2</v>
      </c>
      <c r="E4401">
        <v>3</v>
      </c>
      <c r="F4401" t="s">
        <v>424</v>
      </c>
      <c r="G4401" t="s">
        <v>5705</v>
      </c>
      <c r="H4401">
        <v>7</v>
      </c>
      <c r="I4401">
        <v>102086</v>
      </c>
      <c r="J4401">
        <v>840</v>
      </c>
      <c r="K4401" t="s">
        <v>7337</v>
      </c>
      <c r="L4401">
        <v>0</v>
      </c>
      <c r="M4401" t="s">
        <v>5520</v>
      </c>
      <c r="N4401">
        <v>213823.42</v>
      </c>
      <c r="O4401">
        <v>115137.72</v>
      </c>
      <c r="P4401">
        <v>0</v>
      </c>
      <c r="Q4401">
        <v>111157.63</v>
      </c>
      <c r="R4401">
        <v>0</v>
      </c>
      <c r="S4401">
        <v>217803.51</v>
      </c>
    </row>
    <row r="4402" spans="1:19" x14ac:dyDescent="0.35">
      <c r="A4402">
        <v>2024</v>
      </c>
      <c r="B4402" t="s">
        <v>5704</v>
      </c>
      <c r="C4402">
        <v>5</v>
      </c>
      <c r="D4402">
        <v>2</v>
      </c>
      <c r="E4402">
        <v>4</v>
      </c>
      <c r="F4402" t="s">
        <v>125</v>
      </c>
      <c r="G4402" t="s">
        <v>6412</v>
      </c>
      <c r="H4402">
        <v>7</v>
      </c>
      <c r="I4402">
        <v>102086</v>
      </c>
      <c r="J4402">
        <v>840</v>
      </c>
      <c r="K4402" t="s">
        <v>7337</v>
      </c>
      <c r="L4402">
        <v>0</v>
      </c>
      <c r="M4402" t="s">
        <v>5520</v>
      </c>
      <c r="N4402">
        <v>16481.810000000001</v>
      </c>
      <c r="O4402">
        <v>0</v>
      </c>
      <c r="P4402">
        <v>0</v>
      </c>
      <c r="Q4402">
        <v>1823.29</v>
      </c>
      <c r="R4402">
        <v>0</v>
      </c>
      <c r="S4402">
        <v>14658.52</v>
      </c>
    </row>
    <row r="4403" spans="1:19" x14ac:dyDescent="0.35">
      <c r="A4403">
        <v>2024</v>
      </c>
      <c r="B4403" t="s">
        <v>5736</v>
      </c>
      <c r="C4403">
        <v>6</v>
      </c>
      <c r="D4403">
        <v>2</v>
      </c>
      <c r="E4403">
        <v>1</v>
      </c>
      <c r="F4403" t="s">
        <v>391</v>
      </c>
      <c r="G4403" t="s">
        <v>6292</v>
      </c>
      <c r="H4403">
        <v>7</v>
      </c>
      <c r="I4403">
        <v>102086</v>
      </c>
      <c r="J4403">
        <v>840</v>
      </c>
      <c r="K4403" t="s">
        <v>7337</v>
      </c>
      <c r="L4403">
        <v>0</v>
      </c>
      <c r="M4403" t="s">
        <v>5520</v>
      </c>
      <c r="N4403">
        <v>216575.25</v>
      </c>
      <c r="O4403">
        <v>112034.64</v>
      </c>
      <c r="P4403">
        <v>0</v>
      </c>
      <c r="Q4403">
        <v>121544.06</v>
      </c>
      <c r="R4403">
        <v>0</v>
      </c>
      <c r="S4403">
        <v>207065.83</v>
      </c>
    </row>
    <row r="4404" spans="1:19" x14ac:dyDescent="0.35">
      <c r="A4404">
        <v>2024</v>
      </c>
      <c r="B4404" t="s">
        <v>5736</v>
      </c>
      <c r="C4404">
        <v>6</v>
      </c>
      <c r="D4404">
        <v>2</v>
      </c>
      <c r="E4404">
        <v>2</v>
      </c>
      <c r="F4404" t="s">
        <v>431</v>
      </c>
      <c r="G4404" t="s">
        <v>6532</v>
      </c>
      <c r="H4404">
        <v>7</v>
      </c>
      <c r="I4404">
        <v>102086</v>
      </c>
      <c r="J4404">
        <v>4</v>
      </c>
      <c r="K4404" t="s">
        <v>7336</v>
      </c>
      <c r="L4404">
        <v>0</v>
      </c>
      <c r="M4404" t="s">
        <v>5520</v>
      </c>
      <c r="N4404">
        <v>10889.49</v>
      </c>
      <c r="O4404">
        <v>0</v>
      </c>
      <c r="P4404">
        <v>0</v>
      </c>
      <c r="Q4404">
        <v>789.74</v>
      </c>
      <c r="R4404">
        <v>0</v>
      </c>
      <c r="S4404">
        <v>10099.75</v>
      </c>
    </row>
    <row r="4405" spans="1:19" x14ac:dyDescent="0.35">
      <c r="A4405">
        <v>2024</v>
      </c>
      <c r="B4405" t="s">
        <v>5736</v>
      </c>
      <c r="C4405">
        <v>6</v>
      </c>
      <c r="D4405">
        <v>2</v>
      </c>
      <c r="E4405">
        <v>4</v>
      </c>
      <c r="F4405" t="s">
        <v>369</v>
      </c>
      <c r="G4405" t="s">
        <v>6533</v>
      </c>
      <c r="H4405">
        <v>7</v>
      </c>
      <c r="I4405">
        <v>102086</v>
      </c>
      <c r="J4405">
        <v>4</v>
      </c>
      <c r="K4405" t="s">
        <v>7336</v>
      </c>
      <c r="L4405">
        <v>0</v>
      </c>
      <c r="M4405" t="s">
        <v>5520</v>
      </c>
      <c r="N4405">
        <v>5006.49</v>
      </c>
      <c r="O4405">
        <v>0</v>
      </c>
      <c r="P4405">
        <v>0</v>
      </c>
      <c r="Q4405">
        <v>0</v>
      </c>
      <c r="R4405">
        <v>0</v>
      </c>
      <c r="S4405">
        <v>5006.49</v>
      </c>
    </row>
    <row r="4406" spans="1:19" x14ac:dyDescent="0.35">
      <c r="A4406">
        <v>2024</v>
      </c>
      <c r="B4406" t="s">
        <v>5736</v>
      </c>
      <c r="C4406">
        <v>6</v>
      </c>
      <c r="D4406">
        <v>2</v>
      </c>
      <c r="E4406">
        <v>5</v>
      </c>
      <c r="F4406" t="s">
        <v>300</v>
      </c>
      <c r="G4406" t="s">
        <v>6534</v>
      </c>
      <c r="H4406">
        <v>7</v>
      </c>
      <c r="I4406">
        <v>102086</v>
      </c>
      <c r="J4406">
        <v>5</v>
      </c>
      <c r="K4406" t="s">
        <v>7336</v>
      </c>
      <c r="L4406">
        <v>0</v>
      </c>
      <c r="M4406" t="s">
        <v>5520</v>
      </c>
      <c r="N4406">
        <v>35050.589999999997</v>
      </c>
      <c r="O4406">
        <v>12672.41</v>
      </c>
      <c r="P4406">
        <v>0</v>
      </c>
      <c r="Q4406">
        <v>5112.87</v>
      </c>
      <c r="R4406">
        <v>0</v>
      </c>
      <c r="S4406">
        <v>42610.13</v>
      </c>
    </row>
    <row r="4407" spans="1:19" x14ac:dyDescent="0.35">
      <c r="A4407">
        <v>2024</v>
      </c>
      <c r="B4407" t="s">
        <v>5736</v>
      </c>
      <c r="C4407">
        <v>6</v>
      </c>
      <c r="D4407">
        <v>2</v>
      </c>
      <c r="E4407">
        <v>6</v>
      </c>
      <c r="F4407" t="s">
        <v>254</v>
      </c>
      <c r="G4407" t="s">
        <v>6535</v>
      </c>
      <c r="H4407">
        <v>7</v>
      </c>
      <c r="I4407">
        <v>102086</v>
      </c>
      <c r="J4407">
        <v>4</v>
      </c>
      <c r="K4407" t="s">
        <v>7336</v>
      </c>
      <c r="L4407">
        <v>0</v>
      </c>
      <c r="M4407" t="s">
        <v>5520</v>
      </c>
      <c r="N4407">
        <v>11679.75</v>
      </c>
      <c r="O4407">
        <v>2.81</v>
      </c>
      <c r="P4407">
        <v>0</v>
      </c>
      <c r="Q4407">
        <v>1200</v>
      </c>
      <c r="R4407">
        <v>0</v>
      </c>
      <c r="S4407">
        <v>10482.56</v>
      </c>
    </row>
    <row r="4408" spans="1:19" x14ac:dyDescent="0.35">
      <c r="A4408">
        <v>2024</v>
      </c>
      <c r="B4408" t="s">
        <v>5736</v>
      </c>
      <c r="C4408">
        <v>6</v>
      </c>
      <c r="D4408">
        <v>2</v>
      </c>
      <c r="E4408">
        <v>7</v>
      </c>
      <c r="F4408" t="s">
        <v>314</v>
      </c>
      <c r="G4408" t="s">
        <v>6728</v>
      </c>
      <c r="H4408">
        <v>7</v>
      </c>
      <c r="I4408">
        <v>102086</v>
      </c>
      <c r="J4408">
        <v>840</v>
      </c>
      <c r="K4408" t="s">
        <v>7337</v>
      </c>
      <c r="L4408">
        <v>0</v>
      </c>
      <c r="M4408" t="s">
        <v>5520</v>
      </c>
      <c r="N4408">
        <v>14900.99</v>
      </c>
      <c r="O4408">
        <v>890.89</v>
      </c>
      <c r="P4408">
        <v>0</v>
      </c>
      <c r="Q4408">
        <v>372.22</v>
      </c>
      <c r="R4408">
        <v>0</v>
      </c>
      <c r="S4408">
        <v>15419.66</v>
      </c>
    </row>
    <row r="4409" spans="1:19" x14ac:dyDescent="0.35">
      <c r="A4409">
        <v>2024</v>
      </c>
      <c r="B4409" t="s">
        <v>5736</v>
      </c>
      <c r="C4409">
        <v>6</v>
      </c>
      <c r="D4409">
        <v>2</v>
      </c>
      <c r="E4409">
        <v>9</v>
      </c>
      <c r="F4409" t="s">
        <v>442</v>
      </c>
      <c r="G4409" t="s">
        <v>6172</v>
      </c>
      <c r="H4409">
        <v>7</v>
      </c>
      <c r="I4409">
        <v>102086</v>
      </c>
      <c r="J4409">
        <v>840</v>
      </c>
      <c r="K4409" t="s">
        <v>7337</v>
      </c>
      <c r="L4409">
        <v>0</v>
      </c>
      <c r="M4409" t="s">
        <v>5520</v>
      </c>
      <c r="N4409">
        <v>15401.03</v>
      </c>
      <c r="O4409">
        <v>0</v>
      </c>
      <c r="P4409">
        <v>0</v>
      </c>
      <c r="Q4409">
        <v>6656.48</v>
      </c>
      <c r="R4409">
        <v>0</v>
      </c>
      <c r="S4409">
        <v>8744.5499999999993</v>
      </c>
    </row>
    <row r="4410" spans="1:19" x14ac:dyDescent="0.35">
      <c r="A4410">
        <v>2024</v>
      </c>
      <c r="B4410" t="s">
        <v>5736</v>
      </c>
      <c r="C4410">
        <v>6</v>
      </c>
      <c r="D4410">
        <v>2</v>
      </c>
      <c r="E4410">
        <v>11</v>
      </c>
      <c r="F4410" t="s">
        <v>125</v>
      </c>
      <c r="G4410" t="s">
        <v>5737</v>
      </c>
      <c r="H4410">
        <v>7</v>
      </c>
      <c r="I4410">
        <v>102086</v>
      </c>
      <c r="J4410">
        <v>6</v>
      </c>
      <c r="K4410" t="s">
        <v>7336</v>
      </c>
      <c r="L4410">
        <v>0</v>
      </c>
      <c r="M4410" t="s">
        <v>5520</v>
      </c>
      <c r="N4410">
        <v>32001.99</v>
      </c>
      <c r="O4410">
        <v>0</v>
      </c>
      <c r="P4410">
        <v>0</v>
      </c>
      <c r="Q4410">
        <v>220.18</v>
      </c>
      <c r="R4410">
        <v>0</v>
      </c>
      <c r="S4410">
        <v>31781.81</v>
      </c>
    </row>
    <row r="4411" spans="1:19" x14ac:dyDescent="0.35">
      <c r="A4411">
        <v>2024</v>
      </c>
      <c r="B4411" t="s">
        <v>5910</v>
      </c>
      <c r="C4411">
        <v>7</v>
      </c>
      <c r="D4411">
        <v>2</v>
      </c>
      <c r="E4411">
        <v>1</v>
      </c>
      <c r="F4411" t="s">
        <v>450</v>
      </c>
      <c r="G4411" t="s">
        <v>5911</v>
      </c>
      <c r="H4411">
        <v>7</v>
      </c>
      <c r="I4411">
        <v>102086</v>
      </c>
      <c r="J4411">
        <v>102086</v>
      </c>
      <c r="K4411" t="s">
        <v>7336</v>
      </c>
      <c r="L4411">
        <v>0</v>
      </c>
      <c r="M4411" t="s">
        <v>5520</v>
      </c>
      <c r="N4411">
        <v>55746.67</v>
      </c>
      <c r="O4411">
        <v>25916.73</v>
      </c>
      <c r="P4411">
        <v>0</v>
      </c>
      <c r="Q4411">
        <v>10495.94</v>
      </c>
      <c r="R4411">
        <v>0</v>
      </c>
      <c r="S4411">
        <v>71167.460000000006</v>
      </c>
    </row>
    <row r="4412" spans="1:19" x14ac:dyDescent="0.35">
      <c r="A4412">
        <v>2024</v>
      </c>
      <c r="B4412" t="s">
        <v>5910</v>
      </c>
      <c r="C4412">
        <v>7</v>
      </c>
      <c r="D4412">
        <v>2</v>
      </c>
      <c r="E4412">
        <v>2</v>
      </c>
      <c r="F4412" t="s">
        <v>300</v>
      </c>
      <c r="G4412" t="s">
        <v>6173</v>
      </c>
      <c r="H4412">
        <v>7</v>
      </c>
      <c r="I4412">
        <v>102086</v>
      </c>
      <c r="J4412">
        <v>5</v>
      </c>
      <c r="K4412" t="s">
        <v>7336</v>
      </c>
      <c r="L4412">
        <v>0</v>
      </c>
      <c r="M4412" t="s">
        <v>5520</v>
      </c>
      <c r="N4412">
        <v>3405</v>
      </c>
      <c r="O4412">
        <v>0</v>
      </c>
      <c r="P4412">
        <v>0</v>
      </c>
      <c r="Q4412">
        <v>3405</v>
      </c>
      <c r="R4412">
        <v>0</v>
      </c>
      <c r="S4412">
        <v>0</v>
      </c>
    </row>
    <row r="4413" spans="1:19" x14ac:dyDescent="0.35">
      <c r="A4413">
        <v>2024</v>
      </c>
      <c r="B4413" t="s">
        <v>5910</v>
      </c>
      <c r="C4413">
        <v>7</v>
      </c>
      <c r="D4413">
        <v>2</v>
      </c>
      <c r="E4413">
        <v>3</v>
      </c>
      <c r="F4413" t="s">
        <v>455</v>
      </c>
      <c r="G4413" t="s">
        <v>5912</v>
      </c>
      <c r="H4413">
        <v>7</v>
      </c>
      <c r="I4413">
        <v>102086</v>
      </c>
      <c r="J4413">
        <v>8</v>
      </c>
      <c r="K4413" t="s">
        <v>7336</v>
      </c>
      <c r="L4413">
        <v>0</v>
      </c>
      <c r="M4413" t="s">
        <v>5520</v>
      </c>
      <c r="N4413">
        <v>1037.98</v>
      </c>
      <c r="O4413">
        <v>0</v>
      </c>
      <c r="P4413">
        <v>0</v>
      </c>
      <c r="Q4413">
        <v>14267.55</v>
      </c>
      <c r="R4413">
        <v>0</v>
      </c>
      <c r="S4413">
        <v>-13229.57</v>
      </c>
    </row>
    <row r="4414" spans="1:19" x14ac:dyDescent="0.35">
      <c r="A4414">
        <v>2024</v>
      </c>
      <c r="B4414" t="s">
        <v>5910</v>
      </c>
      <c r="C4414">
        <v>7</v>
      </c>
      <c r="D4414">
        <v>2</v>
      </c>
      <c r="E4414">
        <v>4</v>
      </c>
      <c r="F4414" t="s">
        <v>125</v>
      </c>
      <c r="G4414" t="s">
        <v>5913</v>
      </c>
      <c r="H4414">
        <v>7</v>
      </c>
      <c r="I4414">
        <v>102086</v>
      </c>
      <c r="J4414">
        <v>840</v>
      </c>
      <c r="K4414" t="s">
        <v>7337</v>
      </c>
      <c r="L4414">
        <v>0</v>
      </c>
      <c r="M4414" t="s">
        <v>5520</v>
      </c>
      <c r="N4414">
        <v>19479.78</v>
      </c>
      <c r="O4414">
        <v>14260.74</v>
      </c>
      <c r="P4414">
        <v>0</v>
      </c>
      <c r="Q4414">
        <v>22641.360000000001</v>
      </c>
      <c r="R4414">
        <v>0</v>
      </c>
      <c r="S4414">
        <v>11099.16</v>
      </c>
    </row>
    <row r="4415" spans="1:19" x14ac:dyDescent="0.35">
      <c r="A4415">
        <v>2024</v>
      </c>
      <c r="B4415" t="s">
        <v>5624</v>
      </c>
      <c r="C4415">
        <v>8</v>
      </c>
      <c r="D4415">
        <v>2</v>
      </c>
      <c r="E4415">
        <v>1</v>
      </c>
      <c r="F4415" t="s">
        <v>291</v>
      </c>
      <c r="G4415" t="s">
        <v>6536</v>
      </c>
      <c r="H4415">
        <v>7</v>
      </c>
      <c r="I4415">
        <v>102086</v>
      </c>
      <c r="J4415">
        <v>4</v>
      </c>
      <c r="K4415" t="s">
        <v>7336</v>
      </c>
      <c r="L4415">
        <v>0</v>
      </c>
      <c r="M4415" t="s">
        <v>5520</v>
      </c>
      <c r="N4415">
        <v>16615.14</v>
      </c>
      <c r="O4415">
        <v>14.63</v>
      </c>
      <c r="P4415">
        <v>0</v>
      </c>
      <c r="Q4415">
        <v>0</v>
      </c>
      <c r="R4415">
        <v>0</v>
      </c>
      <c r="S4415">
        <v>16629.77</v>
      </c>
    </row>
    <row r="4416" spans="1:19" x14ac:dyDescent="0.35">
      <c r="A4416">
        <v>2024</v>
      </c>
      <c r="B4416" t="s">
        <v>5624</v>
      </c>
      <c r="C4416">
        <v>8</v>
      </c>
      <c r="D4416">
        <v>2</v>
      </c>
      <c r="E4416">
        <v>2</v>
      </c>
      <c r="F4416" t="s">
        <v>462</v>
      </c>
      <c r="G4416" t="s">
        <v>6174</v>
      </c>
      <c r="H4416">
        <v>7</v>
      </c>
      <c r="I4416">
        <v>102086</v>
      </c>
      <c r="J4416">
        <v>840</v>
      </c>
      <c r="K4416" t="s">
        <v>7337</v>
      </c>
      <c r="L4416">
        <v>0</v>
      </c>
      <c r="M4416" t="s">
        <v>5520</v>
      </c>
      <c r="N4416">
        <v>43992.22</v>
      </c>
      <c r="O4416">
        <v>0</v>
      </c>
      <c r="P4416">
        <v>0</v>
      </c>
      <c r="Q4416">
        <v>10446.98</v>
      </c>
      <c r="R4416">
        <v>0</v>
      </c>
      <c r="S4416">
        <v>33545.24</v>
      </c>
    </row>
    <row r="4417" spans="1:19" x14ac:dyDescent="0.35">
      <c r="A4417">
        <v>2024</v>
      </c>
      <c r="B4417" t="s">
        <v>5624</v>
      </c>
      <c r="C4417">
        <v>8</v>
      </c>
      <c r="D4417">
        <v>2</v>
      </c>
      <c r="E4417">
        <v>3</v>
      </c>
      <c r="F4417" t="s">
        <v>465</v>
      </c>
      <c r="G4417" t="s">
        <v>5706</v>
      </c>
      <c r="H4417">
        <v>7</v>
      </c>
      <c r="I4417">
        <v>102086</v>
      </c>
      <c r="J4417">
        <v>5</v>
      </c>
      <c r="K4417" t="s">
        <v>7336</v>
      </c>
      <c r="L4417">
        <v>0</v>
      </c>
      <c r="M4417" t="s">
        <v>5520</v>
      </c>
      <c r="N4417">
        <v>7988.64</v>
      </c>
      <c r="O4417">
        <v>0</v>
      </c>
      <c r="P4417">
        <v>0</v>
      </c>
      <c r="Q4417">
        <v>0</v>
      </c>
      <c r="R4417">
        <v>0</v>
      </c>
      <c r="S4417">
        <v>7988.64</v>
      </c>
    </row>
    <row r="4418" spans="1:19" x14ac:dyDescent="0.35">
      <c r="A4418">
        <v>2024</v>
      </c>
      <c r="B4418" t="s">
        <v>5624</v>
      </c>
      <c r="C4418">
        <v>8</v>
      </c>
      <c r="D4418">
        <v>2</v>
      </c>
      <c r="E4418">
        <v>4</v>
      </c>
      <c r="F4418" t="s">
        <v>354</v>
      </c>
      <c r="G4418" t="s">
        <v>5914</v>
      </c>
      <c r="H4418">
        <v>7</v>
      </c>
      <c r="I4418">
        <v>102086</v>
      </c>
      <c r="J4418">
        <v>8</v>
      </c>
      <c r="K4418" t="s">
        <v>7336</v>
      </c>
      <c r="L4418">
        <v>0</v>
      </c>
      <c r="M4418" t="s">
        <v>5520</v>
      </c>
      <c r="N4418">
        <v>32750.99</v>
      </c>
      <c r="O4418">
        <v>0</v>
      </c>
      <c r="P4418">
        <v>0</v>
      </c>
      <c r="Q4418">
        <v>2877.34</v>
      </c>
      <c r="R4418">
        <v>0</v>
      </c>
      <c r="S4418">
        <v>29873.65</v>
      </c>
    </row>
    <row r="4419" spans="1:19" x14ac:dyDescent="0.35">
      <c r="A4419">
        <v>2024</v>
      </c>
      <c r="B4419" t="s">
        <v>5624</v>
      </c>
      <c r="C4419">
        <v>8</v>
      </c>
      <c r="D4419">
        <v>2</v>
      </c>
      <c r="E4419">
        <v>5</v>
      </c>
      <c r="F4419" t="s">
        <v>470</v>
      </c>
      <c r="G4419" t="s">
        <v>5708</v>
      </c>
      <c r="H4419">
        <v>7</v>
      </c>
      <c r="I4419">
        <v>102086</v>
      </c>
      <c r="J4419">
        <v>840</v>
      </c>
      <c r="K4419" t="s">
        <v>7337</v>
      </c>
      <c r="L4419">
        <v>0</v>
      </c>
      <c r="M4419" t="s">
        <v>5520</v>
      </c>
      <c r="N4419">
        <v>100606.37</v>
      </c>
      <c r="O4419">
        <v>25025.200000000001</v>
      </c>
      <c r="P4419">
        <v>0</v>
      </c>
      <c r="Q4419">
        <v>33718.89</v>
      </c>
      <c r="R4419">
        <v>0</v>
      </c>
      <c r="S4419">
        <v>91912.68</v>
      </c>
    </row>
    <row r="4420" spans="1:19" x14ac:dyDescent="0.35">
      <c r="A4420">
        <v>2024</v>
      </c>
      <c r="B4420" t="s">
        <v>5624</v>
      </c>
      <c r="C4420">
        <v>8</v>
      </c>
      <c r="D4420">
        <v>2</v>
      </c>
      <c r="E4420">
        <v>6</v>
      </c>
      <c r="F4420" t="s">
        <v>473</v>
      </c>
      <c r="G4420" t="s">
        <v>5915</v>
      </c>
      <c r="H4420">
        <v>7</v>
      </c>
      <c r="I4420">
        <v>102086</v>
      </c>
      <c r="J4420">
        <v>6</v>
      </c>
      <c r="K4420" t="s">
        <v>7336</v>
      </c>
      <c r="L4420">
        <v>0</v>
      </c>
      <c r="M4420" t="s">
        <v>5520</v>
      </c>
      <c r="N4420">
        <v>20543.11</v>
      </c>
      <c r="O4420">
        <v>5438.94</v>
      </c>
      <c r="P4420">
        <v>0</v>
      </c>
      <c r="Q4420">
        <v>4657.42</v>
      </c>
      <c r="R4420">
        <v>0</v>
      </c>
      <c r="S4420">
        <v>21324.63</v>
      </c>
    </row>
    <row r="4421" spans="1:19" x14ac:dyDescent="0.35">
      <c r="A4421">
        <v>2024</v>
      </c>
      <c r="B4421" t="s">
        <v>5624</v>
      </c>
      <c r="C4421">
        <v>8</v>
      </c>
      <c r="D4421">
        <v>2</v>
      </c>
      <c r="E4421">
        <v>7</v>
      </c>
      <c r="F4421" t="s">
        <v>300</v>
      </c>
      <c r="G4421" t="s">
        <v>6175</v>
      </c>
      <c r="H4421">
        <v>7</v>
      </c>
      <c r="I4421">
        <v>102086</v>
      </c>
      <c r="J4421">
        <v>840</v>
      </c>
      <c r="K4421" t="s">
        <v>7337</v>
      </c>
      <c r="L4421">
        <v>0</v>
      </c>
      <c r="M4421" t="s">
        <v>5520</v>
      </c>
      <c r="N4421">
        <v>40731.79</v>
      </c>
      <c r="O4421">
        <v>6575.62</v>
      </c>
      <c r="P4421">
        <v>0</v>
      </c>
      <c r="Q4421">
        <v>3375.07</v>
      </c>
      <c r="R4421">
        <v>0</v>
      </c>
      <c r="S4421">
        <v>43932.34</v>
      </c>
    </row>
    <row r="4422" spans="1:19" x14ac:dyDescent="0.35">
      <c r="A4422">
        <v>2024</v>
      </c>
      <c r="B4422" t="s">
        <v>5624</v>
      </c>
      <c r="C4422">
        <v>8</v>
      </c>
      <c r="D4422">
        <v>2</v>
      </c>
      <c r="E4422">
        <v>8</v>
      </c>
      <c r="F4422" t="s">
        <v>254</v>
      </c>
      <c r="G4422" t="s">
        <v>5916</v>
      </c>
      <c r="H4422">
        <v>7</v>
      </c>
      <c r="I4422">
        <v>102086</v>
      </c>
      <c r="J4422">
        <v>5</v>
      </c>
      <c r="K4422" t="s">
        <v>7336</v>
      </c>
      <c r="L4422">
        <v>0</v>
      </c>
      <c r="M4422" t="s">
        <v>5520</v>
      </c>
      <c r="N4422">
        <v>40711.160000000003</v>
      </c>
      <c r="O4422">
        <v>517</v>
      </c>
      <c r="P4422">
        <v>0</v>
      </c>
      <c r="Q4422">
        <v>8630.4500000000007</v>
      </c>
      <c r="R4422">
        <v>0</v>
      </c>
      <c r="S4422">
        <v>32597.71</v>
      </c>
    </row>
    <row r="4423" spans="1:19" x14ac:dyDescent="0.35">
      <c r="A4423">
        <v>2024</v>
      </c>
      <c r="B4423" t="s">
        <v>5624</v>
      </c>
      <c r="C4423">
        <v>8</v>
      </c>
      <c r="D4423">
        <v>2</v>
      </c>
      <c r="E4423">
        <v>9</v>
      </c>
      <c r="F4423" t="s">
        <v>480</v>
      </c>
      <c r="G4423" t="s">
        <v>5625</v>
      </c>
      <c r="H4423">
        <v>7</v>
      </c>
      <c r="I4423">
        <v>102086</v>
      </c>
      <c r="J4423">
        <v>7</v>
      </c>
      <c r="K4423" t="s">
        <v>7336</v>
      </c>
      <c r="L4423">
        <v>0</v>
      </c>
      <c r="M4423" t="s">
        <v>5520</v>
      </c>
      <c r="N4423">
        <v>20025.849999999999</v>
      </c>
      <c r="O4423">
        <v>604.1</v>
      </c>
      <c r="P4423">
        <v>0</v>
      </c>
      <c r="Q4423">
        <v>490.05</v>
      </c>
      <c r="R4423">
        <v>0</v>
      </c>
      <c r="S4423">
        <v>20139.900000000001</v>
      </c>
    </row>
    <row r="4424" spans="1:19" x14ac:dyDescent="0.35">
      <c r="A4424">
        <v>2024</v>
      </c>
      <c r="B4424" t="s">
        <v>5624</v>
      </c>
      <c r="C4424">
        <v>8</v>
      </c>
      <c r="D4424">
        <v>2</v>
      </c>
      <c r="E4424">
        <v>10</v>
      </c>
      <c r="F4424" t="s">
        <v>311</v>
      </c>
      <c r="G4424" t="s">
        <v>6537</v>
      </c>
      <c r="H4424">
        <v>7</v>
      </c>
      <c r="I4424">
        <v>102086</v>
      </c>
      <c r="J4424">
        <v>4</v>
      </c>
      <c r="K4424" t="s">
        <v>7336</v>
      </c>
      <c r="L4424">
        <v>0</v>
      </c>
      <c r="M4424" t="s">
        <v>5520</v>
      </c>
      <c r="N4424">
        <v>12824.8</v>
      </c>
      <c r="O4424">
        <v>3314.62</v>
      </c>
      <c r="P4424">
        <v>0</v>
      </c>
      <c r="Q4424">
        <v>750</v>
      </c>
      <c r="R4424">
        <v>0</v>
      </c>
      <c r="S4424">
        <v>15389.42</v>
      </c>
    </row>
    <row r="4425" spans="1:19" x14ac:dyDescent="0.35">
      <c r="A4425">
        <v>2024</v>
      </c>
      <c r="B4425" t="s">
        <v>5624</v>
      </c>
      <c r="C4425">
        <v>8</v>
      </c>
      <c r="D4425">
        <v>2</v>
      </c>
      <c r="E4425">
        <v>11</v>
      </c>
      <c r="F4425" t="s">
        <v>262</v>
      </c>
      <c r="G4425" t="s">
        <v>5917</v>
      </c>
      <c r="H4425">
        <v>7</v>
      </c>
      <c r="I4425">
        <v>102086</v>
      </c>
      <c r="J4425">
        <v>5</v>
      </c>
      <c r="K4425" t="s">
        <v>7336</v>
      </c>
      <c r="L4425">
        <v>0</v>
      </c>
      <c r="M4425" t="s">
        <v>5520</v>
      </c>
      <c r="N4425">
        <v>39302.18</v>
      </c>
      <c r="O4425">
        <v>15362.09</v>
      </c>
      <c r="P4425">
        <v>0</v>
      </c>
      <c r="Q4425">
        <v>27561.63</v>
      </c>
      <c r="R4425">
        <v>0</v>
      </c>
      <c r="S4425">
        <v>27102.639999999999</v>
      </c>
    </row>
    <row r="4426" spans="1:19" x14ac:dyDescent="0.35">
      <c r="A4426">
        <v>2024</v>
      </c>
      <c r="B4426" t="s">
        <v>5624</v>
      </c>
      <c r="C4426">
        <v>8</v>
      </c>
      <c r="D4426">
        <v>2</v>
      </c>
      <c r="E4426">
        <v>12</v>
      </c>
      <c r="F4426" t="s">
        <v>487</v>
      </c>
      <c r="G4426" t="s">
        <v>7005</v>
      </c>
      <c r="H4426">
        <v>7</v>
      </c>
      <c r="I4426">
        <v>102086</v>
      </c>
      <c r="J4426">
        <v>840</v>
      </c>
      <c r="K4426" t="s">
        <v>7337</v>
      </c>
      <c r="L4426">
        <v>0</v>
      </c>
      <c r="M4426" t="s">
        <v>5520</v>
      </c>
      <c r="N4426">
        <v>38367.440000000002</v>
      </c>
      <c r="O4426">
        <v>301.38</v>
      </c>
      <c r="P4426">
        <v>0</v>
      </c>
      <c r="Q4426">
        <v>3650</v>
      </c>
      <c r="R4426">
        <v>0</v>
      </c>
      <c r="S4426">
        <v>35018.82</v>
      </c>
    </row>
    <row r="4427" spans="1:19" x14ac:dyDescent="0.35">
      <c r="A4427">
        <v>2024</v>
      </c>
      <c r="B4427" t="s">
        <v>5624</v>
      </c>
      <c r="C4427">
        <v>8</v>
      </c>
      <c r="D4427">
        <v>2</v>
      </c>
      <c r="E4427">
        <v>13</v>
      </c>
      <c r="F4427" t="s">
        <v>490</v>
      </c>
      <c r="G4427" t="s">
        <v>6730</v>
      </c>
      <c r="H4427">
        <v>7</v>
      </c>
      <c r="I4427">
        <v>102086</v>
      </c>
      <c r="J4427">
        <v>840</v>
      </c>
      <c r="K4427" t="s">
        <v>7337</v>
      </c>
      <c r="L4427">
        <v>0</v>
      </c>
      <c r="M4427" t="s">
        <v>5520</v>
      </c>
      <c r="N4427">
        <v>107462.25</v>
      </c>
      <c r="O4427">
        <v>2655.59</v>
      </c>
      <c r="P4427">
        <v>0</v>
      </c>
      <c r="Q4427">
        <v>3247.56</v>
      </c>
      <c r="R4427">
        <v>0</v>
      </c>
      <c r="S4427">
        <v>106870.28</v>
      </c>
    </row>
    <row r="4428" spans="1:19" x14ac:dyDescent="0.35">
      <c r="A4428">
        <v>2024</v>
      </c>
      <c r="B4428" t="s">
        <v>5624</v>
      </c>
      <c r="C4428">
        <v>8</v>
      </c>
      <c r="D4428">
        <v>2</v>
      </c>
      <c r="E4428">
        <v>14</v>
      </c>
      <c r="F4428" t="s">
        <v>125</v>
      </c>
      <c r="G4428" t="s">
        <v>5918</v>
      </c>
      <c r="H4428">
        <v>7</v>
      </c>
      <c r="I4428">
        <v>102086</v>
      </c>
      <c r="J4428">
        <v>4</v>
      </c>
      <c r="K4428" t="s">
        <v>7336</v>
      </c>
      <c r="L4428">
        <v>0</v>
      </c>
      <c r="M4428" t="s">
        <v>5520</v>
      </c>
      <c r="N4428">
        <v>20800.64</v>
      </c>
      <c r="O4428">
        <v>0</v>
      </c>
      <c r="P4428">
        <v>0</v>
      </c>
      <c r="Q4428">
        <v>332.69</v>
      </c>
      <c r="R4428">
        <v>0</v>
      </c>
      <c r="S4428">
        <v>20467.95</v>
      </c>
    </row>
    <row r="4429" spans="1:19" x14ac:dyDescent="0.35">
      <c r="A4429">
        <v>2024</v>
      </c>
      <c r="B4429" t="s">
        <v>5668</v>
      </c>
      <c r="C4429">
        <v>9</v>
      </c>
      <c r="D4429">
        <v>2</v>
      </c>
      <c r="E4429">
        <v>1</v>
      </c>
      <c r="F4429" t="s">
        <v>291</v>
      </c>
      <c r="G4429" t="s">
        <v>5919</v>
      </c>
      <c r="H4429">
        <v>7</v>
      </c>
      <c r="I4429">
        <v>102086</v>
      </c>
      <c r="J4429">
        <v>5</v>
      </c>
      <c r="K4429" t="s">
        <v>7336</v>
      </c>
      <c r="L4429">
        <v>0</v>
      </c>
      <c r="M4429" t="s">
        <v>5520</v>
      </c>
      <c r="N4429">
        <v>10503.67</v>
      </c>
      <c r="O4429">
        <v>0</v>
      </c>
      <c r="P4429">
        <v>0</v>
      </c>
      <c r="Q4429">
        <v>450</v>
      </c>
      <c r="R4429">
        <v>0</v>
      </c>
      <c r="S4429">
        <v>10053.67</v>
      </c>
    </row>
    <row r="4430" spans="1:19" x14ac:dyDescent="0.35">
      <c r="A4430">
        <v>2024</v>
      </c>
      <c r="B4430" t="s">
        <v>5668</v>
      </c>
      <c r="C4430">
        <v>9</v>
      </c>
      <c r="D4430">
        <v>2</v>
      </c>
      <c r="E4430">
        <v>2</v>
      </c>
      <c r="F4430" t="s">
        <v>497</v>
      </c>
      <c r="G4430" t="s">
        <v>5921</v>
      </c>
      <c r="H4430">
        <v>7</v>
      </c>
      <c r="I4430">
        <v>102086</v>
      </c>
      <c r="J4430">
        <v>6</v>
      </c>
      <c r="K4430" t="s">
        <v>7336</v>
      </c>
      <c r="L4430">
        <v>0</v>
      </c>
      <c r="M4430" t="s">
        <v>5520</v>
      </c>
      <c r="N4430">
        <v>36688.800000000003</v>
      </c>
      <c r="O4430">
        <v>8288.23</v>
      </c>
      <c r="P4430">
        <v>0</v>
      </c>
      <c r="Q4430">
        <v>1459.28</v>
      </c>
      <c r="R4430">
        <v>0</v>
      </c>
      <c r="S4430">
        <v>43517.75</v>
      </c>
    </row>
    <row r="4431" spans="1:19" x14ac:dyDescent="0.35">
      <c r="A4431">
        <v>2024</v>
      </c>
      <c r="B4431" t="s">
        <v>5668</v>
      </c>
      <c r="C4431">
        <v>9</v>
      </c>
      <c r="D4431">
        <v>2</v>
      </c>
      <c r="E4431">
        <v>3</v>
      </c>
      <c r="F4431" t="s">
        <v>500</v>
      </c>
      <c r="G4431" t="s">
        <v>5922</v>
      </c>
      <c r="H4431">
        <v>7</v>
      </c>
      <c r="I4431">
        <v>102086</v>
      </c>
      <c r="J4431">
        <v>7</v>
      </c>
      <c r="K4431" t="s">
        <v>7336</v>
      </c>
      <c r="L4431">
        <v>0</v>
      </c>
      <c r="M4431" t="s">
        <v>5520</v>
      </c>
      <c r="N4431">
        <v>33260.089999999997</v>
      </c>
      <c r="O4431">
        <v>0</v>
      </c>
      <c r="P4431">
        <v>0</v>
      </c>
      <c r="Q4431">
        <v>2680.66</v>
      </c>
      <c r="R4431">
        <v>0</v>
      </c>
      <c r="S4431">
        <v>30579.43</v>
      </c>
    </row>
    <row r="4432" spans="1:19" x14ac:dyDescent="0.35">
      <c r="A4432">
        <v>2024</v>
      </c>
      <c r="B4432" t="s">
        <v>5668</v>
      </c>
      <c r="C4432">
        <v>9</v>
      </c>
      <c r="D4432">
        <v>2</v>
      </c>
      <c r="E4432">
        <v>4</v>
      </c>
      <c r="F4432" t="s">
        <v>354</v>
      </c>
      <c r="G4432" t="s">
        <v>7064</v>
      </c>
      <c r="H4432">
        <v>7</v>
      </c>
      <c r="I4432">
        <v>102086</v>
      </c>
      <c r="J4432">
        <v>840</v>
      </c>
      <c r="K4432" t="s">
        <v>7337</v>
      </c>
      <c r="L4432">
        <v>0</v>
      </c>
      <c r="M4432" t="s">
        <v>5520</v>
      </c>
      <c r="N4432">
        <v>101829.2</v>
      </c>
      <c r="O4432">
        <v>31852.959999999999</v>
      </c>
      <c r="P4432">
        <v>0</v>
      </c>
      <c r="Q4432">
        <v>6441.27</v>
      </c>
      <c r="R4432">
        <v>0</v>
      </c>
      <c r="S4432">
        <v>127240.89</v>
      </c>
    </row>
    <row r="4433" spans="1:19" x14ac:dyDescent="0.35">
      <c r="A4433">
        <v>2024</v>
      </c>
      <c r="B4433" t="s">
        <v>5668</v>
      </c>
      <c r="C4433">
        <v>9</v>
      </c>
      <c r="D4433">
        <v>2</v>
      </c>
      <c r="E4433">
        <v>5</v>
      </c>
      <c r="F4433" t="s">
        <v>431</v>
      </c>
      <c r="G4433" t="s">
        <v>5923</v>
      </c>
      <c r="H4433">
        <v>7</v>
      </c>
      <c r="I4433">
        <v>102086</v>
      </c>
      <c r="J4433">
        <v>7</v>
      </c>
      <c r="K4433" t="s">
        <v>7336</v>
      </c>
      <c r="L4433">
        <v>0</v>
      </c>
      <c r="M4433" t="s">
        <v>5520</v>
      </c>
      <c r="N4433">
        <v>24320.89</v>
      </c>
      <c r="O4433">
        <v>0</v>
      </c>
      <c r="P4433">
        <v>0</v>
      </c>
      <c r="Q4433">
        <v>0</v>
      </c>
      <c r="R4433">
        <v>0</v>
      </c>
      <c r="S4433">
        <v>24320.89</v>
      </c>
    </row>
    <row r="4434" spans="1:19" x14ac:dyDescent="0.35">
      <c r="A4434">
        <v>2024</v>
      </c>
      <c r="B4434" t="s">
        <v>5668</v>
      </c>
      <c r="C4434">
        <v>9</v>
      </c>
      <c r="D4434">
        <v>2</v>
      </c>
      <c r="E4434">
        <v>6</v>
      </c>
      <c r="F4434" t="s">
        <v>470</v>
      </c>
      <c r="G4434" t="s">
        <v>5669</v>
      </c>
      <c r="H4434">
        <v>7</v>
      </c>
      <c r="I4434">
        <v>102086</v>
      </c>
      <c r="J4434" t="s">
        <v>7338</v>
      </c>
      <c r="K4434" t="s">
        <v>7336</v>
      </c>
      <c r="L4434">
        <v>0</v>
      </c>
      <c r="M4434" t="s">
        <v>5520</v>
      </c>
      <c r="N4434">
        <v>20129.34</v>
      </c>
      <c r="O4434">
        <v>0</v>
      </c>
      <c r="P4434">
        <v>0</v>
      </c>
      <c r="Q4434">
        <v>851</v>
      </c>
      <c r="R4434">
        <v>0</v>
      </c>
      <c r="S4434">
        <v>19278.34</v>
      </c>
    </row>
    <row r="4435" spans="1:19" x14ac:dyDescent="0.35">
      <c r="A4435">
        <v>2024</v>
      </c>
      <c r="B4435" t="s">
        <v>5668</v>
      </c>
      <c r="C4435">
        <v>9</v>
      </c>
      <c r="D4435">
        <v>2</v>
      </c>
      <c r="E4435">
        <v>7</v>
      </c>
      <c r="F4435" t="s">
        <v>508</v>
      </c>
      <c r="G4435" t="s">
        <v>7051</v>
      </c>
      <c r="H4435">
        <v>7</v>
      </c>
      <c r="I4435">
        <v>102086</v>
      </c>
      <c r="J4435">
        <v>840</v>
      </c>
      <c r="K4435" t="s">
        <v>7337</v>
      </c>
      <c r="L4435">
        <v>0</v>
      </c>
      <c r="M4435" t="s">
        <v>5520</v>
      </c>
      <c r="N4435">
        <v>373442.91</v>
      </c>
      <c r="O4435">
        <v>193230.93</v>
      </c>
      <c r="P4435">
        <v>0</v>
      </c>
      <c r="Q4435">
        <v>169923.23</v>
      </c>
      <c r="R4435">
        <v>0</v>
      </c>
      <c r="S4435">
        <v>396750.61</v>
      </c>
    </row>
    <row r="4436" spans="1:19" x14ac:dyDescent="0.35">
      <c r="A4436">
        <v>2024</v>
      </c>
      <c r="B4436" t="s">
        <v>5668</v>
      </c>
      <c r="C4436">
        <v>9</v>
      </c>
      <c r="D4436">
        <v>2</v>
      </c>
      <c r="E4436">
        <v>8</v>
      </c>
      <c r="F4436" t="s">
        <v>369</v>
      </c>
      <c r="G4436" t="s">
        <v>5924</v>
      </c>
      <c r="H4436">
        <v>7</v>
      </c>
      <c r="I4436">
        <v>102086</v>
      </c>
      <c r="J4436">
        <v>7</v>
      </c>
      <c r="K4436" t="s">
        <v>7336</v>
      </c>
      <c r="L4436">
        <v>0</v>
      </c>
      <c r="M4436" t="s">
        <v>5520</v>
      </c>
      <c r="N4436">
        <v>19896.82</v>
      </c>
      <c r="O4436">
        <v>10616.97</v>
      </c>
      <c r="P4436">
        <v>0</v>
      </c>
      <c r="Q4436">
        <v>3721.53</v>
      </c>
      <c r="R4436">
        <v>0</v>
      </c>
      <c r="S4436">
        <v>26792.26</v>
      </c>
    </row>
    <row r="4437" spans="1:19" x14ac:dyDescent="0.35">
      <c r="A4437">
        <v>2024</v>
      </c>
      <c r="B4437" t="s">
        <v>5668</v>
      </c>
      <c r="C4437">
        <v>9</v>
      </c>
      <c r="D4437">
        <v>2</v>
      </c>
      <c r="E4437">
        <v>9</v>
      </c>
      <c r="F4437" t="s">
        <v>300</v>
      </c>
      <c r="G4437" t="s">
        <v>6539</v>
      </c>
      <c r="H4437">
        <v>7</v>
      </c>
      <c r="I4437">
        <v>102086</v>
      </c>
      <c r="J4437">
        <v>5</v>
      </c>
      <c r="K4437" t="s">
        <v>7336</v>
      </c>
      <c r="L4437">
        <v>0</v>
      </c>
      <c r="M4437" t="s">
        <v>5520</v>
      </c>
      <c r="N4437">
        <v>106496.54</v>
      </c>
      <c r="O4437">
        <v>3774.46</v>
      </c>
      <c r="P4437">
        <v>0</v>
      </c>
      <c r="Q4437">
        <v>11706.84</v>
      </c>
      <c r="R4437">
        <v>0</v>
      </c>
      <c r="S4437">
        <v>98564.160000000003</v>
      </c>
    </row>
    <row r="4438" spans="1:19" x14ac:dyDescent="0.35">
      <c r="A4438">
        <v>2024</v>
      </c>
      <c r="B4438" t="s">
        <v>5668</v>
      </c>
      <c r="C4438">
        <v>9</v>
      </c>
      <c r="D4438">
        <v>2</v>
      </c>
      <c r="E4438">
        <v>10</v>
      </c>
      <c r="F4438" t="s">
        <v>254</v>
      </c>
      <c r="G4438" t="s">
        <v>5925</v>
      </c>
      <c r="H4438">
        <v>7</v>
      </c>
      <c r="I4438">
        <v>102086</v>
      </c>
      <c r="J4438">
        <v>6</v>
      </c>
      <c r="K4438" t="s">
        <v>7336</v>
      </c>
      <c r="L4438">
        <v>0</v>
      </c>
      <c r="M4438" t="s">
        <v>5520</v>
      </c>
      <c r="N4438">
        <v>9654.83</v>
      </c>
      <c r="O4438">
        <v>7554.93</v>
      </c>
      <c r="P4438">
        <v>0</v>
      </c>
      <c r="Q4438">
        <v>3491.99</v>
      </c>
      <c r="R4438">
        <v>0</v>
      </c>
      <c r="S4438">
        <v>13717.77</v>
      </c>
    </row>
    <row r="4439" spans="1:19" x14ac:dyDescent="0.35">
      <c r="A4439">
        <v>2024</v>
      </c>
      <c r="B4439" t="s">
        <v>5668</v>
      </c>
      <c r="C4439">
        <v>9</v>
      </c>
      <c r="D4439">
        <v>2</v>
      </c>
      <c r="E4439">
        <v>11</v>
      </c>
      <c r="F4439" t="s">
        <v>509</v>
      </c>
      <c r="G4439" t="s">
        <v>6176</v>
      </c>
      <c r="H4439">
        <v>7</v>
      </c>
      <c r="I4439">
        <v>102086</v>
      </c>
      <c r="J4439">
        <v>840</v>
      </c>
      <c r="K4439" t="s">
        <v>7337</v>
      </c>
      <c r="L4439">
        <v>0</v>
      </c>
      <c r="M4439" t="s">
        <v>5520</v>
      </c>
      <c r="N4439">
        <v>75164.899999999994</v>
      </c>
      <c r="O4439">
        <v>2130.7399999999998</v>
      </c>
      <c r="P4439">
        <v>0</v>
      </c>
      <c r="Q4439">
        <v>3007.31</v>
      </c>
      <c r="R4439">
        <v>0</v>
      </c>
      <c r="S4439">
        <v>74288.33</v>
      </c>
    </row>
    <row r="4440" spans="1:19" x14ac:dyDescent="0.35">
      <c r="A4440">
        <v>2024</v>
      </c>
      <c r="B4440" t="s">
        <v>5668</v>
      </c>
      <c r="C4440">
        <v>9</v>
      </c>
      <c r="D4440">
        <v>2</v>
      </c>
      <c r="E4440">
        <v>12</v>
      </c>
      <c r="F4440" t="s">
        <v>510</v>
      </c>
      <c r="G4440" t="s">
        <v>7147</v>
      </c>
      <c r="H4440">
        <v>7</v>
      </c>
      <c r="I4440">
        <v>102086</v>
      </c>
      <c r="J4440">
        <v>4</v>
      </c>
      <c r="K4440" t="s">
        <v>7336</v>
      </c>
      <c r="L4440">
        <v>0</v>
      </c>
      <c r="M4440" t="s">
        <v>5520</v>
      </c>
      <c r="N4440">
        <v>59245.39</v>
      </c>
      <c r="O4440">
        <v>0</v>
      </c>
      <c r="P4440">
        <v>0</v>
      </c>
      <c r="Q4440">
        <v>0</v>
      </c>
      <c r="R4440">
        <v>0</v>
      </c>
      <c r="S4440">
        <v>59245.39</v>
      </c>
    </row>
    <row r="4441" spans="1:19" x14ac:dyDescent="0.35">
      <c r="A4441">
        <v>2024</v>
      </c>
      <c r="B4441" t="s">
        <v>5668</v>
      </c>
      <c r="C4441">
        <v>9</v>
      </c>
      <c r="D4441">
        <v>2</v>
      </c>
      <c r="E4441">
        <v>13</v>
      </c>
      <c r="F4441" t="s">
        <v>511</v>
      </c>
      <c r="G4441" t="s">
        <v>6540</v>
      </c>
      <c r="H4441">
        <v>7</v>
      </c>
      <c r="I4441">
        <v>102086</v>
      </c>
      <c r="J4441">
        <v>5</v>
      </c>
      <c r="K4441" t="s">
        <v>7336</v>
      </c>
      <c r="L4441">
        <v>0</v>
      </c>
      <c r="M4441" t="s">
        <v>5520</v>
      </c>
      <c r="N4441">
        <v>24658.25</v>
      </c>
      <c r="O4441">
        <v>0</v>
      </c>
      <c r="P4441">
        <v>0</v>
      </c>
      <c r="Q4441">
        <v>3115.02</v>
      </c>
      <c r="R4441">
        <v>0</v>
      </c>
      <c r="S4441">
        <v>21543.23</v>
      </c>
    </row>
    <row r="4442" spans="1:19" x14ac:dyDescent="0.35">
      <c r="A4442">
        <v>2024</v>
      </c>
      <c r="B4442" t="s">
        <v>5668</v>
      </c>
      <c r="C4442">
        <v>9</v>
      </c>
      <c r="D4442">
        <v>2</v>
      </c>
      <c r="E4442">
        <v>14</v>
      </c>
      <c r="F4442" t="s">
        <v>125</v>
      </c>
      <c r="G4442" t="s">
        <v>6731</v>
      </c>
      <c r="H4442">
        <v>7</v>
      </c>
      <c r="I4442">
        <v>102086</v>
      </c>
      <c r="J4442">
        <v>840</v>
      </c>
      <c r="K4442" t="s">
        <v>7337</v>
      </c>
      <c r="L4442">
        <v>0</v>
      </c>
      <c r="M4442" t="s">
        <v>5520</v>
      </c>
      <c r="N4442">
        <v>189683.76</v>
      </c>
      <c r="O4442">
        <v>20020.599999999999</v>
      </c>
      <c r="P4442">
        <v>0</v>
      </c>
      <c r="Q4442">
        <v>2259.29</v>
      </c>
      <c r="R4442">
        <v>0</v>
      </c>
      <c r="S4442">
        <v>207445.07</v>
      </c>
    </row>
    <row r="4443" spans="1:19" x14ac:dyDescent="0.35">
      <c r="A4443">
        <v>2024</v>
      </c>
      <c r="B4443" t="s">
        <v>5798</v>
      </c>
      <c r="C4443">
        <v>10</v>
      </c>
      <c r="D4443">
        <v>2</v>
      </c>
      <c r="E4443">
        <v>1</v>
      </c>
      <c r="F4443" t="s">
        <v>497</v>
      </c>
      <c r="G4443" t="s">
        <v>7148</v>
      </c>
      <c r="H4443">
        <v>7</v>
      </c>
      <c r="I4443">
        <v>102086</v>
      </c>
      <c r="J4443">
        <v>2</v>
      </c>
      <c r="K4443" t="s">
        <v>7336</v>
      </c>
      <c r="L4443">
        <v>0</v>
      </c>
      <c r="M4443" t="s">
        <v>5520</v>
      </c>
      <c r="N4443">
        <v>3819.03</v>
      </c>
      <c r="O4443">
        <v>1140.31</v>
      </c>
      <c r="P4443">
        <v>0</v>
      </c>
      <c r="Q4443">
        <v>499.5</v>
      </c>
      <c r="R4443">
        <v>0</v>
      </c>
      <c r="S4443">
        <v>4459.84</v>
      </c>
    </row>
    <row r="4444" spans="1:19" x14ac:dyDescent="0.35">
      <c r="A4444">
        <v>2024</v>
      </c>
      <c r="B4444" t="s">
        <v>5798</v>
      </c>
      <c r="C4444">
        <v>10</v>
      </c>
      <c r="D4444">
        <v>2</v>
      </c>
      <c r="E4444">
        <v>2</v>
      </c>
      <c r="F4444" t="s">
        <v>512</v>
      </c>
      <c r="G4444" t="s">
        <v>7107</v>
      </c>
      <c r="H4444">
        <v>7</v>
      </c>
      <c r="I4444">
        <v>102086</v>
      </c>
      <c r="J4444">
        <v>5</v>
      </c>
      <c r="K4444" t="s">
        <v>7336</v>
      </c>
      <c r="L4444">
        <v>0</v>
      </c>
      <c r="M4444" t="s">
        <v>5520</v>
      </c>
      <c r="N4444">
        <v>47890.29</v>
      </c>
      <c r="O4444">
        <v>29371.01</v>
      </c>
      <c r="P4444">
        <v>0</v>
      </c>
      <c r="Q4444">
        <v>4658.1899999999996</v>
      </c>
      <c r="R4444">
        <v>0</v>
      </c>
      <c r="S4444">
        <v>72603.11</v>
      </c>
    </row>
    <row r="4445" spans="1:19" x14ac:dyDescent="0.35">
      <c r="A4445">
        <v>2024</v>
      </c>
      <c r="B4445" t="s">
        <v>5798</v>
      </c>
      <c r="C4445">
        <v>10</v>
      </c>
      <c r="D4445">
        <v>2</v>
      </c>
      <c r="E4445">
        <v>3</v>
      </c>
      <c r="F4445" t="s">
        <v>513</v>
      </c>
      <c r="G4445" t="s">
        <v>6329</v>
      </c>
      <c r="H4445">
        <v>7</v>
      </c>
      <c r="I4445">
        <v>102086</v>
      </c>
      <c r="J4445">
        <v>840</v>
      </c>
      <c r="K4445" t="s">
        <v>7337</v>
      </c>
      <c r="L4445">
        <v>0</v>
      </c>
      <c r="M4445" t="s">
        <v>5520</v>
      </c>
      <c r="N4445">
        <v>115250.26</v>
      </c>
      <c r="O4445">
        <v>125761.83</v>
      </c>
      <c r="P4445">
        <v>0</v>
      </c>
      <c r="Q4445">
        <v>119396.49</v>
      </c>
      <c r="R4445">
        <v>0</v>
      </c>
      <c r="S4445">
        <v>121615.6</v>
      </c>
    </row>
    <row r="4446" spans="1:19" x14ac:dyDescent="0.35">
      <c r="A4446">
        <v>2024</v>
      </c>
      <c r="B4446" t="s">
        <v>5798</v>
      </c>
      <c r="C4446">
        <v>10</v>
      </c>
      <c r="D4446">
        <v>2</v>
      </c>
      <c r="E4446">
        <v>5</v>
      </c>
      <c r="F4446" t="s">
        <v>262</v>
      </c>
      <c r="G4446" t="s">
        <v>5799</v>
      </c>
      <c r="H4446">
        <v>7</v>
      </c>
      <c r="I4446">
        <v>102086</v>
      </c>
      <c r="J4446">
        <v>3</v>
      </c>
      <c r="K4446" t="s">
        <v>7336</v>
      </c>
      <c r="L4446">
        <v>0</v>
      </c>
      <c r="M4446" t="s">
        <v>5520</v>
      </c>
      <c r="N4446">
        <v>80344.490000000005</v>
      </c>
      <c r="O4446">
        <v>37287.379999999997</v>
      </c>
      <c r="P4446">
        <v>0</v>
      </c>
      <c r="Q4446">
        <v>27935.18</v>
      </c>
      <c r="R4446">
        <v>0</v>
      </c>
      <c r="S4446">
        <v>89696.69</v>
      </c>
    </row>
    <row r="4447" spans="1:19" x14ac:dyDescent="0.35">
      <c r="A4447">
        <v>2024</v>
      </c>
      <c r="B4447" t="s">
        <v>5798</v>
      </c>
      <c r="C4447">
        <v>10</v>
      </c>
      <c r="D4447">
        <v>2</v>
      </c>
      <c r="E4447">
        <v>7</v>
      </c>
      <c r="F4447" t="s">
        <v>516</v>
      </c>
      <c r="G4447" t="s">
        <v>7181</v>
      </c>
      <c r="H4447">
        <v>7</v>
      </c>
      <c r="I4447">
        <v>102086</v>
      </c>
      <c r="J4447">
        <v>2</v>
      </c>
      <c r="K4447" t="s">
        <v>7336</v>
      </c>
      <c r="L4447">
        <v>0</v>
      </c>
      <c r="M4447" t="s">
        <v>5520</v>
      </c>
      <c r="N4447">
        <v>14564</v>
      </c>
      <c r="O4447">
        <v>6160.86</v>
      </c>
      <c r="P4447">
        <v>0</v>
      </c>
      <c r="Q4447">
        <v>7362.53</v>
      </c>
      <c r="R4447">
        <v>0</v>
      </c>
      <c r="S4447">
        <v>13362.33</v>
      </c>
    </row>
    <row r="4448" spans="1:19" x14ac:dyDescent="0.35">
      <c r="A4448">
        <v>2024</v>
      </c>
      <c r="B4448" t="s">
        <v>5798</v>
      </c>
      <c r="C4448">
        <v>10</v>
      </c>
      <c r="D4448">
        <v>2</v>
      </c>
      <c r="E4448">
        <v>8</v>
      </c>
      <c r="F4448" t="s">
        <v>517</v>
      </c>
      <c r="G4448" t="s">
        <v>6331</v>
      </c>
      <c r="H4448">
        <v>7</v>
      </c>
      <c r="I4448">
        <v>102086</v>
      </c>
      <c r="J4448">
        <v>840</v>
      </c>
      <c r="K4448" t="s">
        <v>7336</v>
      </c>
      <c r="L4448">
        <v>0</v>
      </c>
      <c r="M4448" t="s">
        <v>5520</v>
      </c>
      <c r="N4448">
        <v>498788.03</v>
      </c>
      <c r="O4448">
        <v>14.35</v>
      </c>
      <c r="P4448">
        <v>0</v>
      </c>
      <c r="Q4448">
        <v>24235.37</v>
      </c>
      <c r="R4448">
        <v>0</v>
      </c>
      <c r="S4448">
        <v>474567.01</v>
      </c>
    </row>
    <row r="4449" spans="1:19" x14ac:dyDescent="0.35">
      <c r="A4449">
        <v>2024</v>
      </c>
      <c r="B4449" t="s">
        <v>5798</v>
      </c>
      <c r="C4449">
        <v>10</v>
      </c>
      <c r="D4449">
        <v>2</v>
      </c>
      <c r="E4449">
        <v>9</v>
      </c>
      <c r="F4449" t="s">
        <v>278</v>
      </c>
      <c r="G4449" t="s">
        <v>6848</v>
      </c>
      <c r="H4449">
        <v>7</v>
      </c>
      <c r="I4449">
        <v>102086</v>
      </c>
      <c r="J4449">
        <v>840</v>
      </c>
      <c r="K4449" t="s">
        <v>7336</v>
      </c>
      <c r="L4449">
        <v>0</v>
      </c>
      <c r="M4449" t="s">
        <v>5520</v>
      </c>
      <c r="N4449">
        <v>26946.49</v>
      </c>
      <c r="O4449">
        <v>0</v>
      </c>
      <c r="P4449">
        <v>0</v>
      </c>
      <c r="Q4449">
        <v>325</v>
      </c>
      <c r="R4449">
        <v>0</v>
      </c>
      <c r="S4449">
        <v>26621.49</v>
      </c>
    </row>
    <row r="4450" spans="1:19" x14ac:dyDescent="0.35">
      <c r="A4450">
        <v>2024</v>
      </c>
      <c r="B4450" t="s">
        <v>5798</v>
      </c>
      <c r="C4450">
        <v>10</v>
      </c>
      <c r="D4450">
        <v>2</v>
      </c>
      <c r="E4450">
        <v>10</v>
      </c>
      <c r="F4450" t="s">
        <v>518</v>
      </c>
      <c r="G4450" t="s">
        <v>7007</v>
      </c>
      <c r="H4450">
        <v>7</v>
      </c>
      <c r="I4450">
        <v>102086</v>
      </c>
      <c r="J4450">
        <v>4</v>
      </c>
      <c r="K4450" t="s">
        <v>7336</v>
      </c>
      <c r="L4450">
        <v>0</v>
      </c>
      <c r="M4450" t="s">
        <v>5520</v>
      </c>
      <c r="N4450">
        <v>27167.79</v>
      </c>
      <c r="O4450">
        <v>0</v>
      </c>
      <c r="P4450">
        <v>0</v>
      </c>
      <c r="Q4450">
        <v>20604.310000000001</v>
      </c>
      <c r="R4450">
        <v>0</v>
      </c>
      <c r="S4450">
        <v>6563.48</v>
      </c>
    </row>
    <row r="4451" spans="1:19" x14ac:dyDescent="0.35">
      <c r="A4451">
        <v>2024</v>
      </c>
      <c r="B4451" t="s">
        <v>5798</v>
      </c>
      <c r="C4451">
        <v>10</v>
      </c>
      <c r="D4451">
        <v>2</v>
      </c>
      <c r="E4451">
        <v>11</v>
      </c>
      <c r="F4451" t="s">
        <v>125</v>
      </c>
      <c r="G4451" t="s">
        <v>6415</v>
      </c>
      <c r="H4451">
        <v>7</v>
      </c>
      <c r="I4451">
        <v>102086</v>
      </c>
      <c r="J4451">
        <v>2</v>
      </c>
      <c r="K4451" t="s">
        <v>7336</v>
      </c>
      <c r="L4451">
        <v>0</v>
      </c>
      <c r="M4451" t="s">
        <v>5520</v>
      </c>
      <c r="N4451">
        <v>50442</v>
      </c>
      <c r="O4451">
        <v>5326.25</v>
      </c>
      <c r="P4451">
        <v>0</v>
      </c>
      <c r="Q4451">
        <v>4143.16</v>
      </c>
      <c r="R4451">
        <v>0</v>
      </c>
      <c r="S4451">
        <v>51625.09</v>
      </c>
    </row>
    <row r="4452" spans="1:19" x14ac:dyDescent="0.35">
      <c r="A4452">
        <v>2024</v>
      </c>
      <c r="B4452" t="s">
        <v>5798</v>
      </c>
      <c r="C4452">
        <v>10</v>
      </c>
      <c r="D4452">
        <v>2</v>
      </c>
      <c r="E4452">
        <v>12</v>
      </c>
      <c r="F4452" t="s">
        <v>519</v>
      </c>
      <c r="G4452" t="s">
        <v>5926</v>
      </c>
      <c r="H4452">
        <v>7</v>
      </c>
      <c r="I4452">
        <v>102086</v>
      </c>
      <c r="J4452">
        <v>840</v>
      </c>
      <c r="K4452" t="s">
        <v>7337</v>
      </c>
      <c r="L4452">
        <v>0</v>
      </c>
      <c r="M4452" t="s">
        <v>5520</v>
      </c>
      <c r="N4452">
        <v>38682.76</v>
      </c>
      <c r="O4452">
        <v>6236</v>
      </c>
      <c r="P4452">
        <v>0</v>
      </c>
      <c r="Q4452">
        <v>1480.92</v>
      </c>
      <c r="R4452">
        <v>0</v>
      </c>
      <c r="S4452">
        <v>43437.84</v>
      </c>
    </row>
    <row r="4453" spans="1:19" x14ac:dyDescent="0.35">
      <c r="A4453">
        <v>2024</v>
      </c>
      <c r="B4453" t="s">
        <v>5927</v>
      </c>
      <c r="C4453">
        <v>11</v>
      </c>
      <c r="D4453">
        <v>2</v>
      </c>
      <c r="E4453">
        <v>1</v>
      </c>
      <c r="F4453" t="s">
        <v>520</v>
      </c>
      <c r="G4453" t="s">
        <v>6732</v>
      </c>
      <c r="H4453">
        <v>7</v>
      </c>
      <c r="I4453">
        <v>102086</v>
      </c>
      <c r="J4453">
        <v>840</v>
      </c>
      <c r="K4453" t="s">
        <v>7337</v>
      </c>
      <c r="L4453">
        <v>0</v>
      </c>
      <c r="M4453" t="s">
        <v>5520</v>
      </c>
      <c r="N4453">
        <v>287990.59000000003</v>
      </c>
      <c r="O4453">
        <v>115068.76</v>
      </c>
      <c r="P4453">
        <v>0</v>
      </c>
      <c r="Q4453">
        <v>58316.14</v>
      </c>
      <c r="R4453">
        <v>0</v>
      </c>
      <c r="S4453">
        <v>344743.21</v>
      </c>
    </row>
    <row r="4454" spans="1:19" x14ac:dyDescent="0.35">
      <c r="A4454">
        <v>2024</v>
      </c>
      <c r="B4454" t="s">
        <v>5927</v>
      </c>
      <c r="C4454">
        <v>11</v>
      </c>
      <c r="D4454">
        <v>2</v>
      </c>
      <c r="E4454">
        <v>2</v>
      </c>
      <c r="F4454" t="s">
        <v>521</v>
      </c>
      <c r="G4454" t="s">
        <v>6774</v>
      </c>
      <c r="H4454">
        <v>7</v>
      </c>
      <c r="I4454">
        <v>102086</v>
      </c>
      <c r="J4454">
        <v>102086</v>
      </c>
      <c r="K4454" t="s">
        <v>7336</v>
      </c>
      <c r="L4454">
        <v>0</v>
      </c>
      <c r="M4454" t="s">
        <v>5520</v>
      </c>
      <c r="N4454">
        <v>3166.58</v>
      </c>
      <c r="O4454">
        <v>1107</v>
      </c>
      <c r="P4454">
        <v>0</v>
      </c>
      <c r="Q4454">
        <v>500</v>
      </c>
      <c r="R4454">
        <v>0</v>
      </c>
      <c r="S4454">
        <v>3773.58</v>
      </c>
    </row>
    <row r="4455" spans="1:19" x14ac:dyDescent="0.35">
      <c r="A4455">
        <v>2024</v>
      </c>
      <c r="B4455" t="s">
        <v>5927</v>
      </c>
      <c r="C4455">
        <v>11</v>
      </c>
      <c r="D4455">
        <v>2</v>
      </c>
      <c r="E4455">
        <v>3</v>
      </c>
      <c r="F4455" t="s">
        <v>522</v>
      </c>
      <c r="G4455" t="s">
        <v>6541</v>
      </c>
      <c r="H4455">
        <v>7</v>
      </c>
      <c r="I4455">
        <v>102086</v>
      </c>
      <c r="J4455">
        <v>5</v>
      </c>
      <c r="K4455" t="s">
        <v>7336</v>
      </c>
      <c r="L4455">
        <v>0</v>
      </c>
      <c r="M4455" t="s">
        <v>5520</v>
      </c>
      <c r="N4455">
        <v>9761.34</v>
      </c>
      <c r="O4455">
        <v>3000</v>
      </c>
      <c r="P4455">
        <v>0</v>
      </c>
      <c r="Q4455">
        <v>4397.84</v>
      </c>
      <c r="R4455">
        <v>0</v>
      </c>
      <c r="S4455">
        <v>8363.5</v>
      </c>
    </row>
    <row r="4456" spans="1:19" x14ac:dyDescent="0.35">
      <c r="A4456">
        <v>2024</v>
      </c>
      <c r="B4456" t="s">
        <v>5927</v>
      </c>
      <c r="C4456">
        <v>11</v>
      </c>
      <c r="D4456">
        <v>2</v>
      </c>
      <c r="E4456">
        <v>4</v>
      </c>
      <c r="F4456" t="s">
        <v>369</v>
      </c>
      <c r="G4456" t="s">
        <v>5928</v>
      </c>
      <c r="H4456">
        <v>7</v>
      </c>
      <c r="I4456">
        <v>102086</v>
      </c>
      <c r="J4456">
        <v>305</v>
      </c>
      <c r="K4456" t="s">
        <v>7336</v>
      </c>
      <c r="L4456">
        <v>0</v>
      </c>
      <c r="M4456" t="s">
        <v>5520</v>
      </c>
      <c r="N4456">
        <v>22036.74</v>
      </c>
      <c r="O4456">
        <v>0</v>
      </c>
      <c r="P4456">
        <v>0</v>
      </c>
      <c r="Q4456">
        <v>687.84</v>
      </c>
      <c r="R4456">
        <v>0</v>
      </c>
      <c r="S4456">
        <v>21348.9</v>
      </c>
    </row>
    <row r="4457" spans="1:19" x14ac:dyDescent="0.35">
      <c r="A4457">
        <v>2024</v>
      </c>
      <c r="B4457" t="s">
        <v>5927</v>
      </c>
      <c r="C4457">
        <v>11</v>
      </c>
      <c r="D4457">
        <v>2</v>
      </c>
      <c r="E4457">
        <v>5</v>
      </c>
      <c r="F4457" t="s">
        <v>300</v>
      </c>
      <c r="G4457" t="s">
        <v>6542</v>
      </c>
      <c r="H4457">
        <v>7</v>
      </c>
      <c r="I4457">
        <v>102086</v>
      </c>
      <c r="J4457">
        <v>5</v>
      </c>
      <c r="K4457" t="s">
        <v>7336</v>
      </c>
      <c r="L4457">
        <v>0</v>
      </c>
      <c r="M4457" t="s">
        <v>5520</v>
      </c>
      <c r="N4457">
        <v>10115.32</v>
      </c>
      <c r="O4457">
        <v>0</v>
      </c>
      <c r="P4457">
        <v>0</v>
      </c>
      <c r="Q4457">
        <v>100</v>
      </c>
      <c r="R4457">
        <v>0</v>
      </c>
      <c r="S4457">
        <v>10015.32</v>
      </c>
    </row>
    <row r="4458" spans="1:19" x14ac:dyDescent="0.35">
      <c r="A4458">
        <v>2024</v>
      </c>
      <c r="B4458" t="s">
        <v>5927</v>
      </c>
      <c r="C4458">
        <v>11</v>
      </c>
      <c r="D4458">
        <v>2</v>
      </c>
      <c r="E4458">
        <v>6</v>
      </c>
      <c r="F4458" t="s">
        <v>523</v>
      </c>
      <c r="G4458" t="s">
        <v>7053</v>
      </c>
      <c r="H4458">
        <v>7</v>
      </c>
      <c r="I4458">
        <v>102086</v>
      </c>
      <c r="J4458">
        <v>6</v>
      </c>
      <c r="K4458" t="s">
        <v>7336</v>
      </c>
      <c r="L4458">
        <v>0</v>
      </c>
      <c r="M4458" t="s">
        <v>5520</v>
      </c>
      <c r="N4458">
        <v>25638.18</v>
      </c>
      <c r="O4458">
        <v>0</v>
      </c>
      <c r="P4458">
        <v>0</v>
      </c>
      <c r="Q4458">
        <v>1184.9100000000001</v>
      </c>
      <c r="R4458">
        <v>0</v>
      </c>
      <c r="S4458">
        <v>24453.27</v>
      </c>
    </row>
    <row r="4459" spans="1:19" x14ac:dyDescent="0.35">
      <c r="A4459">
        <v>2024</v>
      </c>
      <c r="B4459" t="s">
        <v>5927</v>
      </c>
      <c r="C4459">
        <v>11</v>
      </c>
      <c r="D4459">
        <v>2</v>
      </c>
      <c r="E4459">
        <v>7</v>
      </c>
      <c r="F4459" t="s">
        <v>327</v>
      </c>
      <c r="G4459" t="s">
        <v>6543</v>
      </c>
      <c r="H4459">
        <v>7</v>
      </c>
      <c r="I4459">
        <v>102086</v>
      </c>
      <c r="J4459">
        <v>5</v>
      </c>
      <c r="K4459" t="s">
        <v>7336</v>
      </c>
      <c r="L4459">
        <v>0</v>
      </c>
      <c r="M4459" t="s">
        <v>5520</v>
      </c>
      <c r="N4459">
        <v>9808.51</v>
      </c>
      <c r="O4459">
        <v>2844.32</v>
      </c>
      <c r="P4459">
        <v>0</v>
      </c>
      <c r="Q4459">
        <v>1588</v>
      </c>
      <c r="R4459">
        <v>0</v>
      </c>
      <c r="S4459">
        <v>11064.83</v>
      </c>
    </row>
    <row r="4460" spans="1:19" x14ac:dyDescent="0.35">
      <c r="A4460">
        <v>2024</v>
      </c>
      <c r="B4460" t="s">
        <v>5927</v>
      </c>
      <c r="C4460">
        <v>11</v>
      </c>
      <c r="D4460">
        <v>2</v>
      </c>
      <c r="E4460">
        <v>8</v>
      </c>
      <c r="F4460" t="s">
        <v>524</v>
      </c>
      <c r="G4460" t="s">
        <v>7149</v>
      </c>
      <c r="H4460">
        <v>7</v>
      </c>
      <c r="I4460">
        <v>102086</v>
      </c>
      <c r="J4460">
        <v>5</v>
      </c>
      <c r="K4460" t="s">
        <v>7336</v>
      </c>
      <c r="L4460">
        <v>0</v>
      </c>
      <c r="M4460" t="s">
        <v>5520</v>
      </c>
      <c r="N4460">
        <v>76388.75</v>
      </c>
      <c r="O4460">
        <v>0</v>
      </c>
      <c r="P4460">
        <v>0</v>
      </c>
      <c r="Q4460">
        <v>2029.65</v>
      </c>
      <c r="R4460">
        <v>0</v>
      </c>
      <c r="S4460">
        <v>74359.100000000006</v>
      </c>
    </row>
    <row r="4461" spans="1:19" x14ac:dyDescent="0.35">
      <c r="A4461">
        <v>2024</v>
      </c>
      <c r="B4461" t="s">
        <v>5927</v>
      </c>
      <c r="C4461">
        <v>11</v>
      </c>
      <c r="D4461">
        <v>2</v>
      </c>
      <c r="E4461">
        <v>9</v>
      </c>
      <c r="F4461" t="s">
        <v>525</v>
      </c>
      <c r="G4461" t="s">
        <v>6544</v>
      </c>
      <c r="H4461">
        <v>7</v>
      </c>
      <c r="I4461">
        <v>102086</v>
      </c>
      <c r="J4461">
        <v>840</v>
      </c>
      <c r="K4461" t="s">
        <v>7336</v>
      </c>
      <c r="L4461">
        <v>0</v>
      </c>
      <c r="M4461" t="s">
        <v>5520</v>
      </c>
      <c r="N4461">
        <v>18137.330000000002</v>
      </c>
      <c r="O4461">
        <v>0</v>
      </c>
      <c r="P4461">
        <v>0</v>
      </c>
      <c r="Q4461">
        <v>1515.74</v>
      </c>
      <c r="R4461">
        <v>0</v>
      </c>
      <c r="S4461">
        <v>16621.59</v>
      </c>
    </row>
    <row r="4462" spans="1:19" x14ac:dyDescent="0.35">
      <c r="A4462">
        <v>2024</v>
      </c>
      <c r="B4462" t="s">
        <v>5927</v>
      </c>
      <c r="C4462">
        <v>11</v>
      </c>
      <c r="D4462">
        <v>2</v>
      </c>
      <c r="E4462">
        <v>10</v>
      </c>
      <c r="F4462" t="s">
        <v>455</v>
      </c>
      <c r="G4462" t="s">
        <v>7191</v>
      </c>
      <c r="H4462">
        <v>7</v>
      </c>
      <c r="I4462">
        <v>102086</v>
      </c>
      <c r="J4462">
        <v>5</v>
      </c>
      <c r="K4462" t="s">
        <v>7336</v>
      </c>
      <c r="L4462">
        <v>0</v>
      </c>
      <c r="M4462" t="s">
        <v>5520</v>
      </c>
      <c r="N4462">
        <v>106581.24</v>
      </c>
      <c r="O4462">
        <v>0</v>
      </c>
      <c r="P4462">
        <v>0</v>
      </c>
      <c r="Q4462">
        <v>5915</v>
      </c>
      <c r="R4462">
        <v>0</v>
      </c>
      <c r="S4462">
        <v>100666.24000000001</v>
      </c>
    </row>
    <row r="4463" spans="1:19" x14ac:dyDescent="0.35">
      <c r="A4463">
        <v>2024</v>
      </c>
      <c r="B4463" t="s">
        <v>5927</v>
      </c>
      <c r="C4463">
        <v>11</v>
      </c>
      <c r="D4463">
        <v>2</v>
      </c>
      <c r="E4463">
        <v>11</v>
      </c>
      <c r="F4463" t="s">
        <v>125</v>
      </c>
      <c r="G4463" t="s">
        <v>6545</v>
      </c>
      <c r="H4463">
        <v>7</v>
      </c>
      <c r="I4463">
        <v>102086</v>
      </c>
      <c r="J4463">
        <v>400</v>
      </c>
      <c r="K4463" t="s">
        <v>7336</v>
      </c>
      <c r="L4463">
        <v>0</v>
      </c>
      <c r="M4463" t="s">
        <v>5520</v>
      </c>
      <c r="N4463">
        <v>4800.8</v>
      </c>
      <c r="O4463">
        <v>692.5</v>
      </c>
      <c r="P4463">
        <v>0</v>
      </c>
      <c r="Q4463">
        <v>673.09</v>
      </c>
      <c r="R4463">
        <v>0</v>
      </c>
      <c r="S4463">
        <v>4820.21</v>
      </c>
    </row>
    <row r="4464" spans="1:19" x14ac:dyDescent="0.35">
      <c r="A4464">
        <v>2024</v>
      </c>
      <c r="B4464" t="s">
        <v>5671</v>
      </c>
      <c r="C4464">
        <v>12</v>
      </c>
      <c r="D4464">
        <v>2</v>
      </c>
      <c r="E4464">
        <v>2</v>
      </c>
      <c r="F4464" t="s">
        <v>526</v>
      </c>
      <c r="G4464" t="s">
        <v>7065</v>
      </c>
      <c r="H4464">
        <v>7</v>
      </c>
      <c r="I4464">
        <v>102086</v>
      </c>
      <c r="J4464">
        <v>840</v>
      </c>
      <c r="K4464" t="s">
        <v>7337</v>
      </c>
      <c r="L4464">
        <v>0</v>
      </c>
      <c r="M4464" t="s">
        <v>5520</v>
      </c>
      <c r="N4464">
        <v>45597.58</v>
      </c>
      <c r="O4464">
        <v>5510.4</v>
      </c>
      <c r="P4464">
        <v>0</v>
      </c>
      <c r="Q4464">
        <v>2367.56</v>
      </c>
      <c r="R4464">
        <v>0</v>
      </c>
      <c r="S4464">
        <v>48740.42</v>
      </c>
    </row>
    <row r="4465" spans="1:19" x14ac:dyDescent="0.35">
      <c r="A4465">
        <v>2024</v>
      </c>
      <c r="B4465" t="s">
        <v>5671</v>
      </c>
      <c r="C4465">
        <v>12</v>
      </c>
      <c r="D4465">
        <v>2</v>
      </c>
      <c r="E4465">
        <v>3</v>
      </c>
      <c r="F4465" t="s">
        <v>300</v>
      </c>
      <c r="G4465" t="s">
        <v>5930</v>
      </c>
      <c r="H4465">
        <v>7</v>
      </c>
      <c r="I4465">
        <v>102086</v>
      </c>
      <c r="J4465">
        <v>840</v>
      </c>
      <c r="K4465" t="s">
        <v>7337</v>
      </c>
      <c r="L4465">
        <v>0</v>
      </c>
      <c r="M4465" t="s">
        <v>5520</v>
      </c>
      <c r="N4465">
        <v>23309.89</v>
      </c>
      <c r="O4465">
        <v>0</v>
      </c>
      <c r="P4465">
        <v>0</v>
      </c>
      <c r="Q4465">
        <v>402.54</v>
      </c>
      <c r="R4465">
        <v>0</v>
      </c>
      <c r="S4465">
        <v>22907.35</v>
      </c>
    </row>
    <row r="4466" spans="1:19" x14ac:dyDescent="0.35">
      <c r="A4466">
        <v>2024</v>
      </c>
      <c r="B4466" t="s">
        <v>5671</v>
      </c>
      <c r="C4466">
        <v>12</v>
      </c>
      <c r="D4466">
        <v>2</v>
      </c>
      <c r="E4466">
        <v>4</v>
      </c>
      <c r="F4466" t="s">
        <v>527</v>
      </c>
      <c r="G4466" t="s">
        <v>7150</v>
      </c>
      <c r="H4466">
        <v>7</v>
      </c>
      <c r="I4466">
        <v>102086</v>
      </c>
      <c r="J4466">
        <v>6</v>
      </c>
      <c r="K4466" t="s">
        <v>7336</v>
      </c>
      <c r="L4466">
        <v>0</v>
      </c>
      <c r="M4466" t="s">
        <v>5520</v>
      </c>
      <c r="N4466">
        <v>32541.22</v>
      </c>
      <c r="O4466">
        <v>15634.53</v>
      </c>
      <c r="P4466">
        <v>0</v>
      </c>
      <c r="Q4466">
        <v>3749.69</v>
      </c>
      <c r="R4466">
        <v>0</v>
      </c>
      <c r="S4466">
        <v>44426.06</v>
      </c>
    </row>
    <row r="4467" spans="1:19" x14ac:dyDescent="0.35">
      <c r="A4467">
        <v>2024</v>
      </c>
      <c r="B4467" t="s">
        <v>5671</v>
      </c>
      <c r="C4467">
        <v>12</v>
      </c>
      <c r="D4467">
        <v>2</v>
      </c>
      <c r="E4467">
        <v>5</v>
      </c>
      <c r="F4467" t="s">
        <v>528</v>
      </c>
      <c r="G4467" t="s">
        <v>6806</v>
      </c>
      <c r="H4467">
        <v>7</v>
      </c>
      <c r="I4467">
        <v>102086</v>
      </c>
      <c r="J4467">
        <v>6</v>
      </c>
      <c r="K4467" t="s">
        <v>7336</v>
      </c>
      <c r="L4467">
        <v>0</v>
      </c>
      <c r="M4467" t="s">
        <v>5520</v>
      </c>
      <c r="N4467">
        <v>25464.69</v>
      </c>
      <c r="O4467">
        <v>5267.17</v>
      </c>
      <c r="P4467">
        <v>0</v>
      </c>
      <c r="Q4467">
        <v>3498.57</v>
      </c>
      <c r="R4467">
        <v>0</v>
      </c>
      <c r="S4467">
        <v>27233.29</v>
      </c>
    </row>
    <row r="4468" spans="1:19" x14ac:dyDescent="0.35">
      <c r="A4468">
        <v>2024</v>
      </c>
      <c r="B4468" t="s">
        <v>5671</v>
      </c>
      <c r="C4468">
        <v>12</v>
      </c>
      <c r="D4468">
        <v>2</v>
      </c>
      <c r="E4468">
        <v>6</v>
      </c>
      <c r="F4468" t="s">
        <v>311</v>
      </c>
      <c r="G4468" t="s">
        <v>5931</v>
      </c>
      <c r="H4468">
        <v>7</v>
      </c>
      <c r="I4468">
        <v>102086</v>
      </c>
      <c r="J4468">
        <v>840</v>
      </c>
      <c r="K4468" t="s">
        <v>7337</v>
      </c>
      <c r="L4468">
        <v>0</v>
      </c>
      <c r="M4468" t="s">
        <v>5520</v>
      </c>
      <c r="N4468">
        <v>38749.480000000003</v>
      </c>
      <c r="O4468">
        <v>92</v>
      </c>
      <c r="P4468">
        <v>0</v>
      </c>
      <c r="Q4468">
        <v>2548.0300000000002</v>
      </c>
      <c r="R4468">
        <v>0</v>
      </c>
      <c r="S4468">
        <v>36293.449999999997</v>
      </c>
    </row>
    <row r="4469" spans="1:19" x14ac:dyDescent="0.35">
      <c r="A4469">
        <v>2024</v>
      </c>
      <c r="B4469" t="s">
        <v>5671</v>
      </c>
      <c r="C4469">
        <v>12</v>
      </c>
      <c r="D4469">
        <v>2</v>
      </c>
      <c r="E4469">
        <v>7</v>
      </c>
      <c r="F4469" t="s">
        <v>529</v>
      </c>
      <c r="G4469" t="s">
        <v>6416</v>
      </c>
      <c r="H4469">
        <v>7</v>
      </c>
      <c r="I4469">
        <v>102086</v>
      </c>
      <c r="J4469">
        <v>840</v>
      </c>
      <c r="K4469" t="s">
        <v>7337</v>
      </c>
      <c r="L4469">
        <v>0</v>
      </c>
      <c r="M4469" t="s">
        <v>5520</v>
      </c>
      <c r="N4469">
        <v>19488.28</v>
      </c>
      <c r="O4469">
        <v>0</v>
      </c>
      <c r="P4469">
        <v>0</v>
      </c>
      <c r="Q4469">
        <v>7938.82</v>
      </c>
      <c r="R4469">
        <v>0</v>
      </c>
      <c r="S4469">
        <v>11549.46</v>
      </c>
    </row>
    <row r="4470" spans="1:19" x14ac:dyDescent="0.35">
      <c r="A4470">
        <v>2024</v>
      </c>
      <c r="B4470" t="s">
        <v>5671</v>
      </c>
      <c r="C4470">
        <v>12</v>
      </c>
      <c r="D4470">
        <v>2</v>
      </c>
      <c r="E4470">
        <v>8</v>
      </c>
      <c r="F4470" t="s">
        <v>516</v>
      </c>
      <c r="G4470" t="s">
        <v>5932</v>
      </c>
      <c r="H4470">
        <v>7</v>
      </c>
      <c r="I4470">
        <v>102086</v>
      </c>
      <c r="J4470">
        <v>840</v>
      </c>
      <c r="K4470" t="s">
        <v>7337</v>
      </c>
      <c r="L4470">
        <v>0</v>
      </c>
      <c r="M4470" t="s">
        <v>5520</v>
      </c>
      <c r="N4470">
        <v>27125.62</v>
      </c>
      <c r="O4470">
        <v>0</v>
      </c>
      <c r="P4470">
        <v>0</v>
      </c>
      <c r="Q4470">
        <v>0</v>
      </c>
      <c r="R4470">
        <v>0</v>
      </c>
      <c r="S4470">
        <v>27125.62</v>
      </c>
    </row>
    <row r="4471" spans="1:19" x14ac:dyDescent="0.35">
      <c r="A4471">
        <v>2024</v>
      </c>
      <c r="B4471" t="s">
        <v>5671</v>
      </c>
      <c r="C4471">
        <v>12</v>
      </c>
      <c r="D4471">
        <v>2</v>
      </c>
      <c r="E4471">
        <v>9</v>
      </c>
      <c r="F4471" t="s">
        <v>327</v>
      </c>
      <c r="G4471" t="s">
        <v>5933</v>
      </c>
      <c r="H4471">
        <v>7</v>
      </c>
      <c r="I4471">
        <v>102086</v>
      </c>
      <c r="J4471">
        <v>840</v>
      </c>
      <c r="K4471" t="s">
        <v>7337</v>
      </c>
      <c r="L4471">
        <v>0</v>
      </c>
      <c r="M4471" t="s">
        <v>5520</v>
      </c>
      <c r="N4471">
        <v>29504.12</v>
      </c>
      <c r="O4471">
        <v>20817.849999999999</v>
      </c>
      <c r="P4471">
        <v>0</v>
      </c>
      <c r="Q4471">
        <v>9089.2999999999993</v>
      </c>
      <c r="R4471">
        <v>0</v>
      </c>
      <c r="S4471">
        <v>41232.67</v>
      </c>
    </row>
    <row r="4472" spans="1:19" x14ac:dyDescent="0.35">
      <c r="A4472">
        <v>2024</v>
      </c>
      <c r="B4472" t="s">
        <v>5671</v>
      </c>
      <c r="C4472">
        <v>12</v>
      </c>
      <c r="D4472">
        <v>2</v>
      </c>
      <c r="E4472">
        <v>10</v>
      </c>
      <c r="F4472" t="s">
        <v>530</v>
      </c>
      <c r="G4472" t="s">
        <v>5934</v>
      </c>
      <c r="H4472">
        <v>7</v>
      </c>
      <c r="I4472">
        <v>102086</v>
      </c>
      <c r="J4472">
        <v>5</v>
      </c>
      <c r="K4472" t="s">
        <v>7336</v>
      </c>
      <c r="L4472">
        <v>0</v>
      </c>
      <c r="M4472" t="s">
        <v>5520</v>
      </c>
      <c r="N4472">
        <v>59138</v>
      </c>
      <c r="O4472">
        <v>32797.83</v>
      </c>
      <c r="P4472">
        <v>0</v>
      </c>
      <c r="Q4472">
        <v>23842.28</v>
      </c>
      <c r="R4472">
        <v>0</v>
      </c>
      <c r="S4472">
        <v>68093.55</v>
      </c>
    </row>
    <row r="4473" spans="1:19" x14ac:dyDescent="0.35">
      <c r="A4473">
        <v>2024</v>
      </c>
      <c r="B4473" t="s">
        <v>5671</v>
      </c>
      <c r="C4473">
        <v>12</v>
      </c>
      <c r="D4473">
        <v>2</v>
      </c>
      <c r="E4473">
        <v>11</v>
      </c>
      <c r="F4473" t="s">
        <v>442</v>
      </c>
      <c r="G4473" t="s">
        <v>6449</v>
      </c>
      <c r="H4473">
        <v>7</v>
      </c>
      <c r="I4473">
        <v>102086</v>
      </c>
      <c r="J4473">
        <v>4</v>
      </c>
      <c r="K4473" t="s">
        <v>7336</v>
      </c>
      <c r="L4473">
        <v>0</v>
      </c>
      <c r="M4473" t="s">
        <v>5520</v>
      </c>
      <c r="N4473">
        <v>63134.32</v>
      </c>
      <c r="O4473">
        <v>0</v>
      </c>
      <c r="P4473">
        <v>0</v>
      </c>
      <c r="Q4473">
        <v>4024.6</v>
      </c>
      <c r="R4473">
        <v>0</v>
      </c>
      <c r="S4473">
        <v>59109.72</v>
      </c>
    </row>
    <row r="4474" spans="1:19" x14ac:dyDescent="0.35">
      <c r="A4474">
        <v>2024</v>
      </c>
      <c r="B4474" t="s">
        <v>5671</v>
      </c>
      <c r="C4474">
        <v>12</v>
      </c>
      <c r="D4474">
        <v>2</v>
      </c>
      <c r="E4474">
        <v>12</v>
      </c>
      <c r="F4474" t="s">
        <v>278</v>
      </c>
      <c r="G4474" t="s">
        <v>5935</v>
      </c>
      <c r="H4474">
        <v>7</v>
      </c>
      <c r="I4474">
        <v>102086</v>
      </c>
      <c r="J4474">
        <v>840</v>
      </c>
      <c r="K4474" t="s">
        <v>7337</v>
      </c>
      <c r="L4474">
        <v>0</v>
      </c>
      <c r="M4474" t="s">
        <v>5520</v>
      </c>
      <c r="N4474">
        <v>36413.51</v>
      </c>
      <c r="O4474">
        <v>0</v>
      </c>
      <c r="P4474">
        <v>0</v>
      </c>
      <c r="Q4474">
        <v>0</v>
      </c>
      <c r="R4474">
        <v>0</v>
      </c>
      <c r="S4474">
        <v>36413.51</v>
      </c>
    </row>
    <row r="4475" spans="1:19" x14ac:dyDescent="0.35">
      <c r="A4475">
        <v>2024</v>
      </c>
      <c r="B4475" t="s">
        <v>5671</v>
      </c>
      <c r="C4475">
        <v>12</v>
      </c>
      <c r="D4475">
        <v>2</v>
      </c>
      <c r="E4475">
        <v>13</v>
      </c>
      <c r="F4475" t="s">
        <v>531</v>
      </c>
      <c r="G4475" t="s">
        <v>7066</v>
      </c>
      <c r="H4475">
        <v>7</v>
      </c>
      <c r="I4475">
        <v>102086</v>
      </c>
      <c r="J4475">
        <v>840</v>
      </c>
      <c r="K4475" t="s">
        <v>7337</v>
      </c>
      <c r="L4475">
        <v>0</v>
      </c>
      <c r="M4475" t="s">
        <v>5520</v>
      </c>
      <c r="N4475">
        <v>34671.870000000003</v>
      </c>
      <c r="O4475">
        <v>4375.3100000000004</v>
      </c>
      <c r="P4475">
        <v>0</v>
      </c>
      <c r="Q4475">
        <v>2567.48</v>
      </c>
      <c r="R4475">
        <v>0</v>
      </c>
      <c r="S4475">
        <v>36479.699999999997</v>
      </c>
    </row>
    <row r="4476" spans="1:19" x14ac:dyDescent="0.35">
      <c r="A4476">
        <v>2024</v>
      </c>
      <c r="B4476" t="s">
        <v>5671</v>
      </c>
      <c r="C4476">
        <v>12</v>
      </c>
      <c r="D4476">
        <v>2</v>
      </c>
      <c r="E4476">
        <v>14</v>
      </c>
      <c r="F4476" t="s">
        <v>125</v>
      </c>
      <c r="G4476" t="s">
        <v>5672</v>
      </c>
      <c r="H4476">
        <v>7</v>
      </c>
      <c r="I4476">
        <v>102086</v>
      </c>
      <c r="J4476">
        <v>6</v>
      </c>
      <c r="K4476" t="s">
        <v>7336</v>
      </c>
      <c r="L4476">
        <v>0</v>
      </c>
      <c r="M4476" t="s">
        <v>5520</v>
      </c>
      <c r="N4476">
        <v>56428.44</v>
      </c>
      <c r="O4476">
        <v>0</v>
      </c>
      <c r="P4476">
        <v>0</v>
      </c>
      <c r="Q4476">
        <v>2177.15</v>
      </c>
      <c r="R4476">
        <v>0</v>
      </c>
      <c r="S4476">
        <v>54251.29</v>
      </c>
    </row>
    <row r="4477" spans="1:19" x14ac:dyDescent="0.35">
      <c r="A4477">
        <v>2024</v>
      </c>
      <c r="B4477" t="s">
        <v>6304</v>
      </c>
      <c r="C4477">
        <v>13</v>
      </c>
      <c r="D4477">
        <v>2</v>
      </c>
      <c r="E4477">
        <v>1</v>
      </c>
      <c r="F4477" t="s">
        <v>500</v>
      </c>
      <c r="G4477" t="s">
        <v>7151</v>
      </c>
      <c r="H4477">
        <v>7</v>
      </c>
      <c r="I4477">
        <v>102086</v>
      </c>
      <c r="J4477">
        <v>840</v>
      </c>
      <c r="K4477" t="s">
        <v>7336</v>
      </c>
      <c r="L4477">
        <v>0</v>
      </c>
      <c r="M4477" t="s">
        <v>5520</v>
      </c>
      <c r="N4477">
        <v>26404.37</v>
      </c>
      <c r="O4477">
        <v>735.05</v>
      </c>
      <c r="P4477">
        <v>0</v>
      </c>
      <c r="Q4477">
        <v>0</v>
      </c>
      <c r="R4477">
        <v>0</v>
      </c>
      <c r="S4477">
        <v>27139.42</v>
      </c>
    </row>
    <row r="4478" spans="1:19" x14ac:dyDescent="0.35">
      <c r="A4478">
        <v>2024</v>
      </c>
      <c r="B4478" t="s">
        <v>6304</v>
      </c>
      <c r="C4478">
        <v>13</v>
      </c>
      <c r="D4478">
        <v>2</v>
      </c>
      <c r="E4478">
        <v>2</v>
      </c>
      <c r="F4478" t="s">
        <v>532</v>
      </c>
      <c r="G4478" t="s">
        <v>6815</v>
      </c>
      <c r="H4478">
        <v>7</v>
      </c>
      <c r="I4478">
        <v>102086</v>
      </c>
      <c r="J4478">
        <v>840</v>
      </c>
      <c r="K4478" t="s">
        <v>7336</v>
      </c>
      <c r="L4478">
        <v>0</v>
      </c>
      <c r="M4478" t="s">
        <v>5520</v>
      </c>
      <c r="N4478">
        <v>34915.86</v>
      </c>
      <c r="O4478">
        <v>921.75</v>
      </c>
      <c r="P4478">
        <v>0</v>
      </c>
      <c r="Q4478">
        <v>0</v>
      </c>
      <c r="R4478">
        <v>0</v>
      </c>
      <c r="S4478">
        <v>35837.61</v>
      </c>
    </row>
    <row r="4479" spans="1:19" x14ac:dyDescent="0.35">
      <c r="A4479">
        <v>2024</v>
      </c>
      <c r="B4479" t="s">
        <v>6304</v>
      </c>
      <c r="C4479">
        <v>13</v>
      </c>
      <c r="D4479">
        <v>2</v>
      </c>
      <c r="E4479">
        <v>3</v>
      </c>
      <c r="F4479" t="s">
        <v>527</v>
      </c>
      <c r="G4479" t="s">
        <v>6375</v>
      </c>
      <c r="H4479">
        <v>7</v>
      </c>
      <c r="I4479">
        <v>102086</v>
      </c>
      <c r="J4479">
        <v>840</v>
      </c>
      <c r="K4479" t="s">
        <v>7336</v>
      </c>
      <c r="L4479">
        <v>0</v>
      </c>
      <c r="M4479" t="s">
        <v>5520</v>
      </c>
      <c r="N4479">
        <v>2051.9899999999998</v>
      </c>
      <c r="O4479">
        <v>0</v>
      </c>
      <c r="P4479">
        <v>0</v>
      </c>
      <c r="Q4479">
        <v>0</v>
      </c>
      <c r="R4479">
        <v>0</v>
      </c>
      <c r="S4479">
        <v>2051.9899999999998</v>
      </c>
    </row>
    <row r="4480" spans="1:19" x14ac:dyDescent="0.35">
      <c r="A4480">
        <v>2024</v>
      </c>
      <c r="B4480" t="s">
        <v>6304</v>
      </c>
      <c r="C4480">
        <v>13</v>
      </c>
      <c r="D4480">
        <v>2</v>
      </c>
      <c r="E4480">
        <v>4</v>
      </c>
      <c r="F4480" t="s">
        <v>480</v>
      </c>
      <c r="G4480" t="s">
        <v>6305</v>
      </c>
      <c r="H4480">
        <v>7</v>
      </c>
      <c r="I4480">
        <v>102086</v>
      </c>
      <c r="J4480">
        <v>4</v>
      </c>
      <c r="K4480" t="s">
        <v>7336</v>
      </c>
      <c r="L4480">
        <v>0</v>
      </c>
      <c r="M4480" t="s">
        <v>5520</v>
      </c>
      <c r="N4480">
        <v>19695.72</v>
      </c>
      <c r="O4480">
        <v>1918.6</v>
      </c>
      <c r="P4480">
        <v>0</v>
      </c>
      <c r="Q4480">
        <v>1460.24</v>
      </c>
      <c r="R4480">
        <v>0</v>
      </c>
      <c r="S4480">
        <v>20154.080000000002</v>
      </c>
    </row>
    <row r="4481" spans="1:19" x14ac:dyDescent="0.35">
      <c r="A4481">
        <v>2024</v>
      </c>
      <c r="B4481" t="s">
        <v>6304</v>
      </c>
      <c r="C4481">
        <v>13</v>
      </c>
      <c r="D4481">
        <v>2</v>
      </c>
      <c r="E4481">
        <v>5</v>
      </c>
      <c r="F4481" t="s">
        <v>377</v>
      </c>
      <c r="G4481" t="s">
        <v>6378</v>
      </c>
      <c r="H4481">
        <v>7</v>
      </c>
      <c r="I4481">
        <v>102086</v>
      </c>
      <c r="J4481">
        <v>840</v>
      </c>
      <c r="K4481" t="s">
        <v>7336</v>
      </c>
      <c r="L4481">
        <v>0</v>
      </c>
      <c r="M4481" t="s">
        <v>5520</v>
      </c>
      <c r="N4481">
        <v>4906.09</v>
      </c>
      <c r="O4481">
        <v>0</v>
      </c>
      <c r="P4481">
        <v>0</v>
      </c>
      <c r="Q4481">
        <v>50</v>
      </c>
      <c r="R4481">
        <v>0</v>
      </c>
      <c r="S4481">
        <v>4856.09</v>
      </c>
    </row>
    <row r="4482" spans="1:19" x14ac:dyDescent="0.35">
      <c r="A4482">
        <v>2024</v>
      </c>
      <c r="B4482" t="s">
        <v>6304</v>
      </c>
      <c r="C4482">
        <v>13</v>
      </c>
      <c r="D4482">
        <v>2</v>
      </c>
      <c r="E4482">
        <v>6</v>
      </c>
      <c r="F4482" t="s">
        <v>533</v>
      </c>
      <c r="G4482" t="s">
        <v>6379</v>
      </c>
      <c r="H4482">
        <v>7</v>
      </c>
      <c r="I4482">
        <v>102086</v>
      </c>
      <c r="J4482">
        <v>840</v>
      </c>
      <c r="K4482" t="s">
        <v>7336</v>
      </c>
      <c r="L4482">
        <v>0</v>
      </c>
      <c r="M4482" t="s">
        <v>5520</v>
      </c>
      <c r="N4482">
        <v>25437.31</v>
      </c>
      <c r="O4482">
        <v>851.21</v>
      </c>
      <c r="P4482">
        <v>0</v>
      </c>
      <c r="Q4482">
        <v>275</v>
      </c>
      <c r="R4482">
        <v>0</v>
      </c>
      <c r="S4482">
        <v>26013.52</v>
      </c>
    </row>
    <row r="4483" spans="1:19" x14ac:dyDescent="0.35">
      <c r="A4483">
        <v>2024</v>
      </c>
      <c r="B4483" t="s">
        <v>6304</v>
      </c>
      <c r="C4483">
        <v>13</v>
      </c>
      <c r="D4483">
        <v>2</v>
      </c>
      <c r="E4483">
        <v>7</v>
      </c>
      <c r="F4483" t="s">
        <v>534</v>
      </c>
      <c r="G4483" t="s">
        <v>6380</v>
      </c>
      <c r="H4483">
        <v>7</v>
      </c>
      <c r="I4483">
        <v>102086</v>
      </c>
      <c r="J4483">
        <v>840</v>
      </c>
      <c r="K4483" t="s">
        <v>7336</v>
      </c>
      <c r="L4483">
        <v>0</v>
      </c>
      <c r="M4483" t="s">
        <v>5520</v>
      </c>
      <c r="N4483">
        <v>22772.59</v>
      </c>
      <c r="O4483">
        <v>6014.67</v>
      </c>
      <c r="P4483">
        <v>0</v>
      </c>
      <c r="Q4483">
        <v>1320.75</v>
      </c>
      <c r="R4483">
        <v>0</v>
      </c>
      <c r="S4483">
        <v>27466.51</v>
      </c>
    </row>
    <row r="4484" spans="1:19" x14ac:dyDescent="0.35">
      <c r="A4484">
        <v>2024</v>
      </c>
      <c r="B4484" t="s">
        <v>6304</v>
      </c>
      <c r="C4484">
        <v>13</v>
      </c>
      <c r="D4484">
        <v>2</v>
      </c>
      <c r="E4484">
        <v>8</v>
      </c>
      <c r="F4484" t="s">
        <v>278</v>
      </c>
      <c r="G4484" t="s">
        <v>6381</v>
      </c>
      <c r="H4484">
        <v>7</v>
      </c>
      <c r="I4484">
        <v>102086</v>
      </c>
      <c r="J4484">
        <v>840</v>
      </c>
      <c r="K4484" t="s">
        <v>7336</v>
      </c>
      <c r="L4484">
        <v>0</v>
      </c>
      <c r="M4484" t="s">
        <v>5520</v>
      </c>
      <c r="N4484">
        <v>12939.92</v>
      </c>
      <c r="O4484">
        <v>1.1399999999999999</v>
      </c>
      <c r="P4484">
        <v>0</v>
      </c>
      <c r="Q4484">
        <v>46.24</v>
      </c>
      <c r="R4484">
        <v>0</v>
      </c>
      <c r="S4484">
        <v>12894.82</v>
      </c>
    </row>
    <row r="4485" spans="1:19" x14ac:dyDescent="0.35">
      <c r="A4485">
        <v>2024</v>
      </c>
      <c r="B4485" t="s">
        <v>6304</v>
      </c>
      <c r="C4485">
        <v>13</v>
      </c>
      <c r="D4485">
        <v>2</v>
      </c>
      <c r="E4485">
        <v>9</v>
      </c>
      <c r="F4485" t="s">
        <v>535</v>
      </c>
      <c r="G4485" t="s">
        <v>6382</v>
      </c>
      <c r="H4485">
        <v>7</v>
      </c>
      <c r="I4485">
        <v>102086</v>
      </c>
      <c r="J4485">
        <v>840</v>
      </c>
      <c r="K4485" t="s">
        <v>7336</v>
      </c>
      <c r="L4485">
        <v>0</v>
      </c>
      <c r="M4485" t="s">
        <v>5520</v>
      </c>
      <c r="N4485">
        <v>15257.31</v>
      </c>
      <c r="O4485">
        <v>1960.37</v>
      </c>
      <c r="P4485">
        <v>0</v>
      </c>
      <c r="Q4485">
        <v>300</v>
      </c>
      <c r="R4485">
        <v>0</v>
      </c>
      <c r="S4485">
        <v>16917.68</v>
      </c>
    </row>
    <row r="4486" spans="1:19" x14ac:dyDescent="0.35">
      <c r="A4486">
        <v>2024</v>
      </c>
      <c r="B4486" t="s">
        <v>6177</v>
      </c>
      <c r="C4486">
        <v>14</v>
      </c>
      <c r="D4486">
        <v>2</v>
      </c>
      <c r="E4486">
        <v>1</v>
      </c>
      <c r="F4486" t="s">
        <v>536</v>
      </c>
      <c r="G4486" t="s">
        <v>6546</v>
      </c>
      <c r="H4486">
        <v>7</v>
      </c>
      <c r="I4486">
        <v>102086</v>
      </c>
      <c r="J4486">
        <v>4</v>
      </c>
      <c r="K4486" t="s">
        <v>7336</v>
      </c>
      <c r="L4486">
        <v>0</v>
      </c>
      <c r="M4486" t="s">
        <v>5520</v>
      </c>
      <c r="N4486">
        <v>21044.560000000001</v>
      </c>
      <c r="O4486">
        <v>6604.22</v>
      </c>
      <c r="P4486">
        <v>0</v>
      </c>
      <c r="Q4486">
        <v>4292</v>
      </c>
      <c r="R4486">
        <v>0</v>
      </c>
      <c r="S4486">
        <v>23356.78</v>
      </c>
    </row>
    <row r="4487" spans="1:19" x14ac:dyDescent="0.35">
      <c r="A4487">
        <v>2024</v>
      </c>
      <c r="B4487" t="s">
        <v>6177</v>
      </c>
      <c r="C4487">
        <v>14</v>
      </c>
      <c r="D4487">
        <v>2</v>
      </c>
      <c r="E4487">
        <v>2</v>
      </c>
      <c r="F4487" t="s">
        <v>537</v>
      </c>
      <c r="G4487" t="s">
        <v>6547</v>
      </c>
      <c r="H4487">
        <v>7</v>
      </c>
      <c r="I4487">
        <v>102086</v>
      </c>
      <c r="J4487">
        <v>4</v>
      </c>
      <c r="K4487" t="s">
        <v>7336</v>
      </c>
      <c r="L4487">
        <v>0</v>
      </c>
      <c r="M4487" t="s">
        <v>5520</v>
      </c>
      <c r="N4487">
        <v>21184.63</v>
      </c>
      <c r="O4487">
        <v>0</v>
      </c>
      <c r="P4487">
        <v>0</v>
      </c>
      <c r="Q4487">
        <v>0</v>
      </c>
      <c r="R4487">
        <v>0</v>
      </c>
      <c r="S4487">
        <v>21184.63</v>
      </c>
    </row>
    <row r="4488" spans="1:19" x14ac:dyDescent="0.35">
      <c r="A4488">
        <v>2024</v>
      </c>
      <c r="B4488" t="s">
        <v>6177</v>
      </c>
      <c r="C4488">
        <v>14</v>
      </c>
      <c r="D4488">
        <v>2</v>
      </c>
      <c r="E4488">
        <v>4</v>
      </c>
      <c r="F4488" t="s">
        <v>369</v>
      </c>
      <c r="G4488" t="s">
        <v>7109</v>
      </c>
      <c r="H4488">
        <v>7</v>
      </c>
      <c r="I4488">
        <v>102086</v>
      </c>
      <c r="J4488">
        <v>3</v>
      </c>
      <c r="K4488" t="s">
        <v>7336</v>
      </c>
      <c r="L4488">
        <v>0</v>
      </c>
      <c r="M4488" t="s">
        <v>5520</v>
      </c>
      <c r="N4488">
        <v>6494.87</v>
      </c>
      <c r="O4488">
        <v>0</v>
      </c>
      <c r="P4488">
        <v>0</v>
      </c>
      <c r="Q4488">
        <v>0</v>
      </c>
      <c r="R4488">
        <v>0</v>
      </c>
      <c r="S4488">
        <v>6494.87</v>
      </c>
    </row>
    <row r="4489" spans="1:19" x14ac:dyDescent="0.35">
      <c r="A4489">
        <v>2024</v>
      </c>
      <c r="B4489" t="s">
        <v>6177</v>
      </c>
      <c r="C4489">
        <v>14</v>
      </c>
      <c r="D4489">
        <v>2</v>
      </c>
      <c r="E4489">
        <v>8</v>
      </c>
      <c r="F4489" t="s">
        <v>455</v>
      </c>
      <c r="G4489" t="s">
        <v>6548</v>
      </c>
      <c r="H4489">
        <v>7</v>
      </c>
      <c r="I4489">
        <v>102086</v>
      </c>
      <c r="J4489">
        <v>4</v>
      </c>
      <c r="K4489" t="s">
        <v>7336</v>
      </c>
      <c r="L4489">
        <v>0</v>
      </c>
      <c r="M4489" t="s">
        <v>5520</v>
      </c>
      <c r="N4489">
        <v>43716.62</v>
      </c>
      <c r="O4489">
        <v>0</v>
      </c>
      <c r="P4489">
        <v>0</v>
      </c>
      <c r="Q4489">
        <v>0</v>
      </c>
      <c r="R4489">
        <v>0</v>
      </c>
      <c r="S4489">
        <v>43716.62</v>
      </c>
    </row>
    <row r="4490" spans="1:19" x14ac:dyDescent="0.35">
      <c r="A4490">
        <v>2024</v>
      </c>
      <c r="B4490" t="s">
        <v>6177</v>
      </c>
      <c r="C4490">
        <v>14</v>
      </c>
      <c r="D4490">
        <v>2</v>
      </c>
      <c r="E4490">
        <v>9</v>
      </c>
      <c r="F4490" t="s">
        <v>541</v>
      </c>
      <c r="G4490" t="s">
        <v>7101</v>
      </c>
      <c r="H4490">
        <v>7</v>
      </c>
      <c r="I4490">
        <v>102086</v>
      </c>
      <c r="J4490">
        <v>102086</v>
      </c>
      <c r="K4490" t="s">
        <v>7336</v>
      </c>
      <c r="L4490">
        <v>0</v>
      </c>
      <c r="M4490" t="s">
        <v>5520</v>
      </c>
      <c r="N4490">
        <v>59827.67</v>
      </c>
      <c r="O4490">
        <v>9312.2800000000007</v>
      </c>
      <c r="P4490">
        <v>0</v>
      </c>
      <c r="Q4490">
        <v>4024.73</v>
      </c>
      <c r="R4490">
        <v>0</v>
      </c>
      <c r="S4490">
        <v>65115.22</v>
      </c>
    </row>
    <row r="4491" spans="1:19" x14ac:dyDescent="0.35">
      <c r="A4491">
        <v>2024</v>
      </c>
      <c r="B4491" t="s">
        <v>6177</v>
      </c>
      <c r="C4491">
        <v>14</v>
      </c>
      <c r="D4491">
        <v>2</v>
      </c>
      <c r="E4491">
        <v>10</v>
      </c>
      <c r="F4491" t="s">
        <v>125</v>
      </c>
      <c r="G4491" t="s">
        <v>6179</v>
      </c>
      <c r="H4491">
        <v>7</v>
      </c>
      <c r="I4491">
        <v>102086</v>
      </c>
      <c r="J4491">
        <v>840</v>
      </c>
      <c r="K4491" t="s">
        <v>7337</v>
      </c>
      <c r="L4491">
        <v>0</v>
      </c>
      <c r="M4491" t="s">
        <v>5520</v>
      </c>
      <c r="N4491">
        <v>215496.23</v>
      </c>
      <c r="O4491">
        <v>199238.29</v>
      </c>
      <c r="P4491">
        <v>0</v>
      </c>
      <c r="Q4491">
        <v>177117.9</v>
      </c>
      <c r="R4491">
        <v>0</v>
      </c>
      <c r="S4491">
        <v>237616.62</v>
      </c>
    </row>
    <row r="4492" spans="1:19" x14ac:dyDescent="0.35">
      <c r="A4492">
        <v>2024</v>
      </c>
      <c r="B4492" t="s">
        <v>5673</v>
      </c>
      <c r="C4492">
        <v>15</v>
      </c>
      <c r="D4492">
        <v>2</v>
      </c>
      <c r="E4492">
        <v>1</v>
      </c>
      <c r="F4492" t="s">
        <v>542</v>
      </c>
      <c r="G4492" t="s">
        <v>6549</v>
      </c>
      <c r="H4492">
        <v>7</v>
      </c>
      <c r="I4492">
        <v>102086</v>
      </c>
      <c r="J4492">
        <v>5</v>
      </c>
      <c r="K4492" t="s">
        <v>7336</v>
      </c>
      <c r="L4492">
        <v>0</v>
      </c>
      <c r="M4492" t="s">
        <v>5520</v>
      </c>
      <c r="N4492">
        <v>8216.7999999999993</v>
      </c>
      <c r="O4492">
        <v>0</v>
      </c>
      <c r="P4492">
        <v>0</v>
      </c>
      <c r="Q4492">
        <v>0</v>
      </c>
      <c r="R4492">
        <v>0</v>
      </c>
      <c r="S4492">
        <v>8216.7999999999993</v>
      </c>
    </row>
    <row r="4493" spans="1:19" x14ac:dyDescent="0.35">
      <c r="A4493">
        <v>2024</v>
      </c>
      <c r="B4493" t="s">
        <v>5673</v>
      </c>
      <c r="C4493">
        <v>15</v>
      </c>
      <c r="D4493">
        <v>2</v>
      </c>
      <c r="E4493">
        <v>2</v>
      </c>
      <c r="F4493" t="s">
        <v>391</v>
      </c>
      <c r="G4493" t="s">
        <v>6550</v>
      </c>
      <c r="H4493">
        <v>7</v>
      </c>
      <c r="I4493">
        <v>102086</v>
      </c>
      <c r="J4493">
        <v>6</v>
      </c>
      <c r="K4493" t="s">
        <v>7336</v>
      </c>
      <c r="L4493">
        <v>0</v>
      </c>
      <c r="M4493" t="s">
        <v>5520</v>
      </c>
      <c r="N4493">
        <v>4241.5200000000004</v>
      </c>
      <c r="O4493">
        <v>5426.16</v>
      </c>
      <c r="P4493">
        <v>0</v>
      </c>
      <c r="Q4493">
        <v>6352.51</v>
      </c>
      <c r="R4493">
        <v>0</v>
      </c>
      <c r="S4493">
        <v>3315.17</v>
      </c>
    </row>
    <row r="4494" spans="1:19" x14ac:dyDescent="0.35">
      <c r="A4494">
        <v>2024</v>
      </c>
      <c r="B4494" t="s">
        <v>5673</v>
      </c>
      <c r="C4494">
        <v>15</v>
      </c>
      <c r="D4494">
        <v>2</v>
      </c>
      <c r="E4494">
        <v>3</v>
      </c>
      <c r="F4494" t="s">
        <v>354</v>
      </c>
      <c r="G4494" t="s">
        <v>6551</v>
      </c>
      <c r="H4494">
        <v>7</v>
      </c>
      <c r="I4494">
        <v>102086</v>
      </c>
      <c r="J4494">
        <v>5</v>
      </c>
      <c r="K4494" t="s">
        <v>7336</v>
      </c>
      <c r="L4494">
        <v>0</v>
      </c>
      <c r="M4494" t="s">
        <v>5520</v>
      </c>
      <c r="N4494">
        <v>9804.8799999999992</v>
      </c>
      <c r="O4494">
        <v>7235.85</v>
      </c>
      <c r="P4494">
        <v>0</v>
      </c>
      <c r="Q4494">
        <v>8621.58</v>
      </c>
      <c r="R4494">
        <v>0</v>
      </c>
      <c r="S4494">
        <v>8419.15</v>
      </c>
    </row>
    <row r="4495" spans="1:19" x14ac:dyDescent="0.35">
      <c r="A4495">
        <v>2024</v>
      </c>
      <c r="B4495" t="s">
        <v>5673</v>
      </c>
      <c r="C4495">
        <v>15</v>
      </c>
      <c r="D4495">
        <v>2</v>
      </c>
      <c r="E4495">
        <v>4</v>
      </c>
      <c r="F4495" t="s">
        <v>369</v>
      </c>
      <c r="G4495" t="s">
        <v>5674</v>
      </c>
      <c r="H4495">
        <v>7</v>
      </c>
      <c r="I4495">
        <v>102086</v>
      </c>
      <c r="J4495">
        <v>840</v>
      </c>
      <c r="K4495" t="s">
        <v>7336</v>
      </c>
      <c r="L4495">
        <v>0</v>
      </c>
      <c r="M4495" t="s">
        <v>5520</v>
      </c>
      <c r="N4495">
        <v>21823.14</v>
      </c>
      <c r="O4495">
        <v>0</v>
      </c>
      <c r="P4495">
        <v>0</v>
      </c>
      <c r="Q4495">
        <v>1250</v>
      </c>
      <c r="R4495">
        <v>0</v>
      </c>
      <c r="S4495">
        <v>20573.14</v>
      </c>
    </row>
    <row r="4496" spans="1:19" x14ac:dyDescent="0.35">
      <c r="A4496">
        <v>2024</v>
      </c>
      <c r="B4496" t="s">
        <v>5673</v>
      </c>
      <c r="C4496">
        <v>15</v>
      </c>
      <c r="D4496">
        <v>2</v>
      </c>
      <c r="E4496">
        <v>5</v>
      </c>
      <c r="F4496" t="s">
        <v>543</v>
      </c>
      <c r="G4496" t="s">
        <v>6552</v>
      </c>
      <c r="H4496">
        <v>7</v>
      </c>
      <c r="I4496">
        <v>102086</v>
      </c>
      <c r="J4496">
        <v>5</v>
      </c>
      <c r="K4496" t="s">
        <v>7336</v>
      </c>
      <c r="L4496">
        <v>0</v>
      </c>
      <c r="M4496" t="s">
        <v>5520</v>
      </c>
      <c r="N4496">
        <v>70073.47</v>
      </c>
      <c r="O4496">
        <v>2190.8000000000002</v>
      </c>
      <c r="P4496">
        <v>0</v>
      </c>
      <c r="Q4496">
        <v>5226.5</v>
      </c>
      <c r="R4496">
        <v>0</v>
      </c>
      <c r="S4496">
        <v>67037.77</v>
      </c>
    </row>
    <row r="4497" spans="1:19" x14ac:dyDescent="0.35">
      <c r="A4497">
        <v>2024</v>
      </c>
      <c r="B4497" t="s">
        <v>5673</v>
      </c>
      <c r="C4497">
        <v>15</v>
      </c>
      <c r="D4497">
        <v>2</v>
      </c>
      <c r="E4497">
        <v>6</v>
      </c>
      <c r="F4497" t="s">
        <v>300</v>
      </c>
      <c r="G4497" t="s">
        <v>6553</v>
      </c>
      <c r="H4497">
        <v>7</v>
      </c>
      <c r="I4497">
        <v>102086</v>
      </c>
      <c r="J4497">
        <v>840</v>
      </c>
      <c r="K4497" t="s">
        <v>7336</v>
      </c>
      <c r="L4497">
        <v>0</v>
      </c>
      <c r="M4497" t="s">
        <v>5520</v>
      </c>
      <c r="N4497">
        <v>11747.01</v>
      </c>
      <c r="O4497">
        <v>2719.78</v>
      </c>
      <c r="P4497">
        <v>0</v>
      </c>
      <c r="Q4497">
        <v>2372.31</v>
      </c>
      <c r="R4497">
        <v>0</v>
      </c>
      <c r="S4497">
        <v>12094.48</v>
      </c>
    </row>
    <row r="4498" spans="1:19" x14ac:dyDescent="0.35">
      <c r="A4498">
        <v>2024</v>
      </c>
      <c r="B4498" t="s">
        <v>5673</v>
      </c>
      <c r="C4498">
        <v>15</v>
      </c>
      <c r="D4498">
        <v>2</v>
      </c>
      <c r="E4498">
        <v>7</v>
      </c>
      <c r="F4498" t="s">
        <v>544</v>
      </c>
      <c r="G4498" t="s">
        <v>5709</v>
      </c>
      <c r="H4498">
        <v>7</v>
      </c>
      <c r="I4498">
        <v>102086</v>
      </c>
      <c r="J4498">
        <v>4</v>
      </c>
      <c r="K4498" t="s">
        <v>7336</v>
      </c>
      <c r="L4498">
        <v>0</v>
      </c>
      <c r="M4498" t="s">
        <v>5520</v>
      </c>
      <c r="N4498">
        <v>12273.65</v>
      </c>
      <c r="O4498">
        <v>635.41999999999996</v>
      </c>
      <c r="P4498">
        <v>0</v>
      </c>
      <c r="Q4498">
        <v>901.41</v>
      </c>
      <c r="R4498">
        <v>0</v>
      </c>
      <c r="S4498">
        <v>12007.66</v>
      </c>
    </row>
    <row r="4499" spans="1:19" x14ac:dyDescent="0.35">
      <c r="A4499">
        <v>2024</v>
      </c>
      <c r="B4499" t="s">
        <v>5673</v>
      </c>
      <c r="C4499">
        <v>15</v>
      </c>
      <c r="D4499">
        <v>2</v>
      </c>
      <c r="E4499">
        <v>8</v>
      </c>
      <c r="F4499" t="s">
        <v>545</v>
      </c>
      <c r="G4499" t="s">
        <v>6554</v>
      </c>
      <c r="H4499">
        <v>7</v>
      </c>
      <c r="I4499">
        <v>102086</v>
      </c>
      <c r="J4499">
        <v>4</v>
      </c>
      <c r="K4499" t="s">
        <v>7336</v>
      </c>
      <c r="L4499">
        <v>0</v>
      </c>
      <c r="M4499" t="s">
        <v>5520</v>
      </c>
      <c r="N4499">
        <v>29743.95</v>
      </c>
      <c r="O4499">
        <v>14712.98</v>
      </c>
      <c r="P4499">
        <v>0</v>
      </c>
      <c r="Q4499">
        <v>21491.48</v>
      </c>
      <c r="R4499">
        <v>0</v>
      </c>
      <c r="S4499">
        <v>22965.45</v>
      </c>
    </row>
    <row r="4500" spans="1:19" x14ac:dyDescent="0.35">
      <c r="A4500">
        <v>2024</v>
      </c>
      <c r="B4500" t="s">
        <v>5673</v>
      </c>
      <c r="C4500">
        <v>15</v>
      </c>
      <c r="D4500">
        <v>2</v>
      </c>
      <c r="E4500">
        <v>9</v>
      </c>
      <c r="F4500" t="s">
        <v>546</v>
      </c>
      <c r="G4500" t="s">
        <v>6555</v>
      </c>
      <c r="H4500">
        <v>7</v>
      </c>
      <c r="I4500">
        <v>102086</v>
      </c>
      <c r="J4500">
        <v>4</v>
      </c>
      <c r="K4500" t="s">
        <v>7336</v>
      </c>
      <c r="L4500">
        <v>0</v>
      </c>
      <c r="M4500" t="s">
        <v>5520</v>
      </c>
      <c r="N4500">
        <v>21093.21</v>
      </c>
      <c r="O4500">
        <v>859.49</v>
      </c>
      <c r="P4500">
        <v>0</v>
      </c>
      <c r="Q4500">
        <v>4988.96</v>
      </c>
      <c r="R4500">
        <v>0</v>
      </c>
      <c r="S4500">
        <v>16963.740000000002</v>
      </c>
    </row>
    <row r="4501" spans="1:19" x14ac:dyDescent="0.35">
      <c r="A4501">
        <v>2024</v>
      </c>
      <c r="B4501" t="s">
        <v>5673</v>
      </c>
      <c r="C4501">
        <v>15</v>
      </c>
      <c r="D4501">
        <v>2</v>
      </c>
      <c r="E4501">
        <v>11</v>
      </c>
      <c r="F4501" t="s">
        <v>548</v>
      </c>
      <c r="G4501" t="s">
        <v>6180</v>
      </c>
      <c r="H4501">
        <v>7</v>
      </c>
      <c r="I4501">
        <v>102086</v>
      </c>
      <c r="J4501">
        <v>5</v>
      </c>
      <c r="K4501" t="s">
        <v>7336</v>
      </c>
      <c r="L4501">
        <v>0</v>
      </c>
      <c r="M4501" t="s">
        <v>5520</v>
      </c>
      <c r="N4501">
        <v>22433.84</v>
      </c>
      <c r="O4501">
        <v>5395.27</v>
      </c>
      <c r="P4501">
        <v>0</v>
      </c>
      <c r="Q4501">
        <v>8296.01</v>
      </c>
      <c r="R4501">
        <v>0</v>
      </c>
      <c r="S4501">
        <v>19533.099999999999</v>
      </c>
    </row>
    <row r="4502" spans="1:19" x14ac:dyDescent="0.35">
      <c r="A4502">
        <v>2024</v>
      </c>
      <c r="B4502" t="s">
        <v>5673</v>
      </c>
      <c r="C4502">
        <v>15</v>
      </c>
      <c r="D4502">
        <v>2</v>
      </c>
      <c r="E4502">
        <v>12</v>
      </c>
      <c r="F4502" t="s">
        <v>549</v>
      </c>
      <c r="G4502" t="s">
        <v>5936</v>
      </c>
      <c r="H4502">
        <v>7</v>
      </c>
      <c r="I4502">
        <v>102086</v>
      </c>
      <c r="J4502">
        <v>5</v>
      </c>
      <c r="K4502" t="s">
        <v>7336</v>
      </c>
      <c r="L4502">
        <v>0</v>
      </c>
      <c r="M4502" t="s">
        <v>5520</v>
      </c>
      <c r="N4502">
        <v>12181.79</v>
      </c>
      <c r="O4502">
        <v>8272.59</v>
      </c>
      <c r="P4502">
        <v>0</v>
      </c>
      <c r="Q4502">
        <v>3739.77</v>
      </c>
      <c r="R4502">
        <v>0</v>
      </c>
      <c r="S4502">
        <v>16714.61</v>
      </c>
    </row>
    <row r="4503" spans="1:19" x14ac:dyDescent="0.35">
      <c r="A4503">
        <v>2024</v>
      </c>
      <c r="B4503" t="s">
        <v>5673</v>
      </c>
      <c r="C4503">
        <v>15</v>
      </c>
      <c r="D4503">
        <v>2</v>
      </c>
      <c r="E4503">
        <v>13</v>
      </c>
      <c r="F4503" t="s">
        <v>125</v>
      </c>
      <c r="G4503" t="s">
        <v>6556</v>
      </c>
      <c r="H4503">
        <v>7</v>
      </c>
      <c r="I4503">
        <v>102086</v>
      </c>
      <c r="J4503">
        <v>3</v>
      </c>
      <c r="K4503" t="s">
        <v>7336</v>
      </c>
      <c r="L4503">
        <v>0</v>
      </c>
      <c r="M4503" t="s">
        <v>5520</v>
      </c>
      <c r="N4503">
        <v>99475.12</v>
      </c>
      <c r="O4503">
        <v>0</v>
      </c>
      <c r="P4503">
        <v>0</v>
      </c>
      <c r="Q4503">
        <v>2263.02</v>
      </c>
      <c r="R4503">
        <v>0</v>
      </c>
      <c r="S4503">
        <v>97212.1</v>
      </c>
    </row>
    <row r="4504" spans="1:19" x14ac:dyDescent="0.35">
      <c r="A4504">
        <v>2024</v>
      </c>
      <c r="B4504" t="s">
        <v>5673</v>
      </c>
      <c r="C4504">
        <v>15</v>
      </c>
      <c r="D4504">
        <v>2</v>
      </c>
      <c r="E4504">
        <v>14</v>
      </c>
      <c r="F4504" t="s">
        <v>417</v>
      </c>
      <c r="G4504" t="s">
        <v>6557</v>
      </c>
      <c r="H4504">
        <v>7</v>
      </c>
      <c r="I4504">
        <v>102086</v>
      </c>
      <c r="J4504">
        <v>4</v>
      </c>
      <c r="K4504" t="s">
        <v>7336</v>
      </c>
      <c r="L4504">
        <v>0</v>
      </c>
      <c r="M4504" t="s">
        <v>5520</v>
      </c>
      <c r="N4504">
        <v>15455.1</v>
      </c>
      <c r="O4504">
        <v>0</v>
      </c>
      <c r="P4504">
        <v>0</v>
      </c>
      <c r="Q4504">
        <v>0</v>
      </c>
      <c r="R4504">
        <v>0</v>
      </c>
      <c r="S4504">
        <v>15455.1</v>
      </c>
    </row>
    <row r="4505" spans="1:19" x14ac:dyDescent="0.35">
      <c r="A4505">
        <v>2024</v>
      </c>
      <c r="B4505" t="s">
        <v>5873</v>
      </c>
      <c r="C4505">
        <v>16</v>
      </c>
      <c r="D4505">
        <v>2</v>
      </c>
      <c r="E4505">
        <v>1</v>
      </c>
      <c r="F4505" t="s">
        <v>291</v>
      </c>
      <c r="G4505" t="s">
        <v>5937</v>
      </c>
      <c r="H4505">
        <v>7</v>
      </c>
      <c r="I4505">
        <v>102086</v>
      </c>
      <c r="J4505">
        <v>840</v>
      </c>
      <c r="K4505" t="s">
        <v>7337</v>
      </c>
      <c r="L4505">
        <v>0</v>
      </c>
      <c r="M4505" t="s">
        <v>5520</v>
      </c>
      <c r="N4505">
        <v>38762.1</v>
      </c>
      <c r="O4505">
        <v>14465.62</v>
      </c>
      <c r="P4505">
        <v>0</v>
      </c>
      <c r="Q4505">
        <v>6447.73</v>
      </c>
      <c r="R4505">
        <v>0</v>
      </c>
      <c r="S4505">
        <v>46779.99</v>
      </c>
    </row>
    <row r="4506" spans="1:19" x14ac:dyDescent="0.35">
      <c r="A4506">
        <v>2024</v>
      </c>
      <c r="B4506" t="s">
        <v>5873</v>
      </c>
      <c r="C4506">
        <v>16</v>
      </c>
      <c r="D4506">
        <v>2</v>
      </c>
      <c r="E4506">
        <v>3</v>
      </c>
      <c r="F4506" t="s">
        <v>431</v>
      </c>
      <c r="G4506" t="s">
        <v>6332</v>
      </c>
      <c r="H4506">
        <v>7</v>
      </c>
      <c r="I4506">
        <v>102086</v>
      </c>
      <c r="J4506">
        <v>5</v>
      </c>
      <c r="K4506" t="s">
        <v>7336</v>
      </c>
      <c r="L4506">
        <v>0</v>
      </c>
      <c r="M4506" t="s">
        <v>5520</v>
      </c>
      <c r="N4506">
        <v>4156.18</v>
      </c>
      <c r="O4506">
        <v>7.93</v>
      </c>
      <c r="P4506">
        <v>0</v>
      </c>
      <c r="Q4506">
        <v>2945.6</v>
      </c>
      <c r="R4506">
        <v>0</v>
      </c>
      <c r="S4506">
        <v>1218.51</v>
      </c>
    </row>
    <row r="4507" spans="1:19" x14ac:dyDescent="0.35">
      <c r="A4507">
        <v>2024</v>
      </c>
      <c r="B4507" t="s">
        <v>5873</v>
      </c>
      <c r="C4507">
        <v>16</v>
      </c>
      <c r="D4507">
        <v>2</v>
      </c>
      <c r="E4507">
        <v>4</v>
      </c>
      <c r="F4507" t="s">
        <v>550</v>
      </c>
      <c r="G4507" t="s">
        <v>5938</v>
      </c>
      <c r="H4507">
        <v>7</v>
      </c>
      <c r="I4507">
        <v>102086</v>
      </c>
      <c r="J4507">
        <v>5</v>
      </c>
      <c r="K4507" t="s">
        <v>7336</v>
      </c>
      <c r="L4507">
        <v>0</v>
      </c>
      <c r="M4507" t="s">
        <v>5520</v>
      </c>
      <c r="N4507">
        <v>17679.68</v>
      </c>
      <c r="O4507">
        <v>832.69</v>
      </c>
      <c r="P4507">
        <v>0</v>
      </c>
      <c r="Q4507">
        <v>4092.06</v>
      </c>
      <c r="R4507">
        <v>0</v>
      </c>
      <c r="S4507">
        <v>14420.31</v>
      </c>
    </row>
    <row r="4508" spans="1:19" x14ac:dyDescent="0.35">
      <c r="A4508">
        <v>2024</v>
      </c>
      <c r="B4508" t="s">
        <v>5873</v>
      </c>
      <c r="C4508">
        <v>16</v>
      </c>
      <c r="D4508">
        <v>2</v>
      </c>
      <c r="E4508">
        <v>5</v>
      </c>
      <c r="F4508" t="s">
        <v>300</v>
      </c>
      <c r="G4508" t="s">
        <v>6417</v>
      </c>
      <c r="H4508">
        <v>7</v>
      </c>
      <c r="I4508">
        <v>102086</v>
      </c>
      <c r="J4508">
        <v>840</v>
      </c>
      <c r="K4508" t="s">
        <v>7337</v>
      </c>
      <c r="L4508">
        <v>0</v>
      </c>
      <c r="M4508" t="s">
        <v>5520</v>
      </c>
      <c r="N4508">
        <v>46520.24</v>
      </c>
      <c r="O4508">
        <v>4433.38</v>
      </c>
      <c r="P4508">
        <v>0</v>
      </c>
      <c r="Q4508">
        <v>650</v>
      </c>
      <c r="R4508">
        <v>0</v>
      </c>
      <c r="S4508">
        <v>50303.62</v>
      </c>
    </row>
    <row r="4509" spans="1:19" x14ac:dyDescent="0.35">
      <c r="A4509">
        <v>2024</v>
      </c>
      <c r="B4509" t="s">
        <v>5873</v>
      </c>
      <c r="C4509">
        <v>16</v>
      </c>
      <c r="D4509">
        <v>2</v>
      </c>
      <c r="E4509">
        <v>6</v>
      </c>
      <c r="F4509" t="s">
        <v>314</v>
      </c>
      <c r="G4509" t="s">
        <v>5874</v>
      </c>
      <c r="H4509">
        <v>7</v>
      </c>
      <c r="I4509">
        <v>102086</v>
      </c>
      <c r="J4509">
        <v>840</v>
      </c>
      <c r="K4509" t="s">
        <v>7337</v>
      </c>
      <c r="L4509">
        <v>0</v>
      </c>
      <c r="M4509" t="s">
        <v>5520</v>
      </c>
      <c r="N4509">
        <v>14728.69</v>
      </c>
      <c r="O4509">
        <v>2535.54</v>
      </c>
      <c r="P4509">
        <v>0</v>
      </c>
      <c r="Q4509">
        <v>400</v>
      </c>
      <c r="R4509">
        <v>0</v>
      </c>
      <c r="S4509">
        <v>16864.23</v>
      </c>
    </row>
    <row r="4510" spans="1:19" x14ac:dyDescent="0.35">
      <c r="A4510">
        <v>2024</v>
      </c>
      <c r="B4510" t="s">
        <v>5873</v>
      </c>
      <c r="C4510">
        <v>16</v>
      </c>
      <c r="D4510">
        <v>2</v>
      </c>
      <c r="E4510">
        <v>7</v>
      </c>
      <c r="F4510" t="s">
        <v>551</v>
      </c>
      <c r="G4510" t="s">
        <v>6558</v>
      </c>
      <c r="H4510">
        <v>7</v>
      </c>
      <c r="I4510">
        <v>102086</v>
      </c>
      <c r="J4510">
        <v>6</v>
      </c>
      <c r="K4510" t="s">
        <v>7336</v>
      </c>
      <c r="L4510">
        <v>0</v>
      </c>
      <c r="M4510" t="s">
        <v>5520</v>
      </c>
      <c r="N4510">
        <v>14600.73</v>
      </c>
      <c r="O4510">
        <v>6868.59</v>
      </c>
      <c r="P4510">
        <v>0</v>
      </c>
      <c r="Q4510">
        <v>3291.87</v>
      </c>
      <c r="R4510">
        <v>0</v>
      </c>
      <c r="S4510">
        <v>18177.45</v>
      </c>
    </row>
    <row r="4511" spans="1:19" x14ac:dyDescent="0.35">
      <c r="A4511">
        <v>2024</v>
      </c>
      <c r="B4511" t="s">
        <v>5873</v>
      </c>
      <c r="C4511">
        <v>16</v>
      </c>
      <c r="D4511">
        <v>2</v>
      </c>
      <c r="E4511">
        <v>8</v>
      </c>
      <c r="F4511" t="s">
        <v>383</v>
      </c>
      <c r="G4511" t="s">
        <v>5939</v>
      </c>
      <c r="H4511">
        <v>7</v>
      </c>
      <c r="I4511">
        <v>102086</v>
      </c>
      <c r="J4511">
        <v>840</v>
      </c>
      <c r="K4511" t="s">
        <v>7337</v>
      </c>
      <c r="L4511">
        <v>0</v>
      </c>
      <c r="M4511" t="s">
        <v>5520</v>
      </c>
      <c r="N4511">
        <v>136736.84</v>
      </c>
      <c r="O4511">
        <v>32740.04</v>
      </c>
      <c r="P4511">
        <v>0</v>
      </c>
      <c r="Q4511">
        <v>23627.26</v>
      </c>
      <c r="R4511">
        <v>0</v>
      </c>
      <c r="S4511">
        <v>145849.62</v>
      </c>
    </row>
    <row r="4512" spans="1:19" x14ac:dyDescent="0.35">
      <c r="A4512">
        <v>2024</v>
      </c>
      <c r="B4512" t="s">
        <v>5873</v>
      </c>
      <c r="C4512">
        <v>16</v>
      </c>
      <c r="D4512">
        <v>2</v>
      </c>
      <c r="E4512">
        <v>9</v>
      </c>
      <c r="F4512" t="s">
        <v>125</v>
      </c>
      <c r="G4512" t="s">
        <v>5940</v>
      </c>
      <c r="H4512">
        <v>7</v>
      </c>
      <c r="I4512">
        <v>102086</v>
      </c>
      <c r="J4512">
        <v>840</v>
      </c>
      <c r="K4512" t="s">
        <v>7337</v>
      </c>
      <c r="L4512">
        <v>0</v>
      </c>
      <c r="M4512" t="s">
        <v>5520</v>
      </c>
      <c r="N4512">
        <v>24635.01</v>
      </c>
      <c r="O4512">
        <v>6354.44</v>
      </c>
      <c r="P4512">
        <v>0</v>
      </c>
      <c r="Q4512">
        <v>2175</v>
      </c>
      <c r="R4512">
        <v>0</v>
      </c>
      <c r="S4512">
        <v>28814.45</v>
      </c>
    </row>
    <row r="4513" spans="1:19" x14ac:dyDescent="0.35">
      <c r="A4513">
        <v>2024</v>
      </c>
      <c r="B4513" t="s">
        <v>5890</v>
      </c>
      <c r="C4513">
        <v>17</v>
      </c>
      <c r="D4513">
        <v>2</v>
      </c>
      <c r="E4513">
        <v>1</v>
      </c>
      <c r="F4513" t="s">
        <v>552</v>
      </c>
      <c r="G4513" t="s">
        <v>6559</v>
      </c>
      <c r="H4513">
        <v>7</v>
      </c>
      <c r="I4513">
        <v>102086</v>
      </c>
      <c r="J4513">
        <v>7</v>
      </c>
      <c r="K4513" t="s">
        <v>7336</v>
      </c>
      <c r="L4513">
        <v>0</v>
      </c>
      <c r="M4513" t="s">
        <v>5520</v>
      </c>
      <c r="N4513">
        <v>13770</v>
      </c>
      <c r="O4513">
        <v>10536.43</v>
      </c>
      <c r="P4513">
        <v>0</v>
      </c>
      <c r="Q4513">
        <v>5421.68</v>
      </c>
      <c r="R4513">
        <v>0</v>
      </c>
      <c r="S4513">
        <v>18884.75</v>
      </c>
    </row>
    <row r="4514" spans="1:19" x14ac:dyDescent="0.35">
      <c r="A4514">
        <v>2024</v>
      </c>
      <c r="B4514" t="s">
        <v>5890</v>
      </c>
      <c r="C4514">
        <v>17</v>
      </c>
      <c r="D4514">
        <v>2</v>
      </c>
      <c r="E4514">
        <v>2</v>
      </c>
      <c r="F4514" t="s">
        <v>553</v>
      </c>
      <c r="G4514" t="s">
        <v>6560</v>
      </c>
      <c r="H4514">
        <v>7</v>
      </c>
      <c r="I4514">
        <v>102086</v>
      </c>
      <c r="J4514">
        <v>5</v>
      </c>
      <c r="K4514" t="s">
        <v>7336</v>
      </c>
      <c r="L4514">
        <v>0</v>
      </c>
      <c r="M4514" t="s">
        <v>5520</v>
      </c>
      <c r="N4514">
        <v>49676.89</v>
      </c>
      <c r="O4514">
        <v>0</v>
      </c>
      <c r="P4514">
        <v>0</v>
      </c>
      <c r="Q4514">
        <v>8533.0499999999993</v>
      </c>
      <c r="R4514">
        <v>0</v>
      </c>
      <c r="S4514">
        <v>41143.839999999997</v>
      </c>
    </row>
    <row r="4515" spans="1:19" x14ac:dyDescent="0.35">
      <c r="A4515">
        <v>2024</v>
      </c>
      <c r="B4515" t="s">
        <v>5890</v>
      </c>
      <c r="C4515">
        <v>17</v>
      </c>
      <c r="D4515">
        <v>2</v>
      </c>
      <c r="E4515">
        <v>3</v>
      </c>
      <c r="F4515" t="s">
        <v>554</v>
      </c>
      <c r="G4515" t="s">
        <v>6561</v>
      </c>
      <c r="H4515">
        <v>7</v>
      </c>
      <c r="I4515">
        <v>102086</v>
      </c>
      <c r="J4515">
        <v>7</v>
      </c>
      <c r="K4515" t="s">
        <v>7336</v>
      </c>
      <c r="L4515">
        <v>0</v>
      </c>
      <c r="M4515" t="s">
        <v>5520</v>
      </c>
      <c r="N4515">
        <v>53040.75</v>
      </c>
      <c r="O4515">
        <v>20350</v>
      </c>
      <c r="P4515">
        <v>0</v>
      </c>
      <c r="Q4515">
        <v>9735.49</v>
      </c>
      <c r="R4515">
        <v>0</v>
      </c>
      <c r="S4515">
        <v>63655.26</v>
      </c>
    </row>
    <row r="4516" spans="1:19" x14ac:dyDescent="0.35">
      <c r="A4516">
        <v>2024</v>
      </c>
      <c r="B4516" t="s">
        <v>5890</v>
      </c>
      <c r="C4516">
        <v>17</v>
      </c>
      <c r="D4516">
        <v>2</v>
      </c>
      <c r="E4516">
        <v>4</v>
      </c>
      <c r="F4516" t="s">
        <v>555</v>
      </c>
      <c r="G4516" t="s">
        <v>5941</v>
      </c>
      <c r="H4516">
        <v>7</v>
      </c>
      <c r="I4516">
        <v>102086</v>
      </c>
      <c r="J4516">
        <v>6</v>
      </c>
      <c r="K4516" t="s">
        <v>7336</v>
      </c>
      <c r="L4516">
        <v>0</v>
      </c>
      <c r="M4516" t="s">
        <v>5520</v>
      </c>
      <c r="N4516">
        <v>44513.24</v>
      </c>
      <c r="O4516">
        <v>18036.419999999998</v>
      </c>
      <c r="P4516">
        <v>0</v>
      </c>
      <c r="Q4516">
        <v>1992.17</v>
      </c>
      <c r="R4516">
        <v>0</v>
      </c>
      <c r="S4516">
        <v>60557.49</v>
      </c>
    </row>
    <row r="4517" spans="1:19" x14ac:dyDescent="0.35">
      <c r="A4517">
        <v>2024</v>
      </c>
      <c r="B4517" t="s">
        <v>5890</v>
      </c>
      <c r="C4517">
        <v>17</v>
      </c>
      <c r="D4517">
        <v>2</v>
      </c>
      <c r="E4517">
        <v>5</v>
      </c>
      <c r="F4517" t="s">
        <v>397</v>
      </c>
      <c r="G4517" t="s">
        <v>6181</v>
      </c>
      <c r="H4517">
        <v>7</v>
      </c>
      <c r="I4517">
        <v>102086</v>
      </c>
      <c r="J4517">
        <v>840</v>
      </c>
      <c r="K4517" t="s">
        <v>7337</v>
      </c>
      <c r="L4517">
        <v>0</v>
      </c>
      <c r="M4517" t="s">
        <v>5520</v>
      </c>
      <c r="N4517">
        <v>78600.850000000006</v>
      </c>
      <c r="O4517">
        <v>14742.52</v>
      </c>
      <c r="P4517">
        <v>0</v>
      </c>
      <c r="Q4517">
        <v>14601.56</v>
      </c>
      <c r="R4517">
        <v>0</v>
      </c>
      <c r="S4517">
        <v>78741.81</v>
      </c>
    </row>
    <row r="4518" spans="1:19" x14ac:dyDescent="0.35">
      <c r="A4518">
        <v>2024</v>
      </c>
      <c r="B4518" t="s">
        <v>5890</v>
      </c>
      <c r="C4518">
        <v>17</v>
      </c>
      <c r="D4518">
        <v>2</v>
      </c>
      <c r="E4518">
        <v>7</v>
      </c>
      <c r="F4518" t="s">
        <v>556</v>
      </c>
      <c r="G4518" t="s">
        <v>7313</v>
      </c>
      <c r="H4518">
        <v>7</v>
      </c>
      <c r="I4518">
        <v>102086</v>
      </c>
      <c r="J4518">
        <v>6</v>
      </c>
      <c r="K4518" t="s">
        <v>7336</v>
      </c>
      <c r="L4518">
        <v>0</v>
      </c>
      <c r="M4518" t="s">
        <v>5520</v>
      </c>
      <c r="N4518">
        <v>10467.290000000001</v>
      </c>
      <c r="O4518">
        <v>4903.42</v>
      </c>
      <c r="P4518">
        <v>0</v>
      </c>
      <c r="Q4518">
        <v>2376.27</v>
      </c>
      <c r="R4518">
        <v>0</v>
      </c>
      <c r="S4518">
        <v>12994.44</v>
      </c>
    </row>
    <row r="4519" spans="1:19" x14ac:dyDescent="0.35">
      <c r="A4519">
        <v>2024</v>
      </c>
      <c r="B4519" t="s">
        <v>5890</v>
      </c>
      <c r="C4519">
        <v>17</v>
      </c>
      <c r="D4519">
        <v>2</v>
      </c>
      <c r="E4519">
        <v>8</v>
      </c>
      <c r="F4519" t="s">
        <v>557</v>
      </c>
      <c r="G4519" t="s">
        <v>6562</v>
      </c>
      <c r="H4519">
        <v>7</v>
      </c>
      <c r="I4519">
        <v>102086</v>
      </c>
      <c r="J4519">
        <v>4</v>
      </c>
      <c r="K4519" t="s">
        <v>7336</v>
      </c>
      <c r="L4519">
        <v>0</v>
      </c>
      <c r="M4519" t="s">
        <v>5520</v>
      </c>
      <c r="N4519">
        <v>26278.25</v>
      </c>
      <c r="O4519">
        <v>535.46</v>
      </c>
      <c r="P4519">
        <v>0</v>
      </c>
      <c r="Q4519">
        <v>0</v>
      </c>
      <c r="R4519">
        <v>0</v>
      </c>
      <c r="S4519">
        <v>26813.71</v>
      </c>
    </row>
    <row r="4520" spans="1:19" x14ac:dyDescent="0.35">
      <c r="A4520">
        <v>2024</v>
      </c>
      <c r="B4520" t="s">
        <v>5890</v>
      </c>
      <c r="C4520">
        <v>17</v>
      </c>
      <c r="D4520">
        <v>2</v>
      </c>
      <c r="E4520">
        <v>9</v>
      </c>
      <c r="F4520" t="s">
        <v>412</v>
      </c>
      <c r="G4520" t="s">
        <v>5942</v>
      </c>
      <c r="H4520">
        <v>7</v>
      </c>
      <c r="I4520">
        <v>102086</v>
      </c>
      <c r="J4520">
        <v>5</v>
      </c>
      <c r="K4520" t="s">
        <v>7336</v>
      </c>
      <c r="L4520">
        <v>0</v>
      </c>
      <c r="M4520" t="s">
        <v>5520</v>
      </c>
      <c r="N4520">
        <v>43874.34</v>
      </c>
      <c r="O4520">
        <v>10591.76</v>
      </c>
      <c r="P4520">
        <v>0</v>
      </c>
      <c r="Q4520">
        <v>8508.23</v>
      </c>
      <c r="R4520">
        <v>0</v>
      </c>
      <c r="S4520">
        <v>45957.87</v>
      </c>
    </row>
    <row r="4521" spans="1:19" x14ac:dyDescent="0.35">
      <c r="A4521">
        <v>2024</v>
      </c>
      <c r="B4521" t="s">
        <v>5890</v>
      </c>
      <c r="C4521">
        <v>17</v>
      </c>
      <c r="D4521">
        <v>2</v>
      </c>
      <c r="E4521">
        <v>10</v>
      </c>
      <c r="F4521" t="s">
        <v>558</v>
      </c>
      <c r="G4521" t="s">
        <v>6735</v>
      </c>
      <c r="H4521">
        <v>7</v>
      </c>
      <c r="I4521">
        <v>102086</v>
      </c>
      <c r="J4521">
        <v>5</v>
      </c>
      <c r="K4521" t="s">
        <v>7336</v>
      </c>
      <c r="L4521">
        <v>0</v>
      </c>
      <c r="M4521" t="s">
        <v>5520</v>
      </c>
      <c r="N4521">
        <v>94013.16</v>
      </c>
      <c r="O4521">
        <v>0</v>
      </c>
      <c r="P4521">
        <v>0</v>
      </c>
      <c r="Q4521">
        <v>7738.66</v>
      </c>
      <c r="R4521">
        <v>0</v>
      </c>
      <c r="S4521">
        <v>86274.5</v>
      </c>
    </row>
    <row r="4522" spans="1:19" x14ac:dyDescent="0.35">
      <c r="A4522">
        <v>2024</v>
      </c>
      <c r="B4522" t="s">
        <v>5890</v>
      </c>
      <c r="C4522">
        <v>17</v>
      </c>
      <c r="D4522">
        <v>2</v>
      </c>
      <c r="E4522">
        <v>11</v>
      </c>
      <c r="F4522" t="s">
        <v>559</v>
      </c>
      <c r="G4522" t="s">
        <v>5943</v>
      </c>
      <c r="H4522">
        <v>7</v>
      </c>
      <c r="I4522">
        <v>102086</v>
      </c>
      <c r="J4522">
        <v>4</v>
      </c>
      <c r="K4522" t="s">
        <v>7336</v>
      </c>
      <c r="L4522">
        <v>0</v>
      </c>
      <c r="M4522" t="s">
        <v>5520</v>
      </c>
      <c r="N4522">
        <v>44671.13</v>
      </c>
      <c r="O4522">
        <v>1506.13</v>
      </c>
      <c r="P4522">
        <v>0</v>
      </c>
      <c r="Q4522">
        <v>3193.23</v>
      </c>
      <c r="R4522">
        <v>0</v>
      </c>
      <c r="S4522">
        <v>42984.03</v>
      </c>
    </row>
    <row r="4523" spans="1:19" x14ac:dyDescent="0.35">
      <c r="A4523">
        <v>2024</v>
      </c>
      <c r="B4523" t="s">
        <v>5890</v>
      </c>
      <c r="C4523">
        <v>17</v>
      </c>
      <c r="D4523">
        <v>2</v>
      </c>
      <c r="E4523">
        <v>12</v>
      </c>
      <c r="F4523" t="s">
        <v>560</v>
      </c>
      <c r="G4523" t="s">
        <v>5944</v>
      </c>
      <c r="H4523">
        <v>7</v>
      </c>
      <c r="I4523">
        <v>102086</v>
      </c>
      <c r="J4523">
        <v>6</v>
      </c>
      <c r="K4523" t="s">
        <v>7336</v>
      </c>
      <c r="L4523">
        <v>0</v>
      </c>
      <c r="M4523" t="s">
        <v>5520</v>
      </c>
      <c r="N4523">
        <v>9134.49</v>
      </c>
      <c r="O4523">
        <v>0</v>
      </c>
      <c r="P4523">
        <v>0</v>
      </c>
      <c r="Q4523">
        <v>0</v>
      </c>
      <c r="R4523">
        <v>0</v>
      </c>
      <c r="S4523">
        <v>9134.49</v>
      </c>
    </row>
    <row r="4524" spans="1:19" x14ac:dyDescent="0.35">
      <c r="A4524">
        <v>2024</v>
      </c>
      <c r="B4524" t="s">
        <v>5890</v>
      </c>
      <c r="C4524">
        <v>17</v>
      </c>
      <c r="D4524">
        <v>2</v>
      </c>
      <c r="E4524">
        <v>13</v>
      </c>
      <c r="F4524" t="s">
        <v>561</v>
      </c>
      <c r="G4524" t="s">
        <v>6279</v>
      </c>
      <c r="H4524">
        <v>7</v>
      </c>
      <c r="I4524">
        <v>102086</v>
      </c>
      <c r="J4524">
        <v>6</v>
      </c>
      <c r="K4524" t="s">
        <v>7336</v>
      </c>
      <c r="L4524">
        <v>0</v>
      </c>
      <c r="M4524" t="s">
        <v>5520</v>
      </c>
      <c r="N4524">
        <v>7777.31</v>
      </c>
      <c r="O4524">
        <v>0</v>
      </c>
      <c r="P4524">
        <v>0</v>
      </c>
      <c r="Q4524">
        <v>0</v>
      </c>
      <c r="R4524">
        <v>0</v>
      </c>
      <c r="S4524">
        <v>7777.31</v>
      </c>
    </row>
    <row r="4525" spans="1:19" x14ac:dyDescent="0.35">
      <c r="A4525">
        <v>2024</v>
      </c>
      <c r="B4525" t="s">
        <v>5890</v>
      </c>
      <c r="C4525">
        <v>17</v>
      </c>
      <c r="D4525">
        <v>2</v>
      </c>
      <c r="E4525">
        <v>14</v>
      </c>
      <c r="F4525" t="s">
        <v>278</v>
      </c>
      <c r="G4525" t="s">
        <v>7183</v>
      </c>
      <c r="H4525">
        <v>7</v>
      </c>
      <c r="I4525">
        <v>102086</v>
      </c>
      <c r="J4525">
        <v>4</v>
      </c>
      <c r="K4525" t="s">
        <v>7336</v>
      </c>
      <c r="L4525">
        <v>0</v>
      </c>
      <c r="M4525" t="s">
        <v>5520</v>
      </c>
      <c r="N4525">
        <v>96178</v>
      </c>
      <c r="O4525">
        <v>101413.17</v>
      </c>
      <c r="P4525">
        <v>0</v>
      </c>
      <c r="Q4525">
        <v>60731.73</v>
      </c>
      <c r="R4525">
        <v>0</v>
      </c>
      <c r="S4525">
        <v>136859.44</v>
      </c>
    </row>
    <row r="4526" spans="1:19" x14ac:dyDescent="0.35">
      <c r="A4526">
        <v>2024</v>
      </c>
      <c r="B4526" t="s">
        <v>5763</v>
      </c>
      <c r="C4526">
        <v>18</v>
      </c>
      <c r="D4526">
        <v>2</v>
      </c>
      <c r="E4526">
        <v>1</v>
      </c>
      <c r="F4526" t="s">
        <v>391</v>
      </c>
      <c r="G4526" t="s">
        <v>5764</v>
      </c>
      <c r="H4526">
        <v>7</v>
      </c>
      <c r="I4526">
        <v>102086</v>
      </c>
      <c r="J4526">
        <v>840</v>
      </c>
      <c r="K4526" t="s">
        <v>7337</v>
      </c>
      <c r="L4526">
        <v>0</v>
      </c>
      <c r="M4526" t="s">
        <v>5520</v>
      </c>
      <c r="N4526">
        <v>5585416.5499999998</v>
      </c>
      <c r="O4526">
        <v>1810197.14</v>
      </c>
      <c r="P4526">
        <v>0</v>
      </c>
      <c r="Q4526">
        <v>2027220.59</v>
      </c>
      <c r="R4526">
        <v>0</v>
      </c>
      <c r="S4526">
        <v>5368393.0999999996</v>
      </c>
    </row>
    <row r="4527" spans="1:19" x14ac:dyDescent="0.35">
      <c r="A4527">
        <v>2024</v>
      </c>
      <c r="B4527" t="s">
        <v>5763</v>
      </c>
      <c r="C4527">
        <v>18</v>
      </c>
      <c r="D4527">
        <v>2</v>
      </c>
      <c r="E4527">
        <v>2</v>
      </c>
      <c r="F4527" t="s">
        <v>563</v>
      </c>
      <c r="G4527" t="s">
        <v>5945</v>
      </c>
      <c r="H4527">
        <v>7</v>
      </c>
      <c r="I4527">
        <v>102086</v>
      </c>
      <c r="J4527">
        <v>4</v>
      </c>
      <c r="K4527" t="s">
        <v>7336</v>
      </c>
      <c r="L4527">
        <v>0</v>
      </c>
      <c r="M4527" t="s">
        <v>5520</v>
      </c>
      <c r="N4527">
        <v>16017.31</v>
      </c>
      <c r="O4527">
        <v>4469.8900000000003</v>
      </c>
      <c r="P4527">
        <v>0</v>
      </c>
      <c r="Q4527">
        <v>4061.81</v>
      </c>
      <c r="R4527">
        <v>0</v>
      </c>
      <c r="S4527">
        <v>16425.39</v>
      </c>
    </row>
    <row r="4528" spans="1:19" x14ac:dyDescent="0.35">
      <c r="A4528">
        <v>2024</v>
      </c>
      <c r="B4528" t="s">
        <v>5763</v>
      </c>
      <c r="C4528">
        <v>18</v>
      </c>
      <c r="D4528">
        <v>2</v>
      </c>
      <c r="E4528">
        <v>3</v>
      </c>
      <c r="F4528" t="s">
        <v>564</v>
      </c>
      <c r="G4528" t="s">
        <v>5946</v>
      </c>
      <c r="H4528">
        <v>7</v>
      </c>
      <c r="I4528">
        <v>102086</v>
      </c>
      <c r="J4528">
        <v>102086</v>
      </c>
      <c r="K4528" t="s">
        <v>7336</v>
      </c>
      <c r="L4528">
        <v>0</v>
      </c>
      <c r="M4528" t="s">
        <v>5520</v>
      </c>
      <c r="N4528">
        <v>20789.96</v>
      </c>
      <c r="O4528">
        <v>8719.77</v>
      </c>
      <c r="P4528">
        <v>0</v>
      </c>
      <c r="Q4528">
        <v>11397.4</v>
      </c>
      <c r="R4528">
        <v>0</v>
      </c>
      <c r="S4528">
        <v>18112.330000000002</v>
      </c>
    </row>
    <row r="4529" spans="1:19" x14ac:dyDescent="0.35">
      <c r="A4529">
        <v>2024</v>
      </c>
      <c r="B4529" t="s">
        <v>5763</v>
      </c>
      <c r="C4529">
        <v>18</v>
      </c>
      <c r="D4529">
        <v>2</v>
      </c>
      <c r="E4529">
        <v>4</v>
      </c>
      <c r="F4529" t="s">
        <v>369</v>
      </c>
      <c r="G4529" t="s">
        <v>5947</v>
      </c>
      <c r="H4529">
        <v>7</v>
      </c>
      <c r="I4529">
        <v>102086</v>
      </c>
      <c r="J4529">
        <v>6</v>
      </c>
      <c r="K4529" t="s">
        <v>7336</v>
      </c>
      <c r="L4529">
        <v>0</v>
      </c>
      <c r="M4529" t="s">
        <v>5520</v>
      </c>
      <c r="N4529">
        <v>34157.24</v>
      </c>
      <c r="O4529">
        <v>0</v>
      </c>
      <c r="P4529">
        <v>0</v>
      </c>
      <c r="Q4529">
        <v>9189.7000000000007</v>
      </c>
      <c r="R4529">
        <v>0</v>
      </c>
      <c r="S4529">
        <v>24967.54</v>
      </c>
    </row>
    <row r="4530" spans="1:19" x14ac:dyDescent="0.35">
      <c r="A4530">
        <v>2024</v>
      </c>
      <c r="B4530" t="s">
        <v>5763</v>
      </c>
      <c r="C4530">
        <v>18</v>
      </c>
      <c r="D4530">
        <v>2</v>
      </c>
      <c r="E4530">
        <v>5</v>
      </c>
      <c r="F4530" t="s">
        <v>480</v>
      </c>
      <c r="G4530" t="s">
        <v>6182</v>
      </c>
      <c r="H4530">
        <v>7</v>
      </c>
      <c r="I4530">
        <v>102086</v>
      </c>
      <c r="J4530">
        <v>840</v>
      </c>
      <c r="K4530" t="s">
        <v>7337</v>
      </c>
      <c r="L4530">
        <v>0</v>
      </c>
      <c r="M4530" t="s">
        <v>5520</v>
      </c>
      <c r="N4530">
        <v>27458.27</v>
      </c>
      <c r="O4530">
        <v>13610.18</v>
      </c>
      <c r="P4530">
        <v>0</v>
      </c>
      <c r="Q4530">
        <v>8868.67</v>
      </c>
      <c r="R4530">
        <v>0</v>
      </c>
      <c r="S4530">
        <v>32199.78</v>
      </c>
    </row>
    <row r="4531" spans="1:19" x14ac:dyDescent="0.35">
      <c r="A4531">
        <v>2024</v>
      </c>
      <c r="B4531" t="s">
        <v>5763</v>
      </c>
      <c r="C4531">
        <v>18</v>
      </c>
      <c r="D4531">
        <v>2</v>
      </c>
      <c r="E4531">
        <v>8</v>
      </c>
      <c r="F4531" t="s">
        <v>565</v>
      </c>
      <c r="G4531" t="s">
        <v>6563</v>
      </c>
      <c r="H4531">
        <v>7</v>
      </c>
      <c r="I4531">
        <v>102086</v>
      </c>
      <c r="J4531">
        <v>5</v>
      </c>
      <c r="K4531" t="s">
        <v>7336</v>
      </c>
      <c r="L4531">
        <v>0</v>
      </c>
      <c r="M4531" t="s">
        <v>5520</v>
      </c>
      <c r="N4531">
        <v>19190.849999999999</v>
      </c>
      <c r="O4531">
        <v>2363.08</v>
      </c>
      <c r="P4531">
        <v>0</v>
      </c>
      <c r="Q4531">
        <v>2483.71</v>
      </c>
      <c r="R4531">
        <v>0</v>
      </c>
      <c r="S4531">
        <v>19070.22</v>
      </c>
    </row>
    <row r="4532" spans="1:19" x14ac:dyDescent="0.35">
      <c r="A4532">
        <v>2024</v>
      </c>
      <c r="B4532" t="s">
        <v>5763</v>
      </c>
      <c r="C4532">
        <v>18</v>
      </c>
      <c r="D4532">
        <v>2</v>
      </c>
      <c r="E4532">
        <v>9</v>
      </c>
      <c r="F4532" t="s">
        <v>327</v>
      </c>
      <c r="G4532" t="s">
        <v>5948</v>
      </c>
      <c r="H4532">
        <v>7</v>
      </c>
      <c r="I4532">
        <v>102086</v>
      </c>
      <c r="J4532">
        <v>6</v>
      </c>
      <c r="K4532" t="s">
        <v>7336</v>
      </c>
      <c r="L4532">
        <v>0</v>
      </c>
      <c r="M4532" t="s">
        <v>5520</v>
      </c>
      <c r="N4532">
        <v>26691.52</v>
      </c>
      <c r="O4532">
        <v>0</v>
      </c>
      <c r="P4532">
        <v>0</v>
      </c>
      <c r="Q4532">
        <v>0</v>
      </c>
      <c r="R4532">
        <v>0</v>
      </c>
      <c r="S4532">
        <v>26691.52</v>
      </c>
    </row>
    <row r="4533" spans="1:19" x14ac:dyDescent="0.35">
      <c r="A4533">
        <v>2024</v>
      </c>
      <c r="B4533" t="s">
        <v>5763</v>
      </c>
      <c r="C4533">
        <v>18</v>
      </c>
      <c r="D4533">
        <v>2</v>
      </c>
      <c r="E4533">
        <v>10</v>
      </c>
      <c r="F4533" t="s">
        <v>566</v>
      </c>
      <c r="G4533" t="s">
        <v>5842</v>
      </c>
      <c r="H4533">
        <v>7</v>
      </c>
      <c r="I4533">
        <v>102086</v>
      </c>
      <c r="J4533">
        <v>840</v>
      </c>
      <c r="K4533" t="s">
        <v>7337</v>
      </c>
      <c r="L4533">
        <v>0</v>
      </c>
      <c r="M4533" t="s">
        <v>5520</v>
      </c>
      <c r="N4533">
        <v>61979.87</v>
      </c>
      <c r="O4533">
        <v>0</v>
      </c>
      <c r="P4533">
        <v>0</v>
      </c>
      <c r="Q4533">
        <v>14396.3</v>
      </c>
      <c r="R4533">
        <v>0</v>
      </c>
      <c r="S4533">
        <v>47583.57</v>
      </c>
    </row>
    <row r="4534" spans="1:19" x14ac:dyDescent="0.35">
      <c r="A4534">
        <v>2024</v>
      </c>
      <c r="B4534" t="s">
        <v>5763</v>
      </c>
      <c r="C4534">
        <v>18</v>
      </c>
      <c r="D4534">
        <v>2</v>
      </c>
      <c r="E4534">
        <v>11</v>
      </c>
      <c r="F4534" t="s">
        <v>278</v>
      </c>
      <c r="G4534" t="s">
        <v>5949</v>
      </c>
      <c r="H4534">
        <v>7</v>
      </c>
      <c r="I4534">
        <v>102086</v>
      </c>
      <c r="J4534">
        <v>840</v>
      </c>
      <c r="K4534" t="s">
        <v>7336</v>
      </c>
      <c r="L4534">
        <v>0</v>
      </c>
      <c r="M4534" t="s">
        <v>5520</v>
      </c>
      <c r="N4534">
        <v>46874.76</v>
      </c>
      <c r="O4534">
        <v>19419.310000000001</v>
      </c>
      <c r="P4534">
        <v>0</v>
      </c>
      <c r="Q4534">
        <v>10310.959999999999</v>
      </c>
      <c r="R4534">
        <v>0</v>
      </c>
      <c r="S4534">
        <v>55983.11</v>
      </c>
    </row>
    <row r="4535" spans="1:19" x14ac:dyDescent="0.35">
      <c r="A4535">
        <v>2024</v>
      </c>
      <c r="B4535" t="s">
        <v>5763</v>
      </c>
      <c r="C4535">
        <v>18</v>
      </c>
      <c r="D4535">
        <v>2</v>
      </c>
      <c r="E4535">
        <v>12</v>
      </c>
      <c r="F4535" t="s">
        <v>125</v>
      </c>
      <c r="G4535" t="s">
        <v>6564</v>
      </c>
      <c r="H4535">
        <v>7</v>
      </c>
      <c r="I4535">
        <v>102086</v>
      </c>
      <c r="J4535">
        <v>5</v>
      </c>
      <c r="K4535" t="s">
        <v>7336</v>
      </c>
      <c r="L4535">
        <v>0</v>
      </c>
      <c r="M4535" t="s">
        <v>5520</v>
      </c>
      <c r="N4535">
        <v>22108.36</v>
      </c>
      <c r="O4535">
        <v>93.36</v>
      </c>
      <c r="P4535">
        <v>0</v>
      </c>
      <c r="Q4535">
        <v>2311.4299999999998</v>
      </c>
      <c r="R4535">
        <v>0</v>
      </c>
      <c r="S4535">
        <v>19890.29</v>
      </c>
    </row>
    <row r="4536" spans="1:19" x14ac:dyDescent="0.35">
      <c r="A4536">
        <v>2024</v>
      </c>
      <c r="B4536" t="s">
        <v>5844</v>
      </c>
      <c r="C4536">
        <v>19</v>
      </c>
      <c r="D4536">
        <v>2</v>
      </c>
      <c r="E4536">
        <v>1</v>
      </c>
      <c r="F4536" t="s">
        <v>567</v>
      </c>
      <c r="G4536" t="s">
        <v>6565</v>
      </c>
      <c r="H4536">
        <v>7</v>
      </c>
      <c r="I4536">
        <v>102086</v>
      </c>
      <c r="J4536">
        <v>6</v>
      </c>
      <c r="K4536" t="s">
        <v>7336</v>
      </c>
      <c r="L4536">
        <v>0</v>
      </c>
      <c r="M4536" t="s">
        <v>5520</v>
      </c>
      <c r="N4536">
        <v>171574.37</v>
      </c>
      <c r="O4536">
        <v>58690.25</v>
      </c>
      <c r="P4536">
        <v>0</v>
      </c>
      <c r="Q4536">
        <v>45900</v>
      </c>
      <c r="R4536">
        <v>0</v>
      </c>
      <c r="S4536">
        <v>184364.62</v>
      </c>
    </row>
    <row r="4537" spans="1:19" x14ac:dyDescent="0.35">
      <c r="A4537">
        <v>2024</v>
      </c>
      <c r="B4537" t="s">
        <v>5844</v>
      </c>
      <c r="C4537">
        <v>19</v>
      </c>
      <c r="D4537">
        <v>2</v>
      </c>
      <c r="E4537">
        <v>2</v>
      </c>
      <c r="F4537" t="s">
        <v>500</v>
      </c>
      <c r="G4537" t="s">
        <v>6566</v>
      </c>
      <c r="H4537">
        <v>7</v>
      </c>
      <c r="I4537">
        <v>102086</v>
      </c>
      <c r="J4537">
        <v>6</v>
      </c>
      <c r="K4537" t="s">
        <v>7336</v>
      </c>
      <c r="L4537">
        <v>0</v>
      </c>
      <c r="M4537" t="s">
        <v>5520</v>
      </c>
      <c r="N4537">
        <v>8470.93</v>
      </c>
      <c r="O4537">
        <v>0</v>
      </c>
      <c r="P4537">
        <v>0</v>
      </c>
      <c r="Q4537">
        <v>0</v>
      </c>
      <c r="R4537">
        <v>0</v>
      </c>
      <c r="S4537">
        <v>8470.93</v>
      </c>
    </row>
    <row r="4538" spans="1:19" x14ac:dyDescent="0.35">
      <c r="A4538">
        <v>2024</v>
      </c>
      <c r="B4538" t="s">
        <v>5844</v>
      </c>
      <c r="C4538">
        <v>19</v>
      </c>
      <c r="D4538">
        <v>2</v>
      </c>
      <c r="E4538">
        <v>3</v>
      </c>
      <c r="F4538" t="s">
        <v>521</v>
      </c>
      <c r="G4538" t="s">
        <v>5950</v>
      </c>
      <c r="H4538">
        <v>7</v>
      </c>
      <c r="I4538">
        <v>102086</v>
      </c>
      <c r="J4538">
        <v>6</v>
      </c>
      <c r="K4538" t="s">
        <v>7336</v>
      </c>
      <c r="L4538">
        <v>0</v>
      </c>
      <c r="M4538" t="s">
        <v>5520</v>
      </c>
      <c r="N4538">
        <v>15669.01</v>
      </c>
      <c r="O4538">
        <v>14266.04</v>
      </c>
      <c r="P4538">
        <v>0</v>
      </c>
      <c r="Q4538">
        <v>6985.52</v>
      </c>
      <c r="R4538">
        <v>0</v>
      </c>
      <c r="S4538">
        <v>22949.53</v>
      </c>
    </row>
    <row r="4539" spans="1:19" x14ac:dyDescent="0.35">
      <c r="A4539">
        <v>2024</v>
      </c>
      <c r="B4539" t="s">
        <v>5844</v>
      </c>
      <c r="C4539">
        <v>19</v>
      </c>
      <c r="D4539">
        <v>2</v>
      </c>
      <c r="E4539">
        <v>4</v>
      </c>
      <c r="F4539" t="s">
        <v>568</v>
      </c>
      <c r="G4539" t="s">
        <v>7314</v>
      </c>
      <c r="H4539">
        <v>7</v>
      </c>
      <c r="I4539">
        <v>102086</v>
      </c>
      <c r="J4539">
        <v>4</v>
      </c>
      <c r="K4539" t="s">
        <v>7336</v>
      </c>
      <c r="L4539">
        <v>0</v>
      </c>
      <c r="M4539" t="s">
        <v>5520</v>
      </c>
      <c r="N4539">
        <v>25569.15</v>
      </c>
      <c r="O4539">
        <v>3221.37</v>
      </c>
      <c r="P4539">
        <v>0</v>
      </c>
      <c r="Q4539">
        <v>1638.83</v>
      </c>
      <c r="R4539">
        <v>0</v>
      </c>
      <c r="S4539">
        <v>27151.69</v>
      </c>
    </row>
    <row r="4540" spans="1:19" x14ac:dyDescent="0.35">
      <c r="A4540">
        <v>2024</v>
      </c>
      <c r="B4540" t="s">
        <v>5844</v>
      </c>
      <c r="C4540">
        <v>19</v>
      </c>
      <c r="D4540">
        <v>2</v>
      </c>
      <c r="E4540">
        <v>5</v>
      </c>
      <c r="F4540" t="s">
        <v>569</v>
      </c>
      <c r="G4540" t="s">
        <v>6567</v>
      </c>
      <c r="H4540">
        <v>7</v>
      </c>
      <c r="I4540">
        <v>102086</v>
      </c>
      <c r="J4540">
        <v>6</v>
      </c>
      <c r="K4540" t="s">
        <v>7336</v>
      </c>
      <c r="L4540">
        <v>0</v>
      </c>
      <c r="M4540" t="s">
        <v>5520</v>
      </c>
      <c r="N4540">
        <v>8181.91</v>
      </c>
      <c r="O4540">
        <v>5163.3599999999997</v>
      </c>
      <c r="P4540">
        <v>0</v>
      </c>
      <c r="Q4540">
        <v>5991.8</v>
      </c>
      <c r="R4540">
        <v>0</v>
      </c>
      <c r="S4540">
        <v>7353.47</v>
      </c>
    </row>
    <row r="4541" spans="1:19" x14ac:dyDescent="0.35">
      <c r="A4541">
        <v>2024</v>
      </c>
      <c r="B4541" t="s">
        <v>5844</v>
      </c>
      <c r="C4541">
        <v>19</v>
      </c>
      <c r="D4541">
        <v>2</v>
      </c>
      <c r="E4541">
        <v>6</v>
      </c>
      <c r="F4541" t="s">
        <v>570</v>
      </c>
      <c r="G4541" t="s">
        <v>5951</v>
      </c>
      <c r="H4541">
        <v>7</v>
      </c>
      <c r="I4541">
        <v>102086</v>
      </c>
      <c r="J4541">
        <v>4</v>
      </c>
      <c r="K4541" t="s">
        <v>7336</v>
      </c>
      <c r="L4541">
        <v>0</v>
      </c>
      <c r="M4541" t="s">
        <v>5520</v>
      </c>
      <c r="N4541">
        <v>7192.32</v>
      </c>
      <c r="O4541">
        <v>0</v>
      </c>
      <c r="P4541">
        <v>0</v>
      </c>
      <c r="Q4541">
        <v>0</v>
      </c>
      <c r="R4541">
        <v>0</v>
      </c>
      <c r="S4541">
        <v>7192.32</v>
      </c>
    </row>
    <row r="4542" spans="1:19" x14ac:dyDescent="0.35">
      <c r="A4542">
        <v>2024</v>
      </c>
      <c r="B4542" t="s">
        <v>5844</v>
      </c>
      <c r="C4542">
        <v>19</v>
      </c>
      <c r="D4542">
        <v>2</v>
      </c>
      <c r="E4542">
        <v>7</v>
      </c>
      <c r="F4542" t="s">
        <v>571</v>
      </c>
      <c r="G4542" t="s">
        <v>6568</v>
      </c>
      <c r="H4542">
        <v>7</v>
      </c>
      <c r="I4542">
        <v>102086</v>
      </c>
      <c r="J4542">
        <v>6</v>
      </c>
      <c r="K4542" t="s">
        <v>7336</v>
      </c>
      <c r="L4542">
        <v>0</v>
      </c>
      <c r="M4542" t="s">
        <v>5520</v>
      </c>
      <c r="N4542">
        <v>31902.5</v>
      </c>
      <c r="O4542">
        <v>2044.86</v>
      </c>
      <c r="P4542">
        <v>0</v>
      </c>
      <c r="Q4542">
        <v>2014.26</v>
      </c>
      <c r="R4542">
        <v>0</v>
      </c>
      <c r="S4542">
        <v>31933.1</v>
      </c>
    </row>
    <row r="4543" spans="1:19" x14ac:dyDescent="0.35">
      <c r="A4543">
        <v>2024</v>
      </c>
      <c r="B4543" t="s">
        <v>5844</v>
      </c>
      <c r="C4543">
        <v>19</v>
      </c>
      <c r="D4543">
        <v>2</v>
      </c>
      <c r="E4543">
        <v>8</v>
      </c>
      <c r="F4543" t="s">
        <v>300</v>
      </c>
      <c r="G4543" t="s">
        <v>6184</v>
      </c>
      <c r="H4543">
        <v>7</v>
      </c>
      <c r="I4543">
        <v>102086</v>
      </c>
      <c r="J4543">
        <v>5</v>
      </c>
      <c r="K4543" t="s">
        <v>7336</v>
      </c>
      <c r="L4543">
        <v>0</v>
      </c>
      <c r="M4543" t="s">
        <v>5520</v>
      </c>
      <c r="N4543">
        <v>11507.95</v>
      </c>
      <c r="O4543">
        <v>175.7</v>
      </c>
      <c r="P4543">
        <v>0</v>
      </c>
      <c r="Q4543">
        <v>1475</v>
      </c>
      <c r="R4543">
        <v>0</v>
      </c>
      <c r="S4543">
        <v>10208.65</v>
      </c>
    </row>
    <row r="4544" spans="1:19" x14ac:dyDescent="0.35">
      <c r="A4544">
        <v>2024</v>
      </c>
      <c r="B4544" t="s">
        <v>5844</v>
      </c>
      <c r="C4544">
        <v>19</v>
      </c>
      <c r="D4544">
        <v>2</v>
      </c>
      <c r="E4544">
        <v>9</v>
      </c>
      <c r="F4544" t="s">
        <v>254</v>
      </c>
      <c r="G4544" t="s">
        <v>6569</v>
      </c>
      <c r="H4544">
        <v>7</v>
      </c>
      <c r="I4544">
        <v>102086</v>
      </c>
      <c r="J4544">
        <v>4</v>
      </c>
      <c r="K4544" t="s">
        <v>7336</v>
      </c>
      <c r="L4544">
        <v>0</v>
      </c>
      <c r="M4544" t="s">
        <v>5520</v>
      </c>
      <c r="N4544">
        <v>7618.68</v>
      </c>
      <c r="O4544">
        <v>150</v>
      </c>
      <c r="P4544">
        <v>0</v>
      </c>
      <c r="Q4544">
        <v>450</v>
      </c>
      <c r="R4544">
        <v>0</v>
      </c>
      <c r="S4544">
        <v>7318.68</v>
      </c>
    </row>
    <row r="4545" spans="1:19" x14ac:dyDescent="0.35">
      <c r="A4545">
        <v>2024</v>
      </c>
      <c r="B4545" t="s">
        <v>5844</v>
      </c>
      <c r="C4545">
        <v>19</v>
      </c>
      <c r="D4545">
        <v>2</v>
      </c>
      <c r="E4545">
        <v>10</v>
      </c>
      <c r="F4545" t="s">
        <v>311</v>
      </c>
      <c r="G4545" t="s">
        <v>6570</v>
      </c>
      <c r="H4545">
        <v>7</v>
      </c>
      <c r="I4545">
        <v>102086</v>
      </c>
      <c r="J4545">
        <v>7</v>
      </c>
      <c r="K4545" t="s">
        <v>7336</v>
      </c>
      <c r="L4545">
        <v>0</v>
      </c>
      <c r="M4545" t="s">
        <v>5520</v>
      </c>
      <c r="N4545">
        <v>5422.05</v>
      </c>
      <c r="O4545">
        <v>400</v>
      </c>
      <c r="P4545">
        <v>0</v>
      </c>
      <c r="Q4545">
        <v>400</v>
      </c>
      <c r="R4545">
        <v>0</v>
      </c>
      <c r="S4545">
        <v>5422.05</v>
      </c>
    </row>
    <row r="4546" spans="1:19" x14ac:dyDescent="0.35">
      <c r="A4546">
        <v>2024</v>
      </c>
      <c r="B4546" t="s">
        <v>5844</v>
      </c>
      <c r="C4546">
        <v>19</v>
      </c>
      <c r="D4546">
        <v>2</v>
      </c>
      <c r="E4546">
        <v>11</v>
      </c>
      <c r="F4546" t="s">
        <v>314</v>
      </c>
      <c r="G4546" t="s">
        <v>5845</v>
      </c>
      <c r="H4546">
        <v>7</v>
      </c>
      <c r="I4546">
        <v>102086</v>
      </c>
      <c r="J4546">
        <v>7</v>
      </c>
      <c r="K4546" t="s">
        <v>7336</v>
      </c>
      <c r="L4546">
        <v>0</v>
      </c>
      <c r="M4546" t="s">
        <v>5520</v>
      </c>
      <c r="N4546">
        <v>45278.720000000001</v>
      </c>
      <c r="O4546">
        <v>1256.79</v>
      </c>
      <c r="P4546">
        <v>0</v>
      </c>
      <c r="Q4546">
        <v>2190</v>
      </c>
      <c r="R4546">
        <v>0</v>
      </c>
      <c r="S4546">
        <v>44345.51</v>
      </c>
    </row>
    <row r="4547" spans="1:19" x14ac:dyDescent="0.35">
      <c r="A4547">
        <v>2024</v>
      </c>
      <c r="B4547" t="s">
        <v>5844</v>
      </c>
      <c r="C4547">
        <v>19</v>
      </c>
      <c r="D4547">
        <v>2</v>
      </c>
      <c r="E4547">
        <v>12</v>
      </c>
      <c r="F4547" t="s">
        <v>533</v>
      </c>
      <c r="G4547" t="s">
        <v>6185</v>
      </c>
      <c r="H4547">
        <v>7</v>
      </c>
      <c r="I4547">
        <v>102086</v>
      </c>
      <c r="J4547">
        <v>6</v>
      </c>
      <c r="K4547" t="s">
        <v>7336</v>
      </c>
      <c r="L4547">
        <v>0</v>
      </c>
      <c r="M4547" t="s">
        <v>5520</v>
      </c>
      <c r="N4547">
        <v>98288.48</v>
      </c>
      <c r="O4547">
        <v>21860.22</v>
      </c>
      <c r="P4547">
        <v>0</v>
      </c>
      <c r="Q4547">
        <v>29265.69</v>
      </c>
      <c r="R4547">
        <v>0</v>
      </c>
      <c r="S4547">
        <v>90883.01</v>
      </c>
    </row>
    <row r="4548" spans="1:19" x14ac:dyDescent="0.35">
      <c r="A4548">
        <v>2024</v>
      </c>
      <c r="B4548" t="s">
        <v>5569</v>
      </c>
      <c r="C4548">
        <v>20</v>
      </c>
      <c r="D4548">
        <v>2</v>
      </c>
      <c r="E4548">
        <v>1</v>
      </c>
      <c r="F4548" t="s">
        <v>572</v>
      </c>
      <c r="G4548" t="s">
        <v>5887</v>
      </c>
      <c r="H4548">
        <v>7</v>
      </c>
      <c r="I4548">
        <v>102086</v>
      </c>
      <c r="J4548">
        <v>79</v>
      </c>
      <c r="K4548" t="s">
        <v>7336</v>
      </c>
      <c r="L4548">
        <v>0</v>
      </c>
      <c r="M4548" t="s">
        <v>5520</v>
      </c>
      <c r="N4548">
        <v>79479.42</v>
      </c>
      <c r="O4548">
        <v>89809.95</v>
      </c>
      <c r="P4548">
        <v>0</v>
      </c>
      <c r="Q4548">
        <v>90805.88</v>
      </c>
      <c r="R4548">
        <v>0</v>
      </c>
      <c r="S4548">
        <v>78483.490000000005</v>
      </c>
    </row>
    <row r="4549" spans="1:19" x14ac:dyDescent="0.35">
      <c r="A4549">
        <v>2024</v>
      </c>
      <c r="B4549" t="s">
        <v>5569</v>
      </c>
      <c r="C4549">
        <v>20</v>
      </c>
      <c r="D4549">
        <v>2</v>
      </c>
      <c r="E4549">
        <v>2</v>
      </c>
      <c r="F4549" t="s">
        <v>573</v>
      </c>
      <c r="G4549" t="s">
        <v>6186</v>
      </c>
      <c r="H4549">
        <v>7</v>
      </c>
      <c r="I4549">
        <v>102086</v>
      </c>
      <c r="J4549">
        <v>840</v>
      </c>
      <c r="K4549" t="s">
        <v>7337</v>
      </c>
      <c r="L4549">
        <v>0</v>
      </c>
      <c r="M4549" t="s">
        <v>5520</v>
      </c>
      <c r="N4549">
        <v>13652.31</v>
      </c>
      <c r="O4549">
        <v>10793.67</v>
      </c>
      <c r="P4549">
        <v>0</v>
      </c>
      <c r="Q4549">
        <v>11833.84</v>
      </c>
      <c r="R4549">
        <v>0</v>
      </c>
      <c r="S4549">
        <v>12612.14</v>
      </c>
    </row>
    <row r="4550" spans="1:19" x14ac:dyDescent="0.35">
      <c r="A4550">
        <v>2024</v>
      </c>
      <c r="B4550" t="s">
        <v>5569</v>
      </c>
      <c r="C4550">
        <v>20</v>
      </c>
      <c r="D4550">
        <v>2</v>
      </c>
      <c r="E4550">
        <v>4</v>
      </c>
      <c r="F4550" t="s">
        <v>431</v>
      </c>
      <c r="G4550" t="s">
        <v>6513</v>
      </c>
      <c r="H4550">
        <v>7</v>
      </c>
      <c r="I4550">
        <v>102086</v>
      </c>
      <c r="J4550">
        <v>840</v>
      </c>
      <c r="K4550" t="s">
        <v>7337</v>
      </c>
      <c r="L4550">
        <v>0</v>
      </c>
      <c r="M4550" t="s">
        <v>5520</v>
      </c>
      <c r="N4550">
        <v>37761.379999999997</v>
      </c>
      <c r="O4550">
        <v>2222.7399999999998</v>
      </c>
      <c r="P4550">
        <v>0</v>
      </c>
      <c r="Q4550">
        <v>7602.63</v>
      </c>
      <c r="R4550">
        <v>0</v>
      </c>
      <c r="S4550">
        <v>32381.49</v>
      </c>
    </row>
    <row r="4551" spans="1:19" x14ac:dyDescent="0.35">
      <c r="A4551">
        <v>2024</v>
      </c>
      <c r="B4551" t="s">
        <v>5569</v>
      </c>
      <c r="C4551">
        <v>20</v>
      </c>
      <c r="D4551">
        <v>2</v>
      </c>
      <c r="E4551">
        <v>6</v>
      </c>
      <c r="F4551" t="s">
        <v>575</v>
      </c>
      <c r="G4551" t="s">
        <v>5952</v>
      </c>
      <c r="H4551">
        <v>7</v>
      </c>
      <c r="I4551">
        <v>102086</v>
      </c>
      <c r="J4551">
        <v>7</v>
      </c>
      <c r="K4551" t="s">
        <v>7336</v>
      </c>
      <c r="L4551">
        <v>0</v>
      </c>
      <c r="M4551" t="s">
        <v>5520</v>
      </c>
      <c r="N4551">
        <v>36570.76</v>
      </c>
      <c r="O4551">
        <v>255502.99</v>
      </c>
      <c r="P4551">
        <v>0</v>
      </c>
      <c r="Q4551">
        <v>130523.07</v>
      </c>
      <c r="R4551">
        <v>0</v>
      </c>
      <c r="S4551">
        <v>161550.68</v>
      </c>
    </row>
    <row r="4552" spans="1:19" x14ac:dyDescent="0.35">
      <c r="A4552">
        <v>2024</v>
      </c>
      <c r="B4552" t="s">
        <v>5569</v>
      </c>
      <c r="C4552">
        <v>20</v>
      </c>
      <c r="D4552">
        <v>2</v>
      </c>
      <c r="E4552">
        <v>7</v>
      </c>
      <c r="F4552" t="s">
        <v>369</v>
      </c>
      <c r="G4552" t="s">
        <v>7067</v>
      </c>
      <c r="H4552">
        <v>7</v>
      </c>
      <c r="I4552">
        <v>102086</v>
      </c>
      <c r="J4552">
        <v>840</v>
      </c>
      <c r="K4552" t="s">
        <v>7337</v>
      </c>
      <c r="L4552">
        <v>0</v>
      </c>
      <c r="M4552" t="s">
        <v>5520</v>
      </c>
      <c r="N4552">
        <v>8157.69</v>
      </c>
      <c r="O4552">
        <v>11324.74</v>
      </c>
      <c r="P4552">
        <v>0</v>
      </c>
      <c r="Q4552">
        <v>14146.66</v>
      </c>
      <c r="R4552">
        <v>0</v>
      </c>
      <c r="S4552">
        <v>5335.77</v>
      </c>
    </row>
    <row r="4553" spans="1:19" x14ac:dyDescent="0.35">
      <c r="A4553">
        <v>2024</v>
      </c>
      <c r="B4553" t="s">
        <v>5569</v>
      </c>
      <c r="C4553">
        <v>20</v>
      </c>
      <c r="D4553">
        <v>2</v>
      </c>
      <c r="E4553">
        <v>8</v>
      </c>
      <c r="F4553" t="s">
        <v>300</v>
      </c>
      <c r="G4553" t="s">
        <v>6187</v>
      </c>
      <c r="H4553">
        <v>7</v>
      </c>
      <c r="I4553">
        <v>102086</v>
      </c>
      <c r="J4553">
        <v>840</v>
      </c>
      <c r="K4553" t="s">
        <v>7337</v>
      </c>
      <c r="L4553">
        <v>0</v>
      </c>
      <c r="M4553" t="s">
        <v>5520</v>
      </c>
      <c r="N4553">
        <v>53534.59</v>
      </c>
      <c r="O4553">
        <v>29057.119999999999</v>
      </c>
      <c r="P4553">
        <v>0</v>
      </c>
      <c r="Q4553">
        <v>39977.89</v>
      </c>
      <c r="R4553">
        <v>0</v>
      </c>
      <c r="S4553">
        <v>42613.82</v>
      </c>
    </row>
    <row r="4554" spans="1:19" x14ac:dyDescent="0.35">
      <c r="A4554">
        <v>2024</v>
      </c>
      <c r="B4554" t="s">
        <v>5569</v>
      </c>
      <c r="C4554">
        <v>20</v>
      </c>
      <c r="D4554">
        <v>2</v>
      </c>
      <c r="E4554">
        <v>11</v>
      </c>
      <c r="F4554" t="s">
        <v>577</v>
      </c>
      <c r="G4554" t="s">
        <v>5954</v>
      </c>
      <c r="H4554">
        <v>7</v>
      </c>
      <c r="I4554">
        <v>102086</v>
      </c>
      <c r="J4554">
        <v>840</v>
      </c>
      <c r="K4554" t="s">
        <v>7336</v>
      </c>
      <c r="L4554">
        <v>0</v>
      </c>
      <c r="M4554" t="s">
        <v>5520</v>
      </c>
      <c r="N4554">
        <v>184403.87</v>
      </c>
      <c r="O4554">
        <v>57151.94</v>
      </c>
      <c r="P4554">
        <v>0</v>
      </c>
      <c r="Q4554">
        <v>32376.7</v>
      </c>
      <c r="R4554">
        <v>0</v>
      </c>
      <c r="S4554">
        <v>209179.11</v>
      </c>
    </row>
    <row r="4555" spans="1:19" x14ac:dyDescent="0.35">
      <c r="A4555">
        <v>2024</v>
      </c>
      <c r="B4555" t="s">
        <v>5569</v>
      </c>
      <c r="C4555">
        <v>20</v>
      </c>
      <c r="D4555">
        <v>2</v>
      </c>
      <c r="E4555">
        <v>12</v>
      </c>
      <c r="F4555" t="s">
        <v>578</v>
      </c>
      <c r="G4555" t="s">
        <v>5710</v>
      </c>
      <c r="H4555">
        <v>7</v>
      </c>
      <c r="I4555">
        <v>102086</v>
      </c>
      <c r="J4555">
        <v>840</v>
      </c>
      <c r="K4555" t="s">
        <v>7337</v>
      </c>
      <c r="L4555">
        <v>0</v>
      </c>
      <c r="M4555" t="s">
        <v>5520</v>
      </c>
      <c r="N4555">
        <v>6841.68</v>
      </c>
      <c r="O4555">
        <v>27864.79</v>
      </c>
      <c r="P4555">
        <v>0</v>
      </c>
      <c r="Q4555">
        <v>14887.47</v>
      </c>
      <c r="R4555">
        <v>0</v>
      </c>
      <c r="S4555">
        <v>19819</v>
      </c>
    </row>
    <row r="4556" spans="1:19" x14ac:dyDescent="0.35">
      <c r="A4556">
        <v>2024</v>
      </c>
      <c r="B4556" t="s">
        <v>5569</v>
      </c>
      <c r="C4556">
        <v>20</v>
      </c>
      <c r="D4556">
        <v>2</v>
      </c>
      <c r="E4556">
        <v>13</v>
      </c>
      <c r="F4556" t="s">
        <v>579</v>
      </c>
      <c r="G4556" t="s">
        <v>6188</v>
      </c>
      <c r="H4556">
        <v>7</v>
      </c>
      <c r="I4556">
        <v>102086</v>
      </c>
      <c r="J4556">
        <v>840</v>
      </c>
      <c r="K4556" t="s">
        <v>7337</v>
      </c>
      <c r="L4556">
        <v>0</v>
      </c>
      <c r="M4556" t="s">
        <v>5520</v>
      </c>
      <c r="N4556">
        <v>1481336.08</v>
      </c>
      <c r="O4556">
        <v>0</v>
      </c>
      <c r="P4556">
        <v>0</v>
      </c>
      <c r="Q4556">
        <v>119242.96</v>
      </c>
      <c r="R4556">
        <v>0</v>
      </c>
      <c r="S4556">
        <v>1362093.12</v>
      </c>
    </row>
    <row r="4557" spans="1:19" x14ac:dyDescent="0.35">
      <c r="A4557">
        <v>2024</v>
      </c>
      <c r="B4557" t="s">
        <v>5569</v>
      </c>
      <c r="C4557">
        <v>20</v>
      </c>
      <c r="D4557">
        <v>2</v>
      </c>
      <c r="E4557">
        <v>14</v>
      </c>
      <c r="F4557" t="s">
        <v>278</v>
      </c>
      <c r="G4557" t="s">
        <v>5955</v>
      </c>
      <c r="H4557">
        <v>7</v>
      </c>
      <c r="I4557">
        <v>102086</v>
      </c>
      <c r="J4557">
        <v>840</v>
      </c>
      <c r="K4557" t="s">
        <v>7336</v>
      </c>
      <c r="L4557">
        <v>0</v>
      </c>
      <c r="M4557" t="s">
        <v>5520</v>
      </c>
      <c r="N4557">
        <v>178058.15</v>
      </c>
      <c r="O4557">
        <v>8415.19</v>
      </c>
      <c r="P4557">
        <v>0</v>
      </c>
      <c r="Q4557">
        <v>30210.62</v>
      </c>
      <c r="R4557">
        <v>0</v>
      </c>
      <c r="S4557">
        <v>156262.72</v>
      </c>
    </row>
    <row r="4558" spans="1:19" x14ac:dyDescent="0.35">
      <c r="A4558">
        <v>2024</v>
      </c>
      <c r="B4558" t="s">
        <v>5569</v>
      </c>
      <c r="C4558">
        <v>20</v>
      </c>
      <c r="D4558">
        <v>2</v>
      </c>
      <c r="E4558">
        <v>15</v>
      </c>
      <c r="F4558" t="s">
        <v>125</v>
      </c>
      <c r="G4558" t="s">
        <v>6282</v>
      </c>
      <c r="H4558">
        <v>7</v>
      </c>
      <c r="I4558">
        <v>102086</v>
      </c>
      <c r="J4558">
        <v>840</v>
      </c>
      <c r="K4558" t="s">
        <v>7337</v>
      </c>
      <c r="L4558">
        <v>0</v>
      </c>
      <c r="M4558" t="s">
        <v>5520</v>
      </c>
      <c r="N4558">
        <v>95282.33</v>
      </c>
      <c r="O4558">
        <v>23485.49</v>
      </c>
      <c r="P4558">
        <v>0</v>
      </c>
      <c r="Q4558">
        <v>35604.25</v>
      </c>
      <c r="R4558">
        <v>0</v>
      </c>
      <c r="S4558">
        <v>83163.570000000007</v>
      </c>
    </row>
    <row r="4559" spans="1:19" x14ac:dyDescent="0.35">
      <c r="A4559">
        <v>2024</v>
      </c>
      <c r="B4559" t="s">
        <v>5569</v>
      </c>
      <c r="C4559">
        <v>20</v>
      </c>
      <c r="D4559">
        <v>2</v>
      </c>
      <c r="E4559">
        <v>16</v>
      </c>
      <c r="F4559" t="s">
        <v>417</v>
      </c>
      <c r="G4559" t="s">
        <v>5570</v>
      </c>
      <c r="H4559">
        <v>7</v>
      </c>
      <c r="I4559">
        <v>102086</v>
      </c>
      <c r="J4559">
        <v>840</v>
      </c>
      <c r="K4559" t="s">
        <v>7336</v>
      </c>
      <c r="L4559">
        <v>0</v>
      </c>
      <c r="M4559" t="s">
        <v>5520</v>
      </c>
      <c r="N4559">
        <v>39356.36</v>
      </c>
      <c r="O4559">
        <v>20927.080000000002</v>
      </c>
      <c r="P4559">
        <v>0</v>
      </c>
      <c r="Q4559">
        <v>16674.759999999998</v>
      </c>
      <c r="R4559">
        <v>0</v>
      </c>
      <c r="S4559">
        <v>43608.68</v>
      </c>
    </row>
    <row r="4560" spans="1:19" x14ac:dyDescent="0.35">
      <c r="A4560">
        <v>2024</v>
      </c>
      <c r="B4560" t="s">
        <v>6419</v>
      </c>
      <c r="C4560">
        <v>21</v>
      </c>
      <c r="D4560">
        <v>2</v>
      </c>
      <c r="E4560">
        <v>1</v>
      </c>
      <c r="F4560" t="s">
        <v>568</v>
      </c>
      <c r="G4560" t="s">
        <v>6571</v>
      </c>
      <c r="H4560">
        <v>7</v>
      </c>
      <c r="I4560">
        <v>102086</v>
      </c>
      <c r="J4560">
        <v>5</v>
      </c>
      <c r="K4560" t="s">
        <v>7336</v>
      </c>
      <c r="L4560">
        <v>0</v>
      </c>
      <c r="M4560" t="s">
        <v>5520</v>
      </c>
      <c r="N4560">
        <v>5617.89</v>
      </c>
      <c r="O4560">
        <v>1172.77</v>
      </c>
      <c r="P4560">
        <v>0</v>
      </c>
      <c r="Q4560">
        <v>596.66999999999996</v>
      </c>
      <c r="R4560">
        <v>0</v>
      </c>
      <c r="S4560">
        <v>6193.99</v>
      </c>
    </row>
    <row r="4561" spans="1:19" x14ac:dyDescent="0.35">
      <c r="A4561">
        <v>2024</v>
      </c>
      <c r="B4561" t="s">
        <v>6419</v>
      </c>
      <c r="C4561">
        <v>21</v>
      </c>
      <c r="D4561">
        <v>2</v>
      </c>
      <c r="E4561">
        <v>2</v>
      </c>
      <c r="F4561" t="s">
        <v>580</v>
      </c>
      <c r="G4561" t="s">
        <v>6736</v>
      </c>
      <c r="H4561">
        <v>7</v>
      </c>
      <c r="I4561">
        <v>102086</v>
      </c>
      <c r="J4561">
        <v>840</v>
      </c>
      <c r="K4561" t="s">
        <v>7337</v>
      </c>
      <c r="L4561">
        <v>0</v>
      </c>
      <c r="M4561" t="s">
        <v>5520</v>
      </c>
      <c r="N4561">
        <v>202288.86</v>
      </c>
      <c r="O4561">
        <v>58322.12</v>
      </c>
      <c r="P4561">
        <v>0</v>
      </c>
      <c r="Q4561">
        <v>34354.18</v>
      </c>
      <c r="R4561">
        <v>0</v>
      </c>
      <c r="S4561">
        <v>226256.8</v>
      </c>
    </row>
    <row r="4562" spans="1:19" x14ac:dyDescent="0.35">
      <c r="A4562">
        <v>2024</v>
      </c>
      <c r="B4562" t="s">
        <v>6419</v>
      </c>
      <c r="C4562">
        <v>21</v>
      </c>
      <c r="D4562">
        <v>2</v>
      </c>
      <c r="E4562">
        <v>3</v>
      </c>
      <c r="F4562" t="s">
        <v>581</v>
      </c>
      <c r="G4562" t="s">
        <v>6572</v>
      </c>
      <c r="H4562">
        <v>7</v>
      </c>
      <c r="I4562">
        <v>102086</v>
      </c>
      <c r="J4562">
        <v>102086</v>
      </c>
      <c r="K4562" t="s">
        <v>7336</v>
      </c>
      <c r="L4562">
        <v>0</v>
      </c>
      <c r="M4562" t="s">
        <v>5520</v>
      </c>
      <c r="N4562">
        <v>9685.6299999999992</v>
      </c>
      <c r="O4562">
        <v>2050.4</v>
      </c>
      <c r="P4562">
        <v>0</v>
      </c>
      <c r="Q4562">
        <v>0</v>
      </c>
      <c r="R4562">
        <v>0</v>
      </c>
      <c r="S4562">
        <v>11736.03</v>
      </c>
    </row>
    <row r="4563" spans="1:19" x14ac:dyDescent="0.35">
      <c r="A4563">
        <v>2024</v>
      </c>
      <c r="B4563" t="s">
        <v>6419</v>
      </c>
      <c r="C4563">
        <v>21</v>
      </c>
      <c r="D4563">
        <v>2</v>
      </c>
      <c r="E4563">
        <v>5</v>
      </c>
      <c r="F4563" t="s">
        <v>300</v>
      </c>
      <c r="G4563" t="s">
        <v>6573</v>
      </c>
      <c r="H4563">
        <v>7</v>
      </c>
      <c r="I4563">
        <v>102086</v>
      </c>
      <c r="J4563">
        <v>4</v>
      </c>
      <c r="K4563" t="s">
        <v>7336</v>
      </c>
      <c r="L4563">
        <v>0</v>
      </c>
      <c r="M4563" t="s">
        <v>5520</v>
      </c>
      <c r="N4563">
        <v>8365.94</v>
      </c>
      <c r="O4563">
        <v>2025.63</v>
      </c>
      <c r="P4563">
        <v>0</v>
      </c>
      <c r="Q4563">
        <v>1350.32</v>
      </c>
      <c r="R4563">
        <v>0</v>
      </c>
      <c r="S4563">
        <v>9041.25</v>
      </c>
    </row>
    <row r="4564" spans="1:19" x14ac:dyDescent="0.35">
      <c r="A4564">
        <v>2024</v>
      </c>
      <c r="B4564" t="s">
        <v>6419</v>
      </c>
      <c r="C4564">
        <v>21</v>
      </c>
      <c r="D4564">
        <v>2</v>
      </c>
      <c r="E4564">
        <v>6</v>
      </c>
      <c r="F4564" t="s">
        <v>532</v>
      </c>
      <c r="G4564" t="s">
        <v>6574</v>
      </c>
      <c r="H4564">
        <v>7</v>
      </c>
      <c r="I4564">
        <v>102086</v>
      </c>
      <c r="J4564">
        <v>3</v>
      </c>
      <c r="K4564" t="s">
        <v>7336</v>
      </c>
      <c r="L4564">
        <v>0</v>
      </c>
      <c r="M4564" t="s">
        <v>5520</v>
      </c>
      <c r="N4564">
        <v>7519.26</v>
      </c>
      <c r="O4564">
        <v>1555.24</v>
      </c>
      <c r="P4564">
        <v>0</v>
      </c>
      <c r="Q4564">
        <v>0</v>
      </c>
      <c r="R4564">
        <v>0</v>
      </c>
      <c r="S4564">
        <v>9074.5</v>
      </c>
    </row>
    <row r="4565" spans="1:19" x14ac:dyDescent="0.35">
      <c r="A4565">
        <v>2024</v>
      </c>
      <c r="B4565" t="s">
        <v>6419</v>
      </c>
      <c r="C4565">
        <v>21</v>
      </c>
      <c r="D4565">
        <v>2</v>
      </c>
      <c r="E4565">
        <v>7</v>
      </c>
      <c r="F4565" t="s">
        <v>582</v>
      </c>
      <c r="G4565" t="s">
        <v>6575</v>
      </c>
      <c r="H4565">
        <v>7</v>
      </c>
      <c r="I4565">
        <v>102086</v>
      </c>
      <c r="J4565">
        <v>4</v>
      </c>
      <c r="K4565" t="s">
        <v>7336</v>
      </c>
      <c r="L4565">
        <v>0</v>
      </c>
      <c r="M4565" t="s">
        <v>5520</v>
      </c>
      <c r="N4565">
        <v>21926.75</v>
      </c>
      <c r="O4565">
        <v>6170.91</v>
      </c>
      <c r="P4565">
        <v>0</v>
      </c>
      <c r="Q4565">
        <v>2996.62</v>
      </c>
      <c r="R4565">
        <v>0</v>
      </c>
      <c r="S4565">
        <v>25101.040000000001</v>
      </c>
    </row>
    <row r="4566" spans="1:19" x14ac:dyDescent="0.35">
      <c r="A4566">
        <v>2024</v>
      </c>
      <c r="B4566" t="s">
        <v>6419</v>
      </c>
      <c r="C4566">
        <v>21</v>
      </c>
      <c r="D4566">
        <v>2</v>
      </c>
      <c r="E4566">
        <v>8</v>
      </c>
      <c r="F4566" t="s">
        <v>524</v>
      </c>
      <c r="G4566" t="s">
        <v>6420</v>
      </c>
      <c r="H4566">
        <v>7</v>
      </c>
      <c r="I4566">
        <v>102086</v>
      </c>
      <c r="J4566">
        <v>4</v>
      </c>
      <c r="K4566" t="s">
        <v>7336</v>
      </c>
      <c r="L4566">
        <v>0</v>
      </c>
      <c r="M4566" t="s">
        <v>5520</v>
      </c>
      <c r="N4566">
        <v>3369.52</v>
      </c>
      <c r="O4566">
        <v>1285.96</v>
      </c>
      <c r="P4566">
        <v>0</v>
      </c>
      <c r="Q4566">
        <v>24.36</v>
      </c>
      <c r="R4566">
        <v>0</v>
      </c>
      <c r="S4566">
        <v>4631.12</v>
      </c>
    </row>
    <row r="4567" spans="1:19" x14ac:dyDescent="0.35">
      <c r="A4567">
        <v>2024</v>
      </c>
      <c r="B4567" t="s">
        <v>6419</v>
      </c>
      <c r="C4567">
        <v>21</v>
      </c>
      <c r="D4567">
        <v>2</v>
      </c>
      <c r="E4567">
        <v>9</v>
      </c>
      <c r="F4567" t="s">
        <v>583</v>
      </c>
      <c r="G4567" t="s">
        <v>6576</v>
      </c>
      <c r="H4567">
        <v>7</v>
      </c>
      <c r="I4567">
        <v>102086</v>
      </c>
      <c r="J4567">
        <v>4</v>
      </c>
      <c r="K4567" t="s">
        <v>7336</v>
      </c>
      <c r="L4567">
        <v>0</v>
      </c>
      <c r="M4567" t="s">
        <v>5520</v>
      </c>
      <c r="N4567">
        <v>4288.1899999999996</v>
      </c>
      <c r="O4567">
        <v>492.49</v>
      </c>
      <c r="P4567">
        <v>0</v>
      </c>
      <c r="Q4567">
        <v>6.04</v>
      </c>
      <c r="R4567">
        <v>0</v>
      </c>
      <c r="S4567">
        <v>4774.6400000000003</v>
      </c>
    </row>
    <row r="4568" spans="1:19" x14ac:dyDescent="0.35">
      <c r="A4568">
        <v>2024</v>
      </c>
      <c r="B4568" t="s">
        <v>6163</v>
      </c>
      <c r="C4568">
        <v>22</v>
      </c>
      <c r="D4568">
        <v>2</v>
      </c>
      <c r="E4568">
        <v>1</v>
      </c>
      <c r="F4568" t="s">
        <v>555</v>
      </c>
      <c r="G4568" t="s">
        <v>6164</v>
      </c>
      <c r="H4568">
        <v>7</v>
      </c>
      <c r="I4568">
        <v>102086</v>
      </c>
      <c r="J4568">
        <v>102086</v>
      </c>
      <c r="K4568" t="s">
        <v>7336</v>
      </c>
      <c r="L4568">
        <v>0</v>
      </c>
      <c r="M4568" t="s">
        <v>5520</v>
      </c>
      <c r="N4568">
        <v>13671</v>
      </c>
      <c r="O4568">
        <v>0</v>
      </c>
      <c r="P4568">
        <v>0</v>
      </c>
      <c r="Q4568">
        <v>0</v>
      </c>
      <c r="R4568">
        <v>0</v>
      </c>
      <c r="S4568">
        <v>13671</v>
      </c>
    </row>
    <row r="4569" spans="1:19" x14ac:dyDescent="0.35">
      <c r="A4569">
        <v>2024</v>
      </c>
      <c r="B4569" t="s">
        <v>6163</v>
      </c>
      <c r="C4569">
        <v>22</v>
      </c>
      <c r="D4569">
        <v>2</v>
      </c>
      <c r="E4569">
        <v>2</v>
      </c>
      <c r="F4569" t="s">
        <v>584</v>
      </c>
      <c r="G4569" t="s">
        <v>6421</v>
      </c>
      <c r="H4569">
        <v>7</v>
      </c>
      <c r="I4569">
        <v>102086</v>
      </c>
      <c r="J4569">
        <v>840</v>
      </c>
      <c r="K4569" t="s">
        <v>7337</v>
      </c>
      <c r="L4569">
        <v>0</v>
      </c>
      <c r="M4569" t="s">
        <v>5520</v>
      </c>
      <c r="N4569">
        <v>28736.79</v>
      </c>
      <c r="O4569">
        <v>30562.94</v>
      </c>
      <c r="P4569">
        <v>0</v>
      </c>
      <c r="Q4569">
        <v>22460.28</v>
      </c>
      <c r="R4569">
        <v>0</v>
      </c>
      <c r="S4569">
        <v>36839.449999999997</v>
      </c>
    </row>
    <row r="4570" spans="1:19" x14ac:dyDescent="0.35">
      <c r="A4570">
        <v>2024</v>
      </c>
      <c r="B4570" t="s">
        <v>6163</v>
      </c>
      <c r="C4570">
        <v>22</v>
      </c>
      <c r="D4570">
        <v>2</v>
      </c>
      <c r="E4570">
        <v>3</v>
      </c>
      <c r="F4570" t="s">
        <v>585</v>
      </c>
      <c r="G4570" t="s">
        <v>7152</v>
      </c>
      <c r="H4570">
        <v>7</v>
      </c>
      <c r="I4570">
        <v>102086</v>
      </c>
      <c r="J4570">
        <v>7</v>
      </c>
      <c r="K4570" t="s">
        <v>7336</v>
      </c>
      <c r="L4570">
        <v>0</v>
      </c>
      <c r="M4570" t="s">
        <v>5520</v>
      </c>
      <c r="N4570">
        <v>81150</v>
      </c>
      <c r="O4570">
        <v>0</v>
      </c>
      <c r="P4570">
        <v>0</v>
      </c>
      <c r="Q4570">
        <v>11772.96</v>
      </c>
      <c r="R4570">
        <v>0</v>
      </c>
      <c r="S4570">
        <v>69377.039999999994</v>
      </c>
    </row>
    <row r="4571" spans="1:19" x14ac:dyDescent="0.35">
      <c r="A4571">
        <v>2024</v>
      </c>
      <c r="B4571" t="s">
        <v>6163</v>
      </c>
      <c r="C4571">
        <v>22</v>
      </c>
      <c r="D4571">
        <v>2</v>
      </c>
      <c r="E4571">
        <v>4</v>
      </c>
      <c r="F4571" t="s">
        <v>305</v>
      </c>
      <c r="G4571" t="s">
        <v>7315</v>
      </c>
      <c r="H4571">
        <v>7</v>
      </c>
      <c r="I4571">
        <v>102086</v>
      </c>
      <c r="J4571">
        <v>2</v>
      </c>
      <c r="K4571" t="s">
        <v>7336</v>
      </c>
      <c r="L4571">
        <v>0</v>
      </c>
      <c r="M4571" t="s">
        <v>5520</v>
      </c>
      <c r="N4571">
        <v>55779.67</v>
      </c>
      <c r="O4571">
        <v>9345.31</v>
      </c>
      <c r="P4571">
        <v>0</v>
      </c>
      <c r="Q4571">
        <v>2339.6799999999998</v>
      </c>
      <c r="R4571">
        <v>0</v>
      </c>
      <c r="S4571">
        <v>62785.3</v>
      </c>
    </row>
    <row r="4572" spans="1:19" x14ac:dyDescent="0.35">
      <c r="A4572">
        <v>2024</v>
      </c>
      <c r="B4572" t="s">
        <v>5554</v>
      </c>
      <c r="C4572">
        <v>23</v>
      </c>
      <c r="D4572">
        <v>2</v>
      </c>
      <c r="E4572">
        <v>1</v>
      </c>
      <c r="F4572" t="s">
        <v>587</v>
      </c>
      <c r="G4572" t="s">
        <v>5956</v>
      </c>
      <c r="H4572">
        <v>7</v>
      </c>
      <c r="I4572">
        <v>102086</v>
      </c>
      <c r="J4572">
        <v>8</v>
      </c>
      <c r="K4572" t="s">
        <v>7336</v>
      </c>
      <c r="L4572">
        <v>0</v>
      </c>
      <c r="M4572" t="s">
        <v>5520</v>
      </c>
      <c r="N4572">
        <v>47686.92</v>
      </c>
      <c r="O4572">
        <v>11357.18</v>
      </c>
      <c r="P4572">
        <v>0</v>
      </c>
      <c r="Q4572">
        <v>3095.25</v>
      </c>
      <c r="R4572">
        <v>0</v>
      </c>
      <c r="S4572">
        <v>55948.85</v>
      </c>
    </row>
    <row r="4573" spans="1:19" x14ac:dyDescent="0.35">
      <c r="A4573">
        <v>2024</v>
      </c>
      <c r="B4573" t="s">
        <v>5554</v>
      </c>
      <c r="C4573">
        <v>23</v>
      </c>
      <c r="D4573">
        <v>2</v>
      </c>
      <c r="E4573">
        <v>2</v>
      </c>
      <c r="F4573" t="s">
        <v>588</v>
      </c>
      <c r="G4573" t="s">
        <v>5675</v>
      </c>
      <c r="H4573">
        <v>7</v>
      </c>
      <c r="I4573">
        <v>102086</v>
      </c>
      <c r="J4573">
        <v>4</v>
      </c>
      <c r="K4573" t="s">
        <v>7336</v>
      </c>
      <c r="L4573">
        <v>0</v>
      </c>
      <c r="M4573" t="s">
        <v>5520</v>
      </c>
      <c r="N4573">
        <v>2758.6</v>
      </c>
      <c r="O4573">
        <v>2106.8200000000002</v>
      </c>
      <c r="P4573">
        <v>0</v>
      </c>
      <c r="Q4573">
        <v>1800</v>
      </c>
      <c r="R4573">
        <v>0</v>
      </c>
      <c r="S4573">
        <v>3065.42</v>
      </c>
    </row>
    <row r="4574" spans="1:19" x14ac:dyDescent="0.35">
      <c r="A4574">
        <v>2024</v>
      </c>
      <c r="B4574" t="s">
        <v>5554</v>
      </c>
      <c r="C4574">
        <v>23</v>
      </c>
      <c r="D4574">
        <v>2</v>
      </c>
      <c r="E4574">
        <v>3</v>
      </c>
      <c r="F4574" t="s">
        <v>589</v>
      </c>
      <c r="G4574" t="s">
        <v>7153</v>
      </c>
      <c r="H4574">
        <v>7</v>
      </c>
      <c r="I4574">
        <v>102086</v>
      </c>
      <c r="J4574">
        <v>5</v>
      </c>
      <c r="K4574" t="s">
        <v>7336</v>
      </c>
      <c r="L4574">
        <v>0</v>
      </c>
      <c r="M4574" t="s">
        <v>5520</v>
      </c>
      <c r="N4574">
        <v>54090.57</v>
      </c>
      <c r="O4574">
        <v>0</v>
      </c>
      <c r="P4574">
        <v>0</v>
      </c>
      <c r="Q4574">
        <v>1568.86</v>
      </c>
      <c r="R4574">
        <v>0</v>
      </c>
      <c r="S4574">
        <v>52521.71</v>
      </c>
    </row>
    <row r="4575" spans="1:19" x14ac:dyDescent="0.35">
      <c r="A4575">
        <v>2024</v>
      </c>
      <c r="B4575" t="s">
        <v>5554</v>
      </c>
      <c r="C4575">
        <v>23</v>
      </c>
      <c r="D4575">
        <v>2</v>
      </c>
      <c r="E4575">
        <v>5</v>
      </c>
      <c r="F4575" t="s">
        <v>546</v>
      </c>
      <c r="G4575" t="s">
        <v>5666</v>
      </c>
      <c r="H4575">
        <v>7</v>
      </c>
      <c r="I4575">
        <v>102086</v>
      </c>
      <c r="J4575">
        <v>6</v>
      </c>
      <c r="K4575" t="s">
        <v>7336</v>
      </c>
      <c r="L4575">
        <v>0</v>
      </c>
      <c r="M4575" t="s">
        <v>5520</v>
      </c>
      <c r="N4575">
        <v>41921.199999999997</v>
      </c>
      <c r="O4575">
        <v>59111.199999999997</v>
      </c>
      <c r="P4575">
        <v>0</v>
      </c>
      <c r="Q4575">
        <v>45490.58</v>
      </c>
      <c r="R4575">
        <v>0</v>
      </c>
      <c r="S4575">
        <v>55541.82</v>
      </c>
    </row>
    <row r="4576" spans="1:19" x14ac:dyDescent="0.35">
      <c r="A4576">
        <v>2024</v>
      </c>
      <c r="B4576" t="s">
        <v>5554</v>
      </c>
      <c r="C4576">
        <v>23</v>
      </c>
      <c r="D4576">
        <v>2</v>
      </c>
      <c r="E4576">
        <v>6</v>
      </c>
      <c r="F4576" t="s">
        <v>590</v>
      </c>
      <c r="G4576" t="s">
        <v>5555</v>
      </c>
      <c r="H4576">
        <v>7</v>
      </c>
      <c r="I4576">
        <v>102086</v>
      </c>
      <c r="J4576">
        <v>7</v>
      </c>
      <c r="K4576" t="s">
        <v>7336</v>
      </c>
      <c r="L4576">
        <v>0</v>
      </c>
      <c r="M4576" t="s">
        <v>5520</v>
      </c>
      <c r="N4576">
        <v>5780.94</v>
      </c>
      <c r="O4576">
        <v>4132.8999999999996</v>
      </c>
      <c r="P4576">
        <v>0</v>
      </c>
      <c r="Q4576">
        <v>4259.29</v>
      </c>
      <c r="R4576">
        <v>0</v>
      </c>
      <c r="S4576">
        <v>5654.55</v>
      </c>
    </row>
    <row r="4577" spans="1:19" x14ac:dyDescent="0.35">
      <c r="A4577">
        <v>2024</v>
      </c>
      <c r="B4577" t="s">
        <v>5554</v>
      </c>
      <c r="C4577">
        <v>23</v>
      </c>
      <c r="D4577">
        <v>2</v>
      </c>
      <c r="E4577">
        <v>7</v>
      </c>
      <c r="F4577" t="s">
        <v>412</v>
      </c>
      <c r="G4577" t="s">
        <v>6577</v>
      </c>
      <c r="H4577">
        <v>7</v>
      </c>
      <c r="I4577">
        <v>102086</v>
      </c>
      <c r="J4577">
        <v>6</v>
      </c>
      <c r="K4577" t="s">
        <v>7336</v>
      </c>
      <c r="L4577">
        <v>0</v>
      </c>
      <c r="M4577" t="s">
        <v>5520</v>
      </c>
      <c r="N4577">
        <v>20323.84</v>
      </c>
      <c r="O4577">
        <v>25751.69</v>
      </c>
      <c r="P4577">
        <v>0</v>
      </c>
      <c r="Q4577">
        <v>3332.39</v>
      </c>
      <c r="R4577">
        <v>0</v>
      </c>
      <c r="S4577">
        <v>42743.14</v>
      </c>
    </row>
    <row r="4578" spans="1:19" x14ac:dyDescent="0.35">
      <c r="A4578">
        <v>2024</v>
      </c>
      <c r="B4578" t="s">
        <v>5554</v>
      </c>
      <c r="C4578">
        <v>23</v>
      </c>
      <c r="D4578">
        <v>2</v>
      </c>
      <c r="E4578">
        <v>8</v>
      </c>
      <c r="F4578" t="s">
        <v>591</v>
      </c>
      <c r="G4578" t="s">
        <v>7154</v>
      </c>
      <c r="H4578">
        <v>7</v>
      </c>
      <c r="I4578">
        <v>102086</v>
      </c>
      <c r="J4578">
        <v>5</v>
      </c>
      <c r="K4578" t="s">
        <v>7336</v>
      </c>
      <c r="L4578">
        <v>0</v>
      </c>
      <c r="M4578" t="s">
        <v>5520</v>
      </c>
      <c r="N4578">
        <v>52996.32</v>
      </c>
      <c r="O4578">
        <v>0</v>
      </c>
      <c r="P4578">
        <v>0</v>
      </c>
      <c r="Q4578">
        <v>1841.74</v>
      </c>
      <c r="R4578">
        <v>0</v>
      </c>
      <c r="S4578">
        <v>51154.58</v>
      </c>
    </row>
    <row r="4579" spans="1:19" x14ac:dyDescent="0.35">
      <c r="A4579">
        <v>2024</v>
      </c>
      <c r="B4579" t="s">
        <v>5554</v>
      </c>
      <c r="C4579">
        <v>23</v>
      </c>
      <c r="D4579">
        <v>2</v>
      </c>
      <c r="E4579">
        <v>9</v>
      </c>
      <c r="F4579" t="s">
        <v>561</v>
      </c>
      <c r="G4579" t="s">
        <v>5957</v>
      </c>
      <c r="H4579">
        <v>7</v>
      </c>
      <c r="I4579">
        <v>102086</v>
      </c>
      <c r="J4579">
        <v>6</v>
      </c>
      <c r="K4579" t="s">
        <v>7336</v>
      </c>
      <c r="L4579">
        <v>0</v>
      </c>
      <c r="M4579" t="s">
        <v>5520</v>
      </c>
      <c r="N4579">
        <v>17722.189999999999</v>
      </c>
      <c r="O4579">
        <v>17551.599999999999</v>
      </c>
      <c r="P4579">
        <v>0</v>
      </c>
      <c r="Q4579">
        <v>19128.29</v>
      </c>
      <c r="R4579">
        <v>0</v>
      </c>
      <c r="S4579">
        <v>16145.5</v>
      </c>
    </row>
    <row r="4580" spans="1:19" x14ac:dyDescent="0.35">
      <c r="A4580">
        <v>2024</v>
      </c>
      <c r="B4580" t="s">
        <v>5554</v>
      </c>
      <c r="C4580">
        <v>23</v>
      </c>
      <c r="D4580">
        <v>2</v>
      </c>
      <c r="E4580">
        <v>10</v>
      </c>
      <c r="F4580" t="s">
        <v>455</v>
      </c>
      <c r="G4580" t="s">
        <v>5958</v>
      </c>
      <c r="H4580">
        <v>7</v>
      </c>
      <c r="I4580">
        <v>102086</v>
      </c>
      <c r="J4580">
        <v>8</v>
      </c>
      <c r="K4580" t="s">
        <v>7336</v>
      </c>
      <c r="L4580">
        <v>0</v>
      </c>
      <c r="M4580" t="s">
        <v>5520</v>
      </c>
      <c r="N4580">
        <v>18173.97</v>
      </c>
      <c r="O4580">
        <v>50109.5</v>
      </c>
      <c r="P4580">
        <v>0</v>
      </c>
      <c r="Q4580">
        <v>25106.61</v>
      </c>
      <c r="R4580">
        <v>0</v>
      </c>
      <c r="S4580">
        <v>43176.86</v>
      </c>
    </row>
    <row r="4581" spans="1:19" x14ac:dyDescent="0.35">
      <c r="A4581">
        <v>2024</v>
      </c>
      <c r="B4581" t="s">
        <v>5554</v>
      </c>
      <c r="C4581">
        <v>23</v>
      </c>
      <c r="D4581">
        <v>2</v>
      </c>
      <c r="E4581">
        <v>11</v>
      </c>
      <c r="F4581" t="s">
        <v>282</v>
      </c>
      <c r="G4581" t="s">
        <v>5711</v>
      </c>
      <c r="H4581">
        <v>7</v>
      </c>
      <c r="I4581">
        <v>102086</v>
      </c>
      <c r="J4581">
        <v>5</v>
      </c>
      <c r="K4581" t="s">
        <v>7336</v>
      </c>
      <c r="L4581">
        <v>0</v>
      </c>
      <c r="M4581" t="s">
        <v>5520</v>
      </c>
      <c r="N4581">
        <v>51354.78</v>
      </c>
      <c r="O4581">
        <v>5951.26</v>
      </c>
      <c r="P4581">
        <v>0</v>
      </c>
      <c r="Q4581">
        <v>0</v>
      </c>
      <c r="R4581">
        <v>0</v>
      </c>
      <c r="S4581">
        <v>57306.04</v>
      </c>
    </row>
    <row r="4582" spans="1:19" x14ac:dyDescent="0.35">
      <c r="A4582">
        <v>2024</v>
      </c>
      <c r="B4582" t="s">
        <v>5656</v>
      </c>
      <c r="C4582">
        <v>24</v>
      </c>
      <c r="D4582">
        <v>2</v>
      </c>
      <c r="E4582">
        <v>1</v>
      </c>
      <c r="F4582" t="s">
        <v>592</v>
      </c>
      <c r="G4582" t="s">
        <v>6578</v>
      </c>
      <c r="H4582">
        <v>7</v>
      </c>
      <c r="I4582">
        <v>102086</v>
      </c>
      <c r="J4582">
        <v>3</v>
      </c>
      <c r="K4582" t="s">
        <v>7336</v>
      </c>
      <c r="L4582">
        <v>0</v>
      </c>
      <c r="M4582" t="s">
        <v>5520</v>
      </c>
      <c r="N4582">
        <v>10930.26</v>
      </c>
      <c r="O4582">
        <v>0</v>
      </c>
      <c r="P4582">
        <v>0</v>
      </c>
      <c r="Q4582">
        <v>0</v>
      </c>
      <c r="R4582">
        <v>0</v>
      </c>
      <c r="S4582">
        <v>10930.26</v>
      </c>
    </row>
    <row r="4583" spans="1:19" x14ac:dyDescent="0.35">
      <c r="A4583">
        <v>2024</v>
      </c>
      <c r="B4583" t="s">
        <v>5656</v>
      </c>
      <c r="C4583">
        <v>24</v>
      </c>
      <c r="D4583">
        <v>2</v>
      </c>
      <c r="E4583">
        <v>2</v>
      </c>
      <c r="F4583" t="s">
        <v>593</v>
      </c>
      <c r="G4583" t="s">
        <v>6579</v>
      </c>
      <c r="H4583">
        <v>7</v>
      </c>
      <c r="I4583">
        <v>102086</v>
      </c>
      <c r="J4583">
        <v>300</v>
      </c>
      <c r="K4583" t="s">
        <v>7336</v>
      </c>
      <c r="L4583">
        <v>0</v>
      </c>
      <c r="M4583" t="s">
        <v>5520</v>
      </c>
      <c r="N4583">
        <v>10668.21</v>
      </c>
      <c r="O4583">
        <v>4786.88</v>
      </c>
      <c r="P4583">
        <v>0</v>
      </c>
      <c r="Q4583">
        <v>5076.42</v>
      </c>
      <c r="R4583">
        <v>0</v>
      </c>
      <c r="S4583">
        <v>10378.67</v>
      </c>
    </row>
    <row r="4584" spans="1:19" x14ac:dyDescent="0.35">
      <c r="A4584">
        <v>2024</v>
      </c>
      <c r="B4584" t="s">
        <v>5656</v>
      </c>
      <c r="C4584">
        <v>24</v>
      </c>
      <c r="D4584">
        <v>2</v>
      </c>
      <c r="E4584">
        <v>4</v>
      </c>
      <c r="F4584" t="s">
        <v>552</v>
      </c>
      <c r="G4584" t="s">
        <v>6765</v>
      </c>
      <c r="H4584">
        <v>7</v>
      </c>
      <c r="I4584">
        <v>102086</v>
      </c>
      <c r="J4584">
        <v>5</v>
      </c>
      <c r="K4584" t="s">
        <v>7336</v>
      </c>
      <c r="L4584">
        <v>0</v>
      </c>
      <c r="M4584" t="s">
        <v>5520</v>
      </c>
      <c r="N4584">
        <v>14401.68</v>
      </c>
      <c r="O4584">
        <v>0</v>
      </c>
      <c r="P4584">
        <v>0</v>
      </c>
      <c r="Q4584">
        <v>1412.29</v>
      </c>
      <c r="R4584">
        <v>0</v>
      </c>
      <c r="S4584">
        <v>12989.39</v>
      </c>
    </row>
    <row r="4585" spans="1:19" x14ac:dyDescent="0.35">
      <c r="A4585">
        <v>2024</v>
      </c>
      <c r="B4585" t="s">
        <v>5656</v>
      </c>
      <c r="C4585">
        <v>24</v>
      </c>
      <c r="D4585">
        <v>2</v>
      </c>
      <c r="E4585">
        <v>5</v>
      </c>
      <c r="F4585" t="s">
        <v>554</v>
      </c>
      <c r="G4585" t="s">
        <v>6580</v>
      </c>
      <c r="H4585">
        <v>7</v>
      </c>
      <c r="I4585">
        <v>102086</v>
      </c>
      <c r="J4585">
        <v>2</v>
      </c>
      <c r="K4585" t="s">
        <v>7336</v>
      </c>
      <c r="L4585">
        <v>0</v>
      </c>
      <c r="M4585" t="s">
        <v>5520</v>
      </c>
      <c r="N4585">
        <v>29712.080000000002</v>
      </c>
      <c r="O4585">
        <v>2196.63</v>
      </c>
      <c r="P4585">
        <v>0</v>
      </c>
      <c r="Q4585">
        <v>1342</v>
      </c>
      <c r="R4585">
        <v>0</v>
      </c>
      <c r="S4585">
        <v>30566.71</v>
      </c>
    </row>
    <row r="4586" spans="1:19" x14ac:dyDescent="0.35">
      <c r="A4586">
        <v>2024</v>
      </c>
      <c r="B4586" t="s">
        <v>5656</v>
      </c>
      <c r="C4586">
        <v>24</v>
      </c>
      <c r="D4586">
        <v>2</v>
      </c>
      <c r="E4586">
        <v>6</v>
      </c>
      <c r="F4586" t="s">
        <v>595</v>
      </c>
      <c r="G4586" t="s">
        <v>6581</v>
      </c>
      <c r="H4586">
        <v>7</v>
      </c>
      <c r="I4586">
        <v>102086</v>
      </c>
      <c r="J4586">
        <v>5</v>
      </c>
      <c r="K4586" t="s">
        <v>7336</v>
      </c>
      <c r="L4586">
        <v>0</v>
      </c>
      <c r="M4586" t="s">
        <v>5520</v>
      </c>
      <c r="N4586">
        <v>13581.95</v>
      </c>
      <c r="O4586">
        <v>3238.76</v>
      </c>
      <c r="P4586">
        <v>0</v>
      </c>
      <c r="Q4586">
        <v>2634.22</v>
      </c>
      <c r="R4586">
        <v>0</v>
      </c>
      <c r="S4586">
        <v>14186.49</v>
      </c>
    </row>
    <row r="4587" spans="1:19" x14ac:dyDescent="0.35">
      <c r="A4587">
        <v>2024</v>
      </c>
      <c r="B4587" t="s">
        <v>5656</v>
      </c>
      <c r="C4587">
        <v>24</v>
      </c>
      <c r="D4587">
        <v>2</v>
      </c>
      <c r="E4587">
        <v>7</v>
      </c>
      <c r="F4587" t="s">
        <v>596</v>
      </c>
      <c r="G4587" t="s">
        <v>6582</v>
      </c>
      <c r="H4587">
        <v>7</v>
      </c>
      <c r="I4587">
        <v>102086</v>
      </c>
      <c r="J4587">
        <v>5</v>
      </c>
      <c r="K4587" t="s">
        <v>7336</v>
      </c>
      <c r="L4587">
        <v>0</v>
      </c>
      <c r="M4587" t="s">
        <v>5520</v>
      </c>
      <c r="N4587">
        <v>15071.46</v>
      </c>
      <c r="O4587">
        <v>0</v>
      </c>
      <c r="P4587">
        <v>0</v>
      </c>
      <c r="Q4587">
        <v>4672.3</v>
      </c>
      <c r="R4587">
        <v>0</v>
      </c>
      <c r="S4587">
        <v>10399.16</v>
      </c>
    </row>
    <row r="4588" spans="1:19" x14ac:dyDescent="0.35">
      <c r="A4588">
        <v>2024</v>
      </c>
      <c r="B4588" t="s">
        <v>5656</v>
      </c>
      <c r="C4588">
        <v>24</v>
      </c>
      <c r="D4588">
        <v>2</v>
      </c>
      <c r="E4588">
        <v>8</v>
      </c>
      <c r="F4588" t="s">
        <v>597</v>
      </c>
      <c r="G4588" t="s">
        <v>6583</v>
      </c>
      <c r="H4588">
        <v>7</v>
      </c>
      <c r="I4588">
        <v>102086</v>
      </c>
      <c r="J4588">
        <v>4</v>
      </c>
      <c r="K4588" t="s">
        <v>7336</v>
      </c>
      <c r="L4588">
        <v>0</v>
      </c>
      <c r="M4588" t="s">
        <v>5520</v>
      </c>
      <c r="N4588">
        <v>15651.32</v>
      </c>
      <c r="O4588">
        <v>4489.6099999999997</v>
      </c>
      <c r="P4588">
        <v>0</v>
      </c>
      <c r="Q4588">
        <v>2528.65</v>
      </c>
      <c r="R4588">
        <v>0</v>
      </c>
      <c r="S4588">
        <v>17612.28</v>
      </c>
    </row>
    <row r="4589" spans="1:19" x14ac:dyDescent="0.35">
      <c r="A4589">
        <v>2024</v>
      </c>
      <c r="B4589" t="s">
        <v>5656</v>
      </c>
      <c r="C4589">
        <v>24</v>
      </c>
      <c r="D4589">
        <v>2</v>
      </c>
      <c r="E4589">
        <v>9</v>
      </c>
      <c r="F4589" t="s">
        <v>524</v>
      </c>
      <c r="G4589" t="s">
        <v>6584</v>
      </c>
      <c r="H4589">
        <v>7</v>
      </c>
      <c r="I4589">
        <v>102086</v>
      </c>
      <c r="J4589">
        <v>202</v>
      </c>
      <c r="K4589" t="s">
        <v>7336</v>
      </c>
      <c r="L4589">
        <v>0</v>
      </c>
      <c r="M4589" t="s">
        <v>5520</v>
      </c>
      <c r="N4589">
        <v>6928.09</v>
      </c>
      <c r="O4589">
        <v>2237.17</v>
      </c>
      <c r="P4589">
        <v>0</v>
      </c>
      <c r="Q4589">
        <v>1335.4</v>
      </c>
      <c r="R4589">
        <v>0</v>
      </c>
      <c r="S4589">
        <v>7829.86</v>
      </c>
    </row>
    <row r="4590" spans="1:19" x14ac:dyDescent="0.35">
      <c r="A4590">
        <v>2024</v>
      </c>
      <c r="B4590" t="s">
        <v>5656</v>
      </c>
      <c r="C4590">
        <v>24</v>
      </c>
      <c r="D4590">
        <v>2</v>
      </c>
      <c r="E4590">
        <v>10</v>
      </c>
      <c r="F4590" t="s">
        <v>598</v>
      </c>
      <c r="G4590" t="s">
        <v>5959</v>
      </c>
      <c r="H4590">
        <v>7</v>
      </c>
      <c r="I4590">
        <v>102086</v>
      </c>
      <c r="J4590">
        <v>4</v>
      </c>
      <c r="K4590" t="s">
        <v>7336</v>
      </c>
      <c r="L4590">
        <v>0</v>
      </c>
      <c r="M4590" t="s">
        <v>5520</v>
      </c>
      <c r="N4590">
        <v>33311.620000000003</v>
      </c>
      <c r="O4590">
        <v>7277.71</v>
      </c>
      <c r="P4590">
        <v>0</v>
      </c>
      <c r="Q4590">
        <v>14417.86</v>
      </c>
      <c r="R4590">
        <v>0</v>
      </c>
      <c r="S4590">
        <v>26171.47</v>
      </c>
    </row>
    <row r="4591" spans="1:19" x14ac:dyDescent="0.35">
      <c r="A4591">
        <v>2024</v>
      </c>
      <c r="B4591" t="s">
        <v>5656</v>
      </c>
      <c r="C4591">
        <v>24</v>
      </c>
      <c r="D4591">
        <v>2</v>
      </c>
      <c r="E4591">
        <v>11</v>
      </c>
      <c r="F4591" t="s">
        <v>599</v>
      </c>
      <c r="G4591" t="s">
        <v>5677</v>
      </c>
      <c r="H4591">
        <v>7</v>
      </c>
      <c r="I4591">
        <v>102086</v>
      </c>
      <c r="J4591">
        <v>5</v>
      </c>
      <c r="K4591" t="s">
        <v>7336</v>
      </c>
      <c r="L4591">
        <v>0</v>
      </c>
      <c r="M4591" t="s">
        <v>5520</v>
      </c>
      <c r="N4591">
        <v>18192.240000000002</v>
      </c>
      <c r="O4591">
        <v>949.72</v>
      </c>
      <c r="P4591">
        <v>0</v>
      </c>
      <c r="Q4591">
        <v>2825.78</v>
      </c>
      <c r="R4591">
        <v>0</v>
      </c>
      <c r="S4591">
        <v>16316.18</v>
      </c>
    </row>
    <row r="4592" spans="1:19" x14ac:dyDescent="0.35">
      <c r="A4592">
        <v>2024</v>
      </c>
      <c r="B4592" t="s">
        <v>5656</v>
      </c>
      <c r="C4592">
        <v>24</v>
      </c>
      <c r="D4592">
        <v>2</v>
      </c>
      <c r="E4592">
        <v>12</v>
      </c>
      <c r="F4592" t="s">
        <v>340</v>
      </c>
      <c r="G4592" t="s">
        <v>5960</v>
      </c>
      <c r="H4592">
        <v>7</v>
      </c>
      <c r="I4592">
        <v>102086</v>
      </c>
      <c r="J4592">
        <v>6</v>
      </c>
      <c r="K4592" t="s">
        <v>7336</v>
      </c>
      <c r="L4592">
        <v>0</v>
      </c>
      <c r="M4592" t="s">
        <v>5520</v>
      </c>
      <c r="N4592">
        <v>54097.51</v>
      </c>
      <c r="O4592">
        <v>0</v>
      </c>
      <c r="P4592">
        <v>0</v>
      </c>
      <c r="Q4592">
        <v>2334.12</v>
      </c>
      <c r="R4592">
        <v>0</v>
      </c>
      <c r="S4592">
        <v>51763.39</v>
      </c>
    </row>
    <row r="4593" spans="1:19" x14ac:dyDescent="0.35">
      <c r="A4593">
        <v>2024</v>
      </c>
      <c r="B4593" t="s">
        <v>5656</v>
      </c>
      <c r="C4593">
        <v>24</v>
      </c>
      <c r="D4593">
        <v>2</v>
      </c>
      <c r="E4593">
        <v>13</v>
      </c>
      <c r="F4593" t="s">
        <v>600</v>
      </c>
      <c r="G4593" t="s">
        <v>5657</v>
      </c>
      <c r="H4593">
        <v>7</v>
      </c>
      <c r="I4593">
        <v>102086</v>
      </c>
      <c r="J4593">
        <v>6</v>
      </c>
      <c r="K4593" t="s">
        <v>7336</v>
      </c>
      <c r="L4593">
        <v>0</v>
      </c>
      <c r="M4593" t="s">
        <v>5520</v>
      </c>
      <c r="N4593">
        <v>19964.61</v>
      </c>
      <c r="O4593">
        <v>569.48</v>
      </c>
      <c r="P4593">
        <v>0</v>
      </c>
      <c r="Q4593">
        <v>5601.76</v>
      </c>
      <c r="R4593">
        <v>0</v>
      </c>
      <c r="S4593">
        <v>14932.33</v>
      </c>
    </row>
    <row r="4594" spans="1:19" x14ac:dyDescent="0.35">
      <c r="A4594">
        <v>2024</v>
      </c>
      <c r="B4594" t="s">
        <v>5730</v>
      </c>
      <c r="C4594">
        <v>25</v>
      </c>
      <c r="D4594">
        <v>2</v>
      </c>
      <c r="E4594">
        <v>1</v>
      </c>
      <c r="F4594" t="s">
        <v>601</v>
      </c>
      <c r="G4594" t="s">
        <v>5731</v>
      </c>
      <c r="H4594">
        <v>7</v>
      </c>
      <c r="I4594">
        <v>102086</v>
      </c>
      <c r="J4594">
        <v>102086</v>
      </c>
      <c r="K4594" t="s">
        <v>7336</v>
      </c>
      <c r="L4594">
        <v>0</v>
      </c>
      <c r="M4594" t="s">
        <v>5520</v>
      </c>
      <c r="N4594">
        <v>4920.09</v>
      </c>
      <c r="O4594">
        <v>11483.42</v>
      </c>
      <c r="P4594">
        <v>0</v>
      </c>
      <c r="Q4594">
        <v>8876.14</v>
      </c>
      <c r="R4594">
        <v>0</v>
      </c>
      <c r="S4594">
        <v>7527.37</v>
      </c>
    </row>
    <row r="4595" spans="1:19" x14ac:dyDescent="0.35">
      <c r="A4595">
        <v>2024</v>
      </c>
      <c r="B4595" t="s">
        <v>5730</v>
      </c>
      <c r="C4595">
        <v>25</v>
      </c>
      <c r="D4595">
        <v>2</v>
      </c>
      <c r="E4595">
        <v>3</v>
      </c>
      <c r="F4595" t="s">
        <v>480</v>
      </c>
      <c r="G4595" t="s">
        <v>5961</v>
      </c>
      <c r="H4595">
        <v>7</v>
      </c>
      <c r="I4595">
        <v>102086</v>
      </c>
      <c r="J4595">
        <v>7</v>
      </c>
      <c r="K4595" t="s">
        <v>7336</v>
      </c>
      <c r="L4595">
        <v>0</v>
      </c>
      <c r="M4595" t="s">
        <v>5520</v>
      </c>
      <c r="N4595">
        <v>20893.39</v>
      </c>
      <c r="O4595">
        <v>20709.86</v>
      </c>
      <c r="P4595">
        <v>0</v>
      </c>
      <c r="Q4595">
        <v>9921.67</v>
      </c>
      <c r="R4595">
        <v>0</v>
      </c>
      <c r="S4595">
        <v>31681.58</v>
      </c>
    </row>
    <row r="4596" spans="1:19" x14ac:dyDescent="0.35">
      <c r="A4596">
        <v>2024</v>
      </c>
      <c r="B4596" t="s">
        <v>5730</v>
      </c>
      <c r="C4596">
        <v>25</v>
      </c>
      <c r="D4596">
        <v>2</v>
      </c>
      <c r="E4596">
        <v>4</v>
      </c>
      <c r="F4596" t="s">
        <v>603</v>
      </c>
      <c r="G4596" t="s">
        <v>5781</v>
      </c>
      <c r="H4596">
        <v>7</v>
      </c>
      <c r="I4596">
        <v>102086</v>
      </c>
      <c r="J4596">
        <v>840</v>
      </c>
      <c r="K4596" t="s">
        <v>7337</v>
      </c>
      <c r="L4596">
        <v>0</v>
      </c>
      <c r="M4596" t="s">
        <v>5520</v>
      </c>
      <c r="N4596">
        <v>6846.77</v>
      </c>
      <c r="O4596">
        <v>6422.36</v>
      </c>
      <c r="P4596">
        <v>0</v>
      </c>
      <c r="Q4596">
        <v>525</v>
      </c>
      <c r="R4596">
        <v>0</v>
      </c>
      <c r="S4596">
        <v>12744.13</v>
      </c>
    </row>
    <row r="4597" spans="1:19" x14ac:dyDescent="0.35">
      <c r="A4597">
        <v>2024</v>
      </c>
      <c r="B4597" t="s">
        <v>5730</v>
      </c>
      <c r="C4597">
        <v>25</v>
      </c>
      <c r="D4597">
        <v>2</v>
      </c>
      <c r="E4597">
        <v>5</v>
      </c>
      <c r="F4597" t="s">
        <v>412</v>
      </c>
      <c r="G4597" t="s">
        <v>5862</v>
      </c>
      <c r="H4597">
        <v>7</v>
      </c>
      <c r="I4597">
        <v>102086</v>
      </c>
      <c r="J4597">
        <v>7</v>
      </c>
      <c r="K4597" t="s">
        <v>7336</v>
      </c>
      <c r="L4597">
        <v>0</v>
      </c>
      <c r="M4597" t="s">
        <v>5520</v>
      </c>
      <c r="N4597">
        <v>8393.94</v>
      </c>
      <c r="O4597">
        <v>11664.53</v>
      </c>
      <c r="P4597">
        <v>0</v>
      </c>
      <c r="Q4597">
        <v>3593.89</v>
      </c>
      <c r="R4597">
        <v>0</v>
      </c>
      <c r="S4597">
        <v>16464.580000000002</v>
      </c>
    </row>
    <row r="4598" spans="1:19" x14ac:dyDescent="0.35">
      <c r="A4598">
        <v>2024</v>
      </c>
      <c r="B4598" t="s">
        <v>5730</v>
      </c>
      <c r="C4598">
        <v>25</v>
      </c>
      <c r="D4598">
        <v>2</v>
      </c>
      <c r="E4598">
        <v>6</v>
      </c>
      <c r="F4598" t="s">
        <v>604</v>
      </c>
      <c r="G4598" t="s">
        <v>6854</v>
      </c>
      <c r="H4598">
        <v>7</v>
      </c>
      <c r="I4598">
        <v>102086</v>
      </c>
      <c r="J4598">
        <v>102086</v>
      </c>
      <c r="K4598" t="s">
        <v>7336</v>
      </c>
      <c r="L4598">
        <v>0</v>
      </c>
      <c r="M4598" t="s">
        <v>5520</v>
      </c>
      <c r="N4598">
        <v>150951.94</v>
      </c>
      <c r="O4598">
        <v>59107.55</v>
      </c>
      <c r="P4598">
        <v>0</v>
      </c>
      <c r="Q4598">
        <v>36078.68</v>
      </c>
      <c r="R4598">
        <v>0</v>
      </c>
      <c r="S4598">
        <v>173980.81</v>
      </c>
    </row>
    <row r="4599" spans="1:19" x14ac:dyDescent="0.35">
      <c r="A4599">
        <v>2024</v>
      </c>
      <c r="B4599" t="s">
        <v>5730</v>
      </c>
      <c r="C4599">
        <v>25</v>
      </c>
      <c r="D4599">
        <v>2</v>
      </c>
      <c r="E4599">
        <v>7</v>
      </c>
      <c r="F4599" t="s">
        <v>278</v>
      </c>
      <c r="G4599" t="s">
        <v>5962</v>
      </c>
      <c r="H4599">
        <v>7</v>
      </c>
      <c r="I4599">
        <v>102086</v>
      </c>
      <c r="J4599">
        <v>102086</v>
      </c>
      <c r="K4599" t="s">
        <v>7336</v>
      </c>
      <c r="L4599">
        <v>0</v>
      </c>
      <c r="M4599" t="s">
        <v>5520</v>
      </c>
      <c r="N4599">
        <v>6633.84</v>
      </c>
      <c r="O4599">
        <v>13220.1</v>
      </c>
      <c r="P4599">
        <v>0</v>
      </c>
      <c r="Q4599">
        <v>10394.84</v>
      </c>
      <c r="R4599">
        <v>0</v>
      </c>
      <c r="S4599">
        <v>9459.1</v>
      </c>
    </row>
    <row r="4600" spans="1:19" x14ac:dyDescent="0.35">
      <c r="A4600">
        <v>2024</v>
      </c>
      <c r="B4600" t="s">
        <v>5730</v>
      </c>
      <c r="C4600">
        <v>25</v>
      </c>
      <c r="D4600">
        <v>2</v>
      </c>
      <c r="E4600">
        <v>8</v>
      </c>
      <c r="F4600" t="s">
        <v>351</v>
      </c>
      <c r="G4600" t="s">
        <v>5963</v>
      </c>
      <c r="H4600">
        <v>7</v>
      </c>
      <c r="I4600">
        <v>102086</v>
      </c>
      <c r="J4600">
        <v>7</v>
      </c>
      <c r="K4600" t="s">
        <v>7336</v>
      </c>
      <c r="L4600">
        <v>0</v>
      </c>
      <c r="M4600" t="s">
        <v>5520</v>
      </c>
      <c r="N4600">
        <v>11105.1</v>
      </c>
      <c r="O4600">
        <v>2384.87</v>
      </c>
      <c r="P4600">
        <v>0</v>
      </c>
      <c r="Q4600">
        <v>645.49</v>
      </c>
      <c r="R4600">
        <v>0</v>
      </c>
      <c r="S4600">
        <v>12844.48</v>
      </c>
    </row>
    <row r="4601" spans="1:19" x14ac:dyDescent="0.35">
      <c r="A4601">
        <v>2024</v>
      </c>
      <c r="B4601" t="s">
        <v>5964</v>
      </c>
      <c r="C4601">
        <v>26</v>
      </c>
      <c r="D4601">
        <v>2</v>
      </c>
      <c r="E4601">
        <v>1</v>
      </c>
      <c r="F4601" t="s">
        <v>605</v>
      </c>
      <c r="G4601" t="s">
        <v>7008</v>
      </c>
      <c r="H4601">
        <v>7</v>
      </c>
      <c r="I4601">
        <v>102086</v>
      </c>
      <c r="J4601">
        <v>840</v>
      </c>
      <c r="K4601" t="s">
        <v>7336</v>
      </c>
      <c r="L4601">
        <v>0</v>
      </c>
      <c r="M4601" t="s">
        <v>5520</v>
      </c>
      <c r="N4601">
        <v>75988.36</v>
      </c>
      <c r="O4601">
        <v>5564.14</v>
      </c>
      <c r="P4601">
        <v>0</v>
      </c>
      <c r="Q4601">
        <v>3016.78</v>
      </c>
      <c r="R4601">
        <v>0</v>
      </c>
      <c r="S4601">
        <v>78535.72</v>
      </c>
    </row>
    <row r="4602" spans="1:19" x14ac:dyDescent="0.35">
      <c r="A4602">
        <v>2024</v>
      </c>
      <c r="B4602" t="s">
        <v>5964</v>
      </c>
      <c r="C4602">
        <v>26</v>
      </c>
      <c r="D4602">
        <v>2</v>
      </c>
      <c r="E4602">
        <v>2</v>
      </c>
      <c r="F4602" t="s">
        <v>391</v>
      </c>
      <c r="G4602" t="s">
        <v>6585</v>
      </c>
      <c r="H4602">
        <v>7</v>
      </c>
      <c r="I4602">
        <v>102086</v>
      </c>
      <c r="J4602">
        <v>5</v>
      </c>
      <c r="K4602" t="s">
        <v>7336</v>
      </c>
      <c r="L4602">
        <v>0</v>
      </c>
      <c r="M4602" t="s">
        <v>5520</v>
      </c>
      <c r="N4602">
        <v>30364.400000000001</v>
      </c>
      <c r="O4602">
        <v>6007.02</v>
      </c>
      <c r="P4602">
        <v>0</v>
      </c>
      <c r="Q4602">
        <v>6764.65</v>
      </c>
      <c r="R4602">
        <v>0</v>
      </c>
      <c r="S4602">
        <v>29606.77</v>
      </c>
    </row>
    <row r="4603" spans="1:19" x14ac:dyDescent="0.35">
      <c r="A4603">
        <v>2024</v>
      </c>
      <c r="B4603" t="s">
        <v>5964</v>
      </c>
      <c r="C4603">
        <v>26</v>
      </c>
      <c r="D4603">
        <v>2</v>
      </c>
      <c r="E4603">
        <v>3</v>
      </c>
      <c r="F4603" t="s">
        <v>568</v>
      </c>
      <c r="G4603" t="s">
        <v>6333</v>
      </c>
      <c r="H4603">
        <v>7</v>
      </c>
      <c r="I4603">
        <v>102086</v>
      </c>
      <c r="J4603">
        <v>840</v>
      </c>
      <c r="K4603" t="s">
        <v>7337</v>
      </c>
      <c r="L4603">
        <v>0</v>
      </c>
      <c r="M4603" t="s">
        <v>5520</v>
      </c>
      <c r="N4603">
        <v>119177.41</v>
      </c>
      <c r="O4603">
        <v>7081.35</v>
      </c>
      <c r="P4603">
        <v>0</v>
      </c>
      <c r="Q4603">
        <v>8087.7</v>
      </c>
      <c r="R4603">
        <v>0</v>
      </c>
      <c r="S4603">
        <v>118171.06</v>
      </c>
    </row>
    <row r="4604" spans="1:19" x14ac:dyDescent="0.35">
      <c r="A4604">
        <v>2024</v>
      </c>
      <c r="B4604" t="s">
        <v>5964</v>
      </c>
      <c r="C4604">
        <v>26</v>
      </c>
      <c r="D4604">
        <v>2</v>
      </c>
      <c r="E4604">
        <v>4</v>
      </c>
      <c r="F4604" t="s">
        <v>527</v>
      </c>
      <c r="G4604" t="s">
        <v>7009</v>
      </c>
      <c r="H4604">
        <v>7</v>
      </c>
      <c r="I4604">
        <v>102086</v>
      </c>
      <c r="J4604">
        <v>4</v>
      </c>
      <c r="K4604" t="s">
        <v>7336</v>
      </c>
      <c r="L4604">
        <v>0</v>
      </c>
      <c r="M4604" t="s">
        <v>5520</v>
      </c>
      <c r="N4604">
        <v>71693.429999999993</v>
      </c>
      <c r="O4604">
        <v>5333.08</v>
      </c>
      <c r="P4604">
        <v>0</v>
      </c>
      <c r="Q4604">
        <v>7865.71</v>
      </c>
      <c r="R4604">
        <v>0</v>
      </c>
      <c r="S4604">
        <v>69160.800000000003</v>
      </c>
    </row>
    <row r="4605" spans="1:19" x14ac:dyDescent="0.35">
      <c r="A4605">
        <v>2024</v>
      </c>
      <c r="B4605" t="s">
        <v>5964</v>
      </c>
      <c r="C4605">
        <v>26</v>
      </c>
      <c r="D4605">
        <v>2</v>
      </c>
      <c r="E4605">
        <v>5</v>
      </c>
      <c r="F4605" t="s">
        <v>606</v>
      </c>
      <c r="G4605" t="s">
        <v>7010</v>
      </c>
      <c r="H4605">
        <v>7</v>
      </c>
      <c r="I4605">
        <v>102086</v>
      </c>
      <c r="J4605">
        <v>4</v>
      </c>
      <c r="K4605" t="s">
        <v>7336</v>
      </c>
      <c r="L4605">
        <v>0</v>
      </c>
      <c r="M4605" t="s">
        <v>5520</v>
      </c>
      <c r="N4605">
        <v>284870.36</v>
      </c>
      <c r="O4605">
        <v>32708.17</v>
      </c>
      <c r="P4605">
        <v>0</v>
      </c>
      <c r="Q4605">
        <v>12998.58</v>
      </c>
      <c r="R4605">
        <v>0</v>
      </c>
      <c r="S4605">
        <v>304579.95</v>
      </c>
    </row>
    <row r="4606" spans="1:19" x14ac:dyDescent="0.35">
      <c r="A4606">
        <v>2024</v>
      </c>
      <c r="B4606" t="s">
        <v>5964</v>
      </c>
      <c r="C4606">
        <v>26</v>
      </c>
      <c r="D4606">
        <v>2</v>
      </c>
      <c r="E4606">
        <v>7</v>
      </c>
      <c r="F4606" t="s">
        <v>278</v>
      </c>
      <c r="G4606" t="s">
        <v>6189</v>
      </c>
      <c r="H4606">
        <v>7</v>
      </c>
      <c r="I4606">
        <v>102086</v>
      </c>
      <c r="J4606">
        <v>840</v>
      </c>
      <c r="K4606" t="s">
        <v>7337</v>
      </c>
      <c r="L4606">
        <v>0</v>
      </c>
      <c r="M4606" t="s">
        <v>5520</v>
      </c>
      <c r="N4606">
        <v>54016.19</v>
      </c>
      <c r="O4606">
        <v>23645.99</v>
      </c>
      <c r="P4606">
        <v>0</v>
      </c>
      <c r="Q4606">
        <v>17634.78</v>
      </c>
      <c r="R4606">
        <v>0</v>
      </c>
      <c r="S4606">
        <v>60027.4</v>
      </c>
    </row>
    <row r="4607" spans="1:19" x14ac:dyDescent="0.35">
      <c r="A4607">
        <v>2024</v>
      </c>
      <c r="B4607" t="s">
        <v>5964</v>
      </c>
      <c r="C4607">
        <v>26</v>
      </c>
      <c r="D4607">
        <v>2</v>
      </c>
      <c r="E4607">
        <v>8</v>
      </c>
      <c r="F4607" t="s">
        <v>282</v>
      </c>
      <c r="G4607" t="s">
        <v>7316</v>
      </c>
      <c r="H4607">
        <v>7</v>
      </c>
      <c r="I4607">
        <v>102086</v>
      </c>
      <c r="J4607">
        <v>3</v>
      </c>
      <c r="K4607" t="s">
        <v>7336</v>
      </c>
      <c r="L4607">
        <v>0</v>
      </c>
      <c r="M4607" t="s">
        <v>5520</v>
      </c>
      <c r="N4607">
        <v>29222.57</v>
      </c>
      <c r="O4607">
        <v>0</v>
      </c>
      <c r="P4607">
        <v>0</v>
      </c>
      <c r="Q4607">
        <v>0</v>
      </c>
      <c r="R4607">
        <v>0</v>
      </c>
      <c r="S4607">
        <v>29222.57</v>
      </c>
    </row>
    <row r="4608" spans="1:19" x14ac:dyDescent="0.35">
      <c r="A4608">
        <v>2024</v>
      </c>
      <c r="B4608" t="s">
        <v>5964</v>
      </c>
      <c r="C4608">
        <v>26</v>
      </c>
      <c r="D4608">
        <v>2</v>
      </c>
      <c r="E4608">
        <v>9</v>
      </c>
      <c r="F4608" t="s">
        <v>125</v>
      </c>
      <c r="G4608" t="s">
        <v>6586</v>
      </c>
      <c r="H4608">
        <v>7</v>
      </c>
      <c r="I4608">
        <v>102086</v>
      </c>
      <c r="J4608">
        <v>4</v>
      </c>
      <c r="K4608" t="s">
        <v>7336</v>
      </c>
      <c r="L4608">
        <v>0</v>
      </c>
      <c r="M4608" t="s">
        <v>5520</v>
      </c>
      <c r="N4608">
        <v>24721.62</v>
      </c>
      <c r="O4608">
        <v>0</v>
      </c>
      <c r="P4608">
        <v>0</v>
      </c>
      <c r="Q4608">
        <v>3959.61</v>
      </c>
      <c r="R4608">
        <v>0</v>
      </c>
      <c r="S4608">
        <v>20762.009999999998</v>
      </c>
    </row>
    <row r="4609" spans="1:19" x14ac:dyDescent="0.35">
      <c r="A4609">
        <v>2024</v>
      </c>
      <c r="B4609" t="s">
        <v>5964</v>
      </c>
      <c r="C4609">
        <v>26</v>
      </c>
      <c r="D4609">
        <v>2</v>
      </c>
      <c r="E4609">
        <v>10</v>
      </c>
      <c r="F4609" t="s">
        <v>607</v>
      </c>
      <c r="G4609" t="s">
        <v>6486</v>
      </c>
      <c r="H4609">
        <v>7</v>
      </c>
      <c r="I4609">
        <v>102086</v>
      </c>
      <c r="J4609">
        <v>5</v>
      </c>
      <c r="K4609" t="s">
        <v>7336</v>
      </c>
      <c r="L4609">
        <v>0</v>
      </c>
      <c r="M4609" t="s">
        <v>5520</v>
      </c>
      <c r="N4609">
        <v>26166.04</v>
      </c>
      <c r="O4609">
        <v>6024.63</v>
      </c>
      <c r="P4609">
        <v>0</v>
      </c>
      <c r="Q4609">
        <v>3372.1</v>
      </c>
      <c r="R4609">
        <v>0</v>
      </c>
      <c r="S4609">
        <v>28818.57</v>
      </c>
    </row>
    <row r="4610" spans="1:19" x14ac:dyDescent="0.35">
      <c r="A4610">
        <v>2024</v>
      </c>
      <c r="B4610" t="s">
        <v>5627</v>
      </c>
      <c r="C4610">
        <v>27</v>
      </c>
      <c r="D4610">
        <v>2</v>
      </c>
      <c r="E4610">
        <v>1</v>
      </c>
      <c r="F4610" t="s">
        <v>391</v>
      </c>
      <c r="G4610" t="s">
        <v>6190</v>
      </c>
      <c r="H4610">
        <v>7</v>
      </c>
      <c r="I4610">
        <v>102086</v>
      </c>
      <c r="J4610">
        <v>840</v>
      </c>
      <c r="K4610" t="s">
        <v>7337</v>
      </c>
      <c r="L4610">
        <v>0</v>
      </c>
      <c r="M4610" t="s">
        <v>5520</v>
      </c>
      <c r="N4610">
        <v>221792.34</v>
      </c>
      <c r="O4610">
        <v>186503.91</v>
      </c>
      <c r="P4610">
        <v>0</v>
      </c>
      <c r="Q4610">
        <v>175189.93</v>
      </c>
      <c r="R4610">
        <v>0</v>
      </c>
      <c r="S4610">
        <v>233106.32</v>
      </c>
    </row>
    <row r="4611" spans="1:19" x14ac:dyDescent="0.35">
      <c r="A4611">
        <v>2024</v>
      </c>
      <c r="B4611" t="s">
        <v>5627</v>
      </c>
      <c r="C4611">
        <v>27</v>
      </c>
      <c r="D4611">
        <v>2</v>
      </c>
      <c r="E4611">
        <v>2</v>
      </c>
      <c r="F4611" t="s">
        <v>608</v>
      </c>
      <c r="G4611" t="s">
        <v>6191</v>
      </c>
      <c r="H4611">
        <v>7</v>
      </c>
      <c r="I4611">
        <v>102086</v>
      </c>
      <c r="J4611">
        <v>3</v>
      </c>
      <c r="K4611" t="s">
        <v>7336</v>
      </c>
      <c r="L4611">
        <v>0</v>
      </c>
      <c r="M4611" t="s">
        <v>5520</v>
      </c>
      <c r="N4611">
        <v>33910.18</v>
      </c>
      <c r="O4611">
        <v>20696.63</v>
      </c>
      <c r="P4611">
        <v>0</v>
      </c>
      <c r="Q4611">
        <v>12246.69</v>
      </c>
      <c r="R4611">
        <v>0</v>
      </c>
      <c r="S4611">
        <v>42360.12</v>
      </c>
    </row>
    <row r="4612" spans="1:19" x14ac:dyDescent="0.35">
      <c r="A4612">
        <v>2024</v>
      </c>
      <c r="B4612" t="s">
        <v>5627</v>
      </c>
      <c r="C4612">
        <v>27</v>
      </c>
      <c r="D4612">
        <v>2</v>
      </c>
      <c r="E4612">
        <v>4</v>
      </c>
      <c r="F4612" t="s">
        <v>609</v>
      </c>
      <c r="G4612" t="s">
        <v>5966</v>
      </c>
      <c r="H4612">
        <v>7</v>
      </c>
      <c r="I4612">
        <v>102086</v>
      </c>
      <c r="J4612">
        <v>5</v>
      </c>
      <c r="K4612" t="s">
        <v>7336</v>
      </c>
      <c r="L4612">
        <v>0</v>
      </c>
      <c r="M4612" t="s">
        <v>5520</v>
      </c>
      <c r="N4612">
        <v>19486.87</v>
      </c>
      <c r="O4612">
        <v>972.66</v>
      </c>
      <c r="P4612">
        <v>0</v>
      </c>
      <c r="Q4612">
        <v>0</v>
      </c>
      <c r="R4612">
        <v>0</v>
      </c>
      <c r="S4612">
        <v>20459.53</v>
      </c>
    </row>
    <row r="4613" spans="1:19" x14ac:dyDescent="0.35">
      <c r="A4613">
        <v>2024</v>
      </c>
      <c r="B4613" t="s">
        <v>5627</v>
      </c>
      <c r="C4613">
        <v>27</v>
      </c>
      <c r="D4613">
        <v>2</v>
      </c>
      <c r="E4613">
        <v>5</v>
      </c>
      <c r="F4613" t="s">
        <v>254</v>
      </c>
      <c r="G4613" t="s">
        <v>5967</v>
      </c>
      <c r="H4613">
        <v>7</v>
      </c>
      <c r="I4613">
        <v>102086</v>
      </c>
      <c r="J4613">
        <v>6</v>
      </c>
      <c r="K4613" t="s">
        <v>7336</v>
      </c>
      <c r="L4613">
        <v>0</v>
      </c>
      <c r="M4613" t="s">
        <v>5520</v>
      </c>
      <c r="N4613">
        <v>3781.52</v>
      </c>
      <c r="O4613">
        <v>12779.91</v>
      </c>
      <c r="P4613">
        <v>0</v>
      </c>
      <c r="Q4613">
        <v>4270.5200000000004</v>
      </c>
      <c r="R4613">
        <v>0</v>
      </c>
      <c r="S4613">
        <v>12290.91</v>
      </c>
    </row>
    <row r="4614" spans="1:19" x14ac:dyDescent="0.35">
      <c r="A4614">
        <v>2024</v>
      </c>
      <c r="B4614" t="s">
        <v>5627</v>
      </c>
      <c r="C4614">
        <v>27</v>
      </c>
      <c r="D4614">
        <v>2</v>
      </c>
      <c r="E4614">
        <v>7</v>
      </c>
      <c r="F4614" t="s">
        <v>610</v>
      </c>
      <c r="G4614" t="s">
        <v>5810</v>
      </c>
      <c r="H4614">
        <v>7</v>
      </c>
      <c r="I4614">
        <v>102086</v>
      </c>
      <c r="J4614">
        <v>840</v>
      </c>
      <c r="K4614" t="s">
        <v>7337</v>
      </c>
      <c r="L4614">
        <v>0</v>
      </c>
      <c r="M4614" t="s">
        <v>5520</v>
      </c>
      <c r="N4614">
        <v>49839.26</v>
      </c>
      <c r="O4614">
        <v>70521.600000000006</v>
      </c>
      <c r="P4614">
        <v>0</v>
      </c>
      <c r="Q4614">
        <v>68313.22</v>
      </c>
      <c r="R4614">
        <v>0</v>
      </c>
      <c r="S4614">
        <v>52047.64</v>
      </c>
    </row>
    <row r="4615" spans="1:19" x14ac:dyDescent="0.35">
      <c r="A4615">
        <v>2024</v>
      </c>
      <c r="B4615" t="s">
        <v>5627</v>
      </c>
      <c r="C4615">
        <v>27</v>
      </c>
      <c r="D4615">
        <v>2</v>
      </c>
      <c r="E4615">
        <v>8</v>
      </c>
      <c r="F4615" t="s">
        <v>262</v>
      </c>
      <c r="G4615" t="s">
        <v>6587</v>
      </c>
      <c r="H4615">
        <v>7</v>
      </c>
      <c r="I4615">
        <v>102086</v>
      </c>
      <c r="J4615">
        <v>4</v>
      </c>
      <c r="K4615" t="s">
        <v>7336</v>
      </c>
      <c r="L4615">
        <v>0</v>
      </c>
      <c r="M4615" t="s">
        <v>5520</v>
      </c>
      <c r="N4615">
        <v>15070.53</v>
      </c>
      <c r="O4615">
        <v>7625.05</v>
      </c>
      <c r="P4615">
        <v>0</v>
      </c>
      <c r="Q4615">
        <v>1250</v>
      </c>
      <c r="R4615">
        <v>0</v>
      </c>
      <c r="S4615">
        <v>21445.58</v>
      </c>
    </row>
    <row r="4616" spans="1:19" x14ac:dyDescent="0.35">
      <c r="A4616">
        <v>2024</v>
      </c>
      <c r="B4616" t="s">
        <v>5627</v>
      </c>
      <c r="C4616">
        <v>27</v>
      </c>
      <c r="D4616">
        <v>2</v>
      </c>
      <c r="E4616">
        <v>9</v>
      </c>
      <c r="F4616" t="s">
        <v>331</v>
      </c>
      <c r="G4616" t="s">
        <v>6588</v>
      </c>
      <c r="H4616">
        <v>7</v>
      </c>
      <c r="I4616">
        <v>102086</v>
      </c>
      <c r="J4616">
        <v>5</v>
      </c>
      <c r="K4616" t="s">
        <v>7336</v>
      </c>
      <c r="L4616">
        <v>0</v>
      </c>
      <c r="M4616" t="s">
        <v>5520</v>
      </c>
      <c r="N4616">
        <v>4019.23</v>
      </c>
      <c r="O4616">
        <v>27566.49</v>
      </c>
      <c r="P4616">
        <v>0</v>
      </c>
      <c r="Q4616">
        <v>23043.56</v>
      </c>
      <c r="R4616">
        <v>0</v>
      </c>
      <c r="S4616">
        <v>8542.16</v>
      </c>
    </row>
    <row r="4617" spans="1:19" x14ac:dyDescent="0.35">
      <c r="A4617">
        <v>2024</v>
      </c>
      <c r="B4617" t="s">
        <v>5627</v>
      </c>
      <c r="C4617">
        <v>27</v>
      </c>
      <c r="D4617">
        <v>2</v>
      </c>
      <c r="E4617">
        <v>10</v>
      </c>
      <c r="F4617" t="s">
        <v>412</v>
      </c>
      <c r="G4617" t="s">
        <v>6589</v>
      </c>
      <c r="H4617">
        <v>7</v>
      </c>
      <c r="I4617">
        <v>102086</v>
      </c>
      <c r="J4617">
        <v>840</v>
      </c>
      <c r="K4617" t="s">
        <v>7336</v>
      </c>
      <c r="L4617">
        <v>0</v>
      </c>
      <c r="M4617" t="s">
        <v>5520</v>
      </c>
      <c r="N4617">
        <v>39549.06</v>
      </c>
      <c r="O4617">
        <v>0</v>
      </c>
      <c r="P4617">
        <v>0</v>
      </c>
      <c r="Q4617">
        <v>303.98</v>
      </c>
      <c r="R4617">
        <v>0</v>
      </c>
      <c r="S4617">
        <v>39245.08</v>
      </c>
    </row>
    <row r="4618" spans="1:19" x14ac:dyDescent="0.35">
      <c r="A4618">
        <v>2024</v>
      </c>
      <c r="B4618" t="s">
        <v>5627</v>
      </c>
      <c r="C4618">
        <v>27</v>
      </c>
      <c r="D4618">
        <v>2</v>
      </c>
      <c r="E4618">
        <v>11</v>
      </c>
      <c r="F4618" t="s">
        <v>611</v>
      </c>
      <c r="G4618" t="s">
        <v>6590</v>
      </c>
      <c r="H4618">
        <v>7</v>
      </c>
      <c r="I4618">
        <v>102086</v>
      </c>
      <c r="J4618">
        <v>4</v>
      </c>
      <c r="K4618" t="s">
        <v>7336</v>
      </c>
      <c r="L4618">
        <v>0</v>
      </c>
      <c r="M4618" t="s">
        <v>5520</v>
      </c>
      <c r="N4618">
        <v>37090.99</v>
      </c>
      <c r="O4618">
        <v>0</v>
      </c>
      <c r="P4618">
        <v>0</v>
      </c>
      <c r="Q4618">
        <v>5135.9399999999996</v>
      </c>
      <c r="R4618">
        <v>0</v>
      </c>
      <c r="S4618">
        <v>31955.05</v>
      </c>
    </row>
    <row r="4619" spans="1:19" x14ac:dyDescent="0.35">
      <c r="A4619">
        <v>2024</v>
      </c>
      <c r="B4619" t="s">
        <v>5627</v>
      </c>
      <c r="C4619">
        <v>27</v>
      </c>
      <c r="D4619">
        <v>2</v>
      </c>
      <c r="E4619">
        <v>12</v>
      </c>
      <c r="F4619" t="s">
        <v>455</v>
      </c>
      <c r="G4619" t="s">
        <v>6192</v>
      </c>
      <c r="H4619">
        <v>7</v>
      </c>
      <c r="I4619">
        <v>102086</v>
      </c>
      <c r="J4619">
        <v>840</v>
      </c>
      <c r="K4619" t="s">
        <v>7337</v>
      </c>
      <c r="L4619">
        <v>0</v>
      </c>
      <c r="M4619" t="s">
        <v>5520</v>
      </c>
      <c r="N4619">
        <v>38236.99</v>
      </c>
      <c r="O4619">
        <v>10430.82</v>
      </c>
      <c r="P4619">
        <v>0</v>
      </c>
      <c r="Q4619">
        <v>14645.01</v>
      </c>
      <c r="R4619">
        <v>0</v>
      </c>
      <c r="S4619">
        <v>34022.800000000003</v>
      </c>
    </row>
    <row r="4620" spans="1:19" x14ac:dyDescent="0.35">
      <c r="A4620">
        <v>2024</v>
      </c>
      <c r="B4620" t="s">
        <v>5627</v>
      </c>
      <c r="C4620">
        <v>27</v>
      </c>
      <c r="D4620">
        <v>2</v>
      </c>
      <c r="E4620">
        <v>13</v>
      </c>
      <c r="F4620" t="s">
        <v>125</v>
      </c>
      <c r="G4620" t="s">
        <v>6739</v>
      </c>
      <c r="H4620">
        <v>7</v>
      </c>
      <c r="I4620">
        <v>102086</v>
      </c>
      <c r="J4620">
        <v>840</v>
      </c>
      <c r="K4620" t="s">
        <v>7337</v>
      </c>
      <c r="L4620">
        <v>0</v>
      </c>
      <c r="M4620" t="s">
        <v>5520</v>
      </c>
      <c r="N4620">
        <v>27545.83</v>
      </c>
      <c r="O4620">
        <v>45485.64</v>
      </c>
      <c r="P4620">
        <v>0</v>
      </c>
      <c r="Q4620">
        <v>43604.2</v>
      </c>
      <c r="R4620">
        <v>0</v>
      </c>
      <c r="S4620">
        <v>29427.27</v>
      </c>
    </row>
    <row r="4621" spans="1:19" x14ac:dyDescent="0.35">
      <c r="A4621">
        <v>2024</v>
      </c>
      <c r="B4621" t="s">
        <v>5712</v>
      </c>
      <c r="C4621">
        <v>28</v>
      </c>
      <c r="D4621">
        <v>2</v>
      </c>
      <c r="E4621">
        <v>1</v>
      </c>
      <c r="F4621" t="s">
        <v>612</v>
      </c>
      <c r="G4621" t="s">
        <v>6193</v>
      </c>
      <c r="H4621">
        <v>7</v>
      </c>
      <c r="I4621">
        <v>102086</v>
      </c>
      <c r="J4621">
        <v>840</v>
      </c>
      <c r="K4621" t="s">
        <v>7337</v>
      </c>
      <c r="L4621">
        <v>0</v>
      </c>
      <c r="M4621" t="s">
        <v>5520</v>
      </c>
      <c r="N4621">
        <v>32514.6</v>
      </c>
      <c r="O4621">
        <v>520</v>
      </c>
      <c r="P4621">
        <v>0</v>
      </c>
      <c r="Q4621">
        <v>1650</v>
      </c>
      <c r="R4621">
        <v>0</v>
      </c>
      <c r="S4621">
        <v>31384.6</v>
      </c>
    </row>
    <row r="4622" spans="1:19" x14ac:dyDescent="0.35">
      <c r="A4622">
        <v>2024</v>
      </c>
      <c r="B4622" t="s">
        <v>5712</v>
      </c>
      <c r="C4622">
        <v>28</v>
      </c>
      <c r="D4622">
        <v>2</v>
      </c>
      <c r="E4622">
        <v>2</v>
      </c>
      <c r="F4622" t="s">
        <v>521</v>
      </c>
      <c r="G4622" t="s">
        <v>6334</v>
      </c>
      <c r="H4622">
        <v>7</v>
      </c>
      <c r="I4622">
        <v>102086</v>
      </c>
      <c r="J4622">
        <v>840</v>
      </c>
      <c r="K4622" t="s">
        <v>7337</v>
      </c>
      <c r="L4622">
        <v>0</v>
      </c>
      <c r="M4622" t="s">
        <v>5520</v>
      </c>
      <c r="N4622">
        <v>48177.97</v>
      </c>
      <c r="O4622">
        <v>0</v>
      </c>
      <c r="P4622">
        <v>0</v>
      </c>
      <c r="Q4622">
        <v>2247.08</v>
      </c>
      <c r="R4622">
        <v>0</v>
      </c>
      <c r="S4622">
        <v>45930.89</v>
      </c>
    </row>
    <row r="4623" spans="1:19" x14ac:dyDescent="0.35">
      <c r="A4623">
        <v>2024</v>
      </c>
      <c r="B4623" t="s">
        <v>5712</v>
      </c>
      <c r="C4623">
        <v>28</v>
      </c>
      <c r="D4623">
        <v>2</v>
      </c>
      <c r="E4623">
        <v>3</v>
      </c>
      <c r="F4623" t="s">
        <v>391</v>
      </c>
      <c r="G4623" t="s">
        <v>6502</v>
      </c>
      <c r="H4623">
        <v>7</v>
      </c>
      <c r="I4623">
        <v>102086</v>
      </c>
      <c r="J4623">
        <v>840</v>
      </c>
      <c r="K4623" t="s">
        <v>7337</v>
      </c>
      <c r="L4623">
        <v>0</v>
      </c>
      <c r="M4623" t="s">
        <v>5520</v>
      </c>
      <c r="N4623">
        <v>58985.02</v>
      </c>
      <c r="O4623">
        <v>95.99</v>
      </c>
      <c r="P4623">
        <v>0</v>
      </c>
      <c r="Q4623">
        <v>1966.24</v>
      </c>
      <c r="R4623">
        <v>0</v>
      </c>
      <c r="S4623">
        <v>57114.77</v>
      </c>
    </row>
    <row r="4624" spans="1:19" x14ac:dyDescent="0.35">
      <c r="A4624">
        <v>2024</v>
      </c>
      <c r="B4624" t="s">
        <v>5712</v>
      </c>
      <c r="C4624">
        <v>28</v>
      </c>
      <c r="D4624">
        <v>2</v>
      </c>
      <c r="E4624">
        <v>4</v>
      </c>
      <c r="F4624" t="s">
        <v>613</v>
      </c>
      <c r="G4624" t="s">
        <v>6740</v>
      </c>
      <c r="H4624">
        <v>7</v>
      </c>
      <c r="I4624">
        <v>102086</v>
      </c>
      <c r="J4624">
        <v>840</v>
      </c>
      <c r="K4624" t="s">
        <v>7337</v>
      </c>
      <c r="L4624">
        <v>0</v>
      </c>
      <c r="M4624" t="s">
        <v>5520</v>
      </c>
      <c r="N4624">
        <v>73465.67</v>
      </c>
      <c r="O4624">
        <v>9353.4</v>
      </c>
      <c r="P4624">
        <v>0</v>
      </c>
      <c r="Q4624">
        <v>2771.72</v>
      </c>
      <c r="R4624">
        <v>0</v>
      </c>
      <c r="S4624">
        <v>80047.350000000006</v>
      </c>
    </row>
    <row r="4625" spans="1:19" x14ac:dyDescent="0.35">
      <c r="A4625">
        <v>2024</v>
      </c>
      <c r="B4625" t="s">
        <v>5712</v>
      </c>
      <c r="C4625">
        <v>28</v>
      </c>
      <c r="D4625">
        <v>2</v>
      </c>
      <c r="E4625">
        <v>5</v>
      </c>
      <c r="F4625" t="s">
        <v>397</v>
      </c>
      <c r="G4625" t="s">
        <v>5713</v>
      </c>
      <c r="H4625">
        <v>7</v>
      </c>
      <c r="I4625">
        <v>102086</v>
      </c>
      <c r="J4625">
        <v>840</v>
      </c>
      <c r="K4625" t="s">
        <v>7337</v>
      </c>
      <c r="L4625">
        <v>0</v>
      </c>
      <c r="M4625" t="s">
        <v>5520</v>
      </c>
      <c r="N4625">
        <v>68543.11</v>
      </c>
      <c r="O4625">
        <v>9436.58</v>
      </c>
      <c r="P4625">
        <v>0</v>
      </c>
      <c r="Q4625">
        <v>2547.9299999999998</v>
      </c>
      <c r="R4625">
        <v>0</v>
      </c>
      <c r="S4625">
        <v>75431.759999999995</v>
      </c>
    </row>
    <row r="4626" spans="1:19" x14ac:dyDescent="0.35">
      <c r="A4626">
        <v>2024</v>
      </c>
      <c r="B4626" t="s">
        <v>5712</v>
      </c>
      <c r="C4626">
        <v>28</v>
      </c>
      <c r="D4626">
        <v>2</v>
      </c>
      <c r="E4626">
        <v>6</v>
      </c>
      <c r="F4626" t="s">
        <v>595</v>
      </c>
      <c r="G4626" t="s">
        <v>5968</v>
      </c>
      <c r="H4626">
        <v>7</v>
      </c>
      <c r="I4626">
        <v>102086</v>
      </c>
      <c r="J4626">
        <v>840</v>
      </c>
      <c r="K4626" t="s">
        <v>7337</v>
      </c>
      <c r="L4626">
        <v>0</v>
      </c>
      <c r="M4626" t="s">
        <v>5520</v>
      </c>
      <c r="N4626">
        <v>24936.65</v>
      </c>
      <c r="O4626">
        <v>0</v>
      </c>
      <c r="P4626">
        <v>0</v>
      </c>
      <c r="Q4626">
        <v>555.03</v>
      </c>
      <c r="R4626">
        <v>0</v>
      </c>
      <c r="S4626">
        <v>24381.62</v>
      </c>
    </row>
    <row r="4627" spans="1:19" x14ac:dyDescent="0.35">
      <c r="A4627">
        <v>2024</v>
      </c>
      <c r="B4627" t="s">
        <v>5712</v>
      </c>
      <c r="C4627">
        <v>28</v>
      </c>
      <c r="D4627">
        <v>2</v>
      </c>
      <c r="E4627">
        <v>7</v>
      </c>
      <c r="F4627" t="s">
        <v>300</v>
      </c>
      <c r="G4627" t="s">
        <v>5969</v>
      </c>
      <c r="H4627">
        <v>7</v>
      </c>
      <c r="I4627">
        <v>102086</v>
      </c>
      <c r="J4627">
        <v>840</v>
      </c>
      <c r="K4627" t="s">
        <v>7337</v>
      </c>
      <c r="L4627">
        <v>0</v>
      </c>
      <c r="M4627" t="s">
        <v>5520</v>
      </c>
      <c r="N4627">
        <v>41842.980000000003</v>
      </c>
      <c r="O4627">
        <v>9142</v>
      </c>
      <c r="P4627">
        <v>0</v>
      </c>
      <c r="Q4627">
        <v>4040.02</v>
      </c>
      <c r="R4627">
        <v>0</v>
      </c>
      <c r="S4627">
        <v>46944.959999999999</v>
      </c>
    </row>
    <row r="4628" spans="1:19" x14ac:dyDescent="0.35">
      <c r="A4628">
        <v>2024</v>
      </c>
      <c r="B4628" t="s">
        <v>5712</v>
      </c>
      <c r="C4628">
        <v>28</v>
      </c>
      <c r="D4628">
        <v>2</v>
      </c>
      <c r="E4628">
        <v>8</v>
      </c>
      <c r="F4628" t="s">
        <v>254</v>
      </c>
      <c r="G4628" t="s">
        <v>5714</v>
      </c>
      <c r="H4628">
        <v>7</v>
      </c>
      <c r="I4628">
        <v>102086</v>
      </c>
      <c r="J4628">
        <v>5</v>
      </c>
      <c r="K4628" t="s">
        <v>7336</v>
      </c>
      <c r="L4628">
        <v>0</v>
      </c>
      <c r="M4628" t="s">
        <v>5520</v>
      </c>
      <c r="N4628">
        <v>227012.84</v>
      </c>
      <c r="O4628">
        <v>16594.45</v>
      </c>
      <c r="P4628">
        <v>0</v>
      </c>
      <c r="Q4628">
        <v>7611.97</v>
      </c>
      <c r="R4628">
        <v>0</v>
      </c>
      <c r="S4628">
        <v>235995.32</v>
      </c>
    </row>
    <row r="4629" spans="1:19" x14ac:dyDescent="0.35">
      <c r="A4629">
        <v>2024</v>
      </c>
      <c r="B4629" t="s">
        <v>5712</v>
      </c>
      <c r="C4629">
        <v>28</v>
      </c>
      <c r="D4629">
        <v>2</v>
      </c>
      <c r="E4629">
        <v>9</v>
      </c>
      <c r="F4629" t="s">
        <v>412</v>
      </c>
      <c r="G4629" t="s">
        <v>5970</v>
      </c>
      <c r="H4629">
        <v>7</v>
      </c>
      <c r="I4629">
        <v>102086</v>
      </c>
      <c r="J4629">
        <v>840</v>
      </c>
      <c r="K4629" t="s">
        <v>7337</v>
      </c>
      <c r="L4629">
        <v>0</v>
      </c>
      <c r="M4629" t="s">
        <v>5520</v>
      </c>
      <c r="N4629">
        <v>159744.54</v>
      </c>
      <c r="O4629">
        <v>0</v>
      </c>
      <c r="P4629">
        <v>0</v>
      </c>
      <c r="Q4629">
        <v>4824.3100000000004</v>
      </c>
      <c r="R4629">
        <v>0</v>
      </c>
      <c r="S4629">
        <v>154920.23000000001</v>
      </c>
    </row>
    <row r="4630" spans="1:19" x14ac:dyDescent="0.35">
      <c r="A4630">
        <v>2024</v>
      </c>
      <c r="B4630" t="s">
        <v>5712</v>
      </c>
      <c r="C4630">
        <v>28</v>
      </c>
      <c r="D4630">
        <v>2</v>
      </c>
      <c r="E4630">
        <v>10</v>
      </c>
      <c r="F4630" t="s">
        <v>614</v>
      </c>
      <c r="G4630" t="s">
        <v>6741</v>
      </c>
      <c r="H4630">
        <v>7</v>
      </c>
      <c r="I4630">
        <v>102086</v>
      </c>
      <c r="J4630">
        <v>840</v>
      </c>
      <c r="K4630" t="s">
        <v>7337</v>
      </c>
      <c r="L4630">
        <v>0</v>
      </c>
      <c r="M4630" t="s">
        <v>5520</v>
      </c>
      <c r="N4630">
        <v>84246.94</v>
      </c>
      <c r="O4630">
        <v>0</v>
      </c>
      <c r="P4630">
        <v>0</v>
      </c>
      <c r="Q4630">
        <v>0</v>
      </c>
      <c r="R4630">
        <v>0</v>
      </c>
      <c r="S4630">
        <v>84246.94</v>
      </c>
    </row>
    <row r="4631" spans="1:19" x14ac:dyDescent="0.35">
      <c r="A4631">
        <v>2024</v>
      </c>
      <c r="B4631" t="s">
        <v>5712</v>
      </c>
      <c r="C4631">
        <v>28</v>
      </c>
      <c r="D4631">
        <v>2</v>
      </c>
      <c r="E4631">
        <v>11</v>
      </c>
      <c r="F4631" t="s">
        <v>560</v>
      </c>
      <c r="G4631" t="s">
        <v>6503</v>
      </c>
      <c r="H4631">
        <v>7</v>
      </c>
      <c r="I4631">
        <v>102086</v>
      </c>
      <c r="J4631">
        <v>840</v>
      </c>
      <c r="K4631" t="s">
        <v>7337</v>
      </c>
      <c r="L4631">
        <v>0</v>
      </c>
      <c r="M4631" t="s">
        <v>5520</v>
      </c>
      <c r="N4631">
        <v>7764.49</v>
      </c>
      <c r="O4631">
        <v>1103.74</v>
      </c>
      <c r="P4631">
        <v>0</v>
      </c>
      <c r="Q4631">
        <v>2381.4</v>
      </c>
      <c r="R4631">
        <v>0</v>
      </c>
      <c r="S4631">
        <v>6486.83</v>
      </c>
    </row>
    <row r="4632" spans="1:19" x14ac:dyDescent="0.35">
      <c r="A4632">
        <v>2024</v>
      </c>
      <c r="B4632" t="s">
        <v>5712</v>
      </c>
      <c r="C4632">
        <v>28</v>
      </c>
      <c r="D4632">
        <v>2</v>
      </c>
      <c r="E4632">
        <v>12</v>
      </c>
      <c r="F4632" t="s">
        <v>615</v>
      </c>
      <c r="G4632" t="s">
        <v>5971</v>
      </c>
      <c r="H4632">
        <v>7</v>
      </c>
      <c r="I4632">
        <v>102086</v>
      </c>
      <c r="J4632">
        <v>840</v>
      </c>
      <c r="K4632" t="s">
        <v>7337</v>
      </c>
      <c r="L4632">
        <v>0</v>
      </c>
      <c r="M4632" t="s">
        <v>5520</v>
      </c>
      <c r="N4632">
        <v>198776.47</v>
      </c>
      <c r="O4632">
        <v>0</v>
      </c>
      <c r="P4632">
        <v>0</v>
      </c>
      <c r="Q4632">
        <v>40643.93</v>
      </c>
      <c r="R4632">
        <v>0</v>
      </c>
      <c r="S4632">
        <v>158132.54</v>
      </c>
    </row>
    <row r="4633" spans="1:19" x14ac:dyDescent="0.35">
      <c r="A4633">
        <v>2024</v>
      </c>
      <c r="B4633" t="s">
        <v>5712</v>
      </c>
      <c r="C4633">
        <v>28</v>
      </c>
      <c r="D4633">
        <v>2</v>
      </c>
      <c r="E4633">
        <v>13</v>
      </c>
      <c r="F4633" t="s">
        <v>616</v>
      </c>
      <c r="G4633" t="s">
        <v>5972</v>
      </c>
      <c r="H4633">
        <v>7</v>
      </c>
      <c r="I4633">
        <v>102086</v>
      </c>
      <c r="J4633">
        <v>840</v>
      </c>
      <c r="K4633" t="s">
        <v>7337</v>
      </c>
      <c r="L4633">
        <v>0</v>
      </c>
      <c r="M4633" t="s">
        <v>5520</v>
      </c>
      <c r="N4633">
        <v>10315.959999999999</v>
      </c>
      <c r="O4633">
        <v>0</v>
      </c>
      <c r="P4633">
        <v>0</v>
      </c>
      <c r="Q4633">
        <v>978.04</v>
      </c>
      <c r="R4633">
        <v>0</v>
      </c>
      <c r="S4633">
        <v>9337.92</v>
      </c>
    </row>
    <row r="4634" spans="1:19" x14ac:dyDescent="0.35">
      <c r="A4634">
        <v>2024</v>
      </c>
      <c r="B4634" t="s">
        <v>5712</v>
      </c>
      <c r="C4634">
        <v>28</v>
      </c>
      <c r="D4634">
        <v>2</v>
      </c>
      <c r="E4634">
        <v>14</v>
      </c>
      <c r="F4634" t="s">
        <v>125</v>
      </c>
      <c r="G4634" t="s">
        <v>5973</v>
      </c>
      <c r="H4634">
        <v>7</v>
      </c>
      <c r="I4634">
        <v>102086</v>
      </c>
      <c r="J4634">
        <v>840</v>
      </c>
      <c r="K4634" t="s">
        <v>7337</v>
      </c>
      <c r="L4634">
        <v>0</v>
      </c>
      <c r="M4634" t="s">
        <v>5520</v>
      </c>
      <c r="N4634">
        <v>40730.720000000001</v>
      </c>
      <c r="O4634">
        <v>19711.5</v>
      </c>
      <c r="P4634">
        <v>0</v>
      </c>
      <c r="Q4634">
        <v>5741.34</v>
      </c>
      <c r="R4634">
        <v>0</v>
      </c>
      <c r="S4634">
        <v>54700.88</v>
      </c>
    </row>
    <row r="4635" spans="1:19" x14ac:dyDescent="0.35">
      <c r="A4635">
        <v>2024</v>
      </c>
      <c r="B4635" t="s">
        <v>5712</v>
      </c>
      <c r="C4635">
        <v>28</v>
      </c>
      <c r="D4635">
        <v>2</v>
      </c>
      <c r="E4635">
        <v>15</v>
      </c>
      <c r="F4635" t="s">
        <v>617</v>
      </c>
      <c r="G4635" t="s">
        <v>5974</v>
      </c>
      <c r="H4635">
        <v>7</v>
      </c>
      <c r="I4635">
        <v>102086</v>
      </c>
      <c r="J4635">
        <v>840</v>
      </c>
      <c r="K4635" t="s">
        <v>7337</v>
      </c>
      <c r="L4635">
        <v>0</v>
      </c>
      <c r="M4635" t="s">
        <v>5520</v>
      </c>
      <c r="N4635">
        <v>254630.67</v>
      </c>
      <c r="O4635">
        <v>2275.94</v>
      </c>
      <c r="P4635">
        <v>0</v>
      </c>
      <c r="Q4635">
        <v>24064.89</v>
      </c>
      <c r="R4635">
        <v>0</v>
      </c>
      <c r="S4635">
        <v>232841.72</v>
      </c>
    </row>
    <row r="4636" spans="1:19" x14ac:dyDescent="0.35">
      <c r="A4636">
        <v>2024</v>
      </c>
      <c r="B4636" t="s">
        <v>5600</v>
      </c>
      <c r="C4636">
        <v>29</v>
      </c>
      <c r="D4636">
        <v>2</v>
      </c>
      <c r="E4636">
        <v>2</v>
      </c>
      <c r="F4636" t="s">
        <v>354</v>
      </c>
      <c r="G4636" t="s">
        <v>5651</v>
      </c>
      <c r="H4636">
        <v>7</v>
      </c>
      <c r="I4636">
        <v>102086</v>
      </c>
      <c r="J4636">
        <v>840</v>
      </c>
      <c r="K4636" t="s">
        <v>7337</v>
      </c>
      <c r="L4636">
        <v>0</v>
      </c>
      <c r="M4636" t="s">
        <v>5520</v>
      </c>
      <c r="N4636">
        <v>92278.6</v>
      </c>
      <c r="O4636">
        <v>163107.91</v>
      </c>
      <c r="P4636">
        <v>0</v>
      </c>
      <c r="Q4636">
        <v>16214.87</v>
      </c>
      <c r="R4636">
        <v>0</v>
      </c>
      <c r="S4636">
        <v>239171.64</v>
      </c>
    </row>
    <row r="4637" spans="1:19" x14ac:dyDescent="0.35">
      <c r="A4637">
        <v>2024</v>
      </c>
      <c r="B4637" t="s">
        <v>5600</v>
      </c>
      <c r="C4637">
        <v>29</v>
      </c>
      <c r="D4637">
        <v>2</v>
      </c>
      <c r="E4637">
        <v>3</v>
      </c>
      <c r="F4637" t="s">
        <v>563</v>
      </c>
      <c r="G4637" t="s">
        <v>5601</v>
      </c>
      <c r="H4637">
        <v>7</v>
      </c>
      <c r="I4637">
        <v>102086</v>
      </c>
      <c r="J4637">
        <v>840</v>
      </c>
      <c r="K4637" t="s">
        <v>7337</v>
      </c>
      <c r="L4637">
        <v>0</v>
      </c>
      <c r="M4637" t="s">
        <v>5520</v>
      </c>
      <c r="N4637">
        <v>343871.79</v>
      </c>
      <c r="O4637">
        <v>429610.13</v>
      </c>
      <c r="P4637">
        <v>0</v>
      </c>
      <c r="Q4637">
        <v>456613.42</v>
      </c>
      <c r="R4637">
        <v>0</v>
      </c>
      <c r="S4637">
        <v>316868.5</v>
      </c>
    </row>
    <row r="4638" spans="1:19" x14ac:dyDescent="0.35">
      <c r="A4638">
        <v>2024</v>
      </c>
      <c r="B4638" t="s">
        <v>5600</v>
      </c>
      <c r="C4638">
        <v>29</v>
      </c>
      <c r="D4638">
        <v>2</v>
      </c>
      <c r="E4638">
        <v>5</v>
      </c>
      <c r="F4638" t="s">
        <v>300</v>
      </c>
      <c r="G4638" t="s">
        <v>5638</v>
      </c>
      <c r="H4638">
        <v>7</v>
      </c>
      <c r="I4638">
        <v>102086</v>
      </c>
      <c r="J4638">
        <v>840</v>
      </c>
      <c r="K4638" t="s">
        <v>7337</v>
      </c>
      <c r="L4638">
        <v>0</v>
      </c>
      <c r="M4638" t="s">
        <v>5520</v>
      </c>
      <c r="N4638">
        <v>34875.71</v>
      </c>
      <c r="O4638">
        <v>35883.19</v>
      </c>
      <c r="P4638">
        <v>0</v>
      </c>
      <c r="Q4638">
        <v>16959.55</v>
      </c>
      <c r="R4638">
        <v>0</v>
      </c>
      <c r="S4638">
        <v>53799.35</v>
      </c>
    </row>
    <row r="4639" spans="1:19" x14ac:dyDescent="0.35">
      <c r="A4639">
        <v>2024</v>
      </c>
      <c r="B4639" t="s">
        <v>5600</v>
      </c>
      <c r="C4639">
        <v>29</v>
      </c>
      <c r="D4639">
        <v>2</v>
      </c>
      <c r="E4639">
        <v>6</v>
      </c>
      <c r="F4639" t="s">
        <v>619</v>
      </c>
      <c r="G4639" t="s">
        <v>5655</v>
      </c>
      <c r="H4639">
        <v>7</v>
      </c>
      <c r="I4639">
        <v>102086</v>
      </c>
      <c r="J4639">
        <v>840</v>
      </c>
      <c r="K4639" t="s">
        <v>7337</v>
      </c>
      <c r="L4639">
        <v>0</v>
      </c>
      <c r="M4639" t="s">
        <v>5520</v>
      </c>
      <c r="N4639">
        <v>630618.28</v>
      </c>
      <c r="O4639">
        <v>0</v>
      </c>
      <c r="P4639">
        <v>0</v>
      </c>
      <c r="Q4639">
        <v>559266.66</v>
      </c>
      <c r="R4639">
        <v>0</v>
      </c>
      <c r="S4639">
        <v>71351.62</v>
      </c>
    </row>
    <row r="4640" spans="1:19" x14ac:dyDescent="0.35">
      <c r="A4640">
        <v>2024</v>
      </c>
      <c r="B4640" t="s">
        <v>5600</v>
      </c>
      <c r="C4640">
        <v>29</v>
      </c>
      <c r="D4640">
        <v>2</v>
      </c>
      <c r="E4640">
        <v>7</v>
      </c>
      <c r="F4640" t="s">
        <v>125</v>
      </c>
      <c r="G4640" t="s">
        <v>5632</v>
      </c>
      <c r="H4640">
        <v>7</v>
      </c>
      <c r="I4640">
        <v>102086</v>
      </c>
      <c r="J4640">
        <v>840</v>
      </c>
      <c r="K4640" t="s">
        <v>7337</v>
      </c>
      <c r="L4640">
        <v>0</v>
      </c>
      <c r="M4640" t="s">
        <v>5520</v>
      </c>
      <c r="N4640">
        <v>170693.38</v>
      </c>
      <c r="O4640">
        <v>181722.45</v>
      </c>
      <c r="P4640">
        <v>0</v>
      </c>
      <c r="Q4640">
        <v>148385.03</v>
      </c>
      <c r="R4640">
        <v>0</v>
      </c>
      <c r="S4640">
        <v>204030.8</v>
      </c>
    </row>
    <row r="4641" spans="1:19" x14ac:dyDescent="0.35">
      <c r="A4641">
        <v>2024</v>
      </c>
      <c r="B4641" t="s">
        <v>5600</v>
      </c>
      <c r="C4641">
        <v>29</v>
      </c>
      <c r="D4641">
        <v>2</v>
      </c>
      <c r="E4641">
        <v>8</v>
      </c>
      <c r="F4641" t="s">
        <v>351</v>
      </c>
      <c r="G4641" t="s">
        <v>5975</v>
      </c>
      <c r="H4641">
        <v>7</v>
      </c>
      <c r="I4641">
        <v>102086</v>
      </c>
      <c r="J4641">
        <v>840</v>
      </c>
      <c r="K4641" t="s">
        <v>7337</v>
      </c>
      <c r="L4641">
        <v>0</v>
      </c>
      <c r="M4641" t="s">
        <v>5520</v>
      </c>
      <c r="N4641">
        <v>36863.620000000003</v>
      </c>
      <c r="O4641">
        <v>78897.56</v>
      </c>
      <c r="P4641">
        <v>0</v>
      </c>
      <c r="Q4641">
        <v>10491.57</v>
      </c>
      <c r="R4641">
        <v>0</v>
      </c>
      <c r="S4641">
        <v>105269.61</v>
      </c>
    </row>
    <row r="4642" spans="1:19" x14ac:dyDescent="0.35">
      <c r="A4642">
        <v>2024</v>
      </c>
      <c r="B4642" t="s">
        <v>5600</v>
      </c>
      <c r="C4642">
        <v>29</v>
      </c>
      <c r="D4642">
        <v>2</v>
      </c>
      <c r="E4642">
        <v>9</v>
      </c>
      <c r="F4642" t="s">
        <v>607</v>
      </c>
      <c r="G4642" t="s">
        <v>5976</v>
      </c>
      <c r="H4642">
        <v>7</v>
      </c>
      <c r="I4642">
        <v>102086</v>
      </c>
      <c r="J4642">
        <v>7</v>
      </c>
      <c r="K4642" t="s">
        <v>7336</v>
      </c>
      <c r="L4642">
        <v>0</v>
      </c>
      <c r="M4642" t="s">
        <v>5520</v>
      </c>
      <c r="N4642">
        <v>40625.33</v>
      </c>
      <c r="O4642">
        <v>19699.64</v>
      </c>
      <c r="P4642">
        <v>0</v>
      </c>
      <c r="Q4642">
        <v>12427.13</v>
      </c>
      <c r="R4642">
        <v>0</v>
      </c>
      <c r="S4642">
        <v>47897.84</v>
      </c>
    </row>
    <row r="4643" spans="1:19" x14ac:dyDescent="0.35">
      <c r="A4643">
        <v>2024</v>
      </c>
      <c r="B4643" t="s">
        <v>5527</v>
      </c>
      <c r="C4643">
        <v>30</v>
      </c>
      <c r="D4643">
        <v>2</v>
      </c>
      <c r="E4643">
        <v>2</v>
      </c>
      <c r="F4643" t="s">
        <v>621</v>
      </c>
      <c r="G4643" t="s">
        <v>6487</v>
      </c>
      <c r="H4643">
        <v>7</v>
      </c>
      <c r="I4643">
        <v>102086</v>
      </c>
      <c r="J4643">
        <v>300</v>
      </c>
      <c r="K4643" t="s">
        <v>7336</v>
      </c>
      <c r="L4643">
        <v>0</v>
      </c>
      <c r="M4643" t="s">
        <v>5520</v>
      </c>
      <c r="N4643">
        <v>38806.15</v>
      </c>
      <c r="O4643">
        <v>0</v>
      </c>
      <c r="P4643">
        <v>0</v>
      </c>
      <c r="Q4643">
        <v>7814.3</v>
      </c>
      <c r="R4643">
        <v>0</v>
      </c>
      <c r="S4643">
        <v>30991.85</v>
      </c>
    </row>
    <row r="4644" spans="1:19" x14ac:dyDescent="0.35">
      <c r="A4644">
        <v>2024</v>
      </c>
      <c r="B4644" t="s">
        <v>5527</v>
      </c>
      <c r="C4644">
        <v>30</v>
      </c>
      <c r="D4644">
        <v>2</v>
      </c>
      <c r="E4644">
        <v>3</v>
      </c>
      <c r="F4644" t="s">
        <v>622</v>
      </c>
      <c r="G4644" t="s">
        <v>6591</v>
      </c>
      <c r="H4644">
        <v>7</v>
      </c>
      <c r="I4644">
        <v>102086</v>
      </c>
      <c r="J4644">
        <v>5</v>
      </c>
      <c r="K4644" t="s">
        <v>7336</v>
      </c>
      <c r="L4644">
        <v>0</v>
      </c>
      <c r="M4644" t="s">
        <v>5520</v>
      </c>
      <c r="N4644">
        <v>13843.29</v>
      </c>
      <c r="O4644">
        <v>7800</v>
      </c>
      <c r="P4644">
        <v>0</v>
      </c>
      <c r="Q4644">
        <v>7676.05</v>
      </c>
      <c r="R4644">
        <v>0</v>
      </c>
      <c r="S4644">
        <v>13967.24</v>
      </c>
    </row>
    <row r="4645" spans="1:19" x14ac:dyDescent="0.35">
      <c r="A4645">
        <v>2024</v>
      </c>
      <c r="B4645" t="s">
        <v>5527</v>
      </c>
      <c r="C4645">
        <v>30</v>
      </c>
      <c r="D4645">
        <v>2</v>
      </c>
      <c r="E4645">
        <v>6</v>
      </c>
      <c r="F4645" t="s">
        <v>609</v>
      </c>
      <c r="G4645" t="s">
        <v>5979</v>
      </c>
      <c r="H4645">
        <v>7</v>
      </c>
      <c r="I4645">
        <v>102086</v>
      </c>
      <c r="J4645">
        <v>8</v>
      </c>
      <c r="K4645" t="s">
        <v>7336</v>
      </c>
      <c r="L4645">
        <v>0</v>
      </c>
      <c r="M4645" t="s">
        <v>5520</v>
      </c>
      <c r="N4645">
        <v>22924.17</v>
      </c>
      <c r="O4645">
        <v>5832.46</v>
      </c>
      <c r="P4645">
        <v>0</v>
      </c>
      <c r="Q4645">
        <v>1519.28</v>
      </c>
      <c r="R4645">
        <v>0</v>
      </c>
      <c r="S4645">
        <v>27237.35</v>
      </c>
    </row>
    <row r="4646" spans="1:19" x14ac:dyDescent="0.35">
      <c r="A4646">
        <v>2024</v>
      </c>
      <c r="B4646" t="s">
        <v>5527</v>
      </c>
      <c r="C4646">
        <v>30</v>
      </c>
      <c r="D4646">
        <v>2</v>
      </c>
      <c r="E4646">
        <v>8</v>
      </c>
      <c r="F4646" t="s">
        <v>442</v>
      </c>
      <c r="G4646" t="s">
        <v>5528</v>
      </c>
      <c r="H4646">
        <v>7</v>
      </c>
      <c r="I4646">
        <v>102086</v>
      </c>
      <c r="J4646">
        <v>840</v>
      </c>
      <c r="K4646" t="s">
        <v>7337</v>
      </c>
      <c r="L4646">
        <v>0</v>
      </c>
      <c r="M4646" t="s">
        <v>5520</v>
      </c>
      <c r="N4646">
        <v>101016.32000000001</v>
      </c>
      <c r="O4646">
        <v>0</v>
      </c>
      <c r="P4646">
        <v>0</v>
      </c>
      <c r="Q4646">
        <v>9543.74</v>
      </c>
      <c r="R4646">
        <v>0</v>
      </c>
      <c r="S4646">
        <v>91472.58</v>
      </c>
    </row>
    <row r="4647" spans="1:19" x14ac:dyDescent="0.35">
      <c r="A4647">
        <v>2024</v>
      </c>
      <c r="B4647" t="s">
        <v>5527</v>
      </c>
      <c r="C4647">
        <v>30</v>
      </c>
      <c r="D4647">
        <v>2</v>
      </c>
      <c r="E4647">
        <v>9</v>
      </c>
      <c r="F4647" t="s">
        <v>624</v>
      </c>
      <c r="G4647" t="s">
        <v>5802</v>
      </c>
      <c r="H4647">
        <v>7</v>
      </c>
      <c r="I4647">
        <v>102086</v>
      </c>
      <c r="J4647">
        <v>840</v>
      </c>
      <c r="K4647" t="s">
        <v>7337</v>
      </c>
      <c r="L4647">
        <v>0</v>
      </c>
      <c r="M4647" t="s">
        <v>5520</v>
      </c>
      <c r="N4647">
        <v>308124.21999999997</v>
      </c>
      <c r="O4647">
        <v>111289.19</v>
      </c>
      <c r="P4647">
        <v>0</v>
      </c>
      <c r="Q4647">
        <v>56081.95</v>
      </c>
      <c r="R4647">
        <v>0</v>
      </c>
      <c r="S4647">
        <v>363331.46</v>
      </c>
    </row>
    <row r="4648" spans="1:19" x14ac:dyDescent="0.35">
      <c r="A4648">
        <v>2024</v>
      </c>
      <c r="B4648" t="s">
        <v>5980</v>
      </c>
      <c r="C4648">
        <v>31</v>
      </c>
      <c r="D4648">
        <v>2</v>
      </c>
      <c r="E4648">
        <v>1</v>
      </c>
      <c r="F4648" t="s">
        <v>620</v>
      </c>
      <c r="G4648" t="s">
        <v>6790</v>
      </c>
      <c r="H4648">
        <v>7</v>
      </c>
      <c r="I4648">
        <v>102086</v>
      </c>
      <c r="J4648">
        <v>840</v>
      </c>
      <c r="K4648" t="s">
        <v>7336</v>
      </c>
      <c r="L4648">
        <v>0</v>
      </c>
      <c r="M4648" t="s">
        <v>5520</v>
      </c>
      <c r="N4648">
        <v>4179.67</v>
      </c>
      <c r="O4648">
        <v>5662.26</v>
      </c>
      <c r="P4648">
        <v>0</v>
      </c>
      <c r="Q4648">
        <v>1800</v>
      </c>
      <c r="R4648">
        <v>0</v>
      </c>
      <c r="S4648">
        <v>8041.93</v>
      </c>
    </row>
    <row r="4649" spans="1:19" x14ac:dyDescent="0.35">
      <c r="A4649">
        <v>2024</v>
      </c>
      <c r="B4649" t="s">
        <v>5980</v>
      </c>
      <c r="C4649">
        <v>31</v>
      </c>
      <c r="D4649">
        <v>2</v>
      </c>
      <c r="E4649">
        <v>2</v>
      </c>
      <c r="F4649" t="s">
        <v>500</v>
      </c>
      <c r="G4649" t="s">
        <v>7223</v>
      </c>
      <c r="H4649">
        <v>7</v>
      </c>
      <c r="I4649">
        <v>102086</v>
      </c>
      <c r="J4649">
        <v>3</v>
      </c>
      <c r="K4649" t="s">
        <v>7336</v>
      </c>
      <c r="L4649">
        <v>0</v>
      </c>
      <c r="M4649" t="s">
        <v>5520</v>
      </c>
      <c r="N4649">
        <v>35985.449999999997</v>
      </c>
      <c r="O4649">
        <v>8581.5400000000009</v>
      </c>
      <c r="P4649">
        <v>0</v>
      </c>
      <c r="Q4649">
        <v>8441.0499999999993</v>
      </c>
      <c r="R4649">
        <v>0</v>
      </c>
      <c r="S4649">
        <v>36125.94</v>
      </c>
    </row>
    <row r="4650" spans="1:19" x14ac:dyDescent="0.35">
      <c r="A4650">
        <v>2024</v>
      </c>
      <c r="B4650" t="s">
        <v>5980</v>
      </c>
      <c r="C4650">
        <v>31</v>
      </c>
      <c r="D4650">
        <v>2</v>
      </c>
      <c r="E4650">
        <v>3</v>
      </c>
      <c r="F4650" t="s">
        <v>555</v>
      </c>
      <c r="G4650" t="s">
        <v>5981</v>
      </c>
      <c r="H4650">
        <v>7</v>
      </c>
      <c r="I4650">
        <v>102086</v>
      </c>
      <c r="J4650">
        <v>840</v>
      </c>
      <c r="K4650" t="s">
        <v>7336</v>
      </c>
      <c r="L4650">
        <v>0</v>
      </c>
      <c r="M4650" t="s">
        <v>5520</v>
      </c>
      <c r="N4650">
        <v>25060.240000000002</v>
      </c>
      <c r="O4650">
        <v>1773.94</v>
      </c>
      <c r="P4650">
        <v>0</v>
      </c>
      <c r="Q4650">
        <v>1300</v>
      </c>
      <c r="R4650">
        <v>0</v>
      </c>
      <c r="S4650">
        <v>25534.18</v>
      </c>
    </row>
    <row r="4651" spans="1:19" x14ac:dyDescent="0.35">
      <c r="A4651">
        <v>2024</v>
      </c>
      <c r="B4651" t="s">
        <v>5980</v>
      </c>
      <c r="C4651">
        <v>31</v>
      </c>
      <c r="D4651">
        <v>2</v>
      </c>
      <c r="E4651">
        <v>4</v>
      </c>
      <c r="F4651" t="s">
        <v>369</v>
      </c>
      <c r="G4651" t="s">
        <v>6808</v>
      </c>
      <c r="H4651">
        <v>7</v>
      </c>
      <c r="I4651">
        <v>102086</v>
      </c>
      <c r="J4651">
        <v>840</v>
      </c>
      <c r="K4651" t="s">
        <v>7337</v>
      </c>
      <c r="L4651">
        <v>0</v>
      </c>
      <c r="M4651" t="s">
        <v>5520</v>
      </c>
      <c r="N4651">
        <v>28264.27</v>
      </c>
      <c r="O4651">
        <v>46830.21</v>
      </c>
      <c r="P4651">
        <v>0</v>
      </c>
      <c r="Q4651">
        <v>46530.239999999998</v>
      </c>
      <c r="R4651">
        <v>0</v>
      </c>
      <c r="S4651">
        <v>28564.240000000002</v>
      </c>
    </row>
    <row r="4652" spans="1:19" x14ac:dyDescent="0.35">
      <c r="A4652">
        <v>2024</v>
      </c>
      <c r="B4652" t="s">
        <v>5980</v>
      </c>
      <c r="C4652">
        <v>31</v>
      </c>
      <c r="D4652">
        <v>2</v>
      </c>
      <c r="E4652">
        <v>5</v>
      </c>
      <c r="F4652" t="s">
        <v>625</v>
      </c>
      <c r="G4652" t="s">
        <v>7224</v>
      </c>
      <c r="H4652">
        <v>7</v>
      </c>
      <c r="I4652">
        <v>102086</v>
      </c>
      <c r="J4652">
        <v>2</v>
      </c>
      <c r="K4652" t="s">
        <v>7336</v>
      </c>
      <c r="L4652">
        <v>0</v>
      </c>
      <c r="M4652" t="s">
        <v>5520</v>
      </c>
      <c r="N4652">
        <v>31960.9</v>
      </c>
      <c r="O4652">
        <v>2713.92</v>
      </c>
      <c r="P4652">
        <v>0</v>
      </c>
      <c r="Q4652">
        <v>2326.66</v>
      </c>
      <c r="R4652">
        <v>0</v>
      </c>
      <c r="S4652">
        <v>32348.16</v>
      </c>
    </row>
    <row r="4653" spans="1:19" x14ac:dyDescent="0.35">
      <c r="A4653">
        <v>2024</v>
      </c>
      <c r="B4653" t="s">
        <v>5980</v>
      </c>
      <c r="C4653">
        <v>31</v>
      </c>
      <c r="D4653">
        <v>2</v>
      </c>
      <c r="E4653">
        <v>6</v>
      </c>
      <c r="F4653" t="s">
        <v>300</v>
      </c>
      <c r="G4653" t="s">
        <v>6592</v>
      </c>
      <c r="H4653">
        <v>7</v>
      </c>
      <c r="I4653">
        <v>102086</v>
      </c>
      <c r="J4653">
        <v>7</v>
      </c>
      <c r="K4653" t="s">
        <v>7336</v>
      </c>
      <c r="L4653">
        <v>0</v>
      </c>
      <c r="M4653" t="s">
        <v>5520</v>
      </c>
      <c r="N4653">
        <v>36791.31</v>
      </c>
      <c r="O4653">
        <v>12688.53</v>
      </c>
      <c r="P4653">
        <v>0</v>
      </c>
      <c r="Q4653">
        <v>9264.5</v>
      </c>
      <c r="R4653">
        <v>0</v>
      </c>
      <c r="S4653">
        <v>40215.339999999997</v>
      </c>
    </row>
    <row r="4654" spans="1:19" x14ac:dyDescent="0.35">
      <c r="A4654">
        <v>2024</v>
      </c>
      <c r="B4654" t="s">
        <v>5980</v>
      </c>
      <c r="C4654">
        <v>31</v>
      </c>
      <c r="D4654">
        <v>2</v>
      </c>
      <c r="E4654">
        <v>7</v>
      </c>
      <c r="F4654" t="s">
        <v>626</v>
      </c>
      <c r="G4654" t="s">
        <v>7225</v>
      </c>
      <c r="H4654">
        <v>7</v>
      </c>
      <c r="I4654">
        <v>102086</v>
      </c>
      <c r="J4654">
        <v>3102086</v>
      </c>
      <c r="K4654" t="s">
        <v>7336</v>
      </c>
      <c r="L4654">
        <v>0</v>
      </c>
      <c r="M4654" t="s">
        <v>5520</v>
      </c>
      <c r="N4654">
        <v>31048.48</v>
      </c>
      <c r="O4654">
        <v>3240.48</v>
      </c>
      <c r="P4654">
        <v>0</v>
      </c>
      <c r="Q4654">
        <v>9811.2199999999993</v>
      </c>
      <c r="R4654">
        <v>0</v>
      </c>
      <c r="S4654">
        <v>24477.74</v>
      </c>
    </row>
    <row r="4655" spans="1:19" x14ac:dyDescent="0.35">
      <c r="A4655">
        <v>2024</v>
      </c>
      <c r="B4655" t="s">
        <v>5980</v>
      </c>
      <c r="C4655">
        <v>31</v>
      </c>
      <c r="D4655">
        <v>2</v>
      </c>
      <c r="E4655">
        <v>8</v>
      </c>
      <c r="F4655" t="s">
        <v>524</v>
      </c>
      <c r="G4655" t="s">
        <v>7226</v>
      </c>
      <c r="H4655">
        <v>7</v>
      </c>
      <c r="I4655">
        <v>102086</v>
      </c>
      <c r="J4655">
        <v>5</v>
      </c>
      <c r="K4655" t="s">
        <v>7336</v>
      </c>
      <c r="L4655">
        <v>0</v>
      </c>
      <c r="M4655" t="s">
        <v>5520</v>
      </c>
      <c r="N4655">
        <v>40011.1</v>
      </c>
      <c r="O4655">
        <v>13574.34</v>
      </c>
      <c r="P4655">
        <v>0</v>
      </c>
      <c r="Q4655">
        <v>19823.099999999999</v>
      </c>
      <c r="R4655">
        <v>0</v>
      </c>
      <c r="S4655">
        <v>33762.339999999997</v>
      </c>
    </row>
    <row r="4656" spans="1:19" x14ac:dyDescent="0.35">
      <c r="A4656">
        <v>2024</v>
      </c>
      <c r="B4656" t="s">
        <v>5980</v>
      </c>
      <c r="C4656">
        <v>31</v>
      </c>
      <c r="D4656">
        <v>2</v>
      </c>
      <c r="E4656">
        <v>9</v>
      </c>
      <c r="F4656" t="s">
        <v>559</v>
      </c>
      <c r="G4656" t="s">
        <v>7155</v>
      </c>
      <c r="H4656">
        <v>7</v>
      </c>
      <c r="I4656">
        <v>102086</v>
      </c>
      <c r="J4656">
        <v>840</v>
      </c>
      <c r="K4656" t="s">
        <v>7336</v>
      </c>
      <c r="L4656">
        <v>0</v>
      </c>
      <c r="M4656" t="s">
        <v>5520</v>
      </c>
      <c r="N4656">
        <v>13014.31</v>
      </c>
      <c r="O4656">
        <v>0</v>
      </c>
      <c r="P4656">
        <v>0</v>
      </c>
      <c r="Q4656">
        <v>500</v>
      </c>
      <c r="R4656">
        <v>0</v>
      </c>
      <c r="S4656">
        <v>12514.31</v>
      </c>
    </row>
    <row r="4657" spans="1:19" x14ac:dyDescent="0.35">
      <c r="A4657">
        <v>2024</v>
      </c>
      <c r="B4657" t="s">
        <v>5980</v>
      </c>
      <c r="C4657">
        <v>31</v>
      </c>
      <c r="D4657">
        <v>2</v>
      </c>
      <c r="E4657">
        <v>10</v>
      </c>
      <c r="F4657" t="s">
        <v>616</v>
      </c>
      <c r="G4657" t="s">
        <v>7068</v>
      </c>
      <c r="H4657">
        <v>7</v>
      </c>
      <c r="I4657">
        <v>102086</v>
      </c>
      <c r="J4657">
        <v>840</v>
      </c>
      <c r="K4657" t="s">
        <v>7337</v>
      </c>
      <c r="L4657">
        <v>0</v>
      </c>
      <c r="M4657" t="s">
        <v>5520</v>
      </c>
      <c r="N4657">
        <v>26372.73</v>
      </c>
      <c r="O4657">
        <v>5625.06</v>
      </c>
      <c r="P4657">
        <v>0</v>
      </c>
      <c r="Q4657">
        <v>1696.17</v>
      </c>
      <c r="R4657">
        <v>0</v>
      </c>
      <c r="S4657">
        <v>30301.62</v>
      </c>
    </row>
    <row r="4658" spans="1:19" x14ac:dyDescent="0.35">
      <c r="A4658">
        <v>2024</v>
      </c>
      <c r="B4658" t="s">
        <v>5980</v>
      </c>
      <c r="C4658">
        <v>31</v>
      </c>
      <c r="D4658">
        <v>2</v>
      </c>
      <c r="E4658">
        <v>11</v>
      </c>
      <c r="F4658" t="s">
        <v>125</v>
      </c>
      <c r="G4658" t="s">
        <v>7228</v>
      </c>
      <c r="H4658">
        <v>7</v>
      </c>
      <c r="I4658">
        <v>102086</v>
      </c>
      <c r="J4658">
        <v>3</v>
      </c>
      <c r="K4658" t="s">
        <v>7336</v>
      </c>
      <c r="L4658">
        <v>0</v>
      </c>
      <c r="M4658" t="s">
        <v>5520</v>
      </c>
      <c r="N4658">
        <v>20597.54</v>
      </c>
      <c r="O4658">
        <v>6687.05</v>
      </c>
      <c r="P4658">
        <v>0</v>
      </c>
      <c r="Q4658">
        <v>2660</v>
      </c>
      <c r="R4658">
        <v>0</v>
      </c>
      <c r="S4658">
        <v>24624.59</v>
      </c>
    </row>
    <row r="4659" spans="1:19" x14ac:dyDescent="0.35">
      <c r="A4659">
        <v>2024</v>
      </c>
      <c r="B4659" t="s">
        <v>5980</v>
      </c>
      <c r="C4659">
        <v>31</v>
      </c>
      <c r="D4659">
        <v>2</v>
      </c>
      <c r="E4659">
        <v>12</v>
      </c>
      <c r="F4659" t="s">
        <v>627</v>
      </c>
      <c r="G4659" t="s">
        <v>7185</v>
      </c>
      <c r="H4659">
        <v>7</v>
      </c>
      <c r="I4659">
        <v>102086</v>
      </c>
      <c r="J4659">
        <v>840</v>
      </c>
      <c r="K4659" t="s">
        <v>7337</v>
      </c>
      <c r="L4659">
        <v>0</v>
      </c>
      <c r="M4659" t="s">
        <v>5520</v>
      </c>
      <c r="N4659">
        <v>58323.35</v>
      </c>
      <c r="O4659">
        <v>0</v>
      </c>
      <c r="P4659">
        <v>0</v>
      </c>
      <c r="Q4659">
        <v>3346.58</v>
      </c>
      <c r="R4659">
        <v>0</v>
      </c>
      <c r="S4659">
        <v>54976.77</v>
      </c>
    </row>
    <row r="4660" spans="1:19" x14ac:dyDescent="0.35">
      <c r="A4660">
        <v>2024</v>
      </c>
      <c r="B4660" t="s">
        <v>5678</v>
      </c>
      <c r="C4660">
        <v>32</v>
      </c>
      <c r="D4660">
        <v>2</v>
      </c>
      <c r="E4660">
        <v>1</v>
      </c>
      <c r="F4660" t="s">
        <v>622</v>
      </c>
      <c r="G4660" t="s">
        <v>6473</v>
      </c>
      <c r="H4660">
        <v>7</v>
      </c>
      <c r="I4660">
        <v>102086</v>
      </c>
      <c r="J4660">
        <v>840</v>
      </c>
      <c r="K4660" t="s">
        <v>7337</v>
      </c>
      <c r="L4660">
        <v>0</v>
      </c>
      <c r="M4660" t="s">
        <v>5520</v>
      </c>
      <c r="N4660">
        <v>390895.07</v>
      </c>
      <c r="O4660">
        <v>550</v>
      </c>
      <c r="P4660">
        <v>0</v>
      </c>
      <c r="Q4660">
        <v>20098.490000000002</v>
      </c>
      <c r="R4660">
        <v>0</v>
      </c>
      <c r="S4660">
        <v>371346.58</v>
      </c>
    </row>
    <row r="4661" spans="1:19" x14ac:dyDescent="0.35">
      <c r="A4661">
        <v>2024</v>
      </c>
      <c r="B4661" t="s">
        <v>5678</v>
      </c>
      <c r="C4661">
        <v>32</v>
      </c>
      <c r="D4661">
        <v>2</v>
      </c>
      <c r="E4661">
        <v>3</v>
      </c>
      <c r="F4661" t="s">
        <v>354</v>
      </c>
      <c r="G4661" t="s">
        <v>6293</v>
      </c>
      <c r="H4661">
        <v>7</v>
      </c>
      <c r="I4661">
        <v>102086</v>
      </c>
      <c r="J4661">
        <v>4</v>
      </c>
      <c r="K4661" t="s">
        <v>7336</v>
      </c>
      <c r="L4661">
        <v>0</v>
      </c>
      <c r="M4661" t="s">
        <v>5520</v>
      </c>
      <c r="N4661">
        <v>29984.3</v>
      </c>
      <c r="O4661">
        <v>3772.76</v>
      </c>
      <c r="P4661">
        <v>0</v>
      </c>
      <c r="Q4661">
        <v>614.58000000000004</v>
      </c>
      <c r="R4661">
        <v>0</v>
      </c>
      <c r="S4661">
        <v>33142.480000000003</v>
      </c>
    </row>
    <row r="4662" spans="1:19" x14ac:dyDescent="0.35">
      <c r="A4662">
        <v>2024</v>
      </c>
      <c r="B4662" t="s">
        <v>5678</v>
      </c>
      <c r="C4662">
        <v>32</v>
      </c>
      <c r="D4662">
        <v>2</v>
      </c>
      <c r="E4662">
        <v>5</v>
      </c>
      <c r="F4662" t="s">
        <v>555</v>
      </c>
      <c r="G4662" t="s">
        <v>5982</v>
      </c>
      <c r="H4662">
        <v>7</v>
      </c>
      <c r="I4662">
        <v>102086</v>
      </c>
      <c r="J4662">
        <v>6</v>
      </c>
      <c r="K4662" t="s">
        <v>7336</v>
      </c>
      <c r="L4662">
        <v>0</v>
      </c>
      <c r="M4662" t="s">
        <v>5520</v>
      </c>
      <c r="N4662">
        <v>124745.09</v>
      </c>
      <c r="O4662">
        <v>19694.400000000001</v>
      </c>
      <c r="P4662">
        <v>0</v>
      </c>
      <c r="Q4662">
        <v>5007</v>
      </c>
      <c r="R4662">
        <v>0</v>
      </c>
      <c r="S4662">
        <v>139432.49</v>
      </c>
    </row>
    <row r="4663" spans="1:19" x14ac:dyDescent="0.35">
      <c r="A4663">
        <v>2024</v>
      </c>
      <c r="B4663" t="s">
        <v>5678</v>
      </c>
      <c r="C4663">
        <v>32</v>
      </c>
      <c r="D4663">
        <v>2</v>
      </c>
      <c r="E4663">
        <v>6</v>
      </c>
      <c r="F4663" t="s">
        <v>628</v>
      </c>
      <c r="G4663" t="s">
        <v>7011</v>
      </c>
      <c r="H4663">
        <v>7</v>
      </c>
      <c r="I4663">
        <v>102086</v>
      </c>
      <c r="J4663">
        <v>840</v>
      </c>
      <c r="K4663" t="s">
        <v>7336</v>
      </c>
      <c r="L4663">
        <v>0</v>
      </c>
      <c r="M4663" t="s">
        <v>5520</v>
      </c>
      <c r="N4663">
        <v>82653.539999999994</v>
      </c>
      <c r="O4663">
        <v>119437.1</v>
      </c>
      <c r="P4663">
        <v>0</v>
      </c>
      <c r="Q4663">
        <v>98511.76</v>
      </c>
      <c r="R4663">
        <v>0</v>
      </c>
      <c r="S4663">
        <v>103578.88</v>
      </c>
    </row>
    <row r="4664" spans="1:19" x14ac:dyDescent="0.35">
      <c r="A4664">
        <v>2024</v>
      </c>
      <c r="B4664" t="s">
        <v>5678</v>
      </c>
      <c r="C4664">
        <v>32</v>
      </c>
      <c r="D4664">
        <v>2</v>
      </c>
      <c r="E4664">
        <v>7</v>
      </c>
      <c r="F4664" t="s">
        <v>480</v>
      </c>
      <c r="G4664" t="s">
        <v>5983</v>
      </c>
      <c r="H4664">
        <v>7</v>
      </c>
      <c r="I4664">
        <v>102086</v>
      </c>
      <c r="J4664">
        <v>840</v>
      </c>
      <c r="K4664" t="s">
        <v>7337</v>
      </c>
      <c r="L4664">
        <v>0</v>
      </c>
      <c r="M4664" t="s">
        <v>5520</v>
      </c>
      <c r="N4664">
        <v>111608.68</v>
      </c>
      <c r="O4664">
        <v>585.36</v>
      </c>
      <c r="P4664">
        <v>0</v>
      </c>
      <c r="Q4664">
        <v>9192.99</v>
      </c>
      <c r="R4664">
        <v>0</v>
      </c>
      <c r="S4664">
        <v>103001.05</v>
      </c>
    </row>
    <row r="4665" spans="1:19" x14ac:dyDescent="0.35">
      <c r="A4665">
        <v>2024</v>
      </c>
      <c r="B4665" t="s">
        <v>5678</v>
      </c>
      <c r="C4665">
        <v>32</v>
      </c>
      <c r="D4665">
        <v>2</v>
      </c>
      <c r="E4665">
        <v>8</v>
      </c>
      <c r="F4665" t="s">
        <v>629</v>
      </c>
      <c r="G4665" t="s">
        <v>6315</v>
      </c>
      <c r="H4665">
        <v>7</v>
      </c>
      <c r="I4665">
        <v>102086</v>
      </c>
      <c r="J4665">
        <v>840</v>
      </c>
      <c r="K4665" t="s">
        <v>7337</v>
      </c>
      <c r="L4665">
        <v>0</v>
      </c>
      <c r="M4665" t="s">
        <v>5520</v>
      </c>
      <c r="N4665">
        <v>274600.28000000003</v>
      </c>
      <c r="O4665">
        <v>120925.35</v>
      </c>
      <c r="P4665">
        <v>0</v>
      </c>
      <c r="Q4665">
        <v>144795.94</v>
      </c>
      <c r="R4665">
        <v>0</v>
      </c>
      <c r="S4665">
        <v>250729.69</v>
      </c>
    </row>
    <row r="4666" spans="1:19" x14ac:dyDescent="0.35">
      <c r="A4666">
        <v>2024</v>
      </c>
      <c r="B4666" t="s">
        <v>5678</v>
      </c>
      <c r="C4666">
        <v>32</v>
      </c>
      <c r="D4666">
        <v>2</v>
      </c>
      <c r="E4666">
        <v>9</v>
      </c>
      <c r="F4666" t="s">
        <v>314</v>
      </c>
      <c r="G4666" t="s">
        <v>5679</v>
      </c>
      <c r="H4666">
        <v>7</v>
      </c>
      <c r="I4666">
        <v>102086</v>
      </c>
      <c r="J4666">
        <v>4</v>
      </c>
      <c r="K4666" t="s">
        <v>7336</v>
      </c>
      <c r="L4666">
        <v>0</v>
      </c>
      <c r="M4666" t="s">
        <v>5520</v>
      </c>
      <c r="N4666">
        <v>22118.75</v>
      </c>
      <c r="O4666">
        <v>0</v>
      </c>
      <c r="P4666">
        <v>0</v>
      </c>
      <c r="Q4666">
        <v>0</v>
      </c>
      <c r="R4666">
        <v>0</v>
      </c>
      <c r="S4666">
        <v>22118.75</v>
      </c>
    </row>
    <row r="4667" spans="1:19" x14ac:dyDescent="0.35">
      <c r="A4667">
        <v>2024</v>
      </c>
      <c r="B4667" t="s">
        <v>5678</v>
      </c>
      <c r="C4667">
        <v>32</v>
      </c>
      <c r="D4667">
        <v>2</v>
      </c>
      <c r="E4667">
        <v>10</v>
      </c>
      <c r="F4667" t="s">
        <v>630</v>
      </c>
      <c r="G4667" t="s">
        <v>6316</v>
      </c>
      <c r="H4667">
        <v>7</v>
      </c>
      <c r="I4667">
        <v>102086</v>
      </c>
      <c r="J4667">
        <v>7</v>
      </c>
      <c r="K4667" t="s">
        <v>7336</v>
      </c>
      <c r="L4667">
        <v>0</v>
      </c>
      <c r="M4667" t="s">
        <v>5520</v>
      </c>
      <c r="N4667">
        <v>39948.03</v>
      </c>
      <c r="O4667">
        <v>8692.6200000000008</v>
      </c>
      <c r="P4667">
        <v>0</v>
      </c>
      <c r="Q4667">
        <v>7299.53</v>
      </c>
      <c r="R4667">
        <v>0</v>
      </c>
      <c r="S4667">
        <v>41341.120000000003</v>
      </c>
    </row>
    <row r="4668" spans="1:19" x14ac:dyDescent="0.35">
      <c r="A4668">
        <v>2024</v>
      </c>
      <c r="B4668" t="s">
        <v>5678</v>
      </c>
      <c r="C4668">
        <v>32</v>
      </c>
      <c r="D4668">
        <v>2</v>
      </c>
      <c r="E4668">
        <v>12</v>
      </c>
      <c r="F4668" t="s">
        <v>125</v>
      </c>
      <c r="G4668" t="s">
        <v>6199</v>
      </c>
      <c r="H4668">
        <v>7</v>
      </c>
      <c r="I4668">
        <v>102086</v>
      </c>
      <c r="J4668">
        <v>840</v>
      </c>
      <c r="K4668" t="s">
        <v>7337</v>
      </c>
      <c r="L4668">
        <v>0</v>
      </c>
      <c r="M4668" t="s">
        <v>5520</v>
      </c>
      <c r="N4668">
        <v>416161.31</v>
      </c>
      <c r="O4668">
        <v>108515.52</v>
      </c>
      <c r="P4668">
        <v>0</v>
      </c>
      <c r="Q4668">
        <v>182606.28</v>
      </c>
      <c r="R4668">
        <v>0</v>
      </c>
      <c r="S4668">
        <v>342070.55</v>
      </c>
    </row>
    <row r="4669" spans="1:19" x14ac:dyDescent="0.35">
      <c r="A4669">
        <v>2024</v>
      </c>
      <c r="B4669" t="s">
        <v>5788</v>
      </c>
      <c r="C4669">
        <v>33</v>
      </c>
      <c r="D4669">
        <v>2</v>
      </c>
      <c r="E4669">
        <v>1</v>
      </c>
      <c r="F4669" t="s">
        <v>620</v>
      </c>
      <c r="G4669" t="s">
        <v>5984</v>
      </c>
      <c r="H4669">
        <v>7</v>
      </c>
      <c r="I4669">
        <v>102086</v>
      </c>
      <c r="J4669">
        <v>7</v>
      </c>
      <c r="K4669" t="s">
        <v>7336</v>
      </c>
      <c r="L4669">
        <v>0</v>
      </c>
      <c r="M4669" t="s">
        <v>5520</v>
      </c>
      <c r="N4669">
        <v>19127.78</v>
      </c>
      <c r="O4669">
        <v>0</v>
      </c>
      <c r="P4669">
        <v>0</v>
      </c>
      <c r="Q4669">
        <v>1243.57</v>
      </c>
      <c r="R4669">
        <v>0</v>
      </c>
      <c r="S4669">
        <v>17884.21</v>
      </c>
    </row>
    <row r="4670" spans="1:19" x14ac:dyDescent="0.35">
      <c r="A4670">
        <v>2024</v>
      </c>
      <c r="B4670" t="s">
        <v>5788</v>
      </c>
      <c r="C4670">
        <v>33</v>
      </c>
      <c r="D4670">
        <v>2</v>
      </c>
      <c r="E4670">
        <v>2</v>
      </c>
      <c r="F4670" t="s">
        <v>631</v>
      </c>
      <c r="G4670" t="s">
        <v>5985</v>
      </c>
      <c r="H4670">
        <v>7</v>
      </c>
      <c r="I4670">
        <v>102086</v>
      </c>
      <c r="J4670">
        <v>6</v>
      </c>
      <c r="K4670" t="s">
        <v>7336</v>
      </c>
      <c r="L4670">
        <v>0</v>
      </c>
      <c r="M4670" t="s">
        <v>5520</v>
      </c>
      <c r="N4670">
        <v>22513.89</v>
      </c>
      <c r="O4670">
        <v>2113.19</v>
      </c>
      <c r="P4670">
        <v>0</v>
      </c>
      <c r="Q4670">
        <v>1081.46</v>
      </c>
      <c r="R4670">
        <v>0</v>
      </c>
      <c r="S4670">
        <v>23545.62</v>
      </c>
    </row>
    <row r="4671" spans="1:19" x14ac:dyDescent="0.35">
      <c r="A4671">
        <v>2024</v>
      </c>
      <c r="B4671" t="s">
        <v>5788</v>
      </c>
      <c r="C4671">
        <v>33</v>
      </c>
      <c r="D4671">
        <v>2</v>
      </c>
      <c r="E4671">
        <v>3</v>
      </c>
      <c r="F4671" t="s">
        <v>618</v>
      </c>
      <c r="G4671" t="s">
        <v>5986</v>
      </c>
      <c r="H4671">
        <v>7</v>
      </c>
      <c r="I4671">
        <v>102086</v>
      </c>
      <c r="J4671">
        <v>840</v>
      </c>
      <c r="K4671" t="s">
        <v>7337</v>
      </c>
      <c r="L4671">
        <v>0</v>
      </c>
      <c r="M4671" t="s">
        <v>5520</v>
      </c>
      <c r="N4671">
        <v>53839.97</v>
      </c>
      <c r="O4671">
        <v>12051.95</v>
      </c>
      <c r="P4671">
        <v>0</v>
      </c>
      <c r="Q4671">
        <v>32748.51</v>
      </c>
      <c r="R4671">
        <v>0</v>
      </c>
      <c r="S4671">
        <v>33143.410000000003</v>
      </c>
    </row>
    <row r="4672" spans="1:19" x14ac:dyDescent="0.35">
      <c r="A4672">
        <v>2024</v>
      </c>
      <c r="B4672" t="s">
        <v>5788</v>
      </c>
      <c r="C4672">
        <v>33</v>
      </c>
      <c r="D4672">
        <v>2</v>
      </c>
      <c r="E4672">
        <v>4</v>
      </c>
      <c r="F4672" t="s">
        <v>555</v>
      </c>
      <c r="G4672" t="s">
        <v>5987</v>
      </c>
      <c r="H4672">
        <v>7</v>
      </c>
      <c r="I4672">
        <v>102086</v>
      </c>
      <c r="J4672">
        <v>6</v>
      </c>
      <c r="K4672" t="s">
        <v>7336</v>
      </c>
      <c r="L4672">
        <v>0</v>
      </c>
      <c r="M4672" t="s">
        <v>5520</v>
      </c>
      <c r="N4672">
        <v>5441.92</v>
      </c>
      <c r="O4672">
        <v>969.91</v>
      </c>
      <c r="P4672">
        <v>0</v>
      </c>
      <c r="Q4672">
        <v>0</v>
      </c>
      <c r="R4672">
        <v>0</v>
      </c>
      <c r="S4672">
        <v>6411.83</v>
      </c>
    </row>
    <row r="4673" spans="1:19" x14ac:dyDescent="0.35">
      <c r="A4673">
        <v>2024</v>
      </c>
      <c r="B4673" t="s">
        <v>5788</v>
      </c>
      <c r="C4673">
        <v>33</v>
      </c>
      <c r="D4673">
        <v>2</v>
      </c>
      <c r="E4673">
        <v>5</v>
      </c>
      <c r="F4673" t="s">
        <v>632</v>
      </c>
      <c r="G4673" t="s">
        <v>6593</v>
      </c>
      <c r="H4673">
        <v>7</v>
      </c>
      <c r="I4673">
        <v>102086</v>
      </c>
      <c r="J4673">
        <v>4</v>
      </c>
      <c r="K4673" t="s">
        <v>7336</v>
      </c>
      <c r="L4673">
        <v>0</v>
      </c>
      <c r="M4673" t="s">
        <v>5520</v>
      </c>
      <c r="N4673">
        <v>6033.36</v>
      </c>
      <c r="O4673">
        <v>1456.53</v>
      </c>
      <c r="P4673">
        <v>0</v>
      </c>
      <c r="Q4673">
        <v>4526.51</v>
      </c>
      <c r="R4673">
        <v>0</v>
      </c>
      <c r="S4673">
        <v>2963.38</v>
      </c>
    </row>
    <row r="4674" spans="1:19" x14ac:dyDescent="0.35">
      <c r="A4674">
        <v>2024</v>
      </c>
      <c r="B4674" t="s">
        <v>5788</v>
      </c>
      <c r="C4674">
        <v>33</v>
      </c>
      <c r="D4674">
        <v>2</v>
      </c>
      <c r="E4674">
        <v>6</v>
      </c>
      <c r="F4674" t="s">
        <v>369</v>
      </c>
      <c r="G4674" t="s">
        <v>6594</v>
      </c>
      <c r="H4674">
        <v>7</v>
      </c>
      <c r="I4674">
        <v>102086</v>
      </c>
      <c r="J4674">
        <v>5</v>
      </c>
      <c r="K4674" t="s">
        <v>7336</v>
      </c>
      <c r="L4674">
        <v>0</v>
      </c>
      <c r="M4674" t="s">
        <v>5520</v>
      </c>
      <c r="N4674">
        <v>31477.55</v>
      </c>
      <c r="O4674">
        <v>436.46</v>
      </c>
      <c r="P4674">
        <v>0</v>
      </c>
      <c r="Q4674">
        <v>0</v>
      </c>
      <c r="R4674">
        <v>0</v>
      </c>
      <c r="S4674">
        <v>31914.01</v>
      </c>
    </row>
    <row r="4675" spans="1:19" x14ac:dyDescent="0.35">
      <c r="A4675">
        <v>2024</v>
      </c>
      <c r="B4675" t="s">
        <v>5788</v>
      </c>
      <c r="C4675">
        <v>33</v>
      </c>
      <c r="D4675">
        <v>2</v>
      </c>
      <c r="E4675">
        <v>8</v>
      </c>
      <c r="F4675" t="s">
        <v>254</v>
      </c>
      <c r="G4675" t="s">
        <v>5988</v>
      </c>
      <c r="H4675">
        <v>7</v>
      </c>
      <c r="I4675">
        <v>102086</v>
      </c>
      <c r="J4675">
        <v>5</v>
      </c>
      <c r="K4675" t="s">
        <v>7336</v>
      </c>
      <c r="L4675">
        <v>0</v>
      </c>
      <c r="M4675" t="s">
        <v>5520</v>
      </c>
      <c r="N4675">
        <v>29856.720000000001</v>
      </c>
      <c r="O4675">
        <v>0</v>
      </c>
      <c r="P4675">
        <v>0</v>
      </c>
      <c r="Q4675">
        <v>0</v>
      </c>
      <c r="R4675">
        <v>0</v>
      </c>
      <c r="S4675">
        <v>29856.720000000001</v>
      </c>
    </row>
    <row r="4676" spans="1:19" x14ac:dyDescent="0.35">
      <c r="A4676">
        <v>2024</v>
      </c>
      <c r="B4676" t="s">
        <v>5788</v>
      </c>
      <c r="C4676">
        <v>33</v>
      </c>
      <c r="D4676">
        <v>2</v>
      </c>
      <c r="E4676">
        <v>9</v>
      </c>
      <c r="F4676" t="s">
        <v>480</v>
      </c>
      <c r="G4676" t="s">
        <v>6477</v>
      </c>
      <c r="H4676">
        <v>7</v>
      </c>
      <c r="I4676">
        <v>102086</v>
      </c>
      <c r="J4676">
        <v>7</v>
      </c>
      <c r="K4676" t="s">
        <v>7336</v>
      </c>
      <c r="L4676">
        <v>0</v>
      </c>
      <c r="M4676" t="s">
        <v>5520</v>
      </c>
      <c r="N4676">
        <v>19548.740000000002</v>
      </c>
      <c r="O4676">
        <v>2126.2399999999998</v>
      </c>
      <c r="P4676">
        <v>0</v>
      </c>
      <c r="Q4676">
        <v>0</v>
      </c>
      <c r="R4676">
        <v>0</v>
      </c>
      <c r="S4676">
        <v>21674.98</v>
      </c>
    </row>
    <row r="4677" spans="1:19" x14ac:dyDescent="0.35">
      <c r="A4677">
        <v>2024</v>
      </c>
      <c r="B4677" t="s">
        <v>5788</v>
      </c>
      <c r="C4677">
        <v>33</v>
      </c>
      <c r="D4677">
        <v>2</v>
      </c>
      <c r="E4677">
        <v>10</v>
      </c>
      <c r="F4677" t="s">
        <v>633</v>
      </c>
      <c r="G4677" t="s">
        <v>6423</v>
      </c>
      <c r="H4677">
        <v>7</v>
      </c>
      <c r="I4677">
        <v>102086</v>
      </c>
      <c r="J4677">
        <v>840</v>
      </c>
      <c r="K4677" t="s">
        <v>7337</v>
      </c>
      <c r="L4677">
        <v>0</v>
      </c>
      <c r="M4677" t="s">
        <v>5520</v>
      </c>
      <c r="N4677">
        <v>7021.5</v>
      </c>
      <c r="O4677">
        <v>1113.44</v>
      </c>
      <c r="P4677">
        <v>0</v>
      </c>
      <c r="Q4677">
        <v>1999.9</v>
      </c>
      <c r="R4677">
        <v>0</v>
      </c>
      <c r="S4677">
        <v>6135.04</v>
      </c>
    </row>
    <row r="4678" spans="1:19" x14ac:dyDescent="0.35">
      <c r="A4678">
        <v>2024</v>
      </c>
      <c r="B4678" t="s">
        <v>5788</v>
      </c>
      <c r="C4678">
        <v>33</v>
      </c>
      <c r="D4678">
        <v>2</v>
      </c>
      <c r="E4678">
        <v>11</v>
      </c>
      <c r="F4678" t="s">
        <v>634</v>
      </c>
      <c r="G4678" t="s">
        <v>5795</v>
      </c>
      <c r="H4678">
        <v>7</v>
      </c>
      <c r="I4678">
        <v>102086</v>
      </c>
      <c r="J4678">
        <v>8</v>
      </c>
      <c r="K4678" t="s">
        <v>7336</v>
      </c>
      <c r="L4678">
        <v>0</v>
      </c>
      <c r="M4678" t="s">
        <v>5520</v>
      </c>
      <c r="N4678">
        <v>13057.13</v>
      </c>
      <c r="O4678">
        <v>10752.45</v>
      </c>
      <c r="P4678">
        <v>0</v>
      </c>
      <c r="Q4678">
        <v>7037.11</v>
      </c>
      <c r="R4678">
        <v>0</v>
      </c>
      <c r="S4678">
        <v>16772.47</v>
      </c>
    </row>
    <row r="4679" spans="1:19" x14ac:dyDescent="0.35">
      <c r="A4679">
        <v>2024</v>
      </c>
      <c r="B4679" t="s">
        <v>5788</v>
      </c>
      <c r="C4679">
        <v>33</v>
      </c>
      <c r="D4679">
        <v>2</v>
      </c>
      <c r="E4679">
        <v>12</v>
      </c>
      <c r="F4679" t="s">
        <v>635</v>
      </c>
      <c r="G4679" t="s">
        <v>5791</v>
      </c>
      <c r="H4679">
        <v>7</v>
      </c>
      <c r="I4679">
        <v>102086</v>
      </c>
      <c r="J4679">
        <v>8</v>
      </c>
      <c r="K4679" t="s">
        <v>7336</v>
      </c>
      <c r="L4679">
        <v>0</v>
      </c>
      <c r="M4679" t="s">
        <v>5520</v>
      </c>
      <c r="N4679">
        <v>18564.71</v>
      </c>
      <c r="O4679">
        <v>3390.41</v>
      </c>
      <c r="P4679">
        <v>0</v>
      </c>
      <c r="Q4679">
        <v>422.42</v>
      </c>
      <c r="R4679">
        <v>0</v>
      </c>
      <c r="S4679">
        <v>21532.7</v>
      </c>
    </row>
    <row r="4680" spans="1:19" x14ac:dyDescent="0.35">
      <c r="A4680">
        <v>2024</v>
      </c>
      <c r="B4680" t="s">
        <v>5788</v>
      </c>
      <c r="C4680">
        <v>33</v>
      </c>
      <c r="D4680">
        <v>2</v>
      </c>
      <c r="E4680">
        <v>13</v>
      </c>
      <c r="F4680" t="s">
        <v>351</v>
      </c>
      <c r="G4680" t="s">
        <v>6200</v>
      </c>
      <c r="H4680">
        <v>7</v>
      </c>
      <c r="I4680">
        <v>102086</v>
      </c>
      <c r="J4680">
        <v>840</v>
      </c>
      <c r="K4680" t="s">
        <v>7337</v>
      </c>
      <c r="L4680">
        <v>0</v>
      </c>
      <c r="M4680" t="s">
        <v>5520</v>
      </c>
      <c r="N4680">
        <v>53457.59</v>
      </c>
      <c r="O4680">
        <v>31215.42</v>
      </c>
      <c r="P4680">
        <v>0</v>
      </c>
      <c r="Q4680">
        <v>35056.1</v>
      </c>
      <c r="R4680">
        <v>0</v>
      </c>
      <c r="S4680">
        <v>49616.91</v>
      </c>
    </row>
    <row r="4681" spans="1:19" x14ac:dyDescent="0.35">
      <c r="A4681">
        <v>2024</v>
      </c>
      <c r="B4681" t="s">
        <v>5989</v>
      </c>
      <c r="C4681">
        <v>34</v>
      </c>
      <c r="D4681">
        <v>2</v>
      </c>
      <c r="E4681">
        <v>2</v>
      </c>
      <c r="F4681" t="s">
        <v>354</v>
      </c>
      <c r="G4681" t="s">
        <v>6424</v>
      </c>
      <c r="H4681">
        <v>7</v>
      </c>
      <c r="I4681">
        <v>102086</v>
      </c>
      <c r="J4681">
        <v>840</v>
      </c>
      <c r="K4681" t="s">
        <v>7337</v>
      </c>
      <c r="L4681">
        <v>0</v>
      </c>
      <c r="M4681" t="s">
        <v>5520</v>
      </c>
      <c r="N4681">
        <v>13675.23</v>
      </c>
      <c r="O4681">
        <v>12323.52</v>
      </c>
      <c r="P4681">
        <v>0</v>
      </c>
      <c r="Q4681">
        <v>3783.72</v>
      </c>
      <c r="R4681">
        <v>0</v>
      </c>
      <c r="S4681">
        <v>22215.03</v>
      </c>
    </row>
    <row r="4682" spans="1:19" x14ac:dyDescent="0.35">
      <c r="A4682">
        <v>2024</v>
      </c>
      <c r="B4682" t="s">
        <v>5989</v>
      </c>
      <c r="C4682">
        <v>34</v>
      </c>
      <c r="D4682">
        <v>2</v>
      </c>
      <c r="E4682">
        <v>3</v>
      </c>
      <c r="F4682" t="s">
        <v>636</v>
      </c>
      <c r="G4682" t="s">
        <v>6595</v>
      </c>
      <c r="H4682">
        <v>7</v>
      </c>
      <c r="I4682">
        <v>102086</v>
      </c>
      <c r="J4682">
        <v>4</v>
      </c>
      <c r="K4682" t="s">
        <v>7336</v>
      </c>
      <c r="L4682">
        <v>0</v>
      </c>
      <c r="M4682" t="s">
        <v>5520</v>
      </c>
      <c r="N4682">
        <v>45890.26</v>
      </c>
      <c r="O4682">
        <v>0</v>
      </c>
      <c r="P4682">
        <v>0</v>
      </c>
      <c r="Q4682">
        <v>550</v>
      </c>
      <c r="R4682">
        <v>0</v>
      </c>
      <c r="S4682">
        <v>45340.26</v>
      </c>
    </row>
    <row r="4683" spans="1:19" x14ac:dyDescent="0.35">
      <c r="A4683">
        <v>2024</v>
      </c>
      <c r="B4683" t="s">
        <v>5989</v>
      </c>
      <c r="C4683">
        <v>34</v>
      </c>
      <c r="D4683">
        <v>2</v>
      </c>
      <c r="E4683">
        <v>5</v>
      </c>
      <c r="F4683" t="s">
        <v>637</v>
      </c>
      <c r="G4683" t="s">
        <v>5991</v>
      </c>
      <c r="H4683">
        <v>7</v>
      </c>
      <c r="I4683">
        <v>102086</v>
      </c>
      <c r="J4683">
        <v>840</v>
      </c>
      <c r="K4683" t="s">
        <v>7337</v>
      </c>
      <c r="L4683">
        <v>0</v>
      </c>
      <c r="M4683" t="s">
        <v>5520</v>
      </c>
      <c r="N4683">
        <v>165994.44</v>
      </c>
      <c r="O4683">
        <v>4178.6400000000003</v>
      </c>
      <c r="P4683">
        <v>0</v>
      </c>
      <c r="Q4683">
        <v>3785.9</v>
      </c>
      <c r="R4683">
        <v>0</v>
      </c>
      <c r="S4683">
        <v>166387.18</v>
      </c>
    </row>
    <row r="4684" spans="1:19" x14ac:dyDescent="0.35">
      <c r="A4684">
        <v>2024</v>
      </c>
      <c r="B4684" t="s">
        <v>5989</v>
      </c>
      <c r="C4684">
        <v>34</v>
      </c>
      <c r="D4684">
        <v>2</v>
      </c>
      <c r="E4684">
        <v>6</v>
      </c>
      <c r="F4684" t="s">
        <v>638</v>
      </c>
      <c r="G4684" t="s">
        <v>6742</v>
      </c>
      <c r="H4684">
        <v>7</v>
      </c>
      <c r="I4684">
        <v>102086</v>
      </c>
      <c r="J4684">
        <v>840</v>
      </c>
      <c r="K4684" t="s">
        <v>7337</v>
      </c>
      <c r="L4684">
        <v>0</v>
      </c>
      <c r="M4684" t="s">
        <v>5520</v>
      </c>
      <c r="N4684">
        <v>149898.59</v>
      </c>
      <c r="O4684">
        <v>0</v>
      </c>
      <c r="P4684">
        <v>0</v>
      </c>
      <c r="Q4684">
        <v>34330.370000000003</v>
      </c>
      <c r="R4684">
        <v>0</v>
      </c>
      <c r="S4684">
        <v>115568.22</v>
      </c>
    </row>
    <row r="4685" spans="1:19" x14ac:dyDescent="0.35">
      <c r="A4685">
        <v>2024</v>
      </c>
      <c r="B4685" t="s">
        <v>5989</v>
      </c>
      <c r="C4685">
        <v>34</v>
      </c>
      <c r="D4685">
        <v>2</v>
      </c>
      <c r="E4685">
        <v>7</v>
      </c>
      <c r="F4685" t="s">
        <v>300</v>
      </c>
      <c r="G4685" t="s">
        <v>6596</v>
      </c>
      <c r="H4685">
        <v>7</v>
      </c>
      <c r="I4685">
        <v>102086</v>
      </c>
      <c r="J4685">
        <v>5</v>
      </c>
      <c r="K4685" t="s">
        <v>7336</v>
      </c>
      <c r="L4685">
        <v>0</v>
      </c>
      <c r="M4685" t="s">
        <v>5520</v>
      </c>
      <c r="N4685">
        <v>39040.18</v>
      </c>
      <c r="O4685">
        <v>3136.94</v>
      </c>
      <c r="P4685">
        <v>0</v>
      </c>
      <c r="Q4685">
        <v>0</v>
      </c>
      <c r="R4685">
        <v>0</v>
      </c>
      <c r="S4685">
        <v>42177.120000000003</v>
      </c>
    </row>
    <row r="4686" spans="1:19" x14ac:dyDescent="0.35">
      <c r="A4686">
        <v>2024</v>
      </c>
      <c r="B4686" t="s">
        <v>5989</v>
      </c>
      <c r="C4686">
        <v>34</v>
      </c>
      <c r="D4686">
        <v>2</v>
      </c>
      <c r="E4686">
        <v>8</v>
      </c>
      <c r="F4686" t="s">
        <v>480</v>
      </c>
      <c r="G4686" t="s">
        <v>5992</v>
      </c>
      <c r="H4686">
        <v>7</v>
      </c>
      <c r="I4686">
        <v>102086</v>
      </c>
      <c r="J4686">
        <v>840</v>
      </c>
      <c r="K4686" t="s">
        <v>7337</v>
      </c>
      <c r="L4686">
        <v>0</v>
      </c>
      <c r="M4686" t="s">
        <v>5520</v>
      </c>
      <c r="N4686">
        <v>43374.32</v>
      </c>
      <c r="O4686">
        <v>53518.06</v>
      </c>
      <c r="P4686">
        <v>0</v>
      </c>
      <c r="Q4686">
        <v>43690.26</v>
      </c>
      <c r="R4686">
        <v>0</v>
      </c>
      <c r="S4686">
        <v>53202.12</v>
      </c>
    </row>
    <row r="4687" spans="1:19" x14ac:dyDescent="0.35">
      <c r="A4687">
        <v>2024</v>
      </c>
      <c r="B4687" t="s">
        <v>5989</v>
      </c>
      <c r="C4687">
        <v>34</v>
      </c>
      <c r="D4687">
        <v>2</v>
      </c>
      <c r="E4687">
        <v>9</v>
      </c>
      <c r="F4687" t="s">
        <v>262</v>
      </c>
      <c r="G4687" t="s">
        <v>6743</v>
      </c>
      <c r="H4687">
        <v>7</v>
      </c>
      <c r="I4687">
        <v>102086</v>
      </c>
      <c r="J4687">
        <v>840</v>
      </c>
      <c r="K4687" t="s">
        <v>7337</v>
      </c>
      <c r="L4687">
        <v>0</v>
      </c>
      <c r="M4687" t="s">
        <v>5520</v>
      </c>
      <c r="N4687">
        <v>52446.74</v>
      </c>
      <c r="O4687">
        <v>0</v>
      </c>
      <c r="P4687">
        <v>0</v>
      </c>
      <c r="Q4687">
        <v>0</v>
      </c>
      <c r="R4687">
        <v>0</v>
      </c>
      <c r="S4687">
        <v>52446.74</v>
      </c>
    </row>
    <row r="4688" spans="1:19" x14ac:dyDescent="0.35">
      <c r="A4688">
        <v>2024</v>
      </c>
      <c r="B4688" t="s">
        <v>5989</v>
      </c>
      <c r="C4688">
        <v>34</v>
      </c>
      <c r="D4688">
        <v>2</v>
      </c>
      <c r="E4688">
        <v>10</v>
      </c>
      <c r="F4688" t="s">
        <v>616</v>
      </c>
      <c r="G4688" t="s">
        <v>6202</v>
      </c>
      <c r="H4688">
        <v>7</v>
      </c>
      <c r="I4688">
        <v>102086</v>
      </c>
      <c r="J4688">
        <v>840</v>
      </c>
      <c r="K4688" t="s">
        <v>7337</v>
      </c>
      <c r="L4688">
        <v>0</v>
      </c>
      <c r="M4688" t="s">
        <v>5520</v>
      </c>
      <c r="N4688">
        <v>16038.02</v>
      </c>
      <c r="O4688">
        <v>56105.61</v>
      </c>
      <c r="P4688">
        <v>0</v>
      </c>
      <c r="Q4688">
        <v>32118.01</v>
      </c>
      <c r="R4688">
        <v>0</v>
      </c>
      <c r="S4688">
        <v>40025.620000000003</v>
      </c>
    </row>
    <row r="4689" spans="1:19" x14ac:dyDescent="0.35">
      <c r="A4689">
        <v>2024</v>
      </c>
      <c r="B4689" t="s">
        <v>5813</v>
      </c>
      <c r="C4689">
        <v>35</v>
      </c>
      <c r="D4689">
        <v>2</v>
      </c>
      <c r="E4689">
        <v>1</v>
      </c>
      <c r="F4689" t="s">
        <v>639</v>
      </c>
      <c r="G4689" t="s">
        <v>5993</v>
      </c>
      <c r="H4689">
        <v>7</v>
      </c>
      <c r="I4689">
        <v>102086</v>
      </c>
      <c r="J4689">
        <v>840</v>
      </c>
      <c r="K4689" t="s">
        <v>7336</v>
      </c>
      <c r="L4689">
        <v>0</v>
      </c>
      <c r="M4689" t="s">
        <v>5520</v>
      </c>
      <c r="N4689">
        <v>16455.5</v>
      </c>
      <c r="O4689">
        <v>3644.73</v>
      </c>
      <c r="P4689">
        <v>0</v>
      </c>
      <c r="Q4689">
        <v>0</v>
      </c>
      <c r="R4689">
        <v>0</v>
      </c>
      <c r="S4689">
        <v>20100.23</v>
      </c>
    </row>
    <row r="4690" spans="1:19" x14ac:dyDescent="0.35">
      <c r="A4690">
        <v>2024</v>
      </c>
      <c r="B4690" t="s">
        <v>5813</v>
      </c>
      <c r="C4690">
        <v>35</v>
      </c>
      <c r="D4690">
        <v>2</v>
      </c>
      <c r="E4690">
        <v>2</v>
      </c>
      <c r="F4690" t="s">
        <v>640</v>
      </c>
      <c r="G4690" t="s">
        <v>5994</v>
      </c>
      <c r="H4690">
        <v>7</v>
      </c>
      <c r="I4690">
        <v>102086</v>
      </c>
      <c r="J4690">
        <v>840</v>
      </c>
      <c r="K4690" t="s">
        <v>7337</v>
      </c>
      <c r="L4690">
        <v>0</v>
      </c>
      <c r="M4690" t="s">
        <v>5520</v>
      </c>
      <c r="N4690">
        <v>55690.080000000002</v>
      </c>
      <c r="O4690">
        <v>0</v>
      </c>
      <c r="P4690">
        <v>0</v>
      </c>
      <c r="Q4690">
        <v>10827.52</v>
      </c>
      <c r="R4690">
        <v>0</v>
      </c>
      <c r="S4690">
        <v>44862.559999999998</v>
      </c>
    </row>
    <row r="4691" spans="1:19" x14ac:dyDescent="0.35">
      <c r="A4691">
        <v>2024</v>
      </c>
      <c r="B4691" t="s">
        <v>5813</v>
      </c>
      <c r="C4691">
        <v>35</v>
      </c>
      <c r="D4691">
        <v>2</v>
      </c>
      <c r="E4691">
        <v>3</v>
      </c>
      <c r="F4691" t="s">
        <v>641</v>
      </c>
      <c r="G4691" t="s">
        <v>6161</v>
      </c>
      <c r="H4691">
        <v>7</v>
      </c>
      <c r="I4691">
        <v>102086</v>
      </c>
      <c r="J4691">
        <v>840</v>
      </c>
      <c r="K4691" t="s">
        <v>7337</v>
      </c>
      <c r="L4691">
        <v>0</v>
      </c>
      <c r="M4691" t="s">
        <v>5520</v>
      </c>
      <c r="N4691">
        <v>112417.86</v>
      </c>
      <c r="O4691">
        <v>60890.99</v>
      </c>
      <c r="P4691">
        <v>0</v>
      </c>
      <c r="Q4691">
        <v>40103.269999999997</v>
      </c>
      <c r="R4691">
        <v>0</v>
      </c>
      <c r="S4691">
        <v>133205.57999999999</v>
      </c>
    </row>
    <row r="4692" spans="1:19" x14ac:dyDescent="0.35">
      <c r="A4692">
        <v>2024</v>
      </c>
      <c r="B4692" t="s">
        <v>5813</v>
      </c>
      <c r="C4692">
        <v>35</v>
      </c>
      <c r="D4692">
        <v>2</v>
      </c>
      <c r="E4692">
        <v>4</v>
      </c>
      <c r="F4692" t="s">
        <v>300</v>
      </c>
      <c r="G4692" t="s">
        <v>5814</v>
      </c>
      <c r="H4692">
        <v>7</v>
      </c>
      <c r="I4692">
        <v>102086</v>
      </c>
      <c r="J4692">
        <v>840</v>
      </c>
      <c r="K4692" t="s">
        <v>7337</v>
      </c>
      <c r="L4692">
        <v>0</v>
      </c>
      <c r="M4692" t="s">
        <v>5520</v>
      </c>
      <c r="N4692">
        <v>38009.300000000003</v>
      </c>
      <c r="O4692">
        <v>0</v>
      </c>
      <c r="P4692">
        <v>0</v>
      </c>
      <c r="Q4692">
        <v>2031.49</v>
      </c>
      <c r="R4692">
        <v>0</v>
      </c>
      <c r="S4692">
        <v>35977.81</v>
      </c>
    </row>
    <row r="4693" spans="1:19" x14ac:dyDescent="0.35">
      <c r="A4693">
        <v>2024</v>
      </c>
      <c r="B4693" t="s">
        <v>5813</v>
      </c>
      <c r="C4693">
        <v>35</v>
      </c>
      <c r="D4693">
        <v>2</v>
      </c>
      <c r="E4693">
        <v>5</v>
      </c>
      <c r="F4693" t="s">
        <v>254</v>
      </c>
      <c r="G4693" t="s">
        <v>5995</v>
      </c>
      <c r="H4693">
        <v>7</v>
      </c>
      <c r="I4693">
        <v>102086</v>
      </c>
      <c r="J4693">
        <v>4</v>
      </c>
      <c r="K4693" t="s">
        <v>7336</v>
      </c>
      <c r="L4693">
        <v>0</v>
      </c>
      <c r="M4693" t="s">
        <v>5520</v>
      </c>
      <c r="N4693">
        <v>10833.86</v>
      </c>
      <c r="O4693">
        <v>1250.83</v>
      </c>
      <c r="P4693">
        <v>0</v>
      </c>
      <c r="Q4693">
        <v>292.5</v>
      </c>
      <c r="R4693">
        <v>0</v>
      </c>
      <c r="S4693">
        <v>11792.19</v>
      </c>
    </row>
    <row r="4694" spans="1:19" x14ac:dyDescent="0.35">
      <c r="A4694">
        <v>2024</v>
      </c>
      <c r="B4694" t="s">
        <v>5813</v>
      </c>
      <c r="C4694">
        <v>35</v>
      </c>
      <c r="D4694">
        <v>2</v>
      </c>
      <c r="E4694">
        <v>6</v>
      </c>
      <c r="F4694" t="s">
        <v>642</v>
      </c>
      <c r="G4694" t="s">
        <v>5996</v>
      </c>
      <c r="H4694">
        <v>7</v>
      </c>
      <c r="I4694">
        <v>102086</v>
      </c>
      <c r="J4694">
        <v>6</v>
      </c>
      <c r="K4694" t="s">
        <v>7336</v>
      </c>
      <c r="L4694">
        <v>0</v>
      </c>
      <c r="M4694" t="s">
        <v>5520</v>
      </c>
      <c r="N4694">
        <v>19152.03</v>
      </c>
      <c r="O4694">
        <v>2126.5</v>
      </c>
      <c r="P4694">
        <v>0</v>
      </c>
      <c r="Q4694">
        <v>1610</v>
      </c>
      <c r="R4694">
        <v>0</v>
      </c>
      <c r="S4694">
        <v>19668.53</v>
      </c>
    </row>
    <row r="4695" spans="1:19" x14ac:dyDescent="0.35">
      <c r="A4695">
        <v>2024</v>
      </c>
      <c r="B4695" t="s">
        <v>5813</v>
      </c>
      <c r="C4695">
        <v>35</v>
      </c>
      <c r="D4695">
        <v>2</v>
      </c>
      <c r="E4695">
        <v>7</v>
      </c>
      <c r="F4695" t="s">
        <v>643</v>
      </c>
      <c r="G4695" t="s">
        <v>5997</v>
      </c>
      <c r="H4695">
        <v>7</v>
      </c>
      <c r="I4695">
        <v>102086</v>
      </c>
      <c r="J4695">
        <v>6</v>
      </c>
      <c r="K4695" t="s">
        <v>7336</v>
      </c>
      <c r="L4695">
        <v>0</v>
      </c>
      <c r="M4695" t="s">
        <v>5520</v>
      </c>
      <c r="N4695">
        <v>26030.95</v>
      </c>
      <c r="O4695">
        <v>1427.23</v>
      </c>
      <c r="P4695">
        <v>0</v>
      </c>
      <c r="Q4695">
        <v>13</v>
      </c>
      <c r="R4695">
        <v>0</v>
      </c>
      <c r="S4695">
        <v>27445.18</v>
      </c>
    </row>
    <row r="4696" spans="1:19" x14ac:dyDescent="0.35">
      <c r="A4696">
        <v>2024</v>
      </c>
      <c r="B4696" t="s">
        <v>5813</v>
      </c>
      <c r="C4696">
        <v>35</v>
      </c>
      <c r="D4696">
        <v>2</v>
      </c>
      <c r="E4696">
        <v>8</v>
      </c>
      <c r="F4696" t="s">
        <v>487</v>
      </c>
      <c r="G4696" t="s">
        <v>5839</v>
      </c>
      <c r="H4696">
        <v>7</v>
      </c>
      <c r="I4696">
        <v>102086</v>
      </c>
      <c r="J4696">
        <v>102086</v>
      </c>
      <c r="K4696" t="s">
        <v>7336</v>
      </c>
      <c r="L4696">
        <v>0</v>
      </c>
      <c r="M4696" t="s">
        <v>5520</v>
      </c>
      <c r="N4696">
        <v>10243.06</v>
      </c>
      <c r="O4696">
        <v>3046.84</v>
      </c>
      <c r="P4696">
        <v>0</v>
      </c>
      <c r="Q4696">
        <v>5355</v>
      </c>
      <c r="R4696">
        <v>0</v>
      </c>
      <c r="S4696">
        <v>7934.9</v>
      </c>
    </row>
    <row r="4697" spans="1:19" x14ac:dyDescent="0.35">
      <c r="A4697">
        <v>2024</v>
      </c>
      <c r="B4697" t="s">
        <v>5813</v>
      </c>
      <c r="C4697">
        <v>35</v>
      </c>
      <c r="D4697">
        <v>2</v>
      </c>
      <c r="E4697">
        <v>9</v>
      </c>
      <c r="F4697" t="s">
        <v>644</v>
      </c>
      <c r="G4697" t="s">
        <v>5998</v>
      </c>
      <c r="H4697">
        <v>7</v>
      </c>
      <c r="I4697">
        <v>102086</v>
      </c>
      <c r="J4697">
        <v>102086</v>
      </c>
      <c r="K4697" t="s">
        <v>7336</v>
      </c>
      <c r="L4697">
        <v>0</v>
      </c>
      <c r="M4697" t="s">
        <v>5520</v>
      </c>
      <c r="N4697">
        <v>8530.4599999999991</v>
      </c>
      <c r="O4697">
        <v>0</v>
      </c>
      <c r="P4697">
        <v>0</v>
      </c>
      <c r="Q4697">
        <v>4633.83</v>
      </c>
      <c r="R4697">
        <v>0</v>
      </c>
      <c r="S4697">
        <v>3896.63</v>
      </c>
    </row>
    <row r="4698" spans="1:19" x14ac:dyDescent="0.35">
      <c r="A4698">
        <v>2024</v>
      </c>
      <c r="B4698" t="s">
        <v>5813</v>
      </c>
      <c r="C4698">
        <v>35</v>
      </c>
      <c r="D4698">
        <v>2</v>
      </c>
      <c r="E4698">
        <v>10</v>
      </c>
      <c r="F4698" t="s">
        <v>278</v>
      </c>
      <c r="G4698" t="s">
        <v>5999</v>
      </c>
      <c r="H4698">
        <v>7</v>
      </c>
      <c r="I4698">
        <v>102086</v>
      </c>
      <c r="J4698">
        <v>102086</v>
      </c>
      <c r="K4698" t="s">
        <v>7336</v>
      </c>
      <c r="L4698">
        <v>0</v>
      </c>
      <c r="M4698" t="s">
        <v>5520</v>
      </c>
      <c r="N4698">
        <v>10386.86</v>
      </c>
      <c r="O4698">
        <v>3606.54</v>
      </c>
      <c r="P4698">
        <v>0</v>
      </c>
      <c r="Q4698">
        <v>0</v>
      </c>
      <c r="R4698">
        <v>0</v>
      </c>
      <c r="S4698">
        <v>13993.4</v>
      </c>
    </row>
    <row r="4699" spans="1:19" x14ac:dyDescent="0.35">
      <c r="A4699">
        <v>2024</v>
      </c>
      <c r="B4699" t="s">
        <v>5813</v>
      </c>
      <c r="C4699">
        <v>35</v>
      </c>
      <c r="D4699">
        <v>2</v>
      </c>
      <c r="E4699">
        <v>11</v>
      </c>
      <c r="F4699" t="s">
        <v>531</v>
      </c>
      <c r="G4699" t="s">
        <v>6000</v>
      </c>
      <c r="H4699">
        <v>7</v>
      </c>
      <c r="I4699">
        <v>102086</v>
      </c>
      <c r="J4699">
        <v>6</v>
      </c>
      <c r="K4699" t="s">
        <v>7336</v>
      </c>
      <c r="L4699">
        <v>0</v>
      </c>
      <c r="M4699" t="s">
        <v>5520</v>
      </c>
      <c r="N4699">
        <v>24137.34</v>
      </c>
      <c r="O4699">
        <v>0</v>
      </c>
      <c r="P4699">
        <v>0</v>
      </c>
      <c r="Q4699">
        <v>782.23</v>
      </c>
      <c r="R4699">
        <v>0</v>
      </c>
      <c r="S4699">
        <v>23355.11</v>
      </c>
    </row>
    <row r="4700" spans="1:19" x14ac:dyDescent="0.35">
      <c r="A4700">
        <v>2024</v>
      </c>
      <c r="B4700" t="s">
        <v>5813</v>
      </c>
      <c r="C4700">
        <v>35</v>
      </c>
      <c r="D4700">
        <v>2</v>
      </c>
      <c r="E4700">
        <v>12</v>
      </c>
      <c r="F4700" t="s">
        <v>351</v>
      </c>
      <c r="G4700" t="s">
        <v>6001</v>
      </c>
      <c r="H4700">
        <v>7</v>
      </c>
      <c r="I4700">
        <v>102086</v>
      </c>
      <c r="J4700">
        <v>5</v>
      </c>
      <c r="K4700" t="s">
        <v>7336</v>
      </c>
      <c r="L4700">
        <v>0</v>
      </c>
      <c r="M4700" t="s">
        <v>5520</v>
      </c>
      <c r="N4700">
        <v>15245.43</v>
      </c>
      <c r="O4700">
        <v>0</v>
      </c>
      <c r="P4700">
        <v>0</v>
      </c>
      <c r="Q4700">
        <v>0</v>
      </c>
      <c r="R4700">
        <v>0</v>
      </c>
      <c r="S4700">
        <v>15245.43</v>
      </c>
    </row>
    <row r="4701" spans="1:19" x14ac:dyDescent="0.35">
      <c r="A4701">
        <v>2024</v>
      </c>
      <c r="B4701" t="s">
        <v>6372</v>
      </c>
      <c r="C4701">
        <v>36</v>
      </c>
      <c r="D4701">
        <v>2</v>
      </c>
      <c r="E4701">
        <v>1</v>
      </c>
      <c r="F4701" t="s">
        <v>645</v>
      </c>
      <c r="G4701" t="s">
        <v>7156</v>
      </c>
      <c r="H4701">
        <v>7</v>
      </c>
      <c r="I4701">
        <v>102086</v>
      </c>
      <c r="J4701">
        <v>5</v>
      </c>
      <c r="K4701" t="s">
        <v>7336</v>
      </c>
      <c r="L4701">
        <v>0</v>
      </c>
      <c r="M4701" t="s">
        <v>5520</v>
      </c>
      <c r="N4701">
        <v>17203.18</v>
      </c>
      <c r="O4701">
        <v>27474.400000000001</v>
      </c>
      <c r="P4701">
        <v>0</v>
      </c>
      <c r="Q4701">
        <v>8308.34</v>
      </c>
      <c r="R4701">
        <v>0</v>
      </c>
      <c r="S4701">
        <v>36369.24</v>
      </c>
    </row>
    <row r="4702" spans="1:19" x14ac:dyDescent="0.35">
      <c r="A4702">
        <v>2024</v>
      </c>
      <c r="B4702" t="s">
        <v>6372</v>
      </c>
      <c r="C4702">
        <v>36</v>
      </c>
      <c r="D4702">
        <v>2</v>
      </c>
      <c r="E4702">
        <v>2</v>
      </c>
      <c r="F4702" t="s">
        <v>512</v>
      </c>
      <c r="G4702" t="s">
        <v>6855</v>
      </c>
      <c r="H4702">
        <v>7</v>
      </c>
      <c r="I4702">
        <v>102086</v>
      </c>
      <c r="J4702">
        <v>840</v>
      </c>
      <c r="K4702" t="s">
        <v>7336</v>
      </c>
      <c r="L4702">
        <v>0</v>
      </c>
      <c r="M4702" t="s">
        <v>5520</v>
      </c>
      <c r="N4702">
        <v>134943.21</v>
      </c>
      <c r="O4702">
        <v>1481.89</v>
      </c>
      <c r="P4702">
        <v>0</v>
      </c>
      <c r="Q4702">
        <v>1736.35</v>
      </c>
      <c r="R4702">
        <v>0</v>
      </c>
      <c r="S4702">
        <v>134688.75</v>
      </c>
    </row>
    <row r="4703" spans="1:19" x14ac:dyDescent="0.35">
      <c r="A4703">
        <v>2024</v>
      </c>
      <c r="B4703" t="s">
        <v>6372</v>
      </c>
      <c r="C4703">
        <v>36</v>
      </c>
      <c r="D4703">
        <v>2</v>
      </c>
      <c r="E4703">
        <v>3</v>
      </c>
      <c r="F4703" t="s">
        <v>646</v>
      </c>
      <c r="G4703" t="s">
        <v>7157</v>
      </c>
      <c r="H4703">
        <v>7</v>
      </c>
      <c r="I4703">
        <v>102086</v>
      </c>
      <c r="J4703">
        <v>5</v>
      </c>
      <c r="K4703" t="s">
        <v>7336</v>
      </c>
      <c r="L4703">
        <v>0</v>
      </c>
      <c r="M4703" t="s">
        <v>5520</v>
      </c>
      <c r="N4703">
        <v>13683.19</v>
      </c>
      <c r="O4703">
        <v>0</v>
      </c>
      <c r="P4703">
        <v>0</v>
      </c>
      <c r="Q4703">
        <v>150</v>
      </c>
      <c r="R4703">
        <v>0</v>
      </c>
      <c r="S4703">
        <v>13533.19</v>
      </c>
    </row>
    <row r="4704" spans="1:19" x14ac:dyDescent="0.35">
      <c r="A4704">
        <v>2024</v>
      </c>
      <c r="B4704" t="s">
        <v>6372</v>
      </c>
      <c r="C4704">
        <v>36</v>
      </c>
      <c r="D4704">
        <v>2</v>
      </c>
      <c r="E4704">
        <v>4</v>
      </c>
      <c r="F4704" t="s">
        <v>647</v>
      </c>
      <c r="G4704" t="s">
        <v>7317</v>
      </c>
      <c r="H4704">
        <v>7</v>
      </c>
      <c r="I4704">
        <v>102086</v>
      </c>
      <c r="J4704">
        <v>3</v>
      </c>
      <c r="K4704" t="s">
        <v>7336</v>
      </c>
      <c r="L4704">
        <v>0</v>
      </c>
      <c r="M4704" t="s">
        <v>5520</v>
      </c>
      <c r="N4704">
        <v>29219.74</v>
      </c>
      <c r="O4704">
        <v>0</v>
      </c>
      <c r="P4704">
        <v>0</v>
      </c>
      <c r="Q4704">
        <v>1780</v>
      </c>
      <c r="R4704">
        <v>0</v>
      </c>
      <c r="S4704">
        <v>27439.74</v>
      </c>
    </row>
    <row r="4705" spans="1:19" x14ac:dyDescent="0.35">
      <c r="A4705">
        <v>2024</v>
      </c>
      <c r="B4705" t="s">
        <v>6372</v>
      </c>
      <c r="C4705">
        <v>36</v>
      </c>
      <c r="D4705">
        <v>2</v>
      </c>
      <c r="E4705">
        <v>5</v>
      </c>
      <c r="F4705" t="s">
        <v>564</v>
      </c>
      <c r="G4705" t="s">
        <v>7158</v>
      </c>
      <c r="H4705">
        <v>7</v>
      </c>
      <c r="I4705">
        <v>102086</v>
      </c>
      <c r="J4705">
        <v>4</v>
      </c>
      <c r="K4705" t="s">
        <v>7336</v>
      </c>
      <c r="L4705">
        <v>0</v>
      </c>
      <c r="M4705" t="s">
        <v>5520</v>
      </c>
      <c r="N4705">
        <v>11913.25</v>
      </c>
      <c r="O4705">
        <v>0</v>
      </c>
      <c r="P4705">
        <v>0</v>
      </c>
      <c r="Q4705">
        <v>0</v>
      </c>
      <c r="R4705">
        <v>0</v>
      </c>
      <c r="S4705">
        <v>11913.25</v>
      </c>
    </row>
    <row r="4706" spans="1:19" x14ac:dyDescent="0.35">
      <c r="A4706">
        <v>2024</v>
      </c>
      <c r="B4706" t="s">
        <v>6372</v>
      </c>
      <c r="C4706">
        <v>36</v>
      </c>
      <c r="D4706">
        <v>2</v>
      </c>
      <c r="E4706">
        <v>6</v>
      </c>
      <c r="F4706" t="s">
        <v>300</v>
      </c>
      <c r="G4706" t="s">
        <v>6850</v>
      </c>
      <c r="H4706">
        <v>7</v>
      </c>
      <c r="I4706">
        <v>102086</v>
      </c>
      <c r="J4706">
        <v>840</v>
      </c>
      <c r="K4706" t="s">
        <v>7336</v>
      </c>
      <c r="L4706">
        <v>0</v>
      </c>
      <c r="M4706" t="s">
        <v>5520</v>
      </c>
      <c r="N4706">
        <v>83669.88</v>
      </c>
      <c r="O4706">
        <v>95525.34</v>
      </c>
      <c r="P4706">
        <v>0</v>
      </c>
      <c r="Q4706">
        <v>72952.34</v>
      </c>
      <c r="R4706">
        <v>0</v>
      </c>
      <c r="S4706">
        <v>106242.88</v>
      </c>
    </row>
    <row r="4707" spans="1:19" x14ac:dyDescent="0.35">
      <c r="A4707">
        <v>2024</v>
      </c>
      <c r="B4707" t="s">
        <v>6372</v>
      </c>
      <c r="C4707">
        <v>36</v>
      </c>
      <c r="D4707">
        <v>2</v>
      </c>
      <c r="E4707">
        <v>7</v>
      </c>
      <c r="F4707" t="s">
        <v>516</v>
      </c>
      <c r="G4707" t="s">
        <v>6373</v>
      </c>
      <c r="H4707">
        <v>7</v>
      </c>
      <c r="I4707">
        <v>102086</v>
      </c>
      <c r="J4707">
        <v>5</v>
      </c>
      <c r="K4707" t="s">
        <v>7336</v>
      </c>
      <c r="L4707">
        <v>0</v>
      </c>
      <c r="M4707" t="s">
        <v>5520</v>
      </c>
      <c r="N4707">
        <v>17573.96</v>
      </c>
      <c r="O4707">
        <v>8637.5400000000009</v>
      </c>
      <c r="P4707">
        <v>0</v>
      </c>
      <c r="Q4707">
        <v>6615.69</v>
      </c>
      <c r="R4707">
        <v>0</v>
      </c>
      <c r="S4707">
        <v>19595.810000000001</v>
      </c>
    </row>
    <row r="4708" spans="1:19" x14ac:dyDescent="0.35">
      <c r="A4708">
        <v>2024</v>
      </c>
      <c r="B4708" t="s">
        <v>6372</v>
      </c>
      <c r="C4708">
        <v>36</v>
      </c>
      <c r="D4708">
        <v>2</v>
      </c>
      <c r="E4708">
        <v>8</v>
      </c>
      <c r="F4708" t="s">
        <v>648</v>
      </c>
      <c r="G4708" t="s">
        <v>7318</v>
      </c>
      <c r="H4708">
        <v>7</v>
      </c>
      <c r="I4708">
        <v>102086</v>
      </c>
      <c r="J4708">
        <v>3</v>
      </c>
      <c r="K4708" t="s">
        <v>7336</v>
      </c>
      <c r="L4708">
        <v>0</v>
      </c>
      <c r="M4708" t="s">
        <v>5520</v>
      </c>
      <c r="N4708">
        <v>16871.86</v>
      </c>
      <c r="O4708">
        <v>0</v>
      </c>
      <c r="P4708">
        <v>0</v>
      </c>
      <c r="Q4708">
        <v>1352.74</v>
      </c>
      <c r="R4708">
        <v>0</v>
      </c>
      <c r="S4708">
        <v>15519.12</v>
      </c>
    </row>
    <row r="4709" spans="1:19" x14ac:dyDescent="0.35">
      <c r="A4709">
        <v>2024</v>
      </c>
      <c r="B4709" t="s">
        <v>6372</v>
      </c>
      <c r="C4709">
        <v>36</v>
      </c>
      <c r="D4709">
        <v>2</v>
      </c>
      <c r="E4709">
        <v>9</v>
      </c>
      <c r="F4709" t="s">
        <v>649</v>
      </c>
      <c r="G4709" t="s">
        <v>7159</v>
      </c>
      <c r="H4709">
        <v>7</v>
      </c>
      <c r="I4709">
        <v>102086</v>
      </c>
      <c r="J4709">
        <v>4</v>
      </c>
      <c r="K4709" t="s">
        <v>7336</v>
      </c>
      <c r="L4709">
        <v>0</v>
      </c>
      <c r="M4709" t="s">
        <v>5520</v>
      </c>
      <c r="N4709">
        <v>27414.11</v>
      </c>
      <c r="O4709">
        <v>8169.12</v>
      </c>
      <c r="P4709">
        <v>0</v>
      </c>
      <c r="Q4709">
        <v>2801.97</v>
      </c>
      <c r="R4709">
        <v>0</v>
      </c>
      <c r="S4709">
        <v>32781.26</v>
      </c>
    </row>
    <row r="4710" spans="1:19" x14ac:dyDescent="0.35">
      <c r="A4710">
        <v>2024</v>
      </c>
      <c r="B4710" t="s">
        <v>6372</v>
      </c>
      <c r="C4710">
        <v>36</v>
      </c>
      <c r="D4710">
        <v>2</v>
      </c>
      <c r="E4710">
        <v>10</v>
      </c>
      <c r="F4710" t="s">
        <v>599</v>
      </c>
      <c r="G4710" t="s">
        <v>7319</v>
      </c>
      <c r="H4710">
        <v>7</v>
      </c>
      <c r="I4710">
        <v>102086</v>
      </c>
      <c r="J4710">
        <v>3</v>
      </c>
      <c r="K4710" t="s">
        <v>7336</v>
      </c>
      <c r="L4710">
        <v>0</v>
      </c>
      <c r="M4710" t="s">
        <v>5520</v>
      </c>
      <c r="N4710">
        <v>21264.54</v>
      </c>
      <c r="O4710">
        <v>0</v>
      </c>
      <c r="P4710">
        <v>0</v>
      </c>
      <c r="Q4710">
        <v>334.1</v>
      </c>
      <c r="R4710">
        <v>0</v>
      </c>
      <c r="S4710">
        <v>20930.439999999999</v>
      </c>
    </row>
    <row r="4711" spans="1:19" x14ac:dyDescent="0.35">
      <c r="A4711">
        <v>2024</v>
      </c>
      <c r="B4711" t="s">
        <v>6372</v>
      </c>
      <c r="C4711">
        <v>36</v>
      </c>
      <c r="D4711">
        <v>2</v>
      </c>
      <c r="E4711">
        <v>12</v>
      </c>
      <c r="F4711" t="s">
        <v>125</v>
      </c>
      <c r="G4711" t="s">
        <v>7320</v>
      </c>
      <c r="H4711">
        <v>7</v>
      </c>
      <c r="I4711">
        <v>102086</v>
      </c>
      <c r="J4711">
        <v>2</v>
      </c>
      <c r="K4711" t="s">
        <v>7336</v>
      </c>
      <c r="L4711">
        <v>0</v>
      </c>
      <c r="M4711" t="s">
        <v>5520</v>
      </c>
      <c r="N4711">
        <v>41897.949999999997</v>
      </c>
      <c r="O4711">
        <v>0</v>
      </c>
      <c r="P4711">
        <v>0</v>
      </c>
      <c r="Q4711">
        <v>653.4</v>
      </c>
      <c r="R4711">
        <v>0</v>
      </c>
      <c r="S4711">
        <v>41244.550000000003</v>
      </c>
    </row>
    <row r="4712" spans="1:19" x14ac:dyDescent="0.35">
      <c r="A4712">
        <v>2024</v>
      </c>
      <c r="B4712" t="s">
        <v>5715</v>
      </c>
      <c r="C4712">
        <v>37</v>
      </c>
      <c r="D4712">
        <v>2</v>
      </c>
      <c r="E4712">
        <v>1</v>
      </c>
      <c r="F4712" t="s">
        <v>650</v>
      </c>
      <c r="G4712" t="s">
        <v>6597</v>
      </c>
      <c r="H4712">
        <v>7</v>
      </c>
      <c r="I4712">
        <v>102086</v>
      </c>
      <c r="J4712">
        <v>5</v>
      </c>
      <c r="K4712" t="s">
        <v>7336</v>
      </c>
      <c r="L4712">
        <v>0</v>
      </c>
      <c r="M4712" t="s">
        <v>5520</v>
      </c>
      <c r="N4712">
        <v>3236.5</v>
      </c>
      <c r="O4712">
        <v>1055.55</v>
      </c>
      <c r="P4712">
        <v>0</v>
      </c>
      <c r="Q4712">
        <v>2775</v>
      </c>
      <c r="R4712">
        <v>0</v>
      </c>
      <c r="S4712">
        <v>1517.05</v>
      </c>
    </row>
    <row r="4713" spans="1:19" x14ac:dyDescent="0.35">
      <c r="A4713">
        <v>2024</v>
      </c>
      <c r="B4713" t="s">
        <v>5715</v>
      </c>
      <c r="C4713">
        <v>37</v>
      </c>
      <c r="D4713">
        <v>2</v>
      </c>
      <c r="E4713">
        <v>2</v>
      </c>
      <c r="F4713" t="s">
        <v>651</v>
      </c>
      <c r="G4713" t="s">
        <v>6002</v>
      </c>
      <c r="H4713">
        <v>7</v>
      </c>
      <c r="I4713">
        <v>102086</v>
      </c>
      <c r="J4713">
        <v>840</v>
      </c>
      <c r="K4713" t="s">
        <v>7337</v>
      </c>
      <c r="L4713">
        <v>0</v>
      </c>
      <c r="M4713" t="s">
        <v>5520</v>
      </c>
      <c r="N4713">
        <v>46172.800000000003</v>
      </c>
      <c r="O4713">
        <v>132.63</v>
      </c>
      <c r="P4713">
        <v>0</v>
      </c>
      <c r="Q4713">
        <v>20189.400000000001</v>
      </c>
      <c r="R4713">
        <v>0</v>
      </c>
      <c r="S4713">
        <v>26116.03</v>
      </c>
    </row>
    <row r="4714" spans="1:19" x14ac:dyDescent="0.35">
      <c r="A4714">
        <v>2024</v>
      </c>
      <c r="B4714" t="s">
        <v>5715</v>
      </c>
      <c r="C4714">
        <v>37</v>
      </c>
      <c r="D4714">
        <v>2</v>
      </c>
      <c r="E4714">
        <v>3</v>
      </c>
      <c r="F4714" t="s">
        <v>652</v>
      </c>
      <c r="G4714" t="s">
        <v>6598</v>
      </c>
      <c r="H4714">
        <v>7</v>
      </c>
      <c r="I4714">
        <v>102086</v>
      </c>
      <c r="J4714">
        <v>5</v>
      </c>
      <c r="K4714" t="s">
        <v>7336</v>
      </c>
      <c r="L4714">
        <v>0</v>
      </c>
      <c r="M4714" t="s">
        <v>5520</v>
      </c>
      <c r="N4714">
        <v>119644.01</v>
      </c>
      <c r="O4714">
        <v>0</v>
      </c>
      <c r="P4714">
        <v>0</v>
      </c>
      <c r="Q4714">
        <v>1425.2</v>
      </c>
      <c r="R4714">
        <v>0</v>
      </c>
      <c r="S4714">
        <v>118218.81</v>
      </c>
    </row>
    <row r="4715" spans="1:19" x14ac:dyDescent="0.35">
      <c r="A4715">
        <v>2024</v>
      </c>
      <c r="B4715" t="s">
        <v>5715</v>
      </c>
      <c r="C4715">
        <v>37</v>
      </c>
      <c r="D4715">
        <v>2</v>
      </c>
      <c r="E4715">
        <v>4</v>
      </c>
      <c r="F4715" t="s">
        <v>653</v>
      </c>
      <c r="G4715" t="s">
        <v>6599</v>
      </c>
      <c r="H4715">
        <v>7</v>
      </c>
      <c r="I4715">
        <v>102086</v>
      </c>
      <c r="J4715">
        <v>5</v>
      </c>
      <c r="K4715" t="s">
        <v>7336</v>
      </c>
      <c r="L4715">
        <v>0</v>
      </c>
      <c r="M4715" t="s">
        <v>5520</v>
      </c>
      <c r="N4715">
        <v>40253.550000000003</v>
      </c>
      <c r="O4715">
        <v>0</v>
      </c>
      <c r="P4715">
        <v>0</v>
      </c>
      <c r="Q4715">
        <v>0</v>
      </c>
      <c r="R4715">
        <v>0</v>
      </c>
      <c r="S4715">
        <v>40253.550000000003</v>
      </c>
    </row>
    <row r="4716" spans="1:19" x14ac:dyDescent="0.35">
      <c r="A4716">
        <v>2024</v>
      </c>
      <c r="B4716" t="s">
        <v>5715</v>
      </c>
      <c r="C4716">
        <v>37</v>
      </c>
      <c r="D4716">
        <v>2</v>
      </c>
      <c r="E4716">
        <v>5</v>
      </c>
      <c r="F4716" t="s">
        <v>654</v>
      </c>
      <c r="G4716" t="s">
        <v>6425</v>
      </c>
      <c r="H4716">
        <v>7</v>
      </c>
      <c r="I4716">
        <v>102086</v>
      </c>
      <c r="J4716">
        <v>5</v>
      </c>
      <c r="K4716" t="s">
        <v>7336</v>
      </c>
      <c r="L4716">
        <v>0</v>
      </c>
      <c r="M4716" t="s">
        <v>5520</v>
      </c>
      <c r="N4716">
        <v>52364.56</v>
      </c>
      <c r="O4716">
        <v>0</v>
      </c>
      <c r="P4716">
        <v>0</v>
      </c>
      <c r="Q4716">
        <v>0</v>
      </c>
      <c r="R4716">
        <v>0</v>
      </c>
      <c r="S4716">
        <v>52364.56</v>
      </c>
    </row>
    <row r="4717" spans="1:19" x14ac:dyDescent="0.35">
      <c r="A4717">
        <v>2024</v>
      </c>
      <c r="B4717" t="s">
        <v>5715</v>
      </c>
      <c r="C4717">
        <v>37</v>
      </c>
      <c r="D4717">
        <v>2</v>
      </c>
      <c r="E4717">
        <v>6</v>
      </c>
      <c r="F4717" t="s">
        <v>655</v>
      </c>
      <c r="G4717" t="s">
        <v>6003</v>
      </c>
      <c r="H4717">
        <v>7</v>
      </c>
      <c r="I4717">
        <v>102086</v>
      </c>
      <c r="J4717">
        <v>840</v>
      </c>
      <c r="K4717" t="s">
        <v>7337</v>
      </c>
      <c r="L4717">
        <v>0</v>
      </c>
      <c r="M4717" t="s">
        <v>5520</v>
      </c>
      <c r="N4717">
        <v>37301.65</v>
      </c>
      <c r="O4717">
        <v>9054.6</v>
      </c>
      <c r="P4717">
        <v>0</v>
      </c>
      <c r="Q4717">
        <v>2955.39</v>
      </c>
      <c r="R4717">
        <v>0</v>
      </c>
      <c r="S4717">
        <v>43400.86</v>
      </c>
    </row>
    <row r="4718" spans="1:19" x14ac:dyDescent="0.35">
      <c r="A4718">
        <v>2024</v>
      </c>
      <c r="B4718" t="s">
        <v>5715</v>
      </c>
      <c r="C4718">
        <v>37</v>
      </c>
      <c r="D4718">
        <v>2</v>
      </c>
      <c r="E4718">
        <v>7</v>
      </c>
      <c r="F4718" t="s">
        <v>656</v>
      </c>
      <c r="G4718" t="s">
        <v>5858</v>
      </c>
      <c r="H4718">
        <v>7</v>
      </c>
      <c r="I4718">
        <v>102086</v>
      </c>
      <c r="J4718">
        <v>840</v>
      </c>
      <c r="K4718" t="s">
        <v>7337</v>
      </c>
      <c r="L4718">
        <v>0</v>
      </c>
      <c r="M4718" t="s">
        <v>5520</v>
      </c>
      <c r="N4718">
        <v>33774.800000000003</v>
      </c>
      <c r="O4718">
        <v>50500.84</v>
      </c>
      <c r="P4718">
        <v>0</v>
      </c>
      <c r="Q4718">
        <v>13013.41</v>
      </c>
      <c r="R4718">
        <v>0</v>
      </c>
      <c r="S4718">
        <v>71262.23</v>
      </c>
    </row>
    <row r="4719" spans="1:19" x14ac:dyDescent="0.35">
      <c r="A4719">
        <v>2024</v>
      </c>
      <c r="B4719" t="s">
        <v>5715</v>
      </c>
      <c r="C4719">
        <v>37</v>
      </c>
      <c r="D4719">
        <v>2</v>
      </c>
      <c r="E4719">
        <v>8</v>
      </c>
      <c r="F4719" t="s">
        <v>314</v>
      </c>
      <c r="G4719" t="s">
        <v>5716</v>
      </c>
      <c r="H4719">
        <v>7</v>
      </c>
      <c r="I4719">
        <v>102086</v>
      </c>
      <c r="J4719">
        <v>840</v>
      </c>
      <c r="K4719" t="s">
        <v>7337</v>
      </c>
      <c r="L4719">
        <v>0</v>
      </c>
      <c r="M4719" t="s">
        <v>5520</v>
      </c>
      <c r="N4719">
        <v>92424.77</v>
      </c>
      <c r="O4719">
        <v>0</v>
      </c>
      <c r="P4719">
        <v>0</v>
      </c>
      <c r="Q4719">
        <v>13525.47</v>
      </c>
      <c r="R4719">
        <v>0</v>
      </c>
      <c r="S4719">
        <v>78899.3</v>
      </c>
    </row>
    <row r="4720" spans="1:19" x14ac:dyDescent="0.35">
      <c r="A4720">
        <v>2024</v>
      </c>
      <c r="B4720" t="s">
        <v>5715</v>
      </c>
      <c r="C4720">
        <v>37</v>
      </c>
      <c r="D4720">
        <v>2</v>
      </c>
      <c r="E4720">
        <v>9</v>
      </c>
      <c r="F4720" t="s">
        <v>657</v>
      </c>
      <c r="G4720" t="s">
        <v>6817</v>
      </c>
      <c r="H4720">
        <v>7</v>
      </c>
      <c r="I4720">
        <v>102086</v>
      </c>
      <c r="J4720">
        <v>102086</v>
      </c>
      <c r="K4720" t="s">
        <v>7336</v>
      </c>
      <c r="L4720">
        <v>0</v>
      </c>
      <c r="M4720" t="s">
        <v>5520</v>
      </c>
      <c r="N4720">
        <v>17136.650000000001</v>
      </c>
      <c r="O4720">
        <v>555.11</v>
      </c>
      <c r="P4720">
        <v>0</v>
      </c>
      <c r="Q4720">
        <v>500</v>
      </c>
      <c r="R4720">
        <v>0</v>
      </c>
      <c r="S4720">
        <v>17191.759999999998</v>
      </c>
    </row>
    <row r="4721" spans="1:19" x14ac:dyDescent="0.35">
      <c r="A4721">
        <v>2024</v>
      </c>
      <c r="B4721" t="s">
        <v>5715</v>
      </c>
      <c r="C4721">
        <v>37</v>
      </c>
      <c r="D4721">
        <v>2</v>
      </c>
      <c r="E4721">
        <v>10</v>
      </c>
      <c r="F4721" t="s">
        <v>658</v>
      </c>
      <c r="G4721" t="s">
        <v>6818</v>
      </c>
      <c r="H4721">
        <v>7</v>
      </c>
      <c r="I4721">
        <v>102086</v>
      </c>
      <c r="J4721">
        <v>840</v>
      </c>
      <c r="K4721" t="s">
        <v>7336</v>
      </c>
      <c r="L4721">
        <v>0</v>
      </c>
      <c r="M4721" t="s">
        <v>5520</v>
      </c>
      <c r="N4721">
        <v>15679.87</v>
      </c>
      <c r="O4721">
        <v>2599.54</v>
      </c>
      <c r="P4721">
        <v>0</v>
      </c>
      <c r="Q4721">
        <v>0</v>
      </c>
      <c r="R4721">
        <v>0</v>
      </c>
      <c r="S4721">
        <v>18279.41</v>
      </c>
    </row>
    <row r="4722" spans="1:19" x14ac:dyDescent="0.35">
      <c r="A4722">
        <v>2024</v>
      </c>
      <c r="B4722" t="s">
        <v>5715</v>
      </c>
      <c r="C4722">
        <v>37</v>
      </c>
      <c r="D4722">
        <v>2</v>
      </c>
      <c r="E4722">
        <v>11</v>
      </c>
      <c r="F4722" t="s">
        <v>278</v>
      </c>
      <c r="G4722" t="s">
        <v>5833</v>
      </c>
      <c r="H4722">
        <v>7</v>
      </c>
      <c r="I4722">
        <v>102086</v>
      </c>
      <c r="J4722">
        <v>6</v>
      </c>
      <c r="K4722" t="s">
        <v>7336</v>
      </c>
      <c r="L4722">
        <v>0</v>
      </c>
      <c r="M4722" t="s">
        <v>5520</v>
      </c>
      <c r="N4722">
        <v>10712.45</v>
      </c>
      <c r="O4722">
        <v>0</v>
      </c>
      <c r="P4722">
        <v>0</v>
      </c>
      <c r="Q4722">
        <v>0</v>
      </c>
      <c r="R4722">
        <v>0</v>
      </c>
      <c r="S4722">
        <v>10712.45</v>
      </c>
    </row>
    <row r="4723" spans="1:19" x14ac:dyDescent="0.35">
      <c r="A4723">
        <v>2024</v>
      </c>
      <c r="B4723" t="s">
        <v>5715</v>
      </c>
      <c r="C4723">
        <v>37</v>
      </c>
      <c r="D4723">
        <v>2</v>
      </c>
      <c r="E4723">
        <v>12</v>
      </c>
      <c r="F4723" t="s">
        <v>659</v>
      </c>
      <c r="G4723" t="s">
        <v>6004</v>
      </c>
      <c r="H4723">
        <v>7</v>
      </c>
      <c r="I4723">
        <v>102086</v>
      </c>
      <c r="J4723">
        <v>840</v>
      </c>
      <c r="K4723" t="s">
        <v>7337</v>
      </c>
      <c r="L4723">
        <v>0</v>
      </c>
      <c r="M4723" t="s">
        <v>5520</v>
      </c>
      <c r="N4723">
        <v>59626.21</v>
      </c>
      <c r="O4723">
        <v>0</v>
      </c>
      <c r="P4723">
        <v>0</v>
      </c>
      <c r="Q4723">
        <v>5021.54</v>
      </c>
      <c r="R4723">
        <v>0</v>
      </c>
      <c r="S4723">
        <v>54604.67</v>
      </c>
    </row>
    <row r="4724" spans="1:19" x14ac:dyDescent="0.35">
      <c r="A4724">
        <v>2024</v>
      </c>
      <c r="B4724" t="s">
        <v>5715</v>
      </c>
      <c r="C4724">
        <v>37</v>
      </c>
      <c r="D4724">
        <v>2</v>
      </c>
      <c r="E4724">
        <v>13</v>
      </c>
      <c r="F4724" t="s">
        <v>660</v>
      </c>
      <c r="G4724" t="s">
        <v>6203</v>
      </c>
      <c r="H4724">
        <v>7</v>
      </c>
      <c r="I4724">
        <v>102086</v>
      </c>
      <c r="J4724">
        <v>840</v>
      </c>
      <c r="K4724" t="s">
        <v>7337</v>
      </c>
      <c r="L4724">
        <v>0</v>
      </c>
      <c r="M4724" t="s">
        <v>5520</v>
      </c>
      <c r="N4724">
        <v>47483.15</v>
      </c>
      <c r="O4724">
        <v>192.16</v>
      </c>
      <c r="P4724">
        <v>0</v>
      </c>
      <c r="Q4724">
        <v>11923.43</v>
      </c>
      <c r="R4724">
        <v>0</v>
      </c>
      <c r="S4724">
        <v>35751.879999999997</v>
      </c>
    </row>
    <row r="4725" spans="1:19" x14ac:dyDescent="0.35">
      <c r="A4725">
        <v>2024</v>
      </c>
      <c r="B4725" t="s">
        <v>6005</v>
      </c>
      <c r="C4725">
        <v>38</v>
      </c>
      <c r="D4725">
        <v>2</v>
      </c>
      <c r="E4725">
        <v>3</v>
      </c>
      <c r="F4725" t="s">
        <v>300</v>
      </c>
      <c r="G4725" t="s">
        <v>6427</v>
      </c>
      <c r="H4725">
        <v>7</v>
      </c>
      <c r="I4725">
        <v>102086</v>
      </c>
      <c r="J4725">
        <v>840</v>
      </c>
      <c r="K4725" t="s">
        <v>7337</v>
      </c>
      <c r="L4725">
        <v>0</v>
      </c>
      <c r="M4725" t="s">
        <v>5520</v>
      </c>
      <c r="N4725">
        <v>40575.39</v>
      </c>
      <c r="O4725">
        <v>0</v>
      </c>
      <c r="P4725">
        <v>0</v>
      </c>
      <c r="Q4725">
        <v>0</v>
      </c>
      <c r="R4725">
        <v>0</v>
      </c>
      <c r="S4725">
        <v>40575.39</v>
      </c>
    </row>
    <row r="4726" spans="1:19" x14ac:dyDescent="0.35">
      <c r="A4726">
        <v>2024</v>
      </c>
      <c r="B4726" t="s">
        <v>6005</v>
      </c>
      <c r="C4726">
        <v>38</v>
      </c>
      <c r="D4726">
        <v>2</v>
      </c>
      <c r="E4726">
        <v>4</v>
      </c>
      <c r="F4726" t="s">
        <v>254</v>
      </c>
      <c r="G4726" t="s">
        <v>6428</v>
      </c>
      <c r="H4726">
        <v>7</v>
      </c>
      <c r="I4726">
        <v>102086</v>
      </c>
      <c r="J4726">
        <v>840</v>
      </c>
      <c r="K4726" t="s">
        <v>7337</v>
      </c>
      <c r="L4726">
        <v>0</v>
      </c>
      <c r="M4726" t="s">
        <v>5520</v>
      </c>
      <c r="N4726">
        <v>7037.69</v>
      </c>
      <c r="O4726">
        <v>0</v>
      </c>
      <c r="P4726">
        <v>0</v>
      </c>
      <c r="Q4726">
        <v>274.5</v>
      </c>
      <c r="R4726">
        <v>0</v>
      </c>
      <c r="S4726">
        <v>6763.19</v>
      </c>
    </row>
    <row r="4727" spans="1:19" x14ac:dyDescent="0.35">
      <c r="A4727">
        <v>2024</v>
      </c>
      <c r="B4727" t="s">
        <v>6005</v>
      </c>
      <c r="C4727">
        <v>38</v>
      </c>
      <c r="D4727">
        <v>2</v>
      </c>
      <c r="E4727">
        <v>5</v>
      </c>
      <c r="F4727" t="s">
        <v>663</v>
      </c>
      <c r="G4727" t="s">
        <v>7069</v>
      </c>
      <c r="H4727">
        <v>7</v>
      </c>
      <c r="I4727">
        <v>102086</v>
      </c>
      <c r="J4727">
        <v>840</v>
      </c>
      <c r="K4727" t="s">
        <v>7337</v>
      </c>
      <c r="L4727">
        <v>0</v>
      </c>
      <c r="M4727" t="s">
        <v>5520</v>
      </c>
      <c r="N4727">
        <v>1225.68</v>
      </c>
      <c r="O4727">
        <v>0</v>
      </c>
      <c r="P4727">
        <v>0</v>
      </c>
      <c r="Q4727">
        <v>0</v>
      </c>
      <c r="R4727">
        <v>0</v>
      </c>
      <c r="S4727">
        <v>1225.68</v>
      </c>
    </row>
    <row r="4728" spans="1:19" x14ac:dyDescent="0.35">
      <c r="A4728">
        <v>2024</v>
      </c>
      <c r="B4728" t="s">
        <v>6005</v>
      </c>
      <c r="C4728">
        <v>38</v>
      </c>
      <c r="D4728">
        <v>2</v>
      </c>
      <c r="E4728">
        <v>6</v>
      </c>
      <c r="F4728" t="s">
        <v>311</v>
      </c>
      <c r="G4728" t="s">
        <v>6006</v>
      </c>
      <c r="H4728">
        <v>7</v>
      </c>
      <c r="I4728">
        <v>102086</v>
      </c>
      <c r="J4728">
        <v>6</v>
      </c>
      <c r="K4728" t="s">
        <v>7336</v>
      </c>
      <c r="L4728">
        <v>0</v>
      </c>
      <c r="M4728" t="s">
        <v>5520</v>
      </c>
      <c r="N4728">
        <v>18207.25</v>
      </c>
      <c r="O4728">
        <v>3159.37</v>
      </c>
      <c r="P4728">
        <v>0</v>
      </c>
      <c r="Q4728">
        <v>1700</v>
      </c>
      <c r="R4728">
        <v>0</v>
      </c>
      <c r="S4728">
        <v>19666.62</v>
      </c>
    </row>
    <row r="4729" spans="1:19" x14ac:dyDescent="0.35">
      <c r="A4729">
        <v>2024</v>
      </c>
      <c r="B4729" t="s">
        <v>6005</v>
      </c>
      <c r="C4729">
        <v>38</v>
      </c>
      <c r="D4729">
        <v>2</v>
      </c>
      <c r="E4729">
        <v>7</v>
      </c>
      <c r="F4729" t="s">
        <v>510</v>
      </c>
      <c r="G4729" t="s">
        <v>6600</v>
      </c>
      <c r="H4729">
        <v>7</v>
      </c>
      <c r="I4729">
        <v>102086</v>
      </c>
      <c r="J4729">
        <v>4</v>
      </c>
      <c r="K4729" t="s">
        <v>7336</v>
      </c>
      <c r="L4729">
        <v>0</v>
      </c>
      <c r="M4729" t="s">
        <v>5520</v>
      </c>
      <c r="N4729">
        <v>68553.009999999995</v>
      </c>
      <c r="O4729">
        <v>4029.33</v>
      </c>
      <c r="P4729">
        <v>0</v>
      </c>
      <c r="Q4729">
        <v>266.2</v>
      </c>
      <c r="R4729">
        <v>0</v>
      </c>
      <c r="S4729">
        <v>72316.14</v>
      </c>
    </row>
    <row r="4730" spans="1:19" x14ac:dyDescent="0.35">
      <c r="A4730">
        <v>2024</v>
      </c>
      <c r="B4730" t="s">
        <v>6005</v>
      </c>
      <c r="C4730">
        <v>38</v>
      </c>
      <c r="D4730">
        <v>2</v>
      </c>
      <c r="E4730">
        <v>8</v>
      </c>
      <c r="F4730" t="s">
        <v>664</v>
      </c>
      <c r="G4730" t="s">
        <v>6601</v>
      </c>
      <c r="H4730">
        <v>7</v>
      </c>
      <c r="I4730">
        <v>102086</v>
      </c>
      <c r="J4730">
        <v>5</v>
      </c>
      <c r="K4730" t="s">
        <v>7336</v>
      </c>
      <c r="L4730">
        <v>0</v>
      </c>
      <c r="M4730" t="s">
        <v>5520</v>
      </c>
      <c r="N4730">
        <v>65975.149999999994</v>
      </c>
      <c r="O4730">
        <v>8632.8700000000008</v>
      </c>
      <c r="P4730">
        <v>0</v>
      </c>
      <c r="Q4730">
        <v>6228.52</v>
      </c>
      <c r="R4730">
        <v>0</v>
      </c>
      <c r="S4730">
        <v>68379.5</v>
      </c>
    </row>
    <row r="4731" spans="1:19" x14ac:dyDescent="0.35">
      <c r="A4731">
        <v>2024</v>
      </c>
      <c r="B4731" t="s">
        <v>6005</v>
      </c>
      <c r="C4731">
        <v>38</v>
      </c>
      <c r="D4731">
        <v>2</v>
      </c>
      <c r="E4731">
        <v>9</v>
      </c>
      <c r="F4731" t="s">
        <v>665</v>
      </c>
      <c r="G4731" t="s">
        <v>6744</v>
      </c>
      <c r="H4731">
        <v>7</v>
      </c>
      <c r="I4731">
        <v>102086</v>
      </c>
      <c r="J4731">
        <v>840</v>
      </c>
      <c r="K4731" t="s">
        <v>7337</v>
      </c>
      <c r="L4731">
        <v>0</v>
      </c>
      <c r="M4731" t="s">
        <v>5520</v>
      </c>
      <c r="N4731">
        <v>8194.2099999999991</v>
      </c>
      <c r="O4731">
        <v>6692.32</v>
      </c>
      <c r="P4731">
        <v>0</v>
      </c>
      <c r="Q4731">
        <v>1918.82</v>
      </c>
      <c r="R4731">
        <v>0</v>
      </c>
      <c r="S4731">
        <v>12967.71</v>
      </c>
    </row>
    <row r="4732" spans="1:19" x14ac:dyDescent="0.35">
      <c r="A4732">
        <v>2024</v>
      </c>
      <c r="B4732" t="s">
        <v>6005</v>
      </c>
      <c r="C4732">
        <v>38</v>
      </c>
      <c r="D4732">
        <v>2</v>
      </c>
      <c r="E4732">
        <v>10</v>
      </c>
      <c r="F4732" t="s">
        <v>412</v>
      </c>
      <c r="G4732" t="s">
        <v>6446</v>
      </c>
      <c r="H4732">
        <v>7</v>
      </c>
      <c r="I4732">
        <v>102086</v>
      </c>
      <c r="J4732">
        <v>5</v>
      </c>
      <c r="K4732" t="s">
        <v>7336</v>
      </c>
      <c r="L4732">
        <v>0</v>
      </c>
      <c r="M4732" t="s">
        <v>5520</v>
      </c>
      <c r="N4732">
        <v>143458.82</v>
      </c>
      <c r="O4732">
        <v>26401.75</v>
      </c>
      <c r="P4732">
        <v>0</v>
      </c>
      <c r="Q4732">
        <v>19055.75</v>
      </c>
      <c r="R4732">
        <v>0</v>
      </c>
      <c r="S4732">
        <v>150804.82</v>
      </c>
    </row>
    <row r="4733" spans="1:19" x14ac:dyDescent="0.35">
      <c r="A4733">
        <v>2024</v>
      </c>
      <c r="B4733" t="s">
        <v>6005</v>
      </c>
      <c r="C4733">
        <v>38</v>
      </c>
      <c r="D4733">
        <v>2</v>
      </c>
      <c r="E4733">
        <v>11</v>
      </c>
      <c r="F4733" t="s">
        <v>282</v>
      </c>
      <c r="G4733" t="s">
        <v>6602</v>
      </c>
      <c r="H4733">
        <v>7</v>
      </c>
      <c r="I4733">
        <v>102086</v>
      </c>
      <c r="J4733">
        <v>3</v>
      </c>
      <c r="K4733" t="s">
        <v>7336</v>
      </c>
      <c r="L4733">
        <v>0</v>
      </c>
      <c r="M4733" t="s">
        <v>5520</v>
      </c>
      <c r="N4733">
        <v>8175.69</v>
      </c>
      <c r="O4733">
        <v>0</v>
      </c>
      <c r="P4733">
        <v>0</v>
      </c>
      <c r="Q4733">
        <v>0</v>
      </c>
      <c r="R4733">
        <v>0</v>
      </c>
      <c r="S4733">
        <v>8175.69</v>
      </c>
    </row>
    <row r="4734" spans="1:19" x14ac:dyDescent="0.35">
      <c r="A4734">
        <v>2024</v>
      </c>
      <c r="B4734" t="s">
        <v>6005</v>
      </c>
      <c r="C4734">
        <v>38</v>
      </c>
      <c r="D4734">
        <v>2</v>
      </c>
      <c r="E4734">
        <v>12</v>
      </c>
      <c r="F4734" t="s">
        <v>351</v>
      </c>
      <c r="G4734" t="s">
        <v>7070</v>
      </c>
      <c r="H4734">
        <v>7</v>
      </c>
      <c r="I4734">
        <v>102086</v>
      </c>
      <c r="J4734">
        <v>840</v>
      </c>
      <c r="K4734" t="s">
        <v>7337</v>
      </c>
      <c r="L4734">
        <v>0</v>
      </c>
      <c r="M4734" t="s">
        <v>5520</v>
      </c>
      <c r="N4734">
        <v>33605.19</v>
      </c>
      <c r="O4734">
        <v>88018.07</v>
      </c>
      <c r="P4734">
        <v>0</v>
      </c>
      <c r="Q4734">
        <v>82428.52</v>
      </c>
      <c r="R4734">
        <v>0</v>
      </c>
      <c r="S4734">
        <v>39194.74</v>
      </c>
    </row>
    <row r="4735" spans="1:19" x14ac:dyDescent="0.35">
      <c r="A4735">
        <v>2024</v>
      </c>
      <c r="B4735" t="s">
        <v>6007</v>
      </c>
      <c r="C4735">
        <v>39</v>
      </c>
      <c r="D4735">
        <v>2</v>
      </c>
      <c r="E4735">
        <v>1</v>
      </c>
      <c r="F4735" t="s">
        <v>666</v>
      </c>
      <c r="G4735" t="s">
        <v>6603</v>
      </c>
      <c r="H4735">
        <v>7</v>
      </c>
      <c r="I4735">
        <v>102086</v>
      </c>
      <c r="J4735">
        <v>5</v>
      </c>
      <c r="K4735" t="s">
        <v>7336</v>
      </c>
      <c r="L4735">
        <v>0</v>
      </c>
      <c r="M4735" t="s">
        <v>5520</v>
      </c>
      <c r="N4735">
        <v>2602.4</v>
      </c>
      <c r="O4735">
        <v>8796.6299999999992</v>
      </c>
      <c r="P4735">
        <v>0</v>
      </c>
      <c r="Q4735">
        <v>9219.7199999999993</v>
      </c>
      <c r="R4735">
        <v>0</v>
      </c>
      <c r="S4735">
        <v>2179.31</v>
      </c>
    </row>
    <row r="4736" spans="1:19" x14ac:dyDescent="0.35">
      <c r="A4736">
        <v>2024</v>
      </c>
      <c r="B4736" t="s">
        <v>6007</v>
      </c>
      <c r="C4736">
        <v>39</v>
      </c>
      <c r="D4736">
        <v>2</v>
      </c>
      <c r="E4736">
        <v>2</v>
      </c>
      <c r="F4736" t="s">
        <v>667</v>
      </c>
      <c r="G4736" t="s">
        <v>6745</v>
      </c>
      <c r="H4736">
        <v>7</v>
      </c>
      <c r="I4736">
        <v>102086</v>
      </c>
      <c r="J4736">
        <v>840</v>
      </c>
      <c r="K4736" t="s">
        <v>7337</v>
      </c>
      <c r="L4736">
        <v>0</v>
      </c>
      <c r="M4736" t="s">
        <v>5520</v>
      </c>
      <c r="N4736">
        <v>55807.43</v>
      </c>
      <c r="O4736">
        <v>30315.439999999999</v>
      </c>
      <c r="P4736">
        <v>0</v>
      </c>
      <c r="Q4736">
        <v>27927.83</v>
      </c>
      <c r="R4736">
        <v>0</v>
      </c>
      <c r="S4736">
        <v>58195.040000000001</v>
      </c>
    </row>
    <row r="4737" spans="1:19" x14ac:dyDescent="0.35">
      <c r="A4737">
        <v>2024</v>
      </c>
      <c r="B4737" t="s">
        <v>6007</v>
      </c>
      <c r="C4737">
        <v>39</v>
      </c>
      <c r="D4737">
        <v>2</v>
      </c>
      <c r="E4737">
        <v>3</v>
      </c>
      <c r="F4737" t="s">
        <v>642</v>
      </c>
      <c r="G4737" t="s">
        <v>6604</v>
      </c>
      <c r="H4737">
        <v>7</v>
      </c>
      <c r="I4737">
        <v>102086</v>
      </c>
      <c r="J4737">
        <v>3</v>
      </c>
      <c r="K4737" t="s">
        <v>7336</v>
      </c>
      <c r="L4737">
        <v>0</v>
      </c>
      <c r="M4737" t="s">
        <v>5520</v>
      </c>
      <c r="N4737">
        <v>17177.830000000002</v>
      </c>
      <c r="O4737">
        <v>6686.65</v>
      </c>
      <c r="P4737">
        <v>0</v>
      </c>
      <c r="Q4737">
        <v>4079.62</v>
      </c>
      <c r="R4737">
        <v>0</v>
      </c>
      <c r="S4737">
        <v>19784.86</v>
      </c>
    </row>
    <row r="4738" spans="1:19" x14ac:dyDescent="0.35">
      <c r="A4738">
        <v>2024</v>
      </c>
      <c r="B4738" t="s">
        <v>6007</v>
      </c>
      <c r="C4738">
        <v>39</v>
      </c>
      <c r="D4738">
        <v>2</v>
      </c>
      <c r="E4738">
        <v>4</v>
      </c>
      <c r="F4738" t="s">
        <v>311</v>
      </c>
      <c r="G4738" t="s">
        <v>6605</v>
      </c>
      <c r="H4738">
        <v>7</v>
      </c>
      <c r="I4738">
        <v>102086</v>
      </c>
      <c r="J4738">
        <v>3</v>
      </c>
      <c r="K4738" t="s">
        <v>7336</v>
      </c>
      <c r="L4738">
        <v>0</v>
      </c>
      <c r="M4738" t="s">
        <v>5520</v>
      </c>
      <c r="N4738">
        <v>285685.71999999997</v>
      </c>
      <c r="O4738">
        <v>124627.82</v>
      </c>
      <c r="P4738">
        <v>0</v>
      </c>
      <c r="Q4738">
        <v>87069.5</v>
      </c>
      <c r="R4738">
        <v>0</v>
      </c>
      <c r="S4738">
        <v>323244.03999999998</v>
      </c>
    </row>
    <row r="4739" spans="1:19" x14ac:dyDescent="0.35">
      <c r="A4739">
        <v>2024</v>
      </c>
      <c r="B4739" t="s">
        <v>6007</v>
      </c>
      <c r="C4739">
        <v>39</v>
      </c>
      <c r="D4739">
        <v>2</v>
      </c>
      <c r="E4739">
        <v>5</v>
      </c>
      <c r="F4739" t="s">
        <v>668</v>
      </c>
      <c r="G4739" t="s">
        <v>6606</v>
      </c>
      <c r="H4739">
        <v>7</v>
      </c>
      <c r="I4739">
        <v>102086</v>
      </c>
      <c r="J4739">
        <v>4</v>
      </c>
      <c r="K4739" t="s">
        <v>7336</v>
      </c>
      <c r="L4739">
        <v>0</v>
      </c>
      <c r="M4739" t="s">
        <v>5520</v>
      </c>
      <c r="N4739">
        <v>11034.35</v>
      </c>
      <c r="O4739">
        <v>2209.1</v>
      </c>
      <c r="P4739">
        <v>0</v>
      </c>
      <c r="Q4739">
        <v>9269.07</v>
      </c>
      <c r="R4739">
        <v>0</v>
      </c>
      <c r="S4739">
        <v>3974.38</v>
      </c>
    </row>
    <row r="4740" spans="1:19" x14ac:dyDescent="0.35">
      <c r="A4740">
        <v>2024</v>
      </c>
      <c r="B4740" t="s">
        <v>6007</v>
      </c>
      <c r="C4740">
        <v>39</v>
      </c>
      <c r="D4740">
        <v>2</v>
      </c>
      <c r="E4740">
        <v>6</v>
      </c>
      <c r="F4740" t="s">
        <v>262</v>
      </c>
      <c r="G4740" t="s">
        <v>6607</v>
      </c>
      <c r="H4740">
        <v>7</v>
      </c>
      <c r="I4740">
        <v>102086</v>
      </c>
      <c r="J4740">
        <v>3</v>
      </c>
      <c r="K4740" t="s">
        <v>7336</v>
      </c>
      <c r="L4740">
        <v>0</v>
      </c>
      <c r="M4740" t="s">
        <v>5520</v>
      </c>
      <c r="N4740">
        <v>18115.23</v>
      </c>
      <c r="O4740">
        <v>0</v>
      </c>
      <c r="P4740">
        <v>0</v>
      </c>
      <c r="Q4740">
        <v>752</v>
      </c>
      <c r="R4740">
        <v>0</v>
      </c>
      <c r="S4740">
        <v>17363.23</v>
      </c>
    </row>
    <row r="4741" spans="1:19" x14ac:dyDescent="0.35">
      <c r="A4741">
        <v>2024</v>
      </c>
      <c r="B4741" t="s">
        <v>6007</v>
      </c>
      <c r="C4741">
        <v>39</v>
      </c>
      <c r="D4741">
        <v>2</v>
      </c>
      <c r="E4741">
        <v>7</v>
      </c>
      <c r="F4741" t="s">
        <v>669</v>
      </c>
      <c r="G4741" t="s">
        <v>6008</v>
      </c>
      <c r="H4741">
        <v>7</v>
      </c>
      <c r="I4741">
        <v>102086</v>
      </c>
      <c r="J4741">
        <v>840</v>
      </c>
      <c r="K4741" t="s">
        <v>7337</v>
      </c>
      <c r="L4741">
        <v>0</v>
      </c>
      <c r="M4741" t="s">
        <v>5520</v>
      </c>
      <c r="N4741">
        <v>20499.349999999999</v>
      </c>
      <c r="O4741">
        <v>15923.18</v>
      </c>
      <c r="P4741">
        <v>0</v>
      </c>
      <c r="Q4741">
        <v>6266.93</v>
      </c>
      <c r="R4741">
        <v>0</v>
      </c>
      <c r="S4741">
        <v>30155.599999999999</v>
      </c>
    </row>
    <row r="4742" spans="1:19" x14ac:dyDescent="0.35">
      <c r="A4742">
        <v>2024</v>
      </c>
      <c r="B4742" t="s">
        <v>6007</v>
      </c>
      <c r="C4742">
        <v>39</v>
      </c>
      <c r="D4742">
        <v>2</v>
      </c>
      <c r="E4742">
        <v>8</v>
      </c>
      <c r="F4742" t="s">
        <v>670</v>
      </c>
      <c r="G4742" t="s">
        <v>6429</v>
      </c>
      <c r="H4742">
        <v>7</v>
      </c>
      <c r="I4742">
        <v>102086</v>
      </c>
      <c r="J4742">
        <v>840</v>
      </c>
      <c r="K4742" t="s">
        <v>7337</v>
      </c>
      <c r="L4742">
        <v>0</v>
      </c>
      <c r="M4742" t="s">
        <v>5520</v>
      </c>
      <c r="N4742">
        <v>18972.14</v>
      </c>
      <c r="O4742">
        <v>7446.74</v>
      </c>
      <c r="P4742">
        <v>0</v>
      </c>
      <c r="Q4742">
        <v>5196.3</v>
      </c>
      <c r="R4742">
        <v>0</v>
      </c>
      <c r="S4742">
        <v>21222.58</v>
      </c>
    </row>
    <row r="4743" spans="1:19" x14ac:dyDescent="0.35">
      <c r="A4743">
        <v>2024</v>
      </c>
      <c r="B4743" t="s">
        <v>6007</v>
      </c>
      <c r="C4743">
        <v>39</v>
      </c>
      <c r="D4743">
        <v>2</v>
      </c>
      <c r="E4743">
        <v>9</v>
      </c>
      <c r="F4743" t="s">
        <v>671</v>
      </c>
      <c r="G4743" t="s">
        <v>6608</v>
      </c>
      <c r="H4743">
        <v>7</v>
      </c>
      <c r="I4743">
        <v>102086</v>
      </c>
      <c r="J4743">
        <v>4</v>
      </c>
      <c r="K4743" t="s">
        <v>7336</v>
      </c>
      <c r="L4743">
        <v>0</v>
      </c>
      <c r="M4743" t="s">
        <v>5520</v>
      </c>
      <c r="N4743">
        <v>22915.82</v>
      </c>
      <c r="O4743">
        <v>0</v>
      </c>
      <c r="P4743">
        <v>0</v>
      </c>
      <c r="Q4743">
        <v>8795.1</v>
      </c>
      <c r="R4743">
        <v>0</v>
      </c>
      <c r="S4743">
        <v>14120.72</v>
      </c>
    </row>
    <row r="4744" spans="1:19" x14ac:dyDescent="0.35">
      <c r="A4744">
        <v>2024</v>
      </c>
      <c r="B4744" t="s">
        <v>6007</v>
      </c>
      <c r="C4744">
        <v>39</v>
      </c>
      <c r="D4744">
        <v>2</v>
      </c>
      <c r="E4744">
        <v>10</v>
      </c>
      <c r="F4744" t="s">
        <v>672</v>
      </c>
      <c r="G4744" t="s">
        <v>6009</v>
      </c>
      <c r="H4744">
        <v>7</v>
      </c>
      <c r="I4744">
        <v>102086</v>
      </c>
      <c r="J4744">
        <v>5</v>
      </c>
      <c r="K4744" t="s">
        <v>7336</v>
      </c>
      <c r="L4744">
        <v>0</v>
      </c>
      <c r="M4744" t="s">
        <v>5520</v>
      </c>
      <c r="N4744">
        <v>39918.910000000003</v>
      </c>
      <c r="O4744">
        <v>2127.77</v>
      </c>
      <c r="P4744">
        <v>0</v>
      </c>
      <c r="Q4744">
        <v>1119</v>
      </c>
      <c r="R4744">
        <v>0</v>
      </c>
      <c r="S4744">
        <v>40927.68</v>
      </c>
    </row>
    <row r="4745" spans="1:19" x14ac:dyDescent="0.35">
      <c r="A4745">
        <v>2024</v>
      </c>
      <c r="B4745" t="s">
        <v>5589</v>
      </c>
      <c r="C4745">
        <v>40</v>
      </c>
      <c r="D4745">
        <v>2</v>
      </c>
      <c r="E4745">
        <v>1</v>
      </c>
      <c r="F4745" t="s">
        <v>673</v>
      </c>
      <c r="G4745" t="s">
        <v>5590</v>
      </c>
      <c r="H4745">
        <v>7</v>
      </c>
      <c r="I4745">
        <v>102086</v>
      </c>
      <c r="J4745">
        <v>3</v>
      </c>
      <c r="K4745" t="s">
        <v>7336</v>
      </c>
      <c r="L4745">
        <v>0</v>
      </c>
      <c r="M4745" t="s">
        <v>5520</v>
      </c>
      <c r="N4745">
        <v>54430.03</v>
      </c>
      <c r="O4745">
        <v>11495.94</v>
      </c>
      <c r="P4745">
        <v>0</v>
      </c>
      <c r="Q4745">
        <v>3337.31</v>
      </c>
      <c r="R4745">
        <v>0</v>
      </c>
      <c r="S4745">
        <v>62588.66</v>
      </c>
    </row>
    <row r="4746" spans="1:19" x14ac:dyDescent="0.35">
      <c r="A4746">
        <v>2024</v>
      </c>
      <c r="B4746" t="s">
        <v>5589</v>
      </c>
      <c r="C4746">
        <v>40</v>
      </c>
      <c r="D4746">
        <v>2</v>
      </c>
      <c r="E4746">
        <v>2</v>
      </c>
      <c r="F4746" t="s">
        <v>674</v>
      </c>
      <c r="G4746" t="s">
        <v>6010</v>
      </c>
      <c r="H4746">
        <v>7</v>
      </c>
      <c r="I4746">
        <v>102086</v>
      </c>
      <c r="J4746">
        <v>102086</v>
      </c>
      <c r="K4746" t="s">
        <v>7336</v>
      </c>
      <c r="L4746">
        <v>0</v>
      </c>
      <c r="M4746" t="s">
        <v>5520</v>
      </c>
      <c r="N4746">
        <v>60014.02</v>
      </c>
      <c r="O4746">
        <v>8334.2000000000007</v>
      </c>
      <c r="P4746">
        <v>0</v>
      </c>
      <c r="Q4746">
        <v>1757.07</v>
      </c>
      <c r="R4746">
        <v>0</v>
      </c>
      <c r="S4746">
        <v>66591.149999999994</v>
      </c>
    </row>
    <row r="4747" spans="1:19" x14ac:dyDescent="0.35">
      <c r="A4747">
        <v>2024</v>
      </c>
      <c r="B4747" t="s">
        <v>5589</v>
      </c>
      <c r="C4747">
        <v>40</v>
      </c>
      <c r="D4747">
        <v>2</v>
      </c>
      <c r="E4747">
        <v>3</v>
      </c>
      <c r="F4747" t="s">
        <v>391</v>
      </c>
      <c r="G4747" t="s">
        <v>6263</v>
      </c>
      <c r="H4747">
        <v>7</v>
      </c>
      <c r="I4747">
        <v>102086</v>
      </c>
      <c r="J4747">
        <v>840</v>
      </c>
      <c r="K4747" t="s">
        <v>7336</v>
      </c>
      <c r="L4747">
        <v>0</v>
      </c>
      <c r="M4747" t="s">
        <v>5520</v>
      </c>
      <c r="N4747">
        <v>225281.91</v>
      </c>
      <c r="O4747">
        <v>65667.91</v>
      </c>
      <c r="P4747">
        <v>0</v>
      </c>
      <c r="Q4747">
        <v>83806.559999999998</v>
      </c>
      <c r="R4747">
        <v>0</v>
      </c>
      <c r="S4747">
        <v>207143.26</v>
      </c>
    </row>
    <row r="4748" spans="1:19" x14ac:dyDescent="0.35">
      <c r="A4748">
        <v>2024</v>
      </c>
      <c r="B4748" t="s">
        <v>5589</v>
      </c>
      <c r="C4748">
        <v>40</v>
      </c>
      <c r="D4748">
        <v>2</v>
      </c>
      <c r="E4748">
        <v>4</v>
      </c>
      <c r="F4748" t="s">
        <v>568</v>
      </c>
      <c r="G4748" t="s">
        <v>6609</v>
      </c>
      <c r="H4748">
        <v>7</v>
      </c>
      <c r="I4748">
        <v>102086</v>
      </c>
      <c r="J4748">
        <v>840</v>
      </c>
      <c r="K4748" t="s">
        <v>7336</v>
      </c>
      <c r="L4748">
        <v>0</v>
      </c>
      <c r="M4748" t="s">
        <v>5520</v>
      </c>
      <c r="N4748">
        <v>24047.56</v>
      </c>
      <c r="O4748">
        <v>3353.4</v>
      </c>
      <c r="P4748">
        <v>0</v>
      </c>
      <c r="Q4748">
        <v>1978.17</v>
      </c>
      <c r="R4748">
        <v>0</v>
      </c>
      <c r="S4748">
        <v>25422.79</v>
      </c>
    </row>
    <row r="4749" spans="1:19" x14ac:dyDescent="0.35">
      <c r="A4749">
        <v>2024</v>
      </c>
      <c r="B4749" t="s">
        <v>5589</v>
      </c>
      <c r="C4749">
        <v>40</v>
      </c>
      <c r="D4749">
        <v>2</v>
      </c>
      <c r="E4749">
        <v>5</v>
      </c>
      <c r="F4749" t="s">
        <v>675</v>
      </c>
      <c r="G4749" t="s">
        <v>6011</v>
      </c>
      <c r="H4749">
        <v>7</v>
      </c>
      <c r="I4749">
        <v>102086</v>
      </c>
      <c r="J4749">
        <v>840</v>
      </c>
      <c r="K4749" t="s">
        <v>7336</v>
      </c>
      <c r="L4749">
        <v>0</v>
      </c>
      <c r="M4749" t="s">
        <v>5520</v>
      </c>
      <c r="N4749">
        <v>78239.72</v>
      </c>
      <c r="O4749">
        <v>25048.85</v>
      </c>
      <c r="P4749">
        <v>0</v>
      </c>
      <c r="Q4749">
        <v>13901.92</v>
      </c>
      <c r="R4749">
        <v>0</v>
      </c>
      <c r="S4749">
        <v>89386.65</v>
      </c>
    </row>
    <row r="4750" spans="1:19" x14ac:dyDescent="0.35">
      <c r="A4750">
        <v>2024</v>
      </c>
      <c r="B4750" t="s">
        <v>5589</v>
      </c>
      <c r="C4750">
        <v>40</v>
      </c>
      <c r="D4750">
        <v>2</v>
      </c>
      <c r="E4750">
        <v>6</v>
      </c>
      <c r="F4750" t="s">
        <v>676</v>
      </c>
      <c r="G4750" t="s">
        <v>6610</v>
      </c>
      <c r="H4750">
        <v>7</v>
      </c>
      <c r="I4750">
        <v>102086</v>
      </c>
      <c r="J4750">
        <v>840</v>
      </c>
      <c r="K4750" t="s">
        <v>7336</v>
      </c>
      <c r="L4750">
        <v>0</v>
      </c>
      <c r="M4750" t="s">
        <v>5520</v>
      </c>
      <c r="N4750">
        <v>16204.86</v>
      </c>
      <c r="O4750">
        <v>3748.08</v>
      </c>
      <c r="P4750">
        <v>0</v>
      </c>
      <c r="Q4750">
        <v>5302.16</v>
      </c>
      <c r="R4750">
        <v>0</v>
      </c>
      <c r="S4750">
        <v>14650.78</v>
      </c>
    </row>
    <row r="4751" spans="1:19" x14ac:dyDescent="0.35">
      <c r="A4751">
        <v>2024</v>
      </c>
      <c r="B4751" t="s">
        <v>5589</v>
      </c>
      <c r="C4751">
        <v>40</v>
      </c>
      <c r="D4751">
        <v>2</v>
      </c>
      <c r="E4751">
        <v>7</v>
      </c>
      <c r="F4751" t="s">
        <v>314</v>
      </c>
      <c r="G4751" t="s">
        <v>6611</v>
      </c>
      <c r="H4751">
        <v>7</v>
      </c>
      <c r="I4751">
        <v>102086</v>
      </c>
      <c r="J4751">
        <v>3</v>
      </c>
      <c r="K4751" t="s">
        <v>7336</v>
      </c>
      <c r="L4751">
        <v>0</v>
      </c>
      <c r="M4751" t="s">
        <v>5520</v>
      </c>
      <c r="N4751">
        <v>34691.64</v>
      </c>
      <c r="O4751">
        <v>0</v>
      </c>
      <c r="P4751">
        <v>0</v>
      </c>
      <c r="Q4751">
        <v>1400</v>
      </c>
      <c r="R4751">
        <v>0</v>
      </c>
      <c r="S4751">
        <v>33291.64</v>
      </c>
    </row>
    <row r="4752" spans="1:19" x14ac:dyDescent="0.35">
      <c r="A4752">
        <v>2024</v>
      </c>
      <c r="B4752" t="s">
        <v>5589</v>
      </c>
      <c r="C4752">
        <v>40</v>
      </c>
      <c r="D4752">
        <v>2</v>
      </c>
      <c r="E4752">
        <v>8</v>
      </c>
      <c r="F4752" t="s">
        <v>606</v>
      </c>
      <c r="G4752" t="s">
        <v>6276</v>
      </c>
      <c r="H4752">
        <v>7</v>
      </c>
      <c r="I4752">
        <v>102086</v>
      </c>
      <c r="J4752">
        <v>102086</v>
      </c>
      <c r="K4752" t="s">
        <v>7336</v>
      </c>
      <c r="L4752">
        <v>0</v>
      </c>
      <c r="M4752" t="s">
        <v>5520</v>
      </c>
      <c r="N4752">
        <v>2122.17</v>
      </c>
      <c r="O4752">
        <v>3741.8</v>
      </c>
      <c r="P4752">
        <v>0</v>
      </c>
      <c r="Q4752">
        <v>2250.0500000000002</v>
      </c>
      <c r="R4752">
        <v>0</v>
      </c>
      <c r="S4752">
        <v>3613.92</v>
      </c>
    </row>
    <row r="4753" spans="1:19" x14ac:dyDescent="0.35">
      <c r="A4753">
        <v>2024</v>
      </c>
      <c r="B4753" t="s">
        <v>5589</v>
      </c>
      <c r="C4753">
        <v>40</v>
      </c>
      <c r="D4753">
        <v>2</v>
      </c>
      <c r="E4753">
        <v>9</v>
      </c>
      <c r="F4753" t="s">
        <v>677</v>
      </c>
      <c r="G4753" t="s">
        <v>6012</v>
      </c>
      <c r="H4753">
        <v>7</v>
      </c>
      <c r="I4753">
        <v>102086</v>
      </c>
      <c r="J4753">
        <v>840</v>
      </c>
      <c r="K4753" t="s">
        <v>7336</v>
      </c>
      <c r="L4753">
        <v>0</v>
      </c>
      <c r="M4753" t="s">
        <v>5520</v>
      </c>
      <c r="N4753">
        <v>52132.26</v>
      </c>
      <c r="O4753">
        <v>17197.41</v>
      </c>
      <c r="P4753">
        <v>0</v>
      </c>
      <c r="Q4753">
        <v>10305.61</v>
      </c>
      <c r="R4753">
        <v>0</v>
      </c>
      <c r="S4753">
        <v>59024.06</v>
      </c>
    </row>
    <row r="4754" spans="1:19" x14ac:dyDescent="0.35">
      <c r="A4754">
        <v>2024</v>
      </c>
      <c r="B4754" t="s">
        <v>5589</v>
      </c>
      <c r="C4754">
        <v>40</v>
      </c>
      <c r="D4754">
        <v>2</v>
      </c>
      <c r="E4754">
        <v>10</v>
      </c>
      <c r="F4754" t="s">
        <v>559</v>
      </c>
      <c r="G4754" t="s">
        <v>5835</v>
      </c>
      <c r="H4754">
        <v>7</v>
      </c>
      <c r="I4754">
        <v>102086</v>
      </c>
      <c r="J4754">
        <v>840</v>
      </c>
      <c r="K4754" t="s">
        <v>7336</v>
      </c>
      <c r="L4754">
        <v>0</v>
      </c>
      <c r="M4754" t="s">
        <v>5520</v>
      </c>
      <c r="N4754">
        <v>52731.56</v>
      </c>
      <c r="O4754">
        <v>12241.61</v>
      </c>
      <c r="P4754">
        <v>0</v>
      </c>
      <c r="Q4754">
        <v>4254.5600000000004</v>
      </c>
      <c r="R4754">
        <v>0</v>
      </c>
      <c r="S4754">
        <v>60718.61</v>
      </c>
    </row>
    <row r="4755" spans="1:19" x14ac:dyDescent="0.35">
      <c r="A4755">
        <v>2024</v>
      </c>
      <c r="B4755" t="s">
        <v>5589</v>
      </c>
      <c r="C4755">
        <v>40</v>
      </c>
      <c r="D4755">
        <v>2</v>
      </c>
      <c r="E4755">
        <v>11</v>
      </c>
      <c r="F4755" t="s">
        <v>624</v>
      </c>
      <c r="G4755" t="s">
        <v>6013</v>
      </c>
      <c r="H4755">
        <v>7</v>
      </c>
      <c r="I4755">
        <v>102086</v>
      </c>
      <c r="J4755">
        <v>840</v>
      </c>
      <c r="K4755" t="s">
        <v>7336</v>
      </c>
      <c r="L4755">
        <v>0</v>
      </c>
      <c r="M4755" t="s">
        <v>5520</v>
      </c>
      <c r="N4755">
        <v>28453.26</v>
      </c>
      <c r="O4755">
        <v>17122.55</v>
      </c>
      <c r="P4755">
        <v>0</v>
      </c>
      <c r="Q4755">
        <v>14780.22</v>
      </c>
      <c r="R4755">
        <v>0</v>
      </c>
      <c r="S4755">
        <v>30795.59</v>
      </c>
    </row>
    <row r="4756" spans="1:19" x14ac:dyDescent="0.35">
      <c r="A4756">
        <v>2024</v>
      </c>
      <c r="B4756" t="s">
        <v>5826</v>
      </c>
      <c r="C4756">
        <v>41</v>
      </c>
      <c r="D4756">
        <v>2</v>
      </c>
      <c r="E4756">
        <v>2</v>
      </c>
      <c r="F4756" t="s">
        <v>678</v>
      </c>
      <c r="G4756" t="s">
        <v>7160</v>
      </c>
      <c r="H4756">
        <v>7</v>
      </c>
      <c r="I4756">
        <v>102086</v>
      </c>
      <c r="J4756">
        <v>4</v>
      </c>
      <c r="K4756" t="s">
        <v>7336</v>
      </c>
      <c r="L4756">
        <v>0</v>
      </c>
      <c r="M4756" t="s">
        <v>5520</v>
      </c>
      <c r="N4756">
        <v>18096.39</v>
      </c>
      <c r="O4756">
        <v>18409.810000000001</v>
      </c>
      <c r="P4756">
        <v>0</v>
      </c>
      <c r="Q4756">
        <v>8498.19</v>
      </c>
      <c r="R4756">
        <v>0</v>
      </c>
      <c r="S4756">
        <v>28008.01</v>
      </c>
    </row>
    <row r="4757" spans="1:19" x14ac:dyDescent="0.35">
      <c r="A4757">
        <v>2024</v>
      </c>
      <c r="B4757" t="s">
        <v>5826</v>
      </c>
      <c r="C4757">
        <v>41</v>
      </c>
      <c r="D4757">
        <v>2</v>
      </c>
      <c r="E4757">
        <v>4</v>
      </c>
      <c r="F4757" t="s">
        <v>679</v>
      </c>
      <c r="G4757" t="s">
        <v>7161</v>
      </c>
      <c r="H4757">
        <v>7</v>
      </c>
      <c r="I4757">
        <v>102086</v>
      </c>
      <c r="J4757">
        <v>102086</v>
      </c>
      <c r="K4757" t="s">
        <v>7336</v>
      </c>
      <c r="L4757">
        <v>0</v>
      </c>
      <c r="M4757" t="s">
        <v>5520</v>
      </c>
      <c r="N4757">
        <v>23105.58</v>
      </c>
      <c r="O4757">
        <v>11155.62</v>
      </c>
      <c r="P4757">
        <v>0</v>
      </c>
      <c r="Q4757">
        <v>6597.29</v>
      </c>
      <c r="R4757">
        <v>0</v>
      </c>
      <c r="S4757">
        <v>27663.91</v>
      </c>
    </row>
    <row r="4758" spans="1:19" x14ac:dyDescent="0.35">
      <c r="A4758">
        <v>2024</v>
      </c>
      <c r="B4758" t="s">
        <v>5826</v>
      </c>
      <c r="C4758">
        <v>41</v>
      </c>
      <c r="D4758">
        <v>2</v>
      </c>
      <c r="E4758">
        <v>6</v>
      </c>
      <c r="F4758" t="s">
        <v>680</v>
      </c>
      <c r="G4758" t="s">
        <v>7071</v>
      </c>
      <c r="H4758">
        <v>7</v>
      </c>
      <c r="I4758">
        <v>102086</v>
      </c>
      <c r="J4758">
        <v>840</v>
      </c>
      <c r="K4758" t="s">
        <v>7337</v>
      </c>
      <c r="L4758">
        <v>0</v>
      </c>
      <c r="M4758" t="s">
        <v>5520</v>
      </c>
      <c r="N4758">
        <v>27816.68</v>
      </c>
      <c r="O4758">
        <v>21027.59</v>
      </c>
      <c r="P4758">
        <v>0</v>
      </c>
      <c r="Q4758">
        <v>21105.57</v>
      </c>
      <c r="R4758">
        <v>0</v>
      </c>
      <c r="S4758">
        <v>27738.7</v>
      </c>
    </row>
    <row r="4759" spans="1:19" x14ac:dyDescent="0.35">
      <c r="A4759">
        <v>2024</v>
      </c>
      <c r="B4759" t="s">
        <v>5826</v>
      </c>
      <c r="C4759">
        <v>41</v>
      </c>
      <c r="D4759">
        <v>2</v>
      </c>
      <c r="E4759">
        <v>9</v>
      </c>
      <c r="F4759" t="s">
        <v>607</v>
      </c>
      <c r="G4759" t="s">
        <v>7162</v>
      </c>
      <c r="H4759">
        <v>7</v>
      </c>
      <c r="I4759">
        <v>102086</v>
      </c>
      <c r="J4759">
        <v>840</v>
      </c>
      <c r="K4759" t="s">
        <v>7336</v>
      </c>
      <c r="L4759">
        <v>0</v>
      </c>
      <c r="M4759" t="s">
        <v>5520</v>
      </c>
      <c r="N4759">
        <v>66484.91</v>
      </c>
      <c r="O4759">
        <v>73977.399999999994</v>
      </c>
      <c r="P4759">
        <v>0</v>
      </c>
      <c r="Q4759">
        <v>47401.52</v>
      </c>
      <c r="R4759">
        <v>0</v>
      </c>
      <c r="S4759">
        <v>93060.79</v>
      </c>
    </row>
    <row r="4760" spans="1:19" x14ac:dyDescent="0.35">
      <c r="A4760">
        <v>2024</v>
      </c>
      <c r="B4760" t="s">
        <v>5826</v>
      </c>
      <c r="C4760">
        <v>41</v>
      </c>
      <c r="D4760">
        <v>2</v>
      </c>
      <c r="E4760">
        <v>10</v>
      </c>
      <c r="F4760" t="s">
        <v>5827</v>
      </c>
      <c r="G4760" t="s">
        <v>5828</v>
      </c>
      <c r="H4760">
        <v>7</v>
      </c>
      <c r="I4760">
        <v>102086</v>
      </c>
      <c r="J4760">
        <v>840</v>
      </c>
      <c r="K4760" t="s">
        <v>7337</v>
      </c>
      <c r="L4760">
        <v>0</v>
      </c>
      <c r="M4760" t="s">
        <v>5520</v>
      </c>
      <c r="N4760">
        <v>380323.45</v>
      </c>
      <c r="O4760">
        <v>130026.54</v>
      </c>
      <c r="P4760">
        <v>0</v>
      </c>
      <c r="Q4760">
        <v>271141.19</v>
      </c>
      <c r="R4760">
        <v>0</v>
      </c>
      <c r="S4760">
        <v>239208.8</v>
      </c>
    </row>
    <row r="4761" spans="1:19" x14ac:dyDescent="0.35">
      <c r="A4761">
        <v>2024</v>
      </c>
      <c r="B4761" t="s">
        <v>5558</v>
      </c>
      <c r="C4761">
        <v>42</v>
      </c>
      <c r="D4761">
        <v>2</v>
      </c>
      <c r="E4761">
        <v>1</v>
      </c>
      <c r="F4761" t="s">
        <v>681</v>
      </c>
      <c r="G4761" t="s">
        <v>6204</v>
      </c>
      <c r="H4761">
        <v>7</v>
      </c>
      <c r="I4761">
        <v>102086</v>
      </c>
      <c r="J4761">
        <v>840</v>
      </c>
      <c r="K4761" t="s">
        <v>7337</v>
      </c>
      <c r="L4761">
        <v>0</v>
      </c>
      <c r="M4761" t="s">
        <v>5520</v>
      </c>
      <c r="N4761">
        <v>113497.53</v>
      </c>
      <c r="O4761">
        <v>32858.67</v>
      </c>
      <c r="P4761">
        <v>0</v>
      </c>
      <c r="Q4761">
        <v>16725.52</v>
      </c>
      <c r="R4761">
        <v>0</v>
      </c>
      <c r="S4761">
        <v>129630.68</v>
      </c>
    </row>
    <row r="4762" spans="1:19" x14ac:dyDescent="0.35">
      <c r="A4762">
        <v>2024</v>
      </c>
      <c r="B4762" t="s">
        <v>5558</v>
      </c>
      <c r="C4762">
        <v>42</v>
      </c>
      <c r="D4762">
        <v>2</v>
      </c>
      <c r="E4762">
        <v>2</v>
      </c>
      <c r="F4762" t="s">
        <v>682</v>
      </c>
      <c r="G4762" t="s">
        <v>6614</v>
      </c>
      <c r="H4762">
        <v>7</v>
      </c>
      <c r="I4762">
        <v>102086</v>
      </c>
      <c r="J4762">
        <v>6</v>
      </c>
      <c r="K4762" t="s">
        <v>7336</v>
      </c>
      <c r="L4762">
        <v>0</v>
      </c>
      <c r="M4762" t="s">
        <v>5520</v>
      </c>
      <c r="N4762">
        <v>4546.0200000000004</v>
      </c>
      <c r="O4762">
        <v>1585.5</v>
      </c>
      <c r="P4762">
        <v>0</v>
      </c>
      <c r="Q4762">
        <v>0</v>
      </c>
      <c r="R4762">
        <v>0</v>
      </c>
      <c r="S4762">
        <v>6131.52</v>
      </c>
    </row>
    <row r="4763" spans="1:19" x14ac:dyDescent="0.35">
      <c r="A4763">
        <v>2024</v>
      </c>
      <c r="B4763" t="s">
        <v>5558</v>
      </c>
      <c r="C4763">
        <v>42</v>
      </c>
      <c r="D4763">
        <v>2</v>
      </c>
      <c r="E4763">
        <v>3</v>
      </c>
      <c r="F4763" t="s">
        <v>369</v>
      </c>
      <c r="G4763" t="s">
        <v>6479</v>
      </c>
      <c r="H4763">
        <v>7</v>
      </c>
      <c r="I4763">
        <v>102086</v>
      </c>
      <c r="J4763">
        <v>5</v>
      </c>
      <c r="K4763" t="s">
        <v>7336</v>
      </c>
      <c r="L4763">
        <v>0</v>
      </c>
      <c r="M4763" t="s">
        <v>5520</v>
      </c>
      <c r="N4763">
        <v>11269.27</v>
      </c>
      <c r="O4763">
        <v>3129.88</v>
      </c>
      <c r="P4763">
        <v>0</v>
      </c>
      <c r="Q4763">
        <v>5510.5</v>
      </c>
      <c r="R4763">
        <v>0</v>
      </c>
      <c r="S4763">
        <v>8888.65</v>
      </c>
    </row>
    <row r="4764" spans="1:19" x14ac:dyDescent="0.35">
      <c r="A4764">
        <v>2024</v>
      </c>
      <c r="B4764" t="s">
        <v>5558</v>
      </c>
      <c r="C4764">
        <v>42</v>
      </c>
      <c r="D4764">
        <v>2</v>
      </c>
      <c r="E4764">
        <v>4</v>
      </c>
      <c r="F4764" t="s">
        <v>527</v>
      </c>
      <c r="G4764" t="s">
        <v>7072</v>
      </c>
      <c r="H4764">
        <v>7</v>
      </c>
      <c r="I4764">
        <v>102086</v>
      </c>
      <c r="J4764">
        <v>840</v>
      </c>
      <c r="K4764" t="s">
        <v>7337</v>
      </c>
      <c r="L4764">
        <v>0</v>
      </c>
      <c r="M4764" t="s">
        <v>5520</v>
      </c>
      <c r="N4764">
        <v>17464.64</v>
      </c>
      <c r="O4764">
        <v>0</v>
      </c>
      <c r="P4764">
        <v>0</v>
      </c>
      <c r="Q4764">
        <v>10225.870000000001</v>
      </c>
      <c r="R4764">
        <v>0</v>
      </c>
      <c r="S4764">
        <v>7238.77</v>
      </c>
    </row>
    <row r="4765" spans="1:19" x14ac:dyDescent="0.35">
      <c r="A4765">
        <v>2024</v>
      </c>
      <c r="B4765" t="s">
        <v>5558</v>
      </c>
      <c r="C4765">
        <v>42</v>
      </c>
      <c r="D4765">
        <v>2</v>
      </c>
      <c r="E4765">
        <v>5</v>
      </c>
      <c r="F4765" t="s">
        <v>683</v>
      </c>
      <c r="G4765" t="s">
        <v>5559</v>
      </c>
      <c r="H4765">
        <v>7</v>
      </c>
      <c r="I4765">
        <v>102086</v>
      </c>
      <c r="J4765">
        <v>840</v>
      </c>
      <c r="K4765" t="s">
        <v>7337</v>
      </c>
      <c r="L4765">
        <v>0</v>
      </c>
      <c r="M4765" t="s">
        <v>5520</v>
      </c>
      <c r="N4765">
        <v>68923.929999999993</v>
      </c>
      <c r="O4765">
        <v>14905.43</v>
      </c>
      <c r="P4765">
        <v>0</v>
      </c>
      <c r="Q4765">
        <v>6391.12</v>
      </c>
      <c r="R4765">
        <v>0</v>
      </c>
      <c r="S4765">
        <v>77438.240000000005</v>
      </c>
    </row>
    <row r="4766" spans="1:19" x14ac:dyDescent="0.35">
      <c r="A4766">
        <v>2024</v>
      </c>
      <c r="B4766" t="s">
        <v>5558</v>
      </c>
      <c r="C4766">
        <v>42</v>
      </c>
      <c r="D4766">
        <v>2</v>
      </c>
      <c r="E4766">
        <v>6</v>
      </c>
      <c r="F4766" t="s">
        <v>684</v>
      </c>
      <c r="G4766" t="s">
        <v>6615</v>
      </c>
      <c r="H4766">
        <v>7</v>
      </c>
      <c r="I4766">
        <v>102086</v>
      </c>
      <c r="J4766">
        <v>5</v>
      </c>
      <c r="K4766" t="s">
        <v>7336</v>
      </c>
      <c r="L4766">
        <v>0</v>
      </c>
      <c r="M4766" t="s">
        <v>5520</v>
      </c>
      <c r="N4766">
        <v>38550.21</v>
      </c>
      <c r="O4766">
        <v>6369.11</v>
      </c>
      <c r="P4766">
        <v>0</v>
      </c>
      <c r="Q4766">
        <v>4788.04</v>
      </c>
      <c r="R4766">
        <v>0</v>
      </c>
      <c r="S4766">
        <v>40131.279999999999</v>
      </c>
    </row>
    <row r="4767" spans="1:19" x14ac:dyDescent="0.35">
      <c r="A4767">
        <v>2024</v>
      </c>
      <c r="B4767" t="s">
        <v>5558</v>
      </c>
      <c r="C4767">
        <v>42</v>
      </c>
      <c r="D4767">
        <v>2</v>
      </c>
      <c r="E4767">
        <v>9</v>
      </c>
      <c r="F4767" t="s">
        <v>125</v>
      </c>
      <c r="G4767" t="s">
        <v>6819</v>
      </c>
      <c r="H4767">
        <v>7</v>
      </c>
      <c r="I4767">
        <v>102086</v>
      </c>
      <c r="J4767">
        <v>840</v>
      </c>
      <c r="K4767" t="s">
        <v>7337</v>
      </c>
      <c r="L4767">
        <v>0</v>
      </c>
      <c r="M4767" t="s">
        <v>5520</v>
      </c>
      <c r="N4767">
        <v>126296.32000000001</v>
      </c>
      <c r="O4767">
        <v>19308.22</v>
      </c>
      <c r="P4767">
        <v>0</v>
      </c>
      <c r="Q4767">
        <v>17612.71</v>
      </c>
      <c r="R4767">
        <v>0</v>
      </c>
      <c r="S4767">
        <v>127991.83</v>
      </c>
    </row>
    <row r="4768" spans="1:19" x14ac:dyDescent="0.35">
      <c r="A4768">
        <v>2024</v>
      </c>
      <c r="B4768" t="s">
        <v>5558</v>
      </c>
      <c r="C4768">
        <v>42</v>
      </c>
      <c r="D4768">
        <v>2</v>
      </c>
      <c r="E4768">
        <v>10</v>
      </c>
      <c r="F4768" t="s">
        <v>687</v>
      </c>
      <c r="G4768" t="s">
        <v>6206</v>
      </c>
      <c r="H4768">
        <v>7</v>
      </c>
      <c r="I4768">
        <v>102086</v>
      </c>
      <c r="J4768">
        <v>840</v>
      </c>
      <c r="K4768" t="s">
        <v>7337</v>
      </c>
      <c r="L4768">
        <v>0</v>
      </c>
      <c r="M4768" t="s">
        <v>5520</v>
      </c>
      <c r="N4768">
        <v>15043.3</v>
      </c>
      <c r="O4768">
        <v>21061.23</v>
      </c>
      <c r="P4768">
        <v>0</v>
      </c>
      <c r="Q4768">
        <v>15003.25</v>
      </c>
      <c r="R4768">
        <v>0</v>
      </c>
      <c r="S4768">
        <v>21101.279999999999</v>
      </c>
    </row>
    <row r="4769" spans="1:19" x14ac:dyDescent="0.35">
      <c r="A4769">
        <v>2024</v>
      </c>
      <c r="B4769" t="s">
        <v>5561</v>
      </c>
      <c r="C4769">
        <v>43</v>
      </c>
      <c r="D4769">
        <v>2</v>
      </c>
      <c r="E4769">
        <v>1</v>
      </c>
      <c r="F4769" t="s">
        <v>354</v>
      </c>
      <c r="G4769" t="s">
        <v>6207</v>
      </c>
      <c r="H4769">
        <v>7</v>
      </c>
      <c r="I4769">
        <v>102086</v>
      </c>
      <c r="J4769">
        <v>840</v>
      </c>
      <c r="K4769" t="s">
        <v>7337</v>
      </c>
      <c r="L4769">
        <v>0</v>
      </c>
      <c r="M4769" t="s">
        <v>5520</v>
      </c>
      <c r="N4769">
        <v>61494.53</v>
      </c>
      <c r="O4769">
        <v>14432.49</v>
      </c>
      <c r="P4769">
        <v>0</v>
      </c>
      <c r="Q4769">
        <v>2073.4699999999998</v>
      </c>
      <c r="R4769">
        <v>0</v>
      </c>
      <c r="S4769">
        <v>73853.55</v>
      </c>
    </row>
    <row r="4770" spans="1:19" x14ac:dyDescent="0.35">
      <c r="A4770">
        <v>2024</v>
      </c>
      <c r="B4770" t="s">
        <v>5561</v>
      </c>
      <c r="C4770">
        <v>43</v>
      </c>
      <c r="D4770">
        <v>2</v>
      </c>
      <c r="E4770">
        <v>2</v>
      </c>
      <c r="F4770" t="s">
        <v>688</v>
      </c>
      <c r="G4770" t="s">
        <v>6208</v>
      </c>
      <c r="H4770">
        <v>7</v>
      </c>
      <c r="I4770">
        <v>102086</v>
      </c>
      <c r="J4770">
        <v>840</v>
      </c>
      <c r="K4770" t="s">
        <v>7337</v>
      </c>
      <c r="L4770">
        <v>0</v>
      </c>
      <c r="M4770" t="s">
        <v>5520</v>
      </c>
      <c r="N4770">
        <v>30241.13</v>
      </c>
      <c r="O4770">
        <v>0</v>
      </c>
      <c r="P4770">
        <v>0</v>
      </c>
      <c r="Q4770">
        <v>100</v>
      </c>
      <c r="R4770">
        <v>0</v>
      </c>
      <c r="S4770">
        <v>30141.13</v>
      </c>
    </row>
    <row r="4771" spans="1:19" x14ac:dyDescent="0.35">
      <c r="A4771">
        <v>2024</v>
      </c>
      <c r="B4771" t="s">
        <v>5561</v>
      </c>
      <c r="C4771">
        <v>43</v>
      </c>
      <c r="D4771">
        <v>2</v>
      </c>
      <c r="E4771">
        <v>3</v>
      </c>
      <c r="F4771" t="s">
        <v>555</v>
      </c>
      <c r="G4771" t="s">
        <v>6430</v>
      </c>
      <c r="H4771">
        <v>7</v>
      </c>
      <c r="I4771">
        <v>102086</v>
      </c>
      <c r="J4771">
        <v>840</v>
      </c>
      <c r="K4771" t="s">
        <v>7337</v>
      </c>
      <c r="L4771">
        <v>0</v>
      </c>
      <c r="M4771" t="s">
        <v>5520</v>
      </c>
      <c r="N4771">
        <v>58063.61</v>
      </c>
      <c r="O4771">
        <v>1023.29</v>
      </c>
      <c r="P4771">
        <v>0</v>
      </c>
      <c r="Q4771">
        <v>1611.77</v>
      </c>
      <c r="R4771">
        <v>0</v>
      </c>
      <c r="S4771">
        <v>57475.13</v>
      </c>
    </row>
    <row r="4772" spans="1:19" x14ac:dyDescent="0.35">
      <c r="A4772">
        <v>2024</v>
      </c>
      <c r="B4772" t="s">
        <v>5561</v>
      </c>
      <c r="C4772">
        <v>43</v>
      </c>
      <c r="D4772">
        <v>2</v>
      </c>
      <c r="E4772">
        <v>4</v>
      </c>
      <c r="F4772" t="s">
        <v>369</v>
      </c>
      <c r="G4772" t="s">
        <v>6014</v>
      </c>
      <c r="H4772">
        <v>7</v>
      </c>
      <c r="I4772">
        <v>102086</v>
      </c>
      <c r="J4772">
        <v>8</v>
      </c>
      <c r="K4772" t="s">
        <v>7336</v>
      </c>
      <c r="L4772">
        <v>0</v>
      </c>
      <c r="M4772" t="s">
        <v>5520</v>
      </c>
      <c r="N4772">
        <v>123708.79</v>
      </c>
      <c r="O4772">
        <v>829.1</v>
      </c>
      <c r="P4772">
        <v>0</v>
      </c>
      <c r="Q4772">
        <v>7926.6</v>
      </c>
      <c r="R4772">
        <v>0</v>
      </c>
      <c r="S4772">
        <v>116611.29</v>
      </c>
    </row>
    <row r="4773" spans="1:19" x14ac:dyDescent="0.35">
      <c r="A4773">
        <v>2024</v>
      </c>
      <c r="B4773" t="s">
        <v>5561</v>
      </c>
      <c r="C4773">
        <v>43</v>
      </c>
      <c r="D4773">
        <v>2</v>
      </c>
      <c r="E4773">
        <v>6</v>
      </c>
      <c r="F4773" t="s">
        <v>254</v>
      </c>
      <c r="G4773" t="s">
        <v>6015</v>
      </c>
      <c r="H4773">
        <v>7</v>
      </c>
      <c r="I4773">
        <v>102086</v>
      </c>
      <c r="J4773">
        <v>840</v>
      </c>
      <c r="K4773" t="s">
        <v>7337</v>
      </c>
      <c r="L4773">
        <v>0</v>
      </c>
      <c r="M4773" t="s">
        <v>5520</v>
      </c>
      <c r="N4773">
        <v>41074.49</v>
      </c>
      <c r="O4773">
        <v>0</v>
      </c>
      <c r="P4773">
        <v>0</v>
      </c>
      <c r="Q4773">
        <v>7907.13</v>
      </c>
      <c r="R4773">
        <v>0</v>
      </c>
      <c r="S4773">
        <v>33167.360000000001</v>
      </c>
    </row>
    <row r="4774" spans="1:19" x14ac:dyDescent="0.35">
      <c r="A4774">
        <v>2024</v>
      </c>
      <c r="B4774" t="s">
        <v>5561</v>
      </c>
      <c r="C4774">
        <v>43</v>
      </c>
      <c r="D4774">
        <v>2</v>
      </c>
      <c r="E4774">
        <v>7</v>
      </c>
      <c r="F4774" t="s">
        <v>308</v>
      </c>
      <c r="G4774" t="s">
        <v>6016</v>
      </c>
      <c r="H4774">
        <v>7</v>
      </c>
      <c r="I4774">
        <v>102086</v>
      </c>
      <c r="J4774">
        <v>840</v>
      </c>
      <c r="K4774" t="s">
        <v>7337</v>
      </c>
      <c r="L4774">
        <v>0</v>
      </c>
      <c r="M4774" t="s">
        <v>5520</v>
      </c>
      <c r="N4774">
        <v>17019.650000000001</v>
      </c>
      <c r="O4774">
        <v>5276.63</v>
      </c>
      <c r="P4774">
        <v>0</v>
      </c>
      <c r="Q4774">
        <v>3372.51</v>
      </c>
      <c r="R4774">
        <v>0</v>
      </c>
      <c r="S4774">
        <v>18923.77</v>
      </c>
    </row>
    <row r="4775" spans="1:19" x14ac:dyDescent="0.35">
      <c r="A4775">
        <v>2024</v>
      </c>
      <c r="B4775" t="s">
        <v>5561</v>
      </c>
      <c r="C4775">
        <v>43</v>
      </c>
      <c r="D4775">
        <v>2</v>
      </c>
      <c r="E4775">
        <v>8</v>
      </c>
      <c r="F4775" t="s">
        <v>262</v>
      </c>
      <c r="G4775" t="s">
        <v>6747</v>
      </c>
      <c r="H4775">
        <v>7</v>
      </c>
      <c r="I4775">
        <v>102086</v>
      </c>
      <c r="J4775">
        <v>840</v>
      </c>
      <c r="K4775" t="s">
        <v>7337</v>
      </c>
      <c r="L4775">
        <v>0</v>
      </c>
      <c r="M4775" t="s">
        <v>5520</v>
      </c>
      <c r="N4775">
        <v>23441.47</v>
      </c>
      <c r="O4775">
        <v>6965.16</v>
      </c>
      <c r="P4775">
        <v>0</v>
      </c>
      <c r="Q4775">
        <v>1217.73</v>
      </c>
      <c r="R4775">
        <v>0</v>
      </c>
      <c r="S4775">
        <v>29188.9</v>
      </c>
    </row>
    <row r="4776" spans="1:19" x14ac:dyDescent="0.35">
      <c r="A4776">
        <v>2024</v>
      </c>
      <c r="B4776" t="s">
        <v>5561</v>
      </c>
      <c r="C4776">
        <v>43</v>
      </c>
      <c r="D4776">
        <v>2</v>
      </c>
      <c r="E4776">
        <v>9</v>
      </c>
      <c r="F4776" t="s">
        <v>689</v>
      </c>
      <c r="G4776" t="s">
        <v>6017</v>
      </c>
      <c r="H4776">
        <v>7</v>
      </c>
      <c r="I4776">
        <v>102086</v>
      </c>
      <c r="J4776">
        <v>840</v>
      </c>
      <c r="K4776" t="s">
        <v>7337</v>
      </c>
      <c r="L4776">
        <v>0</v>
      </c>
      <c r="M4776" t="s">
        <v>5520</v>
      </c>
      <c r="N4776">
        <v>282750.49</v>
      </c>
      <c r="O4776">
        <v>8126.14</v>
      </c>
      <c r="P4776">
        <v>0</v>
      </c>
      <c r="Q4776">
        <v>102061.47</v>
      </c>
      <c r="R4776">
        <v>0</v>
      </c>
      <c r="S4776">
        <v>188815.16</v>
      </c>
    </row>
    <row r="4777" spans="1:19" x14ac:dyDescent="0.35">
      <c r="A4777">
        <v>2024</v>
      </c>
      <c r="B4777" t="s">
        <v>5561</v>
      </c>
      <c r="C4777">
        <v>43</v>
      </c>
      <c r="D4777">
        <v>2</v>
      </c>
      <c r="E4777">
        <v>10</v>
      </c>
      <c r="F4777" t="s">
        <v>633</v>
      </c>
      <c r="G4777" t="s">
        <v>6210</v>
      </c>
      <c r="H4777">
        <v>7</v>
      </c>
      <c r="I4777">
        <v>102086</v>
      </c>
      <c r="J4777">
        <v>840</v>
      </c>
      <c r="K4777" t="s">
        <v>7337</v>
      </c>
      <c r="L4777">
        <v>0</v>
      </c>
      <c r="M4777" t="s">
        <v>5520</v>
      </c>
      <c r="N4777">
        <v>12525.84</v>
      </c>
      <c r="O4777">
        <v>489.55</v>
      </c>
      <c r="P4777">
        <v>0</v>
      </c>
      <c r="Q4777">
        <v>200</v>
      </c>
      <c r="R4777">
        <v>0</v>
      </c>
      <c r="S4777">
        <v>12815.39</v>
      </c>
    </row>
    <row r="4778" spans="1:19" x14ac:dyDescent="0.35">
      <c r="A4778">
        <v>2024</v>
      </c>
      <c r="B4778" t="s">
        <v>5561</v>
      </c>
      <c r="C4778">
        <v>43</v>
      </c>
      <c r="D4778">
        <v>2</v>
      </c>
      <c r="E4778">
        <v>11</v>
      </c>
      <c r="F4778" t="s">
        <v>690</v>
      </c>
      <c r="G4778" t="s">
        <v>6616</v>
      </c>
      <c r="H4778">
        <v>7</v>
      </c>
      <c r="I4778">
        <v>102086</v>
      </c>
      <c r="J4778">
        <v>840</v>
      </c>
      <c r="K4778" t="s">
        <v>7337</v>
      </c>
      <c r="L4778">
        <v>0</v>
      </c>
      <c r="M4778" t="s">
        <v>5520</v>
      </c>
      <c r="N4778">
        <v>8454.25</v>
      </c>
      <c r="O4778">
        <v>0</v>
      </c>
      <c r="P4778">
        <v>0</v>
      </c>
      <c r="Q4778">
        <v>1700</v>
      </c>
      <c r="R4778">
        <v>0</v>
      </c>
      <c r="S4778">
        <v>6754.25</v>
      </c>
    </row>
    <row r="4779" spans="1:19" x14ac:dyDescent="0.35">
      <c r="A4779">
        <v>2024</v>
      </c>
      <c r="B4779" t="s">
        <v>5561</v>
      </c>
      <c r="C4779">
        <v>43</v>
      </c>
      <c r="D4779">
        <v>2</v>
      </c>
      <c r="E4779">
        <v>12</v>
      </c>
      <c r="F4779" t="s">
        <v>691</v>
      </c>
      <c r="G4779" t="s">
        <v>5836</v>
      </c>
      <c r="H4779">
        <v>7</v>
      </c>
      <c r="I4779">
        <v>102086</v>
      </c>
      <c r="J4779">
        <v>840</v>
      </c>
      <c r="K4779" t="s">
        <v>7337</v>
      </c>
      <c r="L4779">
        <v>0</v>
      </c>
      <c r="M4779" t="s">
        <v>5520</v>
      </c>
      <c r="N4779">
        <v>26367.67</v>
      </c>
      <c r="O4779">
        <v>863.74</v>
      </c>
      <c r="P4779">
        <v>0</v>
      </c>
      <c r="Q4779">
        <v>1408.89</v>
      </c>
      <c r="R4779">
        <v>0</v>
      </c>
      <c r="S4779">
        <v>25822.52</v>
      </c>
    </row>
    <row r="4780" spans="1:19" x14ac:dyDescent="0.35">
      <c r="A4780">
        <v>2024</v>
      </c>
      <c r="B4780" t="s">
        <v>5561</v>
      </c>
      <c r="C4780">
        <v>43</v>
      </c>
      <c r="D4780">
        <v>2</v>
      </c>
      <c r="E4780">
        <v>14</v>
      </c>
      <c r="F4780" t="s">
        <v>692</v>
      </c>
      <c r="G4780" t="s">
        <v>6792</v>
      </c>
      <c r="H4780">
        <v>7</v>
      </c>
      <c r="I4780">
        <v>102086</v>
      </c>
      <c r="J4780">
        <v>7</v>
      </c>
      <c r="K4780" t="s">
        <v>7336</v>
      </c>
      <c r="L4780">
        <v>0</v>
      </c>
      <c r="M4780" t="s">
        <v>5520</v>
      </c>
      <c r="N4780">
        <v>131207.67000000001</v>
      </c>
      <c r="O4780">
        <v>112835.39</v>
      </c>
      <c r="P4780">
        <v>0</v>
      </c>
      <c r="Q4780">
        <v>42385.68</v>
      </c>
      <c r="R4780">
        <v>0</v>
      </c>
      <c r="S4780">
        <v>201657.38</v>
      </c>
    </row>
    <row r="4781" spans="1:19" x14ac:dyDescent="0.35">
      <c r="A4781">
        <v>2024</v>
      </c>
      <c r="B4781" t="s">
        <v>5561</v>
      </c>
      <c r="C4781">
        <v>43</v>
      </c>
      <c r="D4781">
        <v>2</v>
      </c>
      <c r="E4781">
        <v>15</v>
      </c>
      <c r="F4781" t="s">
        <v>455</v>
      </c>
      <c r="G4781" t="s">
        <v>6211</v>
      </c>
      <c r="H4781">
        <v>7</v>
      </c>
      <c r="I4781">
        <v>102086</v>
      </c>
      <c r="J4781">
        <v>840</v>
      </c>
      <c r="K4781" t="s">
        <v>7337</v>
      </c>
      <c r="L4781">
        <v>0</v>
      </c>
      <c r="M4781" t="s">
        <v>5520</v>
      </c>
      <c r="N4781">
        <v>54480.14</v>
      </c>
      <c r="O4781">
        <v>24347.02</v>
      </c>
      <c r="P4781">
        <v>0</v>
      </c>
      <c r="Q4781">
        <v>19408.89</v>
      </c>
      <c r="R4781">
        <v>0</v>
      </c>
      <c r="S4781">
        <v>59418.27</v>
      </c>
    </row>
    <row r="4782" spans="1:19" x14ac:dyDescent="0.35">
      <c r="A4782">
        <v>2024</v>
      </c>
      <c r="B4782" t="s">
        <v>5561</v>
      </c>
      <c r="C4782">
        <v>43</v>
      </c>
      <c r="D4782">
        <v>2</v>
      </c>
      <c r="E4782">
        <v>16</v>
      </c>
      <c r="F4782" t="s">
        <v>125</v>
      </c>
      <c r="G4782" t="s">
        <v>6212</v>
      </c>
      <c r="H4782">
        <v>7</v>
      </c>
      <c r="I4782">
        <v>102086</v>
      </c>
      <c r="J4782">
        <v>840</v>
      </c>
      <c r="K4782" t="s">
        <v>7337</v>
      </c>
      <c r="L4782">
        <v>0</v>
      </c>
      <c r="M4782" t="s">
        <v>5520</v>
      </c>
      <c r="N4782">
        <v>52182.32</v>
      </c>
      <c r="O4782">
        <v>33004.9</v>
      </c>
      <c r="P4782">
        <v>0</v>
      </c>
      <c r="Q4782">
        <v>20556.72</v>
      </c>
      <c r="R4782">
        <v>0</v>
      </c>
      <c r="S4782">
        <v>64630.5</v>
      </c>
    </row>
    <row r="4783" spans="1:19" x14ac:dyDescent="0.35">
      <c r="A4783">
        <v>2024</v>
      </c>
      <c r="B4783" t="s">
        <v>5561</v>
      </c>
      <c r="C4783">
        <v>43</v>
      </c>
      <c r="D4783">
        <v>2</v>
      </c>
      <c r="E4783">
        <v>17</v>
      </c>
      <c r="F4783" t="s">
        <v>351</v>
      </c>
      <c r="G4783" t="s">
        <v>7073</v>
      </c>
      <c r="H4783">
        <v>7</v>
      </c>
      <c r="I4783">
        <v>102086</v>
      </c>
      <c r="J4783">
        <v>840</v>
      </c>
      <c r="K4783" t="s">
        <v>7337</v>
      </c>
      <c r="L4783">
        <v>0</v>
      </c>
      <c r="M4783" t="s">
        <v>5520</v>
      </c>
      <c r="N4783">
        <v>777862.43</v>
      </c>
      <c r="O4783">
        <v>450</v>
      </c>
      <c r="P4783">
        <v>0</v>
      </c>
      <c r="Q4783">
        <v>78069.72</v>
      </c>
      <c r="R4783">
        <v>0</v>
      </c>
      <c r="S4783">
        <v>700242.71</v>
      </c>
    </row>
    <row r="4784" spans="1:19" x14ac:dyDescent="0.35">
      <c r="A4784">
        <v>2024</v>
      </c>
      <c r="B4784" t="s">
        <v>5548</v>
      </c>
      <c r="C4784">
        <v>44</v>
      </c>
      <c r="D4784">
        <v>2</v>
      </c>
      <c r="E4784">
        <v>2</v>
      </c>
      <c r="F4784" t="s">
        <v>354</v>
      </c>
      <c r="G4784" t="s">
        <v>6018</v>
      </c>
      <c r="H4784">
        <v>7</v>
      </c>
      <c r="I4784">
        <v>102086</v>
      </c>
      <c r="J4784">
        <v>840</v>
      </c>
      <c r="K4784" t="s">
        <v>7337</v>
      </c>
      <c r="L4784">
        <v>0</v>
      </c>
      <c r="M4784" t="s">
        <v>5520</v>
      </c>
      <c r="N4784">
        <v>40947.629999999997</v>
      </c>
      <c r="O4784">
        <v>25308.67</v>
      </c>
      <c r="P4784">
        <v>0</v>
      </c>
      <c r="Q4784">
        <v>26838.5</v>
      </c>
      <c r="R4784">
        <v>0</v>
      </c>
      <c r="S4784">
        <v>39417.800000000003</v>
      </c>
    </row>
    <row r="4785" spans="1:19" x14ac:dyDescent="0.35">
      <c r="A4785">
        <v>2024</v>
      </c>
      <c r="B4785" t="s">
        <v>5548</v>
      </c>
      <c r="C4785">
        <v>44</v>
      </c>
      <c r="D4785">
        <v>2</v>
      </c>
      <c r="E4785">
        <v>3</v>
      </c>
      <c r="F4785" t="s">
        <v>694</v>
      </c>
      <c r="G4785" t="s">
        <v>5847</v>
      </c>
      <c r="H4785">
        <v>7</v>
      </c>
      <c r="I4785">
        <v>102086</v>
      </c>
      <c r="J4785">
        <v>840</v>
      </c>
      <c r="K4785" t="s">
        <v>7337</v>
      </c>
      <c r="L4785">
        <v>0</v>
      </c>
      <c r="M4785" t="s">
        <v>5520</v>
      </c>
      <c r="N4785">
        <v>33877.01</v>
      </c>
      <c r="O4785">
        <v>13209.84</v>
      </c>
      <c r="P4785">
        <v>0</v>
      </c>
      <c r="Q4785">
        <v>3950.49</v>
      </c>
      <c r="R4785">
        <v>0</v>
      </c>
      <c r="S4785">
        <v>43136.36</v>
      </c>
    </row>
    <row r="4786" spans="1:19" x14ac:dyDescent="0.35">
      <c r="A4786">
        <v>2024</v>
      </c>
      <c r="B4786" t="s">
        <v>5548</v>
      </c>
      <c r="C4786">
        <v>44</v>
      </c>
      <c r="D4786">
        <v>2</v>
      </c>
      <c r="E4786">
        <v>4</v>
      </c>
      <c r="F4786" t="s">
        <v>695</v>
      </c>
      <c r="G4786" t="s">
        <v>6019</v>
      </c>
      <c r="H4786">
        <v>7</v>
      </c>
      <c r="I4786">
        <v>102086</v>
      </c>
      <c r="J4786">
        <v>6</v>
      </c>
      <c r="K4786" t="s">
        <v>7336</v>
      </c>
      <c r="L4786">
        <v>0</v>
      </c>
      <c r="M4786" t="s">
        <v>5520</v>
      </c>
      <c r="N4786">
        <v>26324.43</v>
      </c>
      <c r="O4786">
        <v>14063.68</v>
      </c>
      <c r="P4786">
        <v>0</v>
      </c>
      <c r="Q4786">
        <v>600</v>
      </c>
      <c r="R4786">
        <v>0</v>
      </c>
      <c r="S4786">
        <v>39788.11</v>
      </c>
    </row>
    <row r="4787" spans="1:19" x14ac:dyDescent="0.35">
      <c r="A4787">
        <v>2024</v>
      </c>
      <c r="B4787" t="s">
        <v>5548</v>
      </c>
      <c r="C4787">
        <v>44</v>
      </c>
      <c r="D4787">
        <v>2</v>
      </c>
      <c r="E4787">
        <v>5</v>
      </c>
      <c r="F4787" t="s">
        <v>696</v>
      </c>
      <c r="G4787" t="s">
        <v>6617</v>
      </c>
      <c r="H4787">
        <v>7</v>
      </c>
      <c r="I4787">
        <v>102086</v>
      </c>
      <c r="J4787">
        <v>5</v>
      </c>
      <c r="K4787" t="s">
        <v>7336</v>
      </c>
      <c r="L4787">
        <v>0</v>
      </c>
      <c r="M4787" t="s">
        <v>5520</v>
      </c>
      <c r="N4787">
        <v>21621.98</v>
      </c>
      <c r="O4787">
        <v>3855.43</v>
      </c>
      <c r="P4787">
        <v>0</v>
      </c>
      <c r="Q4787">
        <v>3586.5</v>
      </c>
      <c r="R4787">
        <v>0</v>
      </c>
      <c r="S4787">
        <v>21890.91</v>
      </c>
    </row>
    <row r="4788" spans="1:19" x14ac:dyDescent="0.35">
      <c r="A4788">
        <v>2024</v>
      </c>
      <c r="B4788" t="s">
        <v>5548</v>
      </c>
      <c r="C4788">
        <v>44</v>
      </c>
      <c r="D4788">
        <v>2</v>
      </c>
      <c r="E4788">
        <v>6</v>
      </c>
      <c r="F4788" t="s">
        <v>527</v>
      </c>
      <c r="G4788" t="s">
        <v>5549</v>
      </c>
      <c r="H4788">
        <v>7</v>
      </c>
      <c r="I4788">
        <v>102086</v>
      </c>
      <c r="J4788">
        <v>840</v>
      </c>
      <c r="K4788" t="s">
        <v>7336</v>
      </c>
      <c r="L4788">
        <v>0</v>
      </c>
      <c r="M4788" t="s">
        <v>5520</v>
      </c>
      <c r="N4788">
        <v>58732.14</v>
      </c>
      <c r="O4788">
        <v>12319.74</v>
      </c>
      <c r="P4788">
        <v>0</v>
      </c>
      <c r="Q4788">
        <v>4513.88</v>
      </c>
      <c r="R4788">
        <v>0</v>
      </c>
      <c r="S4788">
        <v>66538</v>
      </c>
    </row>
    <row r="4789" spans="1:19" x14ac:dyDescent="0.35">
      <c r="A4789">
        <v>2024</v>
      </c>
      <c r="B4789" t="s">
        <v>5548</v>
      </c>
      <c r="C4789">
        <v>44</v>
      </c>
      <c r="D4789">
        <v>2</v>
      </c>
      <c r="E4789">
        <v>7</v>
      </c>
      <c r="F4789" t="s">
        <v>697</v>
      </c>
      <c r="G4789" t="s">
        <v>6020</v>
      </c>
      <c r="H4789">
        <v>7</v>
      </c>
      <c r="I4789">
        <v>102086</v>
      </c>
      <c r="J4789">
        <v>7</v>
      </c>
      <c r="K4789" t="s">
        <v>7336</v>
      </c>
      <c r="L4789">
        <v>0</v>
      </c>
      <c r="M4789" t="s">
        <v>5520</v>
      </c>
      <c r="N4789">
        <v>14050.35</v>
      </c>
      <c r="O4789">
        <v>0</v>
      </c>
      <c r="P4789">
        <v>0</v>
      </c>
      <c r="Q4789">
        <v>0</v>
      </c>
      <c r="R4789">
        <v>0</v>
      </c>
      <c r="S4789">
        <v>14050.35</v>
      </c>
    </row>
    <row r="4790" spans="1:19" x14ac:dyDescent="0.35">
      <c r="A4790">
        <v>2024</v>
      </c>
      <c r="B4790" t="s">
        <v>5548</v>
      </c>
      <c r="C4790">
        <v>44</v>
      </c>
      <c r="D4790">
        <v>2</v>
      </c>
      <c r="E4790">
        <v>8</v>
      </c>
      <c r="F4790" t="s">
        <v>698</v>
      </c>
      <c r="G4790" t="s">
        <v>6021</v>
      </c>
      <c r="H4790">
        <v>7</v>
      </c>
      <c r="I4790">
        <v>102086</v>
      </c>
      <c r="J4790">
        <v>5</v>
      </c>
      <c r="K4790" t="s">
        <v>7336</v>
      </c>
      <c r="L4790">
        <v>0</v>
      </c>
      <c r="M4790" t="s">
        <v>5520</v>
      </c>
      <c r="N4790">
        <v>7640.34</v>
      </c>
      <c r="O4790">
        <v>7518.86</v>
      </c>
      <c r="P4790">
        <v>0</v>
      </c>
      <c r="Q4790">
        <v>5753.99</v>
      </c>
      <c r="R4790">
        <v>0</v>
      </c>
      <c r="S4790">
        <v>9405.2099999999991</v>
      </c>
    </row>
    <row r="4791" spans="1:19" x14ac:dyDescent="0.35">
      <c r="A4791">
        <v>2024</v>
      </c>
      <c r="B4791" t="s">
        <v>5548</v>
      </c>
      <c r="C4791">
        <v>44</v>
      </c>
      <c r="D4791">
        <v>2</v>
      </c>
      <c r="E4791">
        <v>9</v>
      </c>
      <c r="F4791" t="s">
        <v>699</v>
      </c>
      <c r="G4791" t="s">
        <v>6022</v>
      </c>
      <c r="H4791">
        <v>7</v>
      </c>
      <c r="I4791">
        <v>102086</v>
      </c>
      <c r="J4791">
        <v>6</v>
      </c>
      <c r="K4791" t="s">
        <v>7336</v>
      </c>
      <c r="L4791">
        <v>0</v>
      </c>
      <c r="M4791" t="s">
        <v>5520</v>
      </c>
      <c r="N4791">
        <v>30760.58</v>
      </c>
      <c r="O4791">
        <v>5373.74</v>
      </c>
      <c r="P4791">
        <v>0</v>
      </c>
      <c r="Q4791">
        <v>5826.85</v>
      </c>
      <c r="R4791">
        <v>0</v>
      </c>
      <c r="S4791">
        <v>30307.47</v>
      </c>
    </row>
    <row r="4792" spans="1:19" x14ac:dyDescent="0.35">
      <c r="A4792">
        <v>2024</v>
      </c>
      <c r="B4792" t="s">
        <v>5548</v>
      </c>
      <c r="C4792">
        <v>44</v>
      </c>
      <c r="D4792">
        <v>2</v>
      </c>
      <c r="E4792">
        <v>10</v>
      </c>
      <c r="F4792" t="s">
        <v>340</v>
      </c>
      <c r="G4792" t="s">
        <v>6023</v>
      </c>
      <c r="H4792">
        <v>7</v>
      </c>
      <c r="I4792">
        <v>102086</v>
      </c>
      <c r="J4792">
        <v>5</v>
      </c>
      <c r="K4792" t="s">
        <v>7336</v>
      </c>
      <c r="L4792">
        <v>0</v>
      </c>
      <c r="M4792" t="s">
        <v>5520</v>
      </c>
      <c r="N4792">
        <v>12523.98</v>
      </c>
      <c r="O4792">
        <v>2006.32</v>
      </c>
      <c r="P4792">
        <v>0</v>
      </c>
      <c r="Q4792">
        <v>624.48</v>
      </c>
      <c r="R4792">
        <v>0</v>
      </c>
      <c r="S4792">
        <v>13905.82</v>
      </c>
    </row>
    <row r="4793" spans="1:19" x14ac:dyDescent="0.35">
      <c r="A4793">
        <v>2024</v>
      </c>
      <c r="B4793" t="s">
        <v>5548</v>
      </c>
      <c r="C4793">
        <v>44</v>
      </c>
      <c r="D4793">
        <v>2</v>
      </c>
      <c r="E4793">
        <v>11</v>
      </c>
      <c r="F4793" t="s">
        <v>455</v>
      </c>
      <c r="G4793" t="s">
        <v>6024</v>
      </c>
      <c r="H4793">
        <v>7</v>
      </c>
      <c r="I4793">
        <v>102086</v>
      </c>
      <c r="J4793">
        <v>6</v>
      </c>
      <c r="K4793" t="s">
        <v>7336</v>
      </c>
      <c r="L4793">
        <v>0</v>
      </c>
      <c r="M4793" t="s">
        <v>5520</v>
      </c>
      <c r="N4793">
        <v>17736.48</v>
      </c>
      <c r="O4793">
        <v>3357.25</v>
      </c>
      <c r="P4793">
        <v>0</v>
      </c>
      <c r="Q4793">
        <v>2789.27</v>
      </c>
      <c r="R4793">
        <v>0</v>
      </c>
      <c r="S4793">
        <v>18304.46</v>
      </c>
    </row>
    <row r="4794" spans="1:19" x14ac:dyDescent="0.35">
      <c r="A4794">
        <v>2024</v>
      </c>
      <c r="B4794" t="s">
        <v>5717</v>
      </c>
      <c r="C4794">
        <v>45</v>
      </c>
      <c r="D4794">
        <v>2</v>
      </c>
      <c r="E4794">
        <v>2</v>
      </c>
      <c r="F4794" t="s">
        <v>294</v>
      </c>
      <c r="G4794" t="s">
        <v>6213</v>
      </c>
      <c r="H4794">
        <v>7</v>
      </c>
      <c r="I4794">
        <v>102086</v>
      </c>
      <c r="J4794">
        <v>840</v>
      </c>
      <c r="K4794" t="s">
        <v>7337</v>
      </c>
      <c r="L4794">
        <v>0</v>
      </c>
      <c r="M4794" t="s">
        <v>5520</v>
      </c>
      <c r="N4794">
        <v>85894.73</v>
      </c>
      <c r="O4794">
        <v>65645.05</v>
      </c>
      <c r="P4794">
        <v>0</v>
      </c>
      <c r="Q4794">
        <v>40152.550000000003</v>
      </c>
      <c r="R4794">
        <v>0</v>
      </c>
      <c r="S4794">
        <v>111387.23</v>
      </c>
    </row>
    <row r="4795" spans="1:19" x14ac:dyDescent="0.35">
      <c r="A4795">
        <v>2024</v>
      </c>
      <c r="B4795" t="s">
        <v>5717</v>
      </c>
      <c r="C4795">
        <v>45</v>
      </c>
      <c r="D4795">
        <v>2</v>
      </c>
      <c r="E4795">
        <v>3</v>
      </c>
      <c r="F4795" t="s">
        <v>391</v>
      </c>
      <c r="G4795" t="s">
        <v>6025</v>
      </c>
      <c r="H4795">
        <v>7</v>
      </c>
      <c r="I4795">
        <v>102086</v>
      </c>
      <c r="J4795">
        <v>5</v>
      </c>
      <c r="K4795" t="s">
        <v>7336</v>
      </c>
      <c r="L4795">
        <v>0</v>
      </c>
      <c r="M4795" t="s">
        <v>5520</v>
      </c>
      <c r="N4795">
        <v>865148.41</v>
      </c>
      <c r="O4795">
        <v>1482</v>
      </c>
      <c r="P4795">
        <v>0</v>
      </c>
      <c r="Q4795">
        <v>106070.09</v>
      </c>
      <c r="R4795">
        <v>0</v>
      </c>
      <c r="S4795">
        <v>760560.32</v>
      </c>
    </row>
    <row r="4796" spans="1:19" x14ac:dyDescent="0.35">
      <c r="A4796">
        <v>2024</v>
      </c>
      <c r="B4796" t="s">
        <v>5717</v>
      </c>
      <c r="C4796">
        <v>45</v>
      </c>
      <c r="D4796">
        <v>2</v>
      </c>
      <c r="E4796">
        <v>7</v>
      </c>
      <c r="F4796" t="s">
        <v>703</v>
      </c>
      <c r="G4796" t="s">
        <v>5739</v>
      </c>
      <c r="H4796">
        <v>7</v>
      </c>
      <c r="I4796">
        <v>102086</v>
      </c>
      <c r="J4796">
        <v>840</v>
      </c>
      <c r="K4796" t="s">
        <v>7337</v>
      </c>
      <c r="L4796">
        <v>0</v>
      </c>
      <c r="M4796" t="s">
        <v>5520</v>
      </c>
      <c r="N4796">
        <v>7341374.0899999999</v>
      </c>
      <c r="O4796">
        <v>4397528.7</v>
      </c>
      <c r="P4796">
        <v>0</v>
      </c>
      <c r="Q4796">
        <v>2801011.59</v>
      </c>
      <c r="R4796">
        <v>0</v>
      </c>
      <c r="S4796">
        <v>8937891.1999999993</v>
      </c>
    </row>
    <row r="4797" spans="1:19" x14ac:dyDescent="0.35">
      <c r="A4797">
        <v>2024</v>
      </c>
      <c r="B4797" t="s">
        <v>5717</v>
      </c>
      <c r="C4797">
        <v>45</v>
      </c>
      <c r="D4797">
        <v>2</v>
      </c>
      <c r="E4797">
        <v>8</v>
      </c>
      <c r="F4797" t="s">
        <v>530</v>
      </c>
      <c r="G4797" t="s">
        <v>6345</v>
      </c>
      <c r="H4797">
        <v>7</v>
      </c>
      <c r="I4797">
        <v>102086</v>
      </c>
      <c r="J4797">
        <v>840</v>
      </c>
      <c r="K4797" t="s">
        <v>7337</v>
      </c>
      <c r="L4797">
        <v>0</v>
      </c>
      <c r="M4797" t="s">
        <v>5520</v>
      </c>
      <c r="N4797">
        <v>417726.91</v>
      </c>
      <c r="O4797">
        <v>278758.32</v>
      </c>
      <c r="P4797">
        <v>0</v>
      </c>
      <c r="Q4797">
        <v>253390.32</v>
      </c>
      <c r="R4797">
        <v>0</v>
      </c>
      <c r="S4797">
        <v>443094.91</v>
      </c>
    </row>
    <row r="4798" spans="1:19" x14ac:dyDescent="0.35">
      <c r="A4798">
        <v>2024</v>
      </c>
      <c r="B4798" t="s">
        <v>5717</v>
      </c>
      <c r="C4798">
        <v>45</v>
      </c>
      <c r="D4798">
        <v>2</v>
      </c>
      <c r="E4798">
        <v>9</v>
      </c>
      <c r="F4798" t="s">
        <v>704</v>
      </c>
      <c r="G4798" t="s">
        <v>5838</v>
      </c>
      <c r="H4798">
        <v>7</v>
      </c>
      <c r="I4798">
        <v>102086</v>
      </c>
      <c r="J4798">
        <v>840</v>
      </c>
      <c r="K4798" t="s">
        <v>7337</v>
      </c>
      <c r="L4798">
        <v>0</v>
      </c>
      <c r="M4798" t="s">
        <v>5520</v>
      </c>
      <c r="N4798">
        <v>174339.98</v>
      </c>
      <c r="O4798">
        <v>290334.95</v>
      </c>
      <c r="P4798">
        <v>0</v>
      </c>
      <c r="Q4798">
        <v>369550.56</v>
      </c>
      <c r="R4798">
        <v>0</v>
      </c>
      <c r="S4798">
        <v>95124.37</v>
      </c>
    </row>
    <row r="4799" spans="1:19" x14ac:dyDescent="0.35">
      <c r="A4799">
        <v>2024</v>
      </c>
      <c r="B4799" t="s">
        <v>5717</v>
      </c>
      <c r="C4799">
        <v>45</v>
      </c>
      <c r="D4799">
        <v>2</v>
      </c>
      <c r="E4799">
        <v>10</v>
      </c>
      <c r="F4799" t="s">
        <v>705</v>
      </c>
      <c r="G4799" t="s">
        <v>5718</v>
      </c>
      <c r="H4799">
        <v>7</v>
      </c>
      <c r="I4799">
        <v>102086</v>
      </c>
      <c r="J4799">
        <v>840</v>
      </c>
      <c r="K4799" t="s">
        <v>7337</v>
      </c>
      <c r="L4799">
        <v>0</v>
      </c>
      <c r="M4799" t="s">
        <v>5520</v>
      </c>
      <c r="N4799">
        <v>173239.95</v>
      </c>
      <c r="O4799">
        <v>49887.96</v>
      </c>
      <c r="P4799">
        <v>0</v>
      </c>
      <c r="Q4799">
        <v>23365.66</v>
      </c>
      <c r="R4799">
        <v>0</v>
      </c>
      <c r="S4799">
        <v>199762.25</v>
      </c>
    </row>
    <row r="4800" spans="1:19" x14ac:dyDescent="0.35">
      <c r="A4800">
        <v>2024</v>
      </c>
      <c r="B4800" t="s">
        <v>5717</v>
      </c>
      <c r="C4800">
        <v>45</v>
      </c>
      <c r="D4800">
        <v>2</v>
      </c>
      <c r="E4800">
        <v>11</v>
      </c>
      <c r="F4800" t="s">
        <v>706</v>
      </c>
      <c r="G4800" t="s">
        <v>6027</v>
      </c>
      <c r="H4800">
        <v>7</v>
      </c>
      <c r="I4800">
        <v>102086</v>
      </c>
      <c r="J4800">
        <v>840</v>
      </c>
      <c r="K4800" t="s">
        <v>7337</v>
      </c>
      <c r="L4800">
        <v>0</v>
      </c>
      <c r="M4800" t="s">
        <v>5520</v>
      </c>
      <c r="N4800">
        <v>52192.29</v>
      </c>
      <c r="O4800">
        <v>19063.72</v>
      </c>
      <c r="P4800">
        <v>0</v>
      </c>
      <c r="Q4800">
        <v>37257.699999999997</v>
      </c>
      <c r="R4800">
        <v>0</v>
      </c>
      <c r="S4800">
        <v>33998.31</v>
      </c>
    </row>
    <row r="4801" spans="1:19" x14ac:dyDescent="0.35">
      <c r="A4801">
        <v>2024</v>
      </c>
      <c r="B4801" t="s">
        <v>5572</v>
      </c>
      <c r="C4801">
        <v>46</v>
      </c>
      <c r="D4801">
        <v>2</v>
      </c>
      <c r="E4801">
        <v>1</v>
      </c>
      <c r="F4801" t="s">
        <v>521</v>
      </c>
      <c r="G4801" t="s">
        <v>6618</v>
      </c>
      <c r="H4801">
        <v>7</v>
      </c>
      <c r="I4801">
        <v>102086</v>
      </c>
      <c r="J4801">
        <v>9840</v>
      </c>
      <c r="K4801" t="s">
        <v>7336</v>
      </c>
      <c r="L4801">
        <v>0</v>
      </c>
      <c r="M4801" t="s">
        <v>5520</v>
      </c>
      <c r="N4801">
        <v>36923.89</v>
      </c>
      <c r="O4801">
        <v>4312.7</v>
      </c>
      <c r="P4801">
        <v>0</v>
      </c>
      <c r="Q4801">
        <v>1349.36</v>
      </c>
      <c r="R4801">
        <v>0</v>
      </c>
      <c r="S4801">
        <v>39887.230000000003</v>
      </c>
    </row>
    <row r="4802" spans="1:19" x14ac:dyDescent="0.35">
      <c r="A4802">
        <v>2024</v>
      </c>
      <c r="B4802" t="s">
        <v>5572</v>
      </c>
      <c r="C4802">
        <v>46</v>
      </c>
      <c r="D4802">
        <v>2</v>
      </c>
      <c r="E4802">
        <v>2</v>
      </c>
      <c r="F4802" t="s">
        <v>391</v>
      </c>
      <c r="G4802" t="s">
        <v>6214</v>
      </c>
      <c r="H4802">
        <v>7</v>
      </c>
      <c r="I4802">
        <v>102086</v>
      </c>
      <c r="J4802">
        <v>840</v>
      </c>
      <c r="K4802" t="s">
        <v>7337</v>
      </c>
      <c r="L4802">
        <v>0</v>
      </c>
      <c r="M4802" t="s">
        <v>5520</v>
      </c>
      <c r="N4802">
        <v>242661.59</v>
      </c>
      <c r="O4802">
        <v>162988.6</v>
      </c>
      <c r="P4802">
        <v>0</v>
      </c>
      <c r="Q4802">
        <v>129924.28</v>
      </c>
      <c r="R4802">
        <v>0</v>
      </c>
      <c r="S4802">
        <v>275725.90999999997</v>
      </c>
    </row>
    <row r="4803" spans="1:19" x14ac:dyDescent="0.35">
      <c r="A4803">
        <v>2024</v>
      </c>
      <c r="B4803" t="s">
        <v>5572</v>
      </c>
      <c r="C4803">
        <v>46</v>
      </c>
      <c r="D4803">
        <v>2</v>
      </c>
      <c r="E4803">
        <v>3</v>
      </c>
      <c r="F4803" t="s">
        <v>431</v>
      </c>
      <c r="G4803" t="s">
        <v>6294</v>
      </c>
      <c r="H4803">
        <v>7</v>
      </c>
      <c r="I4803">
        <v>102086</v>
      </c>
      <c r="J4803">
        <v>5</v>
      </c>
      <c r="K4803" t="s">
        <v>7336</v>
      </c>
      <c r="L4803">
        <v>0</v>
      </c>
      <c r="M4803" t="s">
        <v>5520</v>
      </c>
      <c r="N4803">
        <v>36329.47</v>
      </c>
      <c r="O4803">
        <v>3900</v>
      </c>
      <c r="P4803">
        <v>0</v>
      </c>
      <c r="Q4803">
        <v>1602.18</v>
      </c>
      <c r="R4803">
        <v>0</v>
      </c>
      <c r="S4803">
        <v>38627.29</v>
      </c>
    </row>
    <row r="4804" spans="1:19" x14ac:dyDescent="0.35">
      <c r="A4804">
        <v>2024</v>
      </c>
      <c r="B4804" t="s">
        <v>5572</v>
      </c>
      <c r="C4804">
        <v>46</v>
      </c>
      <c r="D4804">
        <v>2</v>
      </c>
      <c r="E4804">
        <v>4</v>
      </c>
      <c r="F4804" t="s">
        <v>707</v>
      </c>
      <c r="G4804" t="s">
        <v>6431</v>
      </c>
      <c r="H4804">
        <v>7</v>
      </c>
      <c r="I4804">
        <v>102086</v>
      </c>
      <c r="J4804">
        <v>840</v>
      </c>
      <c r="K4804" t="s">
        <v>7337</v>
      </c>
      <c r="L4804">
        <v>0</v>
      </c>
      <c r="M4804" t="s">
        <v>5520</v>
      </c>
      <c r="N4804">
        <v>102268.38</v>
      </c>
      <c r="O4804">
        <v>97098.28</v>
      </c>
      <c r="P4804">
        <v>0</v>
      </c>
      <c r="Q4804">
        <v>72577.91</v>
      </c>
      <c r="R4804">
        <v>0</v>
      </c>
      <c r="S4804">
        <v>126788.75</v>
      </c>
    </row>
    <row r="4805" spans="1:19" x14ac:dyDescent="0.35">
      <c r="A4805">
        <v>2024</v>
      </c>
      <c r="B4805" t="s">
        <v>5572</v>
      </c>
      <c r="C4805">
        <v>46</v>
      </c>
      <c r="D4805">
        <v>2</v>
      </c>
      <c r="E4805">
        <v>5</v>
      </c>
      <c r="F4805" t="s">
        <v>708</v>
      </c>
      <c r="G4805" t="s">
        <v>6028</v>
      </c>
      <c r="H4805">
        <v>7</v>
      </c>
      <c r="I4805">
        <v>102086</v>
      </c>
      <c r="J4805">
        <v>12</v>
      </c>
      <c r="K4805" t="s">
        <v>7336</v>
      </c>
      <c r="L4805">
        <v>0</v>
      </c>
      <c r="M4805" t="s">
        <v>5520</v>
      </c>
      <c r="N4805">
        <v>21600.61</v>
      </c>
      <c r="O4805">
        <v>9699.2800000000007</v>
      </c>
      <c r="P4805">
        <v>0</v>
      </c>
      <c r="Q4805">
        <v>1892.31</v>
      </c>
      <c r="R4805">
        <v>0</v>
      </c>
      <c r="S4805">
        <v>29407.58</v>
      </c>
    </row>
    <row r="4806" spans="1:19" x14ac:dyDescent="0.35">
      <c r="A4806">
        <v>2024</v>
      </c>
      <c r="B4806" t="s">
        <v>5572</v>
      </c>
      <c r="C4806">
        <v>46</v>
      </c>
      <c r="D4806">
        <v>2</v>
      </c>
      <c r="E4806">
        <v>6</v>
      </c>
      <c r="F4806" t="s">
        <v>709</v>
      </c>
      <c r="G4806" t="s">
        <v>5648</v>
      </c>
      <c r="H4806">
        <v>7</v>
      </c>
      <c r="I4806">
        <v>102086</v>
      </c>
      <c r="J4806">
        <v>102086</v>
      </c>
      <c r="K4806" t="s">
        <v>7336</v>
      </c>
      <c r="L4806">
        <v>0</v>
      </c>
      <c r="M4806" t="s">
        <v>5520</v>
      </c>
      <c r="N4806">
        <v>13995.79</v>
      </c>
      <c r="O4806">
        <v>0</v>
      </c>
      <c r="P4806">
        <v>0</v>
      </c>
      <c r="Q4806">
        <v>999.33</v>
      </c>
      <c r="R4806">
        <v>0</v>
      </c>
      <c r="S4806">
        <v>12996.46</v>
      </c>
    </row>
    <row r="4807" spans="1:19" x14ac:dyDescent="0.35">
      <c r="A4807">
        <v>2024</v>
      </c>
      <c r="B4807" t="s">
        <v>5572</v>
      </c>
      <c r="C4807">
        <v>46</v>
      </c>
      <c r="D4807">
        <v>2</v>
      </c>
      <c r="E4807">
        <v>7</v>
      </c>
      <c r="F4807" t="s">
        <v>710</v>
      </c>
      <c r="G4807" t="s">
        <v>6480</v>
      </c>
      <c r="H4807">
        <v>7</v>
      </c>
      <c r="I4807">
        <v>102086</v>
      </c>
      <c r="J4807">
        <v>5</v>
      </c>
      <c r="K4807" t="s">
        <v>7336</v>
      </c>
      <c r="L4807">
        <v>0</v>
      </c>
      <c r="M4807" t="s">
        <v>5520</v>
      </c>
      <c r="N4807">
        <v>38595.550000000003</v>
      </c>
      <c r="O4807">
        <v>0</v>
      </c>
      <c r="P4807">
        <v>0</v>
      </c>
      <c r="Q4807">
        <v>1044.8800000000001</v>
      </c>
      <c r="R4807">
        <v>0</v>
      </c>
      <c r="S4807">
        <v>37550.67</v>
      </c>
    </row>
    <row r="4808" spans="1:19" x14ac:dyDescent="0.35">
      <c r="A4808">
        <v>2024</v>
      </c>
      <c r="B4808" t="s">
        <v>5572</v>
      </c>
      <c r="C4808">
        <v>46</v>
      </c>
      <c r="D4808">
        <v>2</v>
      </c>
      <c r="E4808">
        <v>8</v>
      </c>
      <c r="F4808" t="s">
        <v>711</v>
      </c>
      <c r="G4808" t="s">
        <v>6029</v>
      </c>
      <c r="H4808">
        <v>7</v>
      </c>
      <c r="I4808">
        <v>102086</v>
      </c>
      <c r="J4808">
        <v>840</v>
      </c>
      <c r="K4808" t="s">
        <v>7337</v>
      </c>
      <c r="L4808">
        <v>0</v>
      </c>
      <c r="M4808" t="s">
        <v>5520</v>
      </c>
      <c r="N4808">
        <v>4218.93</v>
      </c>
      <c r="O4808">
        <v>561.85</v>
      </c>
      <c r="P4808">
        <v>0</v>
      </c>
      <c r="Q4808">
        <v>0</v>
      </c>
      <c r="R4808">
        <v>0</v>
      </c>
      <c r="S4808">
        <v>4780.78</v>
      </c>
    </row>
    <row r="4809" spans="1:19" x14ac:dyDescent="0.35">
      <c r="A4809">
        <v>2024</v>
      </c>
      <c r="B4809" t="s">
        <v>5572</v>
      </c>
      <c r="C4809">
        <v>46</v>
      </c>
      <c r="D4809">
        <v>2</v>
      </c>
      <c r="E4809">
        <v>9</v>
      </c>
      <c r="F4809" t="s">
        <v>527</v>
      </c>
      <c r="G4809" t="s">
        <v>6619</v>
      </c>
      <c r="H4809">
        <v>7</v>
      </c>
      <c r="I4809">
        <v>102086</v>
      </c>
      <c r="J4809">
        <v>5</v>
      </c>
      <c r="K4809" t="s">
        <v>7336</v>
      </c>
      <c r="L4809">
        <v>0</v>
      </c>
      <c r="M4809" t="s">
        <v>5520</v>
      </c>
      <c r="N4809">
        <v>3488.4</v>
      </c>
      <c r="O4809">
        <v>1018.97</v>
      </c>
      <c r="P4809">
        <v>0</v>
      </c>
      <c r="Q4809">
        <v>0</v>
      </c>
      <c r="R4809">
        <v>0</v>
      </c>
      <c r="S4809">
        <v>4507.37</v>
      </c>
    </row>
    <row r="4810" spans="1:19" x14ac:dyDescent="0.35">
      <c r="A4810">
        <v>2024</v>
      </c>
      <c r="B4810" t="s">
        <v>5572</v>
      </c>
      <c r="C4810">
        <v>46</v>
      </c>
      <c r="D4810">
        <v>2</v>
      </c>
      <c r="E4810">
        <v>10</v>
      </c>
      <c r="F4810" t="s">
        <v>655</v>
      </c>
      <c r="G4810" t="s">
        <v>6030</v>
      </c>
      <c r="H4810">
        <v>7</v>
      </c>
      <c r="I4810">
        <v>102086</v>
      </c>
      <c r="J4810">
        <v>6</v>
      </c>
      <c r="K4810" t="s">
        <v>7336</v>
      </c>
      <c r="L4810">
        <v>0</v>
      </c>
      <c r="M4810" t="s">
        <v>5520</v>
      </c>
      <c r="N4810">
        <v>20712.77</v>
      </c>
      <c r="O4810">
        <v>4089.64</v>
      </c>
      <c r="P4810">
        <v>0</v>
      </c>
      <c r="Q4810">
        <v>5972.12</v>
      </c>
      <c r="R4810">
        <v>0</v>
      </c>
      <c r="S4810">
        <v>18830.29</v>
      </c>
    </row>
    <row r="4811" spans="1:19" x14ac:dyDescent="0.35">
      <c r="A4811">
        <v>2024</v>
      </c>
      <c r="B4811" t="s">
        <v>5572</v>
      </c>
      <c r="C4811">
        <v>46</v>
      </c>
      <c r="D4811">
        <v>2</v>
      </c>
      <c r="E4811">
        <v>11</v>
      </c>
      <c r="F4811" t="s">
        <v>629</v>
      </c>
      <c r="G4811" t="s">
        <v>5650</v>
      </c>
      <c r="H4811">
        <v>7</v>
      </c>
      <c r="I4811">
        <v>102086</v>
      </c>
      <c r="J4811">
        <v>5</v>
      </c>
      <c r="K4811" t="s">
        <v>7336</v>
      </c>
      <c r="L4811">
        <v>0</v>
      </c>
      <c r="M4811" t="s">
        <v>5520</v>
      </c>
      <c r="N4811">
        <v>21253.11</v>
      </c>
      <c r="O4811">
        <v>4416</v>
      </c>
      <c r="P4811">
        <v>0</v>
      </c>
      <c r="Q4811">
        <v>1191.2</v>
      </c>
      <c r="R4811">
        <v>0</v>
      </c>
      <c r="S4811">
        <v>24477.91</v>
      </c>
    </row>
    <row r="4812" spans="1:19" x14ac:dyDescent="0.35">
      <c r="A4812">
        <v>2024</v>
      </c>
      <c r="B4812" t="s">
        <v>5572</v>
      </c>
      <c r="C4812">
        <v>46</v>
      </c>
      <c r="D4812">
        <v>2</v>
      </c>
      <c r="E4812">
        <v>12</v>
      </c>
      <c r="F4812" t="s">
        <v>529</v>
      </c>
      <c r="G4812" t="s">
        <v>7074</v>
      </c>
      <c r="H4812">
        <v>7</v>
      </c>
      <c r="I4812">
        <v>102086</v>
      </c>
      <c r="J4812">
        <v>840</v>
      </c>
      <c r="K4812" t="s">
        <v>7337</v>
      </c>
      <c r="L4812">
        <v>0</v>
      </c>
      <c r="M4812" t="s">
        <v>5520</v>
      </c>
      <c r="N4812">
        <v>30767.91</v>
      </c>
      <c r="O4812">
        <v>199241.4</v>
      </c>
      <c r="P4812">
        <v>0</v>
      </c>
      <c r="Q4812">
        <v>215240.97</v>
      </c>
      <c r="R4812">
        <v>0</v>
      </c>
      <c r="S4812">
        <v>14768.34</v>
      </c>
    </row>
    <row r="4813" spans="1:19" x14ac:dyDescent="0.35">
      <c r="A4813">
        <v>2024</v>
      </c>
      <c r="B4813" t="s">
        <v>5572</v>
      </c>
      <c r="C4813">
        <v>46</v>
      </c>
      <c r="D4813">
        <v>2</v>
      </c>
      <c r="E4813">
        <v>13</v>
      </c>
      <c r="F4813" t="s">
        <v>712</v>
      </c>
      <c r="G4813" t="s">
        <v>6215</v>
      </c>
      <c r="H4813">
        <v>7</v>
      </c>
      <c r="I4813">
        <v>102086</v>
      </c>
      <c r="J4813">
        <v>840</v>
      </c>
      <c r="K4813" t="s">
        <v>7337</v>
      </c>
      <c r="L4813">
        <v>0</v>
      </c>
      <c r="M4813" t="s">
        <v>5520</v>
      </c>
      <c r="N4813">
        <v>79762.78</v>
      </c>
      <c r="O4813">
        <v>17280.14</v>
      </c>
      <c r="P4813">
        <v>0</v>
      </c>
      <c r="Q4813">
        <v>4475.37</v>
      </c>
      <c r="R4813">
        <v>0</v>
      </c>
      <c r="S4813">
        <v>92567.55</v>
      </c>
    </row>
    <row r="4814" spans="1:19" x14ac:dyDescent="0.35">
      <c r="A4814">
        <v>2024</v>
      </c>
      <c r="B4814" t="s">
        <v>5572</v>
      </c>
      <c r="C4814">
        <v>46</v>
      </c>
      <c r="D4814">
        <v>2</v>
      </c>
      <c r="E4814">
        <v>15</v>
      </c>
      <c r="F4814" t="s">
        <v>331</v>
      </c>
      <c r="G4814" t="s">
        <v>6031</v>
      </c>
      <c r="H4814">
        <v>7</v>
      </c>
      <c r="I4814">
        <v>102086</v>
      </c>
      <c r="J4814">
        <v>840</v>
      </c>
      <c r="K4814" t="s">
        <v>7337</v>
      </c>
      <c r="L4814">
        <v>0</v>
      </c>
      <c r="M4814" t="s">
        <v>5520</v>
      </c>
      <c r="N4814">
        <v>14227.8</v>
      </c>
      <c r="O4814">
        <v>9547.18</v>
      </c>
      <c r="P4814">
        <v>0</v>
      </c>
      <c r="Q4814">
        <v>7511.42</v>
      </c>
      <c r="R4814">
        <v>0</v>
      </c>
      <c r="S4814">
        <v>16263.56</v>
      </c>
    </row>
    <row r="4815" spans="1:19" x14ac:dyDescent="0.35">
      <c r="A4815">
        <v>2024</v>
      </c>
      <c r="B4815" t="s">
        <v>5572</v>
      </c>
      <c r="C4815">
        <v>46</v>
      </c>
      <c r="D4815">
        <v>2</v>
      </c>
      <c r="E4815">
        <v>16</v>
      </c>
      <c r="F4815" t="s">
        <v>633</v>
      </c>
      <c r="G4815" t="s">
        <v>6216</v>
      </c>
      <c r="H4815">
        <v>7</v>
      </c>
      <c r="I4815">
        <v>102086</v>
      </c>
      <c r="J4815">
        <v>7</v>
      </c>
      <c r="K4815" t="s">
        <v>7336</v>
      </c>
      <c r="L4815">
        <v>0</v>
      </c>
      <c r="M4815" t="s">
        <v>5520</v>
      </c>
      <c r="N4815">
        <v>25462.17</v>
      </c>
      <c r="O4815">
        <v>0</v>
      </c>
      <c r="P4815">
        <v>0</v>
      </c>
      <c r="Q4815">
        <v>0</v>
      </c>
      <c r="R4815">
        <v>0</v>
      </c>
      <c r="S4815">
        <v>25462.17</v>
      </c>
    </row>
    <row r="4816" spans="1:19" x14ac:dyDescent="0.35">
      <c r="A4816">
        <v>2024</v>
      </c>
      <c r="B4816" t="s">
        <v>5572</v>
      </c>
      <c r="C4816">
        <v>46</v>
      </c>
      <c r="D4816">
        <v>2</v>
      </c>
      <c r="E4816">
        <v>17</v>
      </c>
      <c r="F4816" t="s">
        <v>336</v>
      </c>
      <c r="G4816" t="s">
        <v>5573</v>
      </c>
      <c r="H4816">
        <v>7</v>
      </c>
      <c r="I4816">
        <v>102086</v>
      </c>
      <c r="J4816">
        <v>7</v>
      </c>
      <c r="K4816" t="s">
        <v>7336</v>
      </c>
      <c r="L4816">
        <v>0</v>
      </c>
      <c r="M4816" t="s">
        <v>5520</v>
      </c>
      <c r="N4816">
        <v>8928.83</v>
      </c>
      <c r="O4816">
        <v>9523.89</v>
      </c>
      <c r="P4816">
        <v>0</v>
      </c>
      <c r="Q4816">
        <v>6686.6</v>
      </c>
      <c r="R4816">
        <v>0</v>
      </c>
      <c r="S4816">
        <v>11766.12</v>
      </c>
    </row>
    <row r="4817" spans="1:19" x14ac:dyDescent="0.35">
      <c r="A4817">
        <v>2024</v>
      </c>
      <c r="B4817" t="s">
        <v>5572</v>
      </c>
      <c r="C4817">
        <v>46</v>
      </c>
      <c r="D4817">
        <v>2</v>
      </c>
      <c r="E4817">
        <v>18</v>
      </c>
      <c r="F4817" t="s">
        <v>340</v>
      </c>
      <c r="G4817" t="s">
        <v>6032</v>
      </c>
      <c r="H4817">
        <v>7</v>
      </c>
      <c r="I4817">
        <v>102086</v>
      </c>
      <c r="J4817">
        <v>6</v>
      </c>
      <c r="K4817" t="s">
        <v>7336</v>
      </c>
      <c r="L4817">
        <v>0</v>
      </c>
      <c r="M4817" t="s">
        <v>5520</v>
      </c>
      <c r="N4817">
        <v>116288.6</v>
      </c>
      <c r="O4817">
        <v>24971.63</v>
      </c>
      <c r="P4817">
        <v>0</v>
      </c>
      <c r="Q4817">
        <v>9074.18</v>
      </c>
      <c r="R4817">
        <v>0</v>
      </c>
      <c r="S4817">
        <v>132186.04999999999</v>
      </c>
    </row>
    <row r="4818" spans="1:19" x14ac:dyDescent="0.35">
      <c r="A4818">
        <v>2024</v>
      </c>
      <c r="B4818" t="s">
        <v>5572</v>
      </c>
      <c r="C4818">
        <v>46</v>
      </c>
      <c r="D4818">
        <v>2</v>
      </c>
      <c r="E4818">
        <v>19</v>
      </c>
      <c r="F4818" t="s">
        <v>278</v>
      </c>
      <c r="G4818" t="s">
        <v>6033</v>
      </c>
      <c r="H4818">
        <v>7</v>
      </c>
      <c r="I4818">
        <v>102086</v>
      </c>
      <c r="J4818">
        <v>4</v>
      </c>
      <c r="K4818" t="s">
        <v>7336</v>
      </c>
      <c r="L4818">
        <v>0</v>
      </c>
      <c r="M4818" t="s">
        <v>5520</v>
      </c>
      <c r="N4818">
        <v>45900.56</v>
      </c>
      <c r="O4818">
        <v>29805.03</v>
      </c>
      <c r="P4818">
        <v>0</v>
      </c>
      <c r="Q4818">
        <v>34032.85</v>
      </c>
      <c r="R4818">
        <v>0</v>
      </c>
      <c r="S4818">
        <v>41672.74</v>
      </c>
    </row>
    <row r="4819" spans="1:19" x14ac:dyDescent="0.35">
      <c r="A4819">
        <v>2024</v>
      </c>
      <c r="B4819" t="s">
        <v>5572</v>
      </c>
      <c r="C4819">
        <v>46</v>
      </c>
      <c r="D4819">
        <v>2</v>
      </c>
      <c r="E4819">
        <v>20</v>
      </c>
      <c r="F4819" t="s">
        <v>125</v>
      </c>
      <c r="G4819" t="s">
        <v>6034</v>
      </c>
      <c r="H4819">
        <v>7</v>
      </c>
      <c r="I4819">
        <v>102086</v>
      </c>
      <c r="J4819">
        <v>7</v>
      </c>
      <c r="K4819" t="s">
        <v>7336</v>
      </c>
      <c r="L4819">
        <v>0</v>
      </c>
      <c r="M4819" t="s">
        <v>5520</v>
      </c>
      <c r="N4819">
        <v>49531.7</v>
      </c>
      <c r="O4819">
        <v>0</v>
      </c>
      <c r="P4819">
        <v>0</v>
      </c>
      <c r="Q4819">
        <v>5336.04</v>
      </c>
      <c r="R4819">
        <v>0</v>
      </c>
      <c r="S4819">
        <v>44195.66</v>
      </c>
    </row>
    <row r="4820" spans="1:19" x14ac:dyDescent="0.35">
      <c r="A4820">
        <v>2024</v>
      </c>
      <c r="B4820" t="s">
        <v>5572</v>
      </c>
      <c r="C4820">
        <v>46</v>
      </c>
      <c r="D4820">
        <v>2</v>
      </c>
      <c r="E4820">
        <v>21</v>
      </c>
      <c r="F4820" t="s">
        <v>714</v>
      </c>
      <c r="G4820" t="s">
        <v>6318</v>
      </c>
      <c r="H4820">
        <v>7</v>
      </c>
      <c r="I4820">
        <v>102086</v>
      </c>
      <c r="J4820">
        <v>840</v>
      </c>
      <c r="K4820" t="s">
        <v>7337</v>
      </c>
      <c r="L4820">
        <v>0</v>
      </c>
      <c r="M4820" t="s">
        <v>5520</v>
      </c>
      <c r="N4820">
        <v>16179.36</v>
      </c>
      <c r="O4820">
        <v>0</v>
      </c>
      <c r="P4820">
        <v>0</v>
      </c>
      <c r="Q4820">
        <v>0</v>
      </c>
      <c r="R4820">
        <v>0</v>
      </c>
      <c r="S4820">
        <v>16179.36</v>
      </c>
    </row>
    <row r="4821" spans="1:19" x14ac:dyDescent="0.35">
      <c r="A4821">
        <v>2024</v>
      </c>
      <c r="B4821" t="s">
        <v>5586</v>
      </c>
      <c r="C4821">
        <v>47</v>
      </c>
      <c r="D4821">
        <v>2</v>
      </c>
      <c r="E4821">
        <v>1</v>
      </c>
      <c r="F4821" t="s">
        <v>715</v>
      </c>
      <c r="G4821" t="s">
        <v>6620</v>
      </c>
      <c r="H4821">
        <v>7</v>
      </c>
      <c r="I4821">
        <v>102086</v>
      </c>
      <c r="J4821">
        <v>4</v>
      </c>
      <c r="K4821" t="s">
        <v>7336</v>
      </c>
      <c r="L4821">
        <v>0</v>
      </c>
      <c r="M4821" t="s">
        <v>5520</v>
      </c>
      <c r="N4821">
        <v>14216</v>
      </c>
      <c r="O4821">
        <v>577.98</v>
      </c>
      <c r="P4821">
        <v>0</v>
      </c>
      <c r="Q4821">
        <v>275.7</v>
      </c>
      <c r="R4821">
        <v>0</v>
      </c>
      <c r="S4821">
        <v>14518.28</v>
      </c>
    </row>
    <row r="4822" spans="1:19" x14ac:dyDescent="0.35">
      <c r="A4822">
        <v>2024</v>
      </c>
      <c r="B4822" t="s">
        <v>5586</v>
      </c>
      <c r="C4822">
        <v>47</v>
      </c>
      <c r="D4822">
        <v>2</v>
      </c>
      <c r="E4822">
        <v>2</v>
      </c>
      <c r="F4822" t="s">
        <v>716</v>
      </c>
      <c r="G4822" t="s">
        <v>6035</v>
      </c>
      <c r="H4822">
        <v>7</v>
      </c>
      <c r="I4822">
        <v>102086</v>
      </c>
      <c r="J4822">
        <v>207</v>
      </c>
      <c r="K4822" t="s">
        <v>7336</v>
      </c>
      <c r="L4822">
        <v>0</v>
      </c>
      <c r="M4822" t="s">
        <v>5520</v>
      </c>
      <c r="N4822">
        <v>20704.650000000001</v>
      </c>
      <c r="O4822">
        <v>0</v>
      </c>
      <c r="P4822">
        <v>0</v>
      </c>
      <c r="Q4822">
        <v>854.4</v>
      </c>
      <c r="R4822">
        <v>0</v>
      </c>
      <c r="S4822">
        <v>19850.25</v>
      </c>
    </row>
    <row r="4823" spans="1:19" x14ac:dyDescent="0.35">
      <c r="A4823">
        <v>2024</v>
      </c>
      <c r="B4823" t="s">
        <v>5586</v>
      </c>
      <c r="C4823">
        <v>47</v>
      </c>
      <c r="D4823">
        <v>2</v>
      </c>
      <c r="E4823">
        <v>3</v>
      </c>
      <c r="F4823" t="s">
        <v>717</v>
      </c>
      <c r="G4823" t="s">
        <v>5694</v>
      </c>
      <c r="H4823">
        <v>7</v>
      </c>
      <c r="I4823">
        <v>102086</v>
      </c>
      <c r="J4823">
        <v>4</v>
      </c>
      <c r="K4823" t="s">
        <v>7336</v>
      </c>
      <c r="L4823">
        <v>0</v>
      </c>
      <c r="M4823" t="s">
        <v>5520</v>
      </c>
      <c r="N4823">
        <v>27755.919999999998</v>
      </c>
      <c r="O4823">
        <v>3461.96</v>
      </c>
      <c r="P4823">
        <v>0</v>
      </c>
      <c r="Q4823">
        <v>5552.42</v>
      </c>
      <c r="R4823">
        <v>0</v>
      </c>
      <c r="S4823">
        <v>25665.46</v>
      </c>
    </row>
    <row r="4824" spans="1:19" x14ac:dyDescent="0.35">
      <c r="A4824">
        <v>2024</v>
      </c>
      <c r="B4824" t="s">
        <v>5586</v>
      </c>
      <c r="C4824">
        <v>47</v>
      </c>
      <c r="D4824">
        <v>2</v>
      </c>
      <c r="E4824">
        <v>4</v>
      </c>
      <c r="F4824" t="s">
        <v>314</v>
      </c>
      <c r="G4824" t="s">
        <v>6217</v>
      </c>
      <c r="H4824">
        <v>7</v>
      </c>
      <c r="I4824">
        <v>102086</v>
      </c>
      <c r="J4824">
        <v>840</v>
      </c>
      <c r="K4824" t="s">
        <v>7337</v>
      </c>
      <c r="L4824">
        <v>0</v>
      </c>
      <c r="M4824" t="s">
        <v>5520</v>
      </c>
      <c r="N4824">
        <v>205619.86</v>
      </c>
      <c r="O4824">
        <v>12433.33</v>
      </c>
      <c r="P4824">
        <v>0</v>
      </c>
      <c r="Q4824">
        <v>23707.05</v>
      </c>
      <c r="R4824">
        <v>0</v>
      </c>
      <c r="S4824">
        <v>194346.14</v>
      </c>
    </row>
    <row r="4825" spans="1:19" x14ac:dyDescent="0.35">
      <c r="A4825">
        <v>2024</v>
      </c>
      <c r="B4825" t="s">
        <v>5586</v>
      </c>
      <c r="C4825">
        <v>47</v>
      </c>
      <c r="D4825">
        <v>2</v>
      </c>
      <c r="E4825">
        <v>5</v>
      </c>
      <c r="F4825" t="s">
        <v>718</v>
      </c>
      <c r="G4825" t="s">
        <v>5587</v>
      </c>
      <c r="H4825">
        <v>7</v>
      </c>
      <c r="I4825">
        <v>102086</v>
      </c>
      <c r="J4825">
        <v>840</v>
      </c>
      <c r="K4825" t="s">
        <v>7337</v>
      </c>
      <c r="L4825">
        <v>0</v>
      </c>
      <c r="M4825" t="s">
        <v>5520</v>
      </c>
      <c r="N4825">
        <v>45192.89</v>
      </c>
      <c r="O4825">
        <v>0</v>
      </c>
      <c r="P4825">
        <v>0</v>
      </c>
      <c r="Q4825">
        <v>3118.33</v>
      </c>
      <c r="R4825">
        <v>0</v>
      </c>
      <c r="S4825">
        <v>42074.559999999998</v>
      </c>
    </row>
    <row r="4826" spans="1:19" x14ac:dyDescent="0.35">
      <c r="A4826">
        <v>2024</v>
      </c>
      <c r="B4826" t="s">
        <v>5586</v>
      </c>
      <c r="C4826">
        <v>47</v>
      </c>
      <c r="D4826">
        <v>2</v>
      </c>
      <c r="E4826">
        <v>6</v>
      </c>
      <c r="F4826" t="s">
        <v>327</v>
      </c>
      <c r="G4826" t="s">
        <v>6036</v>
      </c>
      <c r="H4826">
        <v>7</v>
      </c>
      <c r="I4826">
        <v>102086</v>
      </c>
      <c r="J4826">
        <v>840</v>
      </c>
      <c r="K4826" t="s">
        <v>7337</v>
      </c>
      <c r="L4826">
        <v>0</v>
      </c>
      <c r="M4826" t="s">
        <v>5520</v>
      </c>
      <c r="N4826">
        <v>18235.560000000001</v>
      </c>
      <c r="O4826">
        <v>10930.79</v>
      </c>
      <c r="P4826">
        <v>0</v>
      </c>
      <c r="Q4826">
        <v>952.29</v>
      </c>
      <c r="R4826">
        <v>0</v>
      </c>
      <c r="S4826">
        <v>28214.06</v>
      </c>
    </row>
    <row r="4827" spans="1:19" x14ac:dyDescent="0.35">
      <c r="A4827">
        <v>2024</v>
      </c>
      <c r="B4827" t="s">
        <v>5586</v>
      </c>
      <c r="C4827">
        <v>47</v>
      </c>
      <c r="D4827">
        <v>2</v>
      </c>
      <c r="E4827">
        <v>7</v>
      </c>
      <c r="F4827" t="s">
        <v>719</v>
      </c>
      <c r="G4827" t="s">
        <v>6037</v>
      </c>
      <c r="H4827">
        <v>7</v>
      </c>
      <c r="I4827">
        <v>102086</v>
      </c>
      <c r="J4827">
        <v>102086</v>
      </c>
      <c r="K4827" t="s">
        <v>7336</v>
      </c>
      <c r="L4827">
        <v>0</v>
      </c>
      <c r="M4827" t="s">
        <v>5520</v>
      </c>
      <c r="N4827">
        <v>15731.18</v>
      </c>
      <c r="O4827">
        <v>12649.21</v>
      </c>
      <c r="P4827">
        <v>0</v>
      </c>
      <c r="Q4827">
        <v>8593.09</v>
      </c>
      <c r="R4827">
        <v>0</v>
      </c>
      <c r="S4827">
        <v>19787.3</v>
      </c>
    </row>
    <row r="4828" spans="1:19" x14ac:dyDescent="0.35">
      <c r="A4828">
        <v>2024</v>
      </c>
      <c r="B4828" t="s">
        <v>5586</v>
      </c>
      <c r="C4828">
        <v>47</v>
      </c>
      <c r="D4828">
        <v>2</v>
      </c>
      <c r="E4828">
        <v>8</v>
      </c>
      <c r="F4828" t="s">
        <v>720</v>
      </c>
      <c r="G4828" t="s">
        <v>6782</v>
      </c>
      <c r="H4828">
        <v>7</v>
      </c>
      <c r="I4828">
        <v>102086</v>
      </c>
      <c r="J4828">
        <v>840</v>
      </c>
      <c r="K4828" t="s">
        <v>7337</v>
      </c>
      <c r="L4828">
        <v>0</v>
      </c>
      <c r="M4828" t="s">
        <v>5520</v>
      </c>
      <c r="N4828">
        <v>313411.03000000003</v>
      </c>
      <c r="O4828">
        <v>301239.25</v>
      </c>
      <c r="P4828">
        <v>0</v>
      </c>
      <c r="Q4828">
        <v>224043.51</v>
      </c>
      <c r="R4828">
        <v>0</v>
      </c>
      <c r="S4828">
        <v>390606.77</v>
      </c>
    </row>
    <row r="4829" spans="1:19" x14ac:dyDescent="0.35">
      <c r="A4829">
        <v>2024</v>
      </c>
      <c r="B4829" t="s">
        <v>5586</v>
      </c>
      <c r="C4829">
        <v>47</v>
      </c>
      <c r="D4829">
        <v>2</v>
      </c>
      <c r="E4829">
        <v>9</v>
      </c>
      <c r="F4829" t="s">
        <v>721</v>
      </c>
      <c r="G4829" t="s">
        <v>6038</v>
      </c>
      <c r="H4829">
        <v>7</v>
      </c>
      <c r="I4829">
        <v>102086</v>
      </c>
      <c r="J4829">
        <v>840</v>
      </c>
      <c r="K4829" t="s">
        <v>7337</v>
      </c>
      <c r="L4829">
        <v>0</v>
      </c>
      <c r="M4829" t="s">
        <v>5520</v>
      </c>
      <c r="N4829">
        <v>49282.51</v>
      </c>
      <c r="O4829">
        <v>10974.24</v>
      </c>
      <c r="P4829">
        <v>0</v>
      </c>
      <c r="Q4829">
        <v>2568.59</v>
      </c>
      <c r="R4829">
        <v>0</v>
      </c>
      <c r="S4829">
        <v>57688.160000000003</v>
      </c>
    </row>
    <row r="4830" spans="1:19" x14ac:dyDescent="0.35">
      <c r="A4830">
        <v>2024</v>
      </c>
      <c r="B4830" t="s">
        <v>5564</v>
      </c>
      <c r="C4830">
        <v>48</v>
      </c>
      <c r="D4830">
        <v>2</v>
      </c>
      <c r="E4830">
        <v>6</v>
      </c>
      <c r="F4830" t="s">
        <v>609</v>
      </c>
      <c r="G4830" t="s">
        <v>6039</v>
      </c>
      <c r="H4830">
        <v>7</v>
      </c>
      <c r="I4830">
        <v>102086</v>
      </c>
      <c r="J4830">
        <v>6</v>
      </c>
      <c r="K4830" t="s">
        <v>7336</v>
      </c>
      <c r="L4830">
        <v>0</v>
      </c>
      <c r="M4830" t="s">
        <v>5520</v>
      </c>
      <c r="N4830">
        <v>69419.289999999994</v>
      </c>
      <c r="O4830">
        <v>81974</v>
      </c>
      <c r="P4830">
        <v>0</v>
      </c>
      <c r="Q4830">
        <v>28949.46</v>
      </c>
      <c r="R4830">
        <v>0</v>
      </c>
      <c r="S4830">
        <v>122443.83</v>
      </c>
    </row>
    <row r="4831" spans="1:19" x14ac:dyDescent="0.35">
      <c r="A4831">
        <v>2024</v>
      </c>
      <c r="B4831" t="s">
        <v>5564</v>
      </c>
      <c r="C4831">
        <v>48</v>
      </c>
      <c r="D4831">
        <v>2</v>
      </c>
      <c r="E4831">
        <v>7</v>
      </c>
      <c r="F4831" t="s">
        <v>300</v>
      </c>
      <c r="G4831" t="s">
        <v>5880</v>
      </c>
      <c r="H4831">
        <v>7</v>
      </c>
      <c r="I4831">
        <v>102086</v>
      </c>
      <c r="J4831">
        <v>5</v>
      </c>
      <c r="K4831" t="s">
        <v>7336</v>
      </c>
      <c r="L4831">
        <v>0</v>
      </c>
      <c r="M4831" t="s">
        <v>5520</v>
      </c>
      <c r="N4831">
        <v>12043.75</v>
      </c>
      <c r="O4831">
        <v>0</v>
      </c>
      <c r="P4831">
        <v>0</v>
      </c>
      <c r="Q4831">
        <v>250</v>
      </c>
      <c r="R4831">
        <v>0</v>
      </c>
      <c r="S4831">
        <v>11793.75</v>
      </c>
    </row>
    <row r="4832" spans="1:19" x14ac:dyDescent="0.35">
      <c r="A4832">
        <v>2024</v>
      </c>
      <c r="B4832" t="s">
        <v>5564</v>
      </c>
      <c r="C4832">
        <v>48</v>
      </c>
      <c r="D4832">
        <v>2</v>
      </c>
      <c r="E4832">
        <v>8</v>
      </c>
      <c r="F4832" t="s">
        <v>305</v>
      </c>
      <c r="G4832" t="s">
        <v>5565</v>
      </c>
      <c r="H4832">
        <v>7</v>
      </c>
      <c r="I4832">
        <v>102086</v>
      </c>
      <c r="J4832">
        <v>840</v>
      </c>
      <c r="K4832" t="s">
        <v>7337</v>
      </c>
      <c r="L4832">
        <v>0</v>
      </c>
      <c r="M4832" t="s">
        <v>5520</v>
      </c>
      <c r="N4832">
        <v>99947.47</v>
      </c>
      <c r="O4832">
        <v>5.04</v>
      </c>
      <c r="P4832">
        <v>0</v>
      </c>
      <c r="Q4832">
        <v>34359.61</v>
      </c>
      <c r="R4832">
        <v>0</v>
      </c>
      <c r="S4832">
        <v>65592.899999999994</v>
      </c>
    </row>
    <row r="4833" spans="1:19" x14ac:dyDescent="0.35">
      <c r="A4833">
        <v>2024</v>
      </c>
      <c r="B4833" t="s">
        <v>5564</v>
      </c>
      <c r="C4833">
        <v>48</v>
      </c>
      <c r="D4833">
        <v>2</v>
      </c>
      <c r="E4833">
        <v>9</v>
      </c>
      <c r="F4833" t="s">
        <v>262</v>
      </c>
      <c r="G4833" t="s">
        <v>5733</v>
      </c>
      <c r="H4833">
        <v>7</v>
      </c>
      <c r="I4833">
        <v>102086</v>
      </c>
      <c r="J4833">
        <v>102086</v>
      </c>
      <c r="K4833" t="s">
        <v>7336</v>
      </c>
      <c r="L4833">
        <v>0</v>
      </c>
      <c r="M4833" t="s">
        <v>5520</v>
      </c>
      <c r="N4833">
        <v>5705.31</v>
      </c>
      <c r="O4833">
        <v>46973.7</v>
      </c>
      <c r="P4833">
        <v>0</v>
      </c>
      <c r="Q4833">
        <v>30759.62</v>
      </c>
      <c r="R4833">
        <v>0</v>
      </c>
      <c r="S4833">
        <v>21919.39</v>
      </c>
    </row>
    <row r="4834" spans="1:19" x14ac:dyDescent="0.35">
      <c r="A4834">
        <v>2024</v>
      </c>
      <c r="B4834" t="s">
        <v>5564</v>
      </c>
      <c r="C4834">
        <v>48</v>
      </c>
      <c r="D4834">
        <v>2</v>
      </c>
      <c r="E4834">
        <v>10</v>
      </c>
      <c r="F4834" t="s">
        <v>724</v>
      </c>
      <c r="G4834" t="s">
        <v>6040</v>
      </c>
      <c r="H4834">
        <v>7</v>
      </c>
      <c r="I4834">
        <v>102086</v>
      </c>
      <c r="J4834">
        <v>840</v>
      </c>
      <c r="K4834" t="s">
        <v>7337</v>
      </c>
      <c r="L4834">
        <v>0</v>
      </c>
      <c r="M4834" t="s">
        <v>5520</v>
      </c>
      <c r="N4834">
        <v>166700.32</v>
      </c>
      <c r="O4834">
        <v>203154.13</v>
      </c>
      <c r="P4834">
        <v>0</v>
      </c>
      <c r="Q4834">
        <v>156763.28</v>
      </c>
      <c r="R4834">
        <v>0</v>
      </c>
      <c r="S4834">
        <v>213091.17</v>
      </c>
    </row>
    <row r="4835" spans="1:19" x14ac:dyDescent="0.35">
      <c r="A4835">
        <v>2024</v>
      </c>
      <c r="B4835" t="s">
        <v>5564</v>
      </c>
      <c r="C4835">
        <v>48</v>
      </c>
      <c r="D4835">
        <v>2</v>
      </c>
      <c r="E4835">
        <v>11</v>
      </c>
      <c r="F4835" t="s">
        <v>412</v>
      </c>
      <c r="G4835" t="s">
        <v>6349</v>
      </c>
      <c r="H4835">
        <v>7</v>
      </c>
      <c r="I4835">
        <v>102086</v>
      </c>
      <c r="J4835">
        <v>840</v>
      </c>
      <c r="K4835" t="s">
        <v>7337</v>
      </c>
      <c r="L4835">
        <v>0</v>
      </c>
      <c r="M4835" t="s">
        <v>5520</v>
      </c>
      <c r="N4835">
        <v>8080.35</v>
      </c>
      <c r="O4835">
        <v>12920.74</v>
      </c>
      <c r="P4835">
        <v>0</v>
      </c>
      <c r="Q4835">
        <v>3220.28</v>
      </c>
      <c r="R4835">
        <v>0</v>
      </c>
      <c r="S4835">
        <v>17780.810000000001</v>
      </c>
    </row>
    <row r="4836" spans="1:19" x14ac:dyDescent="0.35">
      <c r="A4836">
        <v>2024</v>
      </c>
      <c r="B4836" t="s">
        <v>5564</v>
      </c>
      <c r="C4836">
        <v>48</v>
      </c>
      <c r="D4836">
        <v>2</v>
      </c>
      <c r="E4836">
        <v>12</v>
      </c>
      <c r="F4836" t="s">
        <v>725</v>
      </c>
      <c r="G4836" t="s">
        <v>6398</v>
      </c>
      <c r="H4836">
        <v>7</v>
      </c>
      <c r="I4836">
        <v>102086</v>
      </c>
      <c r="J4836">
        <v>840</v>
      </c>
      <c r="K4836" t="s">
        <v>7337</v>
      </c>
      <c r="L4836">
        <v>0</v>
      </c>
      <c r="M4836" t="s">
        <v>5520</v>
      </c>
      <c r="N4836">
        <v>23600.85</v>
      </c>
      <c r="O4836">
        <v>25241.38</v>
      </c>
      <c r="P4836">
        <v>0</v>
      </c>
      <c r="Q4836">
        <v>18666.04</v>
      </c>
      <c r="R4836">
        <v>0</v>
      </c>
      <c r="S4836">
        <v>30176.19</v>
      </c>
    </row>
    <row r="4837" spans="1:19" x14ac:dyDescent="0.35">
      <c r="A4837">
        <v>2024</v>
      </c>
      <c r="B4837" t="s">
        <v>5564</v>
      </c>
      <c r="C4837">
        <v>48</v>
      </c>
      <c r="D4837">
        <v>2</v>
      </c>
      <c r="E4837">
        <v>13</v>
      </c>
      <c r="F4837" t="s">
        <v>278</v>
      </c>
      <c r="G4837" t="s">
        <v>5824</v>
      </c>
      <c r="H4837">
        <v>7</v>
      </c>
      <c r="I4837">
        <v>102086</v>
      </c>
      <c r="J4837">
        <v>840</v>
      </c>
      <c r="K4837" t="s">
        <v>7337</v>
      </c>
      <c r="L4837">
        <v>0</v>
      </c>
      <c r="M4837" t="s">
        <v>5520</v>
      </c>
      <c r="N4837">
        <v>32599.52</v>
      </c>
      <c r="O4837">
        <v>26871.7</v>
      </c>
      <c r="P4837">
        <v>0</v>
      </c>
      <c r="Q4837">
        <v>8862.64</v>
      </c>
      <c r="R4837">
        <v>0</v>
      </c>
      <c r="S4837">
        <v>50608.58</v>
      </c>
    </row>
    <row r="4838" spans="1:19" x14ac:dyDescent="0.35">
      <c r="A4838">
        <v>2024</v>
      </c>
      <c r="B4838" t="s">
        <v>5517</v>
      </c>
      <c r="C4838">
        <v>49</v>
      </c>
      <c r="D4838">
        <v>2</v>
      </c>
      <c r="E4838">
        <v>1</v>
      </c>
      <c r="F4838" t="s">
        <v>391</v>
      </c>
      <c r="G4838" t="s">
        <v>7076</v>
      </c>
      <c r="H4838">
        <v>7</v>
      </c>
      <c r="I4838">
        <v>102086</v>
      </c>
      <c r="J4838">
        <v>840</v>
      </c>
      <c r="K4838" t="s">
        <v>7337</v>
      </c>
      <c r="L4838">
        <v>0</v>
      </c>
      <c r="M4838" t="s">
        <v>5520</v>
      </c>
      <c r="N4838">
        <v>7074242.0199999996</v>
      </c>
      <c r="O4838">
        <v>3516513.86</v>
      </c>
      <c r="P4838">
        <v>0</v>
      </c>
      <c r="Q4838">
        <v>2603153.63</v>
      </c>
      <c r="R4838">
        <v>0</v>
      </c>
      <c r="S4838">
        <v>7987602.25</v>
      </c>
    </row>
    <row r="4839" spans="1:19" x14ac:dyDescent="0.35">
      <c r="A4839">
        <v>2024</v>
      </c>
      <c r="B4839" t="s">
        <v>5517</v>
      </c>
      <c r="C4839">
        <v>49</v>
      </c>
      <c r="D4839">
        <v>2</v>
      </c>
      <c r="E4839">
        <v>3</v>
      </c>
      <c r="F4839" t="s">
        <v>555</v>
      </c>
      <c r="G4839" t="s">
        <v>6320</v>
      </c>
      <c r="H4839">
        <v>7</v>
      </c>
      <c r="I4839">
        <v>102086</v>
      </c>
      <c r="J4839">
        <v>840</v>
      </c>
      <c r="K4839" t="s">
        <v>7337</v>
      </c>
      <c r="L4839">
        <v>0</v>
      </c>
      <c r="M4839" t="s">
        <v>5520</v>
      </c>
      <c r="N4839">
        <v>277279.78999999998</v>
      </c>
      <c r="O4839">
        <v>356618.25</v>
      </c>
      <c r="P4839">
        <v>0</v>
      </c>
      <c r="Q4839">
        <v>356130.1</v>
      </c>
      <c r="R4839">
        <v>0</v>
      </c>
      <c r="S4839">
        <v>277767.94</v>
      </c>
    </row>
    <row r="4840" spans="1:19" x14ac:dyDescent="0.35">
      <c r="A4840">
        <v>2024</v>
      </c>
      <c r="B4840" t="s">
        <v>5517</v>
      </c>
      <c r="C4840">
        <v>49</v>
      </c>
      <c r="D4840">
        <v>2</v>
      </c>
      <c r="E4840">
        <v>4</v>
      </c>
      <c r="F4840" t="s">
        <v>727</v>
      </c>
      <c r="G4840" t="s">
        <v>5530</v>
      </c>
      <c r="H4840">
        <v>7</v>
      </c>
      <c r="I4840">
        <v>102086</v>
      </c>
      <c r="J4840">
        <v>840</v>
      </c>
      <c r="K4840" t="s">
        <v>7337</v>
      </c>
      <c r="L4840">
        <v>0</v>
      </c>
      <c r="M4840" t="s">
        <v>5520</v>
      </c>
      <c r="N4840">
        <v>654658.47</v>
      </c>
      <c r="O4840">
        <v>419765</v>
      </c>
      <c r="P4840">
        <v>0</v>
      </c>
      <c r="Q4840">
        <v>489090.03</v>
      </c>
      <c r="R4840">
        <v>0</v>
      </c>
      <c r="S4840">
        <v>585333.43999999994</v>
      </c>
    </row>
    <row r="4841" spans="1:19" x14ac:dyDescent="0.35">
      <c r="A4841">
        <v>2024</v>
      </c>
      <c r="B4841" t="s">
        <v>5517</v>
      </c>
      <c r="C4841">
        <v>49</v>
      </c>
      <c r="D4841">
        <v>2</v>
      </c>
      <c r="E4841">
        <v>5</v>
      </c>
      <c r="F4841" t="s">
        <v>327</v>
      </c>
      <c r="G4841" t="s">
        <v>7077</v>
      </c>
      <c r="H4841">
        <v>7</v>
      </c>
      <c r="I4841">
        <v>102086</v>
      </c>
      <c r="J4841">
        <v>840</v>
      </c>
      <c r="K4841" t="s">
        <v>7337</v>
      </c>
      <c r="L4841">
        <v>0</v>
      </c>
      <c r="M4841" t="s">
        <v>5520</v>
      </c>
      <c r="N4841">
        <v>774208.27</v>
      </c>
      <c r="O4841">
        <v>418363.06</v>
      </c>
      <c r="P4841">
        <v>0</v>
      </c>
      <c r="Q4841">
        <v>395253.03</v>
      </c>
      <c r="R4841">
        <v>0</v>
      </c>
      <c r="S4841">
        <v>797318.3</v>
      </c>
    </row>
    <row r="4842" spans="1:19" x14ac:dyDescent="0.35">
      <c r="A4842">
        <v>2024</v>
      </c>
      <c r="B4842" t="s">
        <v>5517</v>
      </c>
      <c r="C4842">
        <v>49</v>
      </c>
      <c r="D4842">
        <v>2</v>
      </c>
      <c r="E4842">
        <v>6</v>
      </c>
      <c r="F4842" t="s">
        <v>665</v>
      </c>
      <c r="G4842" t="s">
        <v>5518</v>
      </c>
      <c r="H4842">
        <v>7</v>
      </c>
      <c r="I4842">
        <v>102086</v>
      </c>
      <c r="J4842">
        <v>840</v>
      </c>
      <c r="K4842" t="s">
        <v>7337</v>
      </c>
      <c r="L4842">
        <v>0</v>
      </c>
      <c r="M4842" t="s">
        <v>5520</v>
      </c>
      <c r="N4842">
        <v>327214.28999999998</v>
      </c>
      <c r="O4842">
        <v>790811.57</v>
      </c>
      <c r="P4842">
        <v>0</v>
      </c>
      <c r="Q4842">
        <v>618559.78</v>
      </c>
      <c r="R4842">
        <v>0</v>
      </c>
      <c r="S4842">
        <v>499466.08</v>
      </c>
    </row>
    <row r="4843" spans="1:19" x14ac:dyDescent="0.35">
      <c r="A4843">
        <v>2024</v>
      </c>
      <c r="B4843" t="s">
        <v>5517</v>
      </c>
      <c r="C4843">
        <v>49</v>
      </c>
      <c r="D4843">
        <v>2</v>
      </c>
      <c r="E4843">
        <v>7</v>
      </c>
      <c r="F4843" t="s">
        <v>531</v>
      </c>
      <c r="G4843" t="s">
        <v>5521</v>
      </c>
      <c r="H4843">
        <v>7</v>
      </c>
      <c r="I4843">
        <v>102086</v>
      </c>
      <c r="J4843">
        <v>840</v>
      </c>
      <c r="K4843" t="s">
        <v>7337</v>
      </c>
      <c r="L4843">
        <v>0</v>
      </c>
      <c r="M4843" t="s">
        <v>5520</v>
      </c>
      <c r="N4843">
        <v>648270.69999999995</v>
      </c>
      <c r="O4843">
        <v>507547.25</v>
      </c>
      <c r="P4843">
        <v>0</v>
      </c>
      <c r="Q4843">
        <v>525302.02</v>
      </c>
      <c r="R4843">
        <v>0</v>
      </c>
      <c r="S4843">
        <v>630515.93000000005</v>
      </c>
    </row>
    <row r="4844" spans="1:19" x14ac:dyDescent="0.35">
      <c r="A4844">
        <v>2024</v>
      </c>
      <c r="B4844" t="s">
        <v>5517</v>
      </c>
      <c r="C4844">
        <v>49</v>
      </c>
      <c r="D4844">
        <v>2</v>
      </c>
      <c r="E4844">
        <v>8</v>
      </c>
      <c r="F4844" t="s">
        <v>125</v>
      </c>
      <c r="G4844" t="s">
        <v>7057</v>
      </c>
      <c r="H4844">
        <v>7</v>
      </c>
      <c r="I4844">
        <v>102086</v>
      </c>
      <c r="J4844">
        <v>840</v>
      </c>
      <c r="K4844" t="s">
        <v>7337</v>
      </c>
      <c r="L4844">
        <v>0</v>
      </c>
      <c r="M4844" t="s">
        <v>5520</v>
      </c>
      <c r="N4844">
        <v>2096974.55</v>
      </c>
      <c r="O4844">
        <v>627704.46</v>
      </c>
      <c r="P4844">
        <v>0</v>
      </c>
      <c r="Q4844">
        <v>1083946.71</v>
      </c>
      <c r="R4844">
        <v>0</v>
      </c>
      <c r="S4844">
        <v>1640732.3</v>
      </c>
    </row>
    <row r="4845" spans="1:19" x14ac:dyDescent="0.35">
      <c r="A4845">
        <v>2024</v>
      </c>
      <c r="B4845" t="s">
        <v>5619</v>
      </c>
      <c r="C4845">
        <v>50</v>
      </c>
      <c r="D4845">
        <v>2</v>
      </c>
      <c r="E4845">
        <v>2</v>
      </c>
      <c r="F4845" t="s">
        <v>391</v>
      </c>
      <c r="G4845" t="s">
        <v>6041</v>
      </c>
      <c r="H4845">
        <v>7</v>
      </c>
      <c r="I4845">
        <v>102086</v>
      </c>
      <c r="J4845">
        <v>840</v>
      </c>
      <c r="K4845" t="s">
        <v>7337</v>
      </c>
      <c r="L4845">
        <v>0</v>
      </c>
      <c r="M4845" t="s">
        <v>5520</v>
      </c>
      <c r="N4845">
        <v>215203.29</v>
      </c>
      <c r="O4845">
        <v>52971.22</v>
      </c>
      <c r="P4845">
        <v>0</v>
      </c>
      <c r="Q4845">
        <v>93234.38</v>
      </c>
      <c r="R4845">
        <v>0</v>
      </c>
      <c r="S4845">
        <v>174940.13</v>
      </c>
    </row>
    <row r="4846" spans="1:19" x14ac:dyDescent="0.35">
      <c r="A4846">
        <v>2024</v>
      </c>
      <c r="B4846" t="s">
        <v>5619</v>
      </c>
      <c r="C4846">
        <v>50</v>
      </c>
      <c r="D4846">
        <v>2</v>
      </c>
      <c r="E4846">
        <v>3</v>
      </c>
      <c r="F4846" t="s">
        <v>366</v>
      </c>
      <c r="G4846" t="s">
        <v>6042</v>
      </c>
      <c r="H4846">
        <v>7</v>
      </c>
      <c r="I4846">
        <v>102086</v>
      </c>
      <c r="J4846">
        <v>840</v>
      </c>
      <c r="K4846" t="s">
        <v>7336</v>
      </c>
      <c r="L4846">
        <v>0</v>
      </c>
      <c r="M4846" t="s">
        <v>5520</v>
      </c>
      <c r="N4846">
        <v>35985.949999999997</v>
      </c>
      <c r="O4846">
        <v>300</v>
      </c>
      <c r="P4846">
        <v>0</v>
      </c>
      <c r="Q4846">
        <v>3840.19</v>
      </c>
      <c r="R4846">
        <v>0</v>
      </c>
      <c r="S4846">
        <v>32445.759999999998</v>
      </c>
    </row>
    <row r="4847" spans="1:19" x14ac:dyDescent="0.35">
      <c r="A4847">
        <v>2024</v>
      </c>
      <c r="B4847" t="s">
        <v>5619</v>
      </c>
      <c r="C4847">
        <v>50</v>
      </c>
      <c r="D4847">
        <v>2</v>
      </c>
      <c r="E4847">
        <v>4</v>
      </c>
      <c r="F4847" t="s">
        <v>609</v>
      </c>
      <c r="G4847" t="s">
        <v>6043</v>
      </c>
      <c r="H4847">
        <v>7</v>
      </c>
      <c r="I4847">
        <v>102086</v>
      </c>
      <c r="J4847">
        <v>6</v>
      </c>
      <c r="K4847" t="s">
        <v>7336</v>
      </c>
      <c r="L4847">
        <v>0</v>
      </c>
      <c r="M4847" t="s">
        <v>5520</v>
      </c>
      <c r="N4847">
        <v>16082.88</v>
      </c>
      <c r="O4847">
        <v>2330.21</v>
      </c>
      <c r="P4847">
        <v>0</v>
      </c>
      <c r="Q4847">
        <v>400</v>
      </c>
      <c r="R4847">
        <v>0</v>
      </c>
      <c r="S4847">
        <v>18013.09</v>
      </c>
    </row>
    <row r="4848" spans="1:19" x14ac:dyDescent="0.35">
      <c r="A4848">
        <v>2024</v>
      </c>
      <c r="B4848" t="s">
        <v>5619</v>
      </c>
      <c r="C4848">
        <v>50</v>
      </c>
      <c r="D4848">
        <v>2</v>
      </c>
      <c r="E4848">
        <v>5</v>
      </c>
      <c r="F4848" t="s">
        <v>703</v>
      </c>
      <c r="G4848" t="s">
        <v>6044</v>
      </c>
      <c r="H4848">
        <v>7</v>
      </c>
      <c r="I4848">
        <v>102086</v>
      </c>
      <c r="J4848">
        <v>7</v>
      </c>
      <c r="K4848" t="s">
        <v>7336</v>
      </c>
      <c r="L4848">
        <v>0</v>
      </c>
      <c r="M4848" t="s">
        <v>5520</v>
      </c>
      <c r="N4848">
        <v>50174.45</v>
      </c>
      <c r="O4848">
        <v>0</v>
      </c>
      <c r="P4848">
        <v>0</v>
      </c>
      <c r="Q4848">
        <v>7943.21</v>
      </c>
      <c r="R4848">
        <v>0</v>
      </c>
      <c r="S4848">
        <v>42231.24</v>
      </c>
    </row>
    <row r="4849" spans="1:19" x14ac:dyDescent="0.35">
      <c r="A4849">
        <v>2024</v>
      </c>
      <c r="B4849" t="s">
        <v>5619</v>
      </c>
      <c r="C4849">
        <v>50</v>
      </c>
      <c r="D4849">
        <v>2</v>
      </c>
      <c r="E4849">
        <v>6</v>
      </c>
      <c r="F4849" t="s">
        <v>643</v>
      </c>
      <c r="G4849" t="s">
        <v>5848</v>
      </c>
      <c r="H4849">
        <v>7</v>
      </c>
      <c r="I4849">
        <v>102086</v>
      </c>
      <c r="J4849">
        <v>7</v>
      </c>
      <c r="K4849" t="s">
        <v>7336</v>
      </c>
      <c r="L4849">
        <v>0</v>
      </c>
      <c r="M4849" t="s">
        <v>5520</v>
      </c>
      <c r="N4849">
        <v>23114.09</v>
      </c>
      <c r="O4849">
        <v>0</v>
      </c>
      <c r="P4849">
        <v>0</v>
      </c>
      <c r="Q4849">
        <v>6072.26</v>
      </c>
      <c r="R4849">
        <v>0</v>
      </c>
      <c r="S4849">
        <v>17041.830000000002</v>
      </c>
    </row>
    <row r="4850" spans="1:19" x14ac:dyDescent="0.35">
      <c r="A4850">
        <v>2024</v>
      </c>
      <c r="B4850" t="s">
        <v>5619</v>
      </c>
      <c r="C4850">
        <v>50</v>
      </c>
      <c r="D4850">
        <v>2</v>
      </c>
      <c r="E4850">
        <v>8</v>
      </c>
      <c r="F4850" t="s">
        <v>278</v>
      </c>
      <c r="G4850" t="s">
        <v>6045</v>
      </c>
      <c r="H4850">
        <v>7</v>
      </c>
      <c r="I4850">
        <v>102086</v>
      </c>
      <c r="J4850">
        <v>6</v>
      </c>
      <c r="K4850" t="s">
        <v>7336</v>
      </c>
      <c r="L4850">
        <v>0</v>
      </c>
      <c r="M4850" t="s">
        <v>5520</v>
      </c>
      <c r="N4850">
        <v>95641.47</v>
      </c>
      <c r="O4850">
        <v>0</v>
      </c>
      <c r="P4850">
        <v>0</v>
      </c>
      <c r="Q4850">
        <v>21371.08</v>
      </c>
      <c r="R4850">
        <v>0</v>
      </c>
      <c r="S4850">
        <v>74270.39</v>
      </c>
    </row>
    <row r="4851" spans="1:19" x14ac:dyDescent="0.35">
      <c r="A4851">
        <v>2024</v>
      </c>
      <c r="B4851" t="s">
        <v>5619</v>
      </c>
      <c r="C4851">
        <v>50</v>
      </c>
      <c r="D4851">
        <v>2</v>
      </c>
      <c r="E4851">
        <v>9</v>
      </c>
      <c r="F4851" t="s">
        <v>729</v>
      </c>
      <c r="G4851" t="s">
        <v>7012</v>
      </c>
      <c r="H4851">
        <v>7</v>
      </c>
      <c r="I4851">
        <v>102086</v>
      </c>
      <c r="J4851">
        <v>9</v>
      </c>
      <c r="K4851" t="s">
        <v>7336</v>
      </c>
      <c r="L4851">
        <v>0</v>
      </c>
      <c r="M4851" t="s">
        <v>5520</v>
      </c>
      <c r="N4851">
        <v>112303.75</v>
      </c>
      <c r="O4851">
        <v>42599.43</v>
      </c>
      <c r="P4851">
        <v>0</v>
      </c>
      <c r="Q4851">
        <v>35172.22</v>
      </c>
      <c r="R4851">
        <v>0</v>
      </c>
      <c r="S4851">
        <v>119730.96</v>
      </c>
    </row>
    <row r="4852" spans="1:19" x14ac:dyDescent="0.35">
      <c r="A4852">
        <v>2024</v>
      </c>
      <c r="B4852" t="s">
        <v>5619</v>
      </c>
      <c r="C4852">
        <v>50</v>
      </c>
      <c r="D4852">
        <v>2</v>
      </c>
      <c r="E4852">
        <v>10</v>
      </c>
      <c r="F4852" t="s">
        <v>730</v>
      </c>
      <c r="G4852" t="s">
        <v>6046</v>
      </c>
      <c r="H4852">
        <v>7</v>
      </c>
      <c r="I4852">
        <v>102086</v>
      </c>
      <c r="J4852">
        <v>840</v>
      </c>
      <c r="K4852" t="s">
        <v>7336</v>
      </c>
      <c r="L4852">
        <v>0</v>
      </c>
      <c r="M4852" t="s">
        <v>5520</v>
      </c>
      <c r="N4852">
        <v>68409.16</v>
      </c>
      <c r="O4852">
        <v>43</v>
      </c>
      <c r="P4852">
        <v>0</v>
      </c>
      <c r="Q4852">
        <v>4590.72</v>
      </c>
      <c r="R4852">
        <v>0</v>
      </c>
      <c r="S4852">
        <v>63861.440000000002</v>
      </c>
    </row>
    <row r="4853" spans="1:19" x14ac:dyDescent="0.35">
      <c r="A4853">
        <v>2024</v>
      </c>
      <c r="B4853" t="s">
        <v>6047</v>
      </c>
      <c r="C4853">
        <v>51</v>
      </c>
      <c r="D4853">
        <v>2</v>
      </c>
      <c r="E4853">
        <v>1</v>
      </c>
      <c r="F4853" t="s">
        <v>391</v>
      </c>
      <c r="G4853" t="s">
        <v>6621</v>
      </c>
      <c r="H4853">
        <v>7</v>
      </c>
      <c r="I4853">
        <v>102086</v>
      </c>
      <c r="J4853">
        <v>6</v>
      </c>
      <c r="K4853" t="s">
        <v>7336</v>
      </c>
      <c r="L4853">
        <v>0</v>
      </c>
      <c r="M4853" t="s">
        <v>5520</v>
      </c>
      <c r="N4853">
        <v>5175.7700000000004</v>
      </c>
      <c r="O4853">
        <v>16889.3</v>
      </c>
      <c r="P4853">
        <v>0</v>
      </c>
      <c r="Q4853">
        <v>7760.11</v>
      </c>
      <c r="R4853">
        <v>0</v>
      </c>
      <c r="S4853">
        <v>14304.96</v>
      </c>
    </row>
    <row r="4854" spans="1:19" x14ac:dyDescent="0.35">
      <c r="A4854">
        <v>2024</v>
      </c>
      <c r="B4854" t="s">
        <v>6047</v>
      </c>
      <c r="C4854">
        <v>51</v>
      </c>
      <c r="D4854">
        <v>2</v>
      </c>
      <c r="E4854">
        <v>2</v>
      </c>
      <c r="F4854" t="s">
        <v>731</v>
      </c>
      <c r="G4854" t="s">
        <v>6267</v>
      </c>
      <c r="H4854">
        <v>7</v>
      </c>
      <c r="I4854">
        <v>102086</v>
      </c>
      <c r="J4854">
        <v>5</v>
      </c>
      <c r="K4854" t="s">
        <v>7336</v>
      </c>
      <c r="L4854">
        <v>0</v>
      </c>
      <c r="M4854" t="s">
        <v>5520</v>
      </c>
      <c r="N4854">
        <v>39704.449999999997</v>
      </c>
      <c r="O4854">
        <v>4861.49</v>
      </c>
      <c r="P4854">
        <v>0</v>
      </c>
      <c r="Q4854">
        <v>15969.57</v>
      </c>
      <c r="R4854">
        <v>0</v>
      </c>
      <c r="S4854">
        <v>28596.37</v>
      </c>
    </row>
    <row r="4855" spans="1:19" x14ac:dyDescent="0.35">
      <c r="A4855">
        <v>2024</v>
      </c>
      <c r="B4855" t="s">
        <v>6047</v>
      </c>
      <c r="C4855">
        <v>51</v>
      </c>
      <c r="D4855">
        <v>2</v>
      </c>
      <c r="E4855">
        <v>3</v>
      </c>
      <c r="F4855" t="s">
        <v>732</v>
      </c>
      <c r="G4855" t="s">
        <v>6048</v>
      </c>
      <c r="H4855">
        <v>7</v>
      </c>
      <c r="I4855">
        <v>102086</v>
      </c>
      <c r="J4855">
        <v>6</v>
      </c>
      <c r="K4855" t="s">
        <v>7336</v>
      </c>
      <c r="L4855">
        <v>0</v>
      </c>
      <c r="M4855" t="s">
        <v>5520</v>
      </c>
      <c r="N4855">
        <v>23611.64</v>
      </c>
      <c r="O4855">
        <v>0</v>
      </c>
      <c r="P4855">
        <v>0</v>
      </c>
      <c r="Q4855">
        <v>0</v>
      </c>
      <c r="R4855">
        <v>0</v>
      </c>
      <c r="S4855">
        <v>23611.64</v>
      </c>
    </row>
    <row r="4856" spans="1:19" x14ac:dyDescent="0.35">
      <c r="A4856">
        <v>2024</v>
      </c>
      <c r="B4856" t="s">
        <v>6047</v>
      </c>
      <c r="C4856">
        <v>51</v>
      </c>
      <c r="D4856">
        <v>2</v>
      </c>
      <c r="E4856">
        <v>4</v>
      </c>
      <c r="F4856" t="s">
        <v>733</v>
      </c>
      <c r="G4856" t="s">
        <v>6622</v>
      </c>
      <c r="H4856">
        <v>7</v>
      </c>
      <c r="I4856">
        <v>102086</v>
      </c>
      <c r="J4856">
        <v>6</v>
      </c>
      <c r="K4856" t="s">
        <v>7336</v>
      </c>
      <c r="L4856">
        <v>0</v>
      </c>
      <c r="M4856" t="s">
        <v>5520</v>
      </c>
      <c r="N4856">
        <v>73223.22</v>
      </c>
      <c r="O4856">
        <v>0</v>
      </c>
      <c r="P4856">
        <v>0</v>
      </c>
      <c r="Q4856">
        <v>3004.7</v>
      </c>
      <c r="R4856">
        <v>0</v>
      </c>
      <c r="S4856">
        <v>70218.52</v>
      </c>
    </row>
    <row r="4857" spans="1:19" x14ac:dyDescent="0.35">
      <c r="A4857">
        <v>2024</v>
      </c>
      <c r="B4857" t="s">
        <v>6047</v>
      </c>
      <c r="C4857">
        <v>51</v>
      </c>
      <c r="D4857">
        <v>2</v>
      </c>
      <c r="E4857">
        <v>5</v>
      </c>
      <c r="F4857" t="s">
        <v>327</v>
      </c>
      <c r="G4857" t="s">
        <v>6623</v>
      </c>
      <c r="H4857">
        <v>7</v>
      </c>
      <c r="I4857">
        <v>102086</v>
      </c>
      <c r="J4857">
        <v>7</v>
      </c>
      <c r="K4857" t="s">
        <v>7336</v>
      </c>
      <c r="L4857">
        <v>0</v>
      </c>
      <c r="M4857" t="s">
        <v>5520</v>
      </c>
      <c r="N4857">
        <v>45461.22</v>
      </c>
      <c r="O4857">
        <v>27985.08</v>
      </c>
      <c r="P4857">
        <v>0</v>
      </c>
      <c r="Q4857">
        <v>36397.78</v>
      </c>
      <c r="R4857">
        <v>0</v>
      </c>
      <c r="S4857">
        <v>37048.519999999997</v>
      </c>
    </row>
    <row r="4858" spans="1:19" x14ac:dyDescent="0.35">
      <c r="A4858">
        <v>2024</v>
      </c>
      <c r="B4858" t="s">
        <v>6047</v>
      </c>
      <c r="C4858">
        <v>51</v>
      </c>
      <c r="D4858">
        <v>2</v>
      </c>
      <c r="E4858">
        <v>6</v>
      </c>
      <c r="F4858" t="s">
        <v>734</v>
      </c>
      <c r="G4858" t="s">
        <v>6624</v>
      </c>
      <c r="H4858">
        <v>7</v>
      </c>
      <c r="I4858">
        <v>102086</v>
      </c>
      <c r="J4858">
        <v>5</v>
      </c>
      <c r="K4858" t="s">
        <v>7336</v>
      </c>
      <c r="L4858">
        <v>0</v>
      </c>
      <c r="M4858" t="s">
        <v>5520</v>
      </c>
      <c r="N4858">
        <v>28857.24</v>
      </c>
      <c r="O4858">
        <v>7447.51</v>
      </c>
      <c r="P4858">
        <v>0</v>
      </c>
      <c r="Q4858">
        <v>1768.43</v>
      </c>
      <c r="R4858">
        <v>0</v>
      </c>
      <c r="S4858">
        <v>34536.32</v>
      </c>
    </row>
    <row r="4859" spans="1:19" x14ac:dyDescent="0.35">
      <c r="A4859">
        <v>2024</v>
      </c>
      <c r="B4859" t="s">
        <v>5545</v>
      </c>
      <c r="C4859">
        <v>52</v>
      </c>
      <c r="D4859">
        <v>2</v>
      </c>
      <c r="E4859">
        <v>1</v>
      </c>
      <c r="F4859" t="s">
        <v>735</v>
      </c>
      <c r="G4859" t="s">
        <v>6265</v>
      </c>
      <c r="H4859">
        <v>7</v>
      </c>
      <c r="I4859">
        <v>102086</v>
      </c>
      <c r="J4859">
        <v>6</v>
      </c>
      <c r="K4859" t="s">
        <v>7336</v>
      </c>
      <c r="L4859">
        <v>0</v>
      </c>
      <c r="M4859" t="s">
        <v>5520</v>
      </c>
      <c r="N4859">
        <v>18592.97</v>
      </c>
      <c r="O4859">
        <v>0</v>
      </c>
      <c r="P4859">
        <v>0</v>
      </c>
      <c r="Q4859">
        <v>3637.69</v>
      </c>
      <c r="R4859">
        <v>0</v>
      </c>
      <c r="S4859">
        <v>14955.28</v>
      </c>
    </row>
    <row r="4860" spans="1:19" x14ac:dyDescent="0.35">
      <c r="A4860">
        <v>2024</v>
      </c>
      <c r="B4860" t="s">
        <v>5545</v>
      </c>
      <c r="C4860">
        <v>52</v>
      </c>
      <c r="D4860">
        <v>2</v>
      </c>
      <c r="E4860">
        <v>2</v>
      </c>
      <c r="F4860" t="s">
        <v>552</v>
      </c>
      <c r="G4860" t="s">
        <v>5864</v>
      </c>
      <c r="H4860">
        <v>7</v>
      </c>
      <c r="I4860">
        <v>102086</v>
      </c>
      <c r="J4860">
        <v>5</v>
      </c>
      <c r="K4860" t="s">
        <v>7336</v>
      </c>
      <c r="L4860">
        <v>0</v>
      </c>
      <c r="M4860" t="s">
        <v>5520</v>
      </c>
      <c r="N4860">
        <v>10056.48</v>
      </c>
      <c r="O4860">
        <v>4422.47</v>
      </c>
      <c r="P4860">
        <v>0</v>
      </c>
      <c r="Q4860">
        <v>449.46</v>
      </c>
      <c r="R4860">
        <v>0</v>
      </c>
      <c r="S4860">
        <v>14029.49</v>
      </c>
    </row>
    <row r="4861" spans="1:19" x14ac:dyDescent="0.35">
      <c r="A4861">
        <v>2024</v>
      </c>
      <c r="B4861" t="s">
        <v>5545</v>
      </c>
      <c r="C4861">
        <v>52</v>
      </c>
      <c r="D4861">
        <v>2</v>
      </c>
      <c r="E4861">
        <v>3</v>
      </c>
      <c r="F4861" t="s">
        <v>354</v>
      </c>
      <c r="G4861" t="s">
        <v>6049</v>
      </c>
      <c r="H4861">
        <v>7</v>
      </c>
      <c r="I4861">
        <v>102086</v>
      </c>
      <c r="J4861">
        <v>5</v>
      </c>
      <c r="K4861" t="s">
        <v>7336</v>
      </c>
      <c r="L4861">
        <v>0</v>
      </c>
      <c r="M4861" t="s">
        <v>5520</v>
      </c>
      <c r="N4861">
        <v>18671.07</v>
      </c>
      <c r="O4861">
        <v>0</v>
      </c>
      <c r="P4861">
        <v>0</v>
      </c>
      <c r="Q4861">
        <v>1000</v>
      </c>
      <c r="R4861">
        <v>0</v>
      </c>
      <c r="S4861">
        <v>17671.07</v>
      </c>
    </row>
    <row r="4862" spans="1:19" x14ac:dyDescent="0.35">
      <c r="A4862">
        <v>2024</v>
      </c>
      <c r="B4862" t="s">
        <v>5545</v>
      </c>
      <c r="C4862">
        <v>52</v>
      </c>
      <c r="D4862">
        <v>2</v>
      </c>
      <c r="E4862">
        <v>4</v>
      </c>
      <c r="F4862" t="s">
        <v>470</v>
      </c>
      <c r="G4862" t="s">
        <v>6050</v>
      </c>
      <c r="H4862">
        <v>7</v>
      </c>
      <c r="I4862">
        <v>102086</v>
      </c>
      <c r="J4862">
        <v>102086</v>
      </c>
      <c r="K4862" t="s">
        <v>7336</v>
      </c>
      <c r="L4862">
        <v>0</v>
      </c>
      <c r="M4862" t="s">
        <v>5520</v>
      </c>
      <c r="N4862">
        <v>32364.91</v>
      </c>
      <c r="O4862">
        <v>42180.47</v>
      </c>
      <c r="P4862">
        <v>0</v>
      </c>
      <c r="Q4862">
        <v>38741.629999999997</v>
      </c>
      <c r="R4862">
        <v>0</v>
      </c>
      <c r="S4862">
        <v>35803.75</v>
      </c>
    </row>
    <row r="4863" spans="1:19" x14ac:dyDescent="0.35">
      <c r="A4863">
        <v>2024</v>
      </c>
      <c r="B4863" t="s">
        <v>5545</v>
      </c>
      <c r="C4863">
        <v>52</v>
      </c>
      <c r="D4863">
        <v>2</v>
      </c>
      <c r="E4863">
        <v>5</v>
      </c>
      <c r="F4863" t="s">
        <v>736</v>
      </c>
      <c r="G4863" t="s">
        <v>5546</v>
      </c>
      <c r="H4863">
        <v>7</v>
      </c>
      <c r="I4863">
        <v>102086</v>
      </c>
      <c r="J4863">
        <v>5</v>
      </c>
      <c r="K4863" t="s">
        <v>7336</v>
      </c>
      <c r="L4863">
        <v>0</v>
      </c>
      <c r="M4863" t="s">
        <v>5520</v>
      </c>
      <c r="N4863">
        <v>32911.449999999997</v>
      </c>
      <c r="O4863">
        <v>0</v>
      </c>
      <c r="P4863">
        <v>0</v>
      </c>
      <c r="Q4863">
        <v>552.65</v>
      </c>
      <c r="R4863">
        <v>0</v>
      </c>
      <c r="S4863">
        <v>32358.799999999999</v>
      </c>
    </row>
    <row r="4864" spans="1:19" x14ac:dyDescent="0.35">
      <c r="A4864">
        <v>2024</v>
      </c>
      <c r="B4864" t="s">
        <v>5545</v>
      </c>
      <c r="C4864">
        <v>52</v>
      </c>
      <c r="D4864">
        <v>2</v>
      </c>
      <c r="E4864">
        <v>6</v>
      </c>
      <c r="F4864" t="s">
        <v>369</v>
      </c>
      <c r="G4864" t="s">
        <v>6220</v>
      </c>
      <c r="H4864">
        <v>7</v>
      </c>
      <c r="I4864">
        <v>102086</v>
      </c>
      <c r="J4864">
        <v>840</v>
      </c>
      <c r="K4864" t="s">
        <v>7336</v>
      </c>
      <c r="L4864">
        <v>0</v>
      </c>
      <c r="M4864" t="s">
        <v>5520</v>
      </c>
      <c r="N4864">
        <v>10187.86</v>
      </c>
      <c r="O4864">
        <v>2361.4</v>
      </c>
      <c r="P4864">
        <v>0</v>
      </c>
      <c r="Q4864">
        <v>2725.43</v>
      </c>
      <c r="R4864">
        <v>0</v>
      </c>
      <c r="S4864">
        <v>9823.83</v>
      </c>
    </row>
    <row r="4865" spans="1:19" x14ac:dyDescent="0.35">
      <c r="A4865">
        <v>2024</v>
      </c>
      <c r="B4865" t="s">
        <v>5545</v>
      </c>
      <c r="C4865">
        <v>52</v>
      </c>
      <c r="D4865">
        <v>2</v>
      </c>
      <c r="E4865">
        <v>7</v>
      </c>
      <c r="F4865" t="s">
        <v>300</v>
      </c>
      <c r="G4865" t="s">
        <v>5882</v>
      </c>
      <c r="H4865">
        <v>7</v>
      </c>
      <c r="I4865">
        <v>102086</v>
      </c>
      <c r="J4865">
        <v>5</v>
      </c>
      <c r="K4865" t="s">
        <v>7336</v>
      </c>
      <c r="L4865">
        <v>0</v>
      </c>
      <c r="M4865" t="s">
        <v>5520</v>
      </c>
      <c r="N4865">
        <v>40023.9</v>
      </c>
      <c r="O4865">
        <v>4392.1000000000004</v>
      </c>
      <c r="P4865">
        <v>0</v>
      </c>
      <c r="Q4865">
        <v>3757.63</v>
      </c>
      <c r="R4865">
        <v>0</v>
      </c>
      <c r="S4865">
        <v>40658.370000000003</v>
      </c>
    </row>
    <row r="4866" spans="1:19" x14ac:dyDescent="0.35">
      <c r="A4866">
        <v>2024</v>
      </c>
      <c r="B4866" t="s">
        <v>5545</v>
      </c>
      <c r="C4866">
        <v>52</v>
      </c>
      <c r="D4866">
        <v>2</v>
      </c>
      <c r="E4866">
        <v>8</v>
      </c>
      <c r="F4866" t="s">
        <v>254</v>
      </c>
      <c r="G4866" t="s">
        <v>6288</v>
      </c>
      <c r="H4866">
        <v>7</v>
      </c>
      <c r="I4866">
        <v>102086</v>
      </c>
      <c r="J4866">
        <v>6</v>
      </c>
      <c r="K4866" t="s">
        <v>7336</v>
      </c>
      <c r="L4866">
        <v>0</v>
      </c>
      <c r="M4866" t="s">
        <v>5520</v>
      </c>
      <c r="N4866">
        <v>14912.61</v>
      </c>
      <c r="O4866">
        <v>2356.4</v>
      </c>
      <c r="P4866">
        <v>0</v>
      </c>
      <c r="Q4866">
        <v>2005.22</v>
      </c>
      <c r="R4866">
        <v>0</v>
      </c>
      <c r="S4866">
        <v>15263.79</v>
      </c>
    </row>
    <row r="4867" spans="1:19" x14ac:dyDescent="0.35">
      <c r="A4867">
        <v>2024</v>
      </c>
      <c r="B4867" t="s">
        <v>5545</v>
      </c>
      <c r="C4867">
        <v>52</v>
      </c>
      <c r="D4867">
        <v>2</v>
      </c>
      <c r="E4867">
        <v>9</v>
      </c>
      <c r="F4867" t="s">
        <v>327</v>
      </c>
      <c r="G4867" t="s">
        <v>5719</v>
      </c>
      <c r="H4867">
        <v>7</v>
      </c>
      <c r="I4867">
        <v>102086</v>
      </c>
      <c r="J4867">
        <v>840</v>
      </c>
      <c r="K4867" t="s">
        <v>7337</v>
      </c>
      <c r="L4867">
        <v>0</v>
      </c>
      <c r="M4867" t="s">
        <v>5520</v>
      </c>
      <c r="N4867">
        <v>28109.14</v>
      </c>
      <c r="O4867">
        <v>3122.54</v>
      </c>
      <c r="P4867">
        <v>0</v>
      </c>
      <c r="Q4867">
        <v>0</v>
      </c>
      <c r="R4867">
        <v>0</v>
      </c>
      <c r="S4867">
        <v>31231.68</v>
      </c>
    </row>
    <row r="4868" spans="1:19" x14ac:dyDescent="0.35">
      <c r="A4868">
        <v>2024</v>
      </c>
      <c r="B4868" t="s">
        <v>5545</v>
      </c>
      <c r="C4868">
        <v>52</v>
      </c>
      <c r="D4868">
        <v>2</v>
      </c>
      <c r="E4868">
        <v>10</v>
      </c>
      <c r="F4868" t="s">
        <v>737</v>
      </c>
      <c r="G4868" t="s">
        <v>7078</v>
      </c>
      <c r="H4868">
        <v>7</v>
      </c>
      <c r="I4868">
        <v>102086</v>
      </c>
      <c r="J4868">
        <v>840</v>
      </c>
      <c r="K4868" t="s">
        <v>7337</v>
      </c>
      <c r="L4868">
        <v>0</v>
      </c>
      <c r="M4868" t="s">
        <v>5520</v>
      </c>
      <c r="N4868">
        <v>225706.85</v>
      </c>
      <c r="O4868">
        <v>151504.34</v>
      </c>
      <c r="P4868">
        <v>0</v>
      </c>
      <c r="Q4868">
        <v>123711.09</v>
      </c>
      <c r="R4868">
        <v>0</v>
      </c>
      <c r="S4868">
        <v>253500.1</v>
      </c>
    </row>
    <row r="4869" spans="1:19" x14ac:dyDescent="0.35">
      <c r="A4869">
        <v>2024</v>
      </c>
      <c r="B4869" t="s">
        <v>5545</v>
      </c>
      <c r="C4869">
        <v>52</v>
      </c>
      <c r="D4869">
        <v>2</v>
      </c>
      <c r="E4869">
        <v>11</v>
      </c>
      <c r="F4869" t="s">
        <v>724</v>
      </c>
      <c r="G4869" t="s">
        <v>6221</v>
      </c>
      <c r="H4869">
        <v>7</v>
      </c>
      <c r="I4869">
        <v>102086</v>
      </c>
      <c r="J4869">
        <v>4</v>
      </c>
      <c r="K4869" t="s">
        <v>7336</v>
      </c>
      <c r="L4869">
        <v>0</v>
      </c>
      <c r="M4869" t="s">
        <v>5520</v>
      </c>
      <c r="N4869">
        <v>34778.39</v>
      </c>
      <c r="O4869">
        <v>18183.68</v>
      </c>
      <c r="P4869">
        <v>0</v>
      </c>
      <c r="Q4869">
        <v>21589.58</v>
      </c>
      <c r="R4869">
        <v>0</v>
      </c>
      <c r="S4869">
        <v>31372.49</v>
      </c>
    </row>
    <row r="4870" spans="1:19" x14ac:dyDescent="0.35">
      <c r="A4870">
        <v>2024</v>
      </c>
      <c r="B4870" t="s">
        <v>5820</v>
      </c>
      <c r="C4870">
        <v>53</v>
      </c>
      <c r="D4870">
        <v>2</v>
      </c>
      <c r="E4870">
        <v>1</v>
      </c>
      <c r="F4870" t="s">
        <v>738</v>
      </c>
      <c r="G4870" t="s">
        <v>6051</v>
      </c>
      <c r="H4870">
        <v>7</v>
      </c>
      <c r="I4870">
        <v>102086</v>
      </c>
      <c r="J4870">
        <v>840</v>
      </c>
      <c r="K4870" t="s">
        <v>7337</v>
      </c>
      <c r="L4870">
        <v>0</v>
      </c>
      <c r="M4870" t="s">
        <v>5520</v>
      </c>
      <c r="N4870">
        <v>107428.87</v>
      </c>
      <c r="O4870">
        <v>13669.16</v>
      </c>
      <c r="P4870">
        <v>0</v>
      </c>
      <c r="Q4870">
        <v>8622.24</v>
      </c>
      <c r="R4870">
        <v>0</v>
      </c>
      <c r="S4870">
        <v>112475.79</v>
      </c>
    </row>
    <row r="4871" spans="1:19" x14ac:dyDescent="0.35">
      <c r="A4871">
        <v>2024</v>
      </c>
      <c r="B4871" t="s">
        <v>5820</v>
      </c>
      <c r="C4871">
        <v>53</v>
      </c>
      <c r="D4871">
        <v>2</v>
      </c>
      <c r="E4871">
        <v>2</v>
      </c>
      <c r="F4871" t="s">
        <v>573</v>
      </c>
      <c r="G4871" t="s">
        <v>5821</v>
      </c>
      <c r="H4871">
        <v>7</v>
      </c>
      <c r="I4871">
        <v>102086</v>
      </c>
      <c r="J4871">
        <v>840</v>
      </c>
      <c r="K4871" t="s">
        <v>7337</v>
      </c>
      <c r="L4871">
        <v>0</v>
      </c>
      <c r="M4871" t="s">
        <v>5520</v>
      </c>
      <c r="N4871">
        <v>76829.570000000007</v>
      </c>
      <c r="O4871">
        <v>34257.379999999997</v>
      </c>
      <c r="P4871">
        <v>0</v>
      </c>
      <c r="Q4871">
        <v>8579.25</v>
      </c>
      <c r="R4871">
        <v>0</v>
      </c>
      <c r="S4871">
        <v>102507.7</v>
      </c>
    </row>
    <row r="4872" spans="1:19" x14ac:dyDescent="0.35">
      <c r="A4872">
        <v>2024</v>
      </c>
      <c r="B4872" t="s">
        <v>5820</v>
      </c>
      <c r="C4872">
        <v>53</v>
      </c>
      <c r="D4872">
        <v>2</v>
      </c>
      <c r="E4872">
        <v>3</v>
      </c>
      <c r="F4872" t="s">
        <v>739</v>
      </c>
      <c r="G4872" t="s">
        <v>7079</v>
      </c>
      <c r="H4872">
        <v>7</v>
      </c>
      <c r="I4872">
        <v>102086</v>
      </c>
      <c r="J4872">
        <v>840</v>
      </c>
      <c r="K4872" t="s">
        <v>7337</v>
      </c>
      <c r="L4872">
        <v>0</v>
      </c>
      <c r="M4872" t="s">
        <v>5520</v>
      </c>
      <c r="N4872">
        <v>771892.78</v>
      </c>
      <c r="O4872">
        <v>302104.3</v>
      </c>
      <c r="P4872">
        <v>0</v>
      </c>
      <c r="Q4872">
        <v>525920.31000000006</v>
      </c>
      <c r="R4872">
        <v>0</v>
      </c>
      <c r="S4872">
        <v>548076.77</v>
      </c>
    </row>
    <row r="4873" spans="1:19" x14ac:dyDescent="0.35">
      <c r="A4873">
        <v>2024</v>
      </c>
      <c r="B4873" t="s">
        <v>5820</v>
      </c>
      <c r="C4873">
        <v>53</v>
      </c>
      <c r="D4873">
        <v>2</v>
      </c>
      <c r="E4873">
        <v>4</v>
      </c>
      <c r="F4873" t="s">
        <v>639</v>
      </c>
      <c r="G4873" t="s">
        <v>7045</v>
      </c>
      <c r="H4873">
        <v>7</v>
      </c>
      <c r="I4873">
        <v>102086</v>
      </c>
      <c r="J4873">
        <v>840</v>
      </c>
      <c r="K4873" t="s">
        <v>7336</v>
      </c>
      <c r="L4873">
        <v>0</v>
      </c>
      <c r="M4873" t="s">
        <v>5520</v>
      </c>
      <c r="N4873">
        <v>285039.13</v>
      </c>
      <c r="O4873">
        <v>55924.69</v>
      </c>
      <c r="P4873">
        <v>0</v>
      </c>
      <c r="Q4873">
        <v>50524.5</v>
      </c>
      <c r="R4873">
        <v>0</v>
      </c>
      <c r="S4873">
        <v>290439.32</v>
      </c>
    </row>
    <row r="4874" spans="1:19" x14ac:dyDescent="0.35">
      <c r="A4874">
        <v>2024</v>
      </c>
      <c r="B4874" t="s">
        <v>5820</v>
      </c>
      <c r="C4874">
        <v>53</v>
      </c>
      <c r="D4874">
        <v>2</v>
      </c>
      <c r="E4874">
        <v>5</v>
      </c>
      <c r="F4874" t="s">
        <v>717</v>
      </c>
      <c r="G4874" t="s">
        <v>7013</v>
      </c>
      <c r="H4874">
        <v>7</v>
      </c>
      <c r="I4874">
        <v>102086</v>
      </c>
      <c r="J4874">
        <v>840</v>
      </c>
      <c r="K4874" t="s">
        <v>7336</v>
      </c>
      <c r="L4874">
        <v>0</v>
      </c>
      <c r="M4874" t="s">
        <v>5520</v>
      </c>
      <c r="N4874">
        <v>63764.72</v>
      </c>
      <c r="O4874">
        <v>6521.76</v>
      </c>
      <c r="P4874">
        <v>0</v>
      </c>
      <c r="Q4874">
        <v>3084.51</v>
      </c>
      <c r="R4874">
        <v>0</v>
      </c>
      <c r="S4874">
        <v>67201.97</v>
      </c>
    </row>
    <row r="4875" spans="1:19" x14ac:dyDescent="0.35">
      <c r="A4875">
        <v>2024</v>
      </c>
      <c r="B4875" t="s">
        <v>5820</v>
      </c>
      <c r="C4875">
        <v>53</v>
      </c>
      <c r="D4875">
        <v>2</v>
      </c>
      <c r="E4875">
        <v>6</v>
      </c>
      <c r="F4875" t="s">
        <v>327</v>
      </c>
      <c r="G4875" t="s">
        <v>6295</v>
      </c>
      <c r="H4875">
        <v>7</v>
      </c>
      <c r="I4875">
        <v>102086</v>
      </c>
      <c r="J4875">
        <v>840</v>
      </c>
      <c r="K4875" t="s">
        <v>7337</v>
      </c>
      <c r="L4875">
        <v>0</v>
      </c>
      <c r="M4875" t="s">
        <v>5520</v>
      </c>
      <c r="N4875">
        <v>678537.79</v>
      </c>
      <c r="O4875">
        <v>658033.97</v>
      </c>
      <c r="P4875">
        <v>0</v>
      </c>
      <c r="Q4875">
        <v>767855.43</v>
      </c>
      <c r="R4875">
        <v>0</v>
      </c>
      <c r="S4875">
        <v>568716.32999999996</v>
      </c>
    </row>
    <row r="4876" spans="1:19" x14ac:dyDescent="0.35">
      <c r="A4876">
        <v>2024</v>
      </c>
      <c r="B4876" t="s">
        <v>5820</v>
      </c>
      <c r="C4876">
        <v>53</v>
      </c>
      <c r="D4876">
        <v>2</v>
      </c>
      <c r="E4876">
        <v>7</v>
      </c>
      <c r="F4876" t="s">
        <v>643</v>
      </c>
      <c r="G4876" t="s">
        <v>6749</v>
      </c>
      <c r="H4876">
        <v>7</v>
      </c>
      <c r="I4876">
        <v>102086</v>
      </c>
      <c r="J4876">
        <v>840</v>
      </c>
      <c r="K4876" t="s">
        <v>7337</v>
      </c>
      <c r="L4876">
        <v>0</v>
      </c>
      <c r="M4876" t="s">
        <v>5520</v>
      </c>
      <c r="N4876">
        <v>32080.54</v>
      </c>
      <c r="O4876">
        <v>0</v>
      </c>
      <c r="P4876">
        <v>0</v>
      </c>
      <c r="Q4876">
        <v>6499.03</v>
      </c>
      <c r="R4876">
        <v>0</v>
      </c>
      <c r="S4876">
        <v>25581.51</v>
      </c>
    </row>
    <row r="4877" spans="1:19" x14ac:dyDescent="0.35">
      <c r="A4877">
        <v>2024</v>
      </c>
      <c r="B4877" t="s">
        <v>5820</v>
      </c>
      <c r="C4877">
        <v>53</v>
      </c>
      <c r="D4877">
        <v>2</v>
      </c>
      <c r="E4877">
        <v>8</v>
      </c>
      <c r="F4877" t="s">
        <v>412</v>
      </c>
      <c r="G4877" t="s">
        <v>6223</v>
      </c>
      <c r="H4877">
        <v>7</v>
      </c>
      <c r="I4877">
        <v>102086</v>
      </c>
      <c r="J4877">
        <v>840</v>
      </c>
      <c r="K4877" t="s">
        <v>7337</v>
      </c>
      <c r="L4877">
        <v>0</v>
      </c>
      <c r="M4877" t="s">
        <v>5520</v>
      </c>
      <c r="N4877">
        <v>103772.66</v>
      </c>
      <c r="O4877">
        <v>90561.8</v>
      </c>
      <c r="P4877">
        <v>0</v>
      </c>
      <c r="Q4877">
        <v>72217.2</v>
      </c>
      <c r="R4877">
        <v>0</v>
      </c>
      <c r="S4877">
        <v>122117.26</v>
      </c>
    </row>
    <row r="4878" spans="1:19" x14ac:dyDescent="0.35">
      <c r="A4878">
        <v>2024</v>
      </c>
      <c r="B4878" t="s">
        <v>5820</v>
      </c>
      <c r="C4878">
        <v>53</v>
      </c>
      <c r="D4878">
        <v>2</v>
      </c>
      <c r="E4878">
        <v>9</v>
      </c>
      <c r="F4878" t="s">
        <v>599</v>
      </c>
      <c r="G4878" t="s">
        <v>6820</v>
      </c>
      <c r="H4878">
        <v>7</v>
      </c>
      <c r="I4878">
        <v>102086</v>
      </c>
      <c r="J4878">
        <v>840</v>
      </c>
      <c r="K4878" t="s">
        <v>7337</v>
      </c>
      <c r="L4878">
        <v>0</v>
      </c>
      <c r="M4878" t="s">
        <v>5520</v>
      </c>
      <c r="N4878">
        <v>78271.100000000006</v>
      </c>
      <c r="O4878">
        <v>96855</v>
      </c>
      <c r="P4878">
        <v>0</v>
      </c>
      <c r="Q4878">
        <v>50134.26</v>
      </c>
      <c r="R4878">
        <v>0</v>
      </c>
      <c r="S4878">
        <v>124991.84</v>
      </c>
    </row>
    <row r="4879" spans="1:19" x14ac:dyDescent="0.35">
      <c r="A4879">
        <v>2024</v>
      </c>
      <c r="B4879" t="s">
        <v>5820</v>
      </c>
      <c r="C4879">
        <v>53</v>
      </c>
      <c r="D4879">
        <v>2</v>
      </c>
      <c r="E4879">
        <v>10</v>
      </c>
      <c r="F4879" t="s">
        <v>455</v>
      </c>
      <c r="G4879" t="s">
        <v>6341</v>
      </c>
      <c r="H4879">
        <v>7</v>
      </c>
      <c r="I4879">
        <v>102086</v>
      </c>
      <c r="J4879">
        <v>840</v>
      </c>
      <c r="K4879" t="s">
        <v>7337</v>
      </c>
      <c r="L4879">
        <v>0</v>
      </c>
      <c r="M4879" t="s">
        <v>5520</v>
      </c>
      <c r="N4879">
        <v>469522.25</v>
      </c>
      <c r="O4879">
        <v>218389.08</v>
      </c>
      <c r="P4879">
        <v>0</v>
      </c>
      <c r="Q4879">
        <v>223905.58</v>
      </c>
      <c r="R4879">
        <v>0</v>
      </c>
      <c r="S4879">
        <v>464005.75</v>
      </c>
    </row>
    <row r="4880" spans="1:19" x14ac:dyDescent="0.35">
      <c r="A4880">
        <v>2024</v>
      </c>
      <c r="B4880" t="s">
        <v>5820</v>
      </c>
      <c r="C4880">
        <v>53</v>
      </c>
      <c r="D4880">
        <v>2</v>
      </c>
      <c r="E4880">
        <v>11</v>
      </c>
      <c r="F4880" t="s">
        <v>125</v>
      </c>
      <c r="G4880" t="s">
        <v>7060</v>
      </c>
      <c r="H4880">
        <v>7</v>
      </c>
      <c r="I4880">
        <v>102086</v>
      </c>
      <c r="J4880">
        <v>840</v>
      </c>
      <c r="K4880" t="s">
        <v>7337</v>
      </c>
      <c r="L4880">
        <v>0</v>
      </c>
      <c r="M4880" t="s">
        <v>5520</v>
      </c>
      <c r="N4880">
        <v>55628.65</v>
      </c>
      <c r="O4880">
        <v>0</v>
      </c>
      <c r="P4880">
        <v>0</v>
      </c>
      <c r="Q4880">
        <v>6342.12</v>
      </c>
      <c r="R4880">
        <v>0</v>
      </c>
      <c r="S4880">
        <v>49286.53</v>
      </c>
    </row>
    <row r="4881" spans="1:19" x14ac:dyDescent="0.35">
      <c r="A4881">
        <v>2024</v>
      </c>
      <c r="B4881" t="s">
        <v>5603</v>
      </c>
      <c r="C4881">
        <v>54</v>
      </c>
      <c r="D4881">
        <v>2</v>
      </c>
      <c r="E4881">
        <v>1</v>
      </c>
      <c r="F4881" t="s">
        <v>622</v>
      </c>
      <c r="G4881" t="s">
        <v>6052</v>
      </c>
      <c r="H4881">
        <v>7</v>
      </c>
      <c r="I4881">
        <v>102086</v>
      </c>
      <c r="J4881">
        <v>9</v>
      </c>
      <c r="K4881" t="s">
        <v>7336</v>
      </c>
      <c r="L4881">
        <v>0</v>
      </c>
      <c r="M4881" t="s">
        <v>5520</v>
      </c>
      <c r="N4881">
        <v>100163.36</v>
      </c>
      <c r="O4881">
        <v>16766.84</v>
      </c>
      <c r="P4881">
        <v>0</v>
      </c>
      <c r="Q4881">
        <v>5921.77</v>
      </c>
      <c r="R4881">
        <v>0</v>
      </c>
      <c r="S4881">
        <v>111008.43</v>
      </c>
    </row>
    <row r="4882" spans="1:19" x14ac:dyDescent="0.35">
      <c r="A4882">
        <v>2024</v>
      </c>
      <c r="B4882" t="s">
        <v>5603</v>
      </c>
      <c r="C4882">
        <v>54</v>
      </c>
      <c r="D4882">
        <v>2</v>
      </c>
      <c r="E4882">
        <v>2</v>
      </c>
      <c r="F4882" t="s">
        <v>678</v>
      </c>
      <c r="G4882" t="s">
        <v>6053</v>
      </c>
      <c r="H4882">
        <v>7</v>
      </c>
      <c r="I4882">
        <v>102086</v>
      </c>
      <c r="J4882">
        <v>8</v>
      </c>
      <c r="K4882" t="s">
        <v>7336</v>
      </c>
      <c r="L4882">
        <v>0</v>
      </c>
      <c r="M4882" t="s">
        <v>5520</v>
      </c>
      <c r="N4882">
        <v>5926.01</v>
      </c>
      <c r="O4882">
        <v>8769.39</v>
      </c>
      <c r="P4882">
        <v>0</v>
      </c>
      <c r="Q4882">
        <v>1862.12</v>
      </c>
      <c r="R4882">
        <v>0</v>
      </c>
      <c r="S4882">
        <v>12833.28</v>
      </c>
    </row>
    <row r="4883" spans="1:19" x14ac:dyDescent="0.35">
      <c r="A4883">
        <v>2024</v>
      </c>
      <c r="B4883" t="s">
        <v>5603</v>
      </c>
      <c r="C4883">
        <v>54</v>
      </c>
      <c r="D4883">
        <v>2</v>
      </c>
      <c r="E4883">
        <v>3</v>
      </c>
      <c r="F4883" t="s">
        <v>740</v>
      </c>
      <c r="G4883" t="s">
        <v>6054</v>
      </c>
      <c r="H4883">
        <v>7</v>
      </c>
      <c r="I4883">
        <v>102086</v>
      </c>
      <c r="J4883">
        <v>8</v>
      </c>
      <c r="K4883" t="s">
        <v>7336</v>
      </c>
      <c r="L4883">
        <v>0</v>
      </c>
      <c r="M4883" t="s">
        <v>5520</v>
      </c>
      <c r="N4883">
        <v>103094.08</v>
      </c>
      <c r="O4883">
        <v>15553.61</v>
      </c>
      <c r="P4883">
        <v>0</v>
      </c>
      <c r="Q4883">
        <v>8761.7199999999993</v>
      </c>
      <c r="R4883">
        <v>0</v>
      </c>
      <c r="S4883">
        <v>109885.97</v>
      </c>
    </row>
    <row r="4884" spans="1:19" x14ac:dyDescent="0.35">
      <c r="A4884">
        <v>2024</v>
      </c>
      <c r="B4884" t="s">
        <v>5603</v>
      </c>
      <c r="C4884">
        <v>54</v>
      </c>
      <c r="D4884">
        <v>2</v>
      </c>
      <c r="E4884">
        <v>4</v>
      </c>
      <c r="F4884" t="s">
        <v>555</v>
      </c>
      <c r="G4884" t="s">
        <v>6772</v>
      </c>
      <c r="H4884">
        <v>7</v>
      </c>
      <c r="I4884">
        <v>102086</v>
      </c>
      <c r="J4884">
        <v>102086</v>
      </c>
      <c r="K4884" t="s">
        <v>7336</v>
      </c>
      <c r="L4884">
        <v>0</v>
      </c>
      <c r="M4884" t="s">
        <v>5520</v>
      </c>
      <c r="N4884">
        <v>24009.63</v>
      </c>
      <c r="O4884">
        <v>1065.8599999999999</v>
      </c>
      <c r="P4884">
        <v>0</v>
      </c>
      <c r="Q4884">
        <v>6668.08</v>
      </c>
      <c r="R4884">
        <v>0</v>
      </c>
      <c r="S4884">
        <v>18407.41</v>
      </c>
    </row>
    <row r="4885" spans="1:19" x14ac:dyDescent="0.35">
      <c r="A4885">
        <v>2024</v>
      </c>
      <c r="B4885" t="s">
        <v>5603</v>
      </c>
      <c r="C4885">
        <v>54</v>
      </c>
      <c r="D4885">
        <v>2</v>
      </c>
      <c r="E4885">
        <v>5</v>
      </c>
      <c r="F4885" t="s">
        <v>311</v>
      </c>
      <c r="G4885" t="s">
        <v>6625</v>
      </c>
      <c r="H4885">
        <v>7</v>
      </c>
      <c r="I4885">
        <v>102086</v>
      </c>
      <c r="J4885">
        <v>7</v>
      </c>
      <c r="K4885" t="s">
        <v>7336</v>
      </c>
      <c r="L4885">
        <v>0</v>
      </c>
      <c r="M4885" t="s">
        <v>5520</v>
      </c>
      <c r="N4885">
        <v>78179.59</v>
      </c>
      <c r="O4885">
        <v>0</v>
      </c>
      <c r="P4885">
        <v>0</v>
      </c>
      <c r="Q4885">
        <v>1900.9</v>
      </c>
      <c r="R4885">
        <v>0</v>
      </c>
      <c r="S4885">
        <v>76278.69</v>
      </c>
    </row>
    <row r="4886" spans="1:19" x14ac:dyDescent="0.35">
      <c r="A4886">
        <v>2024</v>
      </c>
      <c r="B4886" t="s">
        <v>5603</v>
      </c>
      <c r="C4886">
        <v>54</v>
      </c>
      <c r="D4886">
        <v>2</v>
      </c>
      <c r="E4886">
        <v>6</v>
      </c>
      <c r="F4886" t="s">
        <v>741</v>
      </c>
      <c r="G4886" t="s">
        <v>6055</v>
      </c>
      <c r="H4886">
        <v>7</v>
      </c>
      <c r="I4886">
        <v>102086</v>
      </c>
      <c r="J4886">
        <v>840</v>
      </c>
      <c r="K4886" t="s">
        <v>7336</v>
      </c>
      <c r="L4886">
        <v>0</v>
      </c>
      <c r="M4886" t="s">
        <v>5520</v>
      </c>
      <c r="N4886">
        <v>90279.07</v>
      </c>
      <c r="O4886">
        <v>5925.39</v>
      </c>
      <c r="P4886">
        <v>0</v>
      </c>
      <c r="Q4886">
        <v>0</v>
      </c>
      <c r="R4886">
        <v>0</v>
      </c>
      <c r="S4886">
        <v>96204.46</v>
      </c>
    </row>
    <row r="4887" spans="1:19" x14ac:dyDescent="0.35">
      <c r="A4887">
        <v>2024</v>
      </c>
      <c r="B4887" t="s">
        <v>5603</v>
      </c>
      <c r="C4887">
        <v>54</v>
      </c>
      <c r="D4887">
        <v>2</v>
      </c>
      <c r="E4887">
        <v>7</v>
      </c>
      <c r="F4887" t="s">
        <v>690</v>
      </c>
      <c r="G4887" t="s">
        <v>6056</v>
      </c>
      <c r="H4887">
        <v>7</v>
      </c>
      <c r="I4887">
        <v>102086</v>
      </c>
      <c r="J4887">
        <v>4</v>
      </c>
      <c r="K4887" t="s">
        <v>7336</v>
      </c>
      <c r="L4887">
        <v>0</v>
      </c>
      <c r="M4887" t="s">
        <v>5520</v>
      </c>
      <c r="N4887">
        <v>15281.03</v>
      </c>
      <c r="O4887">
        <v>1115.94</v>
      </c>
      <c r="P4887">
        <v>0</v>
      </c>
      <c r="Q4887">
        <v>1440.62</v>
      </c>
      <c r="R4887">
        <v>0</v>
      </c>
      <c r="S4887">
        <v>14956.35</v>
      </c>
    </row>
    <row r="4888" spans="1:19" x14ac:dyDescent="0.35">
      <c r="A4888">
        <v>2024</v>
      </c>
      <c r="B4888" t="s">
        <v>5603</v>
      </c>
      <c r="C4888">
        <v>54</v>
      </c>
      <c r="D4888">
        <v>2</v>
      </c>
      <c r="E4888">
        <v>8</v>
      </c>
      <c r="F4888" t="s">
        <v>442</v>
      </c>
      <c r="G4888" t="s">
        <v>5604</v>
      </c>
      <c r="H4888">
        <v>7</v>
      </c>
      <c r="I4888">
        <v>102086</v>
      </c>
      <c r="J4888">
        <v>5</v>
      </c>
      <c r="K4888" t="s">
        <v>7336</v>
      </c>
      <c r="L4888">
        <v>0</v>
      </c>
      <c r="M4888" t="s">
        <v>5520</v>
      </c>
      <c r="N4888">
        <v>8281.77</v>
      </c>
      <c r="O4888">
        <v>0</v>
      </c>
      <c r="P4888">
        <v>0</v>
      </c>
      <c r="Q4888">
        <v>585.66999999999996</v>
      </c>
      <c r="R4888">
        <v>0</v>
      </c>
      <c r="S4888">
        <v>7696.1</v>
      </c>
    </row>
    <row r="4889" spans="1:19" x14ac:dyDescent="0.35">
      <c r="A4889">
        <v>2024</v>
      </c>
      <c r="B4889" t="s">
        <v>5603</v>
      </c>
      <c r="C4889">
        <v>54</v>
      </c>
      <c r="D4889">
        <v>2</v>
      </c>
      <c r="E4889">
        <v>9</v>
      </c>
      <c r="F4889" t="s">
        <v>278</v>
      </c>
      <c r="G4889" t="s">
        <v>5720</v>
      </c>
      <c r="H4889">
        <v>7</v>
      </c>
      <c r="I4889">
        <v>102086</v>
      </c>
      <c r="J4889">
        <v>840</v>
      </c>
      <c r="K4889" t="s">
        <v>7337</v>
      </c>
      <c r="L4889">
        <v>0</v>
      </c>
      <c r="M4889" t="s">
        <v>5520</v>
      </c>
      <c r="N4889">
        <v>261056.84</v>
      </c>
      <c r="O4889">
        <v>300604.57</v>
      </c>
      <c r="P4889">
        <v>0</v>
      </c>
      <c r="Q4889">
        <v>252865.45</v>
      </c>
      <c r="R4889">
        <v>0</v>
      </c>
      <c r="S4889">
        <v>308795.96000000002</v>
      </c>
    </row>
    <row r="4890" spans="1:19" x14ac:dyDescent="0.35">
      <c r="A4890">
        <v>2024</v>
      </c>
      <c r="B4890" t="s">
        <v>5603</v>
      </c>
      <c r="C4890">
        <v>54</v>
      </c>
      <c r="D4890">
        <v>2</v>
      </c>
      <c r="E4890">
        <v>10</v>
      </c>
      <c r="F4890" t="s">
        <v>729</v>
      </c>
      <c r="G4890" t="s">
        <v>6057</v>
      </c>
      <c r="H4890">
        <v>7</v>
      </c>
      <c r="I4890">
        <v>102086</v>
      </c>
      <c r="J4890">
        <v>6</v>
      </c>
      <c r="K4890" t="s">
        <v>7336</v>
      </c>
      <c r="L4890">
        <v>0</v>
      </c>
      <c r="M4890" t="s">
        <v>5520</v>
      </c>
      <c r="N4890">
        <v>67564.100000000006</v>
      </c>
      <c r="O4890">
        <v>6558.67</v>
      </c>
      <c r="P4890">
        <v>0</v>
      </c>
      <c r="Q4890">
        <v>0</v>
      </c>
      <c r="R4890">
        <v>0</v>
      </c>
      <c r="S4890">
        <v>74122.77</v>
      </c>
    </row>
    <row r="4891" spans="1:19" x14ac:dyDescent="0.35">
      <c r="A4891">
        <v>2024</v>
      </c>
      <c r="B4891" t="s">
        <v>5603</v>
      </c>
      <c r="C4891">
        <v>54</v>
      </c>
      <c r="D4891">
        <v>2</v>
      </c>
      <c r="E4891">
        <v>11</v>
      </c>
      <c r="F4891" t="s">
        <v>351</v>
      </c>
      <c r="G4891" t="s">
        <v>6058</v>
      </c>
      <c r="H4891">
        <v>7</v>
      </c>
      <c r="I4891">
        <v>102086</v>
      </c>
      <c r="J4891">
        <v>7</v>
      </c>
      <c r="K4891" t="s">
        <v>7336</v>
      </c>
      <c r="L4891">
        <v>0</v>
      </c>
      <c r="M4891" t="s">
        <v>5520</v>
      </c>
      <c r="N4891">
        <v>19215.490000000002</v>
      </c>
      <c r="O4891">
        <v>0</v>
      </c>
      <c r="P4891">
        <v>0</v>
      </c>
      <c r="Q4891">
        <v>200</v>
      </c>
      <c r="R4891">
        <v>0</v>
      </c>
      <c r="S4891">
        <v>19015.490000000002</v>
      </c>
    </row>
    <row r="4892" spans="1:19" x14ac:dyDescent="0.35">
      <c r="A4892">
        <v>2024</v>
      </c>
      <c r="B4892" t="s">
        <v>5634</v>
      </c>
      <c r="C4892">
        <v>55</v>
      </c>
      <c r="D4892">
        <v>2</v>
      </c>
      <c r="E4892">
        <v>1</v>
      </c>
      <c r="F4892" t="s">
        <v>291</v>
      </c>
      <c r="G4892" t="s">
        <v>6626</v>
      </c>
      <c r="H4892">
        <v>7</v>
      </c>
      <c r="I4892">
        <v>102086</v>
      </c>
      <c r="J4892">
        <v>4</v>
      </c>
      <c r="K4892" t="s">
        <v>7336</v>
      </c>
      <c r="L4892">
        <v>0</v>
      </c>
      <c r="M4892" t="s">
        <v>5520</v>
      </c>
      <c r="N4892">
        <v>12133.9</v>
      </c>
      <c r="O4892">
        <v>3317.29</v>
      </c>
      <c r="P4892">
        <v>0</v>
      </c>
      <c r="Q4892">
        <v>1616.16</v>
      </c>
      <c r="R4892">
        <v>0</v>
      </c>
      <c r="S4892">
        <v>13835.03</v>
      </c>
    </row>
    <row r="4893" spans="1:19" x14ac:dyDescent="0.35">
      <c r="A4893">
        <v>2024</v>
      </c>
      <c r="B4893" t="s">
        <v>5634</v>
      </c>
      <c r="C4893">
        <v>55</v>
      </c>
      <c r="D4893">
        <v>2</v>
      </c>
      <c r="E4893">
        <v>2</v>
      </c>
      <c r="F4893" t="s">
        <v>742</v>
      </c>
      <c r="G4893" t="s">
        <v>6627</v>
      </c>
      <c r="H4893">
        <v>7</v>
      </c>
      <c r="I4893">
        <v>102086</v>
      </c>
      <c r="J4893">
        <v>4</v>
      </c>
      <c r="K4893" t="s">
        <v>7336</v>
      </c>
      <c r="L4893">
        <v>0</v>
      </c>
      <c r="M4893" t="s">
        <v>5520</v>
      </c>
      <c r="N4893">
        <v>21126.1</v>
      </c>
      <c r="O4893">
        <v>0</v>
      </c>
      <c r="P4893">
        <v>0</v>
      </c>
      <c r="Q4893">
        <v>500</v>
      </c>
      <c r="R4893">
        <v>0</v>
      </c>
      <c r="S4893">
        <v>20626.099999999999</v>
      </c>
    </row>
    <row r="4894" spans="1:19" x14ac:dyDescent="0.35">
      <c r="A4894">
        <v>2024</v>
      </c>
      <c r="B4894" t="s">
        <v>5634</v>
      </c>
      <c r="C4894">
        <v>55</v>
      </c>
      <c r="D4894">
        <v>2</v>
      </c>
      <c r="E4894">
        <v>3</v>
      </c>
      <c r="F4894" t="s">
        <v>743</v>
      </c>
      <c r="G4894" t="s">
        <v>6059</v>
      </c>
      <c r="H4894">
        <v>7</v>
      </c>
      <c r="I4894">
        <v>102086</v>
      </c>
      <c r="J4894">
        <v>5</v>
      </c>
      <c r="K4894" t="s">
        <v>7336</v>
      </c>
      <c r="L4894">
        <v>0</v>
      </c>
      <c r="M4894" t="s">
        <v>5520</v>
      </c>
      <c r="N4894">
        <v>19246.12</v>
      </c>
      <c r="O4894">
        <v>0</v>
      </c>
      <c r="P4894">
        <v>0</v>
      </c>
      <c r="Q4894">
        <v>921.39</v>
      </c>
      <c r="R4894">
        <v>0</v>
      </c>
      <c r="S4894">
        <v>18324.73</v>
      </c>
    </row>
    <row r="4895" spans="1:19" x14ac:dyDescent="0.35">
      <c r="A4895">
        <v>2024</v>
      </c>
      <c r="B4895" t="s">
        <v>5634</v>
      </c>
      <c r="C4895">
        <v>55</v>
      </c>
      <c r="D4895">
        <v>2</v>
      </c>
      <c r="E4895">
        <v>4</v>
      </c>
      <c r="F4895" t="s">
        <v>622</v>
      </c>
      <c r="G4895" t="s">
        <v>6224</v>
      </c>
      <c r="H4895">
        <v>7</v>
      </c>
      <c r="I4895">
        <v>102086</v>
      </c>
      <c r="J4895">
        <v>840</v>
      </c>
      <c r="K4895" t="s">
        <v>7337</v>
      </c>
      <c r="L4895">
        <v>0</v>
      </c>
      <c r="M4895" t="s">
        <v>5520</v>
      </c>
      <c r="N4895">
        <v>198528.81</v>
      </c>
      <c r="O4895">
        <v>98689.03</v>
      </c>
      <c r="P4895">
        <v>0</v>
      </c>
      <c r="Q4895">
        <v>61357.21</v>
      </c>
      <c r="R4895">
        <v>0</v>
      </c>
      <c r="S4895">
        <v>235860.63</v>
      </c>
    </row>
    <row r="4896" spans="1:19" x14ac:dyDescent="0.35">
      <c r="A4896">
        <v>2024</v>
      </c>
      <c r="B4896" t="s">
        <v>5634</v>
      </c>
      <c r="C4896">
        <v>55</v>
      </c>
      <c r="D4896">
        <v>2</v>
      </c>
      <c r="E4896">
        <v>5</v>
      </c>
      <c r="F4896" t="s">
        <v>354</v>
      </c>
      <c r="G4896" t="s">
        <v>6060</v>
      </c>
      <c r="H4896">
        <v>7</v>
      </c>
      <c r="I4896">
        <v>102086</v>
      </c>
      <c r="J4896">
        <v>5</v>
      </c>
      <c r="K4896" t="s">
        <v>7336</v>
      </c>
      <c r="L4896">
        <v>0</v>
      </c>
      <c r="M4896" t="s">
        <v>5520</v>
      </c>
      <c r="N4896">
        <v>9692.3799999999992</v>
      </c>
      <c r="O4896">
        <v>6556.66</v>
      </c>
      <c r="P4896">
        <v>0</v>
      </c>
      <c r="Q4896">
        <v>9993.5499999999993</v>
      </c>
      <c r="R4896">
        <v>0</v>
      </c>
      <c r="S4896">
        <v>6255.49</v>
      </c>
    </row>
    <row r="4897" spans="1:19" x14ac:dyDescent="0.35">
      <c r="A4897">
        <v>2024</v>
      </c>
      <c r="B4897" t="s">
        <v>5634</v>
      </c>
      <c r="C4897">
        <v>55</v>
      </c>
      <c r="D4897">
        <v>2</v>
      </c>
      <c r="E4897">
        <v>6</v>
      </c>
      <c r="F4897" t="s">
        <v>609</v>
      </c>
      <c r="G4897" t="s">
        <v>6061</v>
      </c>
      <c r="H4897">
        <v>7</v>
      </c>
      <c r="I4897">
        <v>102086</v>
      </c>
      <c r="J4897">
        <v>840</v>
      </c>
      <c r="K4897" t="s">
        <v>7337</v>
      </c>
      <c r="L4897">
        <v>0</v>
      </c>
      <c r="M4897" t="s">
        <v>5520</v>
      </c>
      <c r="N4897">
        <v>29266.67</v>
      </c>
      <c r="O4897">
        <v>0</v>
      </c>
      <c r="P4897">
        <v>0</v>
      </c>
      <c r="Q4897">
        <v>0</v>
      </c>
      <c r="R4897">
        <v>0</v>
      </c>
      <c r="S4897">
        <v>29266.67</v>
      </c>
    </row>
    <row r="4898" spans="1:19" x14ac:dyDescent="0.35">
      <c r="A4898">
        <v>2024</v>
      </c>
      <c r="B4898" t="s">
        <v>5634</v>
      </c>
      <c r="C4898">
        <v>55</v>
      </c>
      <c r="D4898">
        <v>2</v>
      </c>
      <c r="E4898">
        <v>7</v>
      </c>
      <c r="F4898" t="s">
        <v>744</v>
      </c>
      <c r="G4898" t="s">
        <v>5635</v>
      </c>
      <c r="H4898">
        <v>7</v>
      </c>
      <c r="I4898">
        <v>102086</v>
      </c>
      <c r="J4898">
        <v>840</v>
      </c>
      <c r="K4898" t="s">
        <v>7337</v>
      </c>
      <c r="L4898">
        <v>0</v>
      </c>
      <c r="M4898" t="s">
        <v>5520</v>
      </c>
      <c r="N4898">
        <v>73256.479999999996</v>
      </c>
      <c r="O4898">
        <v>0</v>
      </c>
      <c r="P4898">
        <v>0</v>
      </c>
      <c r="Q4898">
        <v>6585.95</v>
      </c>
      <c r="R4898">
        <v>0</v>
      </c>
      <c r="S4898">
        <v>66670.53</v>
      </c>
    </row>
    <row r="4899" spans="1:19" x14ac:dyDescent="0.35">
      <c r="A4899">
        <v>2024</v>
      </c>
      <c r="B4899" t="s">
        <v>5634</v>
      </c>
      <c r="C4899">
        <v>55</v>
      </c>
      <c r="D4899">
        <v>2</v>
      </c>
      <c r="E4899">
        <v>8</v>
      </c>
      <c r="F4899" t="s">
        <v>369</v>
      </c>
      <c r="G4899" t="s">
        <v>7321</v>
      </c>
      <c r="H4899">
        <v>7</v>
      </c>
      <c r="I4899">
        <v>102086</v>
      </c>
      <c r="J4899">
        <v>4</v>
      </c>
      <c r="K4899" t="s">
        <v>7336</v>
      </c>
      <c r="L4899">
        <v>0</v>
      </c>
      <c r="M4899" t="s">
        <v>5520</v>
      </c>
      <c r="N4899">
        <v>29913.13</v>
      </c>
      <c r="O4899">
        <v>0</v>
      </c>
      <c r="P4899">
        <v>0</v>
      </c>
      <c r="Q4899">
        <v>508.25</v>
      </c>
      <c r="R4899">
        <v>0</v>
      </c>
      <c r="S4899">
        <v>29404.880000000001</v>
      </c>
    </row>
    <row r="4900" spans="1:19" x14ac:dyDescent="0.35">
      <c r="A4900">
        <v>2024</v>
      </c>
      <c r="B4900" t="s">
        <v>5634</v>
      </c>
      <c r="C4900">
        <v>55</v>
      </c>
      <c r="D4900">
        <v>2</v>
      </c>
      <c r="E4900">
        <v>9</v>
      </c>
      <c r="F4900" t="s">
        <v>300</v>
      </c>
      <c r="G4900" t="s">
        <v>6062</v>
      </c>
      <c r="H4900">
        <v>7</v>
      </c>
      <c r="I4900">
        <v>102086</v>
      </c>
      <c r="J4900">
        <v>8</v>
      </c>
      <c r="K4900" t="s">
        <v>7336</v>
      </c>
      <c r="L4900">
        <v>0</v>
      </c>
      <c r="M4900" t="s">
        <v>5520</v>
      </c>
      <c r="N4900">
        <v>34679.82</v>
      </c>
      <c r="O4900">
        <v>0</v>
      </c>
      <c r="P4900">
        <v>0</v>
      </c>
      <c r="Q4900">
        <v>6503</v>
      </c>
      <c r="R4900">
        <v>0</v>
      </c>
      <c r="S4900">
        <v>28176.82</v>
      </c>
    </row>
    <row r="4901" spans="1:19" x14ac:dyDescent="0.35">
      <c r="A4901">
        <v>2024</v>
      </c>
      <c r="B4901" t="s">
        <v>5634</v>
      </c>
      <c r="C4901">
        <v>55</v>
      </c>
      <c r="D4901">
        <v>2</v>
      </c>
      <c r="E4901">
        <v>10</v>
      </c>
      <c r="F4901" t="s">
        <v>254</v>
      </c>
      <c r="G4901" t="s">
        <v>6063</v>
      </c>
      <c r="H4901">
        <v>7</v>
      </c>
      <c r="I4901">
        <v>102086</v>
      </c>
      <c r="J4901">
        <v>6</v>
      </c>
      <c r="K4901" t="s">
        <v>7336</v>
      </c>
      <c r="L4901">
        <v>0</v>
      </c>
      <c r="M4901" t="s">
        <v>5520</v>
      </c>
      <c r="N4901">
        <v>18397.63</v>
      </c>
      <c r="O4901">
        <v>1074.8</v>
      </c>
      <c r="P4901">
        <v>0</v>
      </c>
      <c r="Q4901">
        <v>894</v>
      </c>
      <c r="R4901">
        <v>0</v>
      </c>
      <c r="S4901">
        <v>18578.43</v>
      </c>
    </row>
    <row r="4902" spans="1:19" x14ac:dyDescent="0.35">
      <c r="A4902">
        <v>2024</v>
      </c>
      <c r="B4902" t="s">
        <v>5634</v>
      </c>
      <c r="C4902">
        <v>55</v>
      </c>
      <c r="D4902">
        <v>2</v>
      </c>
      <c r="E4902">
        <v>12</v>
      </c>
      <c r="F4902" t="s">
        <v>262</v>
      </c>
      <c r="G4902" t="s">
        <v>7322</v>
      </c>
      <c r="H4902">
        <v>7</v>
      </c>
      <c r="I4902">
        <v>102086</v>
      </c>
      <c r="J4902">
        <v>3</v>
      </c>
      <c r="K4902" t="s">
        <v>7336</v>
      </c>
      <c r="L4902">
        <v>0</v>
      </c>
      <c r="M4902" t="s">
        <v>5520</v>
      </c>
      <c r="N4902">
        <v>234683.94</v>
      </c>
      <c r="O4902">
        <v>10701.72</v>
      </c>
      <c r="P4902">
        <v>0</v>
      </c>
      <c r="Q4902">
        <v>344.79</v>
      </c>
      <c r="R4902">
        <v>0</v>
      </c>
      <c r="S4902">
        <v>245040.87</v>
      </c>
    </row>
    <row r="4903" spans="1:19" x14ac:dyDescent="0.35">
      <c r="A4903">
        <v>2024</v>
      </c>
      <c r="B4903" t="s">
        <v>5634</v>
      </c>
      <c r="C4903">
        <v>55</v>
      </c>
      <c r="D4903">
        <v>2</v>
      </c>
      <c r="E4903">
        <v>13</v>
      </c>
      <c r="F4903" t="s">
        <v>598</v>
      </c>
      <c r="G4903" t="s">
        <v>6064</v>
      </c>
      <c r="H4903">
        <v>7</v>
      </c>
      <c r="I4903">
        <v>102086</v>
      </c>
      <c r="J4903">
        <v>5</v>
      </c>
      <c r="K4903" t="s">
        <v>7336</v>
      </c>
      <c r="L4903">
        <v>0</v>
      </c>
      <c r="M4903" t="s">
        <v>5520</v>
      </c>
      <c r="N4903">
        <v>10295.629999999999</v>
      </c>
      <c r="O4903">
        <v>2067.1</v>
      </c>
      <c r="P4903">
        <v>0</v>
      </c>
      <c r="Q4903">
        <v>1902</v>
      </c>
      <c r="R4903">
        <v>0</v>
      </c>
      <c r="S4903">
        <v>10460.73</v>
      </c>
    </row>
    <row r="4904" spans="1:19" x14ac:dyDescent="0.35">
      <c r="A4904">
        <v>2024</v>
      </c>
      <c r="B4904" t="s">
        <v>5767</v>
      </c>
      <c r="C4904">
        <v>56</v>
      </c>
      <c r="D4904">
        <v>2</v>
      </c>
      <c r="E4904">
        <v>1</v>
      </c>
      <c r="F4904" t="s">
        <v>745</v>
      </c>
      <c r="G4904" t="s">
        <v>6065</v>
      </c>
      <c r="H4904">
        <v>7</v>
      </c>
      <c r="I4904">
        <v>102086</v>
      </c>
      <c r="J4904">
        <v>10</v>
      </c>
      <c r="K4904" t="s">
        <v>7336</v>
      </c>
      <c r="L4904">
        <v>0</v>
      </c>
      <c r="M4904" t="s">
        <v>5520</v>
      </c>
      <c r="N4904">
        <v>115604.39</v>
      </c>
      <c r="O4904">
        <v>0</v>
      </c>
      <c r="P4904">
        <v>0</v>
      </c>
      <c r="Q4904">
        <v>500.14</v>
      </c>
      <c r="R4904">
        <v>0</v>
      </c>
      <c r="S4904">
        <v>115104.25</v>
      </c>
    </row>
    <row r="4905" spans="1:19" x14ac:dyDescent="0.35">
      <c r="A4905">
        <v>2024</v>
      </c>
      <c r="B4905" t="s">
        <v>5767</v>
      </c>
      <c r="C4905">
        <v>56</v>
      </c>
      <c r="D4905">
        <v>2</v>
      </c>
      <c r="E4905">
        <v>2</v>
      </c>
      <c r="F4905" t="s">
        <v>746</v>
      </c>
      <c r="G4905" t="s">
        <v>6432</v>
      </c>
      <c r="H4905">
        <v>7</v>
      </c>
      <c r="I4905">
        <v>102086</v>
      </c>
      <c r="J4905">
        <v>840</v>
      </c>
      <c r="K4905" t="s">
        <v>7337</v>
      </c>
      <c r="L4905">
        <v>0</v>
      </c>
      <c r="M4905" t="s">
        <v>5520</v>
      </c>
      <c r="N4905">
        <v>10332.94</v>
      </c>
      <c r="O4905">
        <v>155.54</v>
      </c>
      <c r="P4905">
        <v>0</v>
      </c>
      <c r="Q4905">
        <v>0</v>
      </c>
      <c r="R4905">
        <v>0</v>
      </c>
      <c r="S4905">
        <v>10488.48</v>
      </c>
    </row>
    <row r="4906" spans="1:19" x14ac:dyDescent="0.35">
      <c r="A4906">
        <v>2024</v>
      </c>
      <c r="B4906" t="s">
        <v>5767</v>
      </c>
      <c r="C4906">
        <v>56</v>
      </c>
      <c r="D4906">
        <v>2</v>
      </c>
      <c r="E4906">
        <v>3</v>
      </c>
      <c r="F4906" t="s">
        <v>397</v>
      </c>
      <c r="G4906" t="s">
        <v>6750</v>
      </c>
      <c r="H4906">
        <v>7</v>
      </c>
      <c r="I4906">
        <v>102086</v>
      </c>
      <c r="J4906">
        <v>840</v>
      </c>
      <c r="K4906" t="s">
        <v>7337</v>
      </c>
      <c r="L4906">
        <v>0</v>
      </c>
      <c r="M4906" t="s">
        <v>5520</v>
      </c>
      <c r="N4906">
        <v>76215.92</v>
      </c>
      <c r="O4906">
        <v>13397.9</v>
      </c>
      <c r="P4906">
        <v>0</v>
      </c>
      <c r="Q4906">
        <v>4612.82</v>
      </c>
      <c r="R4906">
        <v>0</v>
      </c>
      <c r="S4906">
        <v>85001</v>
      </c>
    </row>
    <row r="4907" spans="1:19" x14ac:dyDescent="0.35">
      <c r="A4907">
        <v>2024</v>
      </c>
      <c r="B4907" t="s">
        <v>5767</v>
      </c>
      <c r="C4907">
        <v>56</v>
      </c>
      <c r="D4907">
        <v>2</v>
      </c>
      <c r="E4907">
        <v>5</v>
      </c>
      <c r="F4907" t="s">
        <v>300</v>
      </c>
      <c r="G4907" t="s">
        <v>6628</v>
      </c>
      <c r="H4907">
        <v>7</v>
      </c>
      <c r="I4907">
        <v>102086</v>
      </c>
      <c r="J4907" t="s">
        <v>7339</v>
      </c>
      <c r="K4907" t="s">
        <v>7336</v>
      </c>
      <c r="L4907">
        <v>0</v>
      </c>
      <c r="M4907" t="s">
        <v>5520</v>
      </c>
      <c r="N4907">
        <v>19370.66</v>
      </c>
      <c r="O4907">
        <v>0</v>
      </c>
      <c r="P4907">
        <v>0</v>
      </c>
      <c r="Q4907">
        <v>300</v>
      </c>
      <c r="R4907">
        <v>0</v>
      </c>
      <c r="S4907">
        <v>19070.66</v>
      </c>
    </row>
    <row r="4908" spans="1:19" x14ac:dyDescent="0.35">
      <c r="A4908">
        <v>2024</v>
      </c>
      <c r="B4908" t="s">
        <v>5767</v>
      </c>
      <c r="C4908">
        <v>56</v>
      </c>
      <c r="D4908">
        <v>2</v>
      </c>
      <c r="E4908">
        <v>6</v>
      </c>
      <c r="F4908" t="s">
        <v>254</v>
      </c>
      <c r="G4908" t="s">
        <v>6226</v>
      </c>
      <c r="H4908">
        <v>7</v>
      </c>
      <c r="I4908">
        <v>102086</v>
      </c>
      <c r="J4908">
        <v>840</v>
      </c>
      <c r="K4908" t="s">
        <v>7337</v>
      </c>
      <c r="L4908">
        <v>0</v>
      </c>
      <c r="M4908" t="s">
        <v>5520</v>
      </c>
      <c r="N4908">
        <v>109643.07</v>
      </c>
      <c r="O4908">
        <v>27758.19</v>
      </c>
      <c r="P4908">
        <v>0</v>
      </c>
      <c r="Q4908">
        <v>8992.42</v>
      </c>
      <c r="R4908">
        <v>0</v>
      </c>
      <c r="S4908">
        <v>128408.84</v>
      </c>
    </row>
    <row r="4909" spans="1:19" x14ac:dyDescent="0.35">
      <c r="A4909">
        <v>2024</v>
      </c>
      <c r="B4909" t="s">
        <v>5767</v>
      </c>
      <c r="C4909">
        <v>56</v>
      </c>
      <c r="D4909">
        <v>2</v>
      </c>
      <c r="E4909">
        <v>7</v>
      </c>
      <c r="F4909" t="s">
        <v>308</v>
      </c>
      <c r="G4909" t="s">
        <v>6067</v>
      </c>
      <c r="H4909">
        <v>7</v>
      </c>
      <c r="I4909">
        <v>102086</v>
      </c>
      <c r="J4909">
        <v>840</v>
      </c>
      <c r="K4909" t="s">
        <v>7336</v>
      </c>
      <c r="L4909">
        <v>0</v>
      </c>
      <c r="M4909" t="s">
        <v>5520</v>
      </c>
      <c r="N4909">
        <v>21680.41</v>
      </c>
      <c r="O4909">
        <v>0</v>
      </c>
      <c r="P4909">
        <v>0</v>
      </c>
      <c r="Q4909">
        <v>7768.97</v>
      </c>
      <c r="R4909">
        <v>0</v>
      </c>
      <c r="S4909">
        <v>13911.44</v>
      </c>
    </row>
    <row r="4910" spans="1:19" x14ac:dyDescent="0.35">
      <c r="A4910">
        <v>2024</v>
      </c>
      <c r="B4910" t="s">
        <v>5767</v>
      </c>
      <c r="C4910">
        <v>56</v>
      </c>
      <c r="D4910">
        <v>2</v>
      </c>
      <c r="E4910">
        <v>8</v>
      </c>
      <c r="F4910" t="s">
        <v>629</v>
      </c>
      <c r="G4910" t="s">
        <v>6227</v>
      </c>
      <c r="H4910">
        <v>7</v>
      </c>
      <c r="I4910">
        <v>102086</v>
      </c>
      <c r="J4910">
        <v>840</v>
      </c>
      <c r="K4910" t="s">
        <v>7337</v>
      </c>
      <c r="L4910">
        <v>0</v>
      </c>
      <c r="M4910" t="s">
        <v>5520</v>
      </c>
      <c r="N4910">
        <v>51201.45</v>
      </c>
      <c r="O4910">
        <v>0</v>
      </c>
      <c r="P4910">
        <v>0</v>
      </c>
      <c r="Q4910">
        <v>11038.35</v>
      </c>
      <c r="R4910">
        <v>0</v>
      </c>
      <c r="S4910">
        <v>40163.1</v>
      </c>
    </row>
    <row r="4911" spans="1:19" x14ac:dyDescent="0.35">
      <c r="A4911">
        <v>2024</v>
      </c>
      <c r="B4911" t="s">
        <v>5767</v>
      </c>
      <c r="C4911">
        <v>56</v>
      </c>
      <c r="D4911">
        <v>2</v>
      </c>
      <c r="E4911">
        <v>9</v>
      </c>
      <c r="F4911" t="s">
        <v>748</v>
      </c>
      <c r="G4911" t="s">
        <v>6629</v>
      </c>
      <c r="H4911">
        <v>7</v>
      </c>
      <c r="I4911">
        <v>102086</v>
      </c>
      <c r="J4911">
        <v>6</v>
      </c>
      <c r="K4911" t="s">
        <v>7336</v>
      </c>
      <c r="L4911">
        <v>0</v>
      </c>
      <c r="M4911" t="s">
        <v>5520</v>
      </c>
      <c r="N4911">
        <v>15291.65</v>
      </c>
      <c r="O4911">
        <v>3155.81</v>
      </c>
      <c r="P4911">
        <v>0</v>
      </c>
      <c r="Q4911">
        <v>0</v>
      </c>
      <c r="R4911">
        <v>0</v>
      </c>
      <c r="S4911">
        <v>18447.46</v>
      </c>
    </row>
    <row r="4912" spans="1:19" x14ac:dyDescent="0.35">
      <c r="A4912">
        <v>2024</v>
      </c>
      <c r="B4912" t="s">
        <v>5767</v>
      </c>
      <c r="C4912">
        <v>56</v>
      </c>
      <c r="D4912">
        <v>2</v>
      </c>
      <c r="E4912">
        <v>10</v>
      </c>
      <c r="F4912" t="s">
        <v>125</v>
      </c>
      <c r="G4912" t="s">
        <v>5768</v>
      </c>
      <c r="H4912">
        <v>7</v>
      </c>
      <c r="I4912">
        <v>102086</v>
      </c>
      <c r="J4912">
        <v>6</v>
      </c>
      <c r="K4912" t="s">
        <v>7336</v>
      </c>
      <c r="L4912">
        <v>0</v>
      </c>
      <c r="M4912" t="s">
        <v>5520</v>
      </c>
      <c r="N4912">
        <v>20775.009999999998</v>
      </c>
      <c r="O4912">
        <v>0</v>
      </c>
      <c r="P4912">
        <v>0</v>
      </c>
      <c r="Q4912">
        <v>0</v>
      </c>
      <c r="R4912">
        <v>0</v>
      </c>
      <c r="S4912">
        <v>20775.009999999998</v>
      </c>
    </row>
    <row r="4913" spans="1:19" x14ac:dyDescent="0.35">
      <c r="A4913">
        <v>2024</v>
      </c>
      <c r="B4913" t="s">
        <v>5611</v>
      </c>
      <c r="C4913">
        <v>57</v>
      </c>
      <c r="D4913">
        <v>2</v>
      </c>
      <c r="E4913">
        <v>1</v>
      </c>
      <c r="F4913" t="s">
        <v>749</v>
      </c>
      <c r="G4913" t="s">
        <v>6630</v>
      </c>
      <c r="H4913">
        <v>7</v>
      </c>
      <c r="I4913">
        <v>102086</v>
      </c>
      <c r="J4913">
        <v>5</v>
      </c>
      <c r="K4913" t="s">
        <v>7336</v>
      </c>
      <c r="L4913">
        <v>0</v>
      </c>
      <c r="M4913" t="s">
        <v>5520</v>
      </c>
      <c r="N4913">
        <v>12656.33</v>
      </c>
      <c r="O4913">
        <v>7446.36</v>
      </c>
      <c r="P4913">
        <v>0</v>
      </c>
      <c r="Q4913">
        <v>7900.75</v>
      </c>
      <c r="R4913">
        <v>0</v>
      </c>
      <c r="S4913">
        <v>12201.94</v>
      </c>
    </row>
    <row r="4914" spans="1:19" x14ac:dyDescent="0.35">
      <c r="A4914">
        <v>2024</v>
      </c>
      <c r="B4914" t="s">
        <v>5611</v>
      </c>
      <c r="C4914">
        <v>57</v>
      </c>
      <c r="D4914">
        <v>2</v>
      </c>
      <c r="E4914">
        <v>2</v>
      </c>
      <c r="F4914" t="s">
        <v>735</v>
      </c>
      <c r="G4914" t="s">
        <v>6068</v>
      </c>
      <c r="H4914">
        <v>7</v>
      </c>
      <c r="I4914">
        <v>102086</v>
      </c>
      <c r="J4914">
        <v>840</v>
      </c>
      <c r="K4914" t="s">
        <v>7337</v>
      </c>
      <c r="L4914">
        <v>0</v>
      </c>
      <c r="M4914" t="s">
        <v>5520</v>
      </c>
      <c r="N4914">
        <v>-3456.84</v>
      </c>
      <c r="O4914">
        <v>87906.72</v>
      </c>
      <c r="P4914">
        <v>0</v>
      </c>
      <c r="Q4914">
        <v>78746.75</v>
      </c>
      <c r="R4914">
        <v>0</v>
      </c>
      <c r="S4914">
        <v>5703.13</v>
      </c>
    </row>
    <row r="4915" spans="1:19" x14ac:dyDescent="0.35">
      <c r="A4915">
        <v>2024</v>
      </c>
      <c r="B4915" t="s">
        <v>5611</v>
      </c>
      <c r="C4915">
        <v>57</v>
      </c>
      <c r="D4915">
        <v>2</v>
      </c>
      <c r="E4915">
        <v>3</v>
      </c>
      <c r="F4915" t="s">
        <v>575</v>
      </c>
      <c r="G4915" t="s">
        <v>5612</v>
      </c>
      <c r="H4915">
        <v>7</v>
      </c>
      <c r="I4915">
        <v>102086</v>
      </c>
      <c r="J4915">
        <v>840</v>
      </c>
      <c r="K4915" t="s">
        <v>7337</v>
      </c>
      <c r="L4915">
        <v>0</v>
      </c>
      <c r="M4915" t="s">
        <v>5520</v>
      </c>
      <c r="N4915">
        <v>21435.51</v>
      </c>
      <c r="O4915">
        <v>1979.91</v>
      </c>
      <c r="P4915">
        <v>0</v>
      </c>
      <c r="Q4915">
        <v>1566.59</v>
      </c>
      <c r="R4915">
        <v>0</v>
      </c>
      <c r="S4915">
        <v>21848.83</v>
      </c>
    </row>
    <row r="4916" spans="1:19" x14ac:dyDescent="0.35">
      <c r="A4916">
        <v>2024</v>
      </c>
      <c r="B4916" t="s">
        <v>5611</v>
      </c>
      <c r="C4916">
        <v>57</v>
      </c>
      <c r="D4916">
        <v>2</v>
      </c>
      <c r="E4916">
        <v>4</v>
      </c>
      <c r="F4916" t="s">
        <v>609</v>
      </c>
      <c r="G4916" t="s">
        <v>6631</v>
      </c>
      <c r="H4916">
        <v>7</v>
      </c>
      <c r="I4916">
        <v>102086</v>
      </c>
      <c r="J4916">
        <v>5</v>
      </c>
      <c r="K4916" t="s">
        <v>7336</v>
      </c>
      <c r="L4916">
        <v>0</v>
      </c>
      <c r="M4916" t="s">
        <v>5520</v>
      </c>
      <c r="N4916">
        <v>10931.17</v>
      </c>
      <c r="O4916">
        <v>0</v>
      </c>
      <c r="P4916">
        <v>0</v>
      </c>
      <c r="Q4916">
        <v>0</v>
      </c>
      <c r="R4916">
        <v>0</v>
      </c>
      <c r="S4916">
        <v>10931.17</v>
      </c>
    </row>
    <row r="4917" spans="1:19" x14ac:dyDescent="0.35">
      <c r="A4917">
        <v>2024</v>
      </c>
      <c r="B4917" t="s">
        <v>5611</v>
      </c>
      <c r="C4917">
        <v>57</v>
      </c>
      <c r="D4917">
        <v>2</v>
      </c>
      <c r="E4917">
        <v>5</v>
      </c>
      <c r="F4917" t="s">
        <v>254</v>
      </c>
      <c r="G4917" t="s">
        <v>6632</v>
      </c>
      <c r="H4917">
        <v>7</v>
      </c>
      <c r="I4917">
        <v>102086</v>
      </c>
      <c r="J4917">
        <v>6</v>
      </c>
      <c r="K4917" t="s">
        <v>7336</v>
      </c>
      <c r="L4917">
        <v>0</v>
      </c>
      <c r="M4917" t="s">
        <v>5520</v>
      </c>
      <c r="N4917">
        <v>29228.26</v>
      </c>
      <c r="O4917">
        <v>14214.5</v>
      </c>
      <c r="P4917">
        <v>0</v>
      </c>
      <c r="Q4917">
        <v>18565.72</v>
      </c>
      <c r="R4917">
        <v>0</v>
      </c>
      <c r="S4917">
        <v>24877.040000000001</v>
      </c>
    </row>
    <row r="4918" spans="1:19" x14ac:dyDescent="0.35">
      <c r="A4918">
        <v>2024</v>
      </c>
      <c r="B4918" t="s">
        <v>5611</v>
      </c>
      <c r="C4918">
        <v>57</v>
      </c>
      <c r="D4918">
        <v>2</v>
      </c>
      <c r="E4918">
        <v>6</v>
      </c>
      <c r="F4918" t="s">
        <v>510</v>
      </c>
      <c r="G4918" t="s">
        <v>6228</v>
      </c>
      <c r="H4918">
        <v>7</v>
      </c>
      <c r="I4918">
        <v>102086</v>
      </c>
      <c r="J4918">
        <v>840</v>
      </c>
      <c r="K4918" t="s">
        <v>7337</v>
      </c>
      <c r="L4918">
        <v>0</v>
      </c>
      <c r="M4918" t="s">
        <v>5520</v>
      </c>
      <c r="N4918">
        <v>35613.94</v>
      </c>
      <c r="O4918">
        <v>0</v>
      </c>
      <c r="P4918">
        <v>0</v>
      </c>
      <c r="Q4918">
        <v>4602.6099999999997</v>
      </c>
      <c r="R4918">
        <v>0</v>
      </c>
      <c r="S4918">
        <v>31011.33</v>
      </c>
    </row>
    <row r="4919" spans="1:19" x14ac:dyDescent="0.35">
      <c r="A4919">
        <v>2024</v>
      </c>
      <c r="B4919" t="s">
        <v>5611</v>
      </c>
      <c r="C4919">
        <v>57</v>
      </c>
      <c r="D4919">
        <v>2</v>
      </c>
      <c r="E4919">
        <v>7</v>
      </c>
      <c r="F4919" t="s">
        <v>582</v>
      </c>
      <c r="G4919" t="s">
        <v>5614</v>
      </c>
      <c r="H4919">
        <v>7</v>
      </c>
      <c r="I4919">
        <v>102086</v>
      </c>
      <c r="J4919">
        <v>840</v>
      </c>
      <c r="K4919" t="s">
        <v>7337</v>
      </c>
      <c r="L4919">
        <v>0</v>
      </c>
      <c r="M4919" t="s">
        <v>5520</v>
      </c>
      <c r="N4919">
        <v>197343.97</v>
      </c>
      <c r="O4919">
        <v>19577.07</v>
      </c>
      <c r="P4919">
        <v>0</v>
      </c>
      <c r="Q4919">
        <v>9919.83</v>
      </c>
      <c r="R4919">
        <v>0</v>
      </c>
      <c r="S4919">
        <v>207001.21</v>
      </c>
    </row>
    <row r="4920" spans="1:19" x14ac:dyDescent="0.35">
      <c r="A4920">
        <v>2024</v>
      </c>
      <c r="B4920" t="s">
        <v>5611</v>
      </c>
      <c r="C4920">
        <v>57</v>
      </c>
      <c r="D4920">
        <v>2</v>
      </c>
      <c r="E4920">
        <v>8</v>
      </c>
      <c r="F4920" t="s">
        <v>327</v>
      </c>
      <c r="G4920" t="s">
        <v>6229</v>
      </c>
      <c r="H4920">
        <v>7</v>
      </c>
      <c r="I4920">
        <v>102086</v>
      </c>
      <c r="J4920">
        <v>840</v>
      </c>
      <c r="K4920" t="s">
        <v>7337</v>
      </c>
      <c r="L4920">
        <v>0</v>
      </c>
      <c r="M4920" t="s">
        <v>5520</v>
      </c>
      <c r="N4920">
        <v>143272.53</v>
      </c>
      <c r="O4920">
        <v>18434.28</v>
      </c>
      <c r="P4920">
        <v>0</v>
      </c>
      <c r="Q4920">
        <v>8749.7000000000007</v>
      </c>
      <c r="R4920">
        <v>0</v>
      </c>
      <c r="S4920">
        <v>152957.10999999999</v>
      </c>
    </row>
    <row r="4921" spans="1:19" x14ac:dyDescent="0.35">
      <c r="A4921">
        <v>2024</v>
      </c>
      <c r="B4921" t="s">
        <v>5611</v>
      </c>
      <c r="C4921">
        <v>57</v>
      </c>
      <c r="D4921">
        <v>2</v>
      </c>
      <c r="E4921">
        <v>9</v>
      </c>
      <c r="F4921" t="s">
        <v>549</v>
      </c>
      <c r="G4921" t="s">
        <v>6069</v>
      </c>
      <c r="H4921">
        <v>7</v>
      </c>
      <c r="I4921">
        <v>102086</v>
      </c>
      <c r="J4921">
        <v>102086</v>
      </c>
      <c r="K4921" t="s">
        <v>7336</v>
      </c>
      <c r="L4921">
        <v>0</v>
      </c>
      <c r="M4921" t="s">
        <v>5520</v>
      </c>
      <c r="N4921">
        <v>63089.03</v>
      </c>
      <c r="O4921">
        <v>15</v>
      </c>
      <c r="P4921">
        <v>0</v>
      </c>
      <c r="Q4921">
        <v>7451.64</v>
      </c>
      <c r="R4921">
        <v>0</v>
      </c>
      <c r="S4921">
        <v>55652.39</v>
      </c>
    </row>
    <row r="4922" spans="1:19" x14ac:dyDescent="0.35">
      <c r="A4922">
        <v>2024</v>
      </c>
      <c r="B4922" t="s">
        <v>5611</v>
      </c>
      <c r="C4922">
        <v>57</v>
      </c>
      <c r="D4922">
        <v>2</v>
      </c>
      <c r="E4922">
        <v>10</v>
      </c>
      <c r="F4922" t="s">
        <v>750</v>
      </c>
      <c r="G4922" t="s">
        <v>5734</v>
      </c>
      <c r="H4922">
        <v>7</v>
      </c>
      <c r="I4922">
        <v>102086</v>
      </c>
      <c r="J4922">
        <v>102086</v>
      </c>
      <c r="K4922" t="s">
        <v>7336</v>
      </c>
      <c r="L4922">
        <v>0</v>
      </c>
      <c r="M4922" t="s">
        <v>5520</v>
      </c>
      <c r="N4922">
        <v>4525.55</v>
      </c>
      <c r="O4922">
        <v>2654.83</v>
      </c>
      <c r="P4922">
        <v>0</v>
      </c>
      <c r="Q4922">
        <v>3503.37</v>
      </c>
      <c r="R4922">
        <v>0</v>
      </c>
      <c r="S4922">
        <v>3677.01</v>
      </c>
    </row>
    <row r="4923" spans="1:19" x14ac:dyDescent="0.35">
      <c r="A4923">
        <v>2024</v>
      </c>
      <c r="B4923" t="s">
        <v>5611</v>
      </c>
      <c r="C4923">
        <v>57</v>
      </c>
      <c r="D4923">
        <v>2</v>
      </c>
      <c r="E4923">
        <v>13</v>
      </c>
      <c r="F4923" t="s">
        <v>417</v>
      </c>
      <c r="G4923" t="s">
        <v>6633</v>
      </c>
      <c r="H4923">
        <v>7</v>
      </c>
      <c r="I4923">
        <v>102086</v>
      </c>
      <c r="J4923">
        <v>102086</v>
      </c>
      <c r="K4923" t="s">
        <v>7336</v>
      </c>
      <c r="L4923">
        <v>0</v>
      </c>
      <c r="M4923" t="s">
        <v>5520</v>
      </c>
      <c r="N4923">
        <v>43825.9</v>
      </c>
      <c r="O4923">
        <v>3733.64</v>
      </c>
      <c r="P4923">
        <v>0</v>
      </c>
      <c r="Q4923">
        <v>2923.42</v>
      </c>
      <c r="R4923">
        <v>0</v>
      </c>
      <c r="S4923">
        <v>44636.12</v>
      </c>
    </row>
    <row r="4924" spans="1:19" x14ac:dyDescent="0.35">
      <c r="A4924">
        <v>2024</v>
      </c>
      <c r="B4924" t="s">
        <v>6634</v>
      </c>
      <c r="C4924">
        <v>58</v>
      </c>
      <c r="D4924">
        <v>2</v>
      </c>
      <c r="E4924">
        <v>1</v>
      </c>
      <c r="F4924" t="s">
        <v>521</v>
      </c>
      <c r="G4924" t="s">
        <v>6635</v>
      </c>
      <c r="H4924">
        <v>7</v>
      </c>
      <c r="I4924">
        <v>102086</v>
      </c>
      <c r="J4924">
        <v>4</v>
      </c>
      <c r="K4924" t="s">
        <v>7336</v>
      </c>
      <c r="L4924">
        <v>0</v>
      </c>
      <c r="M4924" t="s">
        <v>5520</v>
      </c>
      <c r="N4924">
        <v>23343.5</v>
      </c>
      <c r="O4924">
        <v>1015.9</v>
      </c>
      <c r="P4924">
        <v>0</v>
      </c>
      <c r="Q4924">
        <v>0</v>
      </c>
      <c r="R4924">
        <v>0</v>
      </c>
      <c r="S4924">
        <v>24359.4</v>
      </c>
    </row>
    <row r="4925" spans="1:19" x14ac:dyDescent="0.35">
      <c r="A4925">
        <v>2024</v>
      </c>
      <c r="B4925" t="s">
        <v>6634</v>
      </c>
      <c r="C4925">
        <v>58</v>
      </c>
      <c r="D4925">
        <v>2</v>
      </c>
      <c r="E4925">
        <v>2</v>
      </c>
      <c r="F4925" t="s">
        <v>665</v>
      </c>
      <c r="G4925" t="s">
        <v>6636</v>
      </c>
      <c r="H4925">
        <v>7</v>
      </c>
      <c r="I4925">
        <v>102086</v>
      </c>
      <c r="J4925">
        <v>4</v>
      </c>
      <c r="K4925" t="s">
        <v>7336</v>
      </c>
      <c r="L4925">
        <v>0</v>
      </c>
      <c r="M4925" t="s">
        <v>5520</v>
      </c>
      <c r="N4925">
        <v>13383.95</v>
      </c>
      <c r="O4925">
        <v>1035.93</v>
      </c>
      <c r="P4925">
        <v>0</v>
      </c>
      <c r="Q4925">
        <v>1908.63</v>
      </c>
      <c r="R4925">
        <v>0</v>
      </c>
      <c r="S4925">
        <v>12511.25</v>
      </c>
    </row>
    <row r="4926" spans="1:19" x14ac:dyDescent="0.35">
      <c r="A4926">
        <v>2024</v>
      </c>
      <c r="B4926" t="s">
        <v>6634</v>
      </c>
      <c r="C4926">
        <v>58</v>
      </c>
      <c r="D4926">
        <v>2</v>
      </c>
      <c r="E4926">
        <v>3</v>
      </c>
      <c r="F4926" t="s">
        <v>751</v>
      </c>
      <c r="G4926" t="s">
        <v>6637</v>
      </c>
      <c r="H4926">
        <v>7</v>
      </c>
      <c r="I4926">
        <v>102086</v>
      </c>
      <c r="J4926">
        <v>5</v>
      </c>
      <c r="K4926" t="s">
        <v>7336</v>
      </c>
      <c r="L4926">
        <v>0</v>
      </c>
      <c r="M4926" t="s">
        <v>5520</v>
      </c>
      <c r="N4926">
        <v>31661.67</v>
      </c>
      <c r="O4926">
        <v>1870</v>
      </c>
      <c r="P4926">
        <v>0</v>
      </c>
      <c r="Q4926">
        <v>6687.53</v>
      </c>
      <c r="R4926">
        <v>0</v>
      </c>
      <c r="S4926">
        <v>26844.14</v>
      </c>
    </row>
    <row r="4927" spans="1:19" x14ac:dyDescent="0.35">
      <c r="A4927">
        <v>2024</v>
      </c>
      <c r="B4927" t="s">
        <v>6634</v>
      </c>
      <c r="C4927">
        <v>58</v>
      </c>
      <c r="D4927">
        <v>2</v>
      </c>
      <c r="E4927">
        <v>4</v>
      </c>
      <c r="F4927" t="s">
        <v>278</v>
      </c>
      <c r="G4927" t="s">
        <v>6638</v>
      </c>
      <c r="H4927">
        <v>7</v>
      </c>
      <c r="I4927">
        <v>102086</v>
      </c>
      <c r="J4927">
        <v>5</v>
      </c>
      <c r="K4927" t="s">
        <v>7336</v>
      </c>
      <c r="L4927">
        <v>0</v>
      </c>
      <c r="M4927" t="s">
        <v>5520</v>
      </c>
      <c r="N4927">
        <v>4952.96</v>
      </c>
      <c r="O4927">
        <v>529.36</v>
      </c>
      <c r="P4927">
        <v>0</v>
      </c>
      <c r="Q4927">
        <v>0</v>
      </c>
      <c r="R4927">
        <v>0</v>
      </c>
      <c r="S4927">
        <v>5482.32</v>
      </c>
    </row>
    <row r="4928" spans="1:19" x14ac:dyDescent="0.35">
      <c r="A4928">
        <v>2024</v>
      </c>
      <c r="B4928" t="s">
        <v>11</v>
      </c>
      <c r="C4928">
        <v>59</v>
      </c>
      <c r="D4928">
        <v>2</v>
      </c>
      <c r="E4928">
        <v>1</v>
      </c>
      <c r="F4928" t="s">
        <v>752</v>
      </c>
      <c r="G4928" t="s">
        <v>7014</v>
      </c>
      <c r="H4928">
        <v>7</v>
      </c>
      <c r="I4928">
        <v>102086</v>
      </c>
      <c r="J4928">
        <v>5</v>
      </c>
      <c r="K4928" t="s">
        <v>7336</v>
      </c>
      <c r="L4928">
        <v>0</v>
      </c>
      <c r="M4928" t="s">
        <v>5520</v>
      </c>
      <c r="N4928">
        <v>29754.080000000002</v>
      </c>
      <c r="O4928">
        <v>11349.57</v>
      </c>
      <c r="P4928">
        <v>0</v>
      </c>
      <c r="Q4928">
        <v>23151.88</v>
      </c>
      <c r="R4928">
        <v>0</v>
      </c>
      <c r="S4928">
        <v>17951.77</v>
      </c>
    </row>
    <row r="4929" spans="1:19" x14ac:dyDescent="0.35">
      <c r="A4929">
        <v>2024</v>
      </c>
      <c r="B4929" t="s">
        <v>11</v>
      </c>
      <c r="C4929">
        <v>59</v>
      </c>
      <c r="D4929">
        <v>2</v>
      </c>
      <c r="E4929">
        <v>3</v>
      </c>
      <c r="F4929" t="s">
        <v>300</v>
      </c>
      <c r="G4929" t="s">
        <v>7189</v>
      </c>
      <c r="H4929">
        <v>7</v>
      </c>
      <c r="I4929">
        <v>102086</v>
      </c>
      <c r="J4929">
        <v>3</v>
      </c>
      <c r="K4929" t="s">
        <v>7336</v>
      </c>
      <c r="L4929">
        <v>0</v>
      </c>
      <c r="M4929" t="s">
        <v>5520</v>
      </c>
      <c r="N4929">
        <v>44640.72</v>
      </c>
      <c r="O4929">
        <v>9105.0400000000009</v>
      </c>
      <c r="P4929">
        <v>0</v>
      </c>
      <c r="Q4929">
        <v>300</v>
      </c>
      <c r="R4929">
        <v>0</v>
      </c>
      <c r="S4929">
        <v>53445.760000000002</v>
      </c>
    </row>
    <row r="4930" spans="1:19" x14ac:dyDescent="0.35">
      <c r="A4930">
        <v>2024</v>
      </c>
      <c r="B4930" t="s">
        <v>11</v>
      </c>
      <c r="C4930">
        <v>59</v>
      </c>
      <c r="D4930">
        <v>2</v>
      </c>
      <c r="E4930">
        <v>4</v>
      </c>
      <c r="F4930" t="s">
        <v>753</v>
      </c>
      <c r="G4930" t="s">
        <v>6941</v>
      </c>
      <c r="H4930">
        <v>7</v>
      </c>
      <c r="I4930">
        <v>102086</v>
      </c>
      <c r="J4930">
        <v>5</v>
      </c>
      <c r="K4930" t="s">
        <v>7336</v>
      </c>
      <c r="L4930">
        <v>0</v>
      </c>
      <c r="M4930" t="s">
        <v>5520</v>
      </c>
      <c r="N4930">
        <v>40006.089999999997</v>
      </c>
      <c r="O4930">
        <v>1610.58</v>
      </c>
      <c r="P4930">
        <v>0</v>
      </c>
      <c r="Q4930">
        <v>609.34</v>
      </c>
      <c r="R4930">
        <v>0</v>
      </c>
      <c r="S4930">
        <v>41007.33</v>
      </c>
    </row>
    <row r="4931" spans="1:19" x14ac:dyDescent="0.35">
      <c r="A4931">
        <v>2024</v>
      </c>
      <c r="B4931" t="s">
        <v>11</v>
      </c>
      <c r="C4931">
        <v>59</v>
      </c>
      <c r="D4931">
        <v>2</v>
      </c>
      <c r="E4931">
        <v>5</v>
      </c>
      <c r="F4931" t="s">
        <v>754</v>
      </c>
      <c r="G4931" t="s">
        <v>6923</v>
      </c>
      <c r="H4931">
        <v>7</v>
      </c>
      <c r="I4931">
        <v>102086</v>
      </c>
      <c r="J4931">
        <v>4</v>
      </c>
      <c r="K4931" t="s">
        <v>7336</v>
      </c>
      <c r="L4931">
        <v>0</v>
      </c>
      <c r="M4931" t="s">
        <v>5520</v>
      </c>
      <c r="N4931">
        <v>45628.11</v>
      </c>
      <c r="O4931">
        <v>6026.18</v>
      </c>
      <c r="P4931">
        <v>0</v>
      </c>
      <c r="Q4931">
        <v>2100</v>
      </c>
      <c r="R4931">
        <v>0</v>
      </c>
      <c r="S4931">
        <v>49554.29</v>
      </c>
    </row>
    <row r="4932" spans="1:19" x14ac:dyDescent="0.35">
      <c r="A4932">
        <v>2024</v>
      </c>
      <c r="B4932" t="s">
        <v>11</v>
      </c>
      <c r="C4932">
        <v>59</v>
      </c>
      <c r="D4932">
        <v>2</v>
      </c>
      <c r="E4932">
        <v>6</v>
      </c>
      <c r="F4932" t="s">
        <v>755</v>
      </c>
      <c r="G4932" t="s">
        <v>6924</v>
      </c>
      <c r="H4932">
        <v>7</v>
      </c>
      <c r="I4932">
        <v>102086</v>
      </c>
      <c r="J4932">
        <v>4</v>
      </c>
      <c r="K4932" t="s">
        <v>7336</v>
      </c>
      <c r="L4932">
        <v>0</v>
      </c>
      <c r="M4932" t="s">
        <v>5520</v>
      </c>
      <c r="N4932">
        <v>10260.82</v>
      </c>
      <c r="O4932">
        <v>2338.21</v>
      </c>
      <c r="P4932">
        <v>0</v>
      </c>
      <c r="Q4932">
        <v>1314.85</v>
      </c>
      <c r="R4932">
        <v>0</v>
      </c>
      <c r="S4932">
        <v>11284.18</v>
      </c>
    </row>
    <row r="4933" spans="1:19" x14ac:dyDescent="0.35">
      <c r="A4933">
        <v>2024</v>
      </c>
      <c r="B4933" t="s">
        <v>11</v>
      </c>
      <c r="C4933">
        <v>59</v>
      </c>
      <c r="D4933">
        <v>2</v>
      </c>
      <c r="E4933">
        <v>7</v>
      </c>
      <c r="F4933" t="s">
        <v>756</v>
      </c>
      <c r="G4933" t="s">
        <v>6308</v>
      </c>
      <c r="H4933">
        <v>7</v>
      </c>
      <c r="I4933">
        <v>102086</v>
      </c>
      <c r="J4933">
        <v>840</v>
      </c>
      <c r="K4933" t="s">
        <v>7337</v>
      </c>
      <c r="L4933">
        <v>0</v>
      </c>
      <c r="M4933" t="s">
        <v>5520</v>
      </c>
      <c r="N4933">
        <v>11316.25</v>
      </c>
      <c r="O4933">
        <v>3476.12</v>
      </c>
      <c r="P4933">
        <v>0</v>
      </c>
      <c r="Q4933">
        <v>5389.28</v>
      </c>
      <c r="R4933">
        <v>0</v>
      </c>
      <c r="S4933">
        <v>9403.09</v>
      </c>
    </row>
    <row r="4934" spans="1:19" x14ac:dyDescent="0.35">
      <c r="A4934">
        <v>2024</v>
      </c>
      <c r="B4934" t="s">
        <v>11</v>
      </c>
      <c r="C4934">
        <v>59</v>
      </c>
      <c r="D4934">
        <v>2</v>
      </c>
      <c r="E4934">
        <v>8</v>
      </c>
      <c r="F4934" t="s">
        <v>757</v>
      </c>
      <c r="G4934" t="s">
        <v>7080</v>
      </c>
      <c r="H4934">
        <v>7</v>
      </c>
      <c r="I4934">
        <v>102086</v>
      </c>
      <c r="J4934">
        <v>840</v>
      </c>
      <c r="K4934" t="s">
        <v>7337</v>
      </c>
      <c r="L4934">
        <v>0</v>
      </c>
      <c r="M4934" t="s">
        <v>5520</v>
      </c>
      <c r="N4934">
        <v>211107.67</v>
      </c>
      <c r="O4934">
        <v>67636.03</v>
      </c>
      <c r="P4934">
        <v>0</v>
      </c>
      <c r="Q4934">
        <v>61364.44</v>
      </c>
      <c r="R4934">
        <v>0</v>
      </c>
      <c r="S4934">
        <v>217379.26</v>
      </c>
    </row>
    <row r="4935" spans="1:19" x14ac:dyDescent="0.35">
      <c r="A4935">
        <v>2024</v>
      </c>
      <c r="B4935" t="s">
        <v>11</v>
      </c>
      <c r="C4935">
        <v>59</v>
      </c>
      <c r="D4935">
        <v>2</v>
      </c>
      <c r="E4935">
        <v>9</v>
      </c>
      <c r="F4935" t="s">
        <v>758</v>
      </c>
      <c r="G4935" t="s">
        <v>7165</v>
      </c>
      <c r="H4935">
        <v>7</v>
      </c>
      <c r="I4935">
        <v>102086</v>
      </c>
      <c r="J4935">
        <v>2</v>
      </c>
      <c r="K4935" t="s">
        <v>7336</v>
      </c>
      <c r="L4935">
        <v>0</v>
      </c>
      <c r="M4935" t="s">
        <v>5520</v>
      </c>
      <c r="N4935">
        <v>22343.57</v>
      </c>
      <c r="O4935">
        <v>6293.57</v>
      </c>
      <c r="P4935">
        <v>0</v>
      </c>
      <c r="Q4935">
        <v>3001.35</v>
      </c>
      <c r="R4935">
        <v>0</v>
      </c>
      <c r="S4935">
        <v>25635.79</v>
      </c>
    </row>
    <row r="4936" spans="1:19" x14ac:dyDescent="0.35">
      <c r="A4936">
        <v>2024</v>
      </c>
      <c r="B4936" t="s">
        <v>11</v>
      </c>
      <c r="C4936">
        <v>59</v>
      </c>
      <c r="D4936">
        <v>2</v>
      </c>
      <c r="E4936">
        <v>10</v>
      </c>
      <c r="F4936" t="s">
        <v>759</v>
      </c>
      <c r="G4936" t="s">
        <v>6857</v>
      </c>
      <c r="H4936">
        <v>7</v>
      </c>
      <c r="I4936">
        <v>102086</v>
      </c>
      <c r="J4936">
        <v>4</v>
      </c>
      <c r="K4936" t="s">
        <v>7336</v>
      </c>
      <c r="L4936">
        <v>0</v>
      </c>
      <c r="M4936" t="s">
        <v>5520</v>
      </c>
      <c r="N4936">
        <v>38281.18</v>
      </c>
      <c r="O4936">
        <v>9163.23</v>
      </c>
      <c r="P4936">
        <v>0</v>
      </c>
      <c r="Q4936">
        <v>2639.77</v>
      </c>
      <c r="R4936">
        <v>0</v>
      </c>
      <c r="S4936">
        <v>44804.639999999999</v>
      </c>
    </row>
    <row r="4937" spans="1:19" x14ac:dyDescent="0.35">
      <c r="A4937">
        <v>2024</v>
      </c>
      <c r="B4937" t="s">
        <v>5744</v>
      </c>
      <c r="C4937">
        <v>60</v>
      </c>
      <c r="D4937">
        <v>2</v>
      </c>
      <c r="E4937">
        <v>1</v>
      </c>
      <c r="F4937" t="s">
        <v>354</v>
      </c>
      <c r="G4937" t="s">
        <v>6070</v>
      </c>
      <c r="H4937">
        <v>7</v>
      </c>
      <c r="I4937">
        <v>102086</v>
      </c>
      <c r="J4937">
        <v>6</v>
      </c>
      <c r="K4937" t="s">
        <v>7336</v>
      </c>
      <c r="L4937">
        <v>0</v>
      </c>
      <c r="M4937" t="s">
        <v>5520</v>
      </c>
      <c r="N4937">
        <v>29139.58</v>
      </c>
      <c r="O4937">
        <v>7289.24</v>
      </c>
      <c r="P4937">
        <v>0</v>
      </c>
      <c r="Q4937">
        <v>1769.69</v>
      </c>
      <c r="R4937">
        <v>0</v>
      </c>
      <c r="S4937">
        <v>34659.129999999997</v>
      </c>
    </row>
    <row r="4938" spans="1:19" x14ac:dyDescent="0.35">
      <c r="A4938">
        <v>2024</v>
      </c>
      <c r="B4938" t="s">
        <v>5744</v>
      </c>
      <c r="C4938">
        <v>60</v>
      </c>
      <c r="D4938">
        <v>2</v>
      </c>
      <c r="E4938">
        <v>2</v>
      </c>
      <c r="F4938" t="s">
        <v>555</v>
      </c>
      <c r="G4938" t="s">
        <v>6639</v>
      </c>
      <c r="H4938">
        <v>7</v>
      </c>
      <c r="I4938">
        <v>102086</v>
      </c>
      <c r="J4938">
        <v>5</v>
      </c>
      <c r="K4938" t="s">
        <v>7336</v>
      </c>
      <c r="L4938">
        <v>0</v>
      </c>
      <c r="M4938" t="s">
        <v>5520</v>
      </c>
      <c r="N4938">
        <v>15119.94</v>
      </c>
      <c r="O4938">
        <v>0</v>
      </c>
      <c r="P4938">
        <v>0</v>
      </c>
      <c r="Q4938">
        <v>1617</v>
      </c>
      <c r="R4938">
        <v>0</v>
      </c>
      <c r="S4938">
        <v>13502.94</v>
      </c>
    </row>
    <row r="4939" spans="1:19" x14ac:dyDescent="0.35">
      <c r="A4939">
        <v>2024</v>
      </c>
      <c r="B4939" t="s">
        <v>5744</v>
      </c>
      <c r="C4939">
        <v>60</v>
      </c>
      <c r="D4939">
        <v>2</v>
      </c>
      <c r="E4939">
        <v>3</v>
      </c>
      <c r="F4939" t="s">
        <v>369</v>
      </c>
      <c r="G4939" t="s">
        <v>6640</v>
      </c>
      <c r="H4939">
        <v>7</v>
      </c>
      <c r="I4939">
        <v>102086</v>
      </c>
      <c r="J4939">
        <v>6</v>
      </c>
      <c r="K4939" t="s">
        <v>7336</v>
      </c>
      <c r="L4939">
        <v>0</v>
      </c>
      <c r="M4939" t="s">
        <v>5520</v>
      </c>
      <c r="N4939">
        <v>10973.75</v>
      </c>
      <c r="O4939">
        <v>0</v>
      </c>
      <c r="P4939">
        <v>0</v>
      </c>
      <c r="Q4939">
        <v>467.27</v>
      </c>
      <c r="R4939">
        <v>0</v>
      </c>
      <c r="S4939">
        <v>10506.48</v>
      </c>
    </row>
    <row r="4940" spans="1:19" x14ac:dyDescent="0.35">
      <c r="A4940">
        <v>2024</v>
      </c>
      <c r="B4940" t="s">
        <v>5744</v>
      </c>
      <c r="C4940">
        <v>60</v>
      </c>
      <c r="D4940">
        <v>2</v>
      </c>
      <c r="E4940">
        <v>4</v>
      </c>
      <c r="F4940" t="s">
        <v>300</v>
      </c>
      <c r="G4940" t="s">
        <v>7166</v>
      </c>
      <c r="H4940">
        <v>7</v>
      </c>
      <c r="I4940">
        <v>102086</v>
      </c>
      <c r="J4940">
        <v>6</v>
      </c>
      <c r="K4940" t="s">
        <v>7336</v>
      </c>
      <c r="L4940">
        <v>0</v>
      </c>
      <c r="M4940" t="s">
        <v>5520</v>
      </c>
      <c r="N4940">
        <v>3701.81</v>
      </c>
      <c r="O4940">
        <v>0</v>
      </c>
      <c r="P4940">
        <v>0</v>
      </c>
      <c r="Q4940">
        <v>19287.060000000001</v>
      </c>
      <c r="R4940">
        <v>0</v>
      </c>
      <c r="S4940">
        <v>-15585.25</v>
      </c>
    </row>
    <row r="4941" spans="1:19" x14ac:dyDescent="0.35">
      <c r="A4941">
        <v>2024</v>
      </c>
      <c r="B4941" t="s">
        <v>5744</v>
      </c>
      <c r="C4941">
        <v>60</v>
      </c>
      <c r="D4941">
        <v>2</v>
      </c>
      <c r="E4941">
        <v>5</v>
      </c>
      <c r="F4941" t="s">
        <v>254</v>
      </c>
      <c r="G4941" t="s">
        <v>5745</v>
      </c>
      <c r="H4941">
        <v>7</v>
      </c>
      <c r="I4941">
        <v>102086</v>
      </c>
      <c r="J4941">
        <v>6</v>
      </c>
      <c r="K4941" t="s">
        <v>7336</v>
      </c>
      <c r="L4941">
        <v>0</v>
      </c>
      <c r="M4941" t="s">
        <v>5520</v>
      </c>
      <c r="N4941">
        <v>23149.78</v>
      </c>
      <c r="O4941">
        <v>0</v>
      </c>
      <c r="P4941">
        <v>0</v>
      </c>
      <c r="Q4941">
        <v>2700</v>
      </c>
      <c r="R4941">
        <v>0</v>
      </c>
      <c r="S4941">
        <v>20449.78</v>
      </c>
    </row>
    <row r="4942" spans="1:19" x14ac:dyDescent="0.35">
      <c r="A4942">
        <v>2024</v>
      </c>
      <c r="B4942" t="s">
        <v>5744</v>
      </c>
      <c r="C4942">
        <v>60</v>
      </c>
      <c r="D4942">
        <v>2</v>
      </c>
      <c r="E4942">
        <v>6</v>
      </c>
      <c r="F4942" t="s">
        <v>532</v>
      </c>
      <c r="G4942" t="s">
        <v>6433</v>
      </c>
      <c r="H4942">
        <v>7</v>
      </c>
      <c r="I4942">
        <v>102086</v>
      </c>
      <c r="J4942">
        <v>5</v>
      </c>
      <c r="K4942" t="s">
        <v>7336</v>
      </c>
      <c r="L4942">
        <v>0</v>
      </c>
      <c r="M4942" t="s">
        <v>5520</v>
      </c>
      <c r="N4942">
        <v>16633.900000000001</v>
      </c>
      <c r="O4942">
        <v>0</v>
      </c>
      <c r="P4942">
        <v>0</v>
      </c>
      <c r="Q4942">
        <v>489.55</v>
      </c>
      <c r="R4942">
        <v>0</v>
      </c>
      <c r="S4942">
        <v>16144.35</v>
      </c>
    </row>
    <row r="4943" spans="1:19" x14ac:dyDescent="0.35">
      <c r="A4943">
        <v>2024</v>
      </c>
      <c r="B4943" t="s">
        <v>5744</v>
      </c>
      <c r="C4943">
        <v>60</v>
      </c>
      <c r="D4943">
        <v>2</v>
      </c>
      <c r="E4943">
        <v>7</v>
      </c>
      <c r="F4943" t="s">
        <v>305</v>
      </c>
      <c r="G4943" t="s">
        <v>6641</v>
      </c>
      <c r="H4943">
        <v>7</v>
      </c>
      <c r="I4943">
        <v>102086</v>
      </c>
      <c r="J4943">
        <v>5</v>
      </c>
      <c r="K4943" t="s">
        <v>7336</v>
      </c>
      <c r="L4943">
        <v>0</v>
      </c>
      <c r="M4943" t="s">
        <v>5520</v>
      </c>
      <c r="N4943">
        <v>11237.03</v>
      </c>
      <c r="O4943">
        <v>0</v>
      </c>
      <c r="P4943">
        <v>0</v>
      </c>
      <c r="Q4943">
        <v>3394.25</v>
      </c>
      <c r="R4943">
        <v>0</v>
      </c>
      <c r="S4943">
        <v>7842.78</v>
      </c>
    </row>
    <row r="4944" spans="1:19" x14ac:dyDescent="0.35">
      <c r="A4944">
        <v>2024</v>
      </c>
      <c r="B4944" t="s">
        <v>5744</v>
      </c>
      <c r="C4944">
        <v>60</v>
      </c>
      <c r="D4944">
        <v>2</v>
      </c>
      <c r="E4944">
        <v>8</v>
      </c>
      <c r="F4944" t="s">
        <v>314</v>
      </c>
      <c r="G4944" t="s">
        <v>6642</v>
      </c>
      <c r="H4944">
        <v>7</v>
      </c>
      <c r="I4944">
        <v>102086</v>
      </c>
      <c r="J4944">
        <v>4</v>
      </c>
      <c r="K4944" t="s">
        <v>7336</v>
      </c>
      <c r="L4944">
        <v>0</v>
      </c>
      <c r="M4944" t="s">
        <v>5520</v>
      </c>
      <c r="N4944">
        <v>10636.86</v>
      </c>
      <c r="O4944">
        <v>0</v>
      </c>
      <c r="P4944">
        <v>0</v>
      </c>
      <c r="Q4944">
        <v>2172.89</v>
      </c>
      <c r="R4944">
        <v>0</v>
      </c>
      <c r="S4944">
        <v>8463.9699999999993</v>
      </c>
    </row>
    <row r="4945" spans="1:19" x14ac:dyDescent="0.35">
      <c r="A4945">
        <v>2024</v>
      </c>
      <c r="B4945" t="s">
        <v>5744</v>
      </c>
      <c r="C4945">
        <v>60</v>
      </c>
      <c r="D4945">
        <v>2</v>
      </c>
      <c r="E4945">
        <v>9</v>
      </c>
      <c r="F4945" t="s">
        <v>606</v>
      </c>
      <c r="G4945" t="s">
        <v>6643</v>
      </c>
      <c r="H4945">
        <v>7</v>
      </c>
      <c r="I4945">
        <v>102086</v>
      </c>
      <c r="J4945">
        <v>5</v>
      </c>
      <c r="K4945" t="s">
        <v>7336</v>
      </c>
      <c r="L4945">
        <v>0</v>
      </c>
      <c r="M4945" t="s">
        <v>5520</v>
      </c>
      <c r="N4945">
        <v>10537.25</v>
      </c>
      <c r="O4945">
        <v>2120.42</v>
      </c>
      <c r="P4945">
        <v>0</v>
      </c>
      <c r="Q4945">
        <v>861.72</v>
      </c>
      <c r="R4945">
        <v>0</v>
      </c>
      <c r="S4945">
        <v>11795.95</v>
      </c>
    </row>
    <row r="4946" spans="1:19" x14ac:dyDescent="0.35">
      <c r="A4946">
        <v>2024</v>
      </c>
      <c r="B4946" t="s">
        <v>5744</v>
      </c>
      <c r="C4946">
        <v>60</v>
      </c>
      <c r="D4946">
        <v>2</v>
      </c>
      <c r="E4946">
        <v>10</v>
      </c>
      <c r="F4946" t="s">
        <v>626</v>
      </c>
      <c r="G4946" t="s">
        <v>5871</v>
      </c>
      <c r="H4946">
        <v>7</v>
      </c>
      <c r="I4946">
        <v>102086</v>
      </c>
      <c r="J4946">
        <v>5</v>
      </c>
      <c r="K4946" t="s">
        <v>7336</v>
      </c>
      <c r="L4946">
        <v>0</v>
      </c>
      <c r="M4946" t="s">
        <v>5520</v>
      </c>
      <c r="N4946">
        <v>29089.37</v>
      </c>
      <c r="O4946">
        <v>0</v>
      </c>
      <c r="P4946">
        <v>0</v>
      </c>
      <c r="Q4946">
        <v>1258.18</v>
      </c>
      <c r="R4946">
        <v>0</v>
      </c>
      <c r="S4946">
        <v>27831.19</v>
      </c>
    </row>
    <row r="4947" spans="1:19" x14ac:dyDescent="0.35">
      <c r="A4947">
        <v>2024</v>
      </c>
      <c r="B4947" t="s">
        <v>5744</v>
      </c>
      <c r="C4947">
        <v>60</v>
      </c>
      <c r="D4947">
        <v>2</v>
      </c>
      <c r="E4947">
        <v>11</v>
      </c>
      <c r="F4947" t="s">
        <v>616</v>
      </c>
      <c r="G4947" t="s">
        <v>6644</v>
      </c>
      <c r="H4947">
        <v>7</v>
      </c>
      <c r="I4947">
        <v>102086</v>
      </c>
      <c r="J4947">
        <v>4</v>
      </c>
      <c r="K4947" t="s">
        <v>7336</v>
      </c>
      <c r="L4947">
        <v>0</v>
      </c>
      <c r="M4947" t="s">
        <v>5520</v>
      </c>
      <c r="N4947">
        <v>3850.76</v>
      </c>
      <c r="O4947">
        <v>0</v>
      </c>
      <c r="P4947">
        <v>0</v>
      </c>
      <c r="Q4947">
        <v>1770.43</v>
      </c>
      <c r="R4947">
        <v>0</v>
      </c>
      <c r="S4947">
        <v>2080.33</v>
      </c>
    </row>
    <row r="4948" spans="1:19" x14ac:dyDescent="0.35">
      <c r="A4948">
        <v>2024</v>
      </c>
      <c r="B4948" t="s">
        <v>5744</v>
      </c>
      <c r="C4948">
        <v>60</v>
      </c>
      <c r="D4948">
        <v>2</v>
      </c>
      <c r="E4948">
        <v>12</v>
      </c>
      <c r="F4948" t="s">
        <v>125</v>
      </c>
      <c r="G4948" t="s">
        <v>7167</v>
      </c>
      <c r="H4948">
        <v>7</v>
      </c>
      <c r="I4948">
        <v>102086</v>
      </c>
      <c r="J4948">
        <v>3</v>
      </c>
      <c r="K4948" t="s">
        <v>7336</v>
      </c>
      <c r="L4948">
        <v>0</v>
      </c>
      <c r="M4948" t="s">
        <v>5520</v>
      </c>
      <c r="N4948">
        <v>50283.88</v>
      </c>
      <c r="O4948">
        <v>34006.47</v>
      </c>
      <c r="P4948">
        <v>0</v>
      </c>
      <c r="Q4948">
        <v>27875.23</v>
      </c>
      <c r="R4948">
        <v>0</v>
      </c>
      <c r="S4948">
        <v>56415.12</v>
      </c>
    </row>
    <row r="4949" spans="1:19" x14ac:dyDescent="0.35">
      <c r="A4949">
        <v>2024</v>
      </c>
      <c r="B4949" t="s">
        <v>5744</v>
      </c>
      <c r="C4949">
        <v>60</v>
      </c>
      <c r="D4949">
        <v>2</v>
      </c>
      <c r="E4949">
        <v>13</v>
      </c>
      <c r="F4949" t="s">
        <v>351</v>
      </c>
      <c r="G4949" t="s">
        <v>6645</v>
      </c>
      <c r="H4949">
        <v>7</v>
      </c>
      <c r="I4949">
        <v>102086</v>
      </c>
      <c r="J4949">
        <v>5</v>
      </c>
      <c r="K4949" t="s">
        <v>7336</v>
      </c>
      <c r="L4949">
        <v>0</v>
      </c>
      <c r="M4949" t="s">
        <v>5520</v>
      </c>
      <c r="N4949">
        <v>13501.12</v>
      </c>
      <c r="O4949">
        <v>2868.24</v>
      </c>
      <c r="P4949">
        <v>0</v>
      </c>
      <c r="Q4949">
        <v>11109.77</v>
      </c>
      <c r="R4949">
        <v>0</v>
      </c>
      <c r="S4949">
        <v>5259.59</v>
      </c>
    </row>
    <row r="4950" spans="1:19" x14ac:dyDescent="0.35">
      <c r="A4950">
        <v>2024</v>
      </c>
      <c r="B4950" t="s">
        <v>5680</v>
      </c>
      <c r="C4950">
        <v>61</v>
      </c>
      <c r="D4950">
        <v>2</v>
      </c>
      <c r="E4950">
        <v>1</v>
      </c>
      <c r="F4950" t="s">
        <v>291</v>
      </c>
      <c r="G4950" t="s">
        <v>6230</v>
      </c>
      <c r="H4950">
        <v>7</v>
      </c>
      <c r="I4950">
        <v>102086</v>
      </c>
      <c r="J4950">
        <v>840</v>
      </c>
      <c r="K4950" t="s">
        <v>7337</v>
      </c>
      <c r="L4950">
        <v>0</v>
      </c>
      <c r="M4950" t="s">
        <v>5520</v>
      </c>
      <c r="N4950">
        <v>11615.1</v>
      </c>
      <c r="O4950">
        <v>3562.85</v>
      </c>
      <c r="P4950">
        <v>0</v>
      </c>
      <c r="Q4950">
        <v>1466.84</v>
      </c>
      <c r="R4950">
        <v>0</v>
      </c>
      <c r="S4950">
        <v>13711.11</v>
      </c>
    </row>
    <row r="4951" spans="1:19" x14ac:dyDescent="0.35">
      <c r="A4951">
        <v>2024</v>
      </c>
      <c r="B4951" t="s">
        <v>5680</v>
      </c>
      <c r="C4951">
        <v>61</v>
      </c>
      <c r="D4951">
        <v>2</v>
      </c>
      <c r="E4951">
        <v>2</v>
      </c>
      <c r="F4951" t="s">
        <v>760</v>
      </c>
      <c r="G4951" t="s">
        <v>6071</v>
      </c>
      <c r="H4951">
        <v>7</v>
      </c>
      <c r="I4951">
        <v>102086</v>
      </c>
      <c r="J4951">
        <v>840</v>
      </c>
      <c r="K4951" t="s">
        <v>7337</v>
      </c>
      <c r="L4951">
        <v>0</v>
      </c>
      <c r="M4951" t="s">
        <v>5520</v>
      </c>
      <c r="N4951">
        <v>39511.129999999997</v>
      </c>
      <c r="O4951">
        <v>0</v>
      </c>
      <c r="P4951">
        <v>0</v>
      </c>
      <c r="Q4951">
        <v>500</v>
      </c>
      <c r="R4951">
        <v>0</v>
      </c>
      <c r="S4951">
        <v>39011.129999999997</v>
      </c>
    </row>
    <row r="4952" spans="1:19" x14ac:dyDescent="0.35">
      <c r="A4952">
        <v>2024</v>
      </c>
      <c r="B4952" t="s">
        <v>5680</v>
      </c>
      <c r="C4952">
        <v>61</v>
      </c>
      <c r="D4952">
        <v>2</v>
      </c>
      <c r="E4952">
        <v>3</v>
      </c>
      <c r="F4952" t="s">
        <v>662</v>
      </c>
      <c r="G4952" t="s">
        <v>6646</v>
      </c>
      <c r="H4952">
        <v>7</v>
      </c>
      <c r="I4952">
        <v>102086</v>
      </c>
      <c r="J4952">
        <v>4</v>
      </c>
      <c r="K4952" t="s">
        <v>7336</v>
      </c>
      <c r="L4952">
        <v>0</v>
      </c>
      <c r="M4952" t="s">
        <v>5520</v>
      </c>
      <c r="N4952">
        <v>7963.38</v>
      </c>
      <c r="O4952">
        <v>0</v>
      </c>
      <c r="P4952">
        <v>0</v>
      </c>
      <c r="Q4952">
        <v>0</v>
      </c>
      <c r="R4952">
        <v>0</v>
      </c>
      <c r="S4952">
        <v>7963.38</v>
      </c>
    </row>
    <row r="4953" spans="1:19" x14ac:dyDescent="0.35">
      <c r="A4953">
        <v>2024</v>
      </c>
      <c r="B4953" t="s">
        <v>5680</v>
      </c>
      <c r="C4953">
        <v>61</v>
      </c>
      <c r="D4953">
        <v>2</v>
      </c>
      <c r="E4953">
        <v>4</v>
      </c>
      <c r="F4953" t="s">
        <v>638</v>
      </c>
      <c r="G4953" t="s">
        <v>6647</v>
      </c>
      <c r="H4953">
        <v>7</v>
      </c>
      <c r="I4953">
        <v>102086</v>
      </c>
      <c r="J4953">
        <v>5</v>
      </c>
      <c r="K4953" t="s">
        <v>7336</v>
      </c>
      <c r="L4953">
        <v>0</v>
      </c>
      <c r="M4953" t="s">
        <v>5520</v>
      </c>
      <c r="N4953">
        <v>6718.26</v>
      </c>
      <c r="O4953">
        <v>385.54</v>
      </c>
      <c r="P4953">
        <v>0</v>
      </c>
      <c r="Q4953">
        <v>0</v>
      </c>
      <c r="R4953">
        <v>0</v>
      </c>
      <c r="S4953">
        <v>7103.8</v>
      </c>
    </row>
    <row r="4954" spans="1:19" x14ac:dyDescent="0.35">
      <c r="A4954">
        <v>2024</v>
      </c>
      <c r="B4954" t="s">
        <v>5680</v>
      </c>
      <c r="C4954">
        <v>61</v>
      </c>
      <c r="D4954">
        <v>2</v>
      </c>
      <c r="E4954">
        <v>5</v>
      </c>
      <c r="F4954" t="s">
        <v>300</v>
      </c>
      <c r="G4954" t="s">
        <v>5850</v>
      </c>
      <c r="H4954">
        <v>7</v>
      </c>
      <c r="I4954">
        <v>102086</v>
      </c>
      <c r="J4954">
        <v>6</v>
      </c>
      <c r="K4954" t="s">
        <v>7336</v>
      </c>
      <c r="L4954">
        <v>0</v>
      </c>
      <c r="M4954" t="s">
        <v>5520</v>
      </c>
      <c r="N4954">
        <v>2634.07</v>
      </c>
      <c r="O4954">
        <v>5647.72</v>
      </c>
      <c r="P4954">
        <v>0</v>
      </c>
      <c r="Q4954">
        <v>3974.28</v>
      </c>
      <c r="R4954">
        <v>0</v>
      </c>
      <c r="S4954">
        <v>4307.51</v>
      </c>
    </row>
    <row r="4955" spans="1:19" x14ac:dyDescent="0.35">
      <c r="A4955">
        <v>2024</v>
      </c>
      <c r="B4955" t="s">
        <v>5680</v>
      </c>
      <c r="C4955">
        <v>61</v>
      </c>
      <c r="D4955">
        <v>2</v>
      </c>
      <c r="E4955">
        <v>6</v>
      </c>
      <c r="F4955" t="s">
        <v>480</v>
      </c>
      <c r="G4955" t="s">
        <v>5681</v>
      </c>
      <c r="H4955">
        <v>7</v>
      </c>
      <c r="I4955">
        <v>102086</v>
      </c>
      <c r="J4955">
        <v>840</v>
      </c>
      <c r="K4955" t="s">
        <v>7337</v>
      </c>
      <c r="L4955">
        <v>0</v>
      </c>
      <c r="M4955" t="s">
        <v>5520</v>
      </c>
      <c r="N4955">
        <v>10847.49</v>
      </c>
      <c r="O4955">
        <v>0</v>
      </c>
      <c r="P4955">
        <v>0</v>
      </c>
      <c r="Q4955">
        <v>1858.2</v>
      </c>
      <c r="R4955">
        <v>0</v>
      </c>
      <c r="S4955">
        <v>8989.2900000000009</v>
      </c>
    </row>
    <row r="4956" spans="1:19" x14ac:dyDescent="0.35">
      <c r="A4956">
        <v>2024</v>
      </c>
      <c r="B4956" t="s">
        <v>5680</v>
      </c>
      <c r="C4956">
        <v>61</v>
      </c>
      <c r="D4956">
        <v>2</v>
      </c>
      <c r="E4956">
        <v>7</v>
      </c>
      <c r="F4956" t="s">
        <v>664</v>
      </c>
      <c r="G4956" t="s">
        <v>6072</v>
      </c>
      <c r="H4956">
        <v>7</v>
      </c>
      <c r="I4956">
        <v>102086</v>
      </c>
      <c r="J4956">
        <v>6</v>
      </c>
      <c r="K4956" t="s">
        <v>7336</v>
      </c>
      <c r="L4956">
        <v>0</v>
      </c>
      <c r="M4956" t="s">
        <v>5520</v>
      </c>
      <c r="N4956">
        <v>22591.66</v>
      </c>
      <c r="O4956">
        <v>0</v>
      </c>
      <c r="P4956">
        <v>0</v>
      </c>
      <c r="Q4956">
        <v>0</v>
      </c>
      <c r="R4956">
        <v>0</v>
      </c>
      <c r="S4956">
        <v>22591.66</v>
      </c>
    </row>
    <row r="4957" spans="1:19" x14ac:dyDescent="0.35">
      <c r="A4957">
        <v>2024</v>
      </c>
      <c r="B4957" t="s">
        <v>5680</v>
      </c>
      <c r="C4957">
        <v>61</v>
      </c>
      <c r="D4957">
        <v>2</v>
      </c>
      <c r="E4957">
        <v>8</v>
      </c>
      <c r="F4957" t="s">
        <v>761</v>
      </c>
      <c r="G4957" t="s">
        <v>6752</v>
      </c>
      <c r="H4957">
        <v>7</v>
      </c>
      <c r="I4957">
        <v>102086</v>
      </c>
      <c r="J4957">
        <v>840</v>
      </c>
      <c r="K4957" t="s">
        <v>7337</v>
      </c>
      <c r="L4957">
        <v>0</v>
      </c>
      <c r="M4957" t="s">
        <v>5520</v>
      </c>
      <c r="N4957">
        <v>14889.25</v>
      </c>
      <c r="O4957">
        <v>0</v>
      </c>
      <c r="P4957">
        <v>0</v>
      </c>
      <c r="Q4957">
        <v>0</v>
      </c>
      <c r="R4957">
        <v>0</v>
      </c>
      <c r="S4957">
        <v>14889.25</v>
      </c>
    </row>
    <row r="4958" spans="1:19" x14ac:dyDescent="0.35">
      <c r="A4958">
        <v>2024</v>
      </c>
      <c r="B4958" t="s">
        <v>5680</v>
      </c>
      <c r="C4958">
        <v>61</v>
      </c>
      <c r="D4958">
        <v>2</v>
      </c>
      <c r="E4958">
        <v>9</v>
      </c>
      <c r="F4958" t="s">
        <v>762</v>
      </c>
      <c r="G4958" t="s">
        <v>6154</v>
      </c>
      <c r="H4958">
        <v>7</v>
      </c>
      <c r="I4958">
        <v>102086</v>
      </c>
      <c r="J4958">
        <v>840</v>
      </c>
      <c r="K4958" t="s">
        <v>7337</v>
      </c>
      <c r="L4958">
        <v>0</v>
      </c>
      <c r="M4958" t="s">
        <v>5520</v>
      </c>
      <c r="N4958">
        <v>8816.59</v>
      </c>
      <c r="O4958">
        <v>3144.01</v>
      </c>
      <c r="P4958">
        <v>0</v>
      </c>
      <c r="Q4958">
        <v>2643.96</v>
      </c>
      <c r="R4958">
        <v>0</v>
      </c>
      <c r="S4958">
        <v>9316.64</v>
      </c>
    </row>
    <row r="4959" spans="1:19" x14ac:dyDescent="0.35">
      <c r="A4959">
        <v>2024</v>
      </c>
      <c r="B4959" t="s">
        <v>5680</v>
      </c>
      <c r="C4959">
        <v>61</v>
      </c>
      <c r="D4959">
        <v>2</v>
      </c>
      <c r="E4959">
        <v>10</v>
      </c>
      <c r="F4959" t="s">
        <v>442</v>
      </c>
      <c r="G4959" t="s">
        <v>5683</v>
      </c>
      <c r="H4959">
        <v>7</v>
      </c>
      <c r="I4959">
        <v>102086</v>
      </c>
      <c r="J4959">
        <v>4</v>
      </c>
      <c r="K4959" t="s">
        <v>7336</v>
      </c>
      <c r="L4959">
        <v>0</v>
      </c>
      <c r="M4959" t="s">
        <v>5520</v>
      </c>
      <c r="N4959">
        <v>6434.33</v>
      </c>
      <c r="O4959">
        <v>0</v>
      </c>
      <c r="P4959">
        <v>0</v>
      </c>
      <c r="Q4959">
        <v>0</v>
      </c>
      <c r="R4959">
        <v>0</v>
      </c>
      <c r="S4959">
        <v>6434.33</v>
      </c>
    </row>
    <row r="4960" spans="1:19" x14ac:dyDescent="0.35">
      <c r="A4960">
        <v>2024</v>
      </c>
      <c r="B4960" t="s">
        <v>5680</v>
      </c>
      <c r="C4960">
        <v>61</v>
      </c>
      <c r="D4960">
        <v>2</v>
      </c>
      <c r="E4960">
        <v>11</v>
      </c>
      <c r="F4960" t="s">
        <v>278</v>
      </c>
      <c r="G4960" t="s">
        <v>6281</v>
      </c>
      <c r="H4960">
        <v>7</v>
      </c>
      <c r="I4960">
        <v>102086</v>
      </c>
      <c r="J4960">
        <v>4</v>
      </c>
      <c r="K4960" t="s">
        <v>7336</v>
      </c>
      <c r="L4960">
        <v>0</v>
      </c>
      <c r="M4960" t="s">
        <v>5520</v>
      </c>
      <c r="N4960">
        <v>19120.53</v>
      </c>
      <c r="O4960">
        <v>0</v>
      </c>
      <c r="P4960">
        <v>0</v>
      </c>
      <c r="Q4960">
        <v>750</v>
      </c>
      <c r="R4960">
        <v>0</v>
      </c>
      <c r="S4960">
        <v>18370.53</v>
      </c>
    </row>
    <row r="4961" spans="1:19" x14ac:dyDescent="0.35">
      <c r="A4961">
        <v>2024</v>
      </c>
      <c r="B4961" t="s">
        <v>5680</v>
      </c>
      <c r="C4961">
        <v>61</v>
      </c>
      <c r="D4961">
        <v>2</v>
      </c>
      <c r="E4961">
        <v>12</v>
      </c>
      <c r="F4961" t="s">
        <v>282</v>
      </c>
      <c r="G4961" t="s">
        <v>6648</v>
      </c>
      <c r="H4961">
        <v>7</v>
      </c>
      <c r="I4961">
        <v>102086</v>
      </c>
      <c r="J4961">
        <v>3</v>
      </c>
      <c r="K4961" t="s">
        <v>7336</v>
      </c>
      <c r="L4961">
        <v>0</v>
      </c>
      <c r="M4961" t="s">
        <v>5520</v>
      </c>
      <c r="N4961">
        <v>12292.2</v>
      </c>
      <c r="O4961">
        <v>0</v>
      </c>
      <c r="P4961">
        <v>0</v>
      </c>
      <c r="Q4961">
        <v>703.64</v>
      </c>
      <c r="R4961">
        <v>0</v>
      </c>
      <c r="S4961">
        <v>11588.56</v>
      </c>
    </row>
    <row r="4962" spans="1:19" x14ac:dyDescent="0.35">
      <c r="A4962">
        <v>2024</v>
      </c>
      <c r="B4962" t="s">
        <v>5680</v>
      </c>
      <c r="C4962">
        <v>61</v>
      </c>
      <c r="D4962">
        <v>2</v>
      </c>
      <c r="E4962">
        <v>13</v>
      </c>
      <c r="F4962" t="s">
        <v>125</v>
      </c>
      <c r="G4962" t="s">
        <v>6073</v>
      </c>
      <c r="H4962">
        <v>7</v>
      </c>
      <c r="I4962">
        <v>102086</v>
      </c>
      <c r="J4962">
        <v>8</v>
      </c>
      <c r="K4962" t="s">
        <v>7336</v>
      </c>
      <c r="L4962">
        <v>0</v>
      </c>
      <c r="M4962" t="s">
        <v>5520</v>
      </c>
      <c r="N4962">
        <v>15107.86</v>
      </c>
      <c r="O4962">
        <v>0</v>
      </c>
      <c r="P4962">
        <v>0</v>
      </c>
      <c r="Q4962">
        <v>2600</v>
      </c>
      <c r="R4962">
        <v>0</v>
      </c>
      <c r="S4962">
        <v>12507.86</v>
      </c>
    </row>
    <row r="4963" spans="1:19" x14ac:dyDescent="0.35">
      <c r="A4963">
        <v>2024</v>
      </c>
      <c r="B4963" t="s">
        <v>6394</v>
      </c>
      <c r="C4963">
        <v>62</v>
      </c>
      <c r="D4963">
        <v>2</v>
      </c>
      <c r="E4963">
        <v>1</v>
      </c>
      <c r="F4963" t="s">
        <v>722</v>
      </c>
      <c r="G4963" t="s">
        <v>7168</v>
      </c>
      <c r="H4963">
        <v>7</v>
      </c>
      <c r="I4963">
        <v>102086</v>
      </c>
      <c r="J4963">
        <v>2</v>
      </c>
      <c r="K4963" t="s">
        <v>7336</v>
      </c>
      <c r="L4963">
        <v>0</v>
      </c>
      <c r="M4963" t="s">
        <v>5520</v>
      </c>
      <c r="N4963">
        <v>12265.46</v>
      </c>
      <c r="O4963">
        <v>0</v>
      </c>
      <c r="P4963">
        <v>0</v>
      </c>
      <c r="Q4963">
        <v>0</v>
      </c>
      <c r="R4963">
        <v>0</v>
      </c>
      <c r="S4963">
        <v>12265.46</v>
      </c>
    </row>
    <row r="4964" spans="1:19" x14ac:dyDescent="0.35">
      <c r="A4964">
        <v>2024</v>
      </c>
      <c r="B4964" t="s">
        <v>6394</v>
      </c>
      <c r="C4964">
        <v>62</v>
      </c>
      <c r="D4964">
        <v>2</v>
      </c>
      <c r="E4964">
        <v>2</v>
      </c>
      <c r="F4964" t="s">
        <v>678</v>
      </c>
      <c r="G4964" t="s">
        <v>6395</v>
      </c>
      <c r="H4964">
        <v>7</v>
      </c>
      <c r="I4964">
        <v>102086</v>
      </c>
      <c r="J4964">
        <v>3</v>
      </c>
      <c r="K4964" t="s">
        <v>7336</v>
      </c>
      <c r="L4964">
        <v>0</v>
      </c>
      <c r="M4964" t="s">
        <v>5520</v>
      </c>
      <c r="N4964">
        <v>9103.86</v>
      </c>
      <c r="O4964">
        <v>0</v>
      </c>
      <c r="P4964">
        <v>0</v>
      </c>
      <c r="Q4964">
        <v>0</v>
      </c>
      <c r="R4964">
        <v>0</v>
      </c>
      <c r="S4964">
        <v>9103.86</v>
      </c>
    </row>
    <row r="4965" spans="1:19" x14ac:dyDescent="0.35">
      <c r="A4965">
        <v>2024</v>
      </c>
      <c r="B4965" t="s">
        <v>6394</v>
      </c>
      <c r="C4965">
        <v>62</v>
      </c>
      <c r="D4965">
        <v>2</v>
      </c>
      <c r="E4965">
        <v>3</v>
      </c>
      <c r="F4965" t="s">
        <v>763</v>
      </c>
      <c r="G4965" t="s">
        <v>6649</v>
      </c>
      <c r="H4965">
        <v>7</v>
      </c>
      <c r="I4965">
        <v>102086</v>
      </c>
      <c r="J4965">
        <v>4</v>
      </c>
      <c r="K4965" t="s">
        <v>7336</v>
      </c>
      <c r="L4965">
        <v>0</v>
      </c>
      <c r="M4965" t="s">
        <v>5520</v>
      </c>
      <c r="N4965">
        <v>11318.02</v>
      </c>
      <c r="O4965">
        <v>0</v>
      </c>
      <c r="P4965">
        <v>0</v>
      </c>
      <c r="Q4965">
        <v>0</v>
      </c>
      <c r="R4965">
        <v>0</v>
      </c>
      <c r="S4965">
        <v>11318.02</v>
      </c>
    </row>
    <row r="4966" spans="1:19" x14ac:dyDescent="0.35">
      <c r="A4966">
        <v>2024</v>
      </c>
      <c r="B4966" t="s">
        <v>6394</v>
      </c>
      <c r="C4966">
        <v>62</v>
      </c>
      <c r="D4966">
        <v>2</v>
      </c>
      <c r="E4966">
        <v>5</v>
      </c>
      <c r="F4966" t="s">
        <v>765</v>
      </c>
      <c r="G4966" t="s">
        <v>6650</v>
      </c>
      <c r="H4966">
        <v>7</v>
      </c>
      <c r="I4966">
        <v>102086</v>
      </c>
      <c r="J4966">
        <v>4</v>
      </c>
      <c r="K4966" t="s">
        <v>7336</v>
      </c>
      <c r="L4966">
        <v>0</v>
      </c>
      <c r="M4966" t="s">
        <v>5520</v>
      </c>
      <c r="N4966">
        <v>12950.63</v>
      </c>
      <c r="O4966">
        <v>4195.45</v>
      </c>
      <c r="P4966">
        <v>0</v>
      </c>
      <c r="Q4966">
        <v>808.89</v>
      </c>
      <c r="R4966">
        <v>0</v>
      </c>
      <c r="S4966">
        <v>16337.19</v>
      </c>
    </row>
    <row r="4967" spans="1:19" x14ac:dyDescent="0.35">
      <c r="A4967">
        <v>2024</v>
      </c>
      <c r="B4967" t="s">
        <v>6394</v>
      </c>
      <c r="C4967">
        <v>62</v>
      </c>
      <c r="D4967">
        <v>2</v>
      </c>
      <c r="E4967">
        <v>6</v>
      </c>
      <c r="F4967" t="s">
        <v>561</v>
      </c>
      <c r="G4967" t="s">
        <v>6651</v>
      </c>
      <c r="H4967">
        <v>7</v>
      </c>
      <c r="I4967">
        <v>102086</v>
      </c>
      <c r="J4967">
        <v>102086</v>
      </c>
      <c r="K4967" t="s">
        <v>7336</v>
      </c>
      <c r="L4967">
        <v>0</v>
      </c>
      <c r="M4967" t="s">
        <v>5520</v>
      </c>
      <c r="N4967">
        <v>107878.8</v>
      </c>
      <c r="O4967">
        <v>70053.55</v>
      </c>
      <c r="P4967">
        <v>0</v>
      </c>
      <c r="Q4967">
        <v>61616.81</v>
      </c>
      <c r="R4967">
        <v>0</v>
      </c>
      <c r="S4967">
        <v>116315.54</v>
      </c>
    </row>
    <row r="4968" spans="1:19" x14ac:dyDescent="0.35">
      <c r="A4968">
        <v>2024</v>
      </c>
      <c r="B4968" t="s">
        <v>6394</v>
      </c>
      <c r="C4968">
        <v>62</v>
      </c>
      <c r="D4968">
        <v>2</v>
      </c>
      <c r="E4968">
        <v>7</v>
      </c>
      <c r="F4968" t="s">
        <v>278</v>
      </c>
      <c r="G4968" t="s">
        <v>6652</v>
      </c>
      <c r="H4968">
        <v>7</v>
      </c>
      <c r="I4968">
        <v>102086</v>
      </c>
      <c r="J4968">
        <v>5</v>
      </c>
      <c r="K4968" t="s">
        <v>7336</v>
      </c>
      <c r="L4968">
        <v>0</v>
      </c>
      <c r="M4968" t="s">
        <v>5520</v>
      </c>
      <c r="N4968">
        <v>13955.71</v>
      </c>
      <c r="O4968">
        <v>0</v>
      </c>
      <c r="P4968">
        <v>0</v>
      </c>
      <c r="Q4968">
        <v>0</v>
      </c>
      <c r="R4968">
        <v>0</v>
      </c>
      <c r="S4968">
        <v>13955.71</v>
      </c>
    </row>
    <row r="4969" spans="1:19" x14ac:dyDescent="0.35">
      <c r="A4969">
        <v>2024</v>
      </c>
      <c r="B4969" t="s">
        <v>5778</v>
      </c>
      <c r="C4969">
        <v>63</v>
      </c>
      <c r="D4969">
        <v>2</v>
      </c>
      <c r="E4969">
        <v>1</v>
      </c>
      <c r="F4969" t="s">
        <v>354</v>
      </c>
      <c r="G4969" t="s">
        <v>7324</v>
      </c>
      <c r="H4969">
        <v>7</v>
      </c>
      <c r="I4969">
        <v>102086</v>
      </c>
      <c r="J4969">
        <v>3</v>
      </c>
      <c r="K4969" t="s">
        <v>7336</v>
      </c>
      <c r="L4969">
        <v>0</v>
      </c>
      <c r="M4969" t="s">
        <v>5520</v>
      </c>
      <c r="N4969">
        <v>20058.099999999999</v>
      </c>
      <c r="O4969">
        <v>0</v>
      </c>
      <c r="P4969">
        <v>0</v>
      </c>
      <c r="Q4969">
        <v>1358.26</v>
      </c>
      <c r="R4969">
        <v>0</v>
      </c>
      <c r="S4969">
        <v>18699.84</v>
      </c>
    </row>
    <row r="4970" spans="1:19" x14ac:dyDescent="0.35">
      <c r="A4970">
        <v>2024</v>
      </c>
      <c r="B4970" t="s">
        <v>5778</v>
      </c>
      <c r="C4970">
        <v>63</v>
      </c>
      <c r="D4970">
        <v>2</v>
      </c>
      <c r="E4970">
        <v>2</v>
      </c>
      <c r="F4970" t="s">
        <v>254</v>
      </c>
      <c r="G4970" t="s">
        <v>7325</v>
      </c>
      <c r="H4970">
        <v>7</v>
      </c>
      <c r="I4970">
        <v>102086</v>
      </c>
      <c r="J4970">
        <v>3</v>
      </c>
      <c r="K4970" t="s">
        <v>7336</v>
      </c>
      <c r="L4970">
        <v>0</v>
      </c>
      <c r="M4970" t="s">
        <v>5520</v>
      </c>
      <c r="N4970">
        <v>9627.67</v>
      </c>
      <c r="O4970">
        <v>5165.67</v>
      </c>
      <c r="P4970">
        <v>0</v>
      </c>
      <c r="Q4970">
        <v>8063.49</v>
      </c>
      <c r="R4970">
        <v>0</v>
      </c>
      <c r="S4970">
        <v>6729.85</v>
      </c>
    </row>
    <row r="4971" spans="1:19" x14ac:dyDescent="0.35">
      <c r="A4971">
        <v>2024</v>
      </c>
      <c r="B4971" t="s">
        <v>5778</v>
      </c>
      <c r="C4971">
        <v>63</v>
      </c>
      <c r="D4971">
        <v>2</v>
      </c>
      <c r="E4971">
        <v>3</v>
      </c>
      <c r="F4971" t="s">
        <v>766</v>
      </c>
      <c r="G4971" t="s">
        <v>5779</v>
      </c>
      <c r="H4971">
        <v>7</v>
      </c>
      <c r="I4971">
        <v>102086</v>
      </c>
      <c r="J4971">
        <v>10</v>
      </c>
      <c r="K4971" t="s">
        <v>7336</v>
      </c>
      <c r="L4971">
        <v>0</v>
      </c>
      <c r="M4971" t="s">
        <v>5520</v>
      </c>
      <c r="N4971">
        <v>3053.68</v>
      </c>
      <c r="O4971">
        <v>0</v>
      </c>
      <c r="P4971">
        <v>0</v>
      </c>
      <c r="Q4971">
        <v>2350.62</v>
      </c>
      <c r="R4971">
        <v>0</v>
      </c>
      <c r="S4971">
        <v>703.06</v>
      </c>
    </row>
    <row r="4972" spans="1:19" x14ac:dyDescent="0.35">
      <c r="A4972">
        <v>2024</v>
      </c>
      <c r="B4972" t="s">
        <v>5778</v>
      </c>
      <c r="C4972">
        <v>63</v>
      </c>
      <c r="D4972">
        <v>2</v>
      </c>
      <c r="E4972">
        <v>4</v>
      </c>
      <c r="F4972" t="s">
        <v>546</v>
      </c>
      <c r="G4972" t="s">
        <v>6453</v>
      </c>
      <c r="H4972">
        <v>7</v>
      </c>
      <c r="I4972">
        <v>102086</v>
      </c>
      <c r="J4972">
        <v>3</v>
      </c>
      <c r="K4972" t="s">
        <v>7336</v>
      </c>
      <c r="L4972">
        <v>0</v>
      </c>
      <c r="M4972" t="s">
        <v>5520</v>
      </c>
      <c r="N4972">
        <v>8524.1</v>
      </c>
      <c r="O4972">
        <v>16.62</v>
      </c>
      <c r="P4972">
        <v>0</v>
      </c>
      <c r="Q4972">
        <v>620</v>
      </c>
      <c r="R4972">
        <v>0</v>
      </c>
      <c r="S4972">
        <v>7920.72</v>
      </c>
    </row>
    <row r="4973" spans="1:19" x14ac:dyDescent="0.35">
      <c r="A4973">
        <v>2024</v>
      </c>
      <c r="B4973" t="s">
        <v>5778</v>
      </c>
      <c r="C4973">
        <v>63</v>
      </c>
      <c r="D4973">
        <v>2</v>
      </c>
      <c r="E4973">
        <v>5</v>
      </c>
      <c r="F4973" t="s">
        <v>311</v>
      </c>
      <c r="G4973" t="s">
        <v>7326</v>
      </c>
      <c r="H4973">
        <v>7</v>
      </c>
      <c r="I4973">
        <v>102086</v>
      </c>
      <c r="J4973">
        <v>2</v>
      </c>
      <c r="K4973" t="s">
        <v>7336</v>
      </c>
      <c r="L4973">
        <v>0</v>
      </c>
      <c r="M4973" t="s">
        <v>5520</v>
      </c>
      <c r="N4973">
        <v>8981.4699999999993</v>
      </c>
      <c r="O4973">
        <v>0</v>
      </c>
      <c r="P4973">
        <v>0</v>
      </c>
      <c r="Q4973">
        <v>0</v>
      </c>
      <c r="R4973">
        <v>0</v>
      </c>
      <c r="S4973">
        <v>8981.4699999999993</v>
      </c>
    </row>
    <row r="4974" spans="1:19" x14ac:dyDescent="0.35">
      <c r="A4974">
        <v>2024</v>
      </c>
      <c r="B4974" t="s">
        <v>5778</v>
      </c>
      <c r="C4974">
        <v>63</v>
      </c>
      <c r="D4974">
        <v>2</v>
      </c>
      <c r="E4974">
        <v>6</v>
      </c>
      <c r="F4974" t="s">
        <v>314</v>
      </c>
      <c r="G4974" t="s">
        <v>7015</v>
      </c>
      <c r="H4974">
        <v>7</v>
      </c>
      <c r="I4974">
        <v>102086</v>
      </c>
      <c r="J4974">
        <v>2</v>
      </c>
      <c r="K4974" t="s">
        <v>7336</v>
      </c>
      <c r="L4974">
        <v>0</v>
      </c>
      <c r="M4974" t="s">
        <v>5520</v>
      </c>
      <c r="N4974">
        <v>11598.37</v>
      </c>
      <c r="O4974">
        <v>903.72</v>
      </c>
      <c r="P4974">
        <v>0</v>
      </c>
      <c r="Q4974">
        <v>2349.46</v>
      </c>
      <c r="R4974">
        <v>0</v>
      </c>
      <c r="S4974">
        <v>10152.629999999999</v>
      </c>
    </row>
    <row r="4975" spans="1:19" x14ac:dyDescent="0.35">
      <c r="A4975">
        <v>2024</v>
      </c>
      <c r="B4975" t="s">
        <v>5778</v>
      </c>
      <c r="C4975">
        <v>63</v>
      </c>
      <c r="D4975">
        <v>2</v>
      </c>
      <c r="E4975">
        <v>7</v>
      </c>
      <c r="F4975" t="s">
        <v>262</v>
      </c>
      <c r="G4975" t="s">
        <v>6653</v>
      </c>
      <c r="H4975">
        <v>7</v>
      </c>
      <c r="I4975">
        <v>102086</v>
      </c>
      <c r="J4975">
        <v>5</v>
      </c>
      <c r="K4975" t="s">
        <v>7336</v>
      </c>
      <c r="L4975">
        <v>0</v>
      </c>
      <c r="M4975" t="s">
        <v>5520</v>
      </c>
      <c r="N4975">
        <v>18865.37</v>
      </c>
      <c r="O4975">
        <v>3765.31</v>
      </c>
      <c r="P4975">
        <v>0</v>
      </c>
      <c r="Q4975">
        <v>1353.24</v>
      </c>
      <c r="R4975">
        <v>0</v>
      </c>
      <c r="S4975">
        <v>21277.439999999999</v>
      </c>
    </row>
    <row r="4976" spans="1:19" x14ac:dyDescent="0.35">
      <c r="A4976">
        <v>2024</v>
      </c>
      <c r="B4976" t="s">
        <v>5778</v>
      </c>
      <c r="C4976">
        <v>63</v>
      </c>
      <c r="D4976">
        <v>2</v>
      </c>
      <c r="E4976">
        <v>8</v>
      </c>
      <c r="F4976" t="s">
        <v>533</v>
      </c>
      <c r="G4976" t="s">
        <v>7017</v>
      </c>
      <c r="H4976">
        <v>7</v>
      </c>
      <c r="I4976">
        <v>102086</v>
      </c>
      <c r="J4976">
        <v>4</v>
      </c>
      <c r="K4976" t="s">
        <v>7336</v>
      </c>
      <c r="L4976">
        <v>0</v>
      </c>
      <c r="M4976" t="s">
        <v>5520</v>
      </c>
      <c r="N4976">
        <v>50381.17</v>
      </c>
      <c r="O4976">
        <v>11212.46</v>
      </c>
      <c r="P4976">
        <v>0</v>
      </c>
      <c r="Q4976">
        <v>11483.45</v>
      </c>
      <c r="R4976">
        <v>0</v>
      </c>
      <c r="S4976">
        <v>50110.18</v>
      </c>
    </row>
    <row r="4977" spans="1:19" x14ac:dyDescent="0.35">
      <c r="A4977">
        <v>2024</v>
      </c>
      <c r="B4977" t="s">
        <v>5778</v>
      </c>
      <c r="C4977">
        <v>63</v>
      </c>
      <c r="D4977">
        <v>2</v>
      </c>
      <c r="E4977">
        <v>9</v>
      </c>
      <c r="F4977" t="s">
        <v>125</v>
      </c>
      <c r="G4977" t="s">
        <v>7340</v>
      </c>
      <c r="H4977">
        <v>7</v>
      </c>
      <c r="I4977">
        <v>102086</v>
      </c>
      <c r="J4977">
        <v>2</v>
      </c>
      <c r="K4977" t="s">
        <v>7336</v>
      </c>
      <c r="L4977">
        <v>0</v>
      </c>
      <c r="M4977" t="s">
        <v>5520</v>
      </c>
      <c r="N4977">
        <v>203826.23</v>
      </c>
      <c r="O4977">
        <v>28970.86</v>
      </c>
      <c r="P4977">
        <v>0</v>
      </c>
      <c r="Q4977">
        <v>17495.02</v>
      </c>
      <c r="R4977">
        <v>0</v>
      </c>
      <c r="S4977">
        <v>215302.07</v>
      </c>
    </row>
    <row r="4978" spans="1:19" x14ac:dyDescent="0.35">
      <c r="A4978">
        <v>2024</v>
      </c>
      <c r="B4978" t="s">
        <v>5532</v>
      </c>
      <c r="C4978">
        <v>64</v>
      </c>
      <c r="D4978">
        <v>2</v>
      </c>
      <c r="E4978">
        <v>1</v>
      </c>
      <c r="F4978" t="s">
        <v>500</v>
      </c>
      <c r="G4978" t="s">
        <v>5860</v>
      </c>
      <c r="H4978">
        <v>7</v>
      </c>
      <c r="I4978">
        <v>102086</v>
      </c>
      <c r="J4978">
        <v>840</v>
      </c>
      <c r="K4978" t="s">
        <v>7337</v>
      </c>
      <c r="L4978">
        <v>0</v>
      </c>
      <c r="M4978" t="s">
        <v>5520</v>
      </c>
      <c r="N4978">
        <v>229201.26</v>
      </c>
      <c r="O4978">
        <v>47544.959999999999</v>
      </c>
      <c r="P4978">
        <v>0</v>
      </c>
      <c r="Q4978">
        <v>29462.2</v>
      </c>
      <c r="R4978">
        <v>0</v>
      </c>
      <c r="S4978">
        <v>247284.02</v>
      </c>
    </row>
    <row r="4979" spans="1:19" x14ac:dyDescent="0.35">
      <c r="A4979">
        <v>2024</v>
      </c>
      <c r="B4979" t="s">
        <v>5532</v>
      </c>
      <c r="C4979">
        <v>64</v>
      </c>
      <c r="D4979">
        <v>2</v>
      </c>
      <c r="E4979">
        <v>2</v>
      </c>
      <c r="F4979" t="s">
        <v>391</v>
      </c>
      <c r="G4979" t="s">
        <v>5543</v>
      </c>
      <c r="H4979">
        <v>7</v>
      </c>
      <c r="I4979">
        <v>102086</v>
      </c>
      <c r="J4979">
        <v>840</v>
      </c>
      <c r="K4979" t="s">
        <v>7337</v>
      </c>
      <c r="L4979">
        <v>0</v>
      </c>
      <c r="M4979" t="s">
        <v>5520</v>
      </c>
      <c r="N4979">
        <v>560604.37</v>
      </c>
      <c r="O4979">
        <v>584683.79</v>
      </c>
      <c r="P4979">
        <v>0</v>
      </c>
      <c r="Q4979">
        <v>444573.15</v>
      </c>
      <c r="R4979">
        <v>0</v>
      </c>
      <c r="S4979">
        <v>700715.01</v>
      </c>
    </row>
    <row r="4980" spans="1:19" x14ac:dyDescent="0.35">
      <c r="A4980">
        <v>2024</v>
      </c>
      <c r="B4980" t="s">
        <v>5532</v>
      </c>
      <c r="C4980">
        <v>64</v>
      </c>
      <c r="D4980">
        <v>2</v>
      </c>
      <c r="E4980">
        <v>3</v>
      </c>
      <c r="F4980" t="s">
        <v>300</v>
      </c>
      <c r="G4980" t="s">
        <v>6074</v>
      </c>
      <c r="H4980">
        <v>7</v>
      </c>
      <c r="I4980">
        <v>102086</v>
      </c>
      <c r="J4980">
        <v>6</v>
      </c>
      <c r="K4980" t="s">
        <v>7336</v>
      </c>
      <c r="L4980">
        <v>0</v>
      </c>
      <c r="M4980" t="s">
        <v>5520</v>
      </c>
      <c r="N4980">
        <v>39216.559999999998</v>
      </c>
      <c r="O4980">
        <v>1712.79</v>
      </c>
      <c r="P4980">
        <v>0</v>
      </c>
      <c r="Q4980">
        <v>350.06</v>
      </c>
      <c r="R4980">
        <v>0</v>
      </c>
      <c r="S4980">
        <v>40579.29</v>
      </c>
    </row>
    <row r="4981" spans="1:19" x14ac:dyDescent="0.35">
      <c r="A4981">
        <v>2024</v>
      </c>
      <c r="B4981" t="s">
        <v>5532</v>
      </c>
      <c r="C4981">
        <v>64</v>
      </c>
      <c r="D4981">
        <v>2</v>
      </c>
      <c r="E4981">
        <v>4</v>
      </c>
      <c r="F4981" t="s">
        <v>480</v>
      </c>
      <c r="G4981" t="s">
        <v>6075</v>
      </c>
      <c r="H4981">
        <v>7</v>
      </c>
      <c r="I4981">
        <v>102086</v>
      </c>
      <c r="J4981">
        <v>840</v>
      </c>
      <c r="K4981" t="s">
        <v>7337</v>
      </c>
      <c r="L4981">
        <v>0</v>
      </c>
      <c r="M4981" t="s">
        <v>5520</v>
      </c>
      <c r="N4981">
        <v>288880.92</v>
      </c>
      <c r="O4981">
        <v>91300.69</v>
      </c>
      <c r="P4981">
        <v>0</v>
      </c>
      <c r="Q4981">
        <v>43606.239999999998</v>
      </c>
      <c r="R4981">
        <v>0</v>
      </c>
      <c r="S4981">
        <v>336575.37</v>
      </c>
    </row>
    <row r="4982" spans="1:19" x14ac:dyDescent="0.35">
      <c r="A4982">
        <v>2024</v>
      </c>
      <c r="B4982" t="s">
        <v>5532</v>
      </c>
      <c r="C4982">
        <v>64</v>
      </c>
      <c r="D4982">
        <v>2</v>
      </c>
      <c r="E4982">
        <v>5</v>
      </c>
      <c r="F4982" t="s">
        <v>626</v>
      </c>
      <c r="G4982" t="s">
        <v>6076</v>
      </c>
      <c r="H4982">
        <v>7</v>
      </c>
      <c r="I4982">
        <v>102086</v>
      </c>
      <c r="J4982">
        <v>5</v>
      </c>
      <c r="K4982" t="s">
        <v>7336</v>
      </c>
      <c r="L4982">
        <v>0</v>
      </c>
      <c r="M4982" t="s">
        <v>5520</v>
      </c>
      <c r="N4982">
        <v>29978.42</v>
      </c>
      <c r="O4982">
        <v>1754.63</v>
      </c>
      <c r="P4982">
        <v>0</v>
      </c>
      <c r="Q4982">
        <v>2992</v>
      </c>
      <c r="R4982">
        <v>0</v>
      </c>
      <c r="S4982">
        <v>28741.05</v>
      </c>
    </row>
    <row r="4983" spans="1:19" x14ac:dyDescent="0.35">
      <c r="A4983">
        <v>2024</v>
      </c>
      <c r="B4983" t="s">
        <v>5532</v>
      </c>
      <c r="C4983">
        <v>64</v>
      </c>
      <c r="D4983">
        <v>2</v>
      </c>
      <c r="E4983">
        <v>6</v>
      </c>
      <c r="F4983" t="s">
        <v>409</v>
      </c>
      <c r="G4983" t="s">
        <v>6231</v>
      </c>
      <c r="H4983">
        <v>7</v>
      </c>
      <c r="I4983">
        <v>102086</v>
      </c>
      <c r="J4983">
        <v>840</v>
      </c>
      <c r="K4983" t="s">
        <v>7337</v>
      </c>
      <c r="L4983">
        <v>0</v>
      </c>
      <c r="M4983" t="s">
        <v>5520</v>
      </c>
      <c r="N4983">
        <v>86554.81</v>
      </c>
      <c r="O4983">
        <v>8131.81</v>
      </c>
      <c r="P4983">
        <v>0</v>
      </c>
      <c r="Q4983">
        <v>1355.5</v>
      </c>
      <c r="R4983">
        <v>0</v>
      </c>
      <c r="S4983">
        <v>93331.12</v>
      </c>
    </row>
    <row r="4984" spans="1:19" x14ac:dyDescent="0.35">
      <c r="A4984">
        <v>2024</v>
      </c>
      <c r="B4984" t="s">
        <v>5532</v>
      </c>
      <c r="C4984">
        <v>64</v>
      </c>
      <c r="D4984">
        <v>2</v>
      </c>
      <c r="E4984">
        <v>9</v>
      </c>
      <c r="F4984" t="s">
        <v>768</v>
      </c>
      <c r="G4984" t="s">
        <v>5622</v>
      </c>
      <c r="H4984">
        <v>7</v>
      </c>
      <c r="I4984">
        <v>102086</v>
      </c>
      <c r="J4984">
        <v>8</v>
      </c>
      <c r="K4984" t="s">
        <v>7336</v>
      </c>
      <c r="L4984">
        <v>0</v>
      </c>
      <c r="M4984" t="s">
        <v>5520</v>
      </c>
      <c r="N4984">
        <v>70573.31</v>
      </c>
      <c r="O4984">
        <v>17828.62</v>
      </c>
      <c r="P4984">
        <v>0</v>
      </c>
      <c r="Q4984">
        <v>15745.38</v>
      </c>
      <c r="R4984">
        <v>0</v>
      </c>
      <c r="S4984">
        <v>72656.55</v>
      </c>
    </row>
    <row r="4985" spans="1:19" x14ac:dyDescent="0.35">
      <c r="A4985">
        <v>2024</v>
      </c>
      <c r="B4985" t="s">
        <v>5532</v>
      </c>
      <c r="C4985">
        <v>64</v>
      </c>
      <c r="D4985">
        <v>2</v>
      </c>
      <c r="E4985">
        <v>10</v>
      </c>
      <c r="F4985" t="s">
        <v>278</v>
      </c>
      <c r="G4985" t="s">
        <v>5851</v>
      </c>
      <c r="H4985">
        <v>7</v>
      </c>
      <c r="I4985">
        <v>102086</v>
      </c>
      <c r="J4985">
        <v>840</v>
      </c>
      <c r="K4985" t="s">
        <v>7337</v>
      </c>
      <c r="L4985">
        <v>0</v>
      </c>
      <c r="M4985" t="s">
        <v>5520</v>
      </c>
      <c r="N4985">
        <v>29452.19</v>
      </c>
      <c r="O4985">
        <v>9764.2199999999993</v>
      </c>
      <c r="P4985">
        <v>0</v>
      </c>
      <c r="Q4985">
        <v>12369.05</v>
      </c>
      <c r="R4985">
        <v>0</v>
      </c>
      <c r="S4985">
        <v>26847.360000000001</v>
      </c>
    </row>
    <row r="4986" spans="1:19" x14ac:dyDescent="0.35">
      <c r="A4986">
        <v>2024</v>
      </c>
      <c r="B4986" t="s">
        <v>5532</v>
      </c>
      <c r="C4986">
        <v>64</v>
      </c>
      <c r="D4986">
        <v>2</v>
      </c>
      <c r="E4986">
        <v>11</v>
      </c>
      <c r="F4986" t="s">
        <v>125</v>
      </c>
      <c r="G4986" t="s">
        <v>6077</v>
      </c>
      <c r="H4986">
        <v>7</v>
      </c>
      <c r="I4986">
        <v>102086</v>
      </c>
      <c r="J4986">
        <v>102086</v>
      </c>
      <c r="K4986" t="s">
        <v>7336</v>
      </c>
      <c r="L4986">
        <v>0</v>
      </c>
      <c r="M4986" t="s">
        <v>5520</v>
      </c>
      <c r="N4986">
        <v>88836.66</v>
      </c>
      <c r="O4986">
        <v>26718.07</v>
      </c>
      <c r="P4986">
        <v>0</v>
      </c>
      <c r="Q4986">
        <v>8003.57</v>
      </c>
      <c r="R4986">
        <v>0</v>
      </c>
      <c r="S4986">
        <v>107551.16</v>
      </c>
    </row>
    <row r="4987" spans="1:19" x14ac:dyDescent="0.35">
      <c r="A4987">
        <v>2024</v>
      </c>
      <c r="B4987" t="s">
        <v>5532</v>
      </c>
      <c r="C4987">
        <v>64</v>
      </c>
      <c r="D4987">
        <v>2</v>
      </c>
      <c r="E4987">
        <v>12</v>
      </c>
      <c r="F4987" t="s">
        <v>769</v>
      </c>
      <c r="G4987" t="s">
        <v>6078</v>
      </c>
      <c r="H4987">
        <v>7</v>
      </c>
      <c r="I4987">
        <v>102086</v>
      </c>
      <c r="J4987">
        <v>840</v>
      </c>
      <c r="K4987" t="s">
        <v>7336</v>
      </c>
      <c r="L4987">
        <v>0</v>
      </c>
      <c r="M4987" t="s">
        <v>5520</v>
      </c>
      <c r="N4987">
        <v>67218.38</v>
      </c>
      <c r="O4987">
        <v>46190.38</v>
      </c>
      <c r="P4987">
        <v>0</v>
      </c>
      <c r="Q4987">
        <v>40431.550000000003</v>
      </c>
      <c r="R4987">
        <v>0</v>
      </c>
      <c r="S4987">
        <v>72977.210000000006</v>
      </c>
    </row>
    <row r="4988" spans="1:19" x14ac:dyDescent="0.35">
      <c r="A4988">
        <v>2024</v>
      </c>
      <c r="B4988" t="s">
        <v>6079</v>
      </c>
      <c r="C4988">
        <v>65</v>
      </c>
      <c r="D4988">
        <v>2</v>
      </c>
      <c r="E4988">
        <v>1</v>
      </c>
      <c r="F4988" t="s">
        <v>770</v>
      </c>
      <c r="G4988" t="s">
        <v>7169</v>
      </c>
      <c r="H4988">
        <v>7</v>
      </c>
      <c r="I4988">
        <v>102086</v>
      </c>
      <c r="J4988">
        <v>4</v>
      </c>
      <c r="K4988" t="s">
        <v>7336</v>
      </c>
      <c r="L4988">
        <v>0</v>
      </c>
      <c r="M4988" t="s">
        <v>5520</v>
      </c>
      <c r="N4988">
        <v>66365.19</v>
      </c>
      <c r="O4988">
        <v>8672.42</v>
      </c>
      <c r="P4988">
        <v>0</v>
      </c>
      <c r="Q4988">
        <v>0</v>
      </c>
      <c r="R4988">
        <v>0</v>
      </c>
      <c r="S4988">
        <v>75037.61</v>
      </c>
    </row>
    <row r="4989" spans="1:19" x14ac:dyDescent="0.35">
      <c r="A4989">
        <v>2024</v>
      </c>
      <c r="B4989" t="s">
        <v>6079</v>
      </c>
      <c r="C4989">
        <v>65</v>
      </c>
      <c r="D4989">
        <v>2</v>
      </c>
      <c r="E4989">
        <v>2</v>
      </c>
      <c r="F4989" t="s">
        <v>771</v>
      </c>
      <c r="G4989" t="s">
        <v>6232</v>
      </c>
      <c r="H4989">
        <v>7</v>
      </c>
      <c r="I4989">
        <v>102086</v>
      </c>
      <c r="J4989">
        <v>840</v>
      </c>
      <c r="K4989" t="s">
        <v>7337</v>
      </c>
      <c r="L4989">
        <v>0</v>
      </c>
      <c r="M4989" t="s">
        <v>5520</v>
      </c>
      <c r="N4989">
        <v>526153.03</v>
      </c>
      <c r="O4989">
        <v>136942.35</v>
      </c>
      <c r="P4989">
        <v>0</v>
      </c>
      <c r="Q4989">
        <v>113590.62</v>
      </c>
      <c r="R4989">
        <v>0</v>
      </c>
      <c r="S4989">
        <v>549504.76</v>
      </c>
    </row>
    <row r="4990" spans="1:19" x14ac:dyDescent="0.35">
      <c r="A4990">
        <v>2024</v>
      </c>
      <c r="B4990" t="s">
        <v>6079</v>
      </c>
      <c r="C4990">
        <v>65</v>
      </c>
      <c r="D4990">
        <v>2</v>
      </c>
      <c r="E4990">
        <v>3</v>
      </c>
      <c r="F4990" t="s">
        <v>391</v>
      </c>
      <c r="G4990" t="s">
        <v>7170</v>
      </c>
      <c r="H4990">
        <v>7</v>
      </c>
      <c r="I4990">
        <v>102086</v>
      </c>
      <c r="J4990">
        <v>4</v>
      </c>
      <c r="K4990" t="s">
        <v>7336</v>
      </c>
      <c r="L4990">
        <v>0</v>
      </c>
      <c r="M4990" t="s">
        <v>5520</v>
      </c>
      <c r="N4990">
        <v>49639.14</v>
      </c>
      <c r="O4990">
        <v>5219.1099999999997</v>
      </c>
      <c r="P4990">
        <v>0</v>
      </c>
      <c r="Q4990">
        <v>5078.01</v>
      </c>
      <c r="R4990">
        <v>0</v>
      </c>
      <c r="S4990">
        <v>49780.24</v>
      </c>
    </row>
    <row r="4991" spans="1:19" x14ac:dyDescent="0.35">
      <c r="A4991">
        <v>2024</v>
      </c>
      <c r="B4991" t="s">
        <v>6079</v>
      </c>
      <c r="C4991">
        <v>65</v>
      </c>
      <c r="D4991">
        <v>2</v>
      </c>
      <c r="E4991">
        <v>4</v>
      </c>
      <c r="F4991" t="s">
        <v>772</v>
      </c>
      <c r="G4991" t="s">
        <v>6080</v>
      </c>
      <c r="H4991">
        <v>7</v>
      </c>
      <c r="I4991">
        <v>102086</v>
      </c>
      <c r="J4991">
        <v>7</v>
      </c>
      <c r="K4991" t="s">
        <v>7336</v>
      </c>
      <c r="L4991">
        <v>0</v>
      </c>
      <c r="M4991" t="s">
        <v>5520</v>
      </c>
      <c r="N4991">
        <v>12769.11</v>
      </c>
      <c r="O4991">
        <v>5596.34</v>
      </c>
      <c r="P4991">
        <v>0</v>
      </c>
      <c r="Q4991">
        <v>5504.11</v>
      </c>
      <c r="R4991">
        <v>0</v>
      </c>
      <c r="S4991">
        <v>12861.34</v>
      </c>
    </row>
    <row r="4992" spans="1:19" x14ac:dyDescent="0.35">
      <c r="A4992">
        <v>2024</v>
      </c>
      <c r="B4992" t="s">
        <v>6079</v>
      </c>
      <c r="C4992">
        <v>65</v>
      </c>
      <c r="D4992">
        <v>2</v>
      </c>
      <c r="E4992">
        <v>5</v>
      </c>
      <c r="F4992" t="s">
        <v>773</v>
      </c>
      <c r="G4992" t="s">
        <v>6654</v>
      </c>
      <c r="H4992">
        <v>7</v>
      </c>
      <c r="I4992">
        <v>102086</v>
      </c>
      <c r="J4992">
        <v>7</v>
      </c>
      <c r="K4992" t="s">
        <v>7336</v>
      </c>
      <c r="L4992">
        <v>0</v>
      </c>
      <c r="M4992" t="s">
        <v>5520</v>
      </c>
      <c r="N4992">
        <v>8762.7900000000009</v>
      </c>
      <c r="O4992">
        <v>3165.34</v>
      </c>
      <c r="P4992">
        <v>0</v>
      </c>
      <c r="Q4992">
        <v>1200</v>
      </c>
      <c r="R4992">
        <v>0</v>
      </c>
      <c r="S4992">
        <v>10728.13</v>
      </c>
    </row>
    <row r="4993" spans="1:19" x14ac:dyDescent="0.35">
      <c r="A4993">
        <v>2024</v>
      </c>
      <c r="B4993" t="s">
        <v>6079</v>
      </c>
      <c r="C4993">
        <v>65</v>
      </c>
      <c r="D4993">
        <v>2</v>
      </c>
      <c r="E4993">
        <v>6</v>
      </c>
      <c r="F4993" t="s">
        <v>774</v>
      </c>
      <c r="G4993" t="s">
        <v>7081</v>
      </c>
      <c r="H4993">
        <v>7</v>
      </c>
      <c r="I4993">
        <v>102086</v>
      </c>
      <c r="J4993">
        <v>840</v>
      </c>
      <c r="K4993" t="s">
        <v>7337</v>
      </c>
      <c r="L4993">
        <v>0</v>
      </c>
      <c r="M4993" t="s">
        <v>5520</v>
      </c>
      <c r="N4993">
        <v>100911.32</v>
      </c>
      <c r="O4993">
        <v>15804.01</v>
      </c>
      <c r="P4993">
        <v>0</v>
      </c>
      <c r="Q4993">
        <v>3843.1</v>
      </c>
      <c r="R4993">
        <v>0</v>
      </c>
      <c r="S4993">
        <v>112872.23</v>
      </c>
    </row>
    <row r="4994" spans="1:19" x14ac:dyDescent="0.35">
      <c r="A4994">
        <v>2024</v>
      </c>
      <c r="B4994" t="s">
        <v>6079</v>
      </c>
      <c r="C4994">
        <v>65</v>
      </c>
      <c r="D4994">
        <v>2</v>
      </c>
      <c r="E4994">
        <v>7</v>
      </c>
      <c r="F4994" t="s">
        <v>775</v>
      </c>
      <c r="G4994" t="s">
        <v>6434</v>
      </c>
      <c r="H4994">
        <v>7</v>
      </c>
      <c r="I4994">
        <v>102086</v>
      </c>
      <c r="J4994">
        <v>840</v>
      </c>
      <c r="K4994" t="s">
        <v>7337</v>
      </c>
      <c r="L4994">
        <v>0</v>
      </c>
      <c r="M4994" t="s">
        <v>5520</v>
      </c>
      <c r="N4994">
        <v>16866.66</v>
      </c>
      <c r="O4994">
        <v>2059.98</v>
      </c>
      <c r="P4994">
        <v>0</v>
      </c>
      <c r="Q4994">
        <v>150.6</v>
      </c>
      <c r="R4994">
        <v>0</v>
      </c>
      <c r="S4994">
        <v>18776.04</v>
      </c>
    </row>
    <row r="4995" spans="1:19" x14ac:dyDescent="0.35">
      <c r="A4995">
        <v>2024</v>
      </c>
      <c r="B4995" t="s">
        <v>6079</v>
      </c>
      <c r="C4995">
        <v>65</v>
      </c>
      <c r="D4995">
        <v>2</v>
      </c>
      <c r="E4995">
        <v>8</v>
      </c>
      <c r="F4995" t="s">
        <v>776</v>
      </c>
      <c r="G4995" t="s">
        <v>6655</v>
      </c>
      <c r="H4995">
        <v>7</v>
      </c>
      <c r="I4995">
        <v>102086</v>
      </c>
      <c r="J4995">
        <v>5</v>
      </c>
      <c r="K4995" t="s">
        <v>7336</v>
      </c>
      <c r="L4995">
        <v>0</v>
      </c>
      <c r="M4995" t="s">
        <v>5520</v>
      </c>
      <c r="N4995">
        <v>69737.48</v>
      </c>
      <c r="O4995">
        <v>7595.07</v>
      </c>
      <c r="P4995">
        <v>0</v>
      </c>
      <c r="Q4995">
        <v>10914.85</v>
      </c>
      <c r="R4995">
        <v>0</v>
      </c>
      <c r="S4995">
        <v>66417.7</v>
      </c>
    </row>
    <row r="4996" spans="1:19" x14ac:dyDescent="0.35">
      <c r="A4996">
        <v>2024</v>
      </c>
      <c r="B4996" t="s">
        <v>6079</v>
      </c>
      <c r="C4996">
        <v>65</v>
      </c>
      <c r="D4996">
        <v>2</v>
      </c>
      <c r="E4996">
        <v>9</v>
      </c>
      <c r="F4996" t="s">
        <v>777</v>
      </c>
      <c r="G4996" t="s">
        <v>6081</v>
      </c>
      <c r="H4996">
        <v>7</v>
      </c>
      <c r="I4996">
        <v>102086</v>
      </c>
      <c r="J4996">
        <v>840</v>
      </c>
      <c r="K4996" t="s">
        <v>7337</v>
      </c>
      <c r="L4996">
        <v>0</v>
      </c>
      <c r="M4996" t="s">
        <v>5520</v>
      </c>
      <c r="N4996">
        <v>102899.53</v>
      </c>
      <c r="O4996">
        <v>24254.9</v>
      </c>
      <c r="P4996">
        <v>0</v>
      </c>
      <c r="Q4996">
        <v>39380.29</v>
      </c>
      <c r="R4996">
        <v>0</v>
      </c>
      <c r="S4996">
        <v>87774.14</v>
      </c>
    </row>
    <row r="4997" spans="1:19" x14ac:dyDescent="0.35">
      <c r="A4997">
        <v>2024</v>
      </c>
      <c r="B4997" t="s">
        <v>6079</v>
      </c>
      <c r="C4997">
        <v>65</v>
      </c>
      <c r="D4997">
        <v>2</v>
      </c>
      <c r="E4997">
        <v>10</v>
      </c>
      <c r="F4997" t="s">
        <v>614</v>
      </c>
      <c r="G4997" t="s">
        <v>6082</v>
      </c>
      <c r="H4997">
        <v>7</v>
      </c>
      <c r="I4997">
        <v>102086</v>
      </c>
      <c r="J4997">
        <v>5</v>
      </c>
      <c r="K4997" t="s">
        <v>7336</v>
      </c>
      <c r="L4997">
        <v>0</v>
      </c>
      <c r="M4997" t="s">
        <v>5520</v>
      </c>
      <c r="N4997">
        <v>49771.28</v>
      </c>
      <c r="O4997">
        <v>12733.88</v>
      </c>
      <c r="P4997">
        <v>0</v>
      </c>
      <c r="Q4997">
        <v>9180.56</v>
      </c>
      <c r="R4997">
        <v>0</v>
      </c>
      <c r="S4997">
        <v>53324.6</v>
      </c>
    </row>
    <row r="4998" spans="1:19" x14ac:dyDescent="0.35">
      <c r="A4998">
        <v>2024</v>
      </c>
      <c r="B4998" t="s">
        <v>5721</v>
      </c>
      <c r="C4998">
        <v>66</v>
      </c>
      <c r="D4998">
        <v>2</v>
      </c>
      <c r="E4998">
        <v>2</v>
      </c>
      <c r="F4998" t="s">
        <v>521</v>
      </c>
      <c r="G4998" t="s">
        <v>6656</v>
      </c>
      <c r="H4998">
        <v>7</v>
      </c>
      <c r="I4998">
        <v>102086</v>
      </c>
      <c r="J4998">
        <v>4</v>
      </c>
      <c r="K4998" t="s">
        <v>7336</v>
      </c>
      <c r="L4998">
        <v>0</v>
      </c>
      <c r="M4998" t="s">
        <v>5520</v>
      </c>
      <c r="N4998">
        <v>17373</v>
      </c>
      <c r="O4998">
        <v>4493.82</v>
      </c>
      <c r="P4998">
        <v>0</v>
      </c>
      <c r="Q4998">
        <v>0</v>
      </c>
      <c r="R4998">
        <v>0</v>
      </c>
      <c r="S4998">
        <v>21866.82</v>
      </c>
    </row>
    <row r="4999" spans="1:19" x14ac:dyDescent="0.35">
      <c r="A4999">
        <v>2024</v>
      </c>
      <c r="B4999" t="s">
        <v>5721</v>
      </c>
      <c r="C4999">
        <v>66</v>
      </c>
      <c r="D4999">
        <v>2</v>
      </c>
      <c r="E4999">
        <v>3</v>
      </c>
      <c r="F4999" t="s">
        <v>555</v>
      </c>
      <c r="G4999" t="s">
        <v>7082</v>
      </c>
      <c r="H4999">
        <v>7</v>
      </c>
      <c r="I4999">
        <v>102086</v>
      </c>
      <c r="J4999">
        <v>840</v>
      </c>
      <c r="K4999" t="s">
        <v>7337</v>
      </c>
      <c r="L4999">
        <v>0</v>
      </c>
      <c r="M4999" t="s">
        <v>5520</v>
      </c>
      <c r="N4999">
        <v>10734.78</v>
      </c>
      <c r="O4999">
        <v>0</v>
      </c>
      <c r="P4999">
        <v>0</v>
      </c>
      <c r="Q4999">
        <v>1514.01</v>
      </c>
      <c r="R4999">
        <v>0</v>
      </c>
      <c r="S4999">
        <v>9220.77</v>
      </c>
    </row>
    <row r="5000" spans="1:19" x14ac:dyDescent="0.35">
      <c r="A5000">
        <v>2024</v>
      </c>
      <c r="B5000" t="s">
        <v>5721</v>
      </c>
      <c r="C5000">
        <v>66</v>
      </c>
      <c r="D5000">
        <v>2</v>
      </c>
      <c r="E5000">
        <v>4</v>
      </c>
      <c r="F5000" t="s">
        <v>369</v>
      </c>
      <c r="G5000" t="s">
        <v>5722</v>
      </c>
      <c r="H5000">
        <v>7</v>
      </c>
      <c r="I5000">
        <v>102086</v>
      </c>
      <c r="J5000">
        <v>840</v>
      </c>
      <c r="K5000" t="s">
        <v>7337</v>
      </c>
      <c r="L5000">
        <v>0</v>
      </c>
      <c r="M5000" t="s">
        <v>5520</v>
      </c>
      <c r="N5000">
        <v>7174.51</v>
      </c>
      <c r="O5000">
        <v>0</v>
      </c>
      <c r="P5000">
        <v>0</v>
      </c>
      <c r="Q5000">
        <v>309.05</v>
      </c>
      <c r="R5000">
        <v>0</v>
      </c>
      <c r="S5000">
        <v>6865.46</v>
      </c>
    </row>
    <row r="5001" spans="1:19" x14ac:dyDescent="0.35">
      <c r="A5001">
        <v>2024</v>
      </c>
      <c r="B5001" t="s">
        <v>5721</v>
      </c>
      <c r="C5001">
        <v>66</v>
      </c>
      <c r="D5001">
        <v>2</v>
      </c>
      <c r="E5001">
        <v>5</v>
      </c>
      <c r="F5001" t="s">
        <v>717</v>
      </c>
      <c r="G5001" t="s">
        <v>6657</v>
      </c>
      <c r="H5001">
        <v>7</v>
      </c>
      <c r="I5001">
        <v>102086</v>
      </c>
      <c r="J5001">
        <v>4</v>
      </c>
      <c r="K5001" t="s">
        <v>7336</v>
      </c>
      <c r="L5001">
        <v>0</v>
      </c>
      <c r="M5001" t="s">
        <v>5520</v>
      </c>
      <c r="N5001">
        <v>27202.38</v>
      </c>
      <c r="O5001">
        <v>0</v>
      </c>
      <c r="P5001">
        <v>0</v>
      </c>
      <c r="Q5001">
        <v>0</v>
      </c>
      <c r="R5001">
        <v>0</v>
      </c>
      <c r="S5001">
        <v>27202.38</v>
      </c>
    </row>
    <row r="5002" spans="1:19" x14ac:dyDescent="0.35">
      <c r="A5002">
        <v>2024</v>
      </c>
      <c r="B5002" t="s">
        <v>5721</v>
      </c>
      <c r="C5002">
        <v>66</v>
      </c>
      <c r="D5002">
        <v>2</v>
      </c>
      <c r="E5002">
        <v>6</v>
      </c>
      <c r="F5002" t="s">
        <v>254</v>
      </c>
      <c r="G5002" t="s">
        <v>5723</v>
      </c>
      <c r="H5002">
        <v>7</v>
      </c>
      <c r="I5002">
        <v>102086</v>
      </c>
      <c r="J5002">
        <v>5</v>
      </c>
      <c r="K5002" t="s">
        <v>7336</v>
      </c>
      <c r="L5002">
        <v>0</v>
      </c>
      <c r="M5002" t="s">
        <v>5520</v>
      </c>
      <c r="N5002">
        <v>10483.459999999999</v>
      </c>
      <c r="O5002">
        <v>2340.63</v>
      </c>
      <c r="P5002">
        <v>0</v>
      </c>
      <c r="Q5002">
        <v>517.66999999999996</v>
      </c>
      <c r="R5002">
        <v>0</v>
      </c>
      <c r="S5002">
        <v>12306.42</v>
      </c>
    </row>
    <row r="5003" spans="1:19" x14ac:dyDescent="0.35">
      <c r="A5003">
        <v>2024</v>
      </c>
      <c r="B5003" t="s">
        <v>5721</v>
      </c>
      <c r="C5003">
        <v>66</v>
      </c>
      <c r="D5003">
        <v>2</v>
      </c>
      <c r="E5003">
        <v>7</v>
      </c>
      <c r="F5003" t="s">
        <v>262</v>
      </c>
      <c r="G5003" t="s">
        <v>6435</v>
      </c>
      <c r="H5003">
        <v>7</v>
      </c>
      <c r="I5003">
        <v>102086</v>
      </c>
      <c r="J5003">
        <v>840</v>
      </c>
      <c r="K5003" t="s">
        <v>7337</v>
      </c>
      <c r="L5003">
        <v>0</v>
      </c>
      <c r="M5003" t="s">
        <v>5520</v>
      </c>
      <c r="N5003">
        <v>48183.18</v>
      </c>
      <c r="O5003">
        <v>36896.01</v>
      </c>
      <c r="P5003">
        <v>0</v>
      </c>
      <c r="Q5003">
        <v>4736.9399999999996</v>
      </c>
      <c r="R5003">
        <v>0</v>
      </c>
      <c r="S5003">
        <v>80342.25</v>
      </c>
    </row>
    <row r="5004" spans="1:19" x14ac:dyDescent="0.35">
      <c r="A5004">
        <v>2024</v>
      </c>
      <c r="B5004" t="s">
        <v>5721</v>
      </c>
      <c r="C5004">
        <v>66</v>
      </c>
      <c r="D5004">
        <v>2</v>
      </c>
      <c r="E5004">
        <v>8</v>
      </c>
      <c r="F5004" t="s">
        <v>778</v>
      </c>
      <c r="G5004" t="s">
        <v>6658</v>
      </c>
      <c r="H5004">
        <v>7</v>
      </c>
      <c r="I5004">
        <v>102086</v>
      </c>
      <c r="J5004">
        <v>5</v>
      </c>
      <c r="K5004" t="s">
        <v>7336</v>
      </c>
      <c r="L5004">
        <v>0</v>
      </c>
      <c r="M5004" t="s">
        <v>5520</v>
      </c>
      <c r="N5004">
        <v>10336.280000000001</v>
      </c>
      <c r="O5004">
        <v>5380.61</v>
      </c>
      <c r="P5004">
        <v>0</v>
      </c>
      <c r="Q5004">
        <v>1120</v>
      </c>
      <c r="R5004">
        <v>0</v>
      </c>
      <c r="S5004">
        <v>14596.89</v>
      </c>
    </row>
    <row r="5005" spans="1:19" x14ac:dyDescent="0.35">
      <c r="A5005">
        <v>2024</v>
      </c>
      <c r="B5005" t="s">
        <v>5721</v>
      </c>
      <c r="C5005">
        <v>66</v>
      </c>
      <c r="D5005">
        <v>2</v>
      </c>
      <c r="E5005">
        <v>11</v>
      </c>
      <c r="F5005" t="s">
        <v>455</v>
      </c>
      <c r="G5005" t="s">
        <v>6234</v>
      </c>
      <c r="H5005">
        <v>7</v>
      </c>
      <c r="I5005">
        <v>102086</v>
      </c>
      <c r="J5005">
        <v>840</v>
      </c>
      <c r="K5005" t="s">
        <v>7337</v>
      </c>
      <c r="L5005">
        <v>0</v>
      </c>
      <c r="M5005" t="s">
        <v>5520</v>
      </c>
      <c r="N5005">
        <v>10152.67</v>
      </c>
      <c r="O5005">
        <v>0</v>
      </c>
      <c r="P5005">
        <v>0</v>
      </c>
      <c r="Q5005">
        <v>500</v>
      </c>
      <c r="R5005">
        <v>0</v>
      </c>
      <c r="S5005">
        <v>9652.67</v>
      </c>
    </row>
    <row r="5006" spans="1:19" x14ac:dyDescent="0.35">
      <c r="A5006">
        <v>2024</v>
      </c>
      <c r="B5006" t="s">
        <v>5721</v>
      </c>
      <c r="C5006">
        <v>66</v>
      </c>
      <c r="D5006">
        <v>2</v>
      </c>
      <c r="E5006">
        <v>12</v>
      </c>
      <c r="F5006" t="s">
        <v>779</v>
      </c>
      <c r="G5006" t="s">
        <v>6083</v>
      </c>
      <c r="H5006">
        <v>7</v>
      </c>
      <c r="I5006">
        <v>102086</v>
      </c>
      <c r="J5006">
        <v>5</v>
      </c>
      <c r="K5006" t="s">
        <v>7336</v>
      </c>
      <c r="L5006">
        <v>0</v>
      </c>
      <c r="M5006" t="s">
        <v>5520</v>
      </c>
      <c r="N5006">
        <v>40285.5</v>
      </c>
      <c r="O5006">
        <v>9332.36</v>
      </c>
      <c r="P5006">
        <v>0</v>
      </c>
      <c r="Q5006">
        <v>9574.15</v>
      </c>
      <c r="R5006">
        <v>0</v>
      </c>
      <c r="S5006">
        <v>40043.71</v>
      </c>
    </row>
    <row r="5007" spans="1:19" x14ac:dyDescent="0.35">
      <c r="A5007">
        <v>2024</v>
      </c>
      <c r="B5007" t="s">
        <v>6084</v>
      </c>
      <c r="C5007">
        <v>67</v>
      </c>
      <c r="D5007">
        <v>2</v>
      </c>
      <c r="E5007">
        <v>1</v>
      </c>
      <c r="F5007" t="s">
        <v>431</v>
      </c>
      <c r="G5007" t="s">
        <v>7171</v>
      </c>
      <c r="H5007">
        <v>7</v>
      </c>
      <c r="I5007">
        <v>102086</v>
      </c>
      <c r="J5007">
        <v>3</v>
      </c>
      <c r="K5007" t="s">
        <v>7336</v>
      </c>
      <c r="L5007">
        <v>0</v>
      </c>
      <c r="M5007" t="s">
        <v>5520</v>
      </c>
      <c r="N5007">
        <v>8053.54</v>
      </c>
      <c r="O5007">
        <v>11006.02</v>
      </c>
      <c r="P5007">
        <v>0</v>
      </c>
      <c r="Q5007">
        <v>4068.97</v>
      </c>
      <c r="R5007">
        <v>0</v>
      </c>
      <c r="S5007">
        <v>14990.59</v>
      </c>
    </row>
    <row r="5008" spans="1:19" x14ac:dyDescent="0.35">
      <c r="A5008">
        <v>2024</v>
      </c>
      <c r="B5008" t="s">
        <v>6084</v>
      </c>
      <c r="C5008">
        <v>67</v>
      </c>
      <c r="D5008">
        <v>2</v>
      </c>
      <c r="E5008">
        <v>2</v>
      </c>
      <c r="F5008" t="s">
        <v>780</v>
      </c>
      <c r="G5008" t="s">
        <v>6085</v>
      </c>
      <c r="H5008">
        <v>7</v>
      </c>
      <c r="I5008">
        <v>102086</v>
      </c>
      <c r="J5008">
        <v>5</v>
      </c>
      <c r="K5008" t="s">
        <v>7336</v>
      </c>
      <c r="L5008">
        <v>0</v>
      </c>
      <c r="M5008" t="s">
        <v>5520</v>
      </c>
      <c r="N5008">
        <v>40599.06</v>
      </c>
      <c r="O5008">
        <v>14473.67</v>
      </c>
      <c r="P5008">
        <v>0</v>
      </c>
      <c r="Q5008">
        <v>15484.74</v>
      </c>
      <c r="R5008">
        <v>0</v>
      </c>
      <c r="S5008">
        <v>39587.99</v>
      </c>
    </row>
    <row r="5009" spans="1:19" x14ac:dyDescent="0.35">
      <c r="A5009">
        <v>2024</v>
      </c>
      <c r="B5009" t="s">
        <v>6084</v>
      </c>
      <c r="C5009">
        <v>67</v>
      </c>
      <c r="D5009">
        <v>2</v>
      </c>
      <c r="E5009">
        <v>3</v>
      </c>
      <c r="F5009" t="s">
        <v>781</v>
      </c>
      <c r="G5009" t="s">
        <v>7172</v>
      </c>
      <c r="H5009">
        <v>7</v>
      </c>
      <c r="I5009">
        <v>102086</v>
      </c>
      <c r="J5009">
        <v>3</v>
      </c>
      <c r="K5009" t="s">
        <v>7336</v>
      </c>
      <c r="L5009">
        <v>0</v>
      </c>
      <c r="M5009" t="s">
        <v>5520</v>
      </c>
      <c r="N5009">
        <v>16721.86</v>
      </c>
      <c r="O5009">
        <v>5366.66</v>
      </c>
      <c r="P5009">
        <v>0</v>
      </c>
      <c r="Q5009">
        <v>658.03</v>
      </c>
      <c r="R5009">
        <v>0</v>
      </c>
      <c r="S5009">
        <v>21430.49</v>
      </c>
    </row>
    <row r="5010" spans="1:19" x14ac:dyDescent="0.35">
      <c r="A5010">
        <v>2024</v>
      </c>
      <c r="B5010" t="s">
        <v>6084</v>
      </c>
      <c r="C5010">
        <v>67</v>
      </c>
      <c r="D5010">
        <v>2</v>
      </c>
      <c r="E5010">
        <v>4</v>
      </c>
      <c r="F5010" t="s">
        <v>555</v>
      </c>
      <c r="G5010" t="s">
        <v>7173</v>
      </c>
      <c r="H5010">
        <v>7</v>
      </c>
      <c r="I5010">
        <v>102086</v>
      </c>
      <c r="J5010">
        <v>4</v>
      </c>
      <c r="K5010" t="s">
        <v>7336</v>
      </c>
      <c r="L5010">
        <v>0</v>
      </c>
      <c r="M5010" t="s">
        <v>5520</v>
      </c>
      <c r="N5010">
        <v>21948.57</v>
      </c>
      <c r="O5010">
        <v>16725.41</v>
      </c>
      <c r="P5010">
        <v>0</v>
      </c>
      <c r="Q5010">
        <v>6855.03</v>
      </c>
      <c r="R5010">
        <v>0</v>
      </c>
      <c r="S5010">
        <v>31818.95</v>
      </c>
    </row>
    <row r="5011" spans="1:19" x14ac:dyDescent="0.35">
      <c r="A5011">
        <v>2024</v>
      </c>
      <c r="B5011" t="s">
        <v>6084</v>
      </c>
      <c r="C5011">
        <v>67</v>
      </c>
      <c r="D5011">
        <v>2</v>
      </c>
      <c r="E5011">
        <v>5</v>
      </c>
      <c r="F5011" t="s">
        <v>782</v>
      </c>
      <c r="G5011" t="s">
        <v>6086</v>
      </c>
      <c r="H5011">
        <v>7</v>
      </c>
      <c r="I5011">
        <v>102086</v>
      </c>
      <c r="J5011">
        <v>5</v>
      </c>
      <c r="K5011" t="s">
        <v>7336</v>
      </c>
      <c r="L5011">
        <v>0</v>
      </c>
      <c r="M5011" t="s">
        <v>5520</v>
      </c>
      <c r="N5011">
        <v>156564.94</v>
      </c>
      <c r="O5011">
        <v>39226.160000000003</v>
      </c>
      <c r="P5011">
        <v>0</v>
      </c>
      <c r="Q5011">
        <v>22425</v>
      </c>
      <c r="R5011">
        <v>0</v>
      </c>
      <c r="S5011">
        <v>173366.1</v>
      </c>
    </row>
    <row r="5012" spans="1:19" x14ac:dyDescent="0.35">
      <c r="A5012">
        <v>2024</v>
      </c>
      <c r="B5012" t="s">
        <v>6084</v>
      </c>
      <c r="C5012">
        <v>67</v>
      </c>
      <c r="D5012">
        <v>2</v>
      </c>
      <c r="E5012">
        <v>6</v>
      </c>
      <c r="F5012" t="s">
        <v>300</v>
      </c>
      <c r="G5012" t="s">
        <v>7327</v>
      </c>
      <c r="H5012">
        <v>7</v>
      </c>
      <c r="I5012">
        <v>102086</v>
      </c>
      <c r="J5012">
        <v>4</v>
      </c>
      <c r="K5012" t="s">
        <v>7336</v>
      </c>
      <c r="L5012">
        <v>0</v>
      </c>
      <c r="M5012" t="s">
        <v>5520</v>
      </c>
      <c r="N5012">
        <v>24561.61</v>
      </c>
      <c r="O5012">
        <v>0</v>
      </c>
      <c r="P5012">
        <v>0</v>
      </c>
      <c r="Q5012">
        <v>1200</v>
      </c>
      <c r="R5012">
        <v>0</v>
      </c>
      <c r="S5012">
        <v>23361.61</v>
      </c>
    </row>
    <row r="5013" spans="1:19" x14ac:dyDescent="0.35">
      <c r="A5013">
        <v>2024</v>
      </c>
      <c r="B5013" t="s">
        <v>6084</v>
      </c>
      <c r="C5013">
        <v>67</v>
      </c>
      <c r="D5013">
        <v>2</v>
      </c>
      <c r="E5013">
        <v>7</v>
      </c>
      <c r="F5013" t="s">
        <v>254</v>
      </c>
      <c r="G5013" t="s">
        <v>6087</v>
      </c>
      <c r="H5013">
        <v>7</v>
      </c>
      <c r="I5013">
        <v>102086</v>
      </c>
      <c r="J5013">
        <v>4</v>
      </c>
      <c r="K5013" t="s">
        <v>7336</v>
      </c>
      <c r="L5013">
        <v>0</v>
      </c>
      <c r="M5013" t="s">
        <v>5520</v>
      </c>
      <c r="N5013">
        <v>24055.39</v>
      </c>
      <c r="O5013">
        <v>2150.62</v>
      </c>
      <c r="P5013">
        <v>0</v>
      </c>
      <c r="Q5013">
        <v>508.26</v>
      </c>
      <c r="R5013">
        <v>0</v>
      </c>
      <c r="S5013">
        <v>25697.75</v>
      </c>
    </row>
    <row r="5014" spans="1:19" x14ac:dyDescent="0.35">
      <c r="A5014">
        <v>2024</v>
      </c>
      <c r="B5014" t="s">
        <v>6084</v>
      </c>
      <c r="C5014">
        <v>67</v>
      </c>
      <c r="D5014">
        <v>2</v>
      </c>
      <c r="E5014">
        <v>8</v>
      </c>
      <c r="F5014" t="s">
        <v>311</v>
      </c>
      <c r="G5014" t="s">
        <v>6088</v>
      </c>
      <c r="H5014">
        <v>7</v>
      </c>
      <c r="I5014">
        <v>102086</v>
      </c>
      <c r="J5014">
        <v>6</v>
      </c>
      <c r="K5014" t="s">
        <v>7336</v>
      </c>
      <c r="L5014">
        <v>0</v>
      </c>
      <c r="M5014" t="s">
        <v>5520</v>
      </c>
      <c r="N5014">
        <v>10668.87</v>
      </c>
      <c r="O5014">
        <v>0</v>
      </c>
      <c r="P5014">
        <v>0</v>
      </c>
      <c r="Q5014">
        <v>1000</v>
      </c>
      <c r="R5014">
        <v>0</v>
      </c>
      <c r="S5014">
        <v>9668.8700000000008</v>
      </c>
    </row>
    <row r="5015" spans="1:19" x14ac:dyDescent="0.35">
      <c r="A5015">
        <v>2024</v>
      </c>
      <c r="B5015" t="s">
        <v>6084</v>
      </c>
      <c r="C5015">
        <v>67</v>
      </c>
      <c r="D5015">
        <v>2</v>
      </c>
      <c r="E5015">
        <v>9</v>
      </c>
      <c r="F5015" t="s">
        <v>314</v>
      </c>
      <c r="G5015" t="s">
        <v>6659</v>
      </c>
      <c r="H5015">
        <v>7</v>
      </c>
      <c r="I5015">
        <v>102086</v>
      </c>
      <c r="J5015">
        <v>4</v>
      </c>
      <c r="K5015" t="s">
        <v>7336</v>
      </c>
      <c r="L5015">
        <v>0</v>
      </c>
      <c r="M5015" t="s">
        <v>5520</v>
      </c>
      <c r="N5015">
        <v>33303.08</v>
      </c>
      <c r="O5015">
        <v>0</v>
      </c>
      <c r="P5015">
        <v>0</v>
      </c>
      <c r="Q5015">
        <v>1723.73</v>
      </c>
      <c r="R5015">
        <v>0</v>
      </c>
      <c r="S5015">
        <v>31579.35</v>
      </c>
    </row>
    <row r="5016" spans="1:19" x14ac:dyDescent="0.35">
      <c r="A5016">
        <v>2024</v>
      </c>
      <c r="B5016" t="s">
        <v>6084</v>
      </c>
      <c r="C5016">
        <v>67</v>
      </c>
      <c r="D5016">
        <v>2</v>
      </c>
      <c r="E5016">
        <v>10</v>
      </c>
      <c r="F5016" t="s">
        <v>262</v>
      </c>
      <c r="G5016" t="s">
        <v>6351</v>
      </c>
      <c r="H5016">
        <v>7</v>
      </c>
      <c r="I5016">
        <v>102086</v>
      </c>
      <c r="J5016">
        <v>3</v>
      </c>
      <c r="K5016" t="s">
        <v>7336</v>
      </c>
      <c r="L5016">
        <v>0</v>
      </c>
      <c r="M5016" t="s">
        <v>5520</v>
      </c>
      <c r="N5016">
        <v>10850.67</v>
      </c>
      <c r="O5016">
        <v>5934.43</v>
      </c>
      <c r="P5016">
        <v>0</v>
      </c>
      <c r="Q5016">
        <v>3927.6</v>
      </c>
      <c r="R5016">
        <v>0</v>
      </c>
      <c r="S5016">
        <v>12857.5</v>
      </c>
    </row>
    <row r="5017" spans="1:19" x14ac:dyDescent="0.35">
      <c r="A5017">
        <v>2024</v>
      </c>
      <c r="B5017" t="s">
        <v>6084</v>
      </c>
      <c r="C5017">
        <v>67</v>
      </c>
      <c r="D5017">
        <v>2</v>
      </c>
      <c r="E5017">
        <v>11</v>
      </c>
      <c r="F5017" t="s">
        <v>783</v>
      </c>
      <c r="G5017" t="s">
        <v>6089</v>
      </c>
      <c r="H5017">
        <v>7</v>
      </c>
      <c r="I5017">
        <v>102086</v>
      </c>
      <c r="J5017">
        <v>5</v>
      </c>
      <c r="K5017" t="s">
        <v>7336</v>
      </c>
      <c r="L5017">
        <v>0</v>
      </c>
      <c r="M5017" t="s">
        <v>5520</v>
      </c>
      <c r="N5017">
        <v>6137.48</v>
      </c>
      <c r="O5017">
        <v>5467.21</v>
      </c>
      <c r="P5017">
        <v>0</v>
      </c>
      <c r="Q5017">
        <v>1460.71</v>
      </c>
      <c r="R5017">
        <v>0</v>
      </c>
      <c r="S5017">
        <v>10143.98</v>
      </c>
    </row>
    <row r="5018" spans="1:19" x14ac:dyDescent="0.35">
      <c r="A5018">
        <v>2024</v>
      </c>
      <c r="B5018" t="s">
        <v>6084</v>
      </c>
      <c r="C5018">
        <v>67</v>
      </c>
      <c r="D5018">
        <v>2</v>
      </c>
      <c r="E5018">
        <v>12</v>
      </c>
      <c r="F5018" t="s">
        <v>531</v>
      </c>
      <c r="G5018" t="s">
        <v>6307</v>
      </c>
      <c r="H5018">
        <v>7</v>
      </c>
      <c r="I5018">
        <v>102086</v>
      </c>
      <c r="J5018">
        <v>5</v>
      </c>
      <c r="K5018" t="s">
        <v>7336</v>
      </c>
      <c r="L5018">
        <v>0</v>
      </c>
      <c r="M5018" t="s">
        <v>5520</v>
      </c>
      <c r="N5018">
        <v>36389.919999999998</v>
      </c>
      <c r="O5018">
        <v>0</v>
      </c>
      <c r="P5018">
        <v>0</v>
      </c>
      <c r="Q5018">
        <v>1843.19</v>
      </c>
      <c r="R5018">
        <v>0</v>
      </c>
      <c r="S5018">
        <v>34546.730000000003</v>
      </c>
    </row>
    <row r="5019" spans="1:19" x14ac:dyDescent="0.35">
      <c r="A5019">
        <v>2024</v>
      </c>
      <c r="B5019" t="s">
        <v>6084</v>
      </c>
      <c r="C5019">
        <v>67</v>
      </c>
      <c r="D5019">
        <v>2</v>
      </c>
      <c r="E5019">
        <v>13</v>
      </c>
      <c r="F5019" t="s">
        <v>125</v>
      </c>
      <c r="G5019" t="s">
        <v>6090</v>
      </c>
      <c r="H5019">
        <v>7</v>
      </c>
      <c r="I5019">
        <v>102086</v>
      </c>
      <c r="J5019">
        <v>6</v>
      </c>
      <c r="K5019" t="s">
        <v>7336</v>
      </c>
      <c r="L5019">
        <v>0</v>
      </c>
      <c r="M5019" t="s">
        <v>5520</v>
      </c>
      <c r="N5019">
        <v>19532.060000000001</v>
      </c>
      <c r="O5019">
        <v>4111.42</v>
      </c>
      <c r="P5019">
        <v>0</v>
      </c>
      <c r="Q5019">
        <v>1621.69</v>
      </c>
      <c r="R5019">
        <v>0</v>
      </c>
      <c r="S5019">
        <v>22021.79</v>
      </c>
    </row>
    <row r="5020" spans="1:19" x14ac:dyDescent="0.35">
      <c r="A5020">
        <v>2024</v>
      </c>
      <c r="B5020" t="s">
        <v>5684</v>
      </c>
      <c r="C5020">
        <v>68</v>
      </c>
      <c r="D5020">
        <v>2</v>
      </c>
      <c r="E5020">
        <v>1</v>
      </c>
      <c r="F5020" t="s">
        <v>555</v>
      </c>
      <c r="G5020" t="s">
        <v>6660</v>
      </c>
      <c r="H5020">
        <v>7</v>
      </c>
      <c r="I5020">
        <v>102086</v>
      </c>
      <c r="J5020">
        <v>7</v>
      </c>
      <c r="K5020" t="s">
        <v>7336</v>
      </c>
      <c r="L5020">
        <v>0</v>
      </c>
      <c r="M5020" t="s">
        <v>5520</v>
      </c>
      <c r="N5020">
        <v>30386.22</v>
      </c>
      <c r="O5020">
        <v>15423.24</v>
      </c>
      <c r="P5020">
        <v>0</v>
      </c>
      <c r="Q5020">
        <v>8319.9500000000007</v>
      </c>
      <c r="R5020">
        <v>0</v>
      </c>
      <c r="S5020">
        <v>37489.51</v>
      </c>
    </row>
    <row r="5021" spans="1:19" x14ac:dyDescent="0.35">
      <c r="A5021">
        <v>2024</v>
      </c>
      <c r="B5021" t="s">
        <v>5684</v>
      </c>
      <c r="C5021">
        <v>68</v>
      </c>
      <c r="D5021">
        <v>2</v>
      </c>
      <c r="E5021">
        <v>3</v>
      </c>
      <c r="F5021" t="s">
        <v>784</v>
      </c>
      <c r="G5021" t="s">
        <v>6661</v>
      </c>
      <c r="H5021">
        <v>7</v>
      </c>
      <c r="I5021">
        <v>102086</v>
      </c>
      <c r="J5021">
        <v>6</v>
      </c>
      <c r="K5021" t="s">
        <v>7336</v>
      </c>
      <c r="L5021">
        <v>0</v>
      </c>
      <c r="M5021" t="s">
        <v>5520</v>
      </c>
      <c r="N5021">
        <v>14292.58</v>
      </c>
      <c r="O5021">
        <v>7680.28</v>
      </c>
      <c r="P5021">
        <v>0</v>
      </c>
      <c r="Q5021">
        <v>2651.81</v>
      </c>
      <c r="R5021">
        <v>0</v>
      </c>
      <c r="S5021">
        <v>19321.05</v>
      </c>
    </row>
    <row r="5022" spans="1:19" x14ac:dyDescent="0.35">
      <c r="A5022">
        <v>2024</v>
      </c>
      <c r="B5022" t="s">
        <v>5684</v>
      </c>
      <c r="C5022">
        <v>68</v>
      </c>
      <c r="D5022">
        <v>2</v>
      </c>
      <c r="E5022">
        <v>4</v>
      </c>
      <c r="F5022" t="s">
        <v>300</v>
      </c>
      <c r="G5022" t="s">
        <v>6662</v>
      </c>
      <c r="H5022">
        <v>7</v>
      </c>
      <c r="I5022">
        <v>102086</v>
      </c>
      <c r="J5022">
        <v>5</v>
      </c>
      <c r="K5022" t="s">
        <v>7336</v>
      </c>
      <c r="L5022">
        <v>0</v>
      </c>
      <c r="M5022" t="s">
        <v>5520</v>
      </c>
      <c r="N5022">
        <v>151306.29</v>
      </c>
      <c r="O5022">
        <v>1308.8699999999999</v>
      </c>
      <c r="P5022">
        <v>0</v>
      </c>
      <c r="Q5022">
        <v>471.87</v>
      </c>
      <c r="R5022">
        <v>0</v>
      </c>
      <c r="S5022">
        <v>152143.29</v>
      </c>
    </row>
    <row r="5023" spans="1:19" x14ac:dyDescent="0.35">
      <c r="A5023">
        <v>2024</v>
      </c>
      <c r="B5023" t="s">
        <v>5684</v>
      </c>
      <c r="C5023">
        <v>68</v>
      </c>
      <c r="D5023">
        <v>2</v>
      </c>
      <c r="E5023">
        <v>5</v>
      </c>
      <c r="F5023" t="s">
        <v>262</v>
      </c>
      <c r="G5023" t="s">
        <v>6663</v>
      </c>
      <c r="H5023">
        <v>7</v>
      </c>
      <c r="I5023">
        <v>102086</v>
      </c>
      <c r="J5023">
        <v>6</v>
      </c>
      <c r="K5023" t="s">
        <v>7336</v>
      </c>
      <c r="L5023">
        <v>0</v>
      </c>
      <c r="M5023" t="s">
        <v>5520</v>
      </c>
      <c r="N5023">
        <v>60141.9</v>
      </c>
      <c r="O5023">
        <v>10485.82</v>
      </c>
      <c r="P5023">
        <v>0</v>
      </c>
      <c r="Q5023">
        <v>15976.82</v>
      </c>
      <c r="R5023">
        <v>0</v>
      </c>
      <c r="S5023">
        <v>54650.9</v>
      </c>
    </row>
    <row r="5024" spans="1:19" x14ac:dyDescent="0.35">
      <c r="A5024">
        <v>2024</v>
      </c>
      <c r="B5024" t="s">
        <v>5684</v>
      </c>
      <c r="C5024">
        <v>68</v>
      </c>
      <c r="D5024">
        <v>2</v>
      </c>
      <c r="E5024">
        <v>6</v>
      </c>
      <c r="F5024" t="s">
        <v>635</v>
      </c>
      <c r="G5024" t="s">
        <v>6664</v>
      </c>
      <c r="H5024">
        <v>7</v>
      </c>
      <c r="I5024">
        <v>102086</v>
      </c>
      <c r="J5024">
        <v>4</v>
      </c>
      <c r="K5024" t="s">
        <v>7336</v>
      </c>
      <c r="L5024">
        <v>0</v>
      </c>
      <c r="M5024" t="s">
        <v>5520</v>
      </c>
      <c r="N5024">
        <v>134847.66</v>
      </c>
      <c r="O5024">
        <v>0</v>
      </c>
      <c r="P5024">
        <v>0</v>
      </c>
      <c r="Q5024">
        <v>1000</v>
      </c>
      <c r="R5024">
        <v>0</v>
      </c>
      <c r="S5024">
        <v>133847.66</v>
      </c>
    </row>
    <row r="5025" spans="1:19" x14ac:dyDescent="0.35">
      <c r="A5025">
        <v>2024</v>
      </c>
      <c r="B5025" t="s">
        <v>5684</v>
      </c>
      <c r="C5025">
        <v>68</v>
      </c>
      <c r="D5025">
        <v>2</v>
      </c>
      <c r="E5025">
        <v>7</v>
      </c>
      <c r="F5025" t="s">
        <v>278</v>
      </c>
      <c r="G5025" t="s">
        <v>6665</v>
      </c>
      <c r="H5025">
        <v>7</v>
      </c>
      <c r="I5025">
        <v>102086</v>
      </c>
      <c r="J5025">
        <v>102086</v>
      </c>
      <c r="K5025" t="s">
        <v>7336</v>
      </c>
      <c r="L5025">
        <v>0</v>
      </c>
      <c r="M5025" t="s">
        <v>5520</v>
      </c>
      <c r="N5025">
        <v>30616.959999999999</v>
      </c>
      <c r="O5025">
        <v>15153.02</v>
      </c>
      <c r="P5025">
        <v>0</v>
      </c>
      <c r="Q5025">
        <v>14123</v>
      </c>
      <c r="R5025">
        <v>0</v>
      </c>
      <c r="S5025">
        <v>31646.98</v>
      </c>
    </row>
    <row r="5026" spans="1:19" x14ac:dyDescent="0.35">
      <c r="A5026">
        <v>2024</v>
      </c>
      <c r="B5026" t="s">
        <v>5684</v>
      </c>
      <c r="C5026">
        <v>68</v>
      </c>
      <c r="D5026">
        <v>2</v>
      </c>
      <c r="E5026">
        <v>8</v>
      </c>
      <c r="F5026" t="s">
        <v>785</v>
      </c>
      <c r="G5026" t="s">
        <v>6925</v>
      </c>
      <c r="H5026">
        <v>7</v>
      </c>
      <c r="I5026">
        <v>102086</v>
      </c>
      <c r="J5026">
        <v>5</v>
      </c>
      <c r="K5026" t="s">
        <v>7336</v>
      </c>
      <c r="L5026">
        <v>0</v>
      </c>
      <c r="M5026" t="s">
        <v>5520</v>
      </c>
      <c r="N5026">
        <v>4314.0600000000004</v>
      </c>
      <c r="O5026">
        <v>22426.25</v>
      </c>
      <c r="P5026">
        <v>0</v>
      </c>
      <c r="Q5026">
        <v>9067.06</v>
      </c>
      <c r="R5026">
        <v>0</v>
      </c>
      <c r="S5026">
        <v>17673.25</v>
      </c>
    </row>
    <row r="5027" spans="1:19" x14ac:dyDescent="0.35">
      <c r="A5027">
        <v>2024</v>
      </c>
      <c r="B5027" t="s">
        <v>5684</v>
      </c>
      <c r="C5027">
        <v>68</v>
      </c>
      <c r="D5027">
        <v>2</v>
      </c>
      <c r="E5027">
        <v>9</v>
      </c>
      <c r="F5027" t="s">
        <v>125</v>
      </c>
      <c r="G5027" t="s">
        <v>6666</v>
      </c>
      <c r="H5027">
        <v>7</v>
      </c>
      <c r="I5027">
        <v>102086</v>
      </c>
      <c r="J5027">
        <v>6</v>
      </c>
      <c r="K5027" t="s">
        <v>7336</v>
      </c>
      <c r="L5027">
        <v>0</v>
      </c>
      <c r="M5027" t="s">
        <v>5520</v>
      </c>
      <c r="N5027">
        <v>68873.23</v>
      </c>
      <c r="O5027">
        <v>14692.43</v>
      </c>
      <c r="P5027">
        <v>0</v>
      </c>
      <c r="Q5027">
        <v>8552.56</v>
      </c>
      <c r="R5027">
        <v>0</v>
      </c>
      <c r="S5027">
        <v>75013.100000000006</v>
      </c>
    </row>
    <row r="5028" spans="1:19" x14ac:dyDescent="0.35">
      <c r="A5028">
        <v>2024</v>
      </c>
      <c r="B5028" t="s">
        <v>5684</v>
      </c>
      <c r="C5028">
        <v>68</v>
      </c>
      <c r="D5028">
        <v>2</v>
      </c>
      <c r="E5028">
        <v>10</v>
      </c>
      <c r="F5028" t="s">
        <v>351</v>
      </c>
      <c r="G5028" t="s">
        <v>5685</v>
      </c>
      <c r="H5028">
        <v>7</v>
      </c>
      <c r="I5028">
        <v>102086</v>
      </c>
      <c r="J5028">
        <v>102086</v>
      </c>
      <c r="K5028" t="s">
        <v>7336</v>
      </c>
      <c r="L5028">
        <v>0</v>
      </c>
      <c r="M5028" t="s">
        <v>5520</v>
      </c>
      <c r="N5028">
        <v>9247.68</v>
      </c>
      <c r="O5028">
        <v>13156.71</v>
      </c>
      <c r="P5028">
        <v>0</v>
      </c>
      <c r="Q5028">
        <v>1876.45</v>
      </c>
      <c r="R5028">
        <v>0</v>
      </c>
      <c r="S5028">
        <v>20527.939999999999</v>
      </c>
    </row>
    <row r="5029" spans="1:19" x14ac:dyDescent="0.35">
      <c r="A5029">
        <v>2024</v>
      </c>
      <c r="B5029" t="s">
        <v>5684</v>
      </c>
      <c r="C5029">
        <v>68</v>
      </c>
      <c r="D5029">
        <v>2</v>
      </c>
      <c r="E5029">
        <v>11</v>
      </c>
      <c r="F5029" t="s">
        <v>607</v>
      </c>
      <c r="G5029" t="s">
        <v>6091</v>
      </c>
      <c r="H5029">
        <v>7</v>
      </c>
      <c r="I5029">
        <v>102086</v>
      </c>
      <c r="J5029">
        <v>102086</v>
      </c>
      <c r="K5029" t="s">
        <v>7336</v>
      </c>
      <c r="L5029">
        <v>0</v>
      </c>
      <c r="M5029" t="s">
        <v>5520</v>
      </c>
      <c r="N5029">
        <v>45285.73</v>
      </c>
      <c r="O5029">
        <v>112300.65</v>
      </c>
      <c r="P5029">
        <v>0</v>
      </c>
      <c r="Q5029">
        <v>46255.93</v>
      </c>
      <c r="R5029">
        <v>0</v>
      </c>
      <c r="S5029">
        <v>111330.45</v>
      </c>
    </row>
    <row r="5030" spans="1:19" x14ac:dyDescent="0.35">
      <c r="A5030">
        <v>2024</v>
      </c>
      <c r="B5030" t="s">
        <v>5691</v>
      </c>
      <c r="C5030">
        <v>69</v>
      </c>
      <c r="D5030">
        <v>2</v>
      </c>
      <c r="E5030">
        <v>1</v>
      </c>
      <c r="F5030" t="s">
        <v>291</v>
      </c>
      <c r="G5030" t="s">
        <v>6667</v>
      </c>
      <c r="H5030">
        <v>7</v>
      </c>
      <c r="I5030">
        <v>102086</v>
      </c>
      <c r="J5030">
        <v>6</v>
      </c>
      <c r="K5030" t="s">
        <v>7336</v>
      </c>
      <c r="L5030">
        <v>0</v>
      </c>
      <c r="M5030" t="s">
        <v>5520</v>
      </c>
      <c r="N5030">
        <v>45201.33</v>
      </c>
      <c r="O5030">
        <v>450</v>
      </c>
      <c r="P5030">
        <v>0</v>
      </c>
      <c r="Q5030">
        <v>1651.76</v>
      </c>
      <c r="R5030">
        <v>0</v>
      </c>
      <c r="S5030">
        <v>43999.57</v>
      </c>
    </row>
    <row r="5031" spans="1:19" x14ac:dyDescent="0.35">
      <c r="A5031">
        <v>2024</v>
      </c>
      <c r="B5031" t="s">
        <v>5691</v>
      </c>
      <c r="C5031">
        <v>69</v>
      </c>
      <c r="D5031">
        <v>2</v>
      </c>
      <c r="E5031">
        <v>2</v>
      </c>
      <c r="F5031" t="s">
        <v>622</v>
      </c>
      <c r="G5031" t="s">
        <v>5830</v>
      </c>
      <c r="H5031">
        <v>7</v>
      </c>
      <c r="I5031">
        <v>102086</v>
      </c>
      <c r="J5031">
        <v>6</v>
      </c>
      <c r="K5031" t="s">
        <v>7336</v>
      </c>
      <c r="L5031">
        <v>0</v>
      </c>
      <c r="M5031" t="s">
        <v>5520</v>
      </c>
      <c r="N5031">
        <v>15018.52</v>
      </c>
      <c r="O5031">
        <v>0</v>
      </c>
      <c r="P5031">
        <v>0</v>
      </c>
      <c r="Q5031">
        <v>0</v>
      </c>
      <c r="R5031">
        <v>0</v>
      </c>
      <c r="S5031">
        <v>15018.52</v>
      </c>
    </row>
    <row r="5032" spans="1:19" x14ac:dyDescent="0.35">
      <c r="A5032">
        <v>2024</v>
      </c>
      <c r="B5032" t="s">
        <v>5691</v>
      </c>
      <c r="C5032">
        <v>69</v>
      </c>
      <c r="D5032">
        <v>2</v>
      </c>
      <c r="E5032">
        <v>3</v>
      </c>
      <c r="F5032" t="s">
        <v>391</v>
      </c>
      <c r="G5032" t="s">
        <v>6668</v>
      </c>
      <c r="H5032">
        <v>7</v>
      </c>
      <c r="I5032">
        <v>102086</v>
      </c>
      <c r="J5032">
        <v>3</v>
      </c>
      <c r="K5032" t="s">
        <v>7336</v>
      </c>
      <c r="L5032">
        <v>0</v>
      </c>
      <c r="M5032" t="s">
        <v>5520</v>
      </c>
      <c r="N5032">
        <v>13187.71</v>
      </c>
      <c r="O5032">
        <v>43391.62</v>
      </c>
      <c r="P5032">
        <v>0</v>
      </c>
      <c r="Q5032">
        <v>40763.42</v>
      </c>
      <c r="R5032">
        <v>0</v>
      </c>
      <c r="S5032">
        <v>15815.91</v>
      </c>
    </row>
    <row r="5033" spans="1:19" x14ac:dyDescent="0.35">
      <c r="A5033">
        <v>2024</v>
      </c>
      <c r="B5033" t="s">
        <v>5691</v>
      </c>
      <c r="C5033">
        <v>69</v>
      </c>
      <c r="D5033">
        <v>2</v>
      </c>
      <c r="E5033">
        <v>4</v>
      </c>
      <c r="F5033" t="s">
        <v>563</v>
      </c>
      <c r="G5033" t="s">
        <v>7328</v>
      </c>
      <c r="H5033">
        <v>7</v>
      </c>
      <c r="I5033">
        <v>102086</v>
      </c>
      <c r="J5033">
        <v>3</v>
      </c>
      <c r="K5033" t="s">
        <v>7336</v>
      </c>
      <c r="L5033">
        <v>0</v>
      </c>
      <c r="M5033" t="s">
        <v>5520</v>
      </c>
      <c r="N5033">
        <v>24661.88</v>
      </c>
      <c r="O5033">
        <v>8731.69</v>
      </c>
      <c r="P5033">
        <v>0</v>
      </c>
      <c r="Q5033">
        <v>5929.96</v>
      </c>
      <c r="R5033">
        <v>0</v>
      </c>
      <c r="S5033">
        <v>27463.61</v>
      </c>
    </row>
    <row r="5034" spans="1:19" x14ac:dyDescent="0.35">
      <c r="A5034">
        <v>2024</v>
      </c>
      <c r="B5034" t="s">
        <v>5691</v>
      </c>
      <c r="C5034">
        <v>69</v>
      </c>
      <c r="D5034">
        <v>2</v>
      </c>
      <c r="E5034">
        <v>5</v>
      </c>
      <c r="F5034" t="s">
        <v>555</v>
      </c>
      <c r="G5034" t="s">
        <v>5692</v>
      </c>
      <c r="H5034">
        <v>7</v>
      </c>
      <c r="I5034">
        <v>102086</v>
      </c>
      <c r="J5034">
        <v>840</v>
      </c>
      <c r="K5034" t="s">
        <v>7337</v>
      </c>
      <c r="L5034">
        <v>0</v>
      </c>
      <c r="M5034" t="s">
        <v>5520</v>
      </c>
      <c r="N5034">
        <v>4135.04</v>
      </c>
      <c r="O5034">
        <v>8494.44</v>
      </c>
      <c r="P5034">
        <v>0</v>
      </c>
      <c r="Q5034">
        <v>13393.96</v>
      </c>
      <c r="R5034">
        <v>0</v>
      </c>
      <c r="S5034">
        <v>-764.48</v>
      </c>
    </row>
    <row r="5035" spans="1:19" x14ac:dyDescent="0.35">
      <c r="A5035">
        <v>2024</v>
      </c>
      <c r="B5035" t="s">
        <v>5691</v>
      </c>
      <c r="C5035">
        <v>69</v>
      </c>
      <c r="D5035">
        <v>2</v>
      </c>
      <c r="E5035">
        <v>6</v>
      </c>
      <c r="F5035" t="s">
        <v>300</v>
      </c>
      <c r="G5035" t="s">
        <v>6926</v>
      </c>
      <c r="H5035">
        <v>7</v>
      </c>
      <c r="I5035">
        <v>102086</v>
      </c>
      <c r="J5035">
        <v>4</v>
      </c>
      <c r="K5035" t="s">
        <v>7336</v>
      </c>
      <c r="L5035">
        <v>0</v>
      </c>
      <c r="M5035" t="s">
        <v>5520</v>
      </c>
      <c r="N5035">
        <v>11139.6</v>
      </c>
      <c r="O5035">
        <v>7754.54</v>
      </c>
      <c r="P5035">
        <v>0</v>
      </c>
      <c r="Q5035">
        <v>8696.76</v>
      </c>
      <c r="R5035">
        <v>0</v>
      </c>
      <c r="S5035">
        <v>10197.379999999999</v>
      </c>
    </row>
    <row r="5036" spans="1:19" x14ac:dyDescent="0.35">
      <c r="A5036">
        <v>2024</v>
      </c>
      <c r="B5036" t="s">
        <v>5691</v>
      </c>
      <c r="C5036">
        <v>69</v>
      </c>
      <c r="D5036">
        <v>2</v>
      </c>
      <c r="E5036">
        <v>7</v>
      </c>
      <c r="F5036" t="s">
        <v>527</v>
      </c>
      <c r="G5036" t="s">
        <v>6669</v>
      </c>
      <c r="H5036">
        <v>7</v>
      </c>
      <c r="I5036">
        <v>102086</v>
      </c>
      <c r="J5036">
        <v>840</v>
      </c>
      <c r="K5036" t="s">
        <v>7336</v>
      </c>
      <c r="L5036">
        <v>0</v>
      </c>
      <c r="M5036" t="s">
        <v>5520</v>
      </c>
      <c r="N5036">
        <v>122262.55</v>
      </c>
      <c r="O5036">
        <v>4896.6400000000003</v>
      </c>
      <c r="P5036">
        <v>0</v>
      </c>
      <c r="Q5036">
        <v>3405.8</v>
      </c>
      <c r="R5036">
        <v>0</v>
      </c>
      <c r="S5036">
        <v>123753.39</v>
      </c>
    </row>
    <row r="5037" spans="1:19" x14ac:dyDescent="0.35">
      <c r="A5037">
        <v>2024</v>
      </c>
      <c r="B5037" t="s">
        <v>5691</v>
      </c>
      <c r="C5037">
        <v>69</v>
      </c>
      <c r="D5037">
        <v>2</v>
      </c>
      <c r="E5037">
        <v>8</v>
      </c>
      <c r="F5037" t="s">
        <v>786</v>
      </c>
      <c r="G5037" t="s">
        <v>6436</v>
      </c>
      <c r="H5037">
        <v>7</v>
      </c>
      <c r="I5037">
        <v>102086</v>
      </c>
      <c r="J5037">
        <v>840</v>
      </c>
      <c r="K5037" t="s">
        <v>7336</v>
      </c>
      <c r="L5037">
        <v>0</v>
      </c>
      <c r="M5037" t="s">
        <v>5520</v>
      </c>
      <c r="N5037">
        <v>37229.129999999997</v>
      </c>
      <c r="O5037">
        <v>4590.51</v>
      </c>
      <c r="P5037">
        <v>0</v>
      </c>
      <c r="Q5037">
        <v>13602.54</v>
      </c>
      <c r="R5037">
        <v>0</v>
      </c>
      <c r="S5037">
        <v>28217.1</v>
      </c>
    </row>
    <row r="5038" spans="1:19" x14ac:dyDescent="0.35">
      <c r="A5038">
        <v>2024</v>
      </c>
      <c r="B5038" t="s">
        <v>5691</v>
      </c>
      <c r="C5038">
        <v>69</v>
      </c>
      <c r="D5038">
        <v>2</v>
      </c>
      <c r="E5038">
        <v>9</v>
      </c>
      <c r="F5038" t="s">
        <v>787</v>
      </c>
      <c r="G5038" t="s">
        <v>6670</v>
      </c>
      <c r="H5038">
        <v>7</v>
      </c>
      <c r="I5038">
        <v>102086</v>
      </c>
      <c r="J5038">
        <v>5</v>
      </c>
      <c r="K5038" t="s">
        <v>7336</v>
      </c>
      <c r="L5038">
        <v>0</v>
      </c>
      <c r="M5038" t="s">
        <v>5520</v>
      </c>
      <c r="N5038">
        <v>9670.24</v>
      </c>
      <c r="O5038">
        <v>18020.060000000001</v>
      </c>
      <c r="P5038">
        <v>0</v>
      </c>
      <c r="Q5038">
        <v>8773.68</v>
      </c>
      <c r="R5038">
        <v>0</v>
      </c>
      <c r="S5038">
        <v>18916.62</v>
      </c>
    </row>
    <row r="5039" spans="1:19" x14ac:dyDescent="0.35">
      <c r="A5039">
        <v>2024</v>
      </c>
      <c r="B5039" t="s">
        <v>5691</v>
      </c>
      <c r="C5039">
        <v>69</v>
      </c>
      <c r="D5039">
        <v>2</v>
      </c>
      <c r="E5039">
        <v>10</v>
      </c>
      <c r="F5039" t="s">
        <v>671</v>
      </c>
      <c r="G5039" t="s">
        <v>6454</v>
      </c>
      <c r="H5039">
        <v>7</v>
      </c>
      <c r="I5039">
        <v>102086</v>
      </c>
      <c r="J5039">
        <v>840</v>
      </c>
      <c r="K5039" t="s">
        <v>7336</v>
      </c>
      <c r="L5039">
        <v>0</v>
      </c>
      <c r="M5039" t="s">
        <v>5520</v>
      </c>
      <c r="N5039">
        <v>5080.93</v>
      </c>
      <c r="O5039">
        <v>0</v>
      </c>
      <c r="P5039">
        <v>0</v>
      </c>
      <c r="Q5039">
        <v>3853.79</v>
      </c>
      <c r="R5039">
        <v>0</v>
      </c>
      <c r="S5039">
        <v>1227.1400000000001</v>
      </c>
    </row>
    <row r="5040" spans="1:19" x14ac:dyDescent="0.35">
      <c r="A5040">
        <v>2024</v>
      </c>
      <c r="B5040" t="s">
        <v>5691</v>
      </c>
      <c r="C5040">
        <v>69</v>
      </c>
      <c r="D5040">
        <v>2</v>
      </c>
      <c r="E5040">
        <v>11</v>
      </c>
      <c r="F5040" t="s">
        <v>125</v>
      </c>
      <c r="G5040" t="s">
        <v>6671</v>
      </c>
      <c r="H5040">
        <v>7</v>
      </c>
      <c r="I5040">
        <v>102086</v>
      </c>
      <c r="J5040">
        <v>4</v>
      </c>
      <c r="K5040" t="s">
        <v>7336</v>
      </c>
      <c r="L5040">
        <v>0</v>
      </c>
      <c r="M5040" t="s">
        <v>5520</v>
      </c>
      <c r="N5040">
        <v>22378.63</v>
      </c>
      <c r="O5040">
        <v>8248.8799999999992</v>
      </c>
      <c r="P5040">
        <v>0</v>
      </c>
      <c r="Q5040">
        <v>6795.04</v>
      </c>
      <c r="R5040">
        <v>0</v>
      </c>
      <c r="S5040">
        <v>23832.47</v>
      </c>
    </row>
    <row r="5041" spans="1:19" x14ac:dyDescent="0.35">
      <c r="A5041">
        <v>2024</v>
      </c>
      <c r="B5041" t="s">
        <v>6092</v>
      </c>
      <c r="C5041">
        <v>70</v>
      </c>
      <c r="D5041">
        <v>2</v>
      </c>
      <c r="E5041">
        <v>2</v>
      </c>
      <c r="F5041" t="s">
        <v>391</v>
      </c>
      <c r="G5041" t="s">
        <v>6672</v>
      </c>
      <c r="H5041">
        <v>7</v>
      </c>
      <c r="I5041">
        <v>102086</v>
      </c>
      <c r="J5041">
        <v>3</v>
      </c>
      <c r="K5041" t="s">
        <v>7336</v>
      </c>
      <c r="L5041">
        <v>0</v>
      </c>
      <c r="M5041" t="s">
        <v>5520</v>
      </c>
      <c r="N5041">
        <v>10674.93</v>
      </c>
      <c r="O5041">
        <v>0</v>
      </c>
      <c r="P5041">
        <v>0</v>
      </c>
      <c r="Q5041">
        <v>0</v>
      </c>
      <c r="R5041">
        <v>0</v>
      </c>
      <c r="S5041">
        <v>10674.93</v>
      </c>
    </row>
    <row r="5042" spans="1:19" x14ac:dyDescent="0.35">
      <c r="A5042">
        <v>2024</v>
      </c>
      <c r="B5042" t="s">
        <v>6092</v>
      </c>
      <c r="C5042">
        <v>70</v>
      </c>
      <c r="D5042">
        <v>2</v>
      </c>
      <c r="E5042">
        <v>3</v>
      </c>
      <c r="F5042" t="s">
        <v>300</v>
      </c>
      <c r="G5042" t="s">
        <v>6936</v>
      </c>
      <c r="H5042">
        <v>7</v>
      </c>
      <c r="I5042">
        <v>102086</v>
      </c>
      <c r="J5042">
        <v>3</v>
      </c>
      <c r="K5042" t="s">
        <v>7336</v>
      </c>
      <c r="L5042">
        <v>0</v>
      </c>
      <c r="M5042" t="s">
        <v>5520</v>
      </c>
      <c r="N5042">
        <v>7629.99</v>
      </c>
      <c r="O5042">
        <v>0</v>
      </c>
      <c r="P5042">
        <v>0</v>
      </c>
      <c r="Q5042">
        <v>446.45</v>
      </c>
      <c r="R5042">
        <v>0</v>
      </c>
      <c r="S5042">
        <v>7183.54</v>
      </c>
    </row>
    <row r="5043" spans="1:19" x14ac:dyDescent="0.35">
      <c r="A5043">
        <v>2024</v>
      </c>
      <c r="B5043" t="s">
        <v>6092</v>
      </c>
      <c r="C5043">
        <v>70</v>
      </c>
      <c r="D5043">
        <v>2</v>
      </c>
      <c r="E5043">
        <v>4</v>
      </c>
      <c r="F5043" t="s">
        <v>510</v>
      </c>
      <c r="G5043" t="s">
        <v>6673</v>
      </c>
      <c r="H5043">
        <v>7</v>
      </c>
      <c r="I5043">
        <v>102086</v>
      </c>
      <c r="J5043">
        <v>4</v>
      </c>
      <c r="K5043" t="s">
        <v>7336</v>
      </c>
      <c r="L5043">
        <v>0</v>
      </c>
      <c r="M5043" t="s">
        <v>5520</v>
      </c>
      <c r="N5043">
        <v>19988.34</v>
      </c>
      <c r="O5043">
        <v>2615.8200000000002</v>
      </c>
      <c r="P5043">
        <v>0</v>
      </c>
      <c r="Q5043">
        <v>2918.63</v>
      </c>
      <c r="R5043">
        <v>0</v>
      </c>
      <c r="S5043">
        <v>19685.53</v>
      </c>
    </row>
    <row r="5044" spans="1:19" x14ac:dyDescent="0.35">
      <c r="A5044">
        <v>2024</v>
      </c>
      <c r="B5044" t="s">
        <v>6092</v>
      </c>
      <c r="C5044">
        <v>70</v>
      </c>
      <c r="D5044">
        <v>2</v>
      </c>
      <c r="E5044">
        <v>5</v>
      </c>
      <c r="F5044" t="s">
        <v>582</v>
      </c>
      <c r="G5044" t="s">
        <v>6674</v>
      </c>
      <c r="H5044">
        <v>7</v>
      </c>
      <c r="I5044">
        <v>102086</v>
      </c>
      <c r="J5044">
        <v>3</v>
      </c>
      <c r="K5044" t="s">
        <v>7336</v>
      </c>
      <c r="L5044">
        <v>0</v>
      </c>
      <c r="M5044" t="s">
        <v>5520</v>
      </c>
      <c r="N5044">
        <v>3250.46</v>
      </c>
      <c r="O5044">
        <v>1013.94</v>
      </c>
      <c r="P5044">
        <v>0</v>
      </c>
      <c r="Q5044">
        <v>500</v>
      </c>
      <c r="R5044">
        <v>0</v>
      </c>
      <c r="S5044">
        <v>3764.4</v>
      </c>
    </row>
    <row r="5045" spans="1:19" x14ac:dyDescent="0.35">
      <c r="A5045">
        <v>2024</v>
      </c>
      <c r="B5045" t="s">
        <v>6092</v>
      </c>
      <c r="C5045">
        <v>70</v>
      </c>
      <c r="D5045">
        <v>2</v>
      </c>
      <c r="E5045">
        <v>6</v>
      </c>
      <c r="F5045" t="s">
        <v>524</v>
      </c>
      <c r="G5045" t="s">
        <v>6093</v>
      </c>
      <c r="H5045">
        <v>7</v>
      </c>
      <c r="I5045">
        <v>102086</v>
      </c>
      <c r="J5045">
        <v>6</v>
      </c>
      <c r="K5045" t="s">
        <v>7336</v>
      </c>
      <c r="L5045">
        <v>0</v>
      </c>
      <c r="M5045" t="s">
        <v>5520</v>
      </c>
      <c r="N5045">
        <v>12523.81</v>
      </c>
      <c r="O5045">
        <v>2205.2199999999998</v>
      </c>
      <c r="P5045">
        <v>0</v>
      </c>
      <c r="Q5045">
        <v>8893.49</v>
      </c>
      <c r="R5045">
        <v>0</v>
      </c>
      <c r="S5045">
        <v>5835.54</v>
      </c>
    </row>
    <row r="5046" spans="1:19" x14ac:dyDescent="0.35">
      <c r="A5046">
        <v>2024</v>
      </c>
      <c r="B5046" t="s">
        <v>6092</v>
      </c>
      <c r="C5046">
        <v>70</v>
      </c>
      <c r="D5046">
        <v>2</v>
      </c>
      <c r="E5046">
        <v>7</v>
      </c>
      <c r="F5046" t="s">
        <v>412</v>
      </c>
      <c r="G5046" t="s">
        <v>6675</v>
      </c>
      <c r="H5046">
        <v>7</v>
      </c>
      <c r="I5046">
        <v>102086</v>
      </c>
      <c r="J5046">
        <v>3</v>
      </c>
      <c r="K5046" t="s">
        <v>7336</v>
      </c>
      <c r="L5046">
        <v>0</v>
      </c>
      <c r="M5046" t="s">
        <v>5520</v>
      </c>
      <c r="N5046">
        <v>1880.42</v>
      </c>
      <c r="O5046">
        <v>3168.15</v>
      </c>
      <c r="P5046">
        <v>0</v>
      </c>
      <c r="Q5046">
        <v>992.98</v>
      </c>
      <c r="R5046">
        <v>0</v>
      </c>
      <c r="S5046">
        <v>4055.59</v>
      </c>
    </row>
    <row r="5047" spans="1:19" x14ac:dyDescent="0.35">
      <c r="A5047">
        <v>2024</v>
      </c>
      <c r="B5047" t="s">
        <v>6092</v>
      </c>
      <c r="C5047">
        <v>70</v>
      </c>
      <c r="D5047">
        <v>2</v>
      </c>
      <c r="E5047">
        <v>8</v>
      </c>
      <c r="F5047" t="s">
        <v>741</v>
      </c>
      <c r="G5047" t="s">
        <v>6753</v>
      </c>
      <c r="H5047">
        <v>7</v>
      </c>
      <c r="I5047">
        <v>102086</v>
      </c>
      <c r="J5047">
        <v>840</v>
      </c>
      <c r="K5047" t="s">
        <v>7337</v>
      </c>
      <c r="L5047">
        <v>0</v>
      </c>
      <c r="M5047" t="s">
        <v>5520</v>
      </c>
      <c r="N5047">
        <v>86312.6</v>
      </c>
      <c r="O5047">
        <v>4949.6899999999996</v>
      </c>
      <c r="P5047">
        <v>0</v>
      </c>
      <c r="Q5047">
        <v>13432.89</v>
      </c>
      <c r="R5047">
        <v>0</v>
      </c>
      <c r="S5047">
        <v>77829.399999999994</v>
      </c>
    </row>
    <row r="5048" spans="1:19" x14ac:dyDescent="0.35">
      <c r="A5048">
        <v>2024</v>
      </c>
      <c r="B5048" t="s">
        <v>6092</v>
      </c>
      <c r="C5048">
        <v>70</v>
      </c>
      <c r="D5048">
        <v>2</v>
      </c>
      <c r="E5048">
        <v>9</v>
      </c>
      <c r="F5048" t="s">
        <v>788</v>
      </c>
      <c r="G5048" t="s">
        <v>6094</v>
      </c>
      <c r="H5048">
        <v>7</v>
      </c>
      <c r="I5048">
        <v>102086</v>
      </c>
      <c r="J5048">
        <v>5</v>
      </c>
      <c r="K5048" t="s">
        <v>7336</v>
      </c>
      <c r="L5048">
        <v>0</v>
      </c>
      <c r="M5048" t="s">
        <v>5520</v>
      </c>
      <c r="N5048">
        <v>24477.54</v>
      </c>
      <c r="O5048">
        <v>40470.9</v>
      </c>
      <c r="P5048">
        <v>0</v>
      </c>
      <c r="Q5048">
        <v>39273.660000000003</v>
      </c>
      <c r="R5048">
        <v>0</v>
      </c>
      <c r="S5048">
        <v>25674.78</v>
      </c>
    </row>
    <row r="5049" spans="1:19" x14ac:dyDescent="0.35">
      <c r="A5049">
        <v>2024</v>
      </c>
      <c r="B5049" t="s">
        <v>6092</v>
      </c>
      <c r="C5049">
        <v>70</v>
      </c>
      <c r="D5049">
        <v>2</v>
      </c>
      <c r="E5049">
        <v>10</v>
      </c>
      <c r="F5049" t="s">
        <v>278</v>
      </c>
      <c r="G5049" t="s">
        <v>6676</v>
      </c>
      <c r="H5049">
        <v>7</v>
      </c>
      <c r="I5049">
        <v>102086</v>
      </c>
      <c r="J5049">
        <v>3</v>
      </c>
      <c r="K5049" t="s">
        <v>7336</v>
      </c>
      <c r="L5049">
        <v>0</v>
      </c>
      <c r="M5049" t="s">
        <v>5520</v>
      </c>
      <c r="N5049">
        <v>35145.620000000003</v>
      </c>
      <c r="O5049">
        <v>0</v>
      </c>
      <c r="P5049">
        <v>0</v>
      </c>
      <c r="Q5049">
        <v>5256</v>
      </c>
      <c r="R5049">
        <v>0</v>
      </c>
      <c r="S5049">
        <v>29889.62</v>
      </c>
    </row>
    <row r="5050" spans="1:19" x14ac:dyDescent="0.35">
      <c r="A5050">
        <v>2024</v>
      </c>
      <c r="B5050" t="s">
        <v>6092</v>
      </c>
      <c r="C5050">
        <v>70</v>
      </c>
      <c r="D5050">
        <v>2</v>
      </c>
      <c r="E5050">
        <v>11</v>
      </c>
      <c r="F5050" t="s">
        <v>659</v>
      </c>
      <c r="G5050" t="s">
        <v>6677</v>
      </c>
      <c r="H5050">
        <v>7</v>
      </c>
      <c r="I5050">
        <v>102086</v>
      </c>
      <c r="J5050">
        <v>5</v>
      </c>
      <c r="K5050" t="s">
        <v>7336</v>
      </c>
      <c r="L5050">
        <v>0</v>
      </c>
      <c r="M5050" t="s">
        <v>5520</v>
      </c>
      <c r="N5050">
        <v>8572.51</v>
      </c>
      <c r="O5050">
        <v>2522.7399999999998</v>
      </c>
      <c r="P5050">
        <v>0</v>
      </c>
      <c r="Q5050">
        <v>699.44</v>
      </c>
      <c r="R5050">
        <v>0</v>
      </c>
      <c r="S5050">
        <v>10395.81</v>
      </c>
    </row>
    <row r="5051" spans="1:19" x14ac:dyDescent="0.35">
      <c r="A5051">
        <v>2024</v>
      </c>
      <c r="B5051" t="s">
        <v>6092</v>
      </c>
      <c r="C5051">
        <v>70</v>
      </c>
      <c r="D5051">
        <v>2</v>
      </c>
      <c r="E5051">
        <v>12</v>
      </c>
      <c r="F5051" t="s">
        <v>125</v>
      </c>
      <c r="G5051" t="s">
        <v>6678</v>
      </c>
      <c r="H5051">
        <v>7</v>
      </c>
      <c r="I5051">
        <v>102086</v>
      </c>
      <c r="J5051">
        <v>3</v>
      </c>
      <c r="K5051" t="s">
        <v>7336</v>
      </c>
      <c r="L5051">
        <v>0</v>
      </c>
      <c r="M5051" t="s">
        <v>5520</v>
      </c>
      <c r="N5051">
        <v>6521.67</v>
      </c>
      <c r="O5051">
        <v>2079.1999999999998</v>
      </c>
      <c r="P5051">
        <v>0</v>
      </c>
      <c r="Q5051">
        <v>1139.51</v>
      </c>
      <c r="R5051">
        <v>0</v>
      </c>
      <c r="S5051">
        <v>7461.36</v>
      </c>
    </row>
    <row r="5052" spans="1:19" x14ac:dyDescent="0.35">
      <c r="A5052">
        <v>2024</v>
      </c>
      <c r="B5052" t="s">
        <v>5538</v>
      </c>
      <c r="C5052">
        <v>71</v>
      </c>
      <c r="D5052">
        <v>2</v>
      </c>
      <c r="E5052">
        <v>3</v>
      </c>
      <c r="F5052" t="s">
        <v>366</v>
      </c>
      <c r="G5052" t="s">
        <v>6335</v>
      </c>
      <c r="H5052">
        <v>7</v>
      </c>
      <c r="I5052">
        <v>102086</v>
      </c>
      <c r="J5052">
        <v>840</v>
      </c>
      <c r="K5052" t="s">
        <v>7337</v>
      </c>
      <c r="L5052">
        <v>0</v>
      </c>
      <c r="M5052" t="s">
        <v>5520</v>
      </c>
      <c r="N5052">
        <v>138797.63</v>
      </c>
      <c r="O5052">
        <v>7031.32</v>
      </c>
      <c r="P5052">
        <v>0</v>
      </c>
      <c r="Q5052">
        <v>30933.29</v>
      </c>
      <c r="R5052">
        <v>0</v>
      </c>
      <c r="S5052">
        <v>114895.66</v>
      </c>
    </row>
    <row r="5053" spans="1:19" x14ac:dyDescent="0.35">
      <c r="A5053">
        <v>2024</v>
      </c>
      <c r="B5053" t="s">
        <v>5538</v>
      </c>
      <c r="C5053">
        <v>71</v>
      </c>
      <c r="D5053">
        <v>2</v>
      </c>
      <c r="E5053">
        <v>4</v>
      </c>
      <c r="F5053" t="s">
        <v>662</v>
      </c>
      <c r="G5053" t="s">
        <v>5884</v>
      </c>
      <c r="H5053">
        <v>7</v>
      </c>
      <c r="I5053">
        <v>102086</v>
      </c>
      <c r="J5053">
        <v>4</v>
      </c>
      <c r="K5053" t="s">
        <v>7336</v>
      </c>
      <c r="L5053">
        <v>0</v>
      </c>
      <c r="M5053" t="s">
        <v>5520</v>
      </c>
      <c r="N5053">
        <v>53683.81</v>
      </c>
      <c r="O5053">
        <v>0</v>
      </c>
      <c r="P5053">
        <v>0</v>
      </c>
      <c r="Q5053">
        <v>842.93</v>
      </c>
      <c r="R5053">
        <v>0</v>
      </c>
      <c r="S5053">
        <v>52840.88</v>
      </c>
    </row>
    <row r="5054" spans="1:19" x14ac:dyDescent="0.35">
      <c r="A5054">
        <v>2024</v>
      </c>
      <c r="B5054" t="s">
        <v>5538</v>
      </c>
      <c r="C5054">
        <v>71</v>
      </c>
      <c r="D5054">
        <v>2</v>
      </c>
      <c r="E5054">
        <v>5</v>
      </c>
      <c r="F5054" t="s">
        <v>790</v>
      </c>
      <c r="G5054" t="s">
        <v>6858</v>
      </c>
      <c r="H5054">
        <v>7</v>
      </c>
      <c r="I5054">
        <v>102086</v>
      </c>
      <c r="J5054">
        <v>840</v>
      </c>
      <c r="K5054" t="s">
        <v>7337</v>
      </c>
      <c r="L5054">
        <v>0</v>
      </c>
      <c r="M5054" t="s">
        <v>5520</v>
      </c>
      <c r="N5054">
        <v>77382.350000000006</v>
      </c>
      <c r="O5054">
        <v>14334.39</v>
      </c>
      <c r="P5054">
        <v>0</v>
      </c>
      <c r="Q5054">
        <v>9219.7199999999993</v>
      </c>
      <c r="R5054">
        <v>0</v>
      </c>
      <c r="S5054">
        <v>82497.02</v>
      </c>
    </row>
    <row r="5055" spans="1:19" x14ac:dyDescent="0.35">
      <c r="A5055">
        <v>2024</v>
      </c>
      <c r="B5055" t="s">
        <v>5538</v>
      </c>
      <c r="C5055">
        <v>71</v>
      </c>
      <c r="D5055">
        <v>2</v>
      </c>
      <c r="E5055">
        <v>7</v>
      </c>
      <c r="F5055" t="s">
        <v>629</v>
      </c>
      <c r="G5055" t="s">
        <v>6236</v>
      </c>
      <c r="H5055">
        <v>7</v>
      </c>
      <c r="I5055">
        <v>102086</v>
      </c>
      <c r="J5055">
        <v>840</v>
      </c>
      <c r="K5055" t="s">
        <v>7337</v>
      </c>
      <c r="L5055">
        <v>0</v>
      </c>
      <c r="M5055" t="s">
        <v>5520</v>
      </c>
      <c r="N5055">
        <v>21266.34</v>
      </c>
      <c r="O5055">
        <v>27535.78</v>
      </c>
      <c r="P5055">
        <v>0</v>
      </c>
      <c r="Q5055">
        <v>17320.84</v>
      </c>
      <c r="R5055">
        <v>0</v>
      </c>
      <c r="S5055">
        <v>31481.279999999999</v>
      </c>
    </row>
    <row r="5056" spans="1:19" x14ac:dyDescent="0.35">
      <c r="A5056">
        <v>2024</v>
      </c>
      <c r="B5056" t="s">
        <v>5538</v>
      </c>
      <c r="C5056">
        <v>71</v>
      </c>
      <c r="D5056">
        <v>2</v>
      </c>
      <c r="E5056">
        <v>8</v>
      </c>
      <c r="F5056" t="s">
        <v>311</v>
      </c>
      <c r="G5056" t="s">
        <v>6237</v>
      </c>
      <c r="H5056">
        <v>7</v>
      </c>
      <c r="I5056">
        <v>102086</v>
      </c>
      <c r="J5056">
        <v>840</v>
      </c>
      <c r="K5056" t="s">
        <v>7337</v>
      </c>
      <c r="L5056">
        <v>0</v>
      </c>
      <c r="M5056" t="s">
        <v>5520</v>
      </c>
      <c r="N5056">
        <v>30587.31</v>
      </c>
      <c r="O5056">
        <v>5866.5</v>
      </c>
      <c r="P5056">
        <v>0</v>
      </c>
      <c r="Q5056">
        <v>740.32</v>
      </c>
      <c r="R5056">
        <v>0</v>
      </c>
      <c r="S5056">
        <v>35713.49</v>
      </c>
    </row>
    <row r="5057" spans="1:19" x14ac:dyDescent="0.35">
      <c r="A5057">
        <v>2024</v>
      </c>
      <c r="B5057" t="s">
        <v>5538</v>
      </c>
      <c r="C5057">
        <v>71</v>
      </c>
      <c r="D5057">
        <v>2</v>
      </c>
      <c r="E5057">
        <v>9</v>
      </c>
      <c r="F5057" t="s">
        <v>578</v>
      </c>
      <c r="G5057" t="s">
        <v>5724</v>
      </c>
      <c r="H5057">
        <v>7</v>
      </c>
      <c r="I5057">
        <v>102086</v>
      </c>
      <c r="J5057">
        <v>840</v>
      </c>
      <c r="K5057" t="s">
        <v>7337</v>
      </c>
      <c r="L5057">
        <v>0</v>
      </c>
      <c r="M5057" t="s">
        <v>5520</v>
      </c>
      <c r="N5057">
        <v>40477.57</v>
      </c>
      <c r="O5057">
        <v>4983.78</v>
      </c>
      <c r="P5057">
        <v>0</v>
      </c>
      <c r="Q5057">
        <v>28387.4</v>
      </c>
      <c r="R5057">
        <v>0</v>
      </c>
      <c r="S5057">
        <v>17073.95</v>
      </c>
    </row>
    <row r="5058" spans="1:19" x14ac:dyDescent="0.35">
      <c r="A5058">
        <v>2024</v>
      </c>
      <c r="B5058" t="s">
        <v>5538</v>
      </c>
      <c r="C5058">
        <v>71</v>
      </c>
      <c r="D5058">
        <v>2</v>
      </c>
      <c r="E5058">
        <v>11</v>
      </c>
      <c r="F5058" t="s">
        <v>767</v>
      </c>
      <c r="G5058" t="s">
        <v>5539</v>
      </c>
      <c r="H5058">
        <v>7</v>
      </c>
      <c r="I5058">
        <v>102086</v>
      </c>
      <c r="J5058">
        <v>10</v>
      </c>
      <c r="K5058" t="s">
        <v>7336</v>
      </c>
      <c r="L5058">
        <v>0</v>
      </c>
      <c r="M5058" t="s">
        <v>5520</v>
      </c>
      <c r="N5058">
        <v>379962.41</v>
      </c>
      <c r="O5058">
        <v>843854.69</v>
      </c>
      <c r="P5058">
        <v>0</v>
      </c>
      <c r="Q5058">
        <v>855371.54</v>
      </c>
      <c r="R5058">
        <v>0</v>
      </c>
      <c r="S5058">
        <v>368445.56</v>
      </c>
    </row>
    <row r="5059" spans="1:19" x14ac:dyDescent="0.35">
      <c r="A5059">
        <v>2024</v>
      </c>
      <c r="B5059" t="s">
        <v>5538</v>
      </c>
      <c r="C5059">
        <v>71</v>
      </c>
      <c r="D5059">
        <v>2</v>
      </c>
      <c r="E5059">
        <v>12</v>
      </c>
      <c r="F5059" t="s">
        <v>278</v>
      </c>
      <c r="G5059" t="s">
        <v>5615</v>
      </c>
      <c r="H5059">
        <v>7</v>
      </c>
      <c r="I5059">
        <v>102086</v>
      </c>
      <c r="J5059">
        <v>81</v>
      </c>
      <c r="K5059" t="s">
        <v>7336</v>
      </c>
      <c r="L5059">
        <v>0</v>
      </c>
      <c r="M5059" t="s">
        <v>5520</v>
      </c>
      <c r="N5059">
        <v>15447.34</v>
      </c>
      <c r="O5059">
        <v>8449.5499999999993</v>
      </c>
      <c r="P5059">
        <v>0</v>
      </c>
      <c r="Q5059">
        <v>9454.7800000000007</v>
      </c>
      <c r="R5059">
        <v>0</v>
      </c>
      <c r="S5059">
        <v>14442.11</v>
      </c>
    </row>
    <row r="5060" spans="1:19" x14ac:dyDescent="0.35">
      <c r="A5060">
        <v>2024</v>
      </c>
      <c r="B5060" t="s">
        <v>5538</v>
      </c>
      <c r="C5060">
        <v>71</v>
      </c>
      <c r="D5060">
        <v>2</v>
      </c>
      <c r="E5060">
        <v>13</v>
      </c>
      <c r="F5060" t="s">
        <v>531</v>
      </c>
      <c r="G5060" t="s">
        <v>5630</v>
      </c>
      <c r="H5060">
        <v>7</v>
      </c>
      <c r="I5060">
        <v>102086</v>
      </c>
      <c r="J5060">
        <v>840</v>
      </c>
      <c r="K5060" t="s">
        <v>7337</v>
      </c>
      <c r="L5060">
        <v>0</v>
      </c>
      <c r="M5060" t="s">
        <v>5520</v>
      </c>
      <c r="N5060">
        <v>37833.08</v>
      </c>
      <c r="O5060">
        <v>1269.01</v>
      </c>
      <c r="P5060">
        <v>0</v>
      </c>
      <c r="Q5060">
        <v>8884.18</v>
      </c>
      <c r="R5060">
        <v>0</v>
      </c>
      <c r="S5060">
        <v>30217.91</v>
      </c>
    </row>
    <row r="5061" spans="1:19" x14ac:dyDescent="0.35">
      <c r="A5061">
        <v>2024</v>
      </c>
      <c r="B5061" t="s">
        <v>6455</v>
      </c>
      <c r="C5061">
        <v>72</v>
      </c>
      <c r="D5061">
        <v>2</v>
      </c>
      <c r="E5061">
        <v>1</v>
      </c>
      <c r="F5061" t="s">
        <v>791</v>
      </c>
      <c r="G5061" t="s">
        <v>6679</v>
      </c>
      <c r="H5061">
        <v>7</v>
      </c>
      <c r="I5061">
        <v>102086</v>
      </c>
      <c r="J5061">
        <v>5</v>
      </c>
      <c r="K5061" t="s">
        <v>7336</v>
      </c>
      <c r="L5061">
        <v>0</v>
      </c>
      <c r="M5061" t="s">
        <v>5520</v>
      </c>
      <c r="N5061">
        <v>22061.46</v>
      </c>
      <c r="O5061">
        <v>2508.12</v>
      </c>
      <c r="P5061">
        <v>0</v>
      </c>
      <c r="Q5061">
        <v>186</v>
      </c>
      <c r="R5061">
        <v>0</v>
      </c>
      <c r="S5061">
        <v>24383.58</v>
      </c>
    </row>
    <row r="5062" spans="1:19" x14ac:dyDescent="0.35">
      <c r="A5062">
        <v>2024</v>
      </c>
      <c r="B5062" t="s">
        <v>6455</v>
      </c>
      <c r="C5062">
        <v>72</v>
      </c>
      <c r="D5062">
        <v>2</v>
      </c>
      <c r="E5062">
        <v>2</v>
      </c>
      <c r="F5062" t="s">
        <v>532</v>
      </c>
      <c r="G5062" t="s">
        <v>6680</v>
      </c>
      <c r="H5062">
        <v>7</v>
      </c>
      <c r="I5062">
        <v>102086</v>
      </c>
      <c r="J5062">
        <v>840</v>
      </c>
      <c r="K5062" t="s">
        <v>7336</v>
      </c>
      <c r="L5062">
        <v>0</v>
      </c>
      <c r="M5062" t="s">
        <v>5520</v>
      </c>
      <c r="N5062">
        <v>32072.25</v>
      </c>
      <c r="O5062">
        <v>31120.43</v>
      </c>
      <c r="P5062">
        <v>0</v>
      </c>
      <c r="Q5062">
        <v>36366.300000000003</v>
      </c>
      <c r="R5062">
        <v>0</v>
      </c>
      <c r="S5062">
        <v>26826.38</v>
      </c>
    </row>
    <row r="5063" spans="1:19" x14ac:dyDescent="0.35">
      <c r="A5063">
        <v>2024</v>
      </c>
      <c r="B5063" t="s">
        <v>6455</v>
      </c>
      <c r="C5063">
        <v>72</v>
      </c>
      <c r="D5063">
        <v>2</v>
      </c>
      <c r="E5063">
        <v>3</v>
      </c>
      <c r="F5063" t="s">
        <v>527</v>
      </c>
      <c r="G5063" t="s">
        <v>6681</v>
      </c>
      <c r="H5063">
        <v>7</v>
      </c>
      <c r="I5063">
        <v>102086</v>
      </c>
      <c r="J5063">
        <v>5</v>
      </c>
      <c r="K5063" t="s">
        <v>7336</v>
      </c>
      <c r="L5063">
        <v>0</v>
      </c>
      <c r="M5063" t="s">
        <v>5520</v>
      </c>
      <c r="N5063">
        <v>21568.31</v>
      </c>
      <c r="O5063">
        <v>40048.43</v>
      </c>
      <c r="P5063">
        <v>0</v>
      </c>
      <c r="Q5063">
        <v>22707.93</v>
      </c>
      <c r="R5063">
        <v>0</v>
      </c>
      <c r="S5063">
        <v>38908.81</v>
      </c>
    </row>
    <row r="5064" spans="1:19" x14ac:dyDescent="0.35">
      <c r="A5064">
        <v>2024</v>
      </c>
      <c r="B5064" t="s">
        <v>6455</v>
      </c>
      <c r="C5064">
        <v>72</v>
      </c>
      <c r="D5064">
        <v>2</v>
      </c>
      <c r="E5064">
        <v>4</v>
      </c>
      <c r="F5064" t="s">
        <v>792</v>
      </c>
      <c r="G5064" t="s">
        <v>6682</v>
      </c>
      <c r="H5064">
        <v>7</v>
      </c>
      <c r="I5064">
        <v>102086</v>
      </c>
      <c r="J5064">
        <v>5</v>
      </c>
      <c r="K5064" t="s">
        <v>7336</v>
      </c>
      <c r="L5064">
        <v>0</v>
      </c>
      <c r="M5064" t="s">
        <v>5520</v>
      </c>
      <c r="N5064">
        <v>43047.97</v>
      </c>
      <c r="O5064">
        <v>40957.32</v>
      </c>
      <c r="P5064">
        <v>0</v>
      </c>
      <c r="Q5064">
        <v>11283.38</v>
      </c>
      <c r="R5064">
        <v>0</v>
      </c>
      <c r="S5064">
        <v>72721.91</v>
      </c>
    </row>
    <row r="5065" spans="1:19" x14ac:dyDescent="0.35">
      <c r="A5065">
        <v>2024</v>
      </c>
      <c r="B5065" t="s">
        <v>6455</v>
      </c>
      <c r="C5065">
        <v>72</v>
      </c>
      <c r="D5065">
        <v>2</v>
      </c>
      <c r="E5065">
        <v>5</v>
      </c>
      <c r="F5065" t="s">
        <v>793</v>
      </c>
      <c r="G5065" t="s">
        <v>6456</v>
      </c>
      <c r="H5065">
        <v>7</v>
      </c>
      <c r="I5065">
        <v>102086</v>
      </c>
      <c r="J5065">
        <v>840</v>
      </c>
      <c r="K5065" t="s">
        <v>7336</v>
      </c>
      <c r="L5065">
        <v>0</v>
      </c>
      <c r="M5065" t="s">
        <v>5520</v>
      </c>
      <c r="N5065">
        <v>204557.73</v>
      </c>
      <c r="O5065">
        <v>35093.39</v>
      </c>
      <c r="P5065">
        <v>0</v>
      </c>
      <c r="Q5065">
        <v>44262.02</v>
      </c>
      <c r="R5065">
        <v>0</v>
      </c>
      <c r="S5065">
        <v>195389.1</v>
      </c>
    </row>
    <row r="5066" spans="1:19" x14ac:dyDescent="0.35">
      <c r="A5066">
        <v>2024</v>
      </c>
      <c r="B5066" t="s">
        <v>5594</v>
      </c>
      <c r="C5066">
        <v>73</v>
      </c>
      <c r="D5066">
        <v>2</v>
      </c>
      <c r="E5066">
        <v>1</v>
      </c>
      <c r="F5066" t="s">
        <v>794</v>
      </c>
      <c r="G5066" t="s">
        <v>6683</v>
      </c>
      <c r="H5066">
        <v>7</v>
      </c>
      <c r="I5066">
        <v>102086</v>
      </c>
      <c r="J5066">
        <v>5</v>
      </c>
      <c r="K5066" t="s">
        <v>7336</v>
      </c>
      <c r="L5066">
        <v>0</v>
      </c>
      <c r="M5066" t="s">
        <v>5520</v>
      </c>
      <c r="N5066">
        <v>148413.09</v>
      </c>
      <c r="O5066">
        <v>28490.26</v>
      </c>
      <c r="P5066">
        <v>0</v>
      </c>
      <c r="Q5066">
        <v>41185.339999999997</v>
      </c>
      <c r="R5066">
        <v>0</v>
      </c>
      <c r="S5066">
        <v>135718.01</v>
      </c>
    </row>
    <row r="5067" spans="1:19" x14ac:dyDescent="0.35">
      <c r="A5067">
        <v>2024</v>
      </c>
      <c r="B5067" t="s">
        <v>5594</v>
      </c>
      <c r="C5067">
        <v>73</v>
      </c>
      <c r="D5067">
        <v>2</v>
      </c>
      <c r="E5067">
        <v>2</v>
      </c>
      <c r="F5067" t="s">
        <v>621</v>
      </c>
      <c r="G5067" t="s">
        <v>5735</v>
      </c>
      <c r="H5067">
        <v>7</v>
      </c>
      <c r="I5067">
        <v>102086</v>
      </c>
      <c r="J5067">
        <v>102086</v>
      </c>
      <c r="K5067" t="s">
        <v>7336</v>
      </c>
      <c r="L5067">
        <v>0</v>
      </c>
      <c r="M5067" t="s">
        <v>5520</v>
      </c>
      <c r="N5067">
        <v>61392.63</v>
      </c>
      <c r="O5067">
        <v>0</v>
      </c>
      <c r="P5067">
        <v>0</v>
      </c>
      <c r="Q5067">
        <v>2200</v>
      </c>
      <c r="R5067">
        <v>0</v>
      </c>
      <c r="S5067">
        <v>59192.63</v>
      </c>
    </row>
    <row r="5068" spans="1:19" x14ac:dyDescent="0.35">
      <c r="A5068">
        <v>2024</v>
      </c>
      <c r="B5068" t="s">
        <v>5594</v>
      </c>
      <c r="C5068">
        <v>73</v>
      </c>
      <c r="D5068">
        <v>2</v>
      </c>
      <c r="E5068">
        <v>3</v>
      </c>
      <c r="F5068" t="s">
        <v>667</v>
      </c>
      <c r="G5068" t="s">
        <v>5725</v>
      </c>
      <c r="H5068">
        <v>7</v>
      </c>
      <c r="I5068">
        <v>102086</v>
      </c>
      <c r="J5068">
        <v>102</v>
      </c>
      <c r="K5068" t="s">
        <v>7336</v>
      </c>
      <c r="L5068">
        <v>0</v>
      </c>
      <c r="M5068" t="s">
        <v>5520</v>
      </c>
      <c r="N5068">
        <v>13548.36</v>
      </c>
      <c r="O5068">
        <v>2322.6</v>
      </c>
      <c r="P5068">
        <v>0</v>
      </c>
      <c r="Q5068">
        <v>2268.2800000000002</v>
      </c>
      <c r="R5068">
        <v>0</v>
      </c>
      <c r="S5068">
        <v>13602.68</v>
      </c>
    </row>
    <row r="5069" spans="1:19" x14ac:dyDescent="0.35">
      <c r="A5069">
        <v>2024</v>
      </c>
      <c r="B5069" t="s">
        <v>5594</v>
      </c>
      <c r="C5069">
        <v>73</v>
      </c>
      <c r="D5069">
        <v>2</v>
      </c>
      <c r="E5069">
        <v>4</v>
      </c>
      <c r="F5069" t="s">
        <v>795</v>
      </c>
      <c r="G5069" t="s">
        <v>6684</v>
      </c>
      <c r="H5069">
        <v>7</v>
      </c>
      <c r="I5069">
        <v>102086</v>
      </c>
      <c r="J5069">
        <v>102086</v>
      </c>
      <c r="K5069" t="s">
        <v>7336</v>
      </c>
      <c r="L5069">
        <v>0</v>
      </c>
      <c r="M5069" t="s">
        <v>5520</v>
      </c>
      <c r="N5069">
        <v>22649.29</v>
      </c>
      <c r="O5069">
        <v>4624.32</v>
      </c>
      <c r="P5069">
        <v>0</v>
      </c>
      <c r="Q5069">
        <v>498.53</v>
      </c>
      <c r="R5069">
        <v>0</v>
      </c>
      <c r="S5069">
        <v>26775.08</v>
      </c>
    </row>
    <row r="5070" spans="1:19" x14ac:dyDescent="0.35">
      <c r="A5070">
        <v>2024</v>
      </c>
      <c r="B5070" t="s">
        <v>5594</v>
      </c>
      <c r="C5070">
        <v>73</v>
      </c>
      <c r="D5070">
        <v>2</v>
      </c>
      <c r="E5070">
        <v>5</v>
      </c>
      <c r="F5070" t="s">
        <v>300</v>
      </c>
      <c r="G5070" t="s">
        <v>6095</v>
      </c>
      <c r="H5070">
        <v>7</v>
      </c>
      <c r="I5070">
        <v>102086</v>
      </c>
      <c r="J5070">
        <v>102086</v>
      </c>
      <c r="K5070" t="s">
        <v>7336</v>
      </c>
      <c r="L5070">
        <v>0</v>
      </c>
      <c r="M5070" t="s">
        <v>5520</v>
      </c>
      <c r="N5070">
        <v>11264.67</v>
      </c>
      <c r="O5070">
        <v>0</v>
      </c>
      <c r="P5070">
        <v>0</v>
      </c>
      <c r="Q5070">
        <v>0</v>
      </c>
      <c r="R5070">
        <v>0</v>
      </c>
      <c r="S5070">
        <v>11264.67</v>
      </c>
    </row>
    <row r="5071" spans="1:19" x14ac:dyDescent="0.35">
      <c r="A5071">
        <v>2024</v>
      </c>
      <c r="B5071" t="s">
        <v>5594</v>
      </c>
      <c r="C5071">
        <v>73</v>
      </c>
      <c r="D5071">
        <v>2</v>
      </c>
      <c r="E5071">
        <v>6</v>
      </c>
      <c r="F5071" t="s">
        <v>480</v>
      </c>
      <c r="G5071" t="s">
        <v>6238</v>
      </c>
      <c r="H5071">
        <v>7</v>
      </c>
      <c r="I5071">
        <v>102086</v>
      </c>
      <c r="J5071">
        <v>5</v>
      </c>
      <c r="K5071" t="s">
        <v>7336</v>
      </c>
      <c r="L5071">
        <v>0</v>
      </c>
      <c r="M5071" t="s">
        <v>5520</v>
      </c>
      <c r="N5071">
        <v>30181.24</v>
      </c>
      <c r="O5071">
        <v>0</v>
      </c>
      <c r="P5071">
        <v>0</v>
      </c>
      <c r="Q5071">
        <v>1988.62</v>
      </c>
      <c r="R5071">
        <v>0</v>
      </c>
      <c r="S5071">
        <v>28192.62</v>
      </c>
    </row>
    <row r="5072" spans="1:19" x14ac:dyDescent="0.35">
      <c r="A5072">
        <v>2024</v>
      </c>
      <c r="B5072" t="s">
        <v>5594</v>
      </c>
      <c r="C5072">
        <v>73</v>
      </c>
      <c r="D5072">
        <v>2</v>
      </c>
      <c r="E5072">
        <v>7</v>
      </c>
      <c r="F5072" t="s">
        <v>314</v>
      </c>
      <c r="G5072" t="s">
        <v>5747</v>
      </c>
      <c r="H5072">
        <v>7</v>
      </c>
      <c r="I5072">
        <v>102086</v>
      </c>
      <c r="J5072">
        <v>840</v>
      </c>
      <c r="K5072" t="s">
        <v>7337</v>
      </c>
      <c r="L5072">
        <v>0</v>
      </c>
      <c r="M5072" t="s">
        <v>5520</v>
      </c>
      <c r="N5072">
        <v>26070.62</v>
      </c>
      <c r="O5072">
        <v>2418.3200000000002</v>
      </c>
      <c r="P5072">
        <v>0</v>
      </c>
      <c r="Q5072">
        <v>4268.01</v>
      </c>
      <c r="R5072">
        <v>0</v>
      </c>
      <c r="S5072">
        <v>24220.93</v>
      </c>
    </row>
    <row r="5073" spans="1:19" x14ac:dyDescent="0.35">
      <c r="A5073">
        <v>2024</v>
      </c>
      <c r="B5073" t="s">
        <v>5594</v>
      </c>
      <c r="C5073">
        <v>73</v>
      </c>
      <c r="D5073">
        <v>2</v>
      </c>
      <c r="E5073">
        <v>8</v>
      </c>
      <c r="F5073" t="s">
        <v>796</v>
      </c>
      <c r="G5073" t="s">
        <v>5595</v>
      </c>
      <c r="H5073">
        <v>7</v>
      </c>
      <c r="I5073">
        <v>102086</v>
      </c>
      <c r="J5073">
        <v>8</v>
      </c>
      <c r="K5073" t="s">
        <v>7336</v>
      </c>
      <c r="L5073">
        <v>0</v>
      </c>
      <c r="M5073" t="s">
        <v>5520</v>
      </c>
      <c r="N5073">
        <v>22237.99</v>
      </c>
      <c r="O5073">
        <v>7312.18</v>
      </c>
      <c r="P5073">
        <v>0</v>
      </c>
      <c r="Q5073">
        <v>11611.89</v>
      </c>
      <c r="R5073">
        <v>0</v>
      </c>
      <c r="S5073">
        <v>17938.28</v>
      </c>
    </row>
    <row r="5074" spans="1:19" x14ac:dyDescent="0.35">
      <c r="A5074">
        <v>2024</v>
      </c>
      <c r="B5074" t="s">
        <v>5594</v>
      </c>
      <c r="C5074">
        <v>73</v>
      </c>
      <c r="D5074">
        <v>2</v>
      </c>
      <c r="E5074">
        <v>9</v>
      </c>
      <c r="F5074" t="s">
        <v>510</v>
      </c>
      <c r="G5074" t="s">
        <v>6096</v>
      </c>
      <c r="H5074">
        <v>7</v>
      </c>
      <c r="I5074">
        <v>102086</v>
      </c>
      <c r="J5074">
        <v>6</v>
      </c>
      <c r="K5074" t="s">
        <v>7336</v>
      </c>
      <c r="L5074">
        <v>0</v>
      </c>
      <c r="M5074" t="s">
        <v>5520</v>
      </c>
      <c r="N5074">
        <v>42961.67</v>
      </c>
      <c r="O5074">
        <v>0</v>
      </c>
      <c r="P5074">
        <v>0</v>
      </c>
      <c r="Q5074">
        <v>2228.42</v>
      </c>
      <c r="R5074">
        <v>0</v>
      </c>
      <c r="S5074">
        <v>40733.25</v>
      </c>
    </row>
    <row r="5075" spans="1:19" x14ac:dyDescent="0.35">
      <c r="A5075">
        <v>2024</v>
      </c>
      <c r="B5075" t="s">
        <v>5594</v>
      </c>
      <c r="C5075">
        <v>73</v>
      </c>
      <c r="D5075">
        <v>2</v>
      </c>
      <c r="E5075">
        <v>11</v>
      </c>
      <c r="F5075" t="s">
        <v>442</v>
      </c>
      <c r="G5075" t="s">
        <v>6097</v>
      </c>
      <c r="H5075">
        <v>7</v>
      </c>
      <c r="I5075">
        <v>102086</v>
      </c>
      <c r="J5075">
        <v>7</v>
      </c>
      <c r="K5075" t="s">
        <v>7336</v>
      </c>
      <c r="L5075">
        <v>0</v>
      </c>
      <c r="M5075" t="s">
        <v>5520</v>
      </c>
      <c r="N5075">
        <v>11352.06</v>
      </c>
      <c r="O5075">
        <v>6335.15</v>
      </c>
      <c r="P5075">
        <v>0</v>
      </c>
      <c r="Q5075">
        <v>1987.23</v>
      </c>
      <c r="R5075">
        <v>0</v>
      </c>
      <c r="S5075">
        <v>15699.98</v>
      </c>
    </row>
    <row r="5076" spans="1:19" x14ac:dyDescent="0.35">
      <c r="A5076">
        <v>2024</v>
      </c>
      <c r="B5076" t="s">
        <v>5594</v>
      </c>
      <c r="C5076">
        <v>73</v>
      </c>
      <c r="D5076">
        <v>2</v>
      </c>
      <c r="E5076">
        <v>12</v>
      </c>
      <c r="F5076" t="s">
        <v>278</v>
      </c>
      <c r="G5076" t="s">
        <v>5726</v>
      </c>
      <c r="H5076">
        <v>7</v>
      </c>
      <c r="I5076">
        <v>102086</v>
      </c>
      <c r="J5076">
        <v>6</v>
      </c>
      <c r="K5076" t="s">
        <v>7336</v>
      </c>
      <c r="L5076">
        <v>0</v>
      </c>
      <c r="M5076" t="s">
        <v>5520</v>
      </c>
      <c r="N5076">
        <v>15690.26</v>
      </c>
      <c r="O5076">
        <v>0</v>
      </c>
      <c r="P5076">
        <v>0</v>
      </c>
      <c r="Q5076">
        <v>868.22</v>
      </c>
      <c r="R5076">
        <v>0</v>
      </c>
      <c r="S5076">
        <v>14822.04</v>
      </c>
    </row>
    <row r="5077" spans="1:19" x14ac:dyDescent="0.35">
      <c r="A5077">
        <v>2024</v>
      </c>
      <c r="B5077" t="s">
        <v>5594</v>
      </c>
      <c r="C5077">
        <v>73</v>
      </c>
      <c r="D5077">
        <v>2</v>
      </c>
      <c r="E5077">
        <v>14</v>
      </c>
      <c r="F5077" t="s">
        <v>125</v>
      </c>
      <c r="G5077" t="s">
        <v>6685</v>
      </c>
      <c r="H5077">
        <v>7</v>
      </c>
      <c r="I5077">
        <v>102086</v>
      </c>
      <c r="J5077">
        <v>5</v>
      </c>
      <c r="K5077" t="s">
        <v>7336</v>
      </c>
      <c r="L5077">
        <v>0</v>
      </c>
      <c r="M5077" t="s">
        <v>5520</v>
      </c>
      <c r="N5077">
        <v>36107.31</v>
      </c>
      <c r="O5077">
        <v>0</v>
      </c>
      <c r="P5077">
        <v>0</v>
      </c>
      <c r="Q5077">
        <v>0</v>
      </c>
      <c r="R5077">
        <v>0</v>
      </c>
      <c r="S5077">
        <v>36107.31</v>
      </c>
    </row>
    <row r="5078" spans="1:19" x14ac:dyDescent="0.35">
      <c r="A5078">
        <v>2024</v>
      </c>
      <c r="B5078" t="s">
        <v>5876</v>
      </c>
      <c r="C5078">
        <v>74</v>
      </c>
      <c r="D5078">
        <v>2</v>
      </c>
      <c r="E5078">
        <v>1</v>
      </c>
      <c r="F5078" t="s">
        <v>797</v>
      </c>
      <c r="G5078" t="s">
        <v>7329</v>
      </c>
      <c r="H5078">
        <v>7</v>
      </c>
      <c r="I5078">
        <v>102086</v>
      </c>
      <c r="J5078">
        <v>2</v>
      </c>
      <c r="K5078" t="s">
        <v>7336</v>
      </c>
      <c r="L5078">
        <v>0</v>
      </c>
      <c r="M5078" t="s">
        <v>5520</v>
      </c>
      <c r="N5078">
        <v>30530.23</v>
      </c>
      <c r="O5078">
        <v>9586.82</v>
      </c>
      <c r="P5078">
        <v>0</v>
      </c>
      <c r="Q5078">
        <v>11880.76</v>
      </c>
      <c r="R5078">
        <v>0</v>
      </c>
      <c r="S5078">
        <v>28236.29</v>
      </c>
    </row>
    <row r="5079" spans="1:19" x14ac:dyDescent="0.35">
      <c r="A5079">
        <v>2024</v>
      </c>
      <c r="B5079" t="s">
        <v>5876</v>
      </c>
      <c r="C5079">
        <v>74</v>
      </c>
      <c r="D5079">
        <v>2</v>
      </c>
      <c r="E5079">
        <v>2</v>
      </c>
      <c r="F5079" t="s">
        <v>354</v>
      </c>
      <c r="G5079" t="s">
        <v>6686</v>
      </c>
      <c r="H5079">
        <v>7</v>
      </c>
      <c r="I5079">
        <v>102086</v>
      </c>
      <c r="J5079">
        <v>4</v>
      </c>
      <c r="K5079" t="s">
        <v>7336</v>
      </c>
      <c r="L5079">
        <v>0</v>
      </c>
      <c r="M5079" t="s">
        <v>5520</v>
      </c>
      <c r="N5079">
        <v>6881.99</v>
      </c>
      <c r="O5079">
        <v>4972.2</v>
      </c>
      <c r="P5079">
        <v>0</v>
      </c>
      <c r="Q5079">
        <v>501</v>
      </c>
      <c r="R5079">
        <v>0</v>
      </c>
      <c r="S5079">
        <v>11353.19</v>
      </c>
    </row>
    <row r="5080" spans="1:19" x14ac:dyDescent="0.35">
      <c r="A5080">
        <v>2024</v>
      </c>
      <c r="B5080" t="s">
        <v>5876</v>
      </c>
      <c r="C5080">
        <v>74</v>
      </c>
      <c r="D5080">
        <v>2</v>
      </c>
      <c r="E5080">
        <v>3</v>
      </c>
      <c r="F5080" t="s">
        <v>798</v>
      </c>
      <c r="G5080" t="s">
        <v>6098</v>
      </c>
      <c r="H5080">
        <v>7</v>
      </c>
      <c r="I5080">
        <v>102086</v>
      </c>
      <c r="J5080">
        <v>7</v>
      </c>
      <c r="K5080" t="s">
        <v>7336</v>
      </c>
      <c r="L5080">
        <v>0</v>
      </c>
      <c r="M5080" t="s">
        <v>5520</v>
      </c>
      <c r="N5080">
        <v>19312.25</v>
      </c>
      <c r="O5080">
        <v>5179.97</v>
      </c>
      <c r="P5080">
        <v>0</v>
      </c>
      <c r="Q5080">
        <v>3253.83</v>
      </c>
      <c r="R5080">
        <v>0</v>
      </c>
      <c r="S5080">
        <v>21238.39</v>
      </c>
    </row>
    <row r="5081" spans="1:19" x14ac:dyDescent="0.35">
      <c r="A5081">
        <v>2024</v>
      </c>
      <c r="B5081" t="s">
        <v>5876</v>
      </c>
      <c r="C5081">
        <v>74</v>
      </c>
      <c r="D5081">
        <v>2</v>
      </c>
      <c r="E5081">
        <v>4</v>
      </c>
      <c r="F5081" t="s">
        <v>799</v>
      </c>
      <c r="G5081" t="s">
        <v>5877</v>
      </c>
      <c r="H5081">
        <v>7</v>
      </c>
      <c r="I5081">
        <v>102086</v>
      </c>
      <c r="J5081">
        <v>4</v>
      </c>
      <c r="K5081" t="s">
        <v>7336</v>
      </c>
      <c r="L5081">
        <v>0</v>
      </c>
      <c r="M5081" t="s">
        <v>5520</v>
      </c>
      <c r="N5081">
        <v>33599.07</v>
      </c>
      <c r="O5081">
        <v>8022.31</v>
      </c>
      <c r="P5081">
        <v>0</v>
      </c>
      <c r="Q5081">
        <v>6603.79</v>
      </c>
      <c r="R5081">
        <v>0</v>
      </c>
      <c r="S5081">
        <v>35017.589999999997</v>
      </c>
    </row>
    <row r="5082" spans="1:19" x14ac:dyDescent="0.35">
      <c r="A5082">
        <v>2024</v>
      </c>
      <c r="B5082" t="s">
        <v>5876</v>
      </c>
      <c r="C5082">
        <v>74</v>
      </c>
      <c r="D5082">
        <v>2</v>
      </c>
      <c r="E5082">
        <v>5</v>
      </c>
      <c r="F5082" t="s">
        <v>369</v>
      </c>
      <c r="G5082" t="s">
        <v>6687</v>
      </c>
      <c r="H5082">
        <v>7</v>
      </c>
      <c r="I5082">
        <v>102086</v>
      </c>
      <c r="J5082">
        <v>3</v>
      </c>
      <c r="K5082" t="s">
        <v>7336</v>
      </c>
      <c r="L5082">
        <v>0</v>
      </c>
      <c r="M5082" t="s">
        <v>5520</v>
      </c>
      <c r="N5082">
        <v>52450.62</v>
      </c>
      <c r="O5082">
        <v>5426.09</v>
      </c>
      <c r="P5082">
        <v>0</v>
      </c>
      <c r="Q5082">
        <v>6474.45</v>
      </c>
      <c r="R5082">
        <v>0</v>
      </c>
      <c r="S5082">
        <v>51402.26</v>
      </c>
    </row>
    <row r="5083" spans="1:19" x14ac:dyDescent="0.35">
      <c r="A5083">
        <v>2024</v>
      </c>
      <c r="B5083" t="s">
        <v>5876</v>
      </c>
      <c r="C5083">
        <v>74</v>
      </c>
      <c r="D5083">
        <v>2</v>
      </c>
      <c r="E5083">
        <v>6</v>
      </c>
      <c r="F5083" t="s">
        <v>800</v>
      </c>
      <c r="G5083" t="s">
        <v>6688</v>
      </c>
      <c r="H5083">
        <v>7</v>
      </c>
      <c r="I5083">
        <v>102086</v>
      </c>
      <c r="J5083">
        <v>4</v>
      </c>
      <c r="K5083" t="s">
        <v>7336</v>
      </c>
      <c r="L5083">
        <v>0</v>
      </c>
      <c r="M5083" t="s">
        <v>5520</v>
      </c>
      <c r="N5083">
        <v>20806.63</v>
      </c>
      <c r="O5083">
        <v>976.98</v>
      </c>
      <c r="P5083">
        <v>0</v>
      </c>
      <c r="Q5083">
        <v>1026.21</v>
      </c>
      <c r="R5083">
        <v>0</v>
      </c>
      <c r="S5083">
        <v>20757.400000000001</v>
      </c>
    </row>
    <row r="5084" spans="1:19" x14ac:dyDescent="0.35">
      <c r="A5084">
        <v>2024</v>
      </c>
      <c r="B5084" t="s">
        <v>5876</v>
      </c>
      <c r="C5084">
        <v>74</v>
      </c>
      <c r="D5084">
        <v>2</v>
      </c>
      <c r="E5084">
        <v>7</v>
      </c>
      <c r="F5084" t="s">
        <v>300</v>
      </c>
      <c r="G5084" t="s">
        <v>6240</v>
      </c>
      <c r="H5084">
        <v>7</v>
      </c>
      <c r="I5084">
        <v>102086</v>
      </c>
      <c r="J5084">
        <v>5</v>
      </c>
      <c r="K5084" t="s">
        <v>7336</v>
      </c>
      <c r="L5084">
        <v>0</v>
      </c>
      <c r="M5084" t="s">
        <v>5520</v>
      </c>
      <c r="N5084">
        <v>22589.85</v>
      </c>
      <c r="O5084">
        <v>5420.81</v>
      </c>
      <c r="P5084">
        <v>0</v>
      </c>
      <c r="Q5084">
        <v>2528.63</v>
      </c>
      <c r="R5084">
        <v>0</v>
      </c>
      <c r="S5084">
        <v>25482.03</v>
      </c>
    </row>
    <row r="5085" spans="1:19" x14ac:dyDescent="0.35">
      <c r="A5085">
        <v>2024</v>
      </c>
      <c r="B5085" t="s">
        <v>5876</v>
      </c>
      <c r="C5085">
        <v>74</v>
      </c>
      <c r="D5085">
        <v>2</v>
      </c>
      <c r="E5085">
        <v>9</v>
      </c>
      <c r="F5085" t="s">
        <v>377</v>
      </c>
      <c r="G5085" t="s">
        <v>6504</v>
      </c>
      <c r="H5085">
        <v>7</v>
      </c>
      <c r="I5085">
        <v>102086</v>
      </c>
      <c r="J5085">
        <v>102086</v>
      </c>
      <c r="K5085" t="s">
        <v>7336</v>
      </c>
      <c r="L5085">
        <v>0</v>
      </c>
      <c r="M5085" t="s">
        <v>5520</v>
      </c>
      <c r="N5085">
        <v>263610.68</v>
      </c>
      <c r="O5085">
        <v>62969.42</v>
      </c>
      <c r="P5085">
        <v>0</v>
      </c>
      <c r="Q5085">
        <v>29575.63</v>
      </c>
      <c r="R5085">
        <v>0</v>
      </c>
      <c r="S5085">
        <v>297004.46999999997</v>
      </c>
    </row>
    <row r="5086" spans="1:19" x14ac:dyDescent="0.35">
      <c r="A5086">
        <v>2024</v>
      </c>
      <c r="B5086" t="s">
        <v>6099</v>
      </c>
      <c r="C5086">
        <v>75</v>
      </c>
      <c r="D5086">
        <v>2</v>
      </c>
      <c r="E5086">
        <v>1</v>
      </c>
      <c r="F5086" t="s">
        <v>802</v>
      </c>
      <c r="G5086" t="s">
        <v>7083</v>
      </c>
      <c r="H5086">
        <v>7</v>
      </c>
      <c r="I5086">
        <v>102086</v>
      </c>
      <c r="J5086">
        <v>840</v>
      </c>
      <c r="K5086" t="s">
        <v>7337</v>
      </c>
      <c r="L5086">
        <v>0</v>
      </c>
      <c r="M5086" t="s">
        <v>5520</v>
      </c>
      <c r="N5086">
        <v>59560.31</v>
      </c>
      <c r="O5086">
        <v>11543.8</v>
      </c>
      <c r="P5086">
        <v>0</v>
      </c>
      <c r="Q5086">
        <v>5674.32</v>
      </c>
      <c r="R5086">
        <v>0</v>
      </c>
      <c r="S5086">
        <v>65429.79</v>
      </c>
    </row>
    <row r="5087" spans="1:19" x14ac:dyDescent="0.35">
      <c r="A5087">
        <v>2024</v>
      </c>
      <c r="B5087" t="s">
        <v>6099</v>
      </c>
      <c r="C5087">
        <v>75</v>
      </c>
      <c r="D5087">
        <v>2</v>
      </c>
      <c r="E5087">
        <v>2</v>
      </c>
      <c r="F5087" t="s">
        <v>391</v>
      </c>
      <c r="G5087" t="s">
        <v>6100</v>
      </c>
      <c r="H5087">
        <v>7</v>
      </c>
      <c r="I5087">
        <v>102086</v>
      </c>
      <c r="J5087">
        <v>840</v>
      </c>
      <c r="K5087" t="s">
        <v>7336</v>
      </c>
      <c r="L5087">
        <v>0</v>
      </c>
      <c r="M5087" t="s">
        <v>5520</v>
      </c>
      <c r="N5087">
        <v>6558.73</v>
      </c>
      <c r="O5087">
        <v>4714.5</v>
      </c>
      <c r="P5087">
        <v>0</v>
      </c>
      <c r="Q5087">
        <v>523.5</v>
      </c>
      <c r="R5087">
        <v>0</v>
      </c>
      <c r="S5087">
        <v>10749.73</v>
      </c>
    </row>
    <row r="5088" spans="1:19" x14ac:dyDescent="0.35">
      <c r="A5088">
        <v>2024</v>
      </c>
      <c r="B5088" t="s">
        <v>6099</v>
      </c>
      <c r="C5088">
        <v>75</v>
      </c>
      <c r="D5088">
        <v>2</v>
      </c>
      <c r="E5088">
        <v>3</v>
      </c>
      <c r="F5088" t="s">
        <v>588</v>
      </c>
      <c r="G5088" t="s">
        <v>6489</v>
      </c>
      <c r="H5088">
        <v>7</v>
      </c>
      <c r="I5088">
        <v>102086</v>
      </c>
      <c r="J5088">
        <v>4557</v>
      </c>
      <c r="K5088" t="s">
        <v>7336</v>
      </c>
      <c r="L5088">
        <v>0</v>
      </c>
      <c r="M5088" t="s">
        <v>5520</v>
      </c>
      <c r="N5088">
        <v>13652.08</v>
      </c>
      <c r="O5088">
        <v>0</v>
      </c>
      <c r="P5088">
        <v>0</v>
      </c>
      <c r="Q5088">
        <v>0</v>
      </c>
      <c r="R5088">
        <v>0</v>
      </c>
      <c r="S5088">
        <v>13652.08</v>
      </c>
    </row>
    <row r="5089" spans="1:19" x14ac:dyDescent="0.35">
      <c r="A5089">
        <v>2024</v>
      </c>
      <c r="B5089" t="s">
        <v>6099</v>
      </c>
      <c r="C5089">
        <v>75</v>
      </c>
      <c r="D5089">
        <v>2</v>
      </c>
      <c r="E5089">
        <v>4</v>
      </c>
      <c r="F5089" t="s">
        <v>300</v>
      </c>
      <c r="G5089" t="s">
        <v>6689</v>
      </c>
      <c r="H5089">
        <v>7</v>
      </c>
      <c r="I5089">
        <v>102086</v>
      </c>
      <c r="J5089">
        <v>5</v>
      </c>
      <c r="K5089" t="s">
        <v>7336</v>
      </c>
      <c r="L5089">
        <v>0</v>
      </c>
      <c r="M5089" t="s">
        <v>5520</v>
      </c>
      <c r="N5089">
        <v>9879.5300000000007</v>
      </c>
      <c r="O5089">
        <v>1735.59</v>
      </c>
      <c r="P5089">
        <v>0</v>
      </c>
      <c r="Q5089">
        <v>1507.47</v>
      </c>
      <c r="R5089">
        <v>0</v>
      </c>
      <c r="S5089">
        <v>10107.65</v>
      </c>
    </row>
    <row r="5090" spans="1:19" x14ac:dyDescent="0.35">
      <c r="A5090">
        <v>2024</v>
      </c>
      <c r="B5090" t="s">
        <v>6099</v>
      </c>
      <c r="C5090">
        <v>75</v>
      </c>
      <c r="D5090">
        <v>2</v>
      </c>
      <c r="E5090">
        <v>5</v>
      </c>
      <c r="F5090" t="s">
        <v>803</v>
      </c>
      <c r="G5090" t="s">
        <v>6755</v>
      </c>
      <c r="H5090">
        <v>7</v>
      </c>
      <c r="I5090">
        <v>102086</v>
      </c>
      <c r="J5090">
        <v>840</v>
      </c>
      <c r="K5090" t="s">
        <v>7337</v>
      </c>
      <c r="L5090">
        <v>0</v>
      </c>
      <c r="M5090" t="s">
        <v>5520</v>
      </c>
      <c r="N5090">
        <v>6830.42</v>
      </c>
      <c r="O5090">
        <v>47328.34</v>
      </c>
      <c r="P5090">
        <v>0</v>
      </c>
      <c r="Q5090">
        <v>12515.77</v>
      </c>
      <c r="R5090">
        <v>0</v>
      </c>
      <c r="S5090">
        <v>41642.99</v>
      </c>
    </row>
    <row r="5091" spans="1:19" x14ac:dyDescent="0.35">
      <c r="A5091">
        <v>2024</v>
      </c>
      <c r="B5091" t="s">
        <v>6099</v>
      </c>
      <c r="C5091">
        <v>75</v>
      </c>
      <c r="D5091">
        <v>2</v>
      </c>
      <c r="E5091">
        <v>6</v>
      </c>
      <c r="F5091" t="s">
        <v>515</v>
      </c>
      <c r="G5091" t="s">
        <v>6101</v>
      </c>
      <c r="H5091">
        <v>7</v>
      </c>
      <c r="I5091">
        <v>102086</v>
      </c>
      <c r="J5091">
        <v>840</v>
      </c>
      <c r="K5091" t="s">
        <v>7337</v>
      </c>
      <c r="L5091">
        <v>0</v>
      </c>
      <c r="M5091" t="s">
        <v>5520</v>
      </c>
      <c r="N5091">
        <v>34158.43</v>
      </c>
      <c r="O5091">
        <v>4104.74</v>
      </c>
      <c r="P5091">
        <v>0</v>
      </c>
      <c r="Q5091">
        <v>200</v>
      </c>
      <c r="R5091">
        <v>0</v>
      </c>
      <c r="S5091">
        <v>38063.17</v>
      </c>
    </row>
    <row r="5092" spans="1:19" x14ac:dyDescent="0.35">
      <c r="A5092">
        <v>2024</v>
      </c>
      <c r="B5092" t="s">
        <v>6099</v>
      </c>
      <c r="C5092">
        <v>75</v>
      </c>
      <c r="D5092">
        <v>2</v>
      </c>
      <c r="E5092">
        <v>7</v>
      </c>
      <c r="F5092" t="s">
        <v>804</v>
      </c>
      <c r="G5092" t="s">
        <v>6102</v>
      </c>
      <c r="H5092">
        <v>7</v>
      </c>
      <c r="I5092">
        <v>102086</v>
      </c>
      <c r="J5092">
        <v>6</v>
      </c>
      <c r="K5092" t="s">
        <v>7336</v>
      </c>
      <c r="L5092">
        <v>0</v>
      </c>
      <c r="M5092" t="s">
        <v>5520</v>
      </c>
      <c r="N5092">
        <v>26837.15</v>
      </c>
      <c r="O5092">
        <v>2495.73</v>
      </c>
      <c r="P5092">
        <v>0</v>
      </c>
      <c r="Q5092">
        <v>1434.55</v>
      </c>
      <c r="R5092">
        <v>0</v>
      </c>
      <c r="S5092">
        <v>27898.33</v>
      </c>
    </row>
    <row r="5093" spans="1:19" x14ac:dyDescent="0.35">
      <c r="A5093">
        <v>2024</v>
      </c>
      <c r="B5093" t="s">
        <v>6099</v>
      </c>
      <c r="C5093">
        <v>75</v>
      </c>
      <c r="D5093">
        <v>2</v>
      </c>
      <c r="E5093">
        <v>8</v>
      </c>
      <c r="F5093" t="s">
        <v>125</v>
      </c>
      <c r="G5093" t="s">
        <v>6103</v>
      </c>
      <c r="H5093">
        <v>7</v>
      </c>
      <c r="I5093">
        <v>102086</v>
      </c>
      <c r="J5093">
        <v>8</v>
      </c>
      <c r="K5093" t="s">
        <v>7336</v>
      </c>
      <c r="L5093">
        <v>0</v>
      </c>
      <c r="M5093" t="s">
        <v>5520</v>
      </c>
      <c r="N5093">
        <v>10973.3</v>
      </c>
      <c r="O5093">
        <v>7220.43</v>
      </c>
      <c r="P5093">
        <v>0</v>
      </c>
      <c r="Q5093">
        <v>5051.1400000000003</v>
      </c>
      <c r="R5093">
        <v>0</v>
      </c>
      <c r="S5093">
        <v>13142.59</v>
      </c>
    </row>
    <row r="5094" spans="1:19" x14ac:dyDescent="0.35">
      <c r="A5094">
        <v>2024</v>
      </c>
      <c r="B5094" t="s">
        <v>6099</v>
      </c>
      <c r="C5094">
        <v>75</v>
      </c>
      <c r="D5094">
        <v>2</v>
      </c>
      <c r="E5094">
        <v>9</v>
      </c>
      <c r="F5094" t="s">
        <v>351</v>
      </c>
      <c r="G5094" t="s">
        <v>6104</v>
      </c>
      <c r="H5094">
        <v>7</v>
      </c>
      <c r="I5094">
        <v>102086</v>
      </c>
      <c r="J5094">
        <v>6</v>
      </c>
      <c r="K5094" t="s">
        <v>7336</v>
      </c>
      <c r="L5094">
        <v>0</v>
      </c>
      <c r="M5094" t="s">
        <v>5520</v>
      </c>
      <c r="N5094">
        <v>97243.5</v>
      </c>
      <c r="O5094">
        <v>12637.27</v>
      </c>
      <c r="P5094">
        <v>0</v>
      </c>
      <c r="Q5094">
        <v>6064.12</v>
      </c>
      <c r="R5094">
        <v>0</v>
      </c>
      <c r="S5094">
        <v>103816.65</v>
      </c>
    </row>
    <row r="5095" spans="1:19" x14ac:dyDescent="0.35">
      <c r="A5095">
        <v>2024</v>
      </c>
      <c r="B5095" t="s">
        <v>5758</v>
      </c>
      <c r="C5095">
        <v>76</v>
      </c>
      <c r="D5095">
        <v>2</v>
      </c>
      <c r="E5095">
        <v>1</v>
      </c>
      <c r="F5095" t="s">
        <v>805</v>
      </c>
      <c r="G5095" t="s">
        <v>6690</v>
      </c>
      <c r="H5095">
        <v>7</v>
      </c>
      <c r="I5095">
        <v>102086</v>
      </c>
      <c r="J5095">
        <v>5</v>
      </c>
      <c r="K5095" t="s">
        <v>7336</v>
      </c>
      <c r="L5095">
        <v>0</v>
      </c>
      <c r="M5095" t="s">
        <v>5520</v>
      </c>
      <c r="N5095">
        <v>37721.839999999997</v>
      </c>
      <c r="O5095">
        <v>0</v>
      </c>
      <c r="P5095">
        <v>0</v>
      </c>
      <c r="Q5095">
        <v>2507.34</v>
      </c>
      <c r="R5095">
        <v>0</v>
      </c>
      <c r="S5095">
        <v>35214.5</v>
      </c>
    </row>
    <row r="5096" spans="1:19" x14ac:dyDescent="0.35">
      <c r="A5096">
        <v>2024</v>
      </c>
      <c r="B5096" t="s">
        <v>5758</v>
      </c>
      <c r="C5096">
        <v>76</v>
      </c>
      <c r="D5096">
        <v>2</v>
      </c>
      <c r="E5096">
        <v>2</v>
      </c>
      <c r="F5096" t="s">
        <v>806</v>
      </c>
      <c r="G5096" t="s">
        <v>6691</v>
      </c>
      <c r="H5096">
        <v>7</v>
      </c>
      <c r="I5096">
        <v>102086</v>
      </c>
      <c r="J5096">
        <v>5</v>
      </c>
      <c r="K5096" t="s">
        <v>7336</v>
      </c>
      <c r="L5096">
        <v>0</v>
      </c>
      <c r="M5096" t="s">
        <v>5520</v>
      </c>
      <c r="N5096">
        <v>4072.99</v>
      </c>
      <c r="O5096">
        <v>8540.5499999999993</v>
      </c>
      <c r="P5096">
        <v>0</v>
      </c>
      <c r="Q5096">
        <v>4733.16</v>
      </c>
      <c r="R5096">
        <v>0</v>
      </c>
      <c r="S5096">
        <v>7880.38</v>
      </c>
    </row>
    <row r="5097" spans="1:19" x14ac:dyDescent="0.35">
      <c r="A5097">
        <v>2024</v>
      </c>
      <c r="B5097" t="s">
        <v>5758</v>
      </c>
      <c r="C5097">
        <v>76</v>
      </c>
      <c r="D5097">
        <v>2</v>
      </c>
      <c r="E5097">
        <v>3</v>
      </c>
      <c r="F5097" t="s">
        <v>300</v>
      </c>
      <c r="G5097" t="s">
        <v>6692</v>
      </c>
      <c r="H5097">
        <v>7</v>
      </c>
      <c r="I5097">
        <v>102086</v>
      </c>
      <c r="J5097">
        <v>5</v>
      </c>
      <c r="K5097" t="s">
        <v>7336</v>
      </c>
      <c r="L5097">
        <v>0</v>
      </c>
      <c r="M5097" t="s">
        <v>5520</v>
      </c>
      <c r="N5097">
        <v>40241.25</v>
      </c>
      <c r="O5097">
        <v>9247.4699999999993</v>
      </c>
      <c r="P5097">
        <v>0</v>
      </c>
      <c r="Q5097">
        <v>1979.38</v>
      </c>
      <c r="R5097">
        <v>0</v>
      </c>
      <c r="S5097">
        <v>47509.34</v>
      </c>
    </row>
    <row r="5098" spans="1:19" x14ac:dyDescent="0.35">
      <c r="A5098">
        <v>2024</v>
      </c>
      <c r="B5098" t="s">
        <v>5758</v>
      </c>
      <c r="C5098">
        <v>76</v>
      </c>
      <c r="D5098">
        <v>2</v>
      </c>
      <c r="E5098">
        <v>4</v>
      </c>
      <c r="F5098" t="s">
        <v>807</v>
      </c>
      <c r="G5098" t="s">
        <v>6693</v>
      </c>
      <c r="H5098">
        <v>7</v>
      </c>
      <c r="I5098">
        <v>102086</v>
      </c>
      <c r="J5098">
        <v>102086</v>
      </c>
      <c r="K5098" t="s">
        <v>7336</v>
      </c>
      <c r="L5098">
        <v>0</v>
      </c>
      <c r="M5098" t="s">
        <v>5520</v>
      </c>
      <c r="N5098">
        <v>190251.08</v>
      </c>
      <c r="O5098">
        <v>30293.3</v>
      </c>
      <c r="P5098">
        <v>0</v>
      </c>
      <c r="Q5098">
        <v>15760.32</v>
      </c>
      <c r="R5098">
        <v>0</v>
      </c>
      <c r="S5098">
        <v>204784.06</v>
      </c>
    </row>
    <row r="5099" spans="1:19" x14ac:dyDescent="0.35">
      <c r="A5099">
        <v>2024</v>
      </c>
      <c r="B5099" t="s">
        <v>5758</v>
      </c>
      <c r="C5099">
        <v>76</v>
      </c>
      <c r="D5099">
        <v>2</v>
      </c>
      <c r="E5099">
        <v>5</v>
      </c>
      <c r="F5099" t="s">
        <v>808</v>
      </c>
      <c r="G5099" t="s">
        <v>6694</v>
      </c>
      <c r="H5099">
        <v>7</v>
      </c>
      <c r="I5099">
        <v>102086</v>
      </c>
      <c r="J5099">
        <v>6</v>
      </c>
      <c r="K5099" t="s">
        <v>7336</v>
      </c>
      <c r="L5099">
        <v>0</v>
      </c>
      <c r="M5099" t="s">
        <v>5520</v>
      </c>
      <c r="N5099">
        <v>42064.17</v>
      </c>
      <c r="O5099">
        <v>7122.02</v>
      </c>
      <c r="P5099">
        <v>0</v>
      </c>
      <c r="Q5099">
        <v>3467.9</v>
      </c>
      <c r="R5099">
        <v>0</v>
      </c>
      <c r="S5099">
        <v>45718.29</v>
      </c>
    </row>
    <row r="5100" spans="1:19" x14ac:dyDescent="0.35">
      <c r="A5100">
        <v>2024</v>
      </c>
      <c r="B5100" t="s">
        <v>5758</v>
      </c>
      <c r="C5100">
        <v>76</v>
      </c>
      <c r="D5100">
        <v>2</v>
      </c>
      <c r="E5100">
        <v>6</v>
      </c>
      <c r="F5100" t="s">
        <v>809</v>
      </c>
      <c r="G5100" t="s">
        <v>6105</v>
      </c>
      <c r="H5100">
        <v>7</v>
      </c>
      <c r="I5100">
        <v>102086</v>
      </c>
      <c r="J5100">
        <v>7</v>
      </c>
      <c r="K5100" t="s">
        <v>7336</v>
      </c>
      <c r="L5100">
        <v>0</v>
      </c>
      <c r="M5100" t="s">
        <v>5520</v>
      </c>
      <c r="N5100">
        <v>23522.98</v>
      </c>
      <c r="O5100">
        <v>0</v>
      </c>
      <c r="P5100">
        <v>0</v>
      </c>
      <c r="Q5100">
        <v>3393.75</v>
      </c>
      <c r="R5100">
        <v>0</v>
      </c>
      <c r="S5100">
        <v>20129.23</v>
      </c>
    </row>
    <row r="5101" spans="1:19" x14ac:dyDescent="0.35">
      <c r="A5101">
        <v>2024</v>
      </c>
      <c r="B5101" t="s">
        <v>5758</v>
      </c>
      <c r="C5101">
        <v>76</v>
      </c>
      <c r="D5101">
        <v>2</v>
      </c>
      <c r="E5101">
        <v>7</v>
      </c>
      <c r="F5101" t="s">
        <v>331</v>
      </c>
      <c r="G5101" t="s">
        <v>5759</v>
      </c>
      <c r="H5101">
        <v>7</v>
      </c>
      <c r="I5101">
        <v>102086</v>
      </c>
      <c r="J5101">
        <v>6</v>
      </c>
      <c r="K5101" t="s">
        <v>7336</v>
      </c>
      <c r="L5101">
        <v>0</v>
      </c>
      <c r="M5101" t="s">
        <v>5520</v>
      </c>
      <c r="N5101">
        <v>560534.07999999996</v>
      </c>
      <c r="O5101">
        <v>25411.200000000001</v>
      </c>
      <c r="P5101">
        <v>0</v>
      </c>
      <c r="Q5101">
        <v>290875.12</v>
      </c>
      <c r="R5101">
        <v>0</v>
      </c>
      <c r="S5101">
        <v>295070.15999999997</v>
      </c>
    </row>
    <row r="5102" spans="1:19" x14ac:dyDescent="0.35">
      <c r="A5102">
        <v>2024</v>
      </c>
      <c r="B5102" t="s">
        <v>5758</v>
      </c>
      <c r="C5102">
        <v>76</v>
      </c>
      <c r="D5102">
        <v>2</v>
      </c>
      <c r="E5102">
        <v>8</v>
      </c>
      <c r="F5102" t="s">
        <v>412</v>
      </c>
      <c r="G5102" t="s">
        <v>6106</v>
      </c>
      <c r="H5102">
        <v>7</v>
      </c>
      <c r="I5102">
        <v>102086</v>
      </c>
      <c r="J5102">
        <v>6</v>
      </c>
      <c r="K5102" t="s">
        <v>7336</v>
      </c>
      <c r="L5102">
        <v>0</v>
      </c>
      <c r="M5102" t="s">
        <v>5520</v>
      </c>
      <c r="N5102">
        <v>40118.870000000003</v>
      </c>
      <c r="O5102">
        <v>0</v>
      </c>
      <c r="P5102">
        <v>0</v>
      </c>
      <c r="Q5102">
        <v>0</v>
      </c>
      <c r="R5102">
        <v>0</v>
      </c>
      <c r="S5102">
        <v>40118.870000000003</v>
      </c>
    </row>
    <row r="5103" spans="1:19" x14ac:dyDescent="0.35">
      <c r="A5103">
        <v>2024</v>
      </c>
      <c r="B5103" t="s">
        <v>5758</v>
      </c>
      <c r="C5103">
        <v>76</v>
      </c>
      <c r="D5103">
        <v>2</v>
      </c>
      <c r="E5103">
        <v>9</v>
      </c>
      <c r="F5103" t="s">
        <v>566</v>
      </c>
      <c r="G5103" t="s">
        <v>6695</v>
      </c>
      <c r="H5103">
        <v>7</v>
      </c>
      <c r="I5103">
        <v>102086</v>
      </c>
      <c r="J5103">
        <v>4</v>
      </c>
      <c r="K5103" t="s">
        <v>7336</v>
      </c>
      <c r="L5103">
        <v>0</v>
      </c>
      <c r="M5103" t="s">
        <v>5520</v>
      </c>
      <c r="N5103">
        <v>22946.63</v>
      </c>
      <c r="O5103">
        <v>12304.39</v>
      </c>
      <c r="P5103">
        <v>0</v>
      </c>
      <c r="Q5103">
        <v>2733.29</v>
      </c>
      <c r="R5103">
        <v>0</v>
      </c>
      <c r="S5103">
        <v>32517.73</v>
      </c>
    </row>
    <row r="5104" spans="1:19" x14ac:dyDescent="0.35">
      <c r="A5104">
        <v>2024</v>
      </c>
      <c r="B5104" t="s">
        <v>5758</v>
      </c>
      <c r="C5104">
        <v>76</v>
      </c>
      <c r="D5104">
        <v>2</v>
      </c>
      <c r="E5104">
        <v>10</v>
      </c>
      <c r="F5104" t="s">
        <v>690</v>
      </c>
      <c r="G5104" t="s">
        <v>6696</v>
      </c>
      <c r="H5104">
        <v>7</v>
      </c>
      <c r="I5104">
        <v>102086</v>
      </c>
      <c r="J5104">
        <v>5</v>
      </c>
      <c r="K5104" t="s">
        <v>7336</v>
      </c>
      <c r="L5104">
        <v>0</v>
      </c>
      <c r="M5104" t="s">
        <v>5520</v>
      </c>
      <c r="N5104">
        <v>6013.08</v>
      </c>
      <c r="O5104">
        <v>2707.57</v>
      </c>
      <c r="P5104">
        <v>0</v>
      </c>
      <c r="Q5104">
        <v>3203.07</v>
      </c>
      <c r="R5104">
        <v>0</v>
      </c>
      <c r="S5104">
        <v>5517.58</v>
      </c>
    </row>
    <row r="5105" spans="1:19" x14ac:dyDescent="0.35">
      <c r="A5105">
        <v>2024</v>
      </c>
      <c r="B5105" t="s">
        <v>5758</v>
      </c>
      <c r="C5105">
        <v>76</v>
      </c>
      <c r="D5105">
        <v>2</v>
      </c>
      <c r="E5105">
        <v>11</v>
      </c>
      <c r="F5105" t="s">
        <v>810</v>
      </c>
      <c r="G5105" t="s">
        <v>6107</v>
      </c>
      <c r="H5105">
        <v>7</v>
      </c>
      <c r="I5105">
        <v>102086</v>
      </c>
      <c r="J5105">
        <v>8</v>
      </c>
      <c r="K5105" t="s">
        <v>7336</v>
      </c>
      <c r="L5105">
        <v>0</v>
      </c>
      <c r="M5105" t="s">
        <v>5520</v>
      </c>
      <c r="N5105">
        <v>15747.46</v>
      </c>
      <c r="O5105">
        <v>12867.25</v>
      </c>
      <c r="P5105">
        <v>0</v>
      </c>
      <c r="Q5105">
        <v>9378.85</v>
      </c>
      <c r="R5105">
        <v>0</v>
      </c>
      <c r="S5105">
        <v>19235.86</v>
      </c>
    </row>
    <row r="5106" spans="1:19" x14ac:dyDescent="0.35">
      <c r="A5106">
        <v>2024</v>
      </c>
      <c r="B5106" t="s">
        <v>5758</v>
      </c>
      <c r="C5106">
        <v>76</v>
      </c>
      <c r="D5106">
        <v>2</v>
      </c>
      <c r="E5106">
        <v>12</v>
      </c>
      <c r="F5106" t="s">
        <v>417</v>
      </c>
      <c r="G5106" t="s">
        <v>6697</v>
      </c>
      <c r="H5106">
        <v>7</v>
      </c>
      <c r="I5106">
        <v>102086</v>
      </c>
      <c r="J5106">
        <v>5</v>
      </c>
      <c r="K5106" t="s">
        <v>7336</v>
      </c>
      <c r="L5106">
        <v>0</v>
      </c>
      <c r="M5106" t="s">
        <v>5520</v>
      </c>
      <c r="N5106">
        <v>15442.33</v>
      </c>
      <c r="O5106">
        <v>457.06</v>
      </c>
      <c r="P5106">
        <v>0</v>
      </c>
      <c r="Q5106">
        <v>186</v>
      </c>
      <c r="R5106">
        <v>0</v>
      </c>
      <c r="S5106">
        <v>15713.39</v>
      </c>
    </row>
    <row r="5107" spans="1:19" x14ac:dyDescent="0.35">
      <c r="A5107">
        <v>2024</v>
      </c>
      <c r="B5107" t="s">
        <v>5770</v>
      </c>
      <c r="C5107">
        <v>77</v>
      </c>
      <c r="D5107">
        <v>2</v>
      </c>
      <c r="E5107">
        <v>1</v>
      </c>
      <c r="F5107" t="s">
        <v>521</v>
      </c>
      <c r="G5107" t="s">
        <v>7095</v>
      </c>
      <c r="H5107">
        <v>7</v>
      </c>
      <c r="I5107">
        <v>102086</v>
      </c>
      <c r="J5107">
        <v>4</v>
      </c>
      <c r="K5107" t="s">
        <v>7336</v>
      </c>
      <c r="L5107">
        <v>0</v>
      </c>
      <c r="M5107" t="s">
        <v>5520</v>
      </c>
      <c r="N5107">
        <v>35914.33</v>
      </c>
      <c r="O5107">
        <v>0</v>
      </c>
      <c r="P5107">
        <v>0</v>
      </c>
      <c r="Q5107">
        <v>15649.69</v>
      </c>
      <c r="R5107">
        <v>0</v>
      </c>
      <c r="S5107">
        <v>20264.64</v>
      </c>
    </row>
    <row r="5108" spans="1:19" x14ac:dyDescent="0.35">
      <c r="A5108">
        <v>2024</v>
      </c>
      <c r="B5108" t="s">
        <v>5770</v>
      </c>
      <c r="C5108">
        <v>77</v>
      </c>
      <c r="D5108">
        <v>2</v>
      </c>
      <c r="E5108">
        <v>4</v>
      </c>
      <c r="F5108" t="s">
        <v>813</v>
      </c>
      <c r="G5108" t="s">
        <v>6108</v>
      </c>
      <c r="H5108">
        <v>7</v>
      </c>
      <c r="I5108">
        <v>102086</v>
      </c>
      <c r="J5108">
        <v>6</v>
      </c>
      <c r="K5108" t="s">
        <v>7336</v>
      </c>
      <c r="L5108">
        <v>0</v>
      </c>
      <c r="M5108" t="s">
        <v>5520</v>
      </c>
      <c r="N5108">
        <v>26132.28</v>
      </c>
      <c r="O5108">
        <v>3551.6</v>
      </c>
      <c r="P5108">
        <v>0</v>
      </c>
      <c r="Q5108">
        <v>7549.43</v>
      </c>
      <c r="R5108">
        <v>0</v>
      </c>
      <c r="S5108">
        <v>22134.45</v>
      </c>
    </row>
    <row r="5109" spans="1:19" x14ac:dyDescent="0.35">
      <c r="A5109">
        <v>2024</v>
      </c>
      <c r="B5109" t="s">
        <v>5770</v>
      </c>
      <c r="C5109">
        <v>77</v>
      </c>
      <c r="D5109">
        <v>2</v>
      </c>
      <c r="E5109">
        <v>5</v>
      </c>
      <c r="F5109" t="s">
        <v>814</v>
      </c>
      <c r="G5109" t="s">
        <v>6109</v>
      </c>
      <c r="H5109">
        <v>7</v>
      </c>
      <c r="I5109">
        <v>102086</v>
      </c>
      <c r="J5109">
        <v>840</v>
      </c>
      <c r="K5109" t="s">
        <v>7337</v>
      </c>
      <c r="L5109">
        <v>0</v>
      </c>
      <c r="M5109" t="s">
        <v>5520</v>
      </c>
      <c r="N5109">
        <v>68834.58</v>
      </c>
      <c r="O5109">
        <v>11955.64</v>
      </c>
      <c r="P5109">
        <v>0</v>
      </c>
      <c r="Q5109">
        <v>9887.44</v>
      </c>
      <c r="R5109">
        <v>0</v>
      </c>
      <c r="S5109">
        <v>70902.78</v>
      </c>
    </row>
    <row r="5110" spans="1:19" x14ac:dyDescent="0.35">
      <c r="A5110">
        <v>2024</v>
      </c>
      <c r="B5110" t="s">
        <v>5770</v>
      </c>
      <c r="C5110">
        <v>77</v>
      </c>
      <c r="D5110">
        <v>2</v>
      </c>
      <c r="E5110">
        <v>6</v>
      </c>
      <c r="F5110" t="s">
        <v>564</v>
      </c>
      <c r="G5110" t="s">
        <v>6241</v>
      </c>
      <c r="H5110">
        <v>7</v>
      </c>
      <c r="I5110">
        <v>102086</v>
      </c>
      <c r="J5110">
        <v>840</v>
      </c>
      <c r="K5110" t="s">
        <v>7337</v>
      </c>
      <c r="L5110">
        <v>0</v>
      </c>
      <c r="M5110" t="s">
        <v>5520</v>
      </c>
      <c r="N5110">
        <v>99926.61</v>
      </c>
      <c r="O5110">
        <v>46733.23</v>
      </c>
      <c r="P5110">
        <v>0</v>
      </c>
      <c r="Q5110">
        <v>23188.95</v>
      </c>
      <c r="R5110">
        <v>0</v>
      </c>
      <c r="S5110">
        <v>123470.89</v>
      </c>
    </row>
    <row r="5111" spans="1:19" x14ac:dyDescent="0.35">
      <c r="A5111">
        <v>2024</v>
      </c>
      <c r="B5111" t="s">
        <v>5770</v>
      </c>
      <c r="C5111">
        <v>77</v>
      </c>
      <c r="D5111">
        <v>2</v>
      </c>
      <c r="E5111">
        <v>9</v>
      </c>
      <c r="F5111" t="s">
        <v>815</v>
      </c>
      <c r="G5111" t="s">
        <v>5771</v>
      </c>
      <c r="H5111">
        <v>7</v>
      </c>
      <c r="I5111">
        <v>102086</v>
      </c>
      <c r="J5111">
        <v>840</v>
      </c>
      <c r="K5111" t="s">
        <v>7337</v>
      </c>
      <c r="L5111">
        <v>0</v>
      </c>
      <c r="M5111" t="s">
        <v>5520</v>
      </c>
      <c r="N5111">
        <v>35056.81</v>
      </c>
      <c r="O5111">
        <v>0</v>
      </c>
      <c r="P5111">
        <v>0</v>
      </c>
      <c r="Q5111">
        <v>250</v>
      </c>
      <c r="R5111">
        <v>0</v>
      </c>
      <c r="S5111">
        <v>34806.81</v>
      </c>
    </row>
    <row r="5112" spans="1:19" x14ac:dyDescent="0.35">
      <c r="A5112">
        <v>2024</v>
      </c>
      <c r="B5112" t="s">
        <v>5581</v>
      </c>
      <c r="C5112">
        <v>78</v>
      </c>
      <c r="D5112">
        <v>2</v>
      </c>
      <c r="E5112">
        <v>1</v>
      </c>
      <c r="F5112" t="s">
        <v>816</v>
      </c>
      <c r="G5112" t="s">
        <v>6698</v>
      </c>
      <c r="H5112">
        <v>7</v>
      </c>
      <c r="I5112">
        <v>102086</v>
      </c>
      <c r="J5112">
        <v>6</v>
      </c>
      <c r="K5112" t="s">
        <v>7336</v>
      </c>
      <c r="L5112">
        <v>0</v>
      </c>
      <c r="M5112" t="s">
        <v>5520</v>
      </c>
      <c r="N5112">
        <v>7363.93</v>
      </c>
      <c r="O5112">
        <v>2609.9899999999998</v>
      </c>
      <c r="P5112">
        <v>0</v>
      </c>
      <c r="Q5112">
        <v>450</v>
      </c>
      <c r="R5112">
        <v>0</v>
      </c>
      <c r="S5112">
        <v>9523.92</v>
      </c>
    </row>
    <row r="5113" spans="1:19" x14ac:dyDescent="0.35">
      <c r="A5113">
        <v>2024</v>
      </c>
      <c r="B5113" t="s">
        <v>5581</v>
      </c>
      <c r="C5113">
        <v>78</v>
      </c>
      <c r="D5113">
        <v>2</v>
      </c>
      <c r="E5113">
        <v>2</v>
      </c>
      <c r="F5113" t="s">
        <v>817</v>
      </c>
      <c r="G5113" t="s">
        <v>5582</v>
      </c>
      <c r="H5113">
        <v>7</v>
      </c>
      <c r="I5113">
        <v>102086</v>
      </c>
      <c r="J5113">
        <v>5</v>
      </c>
      <c r="K5113" t="s">
        <v>7336</v>
      </c>
      <c r="L5113">
        <v>0</v>
      </c>
      <c r="M5113" t="s">
        <v>5520</v>
      </c>
      <c r="N5113">
        <v>10422.24</v>
      </c>
      <c r="O5113">
        <v>4701.28</v>
      </c>
      <c r="P5113">
        <v>0</v>
      </c>
      <c r="Q5113">
        <v>1457.33</v>
      </c>
      <c r="R5113">
        <v>0</v>
      </c>
      <c r="S5113">
        <v>13666.19</v>
      </c>
    </row>
    <row r="5114" spans="1:19" x14ac:dyDescent="0.35">
      <c r="A5114">
        <v>2024</v>
      </c>
      <c r="B5114" t="s">
        <v>5581</v>
      </c>
      <c r="C5114">
        <v>78</v>
      </c>
      <c r="D5114">
        <v>2</v>
      </c>
      <c r="E5114">
        <v>3</v>
      </c>
      <c r="F5114" t="s">
        <v>254</v>
      </c>
      <c r="G5114" t="s">
        <v>5584</v>
      </c>
      <c r="H5114">
        <v>7</v>
      </c>
      <c r="I5114">
        <v>102086</v>
      </c>
      <c r="J5114">
        <v>5</v>
      </c>
      <c r="K5114" t="s">
        <v>7336</v>
      </c>
      <c r="L5114">
        <v>0</v>
      </c>
      <c r="M5114" t="s">
        <v>5520</v>
      </c>
      <c r="N5114">
        <v>46229.87</v>
      </c>
      <c r="O5114">
        <v>26557.58</v>
      </c>
      <c r="P5114">
        <v>0</v>
      </c>
      <c r="Q5114">
        <v>26090.45</v>
      </c>
      <c r="R5114">
        <v>0</v>
      </c>
      <c r="S5114">
        <v>46697</v>
      </c>
    </row>
    <row r="5115" spans="1:19" x14ac:dyDescent="0.35">
      <c r="A5115">
        <v>2024</v>
      </c>
      <c r="B5115" t="s">
        <v>5581</v>
      </c>
      <c r="C5115">
        <v>78</v>
      </c>
      <c r="D5115">
        <v>2</v>
      </c>
      <c r="E5115">
        <v>4</v>
      </c>
      <c r="F5115" t="s">
        <v>331</v>
      </c>
      <c r="G5115" t="s">
        <v>5645</v>
      </c>
      <c r="H5115">
        <v>7</v>
      </c>
      <c r="I5115">
        <v>102086</v>
      </c>
      <c r="J5115">
        <v>6</v>
      </c>
      <c r="K5115" t="s">
        <v>7336</v>
      </c>
      <c r="L5115">
        <v>0</v>
      </c>
      <c r="M5115" t="s">
        <v>5520</v>
      </c>
      <c r="N5115">
        <v>12513.64</v>
      </c>
      <c r="O5115">
        <v>2031.33</v>
      </c>
      <c r="P5115">
        <v>0</v>
      </c>
      <c r="Q5115">
        <v>1300</v>
      </c>
      <c r="R5115">
        <v>0</v>
      </c>
      <c r="S5115">
        <v>13244.97</v>
      </c>
    </row>
    <row r="5116" spans="1:19" x14ac:dyDescent="0.35">
      <c r="A5116">
        <v>2024</v>
      </c>
      <c r="B5116" t="s">
        <v>5581</v>
      </c>
      <c r="C5116">
        <v>78</v>
      </c>
      <c r="D5116">
        <v>2</v>
      </c>
      <c r="E5116">
        <v>5</v>
      </c>
      <c r="F5116" t="s">
        <v>524</v>
      </c>
      <c r="G5116" t="s">
        <v>5647</v>
      </c>
      <c r="H5116">
        <v>7</v>
      </c>
      <c r="I5116">
        <v>102086</v>
      </c>
      <c r="J5116">
        <v>8</v>
      </c>
      <c r="K5116" t="s">
        <v>7336</v>
      </c>
      <c r="L5116">
        <v>0</v>
      </c>
      <c r="M5116" t="s">
        <v>5520</v>
      </c>
      <c r="N5116">
        <v>12937.69</v>
      </c>
      <c r="O5116">
        <v>3268.7</v>
      </c>
      <c r="P5116">
        <v>0</v>
      </c>
      <c r="Q5116">
        <v>2157.6</v>
      </c>
      <c r="R5116">
        <v>0</v>
      </c>
      <c r="S5116">
        <v>14048.79</v>
      </c>
    </row>
    <row r="5117" spans="1:19" x14ac:dyDescent="0.35">
      <c r="A5117">
        <v>2024</v>
      </c>
      <c r="B5117" t="s">
        <v>5581</v>
      </c>
      <c r="C5117">
        <v>78</v>
      </c>
      <c r="D5117">
        <v>2</v>
      </c>
      <c r="E5117">
        <v>6</v>
      </c>
      <c r="F5117" t="s">
        <v>417</v>
      </c>
      <c r="G5117" t="s">
        <v>5592</v>
      </c>
      <c r="H5117">
        <v>7</v>
      </c>
      <c r="I5117">
        <v>102086</v>
      </c>
      <c r="J5117">
        <v>6</v>
      </c>
      <c r="K5117" t="s">
        <v>7336</v>
      </c>
      <c r="L5117">
        <v>0</v>
      </c>
      <c r="M5117" t="s">
        <v>5520</v>
      </c>
      <c r="N5117">
        <v>36026.370000000003</v>
      </c>
      <c r="O5117">
        <v>12729.99</v>
      </c>
      <c r="P5117">
        <v>0</v>
      </c>
      <c r="Q5117">
        <v>4510.3100000000004</v>
      </c>
      <c r="R5117">
        <v>0</v>
      </c>
      <c r="S5117">
        <v>44246.05</v>
      </c>
    </row>
    <row r="5118" spans="1:19" x14ac:dyDescent="0.35">
      <c r="A5118">
        <v>2024</v>
      </c>
      <c r="B5118" t="s">
        <v>5578</v>
      </c>
      <c r="C5118">
        <v>79</v>
      </c>
      <c r="D5118">
        <v>2</v>
      </c>
      <c r="E5118">
        <v>1</v>
      </c>
      <c r="F5118" t="s">
        <v>554</v>
      </c>
      <c r="G5118" t="s">
        <v>5727</v>
      </c>
      <c r="H5118">
        <v>7</v>
      </c>
      <c r="I5118">
        <v>102086</v>
      </c>
      <c r="J5118">
        <v>840</v>
      </c>
      <c r="K5118" t="s">
        <v>7337</v>
      </c>
      <c r="L5118">
        <v>0</v>
      </c>
      <c r="M5118" t="s">
        <v>5520</v>
      </c>
      <c r="N5118">
        <v>218763.92</v>
      </c>
      <c r="O5118">
        <v>440976.92</v>
      </c>
      <c r="P5118">
        <v>0</v>
      </c>
      <c r="Q5118">
        <v>311105.88</v>
      </c>
      <c r="R5118">
        <v>0</v>
      </c>
      <c r="S5118">
        <v>348634.96</v>
      </c>
    </row>
    <row r="5119" spans="1:19" x14ac:dyDescent="0.35">
      <c r="A5119">
        <v>2024</v>
      </c>
      <c r="B5119" t="s">
        <v>5578</v>
      </c>
      <c r="C5119">
        <v>79</v>
      </c>
      <c r="D5119">
        <v>2</v>
      </c>
      <c r="E5119">
        <v>2</v>
      </c>
      <c r="F5119" t="s">
        <v>300</v>
      </c>
      <c r="G5119" t="s">
        <v>6242</v>
      </c>
      <c r="H5119">
        <v>7</v>
      </c>
      <c r="I5119">
        <v>102086</v>
      </c>
      <c r="J5119">
        <v>5</v>
      </c>
      <c r="K5119" t="s">
        <v>7336</v>
      </c>
      <c r="L5119">
        <v>0</v>
      </c>
      <c r="M5119" t="s">
        <v>5520</v>
      </c>
      <c r="N5119">
        <v>7453.88</v>
      </c>
      <c r="O5119">
        <v>4761.34</v>
      </c>
      <c r="P5119">
        <v>0</v>
      </c>
      <c r="Q5119">
        <v>0</v>
      </c>
      <c r="R5119">
        <v>0</v>
      </c>
      <c r="S5119">
        <v>12215.22</v>
      </c>
    </row>
    <row r="5120" spans="1:19" x14ac:dyDescent="0.35">
      <c r="A5120">
        <v>2024</v>
      </c>
      <c r="B5120" t="s">
        <v>5578</v>
      </c>
      <c r="C5120">
        <v>79</v>
      </c>
      <c r="D5120">
        <v>2</v>
      </c>
      <c r="E5120">
        <v>3</v>
      </c>
      <c r="F5120" t="s">
        <v>818</v>
      </c>
      <c r="G5120" t="s">
        <v>5750</v>
      </c>
      <c r="H5120">
        <v>7</v>
      </c>
      <c r="I5120">
        <v>102086</v>
      </c>
      <c r="J5120">
        <v>840</v>
      </c>
      <c r="K5120" t="s">
        <v>7336</v>
      </c>
      <c r="L5120">
        <v>0</v>
      </c>
      <c r="M5120" t="s">
        <v>5520</v>
      </c>
      <c r="N5120">
        <v>21309.88</v>
      </c>
      <c r="O5120">
        <v>2247.64</v>
      </c>
      <c r="P5120">
        <v>0</v>
      </c>
      <c r="Q5120">
        <v>3223.31</v>
      </c>
      <c r="R5120">
        <v>0</v>
      </c>
      <c r="S5120">
        <v>20334.21</v>
      </c>
    </row>
    <row r="5121" spans="1:19" x14ac:dyDescent="0.35">
      <c r="A5121">
        <v>2024</v>
      </c>
      <c r="B5121" t="s">
        <v>5578</v>
      </c>
      <c r="C5121">
        <v>79</v>
      </c>
      <c r="D5121">
        <v>2</v>
      </c>
      <c r="E5121">
        <v>4</v>
      </c>
      <c r="F5121" t="s">
        <v>327</v>
      </c>
      <c r="G5121" t="s">
        <v>6841</v>
      </c>
      <c r="H5121">
        <v>7</v>
      </c>
      <c r="I5121">
        <v>102086</v>
      </c>
      <c r="J5121">
        <v>5</v>
      </c>
      <c r="K5121" t="s">
        <v>7336</v>
      </c>
      <c r="L5121">
        <v>0</v>
      </c>
      <c r="M5121" t="s">
        <v>5520</v>
      </c>
      <c r="N5121">
        <v>14733.1</v>
      </c>
      <c r="O5121">
        <v>4354.1899999999996</v>
      </c>
      <c r="P5121">
        <v>0</v>
      </c>
      <c r="Q5121">
        <v>2000</v>
      </c>
      <c r="R5121">
        <v>0</v>
      </c>
      <c r="S5121">
        <v>17087.29</v>
      </c>
    </row>
    <row r="5122" spans="1:19" x14ac:dyDescent="0.35">
      <c r="A5122">
        <v>2024</v>
      </c>
      <c r="B5122" t="s">
        <v>5578</v>
      </c>
      <c r="C5122">
        <v>79</v>
      </c>
      <c r="D5122">
        <v>2</v>
      </c>
      <c r="E5122">
        <v>5</v>
      </c>
      <c r="F5122" t="s">
        <v>751</v>
      </c>
      <c r="G5122" t="s">
        <v>6110</v>
      </c>
      <c r="H5122">
        <v>7</v>
      </c>
      <c r="I5122">
        <v>102086</v>
      </c>
      <c r="J5122">
        <v>7</v>
      </c>
      <c r="K5122" t="s">
        <v>7336</v>
      </c>
      <c r="L5122">
        <v>0</v>
      </c>
      <c r="M5122" t="s">
        <v>5520</v>
      </c>
      <c r="N5122">
        <v>8263.8700000000008</v>
      </c>
      <c r="O5122">
        <v>3251.51</v>
      </c>
      <c r="P5122">
        <v>0</v>
      </c>
      <c r="Q5122">
        <v>3235.04</v>
      </c>
      <c r="R5122">
        <v>0</v>
      </c>
      <c r="S5122">
        <v>8280.34</v>
      </c>
    </row>
    <row r="5123" spans="1:19" x14ac:dyDescent="0.35">
      <c r="A5123">
        <v>2024</v>
      </c>
      <c r="B5123" t="s">
        <v>5578</v>
      </c>
      <c r="C5123">
        <v>79</v>
      </c>
      <c r="D5123">
        <v>2</v>
      </c>
      <c r="E5123">
        <v>6</v>
      </c>
      <c r="F5123" t="s">
        <v>819</v>
      </c>
      <c r="G5123" t="s">
        <v>6243</v>
      </c>
      <c r="H5123">
        <v>7</v>
      </c>
      <c r="I5123">
        <v>102086</v>
      </c>
      <c r="J5123">
        <v>840</v>
      </c>
      <c r="K5123" t="s">
        <v>7336</v>
      </c>
      <c r="L5123">
        <v>0</v>
      </c>
      <c r="M5123" t="s">
        <v>5520</v>
      </c>
      <c r="N5123">
        <v>25216.76</v>
      </c>
      <c r="O5123">
        <v>0</v>
      </c>
      <c r="P5123">
        <v>0</v>
      </c>
      <c r="Q5123">
        <v>1709.14</v>
      </c>
      <c r="R5123">
        <v>0</v>
      </c>
      <c r="S5123">
        <v>23507.62</v>
      </c>
    </row>
    <row r="5124" spans="1:19" x14ac:dyDescent="0.35">
      <c r="A5124">
        <v>2024</v>
      </c>
      <c r="B5124" t="s">
        <v>5578</v>
      </c>
      <c r="C5124">
        <v>79</v>
      </c>
      <c r="D5124">
        <v>2</v>
      </c>
      <c r="E5124">
        <v>7</v>
      </c>
      <c r="F5124" t="s">
        <v>671</v>
      </c>
      <c r="G5124" t="s">
        <v>6927</v>
      </c>
      <c r="H5124">
        <v>7</v>
      </c>
      <c r="I5124">
        <v>102086</v>
      </c>
      <c r="J5124">
        <v>840</v>
      </c>
      <c r="K5124" t="s">
        <v>7336</v>
      </c>
      <c r="L5124">
        <v>0</v>
      </c>
      <c r="M5124" t="s">
        <v>5520</v>
      </c>
      <c r="N5124">
        <v>11751.98</v>
      </c>
      <c r="O5124">
        <v>0</v>
      </c>
      <c r="P5124">
        <v>0</v>
      </c>
      <c r="Q5124">
        <v>43.78</v>
      </c>
      <c r="R5124">
        <v>0</v>
      </c>
      <c r="S5124">
        <v>11708.2</v>
      </c>
    </row>
    <row r="5125" spans="1:19" x14ac:dyDescent="0.35">
      <c r="A5125">
        <v>2024</v>
      </c>
      <c r="B5125" t="s">
        <v>5578</v>
      </c>
      <c r="C5125">
        <v>79</v>
      </c>
      <c r="D5125">
        <v>2</v>
      </c>
      <c r="E5125">
        <v>8</v>
      </c>
      <c r="F5125" t="s">
        <v>490</v>
      </c>
      <c r="G5125" t="s">
        <v>5579</v>
      </c>
      <c r="H5125">
        <v>7</v>
      </c>
      <c r="I5125">
        <v>102086</v>
      </c>
      <c r="J5125">
        <v>840</v>
      </c>
      <c r="K5125" t="s">
        <v>7337</v>
      </c>
      <c r="L5125">
        <v>0</v>
      </c>
      <c r="M5125" t="s">
        <v>5520</v>
      </c>
      <c r="N5125">
        <v>41527.440000000002</v>
      </c>
      <c r="O5125">
        <v>0</v>
      </c>
      <c r="P5125">
        <v>0</v>
      </c>
      <c r="Q5125">
        <v>14038.82</v>
      </c>
      <c r="R5125">
        <v>0</v>
      </c>
      <c r="S5125">
        <v>27488.62</v>
      </c>
    </row>
    <row r="5126" spans="1:19" x14ac:dyDescent="0.35">
      <c r="A5126">
        <v>2024</v>
      </c>
      <c r="B5126" t="s">
        <v>5578</v>
      </c>
      <c r="C5126">
        <v>79</v>
      </c>
      <c r="D5126">
        <v>2</v>
      </c>
      <c r="E5126">
        <v>9</v>
      </c>
      <c r="F5126" t="s">
        <v>278</v>
      </c>
      <c r="G5126" t="s">
        <v>6928</v>
      </c>
      <c r="H5126">
        <v>7</v>
      </c>
      <c r="I5126">
        <v>102086</v>
      </c>
      <c r="J5126">
        <v>4</v>
      </c>
      <c r="K5126" t="s">
        <v>7336</v>
      </c>
      <c r="L5126">
        <v>0</v>
      </c>
      <c r="M5126" t="s">
        <v>5520</v>
      </c>
      <c r="N5126">
        <v>21378.25</v>
      </c>
      <c r="O5126">
        <v>0</v>
      </c>
      <c r="P5126">
        <v>0</v>
      </c>
      <c r="Q5126">
        <v>0</v>
      </c>
      <c r="R5126">
        <v>0</v>
      </c>
      <c r="S5126">
        <v>21378.25</v>
      </c>
    </row>
    <row r="5127" spans="1:19" x14ac:dyDescent="0.35">
      <c r="A5127">
        <v>2024</v>
      </c>
      <c r="B5127" t="s">
        <v>5578</v>
      </c>
      <c r="C5127">
        <v>79</v>
      </c>
      <c r="D5127">
        <v>2</v>
      </c>
      <c r="E5127">
        <v>10</v>
      </c>
      <c r="F5127" t="s">
        <v>282</v>
      </c>
      <c r="G5127" t="s">
        <v>5807</v>
      </c>
      <c r="H5127">
        <v>7</v>
      </c>
      <c r="I5127">
        <v>102086</v>
      </c>
      <c r="J5127">
        <v>840</v>
      </c>
      <c r="K5127" t="s">
        <v>7337</v>
      </c>
      <c r="L5127">
        <v>0</v>
      </c>
      <c r="M5127" t="s">
        <v>5520</v>
      </c>
      <c r="N5127">
        <v>12570.16</v>
      </c>
      <c r="O5127">
        <v>78029.460000000006</v>
      </c>
      <c r="P5127">
        <v>0</v>
      </c>
      <c r="Q5127">
        <v>75966.720000000001</v>
      </c>
      <c r="R5127">
        <v>0</v>
      </c>
      <c r="S5127">
        <v>14632.9</v>
      </c>
    </row>
    <row r="5128" spans="1:19" x14ac:dyDescent="0.35">
      <c r="A5128">
        <v>2024</v>
      </c>
      <c r="B5128" t="s">
        <v>5578</v>
      </c>
      <c r="C5128">
        <v>79</v>
      </c>
      <c r="D5128">
        <v>2</v>
      </c>
      <c r="E5128">
        <v>12</v>
      </c>
      <c r="F5128" t="s">
        <v>351</v>
      </c>
      <c r="G5128" t="s">
        <v>6111</v>
      </c>
      <c r="H5128">
        <v>7</v>
      </c>
      <c r="I5128">
        <v>102086</v>
      </c>
      <c r="J5128">
        <v>7</v>
      </c>
      <c r="K5128" t="s">
        <v>7336</v>
      </c>
      <c r="L5128">
        <v>0</v>
      </c>
      <c r="M5128" t="s">
        <v>5520</v>
      </c>
      <c r="N5128">
        <v>14089.9</v>
      </c>
      <c r="O5128">
        <v>0</v>
      </c>
      <c r="P5128">
        <v>0</v>
      </c>
      <c r="Q5128">
        <v>1420.63</v>
      </c>
      <c r="R5128">
        <v>0</v>
      </c>
      <c r="S5128">
        <v>12669.27</v>
      </c>
    </row>
    <row r="5129" spans="1:19" x14ac:dyDescent="0.35">
      <c r="A5129">
        <v>2024</v>
      </c>
      <c r="B5129" t="s">
        <v>5578</v>
      </c>
      <c r="C5129">
        <v>79</v>
      </c>
      <c r="D5129">
        <v>2</v>
      </c>
      <c r="E5129">
        <v>13</v>
      </c>
      <c r="F5129" t="s">
        <v>820</v>
      </c>
      <c r="G5129" t="s">
        <v>5852</v>
      </c>
      <c r="H5129">
        <v>7</v>
      </c>
      <c r="I5129">
        <v>102086</v>
      </c>
      <c r="J5129">
        <v>840</v>
      </c>
      <c r="K5129" t="s">
        <v>7337</v>
      </c>
      <c r="L5129">
        <v>0</v>
      </c>
      <c r="M5129" t="s">
        <v>5520</v>
      </c>
      <c r="N5129">
        <v>64476.36</v>
      </c>
      <c r="O5129">
        <v>50924.88</v>
      </c>
      <c r="P5129">
        <v>0</v>
      </c>
      <c r="Q5129">
        <v>53719.48</v>
      </c>
      <c r="R5129">
        <v>0</v>
      </c>
      <c r="S5129">
        <v>61681.760000000002</v>
      </c>
    </row>
    <row r="5130" spans="1:19" x14ac:dyDescent="0.35">
      <c r="A5130">
        <v>2024</v>
      </c>
      <c r="B5130" t="s">
        <v>5567</v>
      </c>
      <c r="C5130">
        <v>80</v>
      </c>
      <c r="D5130">
        <v>2</v>
      </c>
      <c r="E5130">
        <v>1</v>
      </c>
      <c r="F5130" t="s">
        <v>821</v>
      </c>
      <c r="G5130" t="s">
        <v>6112</v>
      </c>
      <c r="H5130">
        <v>7</v>
      </c>
      <c r="I5130">
        <v>102086</v>
      </c>
      <c r="J5130">
        <v>840</v>
      </c>
      <c r="K5130" t="s">
        <v>7337</v>
      </c>
      <c r="L5130">
        <v>0</v>
      </c>
      <c r="M5130" t="s">
        <v>5520</v>
      </c>
      <c r="N5130">
        <v>86712.94</v>
      </c>
      <c r="O5130">
        <v>5.44</v>
      </c>
      <c r="P5130">
        <v>0</v>
      </c>
      <c r="Q5130">
        <v>15481.44</v>
      </c>
      <c r="R5130">
        <v>0</v>
      </c>
      <c r="S5130">
        <v>71236.94</v>
      </c>
    </row>
    <row r="5131" spans="1:19" x14ac:dyDescent="0.35">
      <c r="A5131">
        <v>2024</v>
      </c>
      <c r="B5131" t="s">
        <v>5567</v>
      </c>
      <c r="C5131">
        <v>80</v>
      </c>
      <c r="D5131">
        <v>2</v>
      </c>
      <c r="E5131">
        <v>2</v>
      </c>
      <c r="F5131" t="s">
        <v>254</v>
      </c>
      <c r="G5131" t="s">
        <v>6245</v>
      </c>
      <c r="H5131">
        <v>7</v>
      </c>
      <c r="I5131">
        <v>102086</v>
      </c>
      <c r="J5131">
        <v>840</v>
      </c>
      <c r="K5131" t="s">
        <v>7337</v>
      </c>
      <c r="L5131">
        <v>0</v>
      </c>
      <c r="M5131" t="s">
        <v>5520</v>
      </c>
      <c r="N5131">
        <v>97393.14</v>
      </c>
      <c r="O5131">
        <v>0</v>
      </c>
      <c r="P5131">
        <v>0</v>
      </c>
      <c r="Q5131">
        <v>423.96</v>
      </c>
      <c r="R5131">
        <v>0</v>
      </c>
      <c r="S5131">
        <v>96969.18</v>
      </c>
    </row>
    <row r="5132" spans="1:19" x14ac:dyDescent="0.35">
      <c r="A5132">
        <v>2024</v>
      </c>
      <c r="B5132" t="s">
        <v>5567</v>
      </c>
      <c r="C5132">
        <v>80</v>
      </c>
      <c r="D5132">
        <v>2</v>
      </c>
      <c r="E5132">
        <v>3</v>
      </c>
      <c r="F5132" t="s">
        <v>480</v>
      </c>
      <c r="G5132" t="s">
        <v>6246</v>
      </c>
      <c r="H5132">
        <v>7</v>
      </c>
      <c r="I5132">
        <v>102086</v>
      </c>
      <c r="J5132">
        <v>840</v>
      </c>
      <c r="K5132" t="s">
        <v>7337</v>
      </c>
      <c r="L5132">
        <v>0</v>
      </c>
      <c r="M5132" t="s">
        <v>5520</v>
      </c>
      <c r="N5132">
        <v>54993.68</v>
      </c>
      <c r="O5132">
        <v>4717.7</v>
      </c>
      <c r="P5132">
        <v>0</v>
      </c>
      <c r="Q5132">
        <v>2111.23</v>
      </c>
      <c r="R5132">
        <v>0</v>
      </c>
      <c r="S5132">
        <v>57600.15</v>
      </c>
    </row>
    <row r="5133" spans="1:19" x14ac:dyDescent="0.35">
      <c r="A5133">
        <v>2024</v>
      </c>
      <c r="B5133" t="s">
        <v>5567</v>
      </c>
      <c r="C5133">
        <v>80</v>
      </c>
      <c r="D5133">
        <v>2</v>
      </c>
      <c r="E5133">
        <v>4</v>
      </c>
      <c r="F5133" t="s">
        <v>311</v>
      </c>
      <c r="G5133" t="s">
        <v>6757</v>
      </c>
      <c r="H5133">
        <v>7</v>
      </c>
      <c r="I5133">
        <v>102086</v>
      </c>
      <c r="J5133">
        <v>840</v>
      </c>
      <c r="K5133" t="s">
        <v>7337</v>
      </c>
      <c r="L5133">
        <v>0</v>
      </c>
      <c r="M5133" t="s">
        <v>5520</v>
      </c>
      <c r="N5133">
        <v>34069.35</v>
      </c>
      <c r="O5133">
        <v>8085.54</v>
      </c>
      <c r="P5133">
        <v>0</v>
      </c>
      <c r="Q5133">
        <v>10183.290000000001</v>
      </c>
      <c r="R5133">
        <v>0</v>
      </c>
      <c r="S5133">
        <v>31971.599999999999</v>
      </c>
    </row>
    <row r="5134" spans="1:19" x14ac:dyDescent="0.35">
      <c r="A5134">
        <v>2024</v>
      </c>
      <c r="B5134" t="s">
        <v>5567</v>
      </c>
      <c r="C5134">
        <v>80</v>
      </c>
      <c r="D5134">
        <v>2</v>
      </c>
      <c r="E5134">
        <v>5</v>
      </c>
      <c r="F5134" t="s">
        <v>633</v>
      </c>
      <c r="G5134" t="s">
        <v>6247</v>
      </c>
      <c r="H5134">
        <v>7</v>
      </c>
      <c r="I5134">
        <v>102086</v>
      </c>
      <c r="J5134">
        <v>5</v>
      </c>
      <c r="K5134" t="s">
        <v>7336</v>
      </c>
      <c r="L5134">
        <v>0</v>
      </c>
      <c r="M5134" t="s">
        <v>5520</v>
      </c>
      <c r="N5134">
        <v>18357.62</v>
      </c>
      <c r="O5134">
        <v>947.86</v>
      </c>
      <c r="P5134">
        <v>0</v>
      </c>
      <c r="Q5134">
        <v>2025.6</v>
      </c>
      <c r="R5134">
        <v>0</v>
      </c>
      <c r="S5134">
        <v>17279.88</v>
      </c>
    </row>
    <row r="5135" spans="1:19" x14ac:dyDescent="0.35">
      <c r="A5135">
        <v>2024</v>
      </c>
      <c r="B5135" t="s">
        <v>5567</v>
      </c>
      <c r="C5135">
        <v>80</v>
      </c>
      <c r="D5135">
        <v>2</v>
      </c>
      <c r="E5135">
        <v>6</v>
      </c>
      <c r="F5135" t="s">
        <v>822</v>
      </c>
      <c r="G5135" t="s">
        <v>5568</v>
      </c>
      <c r="H5135">
        <v>7</v>
      </c>
      <c r="I5135">
        <v>102086</v>
      </c>
      <c r="J5135">
        <v>840</v>
      </c>
      <c r="K5135" t="s">
        <v>7337</v>
      </c>
      <c r="L5135">
        <v>0</v>
      </c>
      <c r="M5135" t="s">
        <v>5520</v>
      </c>
      <c r="N5135">
        <v>130158.43</v>
      </c>
      <c r="O5135">
        <v>21679.95</v>
      </c>
      <c r="P5135">
        <v>0</v>
      </c>
      <c r="Q5135">
        <v>13970.11</v>
      </c>
      <c r="R5135">
        <v>0</v>
      </c>
      <c r="S5135">
        <v>137868.26999999999</v>
      </c>
    </row>
    <row r="5136" spans="1:19" x14ac:dyDescent="0.35">
      <c r="A5136">
        <v>2024</v>
      </c>
      <c r="B5136" t="s">
        <v>5659</v>
      </c>
      <c r="C5136">
        <v>81</v>
      </c>
      <c r="D5136">
        <v>2</v>
      </c>
      <c r="E5136">
        <v>1</v>
      </c>
      <c r="F5136" t="s">
        <v>823</v>
      </c>
      <c r="G5136" t="s">
        <v>6699</v>
      </c>
      <c r="H5136">
        <v>7</v>
      </c>
      <c r="I5136">
        <v>102086</v>
      </c>
      <c r="J5136">
        <v>5</v>
      </c>
      <c r="K5136" t="s">
        <v>7336</v>
      </c>
      <c r="L5136">
        <v>0</v>
      </c>
      <c r="M5136" t="s">
        <v>5520</v>
      </c>
      <c r="N5136">
        <v>7404.58</v>
      </c>
      <c r="O5136">
        <v>0</v>
      </c>
      <c r="P5136">
        <v>0</v>
      </c>
      <c r="Q5136">
        <v>1580.06</v>
      </c>
      <c r="R5136">
        <v>0</v>
      </c>
      <c r="S5136">
        <v>5824.52</v>
      </c>
    </row>
    <row r="5137" spans="1:19" x14ac:dyDescent="0.35">
      <c r="A5137">
        <v>2024</v>
      </c>
      <c r="B5137" t="s">
        <v>5659</v>
      </c>
      <c r="C5137">
        <v>81</v>
      </c>
      <c r="D5137">
        <v>2</v>
      </c>
      <c r="E5137">
        <v>2</v>
      </c>
      <c r="F5137" t="s">
        <v>391</v>
      </c>
      <c r="G5137" t="s">
        <v>6700</v>
      </c>
      <c r="H5137">
        <v>7</v>
      </c>
      <c r="I5137">
        <v>102086</v>
      </c>
      <c r="J5137">
        <v>4</v>
      </c>
      <c r="K5137" t="s">
        <v>7336</v>
      </c>
      <c r="L5137">
        <v>0</v>
      </c>
      <c r="M5137" t="s">
        <v>5520</v>
      </c>
      <c r="N5137">
        <v>9032.1</v>
      </c>
      <c r="O5137">
        <v>408.29</v>
      </c>
      <c r="P5137">
        <v>0</v>
      </c>
      <c r="Q5137">
        <v>1899.11</v>
      </c>
      <c r="R5137">
        <v>0</v>
      </c>
      <c r="S5137">
        <v>7541.28</v>
      </c>
    </row>
    <row r="5138" spans="1:19" x14ac:dyDescent="0.35">
      <c r="A5138">
        <v>2024</v>
      </c>
      <c r="B5138" t="s">
        <v>5659</v>
      </c>
      <c r="C5138">
        <v>81</v>
      </c>
      <c r="D5138">
        <v>2</v>
      </c>
      <c r="E5138">
        <v>3</v>
      </c>
      <c r="F5138" t="s">
        <v>772</v>
      </c>
      <c r="G5138" t="s">
        <v>6701</v>
      </c>
      <c r="H5138">
        <v>7</v>
      </c>
      <c r="I5138">
        <v>102086</v>
      </c>
      <c r="J5138">
        <v>4</v>
      </c>
      <c r="K5138" t="s">
        <v>7336</v>
      </c>
      <c r="L5138">
        <v>0</v>
      </c>
      <c r="M5138" t="s">
        <v>5520</v>
      </c>
      <c r="N5138">
        <v>14594</v>
      </c>
      <c r="O5138">
        <v>0</v>
      </c>
      <c r="P5138">
        <v>0</v>
      </c>
      <c r="Q5138">
        <v>0</v>
      </c>
      <c r="R5138">
        <v>0</v>
      </c>
      <c r="S5138">
        <v>14594</v>
      </c>
    </row>
    <row r="5139" spans="1:19" x14ac:dyDescent="0.35">
      <c r="A5139">
        <v>2024</v>
      </c>
      <c r="B5139" t="s">
        <v>5659</v>
      </c>
      <c r="C5139">
        <v>81</v>
      </c>
      <c r="D5139">
        <v>2</v>
      </c>
      <c r="E5139">
        <v>4</v>
      </c>
      <c r="F5139" t="s">
        <v>369</v>
      </c>
      <c r="G5139" t="s">
        <v>6702</v>
      </c>
      <c r="H5139">
        <v>7</v>
      </c>
      <c r="I5139">
        <v>102086</v>
      </c>
      <c r="J5139">
        <v>5</v>
      </c>
      <c r="K5139" t="s">
        <v>7336</v>
      </c>
      <c r="L5139">
        <v>0</v>
      </c>
      <c r="M5139" t="s">
        <v>5520</v>
      </c>
      <c r="N5139">
        <v>6543.08</v>
      </c>
      <c r="O5139">
        <v>1016.15</v>
      </c>
      <c r="P5139">
        <v>0</v>
      </c>
      <c r="Q5139">
        <v>245</v>
      </c>
      <c r="R5139">
        <v>0</v>
      </c>
      <c r="S5139">
        <v>7314.23</v>
      </c>
    </row>
    <row r="5140" spans="1:19" x14ac:dyDescent="0.35">
      <c r="A5140">
        <v>2024</v>
      </c>
      <c r="B5140" t="s">
        <v>5659</v>
      </c>
      <c r="C5140">
        <v>81</v>
      </c>
      <c r="D5140">
        <v>2</v>
      </c>
      <c r="E5140">
        <v>5</v>
      </c>
      <c r="F5140" t="s">
        <v>480</v>
      </c>
      <c r="G5140" t="s">
        <v>6703</v>
      </c>
      <c r="H5140">
        <v>7</v>
      </c>
      <c r="I5140">
        <v>102086</v>
      </c>
      <c r="J5140">
        <v>5</v>
      </c>
      <c r="K5140" t="s">
        <v>7336</v>
      </c>
      <c r="L5140">
        <v>0</v>
      </c>
      <c r="M5140" t="s">
        <v>5520</v>
      </c>
      <c r="N5140">
        <v>41298.03</v>
      </c>
      <c r="O5140">
        <v>3204.16</v>
      </c>
      <c r="P5140">
        <v>0</v>
      </c>
      <c r="Q5140">
        <v>1898.62</v>
      </c>
      <c r="R5140">
        <v>0</v>
      </c>
      <c r="S5140">
        <v>42603.57</v>
      </c>
    </row>
    <row r="5141" spans="1:19" x14ac:dyDescent="0.35">
      <c r="A5141">
        <v>2024</v>
      </c>
      <c r="B5141" t="s">
        <v>5659</v>
      </c>
      <c r="C5141">
        <v>81</v>
      </c>
      <c r="D5141">
        <v>2</v>
      </c>
      <c r="E5141">
        <v>6</v>
      </c>
      <c r="F5141" t="s">
        <v>278</v>
      </c>
      <c r="G5141" t="s">
        <v>5660</v>
      </c>
      <c r="H5141">
        <v>7</v>
      </c>
      <c r="I5141">
        <v>102086</v>
      </c>
      <c r="J5141">
        <v>6</v>
      </c>
      <c r="K5141" t="s">
        <v>7336</v>
      </c>
      <c r="L5141">
        <v>0</v>
      </c>
      <c r="M5141" t="s">
        <v>5520</v>
      </c>
      <c r="N5141">
        <v>15931.38</v>
      </c>
      <c r="O5141">
        <v>2544.1999999999998</v>
      </c>
      <c r="P5141">
        <v>0</v>
      </c>
      <c r="Q5141">
        <v>1000</v>
      </c>
      <c r="R5141">
        <v>0</v>
      </c>
      <c r="S5141">
        <v>17475.580000000002</v>
      </c>
    </row>
    <row r="5142" spans="1:19" x14ac:dyDescent="0.35">
      <c r="A5142">
        <v>2024</v>
      </c>
      <c r="B5142" t="s">
        <v>6113</v>
      </c>
      <c r="C5142">
        <v>82</v>
      </c>
      <c r="D5142">
        <v>2</v>
      </c>
      <c r="E5142">
        <v>1</v>
      </c>
      <c r="F5142" t="s">
        <v>824</v>
      </c>
      <c r="G5142" t="s">
        <v>7084</v>
      </c>
      <c r="H5142">
        <v>7</v>
      </c>
      <c r="I5142">
        <v>102086</v>
      </c>
      <c r="J5142">
        <v>840</v>
      </c>
      <c r="K5142" t="s">
        <v>7337</v>
      </c>
      <c r="L5142">
        <v>0</v>
      </c>
      <c r="M5142" t="s">
        <v>5520</v>
      </c>
      <c r="N5142">
        <v>65178.87</v>
      </c>
      <c r="O5142">
        <v>7274.47</v>
      </c>
      <c r="P5142">
        <v>0</v>
      </c>
      <c r="Q5142">
        <v>941.87</v>
      </c>
      <c r="R5142">
        <v>0</v>
      </c>
      <c r="S5142">
        <v>71511.47</v>
      </c>
    </row>
    <row r="5143" spans="1:19" x14ac:dyDescent="0.35">
      <c r="A5143">
        <v>2024</v>
      </c>
      <c r="B5143" t="s">
        <v>6113</v>
      </c>
      <c r="C5143">
        <v>82</v>
      </c>
      <c r="D5143">
        <v>2</v>
      </c>
      <c r="E5143">
        <v>2</v>
      </c>
      <c r="F5143" t="s">
        <v>391</v>
      </c>
      <c r="G5143" t="s">
        <v>6114</v>
      </c>
      <c r="H5143">
        <v>7</v>
      </c>
      <c r="I5143">
        <v>102086</v>
      </c>
      <c r="J5143">
        <v>102086</v>
      </c>
      <c r="K5143" t="s">
        <v>7336</v>
      </c>
      <c r="L5143">
        <v>0</v>
      </c>
      <c r="M5143" t="s">
        <v>5520</v>
      </c>
      <c r="N5143">
        <v>663099.97</v>
      </c>
      <c r="O5143">
        <v>358392.02</v>
      </c>
      <c r="P5143">
        <v>0</v>
      </c>
      <c r="Q5143">
        <v>351153.41</v>
      </c>
      <c r="R5143">
        <v>0</v>
      </c>
      <c r="S5143">
        <v>670338.57999999996</v>
      </c>
    </row>
    <row r="5144" spans="1:19" x14ac:dyDescent="0.35">
      <c r="A5144">
        <v>2024</v>
      </c>
      <c r="B5144" t="s">
        <v>6113</v>
      </c>
      <c r="C5144">
        <v>82</v>
      </c>
      <c r="D5144">
        <v>2</v>
      </c>
      <c r="E5144">
        <v>3</v>
      </c>
      <c r="F5144" t="s">
        <v>366</v>
      </c>
      <c r="G5144" t="s">
        <v>6115</v>
      </c>
      <c r="H5144">
        <v>7</v>
      </c>
      <c r="I5144">
        <v>102086</v>
      </c>
      <c r="J5144">
        <v>840</v>
      </c>
      <c r="K5144" t="s">
        <v>7337</v>
      </c>
      <c r="L5144">
        <v>0</v>
      </c>
      <c r="M5144" t="s">
        <v>5520</v>
      </c>
      <c r="N5144">
        <v>25736.59</v>
      </c>
      <c r="O5144">
        <v>21784.31</v>
      </c>
      <c r="P5144">
        <v>0</v>
      </c>
      <c r="Q5144">
        <v>20132.73</v>
      </c>
      <c r="R5144">
        <v>0</v>
      </c>
      <c r="S5144">
        <v>27388.17</v>
      </c>
    </row>
    <row r="5145" spans="1:19" x14ac:dyDescent="0.35">
      <c r="A5145">
        <v>2024</v>
      </c>
      <c r="B5145" t="s">
        <v>6113</v>
      </c>
      <c r="C5145">
        <v>82</v>
      </c>
      <c r="D5145">
        <v>2</v>
      </c>
      <c r="E5145">
        <v>5</v>
      </c>
      <c r="F5145" t="s">
        <v>825</v>
      </c>
      <c r="G5145" t="s">
        <v>6116</v>
      </c>
      <c r="H5145">
        <v>7</v>
      </c>
      <c r="I5145">
        <v>102086</v>
      </c>
      <c r="J5145">
        <v>840</v>
      </c>
      <c r="K5145" t="s">
        <v>7337</v>
      </c>
      <c r="L5145">
        <v>0</v>
      </c>
      <c r="M5145" t="s">
        <v>5520</v>
      </c>
      <c r="N5145">
        <v>278760.09999999998</v>
      </c>
      <c r="O5145">
        <v>432593.47</v>
      </c>
      <c r="P5145">
        <v>0</v>
      </c>
      <c r="Q5145">
        <v>412323.73</v>
      </c>
      <c r="R5145">
        <v>0</v>
      </c>
      <c r="S5145">
        <v>299029.84000000003</v>
      </c>
    </row>
    <row r="5146" spans="1:19" x14ac:dyDescent="0.35">
      <c r="A5146">
        <v>2024</v>
      </c>
      <c r="B5146" t="s">
        <v>6113</v>
      </c>
      <c r="C5146">
        <v>82</v>
      </c>
      <c r="D5146">
        <v>2</v>
      </c>
      <c r="E5146">
        <v>6</v>
      </c>
      <c r="F5146" t="s">
        <v>826</v>
      </c>
      <c r="G5146" t="s">
        <v>6437</v>
      </c>
      <c r="H5146">
        <v>7</v>
      </c>
      <c r="I5146">
        <v>102086</v>
      </c>
      <c r="J5146">
        <v>840</v>
      </c>
      <c r="K5146" t="s">
        <v>7337</v>
      </c>
      <c r="L5146">
        <v>0</v>
      </c>
      <c r="M5146" t="s">
        <v>5520</v>
      </c>
      <c r="N5146">
        <v>1840058.43</v>
      </c>
      <c r="O5146">
        <v>886845.59</v>
      </c>
      <c r="P5146">
        <v>0</v>
      </c>
      <c r="Q5146">
        <v>1006808.55</v>
      </c>
      <c r="R5146">
        <v>0</v>
      </c>
      <c r="S5146">
        <v>1720095.47</v>
      </c>
    </row>
    <row r="5147" spans="1:19" x14ac:dyDescent="0.35">
      <c r="A5147">
        <v>2024</v>
      </c>
      <c r="B5147" t="s">
        <v>6113</v>
      </c>
      <c r="C5147">
        <v>82</v>
      </c>
      <c r="D5147">
        <v>2</v>
      </c>
      <c r="E5147">
        <v>7</v>
      </c>
      <c r="F5147" t="s">
        <v>690</v>
      </c>
      <c r="G5147" t="s">
        <v>6336</v>
      </c>
      <c r="H5147">
        <v>7</v>
      </c>
      <c r="I5147">
        <v>102086</v>
      </c>
      <c r="J5147">
        <v>840</v>
      </c>
      <c r="K5147" t="s">
        <v>7337</v>
      </c>
      <c r="L5147">
        <v>0</v>
      </c>
      <c r="M5147" t="s">
        <v>5520</v>
      </c>
      <c r="N5147">
        <v>21341.46</v>
      </c>
      <c r="O5147">
        <v>0</v>
      </c>
      <c r="P5147">
        <v>0</v>
      </c>
      <c r="Q5147">
        <v>7435.07</v>
      </c>
      <c r="R5147">
        <v>0</v>
      </c>
      <c r="S5147">
        <v>13906.39</v>
      </c>
    </row>
    <row r="5148" spans="1:19" x14ac:dyDescent="0.35">
      <c r="A5148">
        <v>2024</v>
      </c>
      <c r="B5148" t="s">
        <v>6113</v>
      </c>
      <c r="C5148">
        <v>82</v>
      </c>
      <c r="D5148">
        <v>2</v>
      </c>
      <c r="E5148">
        <v>8</v>
      </c>
      <c r="F5148" t="s">
        <v>278</v>
      </c>
      <c r="G5148" t="s">
        <v>6117</v>
      </c>
      <c r="H5148">
        <v>7</v>
      </c>
      <c r="I5148">
        <v>102086</v>
      </c>
      <c r="J5148">
        <v>8</v>
      </c>
      <c r="K5148" t="s">
        <v>7336</v>
      </c>
      <c r="L5148">
        <v>0</v>
      </c>
      <c r="M5148" t="s">
        <v>5520</v>
      </c>
      <c r="N5148">
        <v>30642.61</v>
      </c>
      <c r="O5148">
        <v>2070.0300000000002</v>
      </c>
      <c r="P5148">
        <v>0</v>
      </c>
      <c r="Q5148">
        <v>0</v>
      </c>
      <c r="R5148">
        <v>0</v>
      </c>
      <c r="S5148">
        <v>32712.639999999999</v>
      </c>
    </row>
    <row r="5149" spans="1:19" x14ac:dyDescent="0.35">
      <c r="A5149">
        <v>2024</v>
      </c>
      <c r="B5149" t="s">
        <v>5793</v>
      </c>
      <c r="C5149">
        <v>83</v>
      </c>
      <c r="D5149">
        <v>2</v>
      </c>
      <c r="E5149">
        <v>1</v>
      </c>
      <c r="F5149" t="s">
        <v>431</v>
      </c>
      <c r="G5149" t="s">
        <v>6118</v>
      </c>
      <c r="H5149">
        <v>7</v>
      </c>
      <c r="I5149">
        <v>102086</v>
      </c>
      <c r="J5149">
        <v>840</v>
      </c>
      <c r="K5149" t="s">
        <v>7337</v>
      </c>
      <c r="L5149">
        <v>0</v>
      </c>
      <c r="M5149" t="s">
        <v>5520</v>
      </c>
      <c r="N5149">
        <v>217546.72</v>
      </c>
      <c r="O5149">
        <v>32083.62</v>
      </c>
      <c r="P5149">
        <v>0</v>
      </c>
      <c r="Q5149">
        <v>18696.11</v>
      </c>
      <c r="R5149">
        <v>0</v>
      </c>
      <c r="S5149">
        <v>230934.23</v>
      </c>
    </row>
    <row r="5150" spans="1:19" x14ac:dyDescent="0.35">
      <c r="A5150">
        <v>2024</v>
      </c>
      <c r="B5150" t="s">
        <v>5793</v>
      </c>
      <c r="C5150">
        <v>83</v>
      </c>
      <c r="D5150">
        <v>2</v>
      </c>
      <c r="E5150">
        <v>2</v>
      </c>
      <c r="F5150" t="s">
        <v>827</v>
      </c>
      <c r="G5150" t="s">
        <v>5794</v>
      </c>
      <c r="H5150">
        <v>7</v>
      </c>
      <c r="I5150">
        <v>102086</v>
      </c>
      <c r="J5150">
        <v>840</v>
      </c>
      <c r="K5150" t="s">
        <v>7337</v>
      </c>
      <c r="L5150">
        <v>0</v>
      </c>
      <c r="M5150" t="s">
        <v>5520</v>
      </c>
      <c r="N5150">
        <v>35417.760000000002</v>
      </c>
      <c r="O5150">
        <v>20539.87</v>
      </c>
      <c r="P5150">
        <v>0</v>
      </c>
      <c r="Q5150">
        <v>12270.95</v>
      </c>
      <c r="R5150">
        <v>0</v>
      </c>
      <c r="S5150">
        <v>43686.68</v>
      </c>
    </row>
    <row r="5151" spans="1:19" x14ac:dyDescent="0.35">
      <c r="A5151">
        <v>2024</v>
      </c>
      <c r="B5151" t="s">
        <v>5793</v>
      </c>
      <c r="C5151">
        <v>83</v>
      </c>
      <c r="D5151">
        <v>2</v>
      </c>
      <c r="E5151">
        <v>3</v>
      </c>
      <c r="F5151" t="s">
        <v>828</v>
      </c>
      <c r="G5151" t="s">
        <v>6156</v>
      </c>
      <c r="H5151">
        <v>7</v>
      </c>
      <c r="I5151">
        <v>102086</v>
      </c>
      <c r="J5151">
        <v>840</v>
      </c>
      <c r="K5151" t="s">
        <v>7337</v>
      </c>
      <c r="L5151">
        <v>0</v>
      </c>
      <c r="M5151" t="s">
        <v>5520</v>
      </c>
      <c r="N5151">
        <v>119448.09</v>
      </c>
      <c r="O5151">
        <v>7560.84</v>
      </c>
      <c r="P5151">
        <v>0</v>
      </c>
      <c r="Q5151">
        <v>23819.53</v>
      </c>
      <c r="R5151">
        <v>0</v>
      </c>
      <c r="S5151">
        <v>103189.4</v>
      </c>
    </row>
    <row r="5152" spans="1:19" x14ac:dyDescent="0.35">
      <c r="A5152">
        <v>2024</v>
      </c>
      <c r="B5152" t="s">
        <v>5793</v>
      </c>
      <c r="C5152">
        <v>83</v>
      </c>
      <c r="D5152">
        <v>2</v>
      </c>
      <c r="E5152">
        <v>4</v>
      </c>
      <c r="F5152" t="s">
        <v>595</v>
      </c>
      <c r="G5152" t="s">
        <v>6119</v>
      </c>
      <c r="H5152">
        <v>7</v>
      </c>
      <c r="I5152">
        <v>102086</v>
      </c>
      <c r="J5152">
        <v>840</v>
      </c>
      <c r="K5152" t="s">
        <v>7336</v>
      </c>
      <c r="L5152">
        <v>0</v>
      </c>
      <c r="M5152" t="s">
        <v>5520</v>
      </c>
      <c r="N5152">
        <v>7443.15</v>
      </c>
      <c r="O5152">
        <v>32296.45</v>
      </c>
      <c r="P5152">
        <v>0</v>
      </c>
      <c r="Q5152">
        <v>23539.31</v>
      </c>
      <c r="R5152">
        <v>0</v>
      </c>
      <c r="S5152">
        <v>16200.29</v>
      </c>
    </row>
    <row r="5153" spans="1:19" x14ac:dyDescent="0.35">
      <c r="A5153">
        <v>2024</v>
      </c>
      <c r="B5153" t="s">
        <v>5793</v>
      </c>
      <c r="C5153">
        <v>83</v>
      </c>
      <c r="D5153">
        <v>2</v>
      </c>
      <c r="E5153">
        <v>5</v>
      </c>
      <c r="F5153" t="s">
        <v>829</v>
      </c>
      <c r="G5153" t="s">
        <v>6438</v>
      </c>
      <c r="H5153">
        <v>7</v>
      </c>
      <c r="I5153">
        <v>102086</v>
      </c>
      <c r="J5153">
        <v>840</v>
      </c>
      <c r="K5153" t="s">
        <v>7337</v>
      </c>
      <c r="L5153">
        <v>0</v>
      </c>
      <c r="M5153" t="s">
        <v>5520</v>
      </c>
      <c r="N5153">
        <v>275097.58</v>
      </c>
      <c r="O5153">
        <v>31098.03</v>
      </c>
      <c r="P5153">
        <v>0</v>
      </c>
      <c r="Q5153">
        <v>5543.64</v>
      </c>
      <c r="R5153">
        <v>0</v>
      </c>
      <c r="S5153">
        <v>300651.96999999997</v>
      </c>
    </row>
    <row r="5154" spans="1:19" x14ac:dyDescent="0.35">
      <c r="A5154">
        <v>2024</v>
      </c>
      <c r="B5154" t="s">
        <v>5686</v>
      </c>
      <c r="C5154">
        <v>84</v>
      </c>
      <c r="D5154">
        <v>2</v>
      </c>
      <c r="E5154">
        <v>1</v>
      </c>
      <c r="F5154" t="s">
        <v>830</v>
      </c>
      <c r="G5154" t="s">
        <v>6120</v>
      </c>
      <c r="H5154">
        <v>7</v>
      </c>
      <c r="I5154">
        <v>102086</v>
      </c>
      <c r="J5154">
        <v>6</v>
      </c>
      <c r="K5154" t="s">
        <v>7336</v>
      </c>
      <c r="L5154">
        <v>0</v>
      </c>
      <c r="M5154" t="s">
        <v>5520</v>
      </c>
      <c r="N5154">
        <v>62340.52</v>
      </c>
      <c r="O5154">
        <v>10672.74</v>
      </c>
      <c r="P5154">
        <v>0</v>
      </c>
      <c r="Q5154">
        <v>1375.05</v>
      </c>
      <c r="R5154">
        <v>0</v>
      </c>
      <c r="S5154">
        <v>71638.210000000006</v>
      </c>
    </row>
    <row r="5155" spans="1:19" x14ac:dyDescent="0.35">
      <c r="A5155">
        <v>2024</v>
      </c>
      <c r="B5155" t="s">
        <v>5686</v>
      </c>
      <c r="C5155">
        <v>84</v>
      </c>
      <c r="D5155">
        <v>2</v>
      </c>
      <c r="E5155">
        <v>2</v>
      </c>
      <c r="F5155" t="s">
        <v>369</v>
      </c>
      <c r="G5155" t="s">
        <v>7085</v>
      </c>
      <c r="H5155">
        <v>7</v>
      </c>
      <c r="I5155">
        <v>102086</v>
      </c>
      <c r="J5155">
        <v>840</v>
      </c>
      <c r="K5155" t="s">
        <v>7337</v>
      </c>
      <c r="L5155">
        <v>0</v>
      </c>
      <c r="M5155" t="s">
        <v>5520</v>
      </c>
      <c r="N5155">
        <v>456366.83</v>
      </c>
      <c r="O5155">
        <v>1014.51</v>
      </c>
      <c r="P5155">
        <v>0</v>
      </c>
      <c r="Q5155">
        <v>392813.95</v>
      </c>
      <c r="R5155">
        <v>0</v>
      </c>
      <c r="S5155">
        <v>64567.39</v>
      </c>
    </row>
    <row r="5156" spans="1:19" x14ac:dyDescent="0.35">
      <c r="A5156">
        <v>2024</v>
      </c>
      <c r="B5156" t="s">
        <v>5686</v>
      </c>
      <c r="C5156">
        <v>84</v>
      </c>
      <c r="D5156">
        <v>2</v>
      </c>
      <c r="E5156">
        <v>4</v>
      </c>
      <c r="F5156" t="s">
        <v>831</v>
      </c>
      <c r="G5156" t="s">
        <v>5687</v>
      </c>
      <c r="H5156">
        <v>7</v>
      </c>
      <c r="I5156">
        <v>102086</v>
      </c>
      <c r="J5156">
        <v>7</v>
      </c>
      <c r="K5156" t="s">
        <v>7336</v>
      </c>
      <c r="L5156">
        <v>0</v>
      </c>
      <c r="M5156" t="s">
        <v>5520</v>
      </c>
      <c r="N5156">
        <v>8576.74</v>
      </c>
      <c r="O5156">
        <v>0</v>
      </c>
      <c r="P5156">
        <v>0</v>
      </c>
      <c r="Q5156">
        <v>0</v>
      </c>
      <c r="R5156">
        <v>0</v>
      </c>
      <c r="S5156">
        <v>8576.74</v>
      </c>
    </row>
    <row r="5157" spans="1:19" x14ac:dyDescent="0.35">
      <c r="A5157">
        <v>2024</v>
      </c>
      <c r="B5157" t="s">
        <v>5686</v>
      </c>
      <c r="C5157">
        <v>84</v>
      </c>
      <c r="D5157">
        <v>2</v>
      </c>
      <c r="E5157">
        <v>5</v>
      </c>
      <c r="F5157" t="s">
        <v>832</v>
      </c>
      <c r="G5157" t="s">
        <v>6871</v>
      </c>
      <c r="H5157">
        <v>7</v>
      </c>
      <c r="I5157">
        <v>102086</v>
      </c>
      <c r="J5157">
        <v>840</v>
      </c>
      <c r="K5157" t="s">
        <v>7337</v>
      </c>
      <c r="L5157">
        <v>0</v>
      </c>
      <c r="M5157" t="s">
        <v>5520</v>
      </c>
      <c r="N5157">
        <v>20773.13</v>
      </c>
      <c r="O5157">
        <v>20281.95</v>
      </c>
      <c r="P5157">
        <v>0</v>
      </c>
      <c r="Q5157">
        <v>13377.82</v>
      </c>
      <c r="R5157">
        <v>0</v>
      </c>
      <c r="S5157">
        <v>27677.26</v>
      </c>
    </row>
    <row r="5158" spans="1:19" x14ac:dyDescent="0.35">
      <c r="A5158">
        <v>2024</v>
      </c>
      <c r="B5158" t="s">
        <v>5686</v>
      </c>
      <c r="C5158">
        <v>84</v>
      </c>
      <c r="D5158">
        <v>2</v>
      </c>
      <c r="E5158">
        <v>6</v>
      </c>
      <c r="F5158" t="s">
        <v>833</v>
      </c>
      <c r="G5158" t="s">
        <v>6121</v>
      </c>
      <c r="H5158">
        <v>7</v>
      </c>
      <c r="I5158">
        <v>102086</v>
      </c>
      <c r="J5158">
        <v>7</v>
      </c>
      <c r="K5158" t="s">
        <v>7336</v>
      </c>
      <c r="L5158">
        <v>0</v>
      </c>
      <c r="M5158" t="s">
        <v>5520</v>
      </c>
      <c r="N5158">
        <v>4829</v>
      </c>
      <c r="O5158">
        <v>0</v>
      </c>
      <c r="P5158">
        <v>0</v>
      </c>
      <c r="Q5158">
        <v>0</v>
      </c>
      <c r="R5158">
        <v>0</v>
      </c>
      <c r="S5158">
        <v>4829</v>
      </c>
    </row>
    <row r="5159" spans="1:19" x14ac:dyDescent="0.35">
      <c r="A5159">
        <v>2024</v>
      </c>
      <c r="B5159" t="s">
        <v>5686</v>
      </c>
      <c r="C5159">
        <v>84</v>
      </c>
      <c r="D5159">
        <v>2</v>
      </c>
      <c r="E5159">
        <v>7</v>
      </c>
      <c r="F5159" t="s">
        <v>787</v>
      </c>
      <c r="G5159" t="s">
        <v>6122</v>
      </c>
      <c r="H5159">
        <v>7</v>
      </c>
      <c r="I5159">
        <v>102086</v>
      </c>
      <c r="J5159">
        <v>840</v>
      </c>
      <c r="K5159" t="s">
        <v>7337</v>
      </c>
      <c r="L5159">
        <v>0</v>
      </c>
      <c r="M5159" t="s">
        <v>5520</v>
      </c>
      <c r="N5159">
        <v>30138.27</v>
      </c>
      <c r="O5159">
        <v>22567.97</v>
      </c>
      <c r="P5159">
        <v>0</v>
      </c>
      <c r="Q5159">
        <v>20089.97</v>
      </c>
      <c r="R5159">
        <v>0</v>
      </c>
      <c r="S5159">
        <v>32616.27</v>
      </c>
    </row>
    <row r="5160" spans="1:19" x14ac:dyDescent="0.35">
      <c r="A5160">
        <v>2024</v>
      </c>
      <c r="B5160" t="s">
        <v>5686</v>
      </c>
      <c r="C5160">
        <v>84</v>
      </c>
      <c r="D5160">
        <v>2</v>
      </c>
      <c r="E5160">
        <v>8</v>
      </c>
      <c r="F5160" t="s">
        <v>834</v>
      </c>
      <c r="G5160" t="s">
        <v>6123</v>
      </c>
      <c r="H5160">
        <v>7</v>
      </c>
      <c r="I5160">
        <v>102086</v>
      </c>
      <c r="J5160">
        <v>840</v>
      </c>
      <c r="K5160" t="s">
        <v>7337</v>
      </c>
      <c r="L5160">
        <v>0</v>
      </c>
      <c r="M5160" t="s">
        <v>5520</v>
      </c>
      <c r="N5160">
        <v>20609.98</v>
      </c>
      <c r="O5160">
        <v>0</v>
      </c>
      <c r="P5160">
        <v>0</v>
      </c>
      <c r="Q5160">
        <v>1628</v>
      </c>
      <c r="R5160">
        <v>0</v>
      </c>
      <c r="S5160">
        <v>18981.98</v>
      </c>
    </row>
    <row r="5161" spans="1:19" x14ac:dyDescent="0.35">
      <c r="A5161">
        <v>2024</v>
      </c>
      <c r="B5161" t="s">
        <v>5686</v>
      </c>
      <c r="C5161">
        <v>84</v>
      </c>
      <c r="D5161">
        <v>2</v>
      </c>
      <c r="E5161">
        <v>9</v>
      </c>
      <c r="F5161" t="s">
        <v>835</v>
      </c>
      <c r="G5161" t="s">
        <v>5772</v>
      </c>
      <c r="H5161">
        <v>7</v>
      </c>
      <c r="I5161">
        <v>102086</v>
      </c>
      <c r="J5161">
        <v>2</v>
      </c>
      <c r="K5161" t="s">
        <v>7336</v>
      </c>
      <c r="L5161">
        <v>0</v>
      </c>
      <c r="M5161" t="s">
        <v>5520</v>
      </c>
      <c r="N5161">
        <v>23622.86</v>
      </c>
      <c r="O5161">
        <v>0</v>
      </c>
      <c r="P5161">
        <v>0</v>
      </c>
      <c r="Q5161">
        <v>24954.97</v>
      </c>
      <c r="R5161">
        <v>0</v>
      </c>
      <c r="S5161">
        <v>-1332.11</v>
      </c>
    </row>
    <row r="5162" spans="1:19" x14ac:dyDescent="0.35">
      <c r="A5162">
        <v>2024</v>
      </c>
      <c r="B5162" t="s">
        <v>5686</v>
      </c>
      <c r="C5162">
        <v>84</v>
      </c>
      <c r="D5162">
        <v>2</v>
      </c>
      <c r="E5162">
        <v>10</v>
      </c>
      <c r="F5162" t="s">
        <v>836</v>
      </c>
      <c r="G5162" t="s">
        <v>7018</v>
      </c>
      <c r="H5162">
        <v>7</v>
      </c>
      <c r="I5162">
        <v>102086</v>
      </c>
      <c r="J5162">
        <v>4</v>
      </c>
      <c r="K5162" t="s">
        <v>7336</v>
      </c>
      <c r="L5162">
        <v>0</v>
      </c>
      <c r="M5162" t="s">
        <v>5520</v>
      </c>
      <c r="N5162">
        <v>33978.910000000003</v>
      </c>
      <c r="O5162">
        <v>5286.16</v>
      </c>
      <c r="P5162">
        <v>0</v>
      </c>
      <c r="Q5162">
        <v>250.41</v>
      </c>
      <c r="R5162">
        <v>0</v>
      </c>
      <c r="S5162">
        <v>39014.660000000003</v>
      </c>
    </row>
    <row r="5163" spans="1:19" x14ac:dyDescent="0.35">
      <c r="A5163">
        <v>2024</v>
      </c>
      <c r="B5163" t="s">
        <v>5686</v>
      </c>
      <c r="C5163">
        <v>84</v>
      </c>
      <c r="D5163">
        <v>2</v>
      </c>
      <c r="E5163">
        <v>11</v>
      </c>
      <c r="F5163" t="s">
        <v>837</v>
      </c>
      <c r="G5163" t="s">
        <v>7330</v>
      </c>
      <c r="H5163">
        <v>7</v>
      </c>
      <c r="I5163">
        <v>102086</v>
      </c>
      <c r="J5163">
        <v>3</v>
      </c>
      <c r="K5163" t="s">
        <v>7336</v>
      </c>
      <c r="L5163">
        <v>0</v>
      </c>
      <c r="M5163" t="s">
        <v>5520</v>
      </c>
      <c r="N5163">
        <v>49290.38</v>
      </c>
      <c r="O5163">
        <v>8993.58</v>
      </c>
      <c r="P5163">
        <v>0</v>
      </c>
      <c r="Q5163">
        <v>5871.72</v>
      </c>
      <c r="R5163">
        <v>0</v>
      </c>
      <c r="S5163">
        <v>52412.24</v>
      </c>
    </row>
    <row r="5164" spans="1:19" x14ac:dyDescent="0.35">
      <c r="A5164">
        <v>2024</v>
      </c>
      <c r="B5164" t="s">
        <v>5728</v>
      </c>
      <c r="C5164">
        <v>85</v>
      </c>
      <c r="D5164">
        <v>2</v>
      </c>
      <c r="E5164">
        <v>1</v>
      </c>
      <c r="F5164" t="s">
        <v>838</v>
      </c>
      <c r="G5164" t="s">
        <v>6249</v>
      </c>
      <c r="H5164">
        <v>7</v>
      </c>
      <c r="I5164">
        <v>102086</v>
      </c>
      <c r="J5164">
        <v>840</v>
      </c>
      <c r="K5164" t="s">
        <v>7337</v>
      </c>
      <c r="L5164">
        <v>0</v>
      </c>
      <c r="M5164" t="s">
        <v>5520</v>
      </c>
      <c r="N5164">
        <v>213781.66</v>
      </c>
      <c r="O5164">
        <v>0</v>
      </c>
      <c r="P5164">
        <v>0</v>
      </c>
      <c r="Q5164">
        <v>0</v>
      </c>
      <c r="R5164">
        <v>0</v>
      </c>
      <c r="S5164">
        <v>213781.66</v>
      </c>
    </row>
    <row r="5165" spans="1:19" x14ac:dyDescent="0.35">
      <c r="A5165">
        <v>2024</v>
      </c>
      <c r="B5165" t="s">
        <v>5728</v>
      </c>
      <c r="C5165">
        <v>85</v>
      </c>
      <c r="D5165">
        <v>2</v>
      </c>
      <c r="E5165">
        <v>3</v>
      </c>
      <c r="F5165" t="s">
        <v>480</v>
      </c>
      <c r="G5165" t="s">
        <v>5783</v>
      </c>
      <c r="H5165">
        <v>7</v>
      </c>
      <c r="I5165">
        <v>102086</v>
      </c>
      <c r="J5165">
        <v>840</v>
      </c>
      <c r="K5165" t="s">
        <v>7337</v>
      </c>
      <c r="L5165">
        <v>0</v>
      </c>
      <c r="M5165" t="s">
        <v>5520</v>
      </c>
      <c r="N5165">
        <v>40044.25</v>
      </c>
      <c r="O5165">
        <v>5312.67</v>
      </c>
      <c r="P5165">
        <v>0</v>
      </c>
      <c r="Q5165">
        <v>5844.4</v>
      </c>
      <c r="R5165">
        <v>0</v>
      </c>
      <c r="S5165">
        <v>39512.519999999997</v>
      </c>
    </row>
    <row r="5166" spans="1:19" x14ac:dyDescent="0.35">
      <c r="A5166">
        <v>2024</v>
      </c>
      <c r="B5166" t="s">
        <v>5728</v>
      </c>
      <c r="C5166">
        <v>85</v>
      </c>
      <c r="D5166">
        <v>2</v>
      </c>
      <c r="E5166">
        <v>4</v>
      </c>
      <c r="F5166" t="s">
        <v>510</v>
      </c>
      <c r="G5166" t="s">
        <v>6250</v>
      </c>
      <c r="H5166">
        <v>7</v>
      </c>
      <c r="I5166">
        <v>102086</v>
      </c>
      <c r="J5166">
        <v>840</v>
      </c>
      <c r="K5166" t="s">
        <v>7337</v>
      </c>
      <c r="L5166">
        <v>0</v>
      </c>
      <c r="M5166" t="s">
        <v>5520</v>
      </c>
      <c r="N5166">
        <v>438027.38</v>
      </c>
      <c r="O5166">
        <v>103950.09</v>
      </c>
      <c r="P5166">
        <v>0</v>
      </c>
      <c r="Q5166">
        <v>36676.26</v>
      </c>
      <c r="R5166">
        <v>0</v>
      </c>
      <c r="S5166">
        <v>505301.21</v>
      </c>
    </row>
    <row r="5167" spans="1:19" x14ac:dyDescent="0.35">
      <c r="A5167">
        <v>2024</v>
      </c>
      <c r="B5167" t="s">
        <v>5728</v>
      </c>
      <c r="C5167">
        <v>85</v>
      </c>
      <c r="D5167">
        <v>2</v>
      </c>
      <c r="E5167">
        <v>6</v>
      </c>
      <c r="F5167" t="s">
        <v>331</v>
      </c>
      <c r="G5167" t="s">
        <v>6125</v>
      </c>
      <c r="H5167">
        <v>7</v>
      </c>
      <c r="I5167">
        <v>102086</v>
      </c>
      <c r="J5167">
        <v>840</v>
      </c>
      <c r="K5167" t="s">
        <v>7336</v>
      </c>
      <c r="L5167">
        <v>0</v>
      </c>
      <c r="M5167" t="s">
        <v>5520</v>
      </c>
      <c r="N5167">
        <v>54811.75</v>
      </c>
      <c r="O5167">
        <v>0</v>
      </c>
      <c r="P5167">
        <v>0</v>
      </c>
      <c r="Q5167">
        <v>10955.85</v>
      </c>
      <c r="R5167">
        <v>0</v>
      </c>
      <c r="S5167">
        <v>43855.9</v>
      </c>
    </row>
    <row r="5168" spans="1:19" x14ac:dyDescent="0.35">
      <c r="A5168">
        <v>2024</v>
      </c>
      <c r="B5168" t="s">
        <v>5728</v>
      </c>
      <c r="C5168">
        <v>85</v>
      </c>
      <c r="D5168">
        <v>2</v>
      </c>
      <c r="E5168">
        <v>7</v>
      </c>
      <c r="F5168" t="s">
        <v>841</v>
      </c>
      <c r="G5168" t="s">
        <v>6439</v>
      </c>
      <c r="H5168">
        <v>7</v>
      </c>
      <c r="I5168">
        <v>102086</v>
      </c>
      <c r="J5168">
        <v>840</v>
      </c>
      <c r="K5168" t="s">
        <v>7337</v>
      </c>
      <c r="L5168">
        <v>0</v>
      </c>
      <c r="M5168" t="s">
        <v>5520</v>
      </c>
      <c r="N5168">
        <v>16913.39</v>
      </c>
      <c r="O5168">
        <v>2138.98</v>
      </c>
      <c r="P5168">
        <v>0</v>
      </c>
      <c r="Q5168">
        <v>331.2</v>
      </c>
      <c r="R5168">
        <v>0</v>
      </c>
      <c r="S5168">
        <v>18721.169999999998</v>
      </c>
    </row>
    <row r="5169" spans="1:19" x14ac:dyDescent="0.35">
      <c r="A5169">
        <v>2024</v>
      </c>
      <c r="B5169" t="s">
        <v>6704</v>
      </c>
      <c r="C5169">
        <v>86</v>
      </c>
      <c r="D5169">
        <v>2</v>
      </c>
      <c r="E5169">
        <v>1</v>
      </c>
      <c r="F5169" t="s">
        <v>291</v>
      </c>
      <c r="G5169" t="s">
        <v>6705</v>
      </c>
      <c r="H5169">
        <v>7</v>
      </c>
      <c r="I5169">
        <v>102086</v>
      </c>
      <c r="J5169">
        <v>6</v>
      </c>
      <c r="K5169" t="s">
        <v>7336</v>
      </c>
      <c r="L5169">
        <v>0</v>
      </c>
      <c r="M5169" t="s">
        <v>5520</v>
      </c>
      <c r="N5169">
        <v>6878.44</v>
      </c>
      <c r="O5169">
        <v>0</v>
      </c>
      <c r="P5169">
        <v>0</v>
      </c>
      <c r="Q5169">
        <v>270.14999999999998</v>
      </c>
      <c r="R5169">
        <v>0</v>
      </c>
      <c r="S5169">
        <v>6608.29</v>
      </c>
    </row>
    <row r="5170" spans="1:19" x14ac:dyDescent="0.35">
      <c r="A5170">
        <v>2024</v>
      </c>
      <c r="B5170" t="s">
        <v>6704</v>
      </c>
      <c r="C5170">
        <v>86</v>
      </c>
      <c r="D5170">
        <v>2</v>
      </c>
      <c r="E5170">
        <v>2</v>
      </c>
      <c r="F5170" t="s">
        <v>654</v>
      </c>
      <c r="G5170" t="s">
        <v>6706</v>
      </c>
      <c r="H5170">
        <v>7</v>
      </c>
      <c r="I5170">
        <v>102086</v>
      </c>
      <c r="J5170">
        <v>5</v>
      </c>
      <c r="K5170" t="s">
        <v>7336</v>
      </c>
      <c r="L5170">
        <v>0</v>
      </c>
      <c r="M5170" t="s">
        <v>5520</v>
      </c>
      <c r="N5170">
        <v>21002.49</v>
      </c>
      <c r="O5170">
        <v>0</v>
      </c>
      <c r="P5170">
        <v>0</v>
      </c>
      <c r="Q5170">
        <v>550</v>
      </c>
      <c r="R5170">
        <v>0</v>
      </c>
      <c r="S5170">
        <v>20452.490000000002</v>
      </c>
    </row>
    <row r="5171" spans="1:19" x14ac:dyDescent="0.35">
      <c r="A5171">
        <v>2024</v>
      </c>
      <c r="B5171" t="s">
        <v>6704</v>
      </c>
      <c r="C5171">
        <v>86</v>
      </c>
      <c r="D5171">
        <v>2</v>
      </c>
      <c r="E5171">
        <v>3</v>
      </c>
      <c r="F5171" t="s">
        <v>842</v>
      </c>
      <c r="G5171" t="s">
        <v>7174</v>
      </c>
      <c r="H5171">
        <v>7</v>
      </c>
      <c r="I5171">
        <v>102086</v>
      </c>
      <c r="J5171">
        <v>6</v>
      </c>
      <c r="K5171" t="s">
        <v>7336</v>
      </c>
      <c r="L5171">
        <v>0</v>
      </c>
      <c r="M5171" t="s">
        <v>5520</v>
      </c>
      <c r="N5171">
        <v>19672.740000000002</v>
      </c>
      <c r="O5171">
        <v>0</v>
      </c>
      <c r="P5171">
        <v>0</v>
      </c>
      <c r="Q5171">
        <v>417.97</v>
      </c>
      <c r="R5171">
        <v>0</v>
      </c>
      <c r="S5171">
        <v>19254.77</v>
      </c>
    </row>
    <row r="5172" spans="1:19" x14ac:dyDescent="0.35">
      <c r="A5172">
        <v>2024</v>
      </c>
      <c r="B5172" t="s">
        <v>6704</v>
      </c>
      <c r="C5172">
        <v>86</v>
      </c>
      <c r="D5172">
        <v>2</v>
      </c>
      <c r="E5172">
        <v>4</v>
      </c>
      <c r="F5172" t="s">
        <v>480</v>
      </c>
      <c r="G5172" t="s">
        <v>7331</v>
      </c>
      <c r="H5172">
        <v>7</v>
      </c>
      <c r="I5172">
        <v>102086</v>
      </c>
      <c r="J5172">
        <v>5</v>
      </c>
      <c r="K5172" t="s">
        <v>7336</v>
      </c>
      <c r="L5172">
        <v>0</v>
      </c>
      <c r="M5172" t="s">
        <v>5520</v>
      </c>
      <c r="N5172">
        <v>14891.28</v>
      </c>
      <c r="O5172">
        <v>7416.88</v>
      </c>
      <c r="P5172">
        <v>0</v>
      </c>
      <c r="Q5172">
        <v>6034.01</v>
      </c>
      <c r="R5172">
        <v>0</v>
      </c>
      <c r="S5172">
        <v>16274.15</v>
      </c>
    </row>
    <row r="5173" spans="1:19" x14ac:dyDescent="0.35">
      <c r="A5173">
        <v>2024</v>
      </c>
      <c r="B5173" t="s">
        <v>6704</v>
      </c>
      <c r="C5173">
        <v>86</v>
      </c>
      <c r="D5173">
        <v>2</v>
      </c>
      <c r="E5173">
        <v>5</v>
      </c>
      <c r="F5173" t="s">
        <v>843</v>
      </c>
      <c r="G5173" t="s">
        <v>6707</v>
      </c>
      <c r="H5173">
        <v>7</v>
      </c>
      <c r="I5173">
        <v>102086</v>
      </c>
      <c r="J5173">
        <v>5</v>
      </c>
      <c r="K5173" t="s">
        <v>7336</v>
      </c>
      <c r="L5173">
        <v>0</v>
      </c>
      <c r="M5173" t="s">
        <v>5520</v>
      </c>
      <c r="N5173">
        <v>22244.77</v>
      </c>
      <c r="O5173">
        <v>4844.3</v>
      </c>
      <c r="P5173">
        <v>0</v>
      </c>
      <c r="Q5173">
        <v>415.58</v>
      </c>
      <c r="R5173">
        <v>0</v>
      </c>
      <c r="S5173">
        <v>26673.49</v>
      </c>
    </row>
    <row r="5174" spans="1:19" x14ac:dyDescent="0.35">
      <c r="A5174">
        <v>2024</v>
      </c>
      <c r="B5174" t="s">
        <v>6704</v>
      </c>
      <c r="C5174">
        <v>86</v>
      </c>
      <c r="D5174">
        <v>2</v>
      </c>
      <c r="E5174">
        <v>6</v>
      </c>
      <c r="F5174" t="s">
        <v>844</v>
      </c>
      <c r="G5174" t="s">
        <v>6708</v>
      </c>
      <c r="H5174">
        <v>7</v>
      </c>
      <c r="I5174">
        <v>102086</v>
      </c>
      <c r="J5174">
        <v>5</v>
      </c>
      <c r="K5174" t="s">
        <v>7336</v>
      </c>
      <c r="L5174">
        <v>0</v>
      </c>
      <c r="M5174" t="s">
        <v>5520</v>
      </c>
      <c r="N5174">
        <v>43499.73</v>
      </c>
      <c r="O5174">
        <v>9622.2999999999993</v>
      </c>
      <c r="P5174">
        <v>0</v>
      </c>
      <c r="Q5174">
        <v>742.62</v>
      </c>
      <c r="R5174">
        <v>0</v>
      </c>
      <c r="S5174">
        <v>52379.41</v>
      </c>
    </row>
    <row r="5175" spans="1:19" x14ac:dyDescent="0.35">
      <c r="A5175">
        <v>2024</v>
      </c>
      <c r="B5175" t="s">
        <v>6704</v>
      </c>
      <c r="C5175">
        <v>86</v>
      </c>
      <c r="D5175">
        <v>2</v>
      </c>
      <c r="E5175">
        <v>7</v>
      </c>
      <c r="F5175" t="s">
        <v>665</v>
      </c>
      <c r="G5175" t="s">
        <v>7332</v>
      </c>
      <c r="H5175">
        <v>7</v>
      </c>
      <c r="I5175">
        <v>102086</v>
      </c>
      <c r="J5175">
        <v>5</v>
      </c>
      <c r="K5175" t="s">
        <v>7336</v>
      </c>
      <c r="L5175">
        <v>0</v>
      </c>
      <c r="M5175" t="s">
        <v>5520</v>
      </c>
      <c r="N5175">
        <v>2523.1999999999998</v>
      </c>
      <c r="O5175">
        <v>6882.37</v>
      </c>
      <c r="P5175">
        <v>0</v>
      </c>
      <c r="Q5175">
        <v>2085.9899999999998</v>
      </c>
      <c r="R5175">
        <v>0</v>
      </c>
      <c r="S5175">
        <v>7319.58</v>
      </c>
    </row>
    <row r="5176" spans="1:19" x14ac:dyDescent="0.35">
      <c r="A5176">
        <v>2024</v>
      </c>
      <c r="B5176" t="s">
        <v>6704</v>
      </c>
      <c r="C5176">
        <v>86</v>
      </c>
      <c r="D5176">
        <v>2</v>
      </c>
      <c r="E5176">
        <v>8</v>
      </c>
      <c r="F5176" t="s">
        <v>409</v>
      </c>
      <c r="G5176" t="s">
        <v>6788</v>
      </c>
      <c r="H5176">
        <v>7</v>
      </c>
      <c r="I5176">
        <v>102086</v>
      </c>
      <c r="J5176">
        <v>840</v>
      </c>
      <c r="K5176" t="s">
        <v>7336</v>
      </c>
      <c r="L5176">
        <v>0</v>
      </c>
      <c r="M5176" t="s">
        <v>5520</v>
      </c>
      <c r="N5176">
        <v>2886.37</v>
      </c>
      <c r="O5176">
        <v>4821.25</v>
      </c>
      <c r="P5176">
        <v>0</v>
      </c>
      <c r="Q5176">
        <v>0</v>
      </c>
      <c r="R5176">
        <v>0</v>
      </c>
      <c r="S5176">
        <v>7707.62</v>
      </c>
    </row>
    <row r="5177" spans="1:19" x14ac:dyDescent="0.35">
      <c r="A5177">
        <v>2024</v>
      </c>
      <c r="B5177" t="s">
        <v>6704</v>
      </c>
      <c r="C5177">
        <v>86</v>
      </c>
      <c r="D5177">
        <v>2</v>
      </c>
      <c r="E5177">
        <v>10</v>
      </c>
      <c r="F5177" t="s">
        <v>810</v>
      </c>
      <c r="G5177" t="s">
        <v>7175</v>
      </c>
      <c r="H5177">
        <v>7</v>
      </c>
      <c r="I5177">
        <v>102086</v>
      </c>
      <c r="J5177">
        <v>102086</v>
      </c>
      <c r="K5177" t="s">
        <v>7336</v>
      </c>
      <c r="L5177">
        <v>0</v>
      </c>
      <c r="M5177" t="s">
        <v>5520</v>
      </c>
      <c r="N5177">
        <v>18016.14</v>
      </c>
      <c r="O5177">
        <v>0</v>
      </c>
      <c r="P5177">
        <v>0</v>
      </c>
      <c r="Q5177">
        <v>2993.8</v>
      </c>
      <c r="R5177">
        <v>0</v>
      </c>
      <c r="S5177">
        <v>15022.34</v>
      </c>
    </row>
    <row r="5178" spans="1:19" x14ac:dyDescent="0.35">
      <c r="A5178">
        <v>2024</v>
      </c>
      <c r="B5178" t="s">
        <v>6704</v>
      </c>
      <c r="C5178">
        <v>86</v>
      </c>
      <c r="D5178">
        <v>2</v>
      </c>
      <c r="E5178">
        <v>11</v>
      </c>
      <c r="F5178" t="s">
        <v>531</v>
      </c>
      <c r="G5178" t="s">
        <v>6709</v>
      </c>
      <c r="H5178">
        <v>7</v>
      </c>
      <c r="I5178">
        <v>102086</v>
      </c>
      <c r="J5178">
        <v>4</v>
      </c>
      <c r="K5178" t="s">
        <v>7336</v>
      </c>
      <c r="L5178">
        <v>0</v>
      </c>
      <c r="M5178" t="s">
        <v>5520</v>
      </c>
      <c r="N5178">
        <v>16908.09</v>
      </c>
      <c r="O5178">
        <v>2634.53</v>
      </c>
      <c r="P5178">
        <v>0</v>
      </c>
      <c r="Q5178">
        <v>343.88</v>
      </c>
      <c r="R5178">
        <v>0</v>
      </c>
      <c r="S5178">
        <v>19198.740000000002</v>
      </c>
    </row>
    <row r="5179" spans="1:19" x14ac:dyDescent="0.35">
      <c r="A5179">
        <v>2024</v>
      </c>
      <c r="B5179" t="s">
        <v>6704</v>
      </c>
      <c r="C5179">
        <v>86</v>
      </c>
      <c r="D5179">
        <v>2</v>
      </c>
      <c r="E5179">
        <v>12</v>
      </c>
      <c r="F5179" t="s">
        <v>125</v>
      </c>
      <c r="G5179" t="s">
        <v>7176</v>
      </c>
      <c r="H5179">
        <v>7</v>
      </c>
      <c r="I5179">
        <v>102086</v>
      </c>
      <c r="J5179">
        <v>5</v>
      </c>
      <c r="K5179" t="s">
        <v>7336</v>
      </c>
      <c r="L5179">
        <v>0</v>
      </c>
      <c r="M5179" t="s">
        <v>5520</v>
      </c>
      <c r="N5179">
        <v>32360.42</v>
      </c>
      <c r="O5179">
        <v>19267.419999999998</v>
      </c>
      <c r="P5179">
        <v>0</v>
      </c>
      <c r="Q5179">
        <v>12530.36</v>
      </c>
      <c r="R5179">
        <v>0</v>
      </c>
      <c r="S5179">
        <v>39097.480000000003</v>
      </c>
    </row>
    <row r="5180" spans="1:19" x14ac:dyDescent="0.35">
      <c r="A5180">
        <v>2024</v>
      </c>
      <c r="B5180" t="s">
        <v>5688</v>
      </c>
      <c r="C5180">
        <v>87</v>
      </c>
      <c r="D5180">
        <v>2</v>
      </c>
      <c r="E5180">
        <v>1</v>
      </c>
      <c r="F5180" t="s">
        <v>722</v>
      </c>
      <c r="G5180" t="s">
        <v>6271</v>
      </c>
      <c r="H5180">
        <v>7</v>
      </c>
      <c r="I5180">
        <v>102086</v>
      </c>
      <c r="J5180">
        <v>840</v>
      </c>
      <c r="K5180" t="s">
        <v>7337</v>
      </c>
      <c r="L5180">
        <v>0</v>
      </c>
      <c r="M5180" t="s">
        <v>5520</v>
      </c>
      <c r="N5180">
        <v>46406.44</v>
      </c>
      <c r="O5180">
        <v>8502.52</v>
      </c>
      <c r="P5180">
        <v>0</v>
      </c>
      <c r="Q5180">
        <v>8092.24</v>
      </c>
      <c r="R5180">
        <v>0</v>
      </c>
      <c r="S5180">
        <v>46816.72</v>
      </c>
    </row>
    <row r="5181" spans="1:19" x14ac:dyDescent="0.35">
      <c r="A5181">
        <v>2024</v>
      </c>
      <c r="B5181" t="s">
        <v>5688</v>
      </c>
      <c r="C5181">
        <v>87</v>
      </c>
      <c r="D5181">
        <v>2</v>
      </c>
      <c r="E5181">
        <v>2</v>
      </c>
      <c r="F5181" t="s">
        <v>845</v>
      </c>
      <c r="G5181" t="s">
        <v>6758</v>
      </c>
      <c r="H5181">
        <v>7</v>
      </c>
      <c r="I5181">
        <v>102086</v>
      </c>
      <c r="J5181">
        <v>840</v>
      </c>
      <c r="K5181" t="s">
        <v>7337</v>
      </c>
      <c r="L5181">
        <v>0</v>
      </c>
      <c r="M5181" t="s">
        <v>5520</v>
      </c>
      <c r="N5181">
        <v>232770.9</v>
      </c>
      <c r="O5181">
        <v>39181.96</v>
      </c>
      <c r="P5181">
        <v>0</v>
      </c>
      <c r="Q5181">
        <v>67275.12</v>
      </c>
      <c r="R5181">
        <v>0</v>
      </c>
      <c r="S5181">
        <v>204677.74</v>
      </c>
    </row>
    <row r="5182" spans="1:19" x14ac:dyDescent="0.35">
      <c r="A5182">
        <v>2024</v>
      </c>
      <c r="B5182" t="s">
        <v>5688</v>
      </c>
      <c r="C5182">
        <v>87</v>
      </c>
      <c r="D5182">
        <v>2</v>
      </c>
      <c r="E5182">
        <v>3</v>
      </c>
      <c r="F5182" t="s">
        <v>674</v>
      </c>
      <c r="G5182" t="s">
        <v>6710</v>
      </c>
      <c r="H5182">
        <v>7</v>
      </c>
      <c r="I5182">
        <v>102086</v>
      </c>
      <c r="J5182">
        <v>4</v>
      </c>
      <c r="K5182" t="s">
        <v>7336</v>
      </c>
      <c r="L5182">
        <v>0</v>
      </c>
      <c r="M5182" t="s">
        <v>5520</v>
      </c>
      <c r="N5182">
        <v>25375.4</v>
      </c>
      <c r="O5182">
        <v>302.04000000000002</v>
      </c>
      <c r="P5182">
        <v>0</v>
      </c>
      <c r="Q5182">
        <v>300</v>
      </c>
      <c r="R5182">
        <v>0</v>
      </c>
      <c r="S5182">
        <v>25377.439999999999</v>
      </c>
    </row>
    <row r="5183" spans="1:19" x14ac:dyDescent="0.35">
      <c r="A5183">
        <v>2024</v>
      </c>
      <c r="B5183" t="s">
        <v>5688</v>
      </c>
      <c r="C5183">
        <v>87</v>
      </c>
      <c r="D5183">
        <v>2</v>
      </c>
      <c r="E5183">
        <v>4</v>
      </c>
      <c r="F5183" t="s">
        <v>846</v>
      </c>
      <c r="G5183" t="s">
        <v>7019</v>
      </c>
      <c r="H5183">
        <v>7</v>
      </c>
      <c r="I5183">
        <v>102086</v>
      </c>
      <c r="J5183">
        <v>4</v>
      </c>
      <c r="K5183" t="s">
        <v>7336</v>
      </c>
      <c r="L5183">
        <v>0</v>
      </c>
      <c r="M5183" t="s">
        <v>5520</v>
      </c>
      <c r="N5183">
        <v>92614.27</v>
      </c>
      <c r="O5183">
        <v>15168.76</v>
      </c>
      <c r="P5183">
        <v>0</v>
      </c>
      <c r="Q5183">
        <v>9460.9599999999991</v>
      </c>
      <c r="R5183">
        <v>0</v>
      </c>
      <c r="S5183">
        <v>98322.07</v>
      </c>
    </row>
    <row r="5184" spans="1:19" x14ac:dyDescent="0.35">
      <c r="A5184">
        <v>2024</v>
      </c>
      <c r="B5184" t="s">
        <v>5688</v>
      </c>
      <c r="C5184">
        <v>87</v>
      </c>
      <c r="D5184">
        <v>2</v>
      </c>
      <c r="E5184">
        <v>5</v>
      </c>
      <c r="F5184" t="s">
        <v>847</v>
      </c>
      <c r="G5184" t="s">
        <v>5689</v>
      </c>
      <c r="H5184">
        <v>7</v>
      </c>
      <c r="I5184">
        <v>102086</v>
      </c>
      <c r="J5184">
        <v>5</v>
      </c>
      <c r="K5184" t="s">
        <v>7336</v>
      </c>
      <c r="L5184">
        <v>0</v>
      </c>
      <c r="M5184" t="s">
        <v>5520</v>
      </c>
      <c r="N5184">
        <v>25321.759999999998</v>
      </c>
      <c r="O5184">
        <v>14705.12</v>
      </c>
      <c r="P5184">
        <v>0</v>
      </c>
      <c r="Q5184">
        <v>3699.99</v>
      </c>
      <c r="R5184">
        <v>0</v>
      </c>
      <c r="S5184">
        <v>36326.89</v>
      </c>
    </row>
    <row r="5185" spans="1:19" x14ac:dyDescent="0.35">
      <c r="A5185">
        <v>2024</v>
      </c>
      <c r="B5185" t="s">
        <v>5688</v>
      </c>
      <c r="C5185">
        <v>87</v>
      </c>
      <c r="D5185">
        <v>2</v>
      </c>
      <c r="E5185">
        <v>6</v>
      </c>
      <c r="F5185" t="s">
        <v>848</v>
      </c>
      <c r="G5185" t="s">
        <v>6711</v>
      </c>
      <c r="H5185">
        <v>7</v>
      </c>
      <c r="I5185">
        <v>102086</v>
      </c>
      <c r="J5185">
        <v>3</v>
      </c>
      <c r="K5185" t="s">
        <v>7336</v>
      </c>
      <c r="L5185">
        <v>0</v>
      </c>
      <c r="M5185" t="s">
        <v>5520</v>
      </c>
      <c r="N5185">
        <v>2438.41</v>
      </c>
      <c r="O5185">
        <v>0</v>
      </c>
      <c r="P5185">
        <v>0</v>
      </c>
      <c r="Q5185">
        <v>488.97</v>
      </c>
      <c r="R5185">
        <v>0</v>
      </c>
      <c r="S5185">
        <v>1949.44</v>
      </c>
    </row>
    <row r="5186" spans="1:19" x14ac:dyDescent="0.35">
      <c r="A5186">
        <v>2024</v>
      </c>
      <c r="B5186" t="s">
        <v>5688</v>
      </c>
      <c r="C5186">
        <v>87</v>
      </c>
      <c r="D5186">
        <v>2</v>
      </c>
      <c r="E5186">
        <v>7</v>
      </c>
      <c r="F5186" t="s">
        <v>377</v>
      </c>
      <c r="G5186" t="s">
        <v>6272</v>
      </c>
      <c r="H5186">
        <v>7</v>
      </c>
      <c r="I5186">
        <v>102086</v>
      </c>
      <c r="J5186">
        <v>81</v>
      </c>
      <c r="K5186" t="s">
        <v>7336</v>
      </c>
      <c r="L5186">
        <v>0</v>
      </c>
      <c r="M5186" t="s">
        <v>5520</v>
      </c>
      <c r="N5186">
        <v>535766.43999999994</v>
      </c>
      <c r="O5186">
        <v>0</v>
      </c>
      <c r="P5186">
        <v>0</v>
      </c>
      <c r="Q5186">
        <v>80827.39</v>
      </c>
      <c r="R5186">
        <v>0</v>
      </c>
      <c r="S5186">
        <v>454939.05</v>
      </c>
    </row>
    <row r="5187" spans="1:19" x14ac:dyDescent="0.35">
      <c r="A5187">
        <v>2024</v>
      </c>
      <c r="B5187" t="s">
        <v>5688</v>
      </c>
      <c r="C5187">
        <v>87</v>
      </c>
      <c r="D5187">
        <v>2</v>
      </c>
      <c r="E5187">
        <v>8</v>
      </c>
      <c r="F5187" t="s">
        <v>516</v>
      </c>
      <c r="G5187" t="s">
        <v>7188</v>
      </c>
      <c r="H5187">
        <v>7</v>
      </c>
      <c r="I5187">
        <v>102086</v>
      </c>
      <c r="J5187">
        <v>5</v>
      </c>
      <c r="K5187" t="s">
        <v>7336</v>
      </c>
      <c r="L5187">
        <v>0</v>
      </c>
      <c r="M5187" t="s">
        <v>5520</v>
      </c>
      <c r="N5187">
        <v>10115.59</v>
      </c>
      <c r="O5187">
        <v>1718.88</v>
      </c>
      <c r="P5187">
        <v>0</v>
      </c>
      <c r="Q5187">
        <v>1968.64</v>
      </c>
      <c r="R5187">
        <v>0</v>
      </c>
      <c r="S5187">
        <v>9865.83</v>
      </c>
    </row>
    <row r="5188" spans="1:19" x14ac:dyDescent="0.35">
      <c r="A5188">
        <v>2024</v>
      </c>
      <c r="B5188" t="s">
        <v>5688</v>
      </c>
      <c r="C5188">
        <v>87</v>
      </c>
      <c r="D5188">
        <v>2</v>
      </c>
      <c r="E5188">
        <v>9</v>
      </c>
      <c r="F5188" t="s">
        <v>826</v>
      </c>
      <c r="G5188" t="s">
        <v>6126</v>
      </c>
      <c r="H5188">
        <v>7</v>
      </c>
      <c r="I5188">
        <v>102086</v>
      </c>
      <c r="J5188">
        <v>5</v>
      </c>
      <c r="K5188" t="s">
        <v>7336</v>
      </c>
      <c r="L5188">
        <v>0</v>
      </c>
      <c r="M5188" t="s">
        <v>5520</v>
      </c>
      <c r="N5188">
        <v>5682.69</v>
      </c>
      <c r="O5188">
        <v>8964.09</v>
      </c>
      <c r="P5188">
        <v>0</v>
      </c>
      <c r="Q5188">
        <v>6308.78</v>
      </c>
      <c r="R5188">
        <v>0</v>
      </c>
      <c r="S5188">
        <v>8338</v>
      </c>
    </row>
    <row r="5189" spans="1:19" x14ac:dyDescent="0.35">
      <c r="A5189">
        <v>2024</v>
      </c>
      <c r="B5189" t="s">
        <v>5688</v>
      </c>
      <c r="C5189">
        <v>87</v>
      </c>
      <c r="D5189">
        <v>2</v>
      </c>
      <c r="E5189">
        <v>10</v>
      </c>
      <c r="F5189" t="s">
        <v>849</v>
      </c>
      <c r="G5189" t="s">
        <v>7104</v>
      </c>
      <c r="H5189">
        <v>7</v>
      </c>
      <c r="I5189">
        <v>102086</v>
      </c>
      <c r="J5189">
        <v>102086</v>
      </c>
      <c r="K5189" t="s">
        <v>7336</v>
      </c>
      <c r="L5189">
        <v>0</v>
      </c>
      <c r="M5189" t="s">
        <v>5520</v>
      </c>
      <c r="N5189">
        <v>13886.3</v>
      </c>
      <c r="O5189">
        <v>21957.64</v>
      </c>
      <c r="P5189">
        <v>0</v>
      </c>
      <c r="Q5189">
        <v>25297.34</v>
      </c>
      <c r="R5189">
        <v>0</v>
      </c>
      <c r="S5189">
        <v>10546.6</v>
      </c>
    </row>
    <row r="5190" spans="1:19" x14ac:dyDescent="0.35">
      <c r="A5190">
        <v>2024</v>
      </c>
      <c r="B5190" t="s">
        <v>5696</v>
      </c>
      <c r="C5190">
        <v>88</v>
      </c>
      <c r="D5190">
        <v>2</v>
      </c>
      <c r="E5190">
        <v>1</v>
      </c>
      <c r="F5190" t="s">
        <v>622</v>
      </c>
      <c r="G5190" t="s">
        <v>7114</v>
      </c>
      <c r="H5190">
        <v>7</v>
      </c>
      <c r="I5190">
        <v>102086</v>
      </c>
      <c r="J5190">
        <v>4</v>
      </c>
      <c r="K5190" t="s">
        <v>7336</v>
      </c>
      <c r="L5190">
        <v>0</v>
      </c>
      <c r="M5190" t="s">
        <v>5520</v>
      </c>
      <c r="N5190">
        <v>85122.26</v>
      </c>
      <c r="O5190">
        <v>6594.04</v>
      </c>
      <c r="P5190">
        <v>0</v>
      </c>
      <c r="Q5190">
        <v>5307.22</v>
      </c>
      <c r="R5190">
        <v>0</v>
      </c>
      <c r="S5190">
        <v>86409.08</v>
      </c>
    </row>
    <row r="5191" spans="1:19" x14ac:dyDescent="0.35">
      <c r="A5191">
        <v>2024</v>
      </c>
      <c r="B5191" t="s">
        <v>5696</v>
      </c>
      <c r="C5191">
        <v>88</v>
      </c>
      <c r="D5191">
        <v>2</v>
      </c>
      <c r="E5191">
        <v>2</v>
      </c>
      <c r="F5191" t="s">
        <v>555</v>
      </c>
      <c r="G5191" t="s">
        <v>6712</v>
      </c>
      <c r="H5191">
        <v>7</v>
      </c>
      <c r="I5191">
        <v>102086</v>
      </c>
      <c r="J5191">
        <v>5</v>
      </c>
      <c r="K5191" t="s">
        <v>7336</v>
      </c>
      <c r="L5191">
        <v>0</v>
      </c>
      <c r="M5191" t="s">
        <v>5520</v>
      </c>
      <c r="N5191">
        <v>23494.14</v>
      </c>
      <c r="O5191">
        <v>16827.8</v>
      </c>
      <c r="P5191">
        <v>0</v>
      </c>
      <c r="Q5191">
        <v>5594.97</v>
      </c>
      <c r="R5191">
        <v>0</v>
      </c>
      <c r="S5191">
        <v>34726.97</v>
      </c>
    </row>
    <row r="5192" spans="1:19" x14ac:dyDescent="0.35">
      <c r="A5192">
        <v>2024</v>
      </c>
      <c r="B5192" t="s">
        <v>5696</v>
      </c>
      <c r="C5192">
        <v>88</v>
      </c>
      <c r="D5192">
        <v>2</v>
      </c>
      <c r="E5192">
        <v>3</v>
      </c>
      <c r="F5192" t="s">
        <v>850</v>
      </c>
      <c r="G5192" t="s">
        <v>6127</v>
      </c>
      <c r="H5192">
        <v>7</v>
      </c>
      <c r="I5192">
        <v>102086</v>
      </c>
      <c r="J5192">
        <v>6</v>
      </c>
      <c r="K5192" t="s">
        <v>7336</v>
      </c>
      <c r="L5192">
        <v>0</v>
      </c>
      <c r="M5192" t="s">
        <v>5520</v>
      </c>
      <c r="N5192">
        <v>11441.39</v>
      </c>
      <c r="O5192">
        <v>4010.23</v>
      </c>
      <c r="P5192">
        <v>0</v>
      </c>
      <c r="Q5192">
        <v>5169.05</v>
      </c>
      <c r="R5192">
        <v>0</v>
      </c>
      <c r="S5192">
        <v>10282.57</v>
      </c>
    </row>
    <row r="5193" spans="1:19" x14ac:dyDescent="0.35">
      <c r="A5193">
        <v>2024</v>
      </c>
      <c r="B5193" t="s">
        <v>5696</v>
      </c>
      <c r="C5193">
        <v>88</v>
      </c>
      <c r="D5193">
        <v>2</v>
      </c>
      <c r="E5193">
        <v>4</v>
      </c>
      <c r="F5193" t="s">
        <v>638</v>
      </c>
      <c r="G5193" t="s">
        <v>7115</v>
      </c>
      <c r="H5193">
        <v>7</v>
      </c>
      <c r="I5193">
        <v>102086</v>
      </c>
      <c r="J5193">
        <v>4</v>
      </c>
      <c r="K5193" t="s">
        <v>7336</v>
      </c>
      <c r="L5193">
        <v>0</v>
      </c>
      <c r="M5193" t="s">
        <v>5520</v>
      </c>
      <c r="N5193">
        <v>8612.11</v>
      </c>
      <c r="O5193">
        <v>8680.8700000000008</v>
      </c>
      <c r="P5193">
        <v>0</v>
      </c>
      <c r="Q5193">
        <v>10217.43</v>
      </c>
      <c r="R5193">
        <v>0</v>
      </c>
      <c r="S5193">
        <v>7075.55</v>
      </c>
    </row>
    <row r="5194" spans="1:19" x14ac:dyDescent="0.35">
      <c r="A5194">
        <v>2024</v>
      </c>
      <c r="B5194" t="s">
        <v>5696</v>
      </c>
      <c r="C5194">
        <v>88</v>
      </c>
      <c r="D5194">
        <v>2</v>
      </c>
      <c r="E5194">
        <v>5</v>
      </c>
      <c r="F5194" t="s">
        <v>300</v>
      </c>
      <c r="G5194" t="s">
        <v>6128</v>
      </c>
      <c r="H5194">
        <v>7</v>
      </c>
      <c r="I5194">
        <v>102086</v>
      </c>
      <c r="J5194">
        <v>6</v>
      </c>
      <c r="K5194" t="s">
        <v>7336</v>
      </c>
      <c r="L5194">
        <v>0</v>
      </c>
      <c r="M5194" t="s">
        <v>5520</v>
      </c>
      <c r="N5194">
        <v>46385.49</v>
      </c>
      <c r="O5194">
        <v>6488.28</v>
      </c>
      <c r="P5194">
        <v>0</v>
      </c>
      <c r="Q5194">
        <v>4481.91</v>
      </c>
      <c r="R5194">
        <v>0</v>
      </c>
      <c r="S5194">
        <v>48391.86</v>
      </c>
    </row>
    <row r="5195" spans="1:19" x14ac:dyDescent="0.35">
      <c r="A5195">
        <v>2024</v>
      </c>
      <c r="B5195" t="s">
        <v>5696</v>
      </c>
      <c r="C5195">
        <v>88</v>
      </c>
      <c r="D5195">
        <v>2</v>
      </c>
      <c r="E5195">
        <v>6</v>
      </c>
      <c r="F5195" t="s">
        <v>254</v>
      </c>
      <c r="G5195" t="s">
        <v>6129</v>
      </c>
      <c r="H5195">
        <v>7</v>
      </c>
      <c r="I5195">
        <v>102086</v>
      </c>
      <c r="J5195">
        <v>5</v>
      </c>
      <c r="K5195" t="s">
        <v>7336</v>
      </c>
      <c r="L5195">
        <v>0</v>
      </c>
      <c r="M5195" t="s">
        <v>5520</v>
      </c>
      <c r="N5195">
        <v>23061.68</v>
      </c>
      <c r="O5195">
        <v>10807.49</v>
      </c>
      <c r="P5195">
        <v>0</v>
      </c>
      <c r="Q5195">
        <v>5100</v>
      </c>
      <c r="R5195">
        <v>0</v>
      </c>
      <c r="S5195">
        <v>28769.17</v>
      </c>
    </row>
    <row r="5196" spans="1:19" x14ac:dyDescent="0.35">
      <c r="A5196">
        <v>2024</v>
      </c>
      <c r="B5196" t="s">
        <v>5696</v>
      </c>
      <c r="C5196">
        <v>88</v>
      </c>
      <c r="D5196">
        <v>2</v>
      </c>
      <c r="E5196">
        <v>7</v>
      </c>
      <c r="F5196" t="s">
        <v>311</v>
      </c>
      <c r="G5196" t="s">
        <v>6130</v>
      </c>
      <c r="H5196">
        <v>7</v>
      </c>
      <c r="I5196">
        <v>102086</v>
      </c>
      <c r="J5196">
        <v>5</v>
      </c>
      <c r="K5196" t="s">
        <v>7336</v>
      </c>
      <c r="L5196">
        <v>0</v>
      </c>
      <c r="M5196" t="s">
        <v>5520</v>
      </c>
      <c r="N5196">
        <v>32374.36</v>
      </c>
      <c r="O5196">
        <v>0</v>
      </c>
      <c r="P5196">
        <v>0</v>
      </c>
      <c r="Q5196">
        <v>3500</v>
      </c>
      <c r="R5196">
        <v>0</v>
      </c>
      <c r="S5196">
        <v>28874.36</v>
      </c>
    </row>
    <row r="5197" spans="1:19" x14ac:dyDescent="0.35">
      <c r="A5197">
        <v>2024</v>
      </c>
      <c r="B5197" t="s">
        <v>5696</v>
      </c>
      <c r="C5197">
        <v>88</v>
      </c>
      <c r="D5197">
        <v>2</v>
      </c>
      <c r="E5197">
        <v>8</v>
      </c>
      <c r="F5197" t="s">
        <v>262</v>
      </c>
      <c r="G5197" t="s">
        <v>5697</v>
      </c>
      <c r="H5197">
        <v>7</v>
      </c>
      <c r="I5197">
        <v>102086</v>
      </c>
      <c r="J5197">
        <v>5</v>
      </c>
      <c r="K5197" t="s">
        <v>7336</v>
      </c>
      <c r="L5197">
        <v>0</v>
      </c>
      <c r="M5197" t="s">
        <v>5520</v>
      </c>
      <c r="N5197">
        <v>57874.28</v>
      </c>
      <c r="O5197">
        <v>0</v>
      </c>
      <c r="P5197">
        <v>0</v>
      </c>
      <c r="Q5197">
        <v>1592.9</v>
      </c>
      <c r="R5197">
        <v>0</v>
      </c>
      <c r="S5197">
        <v>56281.38</v>
      </c>
    </row>
    <row r="5198" spans="1:19" x14ac:dyDescent="0.35">
      <c r="A5198">
        <v>2024</v>
      </c>
      <c r="B5198" t="s">
        <v>5696</v>
      </c>
      <c r="C5198">
        <v>88</v>
      </c>
      <c r="D5198">
        <v>2</v>
      </c>
      <c r="E5198">
        <v>9</v>
      </c>
      <c r="F5198" t="s">
        <v>851</v>
      </c>
      <c r="G5198" t="s">
        <v>6131</v>
      </c>
      <c r="H5198">
        <v>7</v>
      </c>
      <c r="I5198">
        <v>102086</v>
      </c>
      <c r="J5198">
        <v>6</v>
      </c>
      <c r="K5198" t="s">
        <v>7336</v>
      </c>
      <c r="L5198">
        <v>0</v>
      </c>
      <c r="M5198" t="s">
        <v>5520</v>
      </c>
      <c r="N5198">
        <v>69078.55</v>
      </c>
      <c r="O5198">
        <v>0</v>
      </c>
      <c r="P5198">
        <v>0</v>
      </c>
      <c r="Q5198">
        <v>7414.55</v>
      </c>
      <c r="R5198">
        <v>0</v>
      </c>
      <c r="S5198">
        <v>61664</v>
      </c>
    </row>
    <row r="5199" spans="1:19" x14ac:dyDescent="0.35">
      <c r="A5199">
        <v>2024</v>
      </c>
      <c r="B5199" t="s">
        <v>5696</v>
      </c>
      <c r="C5199">
        <v>88</v>
      </c>
      <c r="D5199">
        <v>2</v>
      </c>
      <c r="E5199">
        <v>10</v>
      </c>
      <c r="F5199" t="s">
        <v>643</v>
      </c>
      <c r="G5199" t="s">
        <v>6132</v>
      </c>
      <c r="H5199">
        <v>7</v>
      </c>
      <c r="I5199">
        <v>102086</v>
      </c>
      <c r="J5199">
        <v>6</v>
      </c>
      <c r="K5199" t="s">
        <v>7336</v>
      </c>
      <c r="L5199">
        <v>0</v>
      </c>
      <c r="M5199" t="s">
        <v>5520</v>
      </c>
      <c r="N5199">
        <v>62706.080000000002</v>
      </c>
      <c r="O5199">
        <v>0</v>
      </c>
      <c r="P5199">
        <v>0</v>
      </c>
      <c r="Q5199">
        <v>2715.76</v>
      </c>
      <c r="R5199">
        <v>0</v>
      </c>
      <c r="S5199">
        <v>59990.32</v>
      </c>
    </row>
    <row r="5200" spans="1:19" x14ac:dyDescent="0.35">
      <c r="A5200">
        <v>2024</v>
      </c>
      <c r="B5200" t="s">
        <v>5696</v>
      </c>
      <c r="C5200">
        <v>88</v>
      </c>
      <c r="D5200">
        <v>2</v>
      </c>
      <c r="E5200">
        <v>11</v>
      </c>
      <c r="F5200" t="s">
        <v>524</v>
      </c>
      <c r="G5200" t="s">
        <v>6133</v>
      </c>
      <c r="H5200">
        <v>7</v>
      </c>
      <c r="I5200">
        <v>102086</v>
      </c>
      <c r="J5200">
        <v>840</v>
      </c>
      <c r="K5200" t="s">
        <v>7337</v>
      </c>
      <c r="L5200">
        <v>0</v>
      </c>
      <c r="M5200" t="s">
        <v>5520</v>
      </c>
      <c r="N5200">
        <v>57746.53</v>
      </c>
      <c r="O5200">
        <v>19803.14</v>
      </c>
      <c r="P5200">
        <v>0</v>
      </c>
      <c r="Q5200">
        <v>11641.33</v>
      </c>
      <c r="R5200">
        <v>0</v>
      </c>
      <c r="S5200">
        <v>65908.34</v>
      </c>
    </row>
    <row r="5201" spans="1:19" x14ac:dyDescent="0.35">
      <c r="A5201">
        <v>2024</v>
      </c>
      <c r="B5201" t="s">
        <v>5696</v>
      </c>
      <c r="C5201">
        <v>88</v>
      </c>
      <c r="D5201">
        <v>2</v>
      </c>
      <c r="E5201">
        <v>12</v>
      </c>
      <c r="F5201" t="s">
        <v>624</v>
      </c>
      <c r="G5201" t="s">
        <v>7116</v>
      </c>
      <c r="H5201">
        <v>7</v>
      </c>
      <c r="I5201">
        <v>102086</v>
      </c>
      <c r="J5201">
        <v>4</v>
      </c>
      <c r="K5201" t="s">
        <v>7336</v>
      </c>
      <c r="L5201">
        <v>0</v>
      </c>
      <c r="M5201" t="s">
        <v>5520</v>
      </c>
      <c r="N5201">
        <v>27542.94</v>
      </c>
      <c r="O5201">
        <v>7844.08</v>
      </c>
      <c r="P5201">
        <v>0</v>
      </c>
      <c r="Q5201">
        <v>5423.59</v>
      </c>
      <c r="R5201">
        <v>0</v>
      </c>
      <c r="S5201">
        <v>29963.43</v>
      </c>
    </row>
    <row r="5202" spans="1:19" x14ac:dyDescent="0.35">
      <c r="A5202">
        <v>2024</v>
      </c>
      <c r="B5202" t="s">
        <v>5696</v>
      </c>
      <c r="C5202">
        <v>88</v>
      </c>
      <c r="D5202">
        <v>2</v>
      </c>
      <c r="E5202">
        <v>13</v>
      </c>
      <c r="F5202" t="s">
        <v>125</v>
      </c>
      <c r="G5202" t="s">
        <v>6251</v>
      </c>
      <c r="H5202">
        <v>7</v>
      </c>
      <c r="I5202">
        <v>102086</v>
      </c>
      <c r="J5202">
        <v>840</v>
      </c>
      <c r="K5202" t="s">
        <v>7337</v>
      </c>
      <c r="L5202">
        <v>0</v>
      </c>
      <c r="M5202" t="s">
        <v>5520</v>
      </c>
      <c r="N5202">
        <v>395153.16</v>
      </c>
      <c r="O5202">
        <v>39285.69</v>
      </c>
      <c r="P5202">
        <v>0</v>
      </c>
      <c r="Q5202">
        <v>58928.43</v>
      </c>
      <c r="R5202">
        <v>0</v>
      </c>
      <c r="S5202">
        <v>375510.42</v>
      </c>
    </row>
    <row r="5203" spans="1:19" x14ac:dyDescent="0.35">
      <c r="A5203">
        <v>2024</v>
      </c>
      <c r="B5203" t="s">
        <v>5551</v>
      </c>
      <c r="C5203">
        <v>89</v>
      </c>
      <c r="D5203">
        <v>2</v>
      </c>
      <c r="E5203">
        <v>2</v>
      </c>
      <c r="F5203" t="s">
        <v>853</v>
      </c>
      <c r="G5203" t="s">
        <v>6252</v>
      </c>
      <c r="H5203">
        <v>7</v>
      </c>
      <c r="I5203">
        <v>102086</v>
      </c>
      <c r="J5203">
        <v>840</v>
      </c>
      <c r="K5203" t="s">
        <v>7337</v>
      </c>
      <c r="L5203">
        <v>0</v>
      </c>
      <c r="M5203" t="s">
        <v>5520</v>
      </c>
      <c r="N5203">
        <v>50904.28</v>
      </c>
      <c r="O5203">
        <v>0</v>
      </c>
      <c r="P5203">
        <v>0</v>
      </c>
      <c r="Q5203">
        <v>1739.11</v>
      </c>
      <c r="R5203">
        <v>0</v>
      </c>
      <c r="S5203">
        <v>49165.17</v>
      </c>
    </row>
    <row r="5204" spans="1:19" x14ac:dyDescent="0.35">
      <c r="A5204">
        <v>2024</v>
      </c>
      <c r="B5204" t="s">
        <v>5551</v>
      </c>
      <c r="C5204">
        <v>89</v>
      </c>
      <c r="D5204">
        <v>2</v>
      </c>
      <c r="E5204">
        <v>3</v>
      </c>
      <c r="F5204" t="s">
        <v>391</v>
      </c>
      <c r="G5204" t="s">
        <v>6253</v>
      </c>
      <c r="H5204">
        <v>7</v>
      </c>
      <c r="I5204">
        <v>102086</v>
      </c>
      <c r="J5204">
        <v>840</v>
      </c>
      <c r="K5204" t="s">
        <v>7337</v>
      </c>
      <c r="L5204">
        <v>0</v>
      </c>
      <c r="M5204" t="s">
        <v>5520</v>
      </c>
      <c r="N5204">
        <v>61098.45</v>
      </c>
      <c r="O5204">
        <v>22918.87</v>
      </c>
      <c r="P5204">
        <v>0</v>
      </c>
      <c r="Q5204">
        <v>26762.07</v>
      </c>
      <c r="R5204">
        <v>0</v>
      </c>
      <c r="S5204">
        <v>57255.25</v>
      </c>
    </row>
    <row r="5205" spans="1:19" x14ac:dyDescent="0.35">
      <c r="A5205">
        <v>2024</v>
      </c>
      <c r="B5205" t="s">
        <v>5551</v>
      </c>
      <c r="C5205">
        <v>89</v>
      </c>
      <c r="D5205">
        <v>2</v>
      </c>
      <c r="E5205">
        <v>4</v>
      </c>
      <c r="F5205" t="s">
        <v>354</v>
      </c>
      <c r="G5205" t="s">
        <v>6134</v>
      </c>
      <c r="H5205">
        <v>7</v>
      </c>
      <c r="I5205">
        <v>102086</v>
      </c>
      <c r="J5205">
        <v>102086</v>
      </c>
      <c r="K5205" t="s">
        <v>7336</v>
      </c>
      <c r="L5205">
        <v>0</v>
      </c>
      <c r="M5205" t="s">
        <v>5520</v>
      </c>
      <c r="N5205">
        <v>18590.02</v>
      </c>
      <c r="O5205">
        <v>6339.96</v>
      </c>
      <c r="P5205">
        <v>0</v>
      </c>
      <c r="Q5205">
        <v>3409.96</v>
      </c>
      <c r="R5205">
        <v>0</v>
      </c>
      <c r="S5205">
        <v>21520.02</v>
      </c>
    </row>
    <row r="5206" spans="1:19" x14ac:dyDescent="0.35">
      <c r="A5206">
        <v>2024</v>
      </c>
      <c r="B5206" t="s">
        <v>5551</v>
      </c>
      <c r="C5206">
        <v>89</v>
      </c>
      <c r="D5206">
        <v>2</v>
      </c>
      <c r="E5206">
        <v>5</v>
      </c>
      <c r="F5206" t="s">
        <v>854</v>
      </c>
      <c r="G5206" t="s">
        <v>6337</v>
      </c>
      <c r="H5206">
        <v>7</v>
      </c>
      <c r="I5206">
        <v>102086</v>
      </c>
      <c r="J5206">
        <v>840</v>
      </c>
      <c r="K5206" t="s">
        <v>7337</v>
      </c>
      <c r="L5206">
        <v>0</v>
      </c>
      <c r="M5206" t="s">
        <v>5520</v>
      </c>
      <c r="N5206">
        <v>9024.23</v>
      </c>
      <c r="O5206">
        <v>4103.53</v>
      </c>
      <c r="P5206">
        <v>0</v>
      </c>
      <c r="Q5206">
        <v>2037.91</v>
      </c>
      <c r="R5206">
        <v>0</v>
      </c>
      <c r="S5206">
        <v>11089.85</v>
      </c>
    </row>
    <row r="5207" spans="1:19" x14ac:dyDescent="0.35">
      <c r="A5207">
        <v>2024</v>
      </c>
      <c r="B5207" t="s">
        <v>5551</v>
      </c>
      <c r="C5207">
        <v>89</v>
      </c>
      <c r="D5207">
        <v>2</v>
      </c>
      <c r="E5207">
        <v>6</v>
      </c>
      <c r="F5207" t="s">
        <v>555</v>
      </c>
      <c r="G5207" t="s">
        <v>6713</v>
      </c>
      <c r="H5207">
        <v>7</v>
      </c>
      <c r="I5207">
        <v>102086</v>
      </c>
      <c r="J5207">
        <v>3</v>
      </c>
      <c r="K5207" t="s">
        <v>7336</v>
      </c>
      <c r="L5207">
        <v>0</v>
      </c>
      <c r="M5207" t="s">
        <v>5520</v>
      </c>
      <c r="N5207">
        <v>15121.49</v>
      </c>
      <c r="O5207">
        <v>4374.87</v>
      </c>
      <c r="P5207">
        <v>0</v>
      </c>
      <c r="Q5207">
        <v>3590.77</v>
      </c>
      <c r="R5207">
        <v>0</v>
      </c>
      <c r="S5207">
        <v>15905.59</v>
      </c>
    </row>
    <row r="5208" spans="1:19" x14ac:dyDescent="0.35">
      <c r="A5208">
        <v>2024</v>
      </c>
      <c r="B5208" t="s">
        <v>5551</v>
      </c>
      <c r="C5208">
        <v>89</v>
      </c>
      <c r="D5208">
        <v>2</v>
      </c>
      <c r="E5208">
        <v>7</v>
      </c>
      <c r="F5208" t="s">
        <v>662</v>
      </c>
      <c r="G5208" t="s">
        <v>6135</v>
      </c>
      <c r="H5208">
        <v>7</v>
      </c>
      <c r="I5208">
        <v>102086</v>
      </c>
      <c r="J5208">
        <v>6</v>
      </c>
      <c r="K5208" t="s">
        <v>7336</v>
      </c>
      <c r="L5208">
        <v>0</v>
      </c>
      <c r="M5208" t="s">
        <v>5520</v>
      </c>
      <c r="N5208">
        <v>40791.49</v>
      </c>
      <c r="O5208">
        <v>2500</v>
      </c>
      <c r="P5208">
        <v>0</v>
      </c>
      <c r="Q5208">
        <v>2626.61</v>
      </c>
      <c r="R5208">
        <v>0</v>
      </c>
      <c r="S5208">
        <v>40664.879999999997</v>
      </c>
    </row>
    <row r="5209" spans="1:19" x14ac:dyDescent="0.35">
      <c r="A5209">
        <v>2024</v>
      </c>
      <c r="B5209" t="s">
        <v>5551</v>
      </c>
      <c r="C5209">
        <v>89</v>
      </c>
      <c r="D5209">
        <v>2</v>
      </c>
      <c r="E5209">
        <v>8</v>
      </c>
      <c r="F5209" t="s">
        <v>369</v>
      </c>
      <c r="G5209" t="s">
        <v>6714</v>
      </c>
      <c r="H5209">
        <v>7</v>
      </c>
      <c r="I5209">
        <v>102086</v>
      </c>
      <c r="J5209">
        <v>5</v>
      </c>
      <c r="K5209" t="s">
        <v>7336</v>
      </c>
      <c r="L5209">
        <v>0</v>
      </c>
      <c r="M5209" t="s">
        <v>5520</v>
      </c>
      <c r="N5209">
        <v>14299.7</v>
      </c>
      <c r="O5209">
        <v>1016.25</v>
      </c>
      <c r="P5209">
        <v>0</v>
      </c>
      <c r="Q5209">
        <v>3338.5</v>
      </c>
      <c r="R5209">
        <v>0</v>
      </c>
      <c r="S5209">
        <v>11977.45</v>
      </c>
    </row>
    <row r="5210" spans="1:19" x14ac:dyDescent="0.35">
      <c r="A5210">
        <v>2024</v>
      </c>
      <c r="B5210" t="s">
        <v>5551</v>
      </c>
      <c r="C5210">
        <v>89</v>
      </c>
      <c r="D5210">
        <v>2</v>
      </c>
      <c r="E5210">
        <v>10</v>
      </c>
      <c r="F5210" t="s">
        <v>254</v>
      </c>
      <c r="G5210" t="s">
        <v>6136</v>
      </c>
      <c r="H5210">
        <v>7</v>
      </c>
      <c r="I5210">
        <v>102086</v>
      </c>
      <c r="J5210">
        <v>102086</v>
      </c>
      <c r="K5210" t="s">
        <v>7336</v>
      </c>
      <c r="L5210">
        <v>0</v>
      </c>
      <c r="M5210" t="s">
        <v>5520</v>
      </c>
      <c r="N5210">
        <v>89304.88</v>
      </c>
      <c r="O5210">
        <v>37908.339999999997</v>
      </c>
      <c r="P5210">
        <v>0</v>
      </c>
      <c r="Q5210">
        <v>12561.91</v>
      </c>
      <c r="R5210">
        <v>0</v>
      </c>
      <c r="S5210">
        <v>114651.31</v>
      </c>
    </row>
    <row r="5211" spans="1:19" x14ac:dyDescent="0.35">
      <c r="A5211">
        <v>2024</v>
      </c>
      <c r="B5211" t="s">
        <v>5551</v>
      </c>
      <c r="C5211">
        <v>89</v>
      </c>
      <c r="D5211">
        <v>2</v>
      </c>
      <c r="E5211">
        <v>11</v>
      </c>
      <c r="F5211" t="s">
        <v>855</v>
      </c>
      <c r="G5211" t="s">
        <v>7333</v>
      </c>
      <c r="H5211">
        <v>7</v>
      </c>
      <c r="I5211">
        <v>102086</v>
      </c>
      <c r="J5211">
        <v>7</v>
      </c>
      <c r="K5211" t="s">
        <v>7336</v>
      </c>
      <c r="L5211">
        <v>0</v>
      </c>
      <c r="M5211" t="s">
        <v>5520</v>
      </c>
      <c r="N5211">
        <v>49175.45</v>
      </c>
      <c r="O5211">
        <v>11955.35</v>
      </c>
      <c r="P5211">
        <v>0</v>
      </c>
      <c r="Q5211">
        <v>27221.75</v>
      </c>
      <c r="R5211">
        <v>0</v>
      </c>
      <c r="S5211">
        <v>33909.050000000003</v>
      </c>
    </row>
    <row r="5212" spans="1:19" x14ac:dyDescent="0.35">
      <c r="A5212">
        <v>2024</v>
      </c>
      <c r="B5212" t="s">
        <v>5551</v>
      </c>
      <c r="C5212">
        <v>89</v>
      </c>
      <c r="D5212">
        <v>2</v>
      </c>
      <c r="E5212">
        <v>12</v>
      </c>
      <c r="F5212" t="s">
        <v>327</v>
      </c>
      <c r="G5212" t="s">
        <v>6137</v>
      </c>
      <c r="H5212">
        <v>7</v>
      </c>
      <c r="I5212">
        <v>102086</v>
      </c>
      <c r="J5212">
        <v>840</v>
      </c>
      <c r="K5212" t="s">
        <v>7336</v>
      </c>
      <c r="L5212">
        <v>0</v>
      </c>
      <c r="M5212" t="s">
        <v>5520</v>
      </c>
      <c r="N5212">
        <v>9344.75</v>
      </c>
      <c r="O5212">
        <v>5119.3599999999997</v>
      </c>
      <c r="P5212">
        <v>0</v>
      </c>
      <c r="Q5212">
        <v>2973.18</v>
      </c>
      <c r="R5212">
        <v>0</v>
      </c>
      <c r="S5212">
        <v>11490.93</v>
      </c>
    </row>
    <row r="5213" spans="1:19" x14ac:dyDescent="0.35">
      <c r="A5213">
        <v>2024</v>
      </c>
      <c r="B5213" t="s">
        <v>5551</v>
      </c>
      <c r="C5213">
        <v>89</v>
      </c>
      <c r="D5213">
        <v>2</v>
      </c>
      <c r="E5213">
        <v>13</v>
      </c>
      <c r="F5213" t="s">
        <v>125</v>
      </c>
      <c r="G5213" t="s">
        <v>6138</v>
      </c>
      <c r="H5213">
        <v>7</v>
      </c>
      <c r="I5213">
        <v>102086</v>
      </c>
      <c r="J5213">
        <v>6</v>
      </c>
      <c r="K5213" t="s">
        <v>7336</v>
      </c>
      <c r="L5213">
        <v>0</v>
      </c>
      <c r="M5213" t="s">
        <v>5520</v>
      </c>
      <c r="N5213">
        <v>3408.35</v>
      </c>
      <c r="O5213">
        <v>3046.26</v>
      </c>
      <c r="P5213">
        <v>0</v>
      </c>
      <c r="Q5213">
        <v>300</v>
      </c>
      <c r="R5213">
        <v>0</v>
      </c>
      <c r="S5213">
        <v>6154.61</v>
      </c>
    </row>
    <row r="5214" spans="1:19" x14ac:dyDescent="0.35">
      <c r="A5214">
        <v>2024</v>
      </c>
      <c r="B5214" t="s">
        <v>5551</v>
      </c>
      <c r="C5214">
        <v>89</v>
      </c>
      <c r="D5214">
        <v>2</v>
      </c>
      <c r="E5214">
        <v>15</v>
      </c>
      <c r="F5214" t="s">
        <v>627</v>
      </c>
      <c r="G5214" t="s">
        <v>6139</v>
      </c>
      <c r="H5214">
        <v>7</v>
      </c>
      <c r="I5214">
        <v>102086</v>
      </c>
      <c r="J5214">
        <v>840</v>
      </c>
      <c r="K5214" t="s">
        <v>7337</v>
      </c>
      <c r="L5214">
        <v>0</v>
      </c>
      <c r="M5214" t="s">
        <v>5520</v>
      </c>
      <c r="N5214">
        <v>38098.82</v>
      </c>
      <c r="O5214">
        <v>5788.97</v>
      </c>
      <c r="P5214">
        <v>0</v>
      </c>
      <c r="Q5214">
        <v>6319.78</v>
      </c>
      <c r="R5214">
        <v>0</v>
      </c>
      <c r="S5214">
        <v>37568.01</v>
      </c>
    </row>
    <row r="5215" spans="1:19" x14ac:dyDescent="0.35">
      <c r="A5215">
        <v>2024</v>
      </c>
      <c r="B5215" t="s">
        <v>5868</v>
      </c>
      <c r="C5215">
        <v>90</v>
      </c>
      <c r="D5215">
        <v>2</v>
      </c>
      <c r="E5215">
        <v>1</v>
      </c>
      <c r="F5215" t="s">
        <v>838</v>
      </c>
      <c r="G5215" t="s">
        <v>6140</v>
      </c>
      <c r="H5215">
        <v>7</v>
      </c>
      <c r="I5215">
        <v>102086</v>
      </c>
      <c r="J5215" t="s">
        <v>7341</v>
      </c>
      <c r="K5215" t="s">
        <v>7336</v>
      </c>
      <c r="L5215">
        <v>0</v>
      </c>
      <c r="M5215" t="s">
        <v>5520</v>
      </c>
      <c r="N5215">
        <v>7191.16</v>
      </c>
      <c r="O5215">
        <v>0</v>
      </c>
      <c r="P5215">
        <v>0</v>
      </c>
      <c r="Q5215">
        <v>227.32</v>
      </c>
      <c r="R5215">
        <v>0</v>
      </c>
      <c r="S5215">
        <v>6963.84</v>
      </c>
    </row>
    <row r="5216" spans="1:19" x14ac:dyDescent="0.35">
      <c r="A5216">
        <v>2024</v>
      </c>
      <c r="B5216" t="s">
        <v>5868</v>
      </c>
      <c r="C5216">
        <v>90</v>
      </c>
      <c r="D5216">
        <v>2</v>
      </c>
      <c r="E5216">
        <v>2</v>
      </c>
      <c r="F5216" t="s">
        <v>369</v>
      </c>
      <c r="G5216" t="s">
        <v>6440</v>
      </c>
      <c r="H5216">
        <v>7</v>
      </c>
      <c r="I5216">
        <v>102086</v>
      </c>
      <c r="J5216">
        <v>840</v>
      </c>
      <c r="K5216" t="s">
        <v>7337</v>
      </c>
      <c r="L5216">
        <v>0</v>
      </c>
      <c r="M5216" t="s">
        <v>5520</v>
      </c>
      <c r="N5216">
        <v>132966.96</v>
      </c>
      <c r="O5216">
        <v>1718.99</v>
      </c>
      <c r="P5216">
        <v>0</v>
      </c>
      <c r="Q5216">
        <v>21020.45</v>
      </c>
      <c r="R5216">
        <v>0</v>
      </c>
      <c r="S5216">
        <v>113665.5</v>
      </c>
    </row>
    <row r="5217" spans="1:19" x14ac:dyDescent="0.35">
      <c r="A5217">
        <v>2024</v>
      </c>
      <c r="B5217" t="s">
        <v>5868</v>
      </c>
      <c r="C5217">
        <v>90</v>
      </c>
      <c r="D5217">
        <v>2</v>
      </c>
      <c r="E5217">
        <v>3</v>
      </c>
      <c r="F5217" t="s">
        <v>300</v>
      </c>
      <c r="G5217" t="s">
        <v>6716</v>
      </c>
      <c r="H5217">
        <v>7</v>
      </c>
      <c r="I5217">
        <v>102086</v>
      </c>
      <c r="J5217">
        <v>5</v>
      </c>
      <c r="K5217" t="s">
        <v>7336</v>
      </c>
      <c r="L5217">
        <v>0</v>
      </c>
      <c r="M5217" t="s">
        <v>5520</v>
      </c>
      <c r="N5217">
        <v>55182.06</v>
      </c>
      <c r="O5217">
        <v>0</v>
      </c>
      <c r="P5217">
        <v>0</v>
      </c>
      <c r="Q5217">
        <v>0</v>
      </c>
      <c r="R5217">
        <v>0</v>
      </c>
      <c r="S5217">
        <v>55182.06</v>
      </c>
    </row>
    <row r="5218" spans="1:19" x14ac:dyDescent="0.35">
      <c r="A5218">
        <v>2024</v>
      </c>
      <c r="B5218" t="s">
        <v>5868</v>
      </c>
      <c r="C5218">
        <v>90</v>
      </c>
      <c r="D5218">
        <v>2</v>
      </c>
      <c r="E5218">
        <v>4</v>
      </c>
      <c r="F5218" t="s">
        <v>254</v>
      </c>
      <c r="G5218" t="s">
        <v>6157</v>
      </c>
      <c r="H5218">
        <v>7</v>
      </c>
      <c r="I5218">
        <v>102086</v>
      </c>
      <c r="J5218">
        <v>102086</v>
      </c>
      <c r="K5218" t="s">
        <v>7336</v>
      </c>
      <c r="L5218">
        <v>0</v>
      </c>
      <c r="M5218" t="s">
        <v>5520</v>
      </c>
      <c r="N5218">
        <v>-7583.98</v>
      </c>
      <c r="O5218">
        <v>55843.47</v>
      </c>
      <c r="P5218">
        <v>0</v>
      </c>
      <c r="Q5218">
        <v>29836.11</v>
      </c>
      <c r="R5218">
        <v>0</v>
      </c>
      <c r="S5218">
        <v>18423.38</v>
      </c>
    </row>
    <row r="5219" spans="1:19" x14ac:dyDescent="0.35">
      <c r="A5219">
        <v>2024</v>
      </c>
      <c r="B5219" t="s">
        <v>5868</v>
      </c>
      <c r="C5219">
        <v>90</v>
      </c>
      <c r="D5219">
        <v>2</v>
      </c>
      <c r="E5219">
        <v>5</v>
      </c>
      <c r="F5219" t="s">
        <v>642</v>
      </c>
      <c r="G5219" t="s">
        <v>6717</v>
      </c>
      <c r="H5219">
        <v>7</v>
      </c>
      <c r="I5219">
        <v>102086</v>
      </c>
      <c r="J5219">
        <v>102086</v>
      </c>
      <c r="K5219" t="s">
        <v>7336</v>
      </c>
      <c r="L5219">
        <v>0</v>
      </c>
      <c r="M5219" t="s">
        <v>5520</v>
      </c>
      <c r="N5219">
        <v>428018.73</v>
      </c>
      <c r="O5219">
        <v>45332.639999999999</v>
      </c>
      <c r="P5219">
        <v>0</v>
      </c>
      <c r="Q5219">
        <v>69373.960000000006</v>
      </c>
      <c r="R5219">
        <v>0</v>
      </c>
      <c r="S5219">
        <v>403977.41</v>
      </c>
    </row>
    <row r="5220" spans="1:19" x14ac:dyDescent="0.35">
      <c r="A5220">
        <v>2024</v>
      </c>
      <c r="B5220" t="s">
        <v>5868</v>
      </c>
      <c r="C5220">
        <v>90</v>
      </c>
      <c r="D5220">
        <v>2</v>
      </c>
      <c r="E5220">
        <v>7</v>
      </c>
      <c r="F5220" t="s">
        <v>856</v>
      </c>
      <c r="G5220" t="s">
        <v>6255</v>
      </c>
      <c r="H5220">
        <v>7</v>
      </c>
      <c r="I5220">
        <v>102086</v>
      </c>
      <c r="J5220">
        <v>5</v>
      </c>
      <c r="K5220" t="s">
        <v>7336</v>
      </c>
      <c r="L5220">
        <v>0</v>
      </c>
      <c r="M5220" t="s">
        <v>5520</v>
      </c>
      <c r="N5220">
        <v>12412.4</v>
      </c>
      <c r="O5220">
        <v>0</v>
      </c>
      <c r="P5220">
        <v>0</v>
      </c>
      <c r="Q5220">
        <v>1091.6300000000001</v>
      </c>
      <c r="R5220">
        <v>0</v>
      </c>
      <c r="S5220">
        <v>11320.77</v>
      </c>
    </row>
    <row r="5221" spans="1:19" x14ac:dyDescent="0.35">
      <c r="A5221">
        <v>2024</v>
      </c>
      <c r="B5221" t="s">
        <v>5868</v>
      </c>
      <c r="C5221">
        <v>90</v>
      </c>
      <c r="D5221">
        <v>2</v>
      </c>
      <c r="E5221">
        <v>8</v>
      </c>
      <c r="F5221" t="s">
        <v>380</v>
      </c>
      <c r="G5221" t="s">
        <v>6142</v>
      </c>
      <c r="H5221">
        <v>7</v>
      </c>
      <c r="I5221">
        <v>102086</v>
      </c>
      <c r="J5221">
        <v>7</v>
      </c>
      <c r="K5221" t="s">
        <v>7336</v>
      </c>
      <c r="L5221">
        <v>0</v>
      </c>
      <c r="M5221" t="s">
        <v>5520</v>
      </c>
      <c r="N5221">
        <v>80562.600000000006</v>
      </c>
      <c r="O5221">
        <v>0</v>
      </c>
      <c r="P5221">
        <v>0</v>
      </c>
      <c r="Q5221">
        <v>794.8</v>
      </c>
      <c r="R5221">
        <v>0</v>
      </c>
      <c r="S5221">
        <v>79767.8</v>
      </c>
    </row>
    <row r="5222" spans="1:19" x14ac:dyDescent="0.35">
      <c r="A5222">
        <v>2024</v>
      </c>
      <c r="B5222" t="s">
        <v>5868</v>
      </c>
      <c r="C5222">
        <v>90</v>
      </c>
      <c r="D5222">
        <v>2</v>
      </c>
      <c r="E5222">
        <v>9</v>
      </c>
      <c r="F5222" t="s">
        <v>278</v>
      </c>
      <c r="G5222" t="s">
        <v>6143</v>
      </c>
      <c r="H5222">
        <v>7</v>
      </c>
      <c r="I5222">
        <v>102086</v>
      </c>
      <c r="J5222">
        <v>5</v>
      </c>
      <c r="K5222" t="s">
        <v>7336</v>
      </c>
      <c r="L5222">
        <v>0</v>
      </c>
      <c r="M5222" t="s">
        <v>5520</v>
      </c>
      <c r="N5222">
        <v>35705.14</v>
      </c>
      <c r="O5222">
        <v>3639.71</v>
      </c>
      <c r="P5222">
        <v>0</v>
      </c>
      <c r="Q5222">
        <v>5271.97</v>
      </c>
      <c r="R5222">
        <v>0</v>
      </c>
      <c r="S5222">
        <v>34072.879999999997</v>
      </c>
    </row>
    <row r="5223" spans="1:19" x14ac:dyDescent="0.35">
      <c r="A5223">
        <v>2024</v>
      </c>
      <c r="B5223" t="s">
        <v>5773</v>
      </c>
      <c r="C5223">
        <v>91</v>
      </c>
      <c r="D5223">
        <v>2</v>
      </c>
      <c r="E5223">
        <v>1</v>
      </c>
      <c r="F5223" t="s">
        <v>857</v>
      </c>
      <c r="G5223" t="s">
        <v>6144</v>
      </c>
      <c r="H5223">
        <v>7</v>
      </c>
      <c r="I5223">
        <v>102086</v>
      </c>
      <c r="J5223">
        <v>6</v>
      </c>
      <c r="K5223" t="s">
        <v>7336</v>
      </c>
      <c r="L5223">
        <v>0</v>
      </c>
      <c r="M5223" t="s">
        <v>5520</v>
      </c>
      <c r="N5223">
        <v>25191.200000000001</v>
      </c>
      <c r="O5223">
        <v>0</v>
      </c>
      <c r="P5223">
        <v>0</v>
      </c>
      <c r="Q5223">
        <v>7210.6</v>
      </c>
      <c r="R5223">
        <v>0</v>
      </c>
      <c r="S5223">
        <v>17980.599999999999</v>
      </c>
    </row>
    <row r="5224" spans="1:19" x14ac:dyDescent="0.35">
      <c r="A5224">
        <v>2024</v>
      </c>
      <c r="B5224" t="s">
        <v>5773</v>
      </c>
      <c r="C5224">
        <v>91</v>
      </c>
      <c r="D5224">
        <v>2</v>
      </c>
      <c r="E5224">
        <v>2</v>
      </c>
      <c r="F5224" t="s">
        <v>521</v>
      </c>
      <c r="G5224" t="s">
        <v>6718</v>
      </c>
      <c r="H5224">
        <v>7</v>
      </c>
      <c r="I5224">
        <v>102086</v>
      </c>
      <c r="J5224">
        <v>5</v>
      </c>
      <c r="K5224" t="s">
        <v>7336</v>
      </c>
      <c r="L5224">
        <v>0</v>
      </c>
      <c r="M5224" t="s">
        <v>5520</v>
      </c>
      <c r="N5224">
        <v>4932.04</v>
      </c>
      <c r="O5224">
        <v>0</v>
      </c>
      <c r="P5224">
        <v>0</v>
      </c>
      <c r="Q5224">
        <v>1650.6</v>
      </c>
      <c r="R5224">
        <v>0</v>
      </c>
      <c r="S5224">
        <v>3281.44</v>
      </c>
    </row>
    <row r="5225" spans="1:19" x14ac:dyDescent="0.35">
      <c r="A5225">
        <v>2024</v>
      </c>
      <c r="B5225" t="s">
        <v>5773</v>
      </c>
      <c r="C5225">
        <v>91</v>
      </c>
      <c r="D5225">
        <v>2</v>
      </c>
      <c r="E5225">
        <v>3</v>
      </c>
      <c r="F5225" t="s">
        <v>637</v>
      </c>
      <c r="G5225" t="s">
        <v>6145</v>
      </c>
      <c r="H5225">
        <v>7</v>
      </c>
      <c r="I5225">
        <v>102086</v>
      </c>
      <c r="J5225">
        <v>102086</v>
      </c>
      <c r="K5225" t="s">
        <v>7336</v>
      </c>
      <c r="L5225">
        <v>0</v>
      </c>
      <c r="M5225" t="s">
        <v>5520</v>
      </c>
      <c r="N5225">
        <v>4375.0600000000004</v>
      </c>
      <c r="O5225">
        <v>1223.6600000000001</v>
      </c>
      <c r="P5225">
        <v>0</v>
      </c>
      <c r="Q5225">
        <v>909.2</v>
      </c>
      <c r="R5225">
        <v>0</v>
      </c>
      <c r="S5225">
        <v>4689.5200000000004</v>
      </c>
    </row>
    <row r="5226" spans="1:19" x14ac:dyDescent="0.35">
      <c r="A5226">
        <v>2024</v>
      </c>
      <c r="B5226" t="s">
        <v>5773</v>
      </c>
      <c r="C5226">
        <v>91</v>
      </c>
      <c r="D5226">
        <v>2</v>
      </c>
      <c r="E5226">
        <v>4</v>
      </c>
      <c r="F5226" t="s">
        <v>300</v>
      </c>
      <c r="G5226" t="s">
        <v>6719</v>
      </c>
      <c r="H5226">
        <v>7</v>
      </c>
      <c r="I5226">
        <v>102086</v>
      </c>
      <c r="J5226">
        <v>5</v>
      </c>
      <c r="K5226" t="s">
        <v>7336</v>
      </c>
      <c r="L5226">
        <v>0</v>
      </c>
      <c r="M5226" t="s">
        <v>5520</v>
      </c>
      <c r="N5226">
        <v>9237.2900000000009</v>
      </c>
      <c r="O5226">
        <v>3811.04</v>
      </c>
      <c r="P5226">
        <v>0</v>
      </c>
      <c r="Q5226">
        <v>3229.57</v>
      </c>
      <c r="R5226">
        <v>0</v>
      </c>
      <c r="S5226">
        <v>9818.76</v>
      </c>
    </row>
    <row r="5227" spans="1:19" x14ac:dyDescent="0.35">
      <c r="A5227">
        <v>2024</v>
      </c>
      <c r="B5227" t="s">
        <v>5773</v>
      </c>
      <c r="C5227">
        <v>91</v>
      </c>
      <c r="D5227">
        <v>2</v>
      </c>
      <c r="E5227">
        <v>5</v>
      </c>
      <c r="F5227" t="s">
        <v>480</v>
      </c>
      <c r="G5227" t="s">
        <v>6256</v>
      </c>
      <c r="H5227">
        <v>7</v>
      </c>
      <c r="I5227">
        <v>102086</v>
      </c>
      <c r="J5227">
        <v>840</v>
      </c>
      <c r="K5227" t="s">
        <v>7337</v>
      </c>
      <c r="L5227">
        <v>0</v>
      </c>
      <c r="M5227" t="s">
        <v>5520</v>
      </c>
      <c r="N5227">
        <v>108770.97</v>
      </c>
      <c r="O5227">
        <v>50000</v>
      </c>
      <c r="P5227">
        <v>0</v>
      </c>
      <c r="Q5227">
        <v>17171</v>
      </c>
      <c r="R5227">
        <v>0</v>
      </c>
      <c r="S5227">
        <v>141599.97</v>
      </c>
    </row>
    <row r="5228" spans="1:19" x14ac:dyDescent="0.35">
      <c r="A5228">
        <v>2024</v>
      </c>
      <c r="B5228" t="s">
        <v>5773</v>
      </c>
      <c r="C5228">
        <v>91</v>
      </c>
      <c r="D5228">
        <v>2</v>
      </c>
      <c r="E5228">
        <v>6</v>
      </c>
      <c r="F5228" t="s">
        <v>629</v>
      </c>
      <c r="G5228" t="s">
        <v>6257</v>
      </c>
      <c r="H5228">
        <v>7</v>
      </c>
      <c r="I5228">
        <v>102086</v>
      </c>
      <c r="J5228">
        <v>840</v>
      </c>
      <c r="K5228" t="s">
        <v>7337</v>
      </c>
      <c r="L5228">
        <v>0</v>
      </c>
      <c r="M5228" t="s">
        <v>5520</v>
      </c>
      <c r="N5228">
        <v>15464.88</v>
      </c>
      <c r="O5228">
        <v>2136.5700000000002</v>
      </c>
      <c r="P5228">
        <v>0</v>
      </c>
      <c r="Q5228">
        <v>6512.14</v>
      </c>
      <c r="R5228">
        <v>0</v>
      </c>
      <c r="S5228">
        <v>11089.31</v>
      </c>
    </row>
    <row r="5229" spans="1:19" x14ac:dyDescent="0.35">
      <c r="A5229">
        <v>2024</v>
      </c>
      <c r="B5229" t="s">
        <v>5773</v>
      </c>
      <c r="C5229">
        <v>91</v>
      </c>
      <c r="D5229">
        <v>2</v>
      </c>
      <c r="E5229">
        <v>7</v>
      </c>
      <c r="F5229" t="s">
        <v>858</v>
      </c>
      <c r="G5229" t="s">
        <v>6146</v>
      </c>
      <c r="H5229">
        <v>7</v>
      </c>
      <c r="I5229">
        <v>102086</v>
      </c>
      <c r="J5229">
        <v>840</v>
      </c>
      <c r="K5229" t="s">
        <v>7337</v>
      </c>
      <c r="L5229">
        <v>0</v>
      </c>
      <c r="M5229" t="s">
        <v>5520</v>
      </c>
      <c r="N5229">
        <v>211048.22</v>
      </c>
      <c r="O5229">
        <v>33341</v>
      </c>
      <c r="P5229">
        <v>0</v>
      </c>
      <c r="Q5229">
        <v>5192.3900000000003</v>
      </c>
      <c r="R5229">
        <v>0</v>
      </c>
      <c r="S5229">
        <v>239196.83</v>
      </c>
    </row>
    <row r="5230" spans="1:19" x14ac:dyDescent="0.35">
      <c r="A5230">
        <v>2024</v>
      </c>
      <c r="B5230" t="s">
        <v>5773</v>
      </c>
      <c r="C5230">
        <v>91</v>
      </c>
      <c r="D5230">
        <v>2</v>
      </c>
      <c r="E5230">
        <v>8</v>
      </c>
      <c r="F5230" t="s">
        <v>633</v>
      </c>
      <c r="G5230" t="s">
        <v>6720</v>
      </c>
      <c r="H5230">
        <v>7</v>
      </c>
      <c r="I5230">
        <v>102086</v>
      </c>
      <c r="J5230">
        <v>4</v>
      </c>
      <c r="K5230" t="s">
        <v>7336</v>
      </c>
      <c r="L5230">
        <v>0</v>
      </c>
      <c r="M5230" t="s">
        <v>5520</v>
      </c>
      <c r="N5230">
        <v>41289.86</v>
      </c>
      <c r="O5230">
        <v>0</v>
      </c>
      <c r="P5230">
        <v>0</v>
      </c>
      <c r="Q5230">
        <v>813.46</v>
      </c>
      <c r="R5230">
        <v>0</v>
      </c>
      <c r="S5230">
        <v>40476.400000000001</v>
      </c>
    </row>
    <row r="5231" spans="1:19" x14ac:dyDescent="0.35">
      <c r="A5231">
        <v>2024</v>
      </c>
      <c r="B5231" t="s">
        <v>5773</v>
      </c>
      <c r="C5231">
        <v>91</v>
      </c>
      <c r="D5231">
        <v>2</v>
      </c>
      <c r="E5231">
        <v>9</v>
      </c>
      <c r="F5231" t="s">
        <v>859</v>
      </c>
      <c r="G5231" t="s">
        <v>5774</v>
      </c>
      <c r="H5231">
        <v>7</v>
      </c>
      <c r="I5231">
        <v>102086</v>
      </c>
      <c r="J5231">
        <v>7</v>
      </c>
      <c r="K5231" t="s">
        <v>7336</v>
      </c>
      <c r="L5231">
        <v>0</v>
      </c>
      <c r="M5231" t="s">
        <v>5520</v>
      </c>
      <c r="N5231">
        <v>21706.9</v>
      </c>
      <c r="O5231">
        <v>2196.11</v>
      </c>
      <c r="P5231">
        <v>0</v>
      </c>
      <c r="Q5231">
        <v>4933.28</v>
      </c>
      <c r="R5231">
        <v>0</v>
      </c>
      <c r="S5231">
        <v>18969.73</v>
      </c>
    </row>
    <row r="5232" spans="1:19" x14ac:dyDescent="0.35">
      <c r="A5232">
        <v>2024</v>
      </c>
      <c r="B5232" t="s">
        <v>5773</v>
      </c>
      <c r="C5232">
        <v>91</v>
      </c>
      <c r="D5232">
        <v>2</v>
      </c>
      <c r="E5232">
        <v>10</v>
      </c>
      <c r="F5232" t="s">
        <v>860</v>
      </c>
      <c r="G5232" t="s">
        <v>7178</v>
      </c>
      <c r="H5232">
        <v>7</v>
      </c>
      <c r="I5232">
        <v>102086</v>
      </c>
      <c r="J5232">
        <v>6</v>
      </c>
      <c r="K5232" t="s">
        <v>7336</v>
      </c>
      <c r="L5232">
        <v>0</v>
      </c>
      <c r="M5232" t="s">
        <v>5520</v>
      </c>
      <c r="N5232">
        <v>26358.83</v>
      </c>
      <c r="O5232">
        <v>0</v>
      </c>
      <c r="P5232">
        <v>0</v>
      </c>
      <c r="Q5232">
        <v>0</v>
      </c>
      <c r="R5232">
        <v>0</v>
      </c>
      <c r="S5232">
        <v>26358.83</v>
      </c>
    </row>
    <row r="5233" spans="1:19" x14ac:dyDescent="0.35">
      <c r="A5233">
        <v>2024</v>
      </c>
      <c r="B5233" t="s">
        <v>5773</v>
      </c>
      <c r="C5233">
        <v>91</v>
      </c>
      <c r="D5233">
        <v>2</v>
      </c>
      <c r="E5233">
        <v>11</v>
      </c>
      <c r="F5233" t="s">
        <v>278</v>
      </c>
      <c r="G5233" t="s">
        <v>6147</v>
      </c>
      <c r="H5233">
        <v>7</v>
      </c>
      <c r="I5233">
        <v>102086</v>
      </c>
      <c r="J5233">
        <v>6</v>
      </c>
      <c r="K5233" t="s">
        <v>7336</v>
      </c>
      <c r="L5233">
        <v>0</v>
      </c>
      <c r="M5233" t="s">
        <v>5520</v>
      </c>
      <c r="N5233">
        <v>236980.25</v>
      </c>
      <c r="O5233">
        <v>37770.46</v>
      </c>
      <c r="P5233">
        <v>0</v>
      </c>
      <c r="Q5233">
        <v>48788.57</v>
      </c>
      <c r="R5233">
        <v>0</v>
      </c>
      <c r="S5233">
        <v>225962.14</v>
      </c>
    </row>
    <row r="5234" spans="1:19" x14ac:dyDescent="0.35">
      <c r="A5234">
        <v>2024</v>
      </c>
      <c r="B5234" t="s">
        <v>5773</v>
      </c>
      <c r="C5234">
        <v>91</v>
      </c>
      <c r="D5234">
        <v>2</v>
      </c>
      <c r="E5234">
        <v>12</v>
      </c>
      <c r="F5234" t="s">
        <v>861</v>
      </c>
      <c r="G5234" t="s">
        <v>6457</v>
      </c>
      <c r="H5234">
        <v>7</v>
      </c>
      <c r="I5234">
        <v>102086</v>
      </c>
      <c r="J5234">
        <v>6</v>
      </c>
      <c r="K5234" t="s">
        <v>7336</v>
      </c>
      <c r="L5234">
        <v>0</v>
      </c>
      <c r="M5234" t="s">
        <v>5520</v>
      </c>
      <c r="N5234">
        <v>5189.83</v>
      </c>
      <c r="O5234">
        <v>0</v>
      </c>
      <c r="P5234">
        <v>0</v>
      </c>
      <c r="Q5234">
        <v>0</v>
      </c>
      <c r="R5234">
        <v>0</v>
      </c>
      <c r="S5234">
        <v>5189.83</v>
      </c>
    </row>
    <row r="5235" spans="1:19" x14ac:dyDescent="0.35">
      <c r="A5235">
        <v>2024</v>
      </c>
      <c r="B5235" t="s">
        <v>5775</v>
      </c>
      <c r="C5235">
        <v>92</v>
      </c>
      <c r="D5235">
        <v>2</v>
      </c>
      <c r="E5235">
        <v>3</v>
      </c>
      <c r="F5235" t="s">
        <v>862</v>
      </c>
      <c r="G5235" t="s">
        <v>5776</v>
      </c>
      <c r="H5235">
        <v>7</v>
      </c>
      <c r="I5235">
        <v>102086</v>
      </c>
      <c r="J5235">
        <v>840</v>
      </c>
      <c r="K5235" t="s">
        <v>7337</v>
      </c>
      <c r="L5235">
        <v>0</v>
      </c>
      <c r="M5235" t="s">
        <v>5520</v>
      </c>
      <c r="N5235">
        <v>13035.21</v>
      </c>
      <c r="O5235">
        <v>0</v>
      </c>
      <c r="P5235">
        <v>0</v>
      </c>
      <c r="Q5235">
        <v>3918.31</v>
      </c>
      <c r="R5235">
        <v>0</v>
      </c>
      <c r="S5235">
        <v>9116.9</v>
      </c>
    </row>
    <row r="5236" spans="1:19" x14ac:dyDescent="0.35">
      <c r="A5236">
        <v>2024</v>
      </c>
      <c r="B5236" t="s">
        <v>5775</v>
      </c>
      <c r="C5236">
        <v>92</v>
      </c>
      <c r="D5236">
        <v>2</v>
      </c>
      <c r="E5236">
        <v>4</v>
      </c>
      <c r="F5236" t="s">
        <v>254</v>
      </c>
      <c r="G5236" t="s">
        <v>6259</v>
      </c>
      <c r="H5236">
        <v>7</v>
      </c>
      <c r="I5236">
        <v>102086</v>
      </c>
      <c r="J5236">
        <v>840</v>
      </c>
      <c r="K5236" t="s">
        <v>7337</v>
      </c>
      <c r="L5236">
        <v>0</v>
      </c>
      <c r="M5236" t="s">
        <v>5520</v>
      </c>
      <c r="N5236">
        <v>33656.26</v>
      </c>
      <c r="O5236">
        <v>0</v>
      </c>
      <c r="P5236">
        <v>0</v>
      </c>
      <c r="Q5236">
        <v>600.83000000000004</v>
      </c>
      <c r="R5236">
        <v>0</v>
      </c>
      <c r="S5236">
        <v>33055.43</v>
      </c>
    </row>
    <row r="5237" spans="1:19" x14ac:dyDescent="0.35">
      <c r="A5237">
        <v>2024</v>
      </c>
      <c r="B5237" t="s">
        <v>5775</v>
      </c>
      <c r="C5237">
        <v>92</v>
      </c>
      <c r="D5237">
        <v>2</v>
      </c>
      <c r="E5237">
        <v>5</v>
      </c>
      <c r="F5237" t="s">
        <v>412</v>
      </c>
      <c r="G5237" t="s">
        <v>5801</v>
      </c>
      <c r="H5237">
        <v>7</v>
      </c>
      <c r="I5237">
        <v>102086</v>
      </c>
      <c r="J5237">
        <v>840</v>
      </c>
      <c r="K5237" t="s">
        <v>7337</v>
      </c>
      <c r="L5237">
        <v>0</v>
      </c>
      <c r="M5237" t="s">
        <v>5520</v>
      </c>
      <c r="N5237">
        <v>47314.37</v>
      </c>
      <c r="O5237">
        <v>0</v>
      </c>
      <c r="P5237">
        <v>0</v>
      </c>
      <c r="Q5237">
        <v>0</v>
      </c>
      <c r="R5237">
        <v>0</v>
      </c>
      <c r="S5237">
        <v>47314.37</v>
      </c>
    </row>
    <row r="5238" spans="1:19" x14ac:dyDescent="0.35">
      <c r="A5238">
        <v>2024</v>
      </c>
      <c r="B5238" t="s">
        <v>5775</v>
      </c>
      <c r="C5238">
        <v>92</v>
      </c>
      <c r="D5238">
        <v>2</v>
      </c>
      <c r="E5238">
        <v>7</v>
      </c>
      <c r="F5238" t="s">
        <v>863</v>
      </c>
      <c r="G5238" t="s">
        <v>6261</v>
      </c>
      <c r="H5238">
        <v>7</v>
      </c>
      <c r="I5238">
        <v>102086</v>
      </c>
      <c r="J5238">
        <v>840</v>
      </c>
      <c r="K5238" t="s">
        <v>7337</v>
      </c>
      <c r="L5238">
        <v>0</v>
      </c>
      <c r="M5238" t="s">
        <v>5520</v>
      </c>
      <c r="N5238">
        <v>11838.69</v>
      </c>
      <c r="O5238">
        <v>0</v>
      </c>
      <c r="P5238">
        <v>0</v>
      </c>
      <c r="Q5238">
        <v>2394.38</v>
      </c>
      <c r="R5238">
        <v>0</v>
      </c>
      <c r="S5238">
        <v>9444.31</v>
      </c>
    </row>
    <row r="5239" spans="1:19" x14ac:dyDescent="0.35">
      <c r="A5239">
        <v>2024</v>
      </c>
      <c r="B5239" t="s">
        <v>5775</v>
      </c>
      <c r="C5239">
        <v>92</v>
      </c>
      <c r="D5239">
        <v>2</v>
      </c>
      <c r="E5239">
        <v>8</v>
      </c>
      <c r="F5239" t="s">
        <v>278</v>
      </c>
      <c r="G5239" t="s">
        <v>6148</v>
      </c>
      <c r="H5239">
        <v>7</v>
      </c>
      <c r="I5239">
        <v>102086</v>
      </c>
      <c r="J5239">
        <v>840</v>
      </c>
      <c r="K5239" t="s">
        <v>7337</v>
      </c>
      <c r="L5239">
        <v>0</v>
      </c>
      <c r="M5239" t="s">
        <v>5520</v>
      </c>
      <c r="N5239">
        <v>20497.39</v>
      </c>
      <c r="O5239">
        <v>2985.4</v>
      </c>
      <c r="P5239">
        <v>0</v>
      </c>
      <c r="Q5239">
        <v>2874.5</v>
      </c>
      <c r="R5239">
        <v>0</v>
      </c>
      <c r="S5239">
        <v>20608.29</v>
      </c>
    </row>
    <row r="5240" spans="1:19" x14ac:dyDescent="0.35">
      <c r="A5240">
        <v>2024</v>
      </c>
      <c r="B5240" t="s">
        <v>6177</v>
      </c>
      <c r="C5240">
        <v>14</v>
      </c>
      <c r="D5240">
        <v>2</v>
      </c>
      <c r="E5240">
        <v>6</v>
      </c>
      <c r="F5240" t="s">
        <v>539</v>
      </c>
      <c r="G5240" t="s">
        <v>7111</v>
      </c>
      <c r="H5240">
        <v>7</v>
      </c>
      <c r="I5240">
        <v>102086</v>
      </c>
      <c r="J5240">
        <v>3</v>
      </c>
      <c r="K5240" t="s">
        <v>7342</v>
      </c>
      <c r="L5240">
        <v>0</v>
      </c>
      <c r="M5240" t="s">
        <v>5520</v>
      </c>
      <c r="N5240">
        <v>33493.96</v>
      </c>
      <c r="O5240">
        <v>0</v>
      </c>
      <c r="P5240">
        <v>0</v>
      </c>
      <c r="Q5240">
        <v>4230.1899999999996</v>
      </c>
      <c r="R5240">
        <v>0</v>
      </c>
      <c r="S5240">
        <v>29263.77</v>
      </c>
    </row>
    <row r="5241" spans="1:19" x14ac:dyDescent="0.35">
      <c r="A5241">
        <v>2024</v>
      </c>
      <c r="B5241" t="s">
        <v>5717</v>
      </c>
      <c r="C5241">
        <v>45</v>
      </c>
      <c r="D5241">
        <v>2</v>
      </c>
      <c r="E5241">
        <v>4</v>
      </c>
      <c r="F5241" t="s">
        <v>701</v>
      </c>
      <c r="G5241" t="s">
        <v>6026</v>
      </c>
      <c r="H5241">
        <v>7</v>
      </c>
      <c r="I5241">
        <v>102086</v>
      </c>
      <c r="J5241">
        <v>840</v>
      </c>
      <c r="K5241" t="s">
        <v>7343</v>
      </c>
      <c r="L5241">
        <v>0</v>
      </c>
      <c r="M5241" t="s">
        <v>5520</v>
      </c>
      <c r="N5241">
        <v>65398.73</v>
      </c>
      <c r="O5241">
        <v>15818.13</v>
      </c>
      <c r="P5241">
        <v>0</v>
      </c>
      <c r="Q5241">
        <v>39196.5</v>
      </c>
      <c r="R5241">
        <v>0</v>
      </c>
      <c r="S5241">
        <v>42020.36</v>
      </c>
    </row>
    <row r="5242" spans="1:19" x14ac:dyDescent="0.35">
      <c r="A5242">
        <v>2024</v>
      </c>
      <c r="B5242" t="s">
        <v>5717</v>
      </c>
      <c r="C5242">
        <v>45</v>
      </c>
      <c r="D5242">
        <v>2</v>
      </c>
      <c r="E5242">
        <v>1</v>
      </c>
      <c r="F5242" t="s">
        <v>700</v>
      </c>
      <c r="G5242" t="s">
        <v>5761</v>
      </c>
      <c r="H5242">
        <v>7</v>
      </c>
      <c r="I5242">
        <v>900007</v>
      </c>
      <c r="J5242">
        <v>844</v>
      </c>
      <c r="K5242" t="s">
        <v>7344</v>
      </c>
      <c r="L5242">
        <v>0</v>
      </c>
      <c r="M5242" t="s">
        <v>5520</v>
      </c>
      <c r="N5242">
        <v>1820033.5</v>
      </c>
      <c r="O5242">
        <v>1732647.91</v>
      </c>
      <c r="P5242">
        <v>0</v>
      </c>
      <c r="Q5242">
        <v>1813639.25</v>
      </c>
      <c r="R5242">
        <v>0</v>
      </c>
      <c r="S5242">
        <v>1739042.16</v>
      </c>
    </row>
    <row r="5243" spans="1:19" x14ac:dyDescent="0.35">
      <c r="A5243">
        <v>2024</v>
      </c>
      <c r="B5243" t="s">
        <v>5717</v>
      </c>
      <c r="C5243">
        <v>45</v>
      </c>
      <c r="D5243">
        <v>2</v>
      </c>
      <c r="E5243">
        <v>1</v>
      </c>
      <c r="F5243" t="s">
        <v>700</v>
      </c>
      <c r="G5243" t="s">
        <v>5761</v>
      </c>
      <c r="H5243">
        <v>7</v>
      </c>
      <c r="I5243">
        <v>102086</v>
      </c>
      <c r="J5243">
        <v>845</v>
      </c>
      <c r="K5243" t="s">
        <v>7345</v>
      </c>
      <c r="L5243">
        <v>0</v>
      </c>
      <c r="M5243" t="s">
        <v>5520</v>
      </c>
      <c r="N5243">
        <v>4444005.07</v>
      </c>
      <c r="O5243">
        <v>1621477.99</v>
      </c>
      <c r="P5243">
        <v>0</v>
      </c>
      <c r="Q5243">
        <v>1696825.01</v>
      </c>
      <c r="R5243">
        <v>0</v>
      </c>
      <c r="S5243">
        <v>4368658.05</v>
      </c>
    </row>
    <row r="5244" spans="1:19" x14ac:dyDescent="0.35">
      <c r="A5244">
        <v>2024</v>
      </c>
      <c r="B5244" t="s">
        <v>5702</v>
      </c>
      <c r="C5244">
        <v>3</v>
      </c>
      <c r="D5244">
        <v>2</v>
      </c>
      <c r="E5244">
        <v>1</v>
      </c>
      <c r="F5244" t="s">
        <v>354</v>
      </c>
      <c r="G5244" t="s">
        <v>6483</v>
      </c>
      <c r="H5244">
        <v>7</v>
      </c>
      <c r="I5244">
        <v>102086</v>
      </c>
      <c r="J5244">
        <v>81</v>
      </c>
      <c r="K5244" t="s">
        <v>7346</v>
      </c>
      <c r="L5244">
        <v>0</v>
      </c>
      <c r="M5244" t="s">
        <v>5520</v>
      </c>
      <c r="N5244">
        <v>34732.959999999999</v>
      </c>
      <c r="O5244">
        <v>3126.25</v>
      </c>
      <c r="P5244">
        <v>0</v>
      </c>
      <c r="Q5244">
        <v>3578.12</v>
      </c>
      <c r="R5244">
        <v>0</v>
      </c>
      <c r="S5244">
        <v>34281.089999999997</v>
      </c>
    </row>
    <row r="5245" spans="1:19" x14ac:dyDescent="0.35">
      <c r="A5245">
        <v>2024</v>
      </c>
      <c r="B5245" t="s">
        <v>5702</v>
      </c>
      <c r="C5245">
        <v>3</v>
      </c>
      <c r="D5245">
        <v>2</v>
      </c>
      <c r="E5245">
        <v>7</v>
      </c>
      <c r="F5245" t="s">
        <v>372</v>
      </c>
      <c r="G5245" t="s">
        <v>6822</v>
      </c>
      <c r="H5245">
        <v>7</v>
      </c>
      <c r="I5245">
        <v>102086</v>
      </c>
      <c r="J5245">
        <v>81</v>
      </c>
      <c r="K5245" t="s">
        <v>7346</v>
      </c>
      <c r="L5245">
        <v>0</v>
      </c>
      <c r="M5245" t="s">
        <v>5520</v>
      </c>
      <c r="N5245">
        <v>80113.259999999995</v>
      </c>
      <c r="O5245">
        <v>26080.639999999999</v>
      </c>
      <c r="P5245">
        <v>0</v>
      </c>
      <c r="Q5245">
        <v>18313.7</v>
      </c>
      <c r="R5245">
        <v>0</v>
      </c>
      <c r="S5245">
        <v>87880.2</v>
      </c>
    </row>
    <row r="5246" spans="1:19" x14ac:dyDescent="0.35">
      <c r="A5246">
        <v>2024</v>
      </c>
      <c r="B5246" t="s">
        <v>5702</v>
      </c>
      <c r="C5246">
        <v>3</v>
      </c>
      <c r="D5246">
        <v>2</v>
      </c>
      <c r="E5246">
        <v>8</v>
      </c>
      <c r="F5246" t="s">
        <v>300</v>
      </c>
      <c r="G5246" t="s">
        <v>6171</v>
      </c>
      <c r="H5246">
        <v>7</v>
      </c>
      <c r="I5246">
        <v>102086</v>
      </c>
      <c r="J5246">
        <v>81</v>
      </c>
      <c r="K5246" t="s">
        <v>7346</v>
      </c>
      <c r="L5246">
        <v>0</v>
      </c>
      <c r="M5246" t="s">
        <v>5520</v>
      </c>
      <c r="N5246">
        <v>8623.7000000000007</v>
      </c>
      <c r="O5246">
        <v>3130.08</v>
      </c>
      <c r="P5246">
        <v>0</v>
      </c>
      <c r="Q5246">
        <v>6553.81</v>
      </c>
      <c r="R5246">
        <v>0</v>
      </c>
      <c r="S5246">
        <v>5199.97</v>
      </c>
    </row>
    <row r="5247" spans="1:19" x14ac:dyDescent="0.35">
      <c r="A5247">
        <v>2024</v>
      </c>
      <c r="B5247" t="s">
        <v>5704</v>
      </c>
      <c r="C5247">
        <v>5</v>
      </c>
      <c r="D5247">
        <v>2</v>
      </c>
      <c r="E5247">
        <v>1</v>
      </c>
      <c r="F5247" t="s">
        <v>369</v>
      </c>
      <c r="G5247" t="s">
        <v>6762</v>
      </c>
      <c r="H5247">
        <v>7</v>
      </c>
      <c r="I5247">
        <v>102086</v>
      </c>
      <c r="J5247">
        <v>81</v>
      </c>
      <c r="K5247" t="s">
        <v>7346</v>
      </c>
      <c r="L5247">
        <v>0</v>
      </c>
      <c r="M5247" t="s">
        <v>5520</v>
      </c>
      <c r="N5247">
        <v>68975.240000000005</v>
      </c>
      <c r="O5247">
        <v>461.12</v>
      </c>
      <c r="P5247">
        <v>0</v>
      </c>
      <c r="Q5247">
        <v>34745.68</v>
      </c>
      <c r="R5247">
        <v>0</v>
      </c>
      <c r="S5247">
        <v>34690.68</v>
      </c>
    </row>
    <row r="5248" spans="1:19" x14ac:dyDescent="0.35">
      <c r="A5248">
        <v>2024</v>
      </c>
      <c r="B5248" t="s">
        <v>6177</v>
      </c>
      <c r="C5248">
        <v>14</v>
      </c>
      <c r="D5248">
        <v>2</v>
      </c>
      <c r="E5248">
        <v>3</v>
      </c>
      <c r="F5248" t="s">
        <v>538</v>
      </c>
      <c r="G5248" t="s">
        <v>6178</v>
      </c>
      <c r="H5248">
        <v>7</v>
      </c>
      <c r="I5248">
        <v>102086</v>
      </c>
      <c r="J5248">
        <v>81</v>
      </c>
      <c r="K5248" t="s">
        <v>7346</v>
      </c>
      <c r="L5248">
        <v>0</v>
      </c>
      <c r="M5248" t="s">
        <v>5520</v>
      </c>
      <c r="N5248">
        <v>23397.13</v>
      </c>
      <c r="O5248">
        <v>0</v>
      </c>
      <c r="P5248">
        <v>0</v>
      </c>
      <c r="Q5248">
        <v>313.04000000000002</v>
      </c>
      <c r="R5248">
        <v>0</v>
      </c>
      <c r="S5248">
        <v>23084.09</v>
      </c>
    </row>
    <row r="5249" spans="1:19" x14ac:dyDescent="0.35">
      <c r="A5249">
        <v>2024</v>
      </c>
      <c r="B5249" t="s">
        <v>6177</v>
      </c>
      <c r="C5249">
        <v>14</v>
      </c>
      <c r="D5249">
        <v>2</v>
      </c>
      <c r="E5249">
        <v>5</v>
      </c>
      <c r="F5249" t="s">
        <v>311</v>
      </c>
      <c r="G5249" t="s">
        <v>6733</v>
      </c>
      <c r="H5249">
        <v>7</v>
      </c>
      <c r="I5249">
        <v>102086</v>
      </c>
      <c r="J5249">
        <v>81</v>
      </c>
      <c r="K5249" t="s">
        <v>7346</v>
      </c>
      <c r="L5249">
        <v>0</v>
      </c>
      <c r="M5249" t="s">
        <v>5520</v>
      </c>
      <c r="N5249">
        <v>75043.64</v>
      </c>
      <c r="O5249">
        <v>9960.25</v>
      </c>
      <c r="P5249">
        <v>0</v>
      </c>
      <c r="Q5249">
        <v>4573.1899999999996</v>
      </c>
      <c r="R5249">
        <v>0</v>
      </c>
      <c r="S5249">
        <v>80430.7</v>
      </c>
    </row>
    <row r="5250" spans="1:19" x14ac:dyDescent="0.35">
      <c r="A5250">
        <v>2024</v>
      </c>
      <c r="B5250" t="s">
        <v>6177</v>
      </c>
      <c r="C5250">
        <v>14</v>
      </c>
      <c r="D5250">
        <v>2</v>
      </c>
      <c r="E5250">
        <v>7</v>
      </c>
      <c r="F5250" t="s">
        <v>540</v>
      </c>
      <c r="G5250" t="s">
        <v>6934</v>
      </c>
      <c r="H5250">
        <v>7</v>
      </c>
      <c r="I5250">
        <v>102086</v>
      </c>
      <c r="J5250">
        <v>81</v>
      </c>
      <c r="K5250" t="s">
        <v>7346</v>
      </c>
      <c r="L5250">
        <v>0</v>
      </c>
      <c r="M5250" t="s">
        <v>5520</v>
      </c>
      <c r="N5250">
        <v>14548.38</v>
      </c>
      <c r="O5250">
        <v>13500.48</v>
      </c>
      <c r="P5250">
        <v>0</v>
      </c>
      <c r="Q5250">
        <v>7219.45</v>
      </c>
      <c r="R5250">
        <v>0</v>
      </c>
      <c r="S5250">
        <v>20829.41</v>
      </c>
    </row>
    <row r="5251" spans="1:19" x14ac:dyDescent="0.35">
      <c r="A5251">
        <v>2024</v>
      </c>
      <c r="B5251" t="s">
        <v>5673</v>
      </c>
      <c r="C5251">
        <v>15</v>
      </c>
      <c r="D5251">
        <v>2</v>
      </c>
      <c r="E5251">
        <v>10</v>
      </c>
      <c r="F5251" t="s">
        <v>547</v>
      </c>
      <c r="G5251" t="s">
        <v>6734</v>
      </c>
      <c r="H5251">
        <v>7</v>
      </c>
      <c r="I5251">
        <v>102086</v>
      </c>
      <c r="J5251">
        <v>81</v>
      </c>
      <c r="K5251" t="s">
        <v>7346</v>
      </c>
      <c r="L5251">
        <v>0</v>
      </c>
      <c r="M5251" t="s">
        <v>5520</v>
      </c>
      <c r="N5251">
        <v>28849.13</v>
      </c>
      <c r="O5251">
        <v>3191.41</v>
      </c>
      <c r="P5251">
        <v>0</v>
      </c>
      <c r="Q5251">
        <v>14283.38</v>
      </c>
      <c r="R5251">
        <v>0</v>
      </c>
      <c r="S5251">
        <v>17757.16</v>
      </c>
    </row>
    <row r="5252" spans="1:19" x14ac:dyDescent="0.35">
      <c r="A5252">
        <v>2024</v>
      </c>
      <c r="B5252" t="s">
        <v>5890</v>
      </c>
      <c r="C5252">
        <v>17</v>
      </c>
      <c r="D5252">
        <v>2</v>
      </c>
      <c r="E5252">
        <v>6</v>
      </c>
      <c r="F5252" t="s">
        <v>300</v>
      </c>
      <c r="G5252" t="s">
        <v>5891</v>
      </c>
      <c r="H5252">
        <v>7</v>
      </c>
      <c r="I5252">
        <v>102086</v>
      </c>
      <c r="J5252">
        <v>79</v>
      </c>
      <c r="K5252" t="s">
        <v>7346</v>
      </c>
      <c r="L5252">
        <v>0</v>
      </c>
      <c r="M5252" t="s">
        <v>5520</v>
      </c>
      <c r="N5252">
        <v>107720.62</v>
      </c>
      <c r="O5252">
        <v>0</v>
      </c>
      <c r="P5252">
        <v>0</v>
      </c>
      <c r="Q5252">
        <v>2690.95</v>
      </c>
      <c r="R5252">
        <v>0</v>
      </c>
      <c r="S5252">
        <v>105029.67</v>
      </c>
    </row>
    <row r="5253" spans="1:19" x14ac:dyDescent="0.35">
      <c r="A5253">
        <v>2024</v>
      </c>
      <c r="B5253" t="s">
        <v>5569</v>
      </c>
      <c r="C5253">
        <v>20</v>
      </c>
      <c r="D5253">
        <v>2</v>
      </c>
      <c r="E5253">
        <v>3</v>
      </c>
      <c r="F5253" t="s">
        <v>574</v>
      </c>
      <c r="G5253" t="s">
        <v>6149</v>
      </c>
      <c r="H5253">
        <v>7</v>
      </c>
      <c r="I5253">
        <v>102086</v>
      </c>
      <c r="J5253">
        <v>81</v>
      </c>
      <c r="K5253" t="s">
        <v>7346</v>
      </c>
      <c r="L5253">
        <v>0</v>
      </c>
      <c r="M5253" t="s">
        <v>5520</v>
      </c>
      <c r="N5253">
        <v>94384.09</v>
      </c>
      <c r="O5253">
        <v>185425.86</v>
      </c>
      <c r="P5253">
        <v>0</v>
      </c>
      <c r="Q5253">
        <v>131057.89</v>
      </c>
      <c r="R5253">
        <v>0</v>
      </c>
      <c r="S5253">
        <v>148752.06</v>
      </c>
    </row>
    <row r="5254" spans="1:19" x14ac:dyDescent="0.35">
      <c r="A5254">
        <v>2024</v>
      </c>
      <c r="B5254" t="s">
        <v>5569</v>
      </c>
      <c r="C5254">
        <v>20</v>
      </c>
      <c r="D5254">
        <v>2</v>
      </c>
      <c r="E5254">
        <v>5</v>
      </c>
      <c r="F5254" t="s">
        <v>553</v>
      </c>
      <c r="G5254" t="s">
        <v>5846</v>
      </c>
      <c r="H5254">
        <v>7</v>
      </c>
      <c r="I5254">
        <v>102086</v>
      </c>
      <c r="J5254">
        <v>840</v>
      </c>
      <c r="K5254" t="s">
        <v>7347</v>
      </c>
      <c r="L5254">
        <v>0</v>
      </c>
      <c r="M5254" t="s">
        <v>5520</v>
      </c>
      <c r="N5254">
        <v>212506.77</v>
      </c>
      <c r="O5254">
        <v>44875.82</v>
      </c>
      <c r="P5254">
        <v>0</v>
      </c>
      <c r="Q5254">
        <v>72952.05</v>
      </c>
      <c r="R5254">
        <v>0</v>
      </c>
      <c r="S5254">
        <v>184430.54</v>
      </c>
    </row>
    <row r="5255" spans="1:19" x14ac:dyDescent="0.35">
      <c r="A5255">
        <v>2024</v>
      </c>
      <c r="B5255" t="s">
        <v>5569</v>
      </c>
      <c r="C5255">
        <v>20</v>
      </c>
      <c r="D5255">
        <v>2</v>
      </c>
      <c r="E5255">
        <v>9</v>
      </c>
      <c r="F5255" t="s">
        <v>254</v>
      </c>
      <c r="G5255" t="s">
        <v>5953</v>
      </c>
      <c r="H5255">
        <v>7</v>
      </c>
      <c r="I5255">
        <v>102086</v>
      </c>
      <c r="J5255">
        <v>81</v>
      </c>
      <c r="K5255" t="s">
        <v>7346</v>
      </c>
      <c r="L5255">
        <v>0</v>
      </c>
      <c r="M5255" t="s">
        <v>5520</v>
      </c>
      <c r="N5255">
        <v>237186.12</v>
      </c>
      <c r="O5255">
        <v>34750.18</v>
      </c>
      <c r="P5255">
        <v>0</v>
      </c>
      <c r="Q5255">
        <v>20565.259999999998</v>
      </c>
      <c r="R5255">
        <v>0</v>
      </c>
      <c r="S5255">
        <v>251371.04</v>
      </c>
    </row>
    <row r="5256" spans="1:19" x14ac:dyDescent="0.35">
      <c r="A5256">
        <v>2024</v>
      </c>
      <c r="B5256" t="s">
        <v>5569</v>
      </c>
      <c r="C5256">
        <v>20</v>
      </c>
      <c r="D5256">
        <v>2</v>
      </c>
      <c r="E5256">
        <v>10</v>
      </c>
      <c r="F5256" t="s">
        <v>576</v>
      </c>
      <c r="G5256" t="s">
        <v>5756</v>
      </c>
      <c r="H5256">
        <v>7</v>
      </c>
      <c r="I5256">
        <v>102086</v>
      </c>
      <c r="J5256">
        <v>81</v>
      </c>
      <c r="K5256" t="s">
        <v>7346</v>
      </c>
      <c r="L5256">
        <v>0</v>
      </c>
      <c r="M5256" t="s">
        <v>5520</v>
      </c>
      <c r="N5256">
        <v>57429.87</v>
      </c>
      <c r="O5256">
        <v>54425.17</v>
      </c>
      <c r="P5256">
        <v>0</v>
      </c>
      <c r="Q5256">
        <v>39794.78</v>
      </c>
      <c r="R5256">
        <v>0</v>
      </c>
      <c r="S5256">
        <v>72060.259999999995</v>
      </c>
    </row>
    <row r="5257" spans="1:19" x14ac:dyDescent="0.35">
      <c r="A5257">
        <v>2024</v>
      </c>
      <c r="B5257" t="s">
        <v>6419</v>
      </c>
      <c r="C5257">
        <v>21</v>
      </c>
      <c r="D5257">
        <v>2</v>
      </c>
      <c r="E5257">
        <v>4</v>
      </c>
      <c r="F5257" t="s">
        <v>369</v>
      </c>
      <c r="G5257" t="s">
        <v>6824</v>
      </c>
      <c r="H5257">
        <v>7</v>
      </c>
      <c r="I5257">
        <v>102086</v>
      </c>
      <c r="J5257">
        <v>81</v>
      </c>
      <c r="K5257" t="s">
        <v>7346</v>
      </c>
      <c r="L5257">
        <v>0</v>
      </c>
      <c r="M5257" t="s">
        <v>5520</v>
      </c>
      <c r="N5257">
        <v>307468.83</v>
      </c>
      <c r="O5257">
        <v>3104.81</v>
      </c>
      <c r="P5257">
        <v>0</v>
      </c>
      <c r="Q5257">
        <v>18149.28</v>
      </c>
      <c r="R5257">
        <v>0</v>
      </c>
      <c r="S5257">
        <v>292424.36</v>
      </c>
    </row>
    <row r="5258" spans="1:19" x14ac:dyDescent="0.35">
      <c r="A5258">
        <v>2024</v>
      </c>
      <c r="B5258" t="s">
        <v>5627</v>
      </c>
      <c r="C5258">
        <v>27</v>
      </c>
      <c r="D5258">
        <v>2</v>
      </c>
      <c r="E5258">
        <v>3</v>
      </c>
      <c r="F5258" t="s">
        <v>555</v>
      </c>
      <c r="G5258" t="s">
        <v>5628</v>
      </c>
      <c r="H5258">
        <v>7</v>
      </c>
      <c r="I5258">
        <v>102086</v>
      </c>
      <c r="J5258">
        <v>81</v>
      </c>
      <c r="K5258" t="s">
        <v>7346</v>
      </c>
      <c r="L5258">
        <v>0</v>
      </c>
      <c r="M5258" t="s">
        <v>5520</v>
      </c>
      <c r="N5258">
        <v>6062.1</v>
      </c>
      <c r="O5258">
        <v>116926.48</v>
      </c>
      <c r="P5258">
        <v>0</v>
      </c>
      <c r="Q5258">
        <v>78757.05</v>
      </c>
      <c r="R5258">
        <v>0</v>
      </c>
      <c r="S5258">
        <v>44231.53</v>
      </c>
    </row>
    <row r="5259" spans="1:19" x14ac:dyDescent="0.35">
      <c r="A5259">
        <v>2024</v>
      </c>
      <c r="B5259" t="s">
        <v>5627</v>
      </c>
      <c r="C5259">
        <v>27</v>
      </c>
      <c r="D5259">
        <v>2</v>
      </c>
      <c r="E5259">
        <v>6</v>
      </c>
      <c r="F5259" t="s">
        <v>480</v>
      </c>
      <c r="G5259" t="s">
        <v>6738</v>
      </c>
      <c r="H5259">
        <v>7</v>
      </c>
      <c r="I5259">
        <v>102086</v>
      </c>
      <c r="J5259">
        <v>81</v>
      </c>
      <c r="K5259" t="s">
        <v>7346</v>
      </c>
      <c r="L5259">
        <v>0</v>
      </c>
      <c r="M5259" t="s">
        <v>5520</v>
      </c>
      <c r="N5259">
        <v>23003.93</v>
      </c>
      <c r="O5259">
        <v>0</v>
      </c>
      <c r="P5259">
        <v>0</v>
      </c>
      <c r="Q5259">
        <v>5048</v>
      </c>
      <c r="R5259">
        <v>0</v>
      </c>
      <c r="S5259">
        <v>17955.93</v>
      </c>
    </row>
    <row r="5260" spans="1:19" x14ac:dyDescent="0.35">
      <c r="A5260">
        <v>2024</v>
      </c>
      <c r="B5260" t="s">
        <v>5527</v>
      </c>
      <c r="C5260">
        <v>30</v>
      </c>
      <c r="D5260">
        <v>2</v>
      </c>
      <c r="E5260">
        <v>1</v>
      </c>
      <c r="F5260" t="s">
        <v>620</v>
      </c>
      <c r="G5260" t="s">
        <v>5977</v>
      </c>
      <c r="H5260">
        <v>7</v>
      </c>
      <c r="I5260">
        <v>102086</v>
      </c>
      <c r="J5260">
        <v>81</v>
      </c>
      <c r="K5260" t="s">
        <v>7346</v>
      </c>
      <c r="L5260">
        <v>0</v>
      </c>
      <c r="M5260" t="s">
        <v>5520</v>
      </c>
      <c r="N5260">
        <v>11412.07</v>
      </c>
      <c r="O5260">
        <v>0</v>
      </c>
      <c r="P5260">
        <v>0</v>
      </c>
      <c r="Q5260">
        <v>0</v>
      </c>
      <c r="R5260">
        <v>0</v>
      </c>
      <c r="S5260">
        <v>11412.07</v>
      </c>
    </row>
    <row r="5261" spans="1:19" x14ac:dyDescent="0.35">
      <c r="A5261">
        <v>2024</v>
      </c>
      <c r="B5261" t="s">
        <v>5527</v>
      </c>
      <c r="C5261">
        <v>30</v>
      </c>
      <c r="D5261">
        <v>2</v>
      </c>
      <c r="E5261">
        <v>5</v>
      </c>
      <c r="F5261" t="s">
        <v>391</v>
      </c>
      <c r="G5261" t="s">
        <v>7023</v>
      </c>
      <c r="H5261">
        <v>7</v>
      </c>
      <c r="I5261">
        <v>102086</v>
      </c>
      <c r="J5261">
        <v>81</v>
      </c>
      <c r="K5261" t="s">
        <v>7346</v>
      </c>
      <c r="L5261">
        <v>0</v>
      </c>
      <c r="M5261" t="s">
        <v>5520</v>
      </c>
      <c r="N5261">
        <v>443711.36</v>
      </c>
      <c r="O5261">
        <v>209649.39</v>
      </c>
      <c r="P5261">
        <v>0</v>
      </c>
      <c r="Q5261">
        <v>176992.78</v>
      </c>
      <c r="R5261">
        <v>0</v>
      </c>
      <c r="S5261">
        <v>476367.97</v>
      </c>
    </row>
    <row r="5262" spans="1:19" x14ac:dyDescent="0.35">
      <c r="A5262">
        <v>2024</v>
      </c>
      <c r="B5262" t="s">
        <v>5527</v>
      </c>
      <c r="C5262">
        <v>30</v>
      </c>
      <c r="D5262">
        <v>2</v>
      </c>
      <c r="E5262">
        <v>7</v>
      </c>
      <c r="F5262" t="s">
        <v>300</v>
      </c>
      <c r="G5262" t="s">
        <v>6195</v>
      </c>
      <c r="H5262">
        <v>7</v>
      </c>
      <c r="I5262">
        <v>102086</v>
      </c>
      <c r="J5262">
        <v>81</v>
      </c>
      <c r="K5262" t="s">
        <v>7346</v>
      </c>
      <c r="L5262">
        <v>0</v>
      </c>
      <c r="M5262" t="s">
        <v>5520</v>
      </c>
      <c r="N5262">
        <v>22819.19</v>
      </c>
      <c r="O5262">
        <v>0</v>
      </c>
      <c r="P5262">
        <v>0</v>
      </c>
      <c r="Q5262">
        <v>4503.74</v>
      </c>
      <c r="R5262">
        <v>0</v>
      </c>
      <c r="S5262">
        <v>18315.45</v>
      </c>
    </row>
    <row r="5263" spans="1:19" x14ac:dyDescent="0.35">
      <c r="A5263">
        <v>2024</v>
      </c>
      <c r="B5263" t="s">
        <v>5678</v>
      </c>
      <c r="C5263">
        <v>32</v>
      </c>
      <c r="D5263">
        <v>2</v>
      </c>
      <c r="E5263">
        <v>4</v>
      </c>
      <c r="F5263" t="s">
        <v>297</v>
      </c>
      <c r="G5263" t="s">
        <v>6197</v>
      </c>
      <c r="H5263">
        <v>7</v>
      </c>
      <c r="I5263">
        <v>102086</v>
      </c>
      <c r="J5263">
        <v>840</v>
      </c>
      <c r="K5263" t="s">
        <v>7347</v>
      </c>
      <c r="L5263">
        <v>0</v>
      </c>
      <c r="M5263" t="s">
        <v>5520</v>
      </c>
      <c r="N5263">
        <v>45275.72</v>
      </c>
      <c r="O5263">
        <v>0</v>
      </c>
      <c r="P5263">
        <v>0</v>
      </c>
      <c r="Q5263">
        <v>2771.85</v>
      </c>
      <c r="R5263">
        <v>0</v>
      </c>
      <c r="S5263">
        <v>42503.87</v>
      </c>
    </row>
    <row r="5264" spans="1:19" x14ac:dyDescent="0.35">
      <c r="A5264">
        <v>2024</v>
      </c>
      <c r="B5264" t="s">
        <v>5678</v>
      </c>
      <c r="C5264">
        <v>32</v>
      </c>
      <c r="D5264">
        <v>2</v>
      </c>
      <c r="E5264">
        <v>11</v>
      </c>
      <c r="F5264" t="s">
        <v>278</v>
      </c>
      <c r="G5264" t="s">
        <v>6198</v>
      </c>
      <c r="H5264">
        <v>7</v>
      </c>
      <c r="I5264">
        <v>102086</v>
      </c>
      <c r="J5264">
        <v>81</v>
      </c>
      <c r="K5264" t="s">
        <v>7346</v>
      </c>
      <c r="L5264">
        <v>0</v>
      </c>
      <c r="M5264" t="s">
        <v>5520</v>
      </c>
      <c r="N5264">
        <v>39059.550000000003</v>
      </c>
      <c r="O5264">
        <v>1051.3599999999999</v>
      </c>
      <c r="P5264">
        <v>0</v>
      </c>
      <c r="Q5264">
        <v>2345</v>
      </c>
      <c r="R5264">
        <v>0</v>
      </c>
      <c r="S5264">
        <v>37765.910000000003</v>
      </c>
    </row>
    <row r="5265" spans="1:19" x14ac:dyDescent="0.35">
      <c r="A5265">
        <v>2024</v>
      </c>
      <c r="B5265" t="s">
        <v>5788</v>
      </c>
      <c r="C5265">
        <v>33</v>
      </c>
      <c r="D5265">
        <v>2</v>
      </c>
      <c r="E5265">
        <v>7</v>
      </c>
      <c r="F5265" t="s">
        <v>602</v>
      </c>
      <c r="G5265" t="s">
        <v>5789</v>
      </c>
      <c r="H5265">
        <v>7</v>
      </c>
      <c r="I5265">
        <v>102086</v>
      </c>
      <c r="J5265">
        <v>840</v>
      </c>
      <c r="K5265" t="s">
        <v>7347</v>
      </c>
      <c r="L5265">
        <v>0</v>
      </c>
      <c r="M5265" t="s">
        <v>5520</v>
      </c>
      <c r="N5265">
        <v>424713.67</v>
      </c>
      <c r="O5265">
        <v>88165.57</v>
      </c>
      <c r="P5265">
        <v>0</v>
      </c>
      <c r="Q5265">
        <v>220413.03</v>
      </c>
      <c r="R5265">
        <v>0</v>
      </c>
      <c r="S5265">
        <v>292466.21000000002</v>
      </c>
    </row>
    <row r="5266" spans="1:19" x14ac:dyDescent="0.35">
      <c r="A5266">
        <v>2024</v>
      </c>
      <c r="B5266" t="s">
        <v>5989</v>
      </c>
      <c r="C5266">
        <v>34</v>
      </c>
      <c r="D5266">
        <v>2</v>
      </c>
      <c r="E5266">
        <v>4</v>
      </c>
      <c r="F5266" t="s">
        <v>369</v>
      </c>
      <c r="G5266" t="s">
        <v>5990</v>
      </c>
      <c r="H5266">
        <v>7</v>
      </c>
      <c r="I5266">
        <v>102086</v>
      </c>
      <c r="J5266">
        <v>840</v>
      </c>
      <c r="K5266" t="s">
        <v>7347</v>
      </c>
      <c r="L5266">
        <v>0</v>
      </c>
      <c r="M5266" t="s">
        <v>5520</v>
      </c>
      <c r="N5266">
        <v>4446.6099999999997</v>
      </c>
      <c r="O5266">
        <v>85866.42</v>
      </c>
      <c r="P5266">
        <v>0</v>
      </c>
      <c r="Q5266">
        <v>56627.5</v>
      </c>
      <c r="R5266">
        <v>0</v>
      </c>
      <c r="S5266">
        <v>33685.53</v>
      </c>
    </row>
    <row r="5267" spans="1:19" x14ac:dyDescent="0.35">
      <c r="A5267">
        <v>2024</v>
      </c>
      <c r="B5267" t="s">
        <v>6372</v>
      </c>
      <c r="C5267">
        <v>36</v>
      </c>
      <c r="D5267">
        <v>2</v>
      </c>
      <c r="E5267">
        <v>11</v>
      </c>
      <c r="F5267" t="s">
        <v>624</v>
      </c>
      <c r="G5267" t="s">
        <v>6856</v>
      </c>
      <c r="H5267">
        <v>7</v>
      </c>
      <c r="I5267">
        <v>102086</v>
      </c>
      <c r="J5267">
        <v>840</v>
      </c>
      <c r="K5267" t="s">
        <v>7346</v>
      </c>
      <c r="L5267">
        <v>0</v>
      </c>
      <c r="M5267" t="s">
        <v>5520</v>
      </c>
      <c r="N5267">
        <v>45821.31</v>
      </c>
      <c r="O5267">
        <v>3555.34</v>
      </c>
      <c r="P5267">
        <v>0</v>
      </c>
      <c r="Q5267">
        <v>1427.7</v>
      </c>
      <c r="R5267">
        <v>0</v>
      </c>
      <c r="S5267">
        <v>47948.95</v>
      </c>
    </row>
    <row r="5268" spans="1:19" x14ac:dyDescent="0.35">
      <c r="A5268">
        <v>2024</v>
      </c>
      <c r="B5268" t="s">
        <v>6005</v>
      </c>
      <c r="C5268">
        <v>38</v>
      </c>
      <c r="D5268">
        <v>2</v>
      </c>
      <c r="E5268">
        <v>1</v>
      </c>
      <c r="F5268" t="s">
        <v>661</v>
      </c>
      <c r="G5268" t="s">
        <v>6825</v>
      </c>
      <c r="H5268">
        <v>7</v>
      </c>
      <c r="I5268">
        <v>102086</v>
      </c>
      <c r="J5268">
        <v>81</v>
      </c>
      <c r="K5268" t="s">
        <v>7346</v>
      </c>
      <c r="L5268">
        <v>0</v>
      </c>
      <c r="M5268" t="s">
        <v>5520</v>
      </c>
      <c r="N5268">
        <v>20635.88</v>
      </c>
      <c r="O5268">
        <v>2045.47</v>
      </c>
      <c r="P5268">
        <v>0</v>
      </c>
      <c r="Q5268">
        <v>6119.74</v>
      </c>
      <c r="R5268">
        <v>0</v>
      </c>
      <c r="S5268">
        <v>16561.61</v>
      </c>
    </row>
    <row r="5269" spans="1:19" x14ac:dyDescent="0.35">
      <c r="A5269">
        <v>2024</v>
      </c>
      <c r="B5269" t="s">
        <v>6005</v>
      </c>
      <c r="C5269">
        <v>38</v>
      </c>
      <c r="D5269">
        <v>2</v>
      </c>
      <c r="E5269">
        <v>2</v>
      </c>
      <c r="F5269" t="s">
        <v>662</v>
      </c>
      <c r="G5269" t="s">
        <v>6826</v>
      </c>
      <c r="H5269">
        <v>7</v>
      </c>
      <c r="I5269">
        <v>102086</v>
      </c>
      <c r="J5269">
        <v>81</v>
      </c>
      <c r="K5269" t="s">
        <v>7346</v>
      </c>
      <c r="L5269">
        <v>0</v>
      </c>
      <c r="M5269" t="s">
        <v>5520</v>
      </c>
      <c r="N5269">
        <v>6334.71</v>
      </c>
      <c r="O5269">
        <v>0</v>
      </c>
      <c r="P5269">
        <v>0</v>
      </c>
      <c r="Q5269">
        <v>395.25</v>
      </c>
      <c r="R5269">
        <v>0</v>
      </c>
      <c r="S5269">
        <v>5939.46</v>
      </c>
    </row>
    <row r="5270" spans="1:19" x14ac:dyDescent="0.35">
      <c r="A5270">
        <v>2024</v>
      </c>
      <c r="B5270" t="s">
        <v>5548</v>
      </c>
      <c r="C5270">
        <v>44</v>
      </c>
      <c r="D5270">
        <v>2</v>
      </c>
      <c r="E5270">
        <v>1</v>
      </c>
      <c r="F5270" t="s">
        <v>693</v>
      </c>
      <c r="G5270" t="s">
        <v>6151</v>
      </c>
      <c r="H5270">
        <v>7</v>
      </c>
      <c r="I5270">
        <v>102086</v>
      </c>
      <c r="J5270">
        <v>81</v>
      </c>
      <c r="K5270" t="s">
        <v>7346</v>
      </c>
      <c r="L5270">
        <v>0</v>
      </c>
      <c r="M5270" t="s">
        <v>5520</v>
      </c>
      <c r="N5270">
        <v>28193.84</v>
      </c>
      <c r="O5270">
        <v>63945.62</v>
      </c>
      <c r="P5270">
        <v>0</v>
      </c>
      <c r="Q5270">
        <v>33133.370000000003</v>
      </c>
      <c r="R5270">
        <v>0</v>
      </c>
      <c r="S5270">
        <v>59006.09</v>
      </c>
    </row>
    <row r="5271" spans="1:19" x14ac:dyDescent="0.35">
      <c r="A5271">
        <v>2024</v>
      </c>
      <c r="B5271" t="s">
        <v>5717</v>
      </c>
      <c r="C5271">
        <v>45</v>
      </c>
      <c r="D5271">
        <v>2</v>
      </c>
      <c r="E5271">
        <v>5</v>
      </c>
      <c r="F5271" t="s">
        <v>667</v>
      </c>
      <c r="G5271" t="s">
        <v>6152</v>
      </c>
      <c r="H5271">
        <v>7</v>
      </c>
      <c r="I5271">
        <v>102086</v>
      </c>
      <c r="J5271">
        <v>102086</v>
      </c>
      <c r="K5271" t="s">
        <v>7346</v>
      </c>
      <c r="L5271">
        <v>0</v>
      </c>
      <c r="M5271" t="s">
        <v>5520</v>
      </c>
      <c r="N5271">
        <v>129618.35</v>
      </c>
      <c r="O5271">
        <v>108143.69</v>
      </c>
      <c r="P5271">
        <v>0</v>
      </c>
      <c r="Q5271">
        <v>109600</v>
      </c>
      <c r="R5271">
        <v>0</v>
      </c>
      <c r="S5271">
        <v>128162.04</v>
      </c>
    </row>
    <row r="5272" spans="1:19" x14ac:dyDescent="0.35">
      <c r="A5272">
        <v>2024</v>
      </c>
      <c r="B5272" t="s">
        <v>5717</v>
      </c>
      <c r="C5272">
        <v>45</v>
      </c>
      <c r="D5272">
        <v>2</v>
      </c>
      <c r="E5272">
        <v>6</v>
      </c>
      <c r="F5272" t="s">
        <v>702</v>
      </c>
      <c r="G5272" t="s">
        <v>6748</v>
      </c>
      <c r="H5272">
        <v>7</v>
      </c>
      <c r="I5272">
        <v>102086</v>
      </c>
      <c r="J5272">
        <v>81</v>
      </c>
      <c r="K5272" t="s">
        <v>7346</v>
      </c>
      <c r="L5272">
        <v>0</v>
      </c>
      <c r="M5272" t="s">
        <v>5520</v>
      </c>
      <c r="N5272">
        <v>196651.89</v>
      </c>
      <c r="O5272">
        <v>287942.05</v>
      </c>
      <c r="P5272">
        <v>0</v>
      </c>
      <c r="Q5272">
        <v>258952.28</v>
      </c>
      <c r="R5272">
        <v>0</v>
      </c>
      <c r="S5272">
        <v>225641.66</v>
      </c>
    </row>
    <row r="5273" spans="1:19" x14ac:dyDescent="0.35">
      <c r="A5273">
        <v>2024</v>
      </c>
      <c r="B5273" t="s">
        <v>5564</v>
      </c>
      <c r="C5273">
        <v>48</v>
      </c>
      <c r="D5273">
        <v>2</v>
      </c>
      <c r="E5273">
        <v>1</v>
      </c>
      <c r="F5273" t="s">
        <v>291</v>
      </c>
      <c r="G5273" t="s">
        <v>6319</v>
      </c>
      <c r="H5273">
        <v>7</v>
      </c>
      <c r="I5273">
        <v>102086</v>
      </c>
      <c r="J5273">
        <v>81</v>
      </c>
      <c r="K5273" t="s">
        <v>7346</v>
      </c>
      <c r="L5273">
        <v>0</v>
      </c>
      <c r="M5273" t="s">
        <v>5520</v>
      </c>
      <c r="N5273">
        <v>68240.56</v>
      </c>
      <c r="O5273">
        <v>600</v>
      </c>
      <c r="P5273">
        <v>0</v>
      </c>
      <c r="Q5273">
        <v>2751.97</v>
      </c>
      <c r="R5273">
        <v>0</v>
      </c>
      <c r="S5273">
        <v>66088.59</v>
      </c>
    </row>
    <row r="5274" spans="1:19" x14ac:dyDescent="0.35">
      <c r="A5274">
        <v>2024</v>
      </c>
      <c r="B5274" t="s">
        <v>5619</v>
      </c>
      <c r="C5274">
        <v>50</v>
      </c>
      <c r="D5274">
        <v>2</v>
      </c>
      <c r="E5274">
        <v>1</v>
      </c>
      <c r="F5274" t="s">
        <v>728</v>
      </c>
      <c r="G5274" t="s">
        <v>6219</v>
      </c>
      <c r="H5274">
        <v>7</v>
      </c>
      <c r="I5274">
        <v>102086</v>
      </c>
      <c r="J5274">
        <v>81</v>
      </c>
      <c r="K5274" t="s">
        <v>7346</v>
      </c>
      <c r="L5274">
        <v>0</v>
      </c>
      <c r="M5274" t="s">
        <v>5520</v>
      </c>
      <c r="N5274">
        <v>74397.350000000006</v>
      </c>
      <c r="O5274">
        <v>10178.69</v>
      </c>
      <c r="P5274">
        <v>0</v>
      </c>
      <c r="Q5274">
        <v>18068.599999999999</v>
      </c>
      <c r="R5274">
        <v>0</v>
      </c>
      <c r="S5274">
        <v>66507.44</v>
      </c>
    </row>
    <row r="5275" spans="1:19" x14ac:dyDescent="0.35">
      <c r="A5275">
        <v>2024</v>
      </c>
      <c r="B5275" t="s">
        <v>5619</v>
      </c>
      <c r="C5275">
        <v>50</v>
      </c>
      <c r="D5275">
        <v>2</v>
      </c>
      <c r="E5275">
        <v>7</v>
      </c>
      <c r="F5275" t="s">
        <v>490</v>
      </c>
      <c r="G5275" t="s">
        <v>5620</v>
      </c>
      <c r="H5275">
        <v>7</v>
      </c>
      <c r="I5275">
        <v>102086</v>
      </c>
      <c r="J5275">
        <v>81</v>
      </c>
      <c r="K5275" t="s">
        <v>7346</v>
      </c>
      <c r="L5275">
        <v>0</v>
      </c>
      <c r="M5275" t="s">
        <v>5520</v>
      </c>
      <c r="N5275">
        <v>36658.720000000001</v>
      </c>
      <c r="O5275">
        <v>0</v>
      </c>
      <c r="P5275">
        <v>0</v>
      </c>
      <c r="Q5275">
        <v>5226.2700000000004</v>
      </c>
      <c r="R5275">
        <v>0</v>
      </c>
      <c r="S5275">
        <v>31432.45</v>
      </c>
    </row>
    <row r="5276" spans="1:19" x14ac:dyDescent="0.35">
      <c r="A5276">
        <v>2024</v>
      </c>
      <c r="B5276" t="s">
        <v>5545</v>
      </c>
      <c r="C5276">
        <v>52</v>
      </c>
      <c r="D5276">
        <v>2</v>
      </c>
      <c r="E5276">
        <v>14</v>
      </c>
      <c r="F5276" t="s">
        <v>125</v>
      </c>
      <c r="G5276" t="s">
        <v>6222</v>
      </c>
      <c r="H5276">
        <v>7</v>
      </c>
      <c r="I5276">
        <v>102086</v>
      </c>
      <c r="J5276">
        <v>102086</v>
      </c>
      <c r="K5276" t="s">
        <v>7346</v>
      </c>
      <c r="L5276">
        <v>0</v>
      </c>
      <c r="M5276" t="s">
        <v>5520</v>
      </c>
      <c r="N5276">
        <v>8827.3700000000008</v>
      </c>
      <c r="O5276">
        <v>40363.480000000003</v>
      </c>
      <c r="P5276">
        <v>0</v>
      </c>
      <c r="Q5276">
        <v>38461.1</v>
      </c>
      <c r="R5276">
        <v>0</v>
      </c>
      <c r="S5276">
        <v>10729.75</v>
      </c>
    </row>
    <row r="5277" spans="1:19" x14ac:dyDescent="0.35">
      <c r="A5277">
        <v>2024</v>
      </c>
      <c r="B5277" t="s">
        <v>5767</v>
      </c>
      <c r="C5277">
        <v>56</v>
      </c>
      <c r="D5277">
        <v>2</v>
      </c>
      <c r="E5277">
        <v>4</v>
      </c>
      <c r="F5277" t="s">
        <v>747</v>
      </c>
      <c r="G5277" t="s">
        <v>6066</v>
      </c>
      <c r="H5277">
        <v>7</v>
      </c>
      <c r="I5277">
        <v>102086</v>
      </c>
      <c r="J5277">
        <v>81</v>
      </c>
      <c r="K5277" t="s">
        <v>7346</v>
      </c>
      <c r="L5277">
        <v>0</v>
      </c>
      <c r="M5277" t="s">
        <v>5520</v>
      </c>
      <c r="N5277">
        <v>20118.39</v>
      </c>
      <c r="O5277">
        <v>1967.81</v>
      </c>
      <c r="P5277">
        <v>0</v>
      </c>
      <c r="Q5277">
        <v>5142.1899999999996</v>
      </c>
      <c r="R5277">
        <v>0</v>
      </c>
      <c r="S5277">
        <v>16944.009999999998</v>
      </c>
    </row>
    <row r="5278" spans="1:19" x14ac:dyDescent="0.35">
      <c r="A5278">
        <v>2024</v>
      </c>
      <c r="B5278" t="s">
        <v>5532</v>
      </c>
      <c r="C5278">
        <v>64</v>
      </c>
      <c r="D5278">
        <v>2</v>
      </c>
      <c r="E5278">
        <v>7</v>
      </c>
      <c r="F5278" t="s">
        <v>331</v>
      </c>
      <c r="G5278" t="s">
        <v>5698</v>
      </c>
      <c r="H5278">
        <v>7</v>
      </c>
      <c r="I5278">
        <v>102086</v>
      </c>
      <c r="J5278">
        <v>81</v>
      </c>
      <c r="K5278" t="s">
        <v>7346</v>
      </c>
      <c r="L5278">
        <v>0</v>
      </c>
      <c r="M5278" t="s">
        <v>5520</v>
      </c>
      <c r="N5278">
        <v>51031.82</v>
      </c>
      <c r="O5278">
        <v>10855.94</v>
      </c>
      <c r="P5278">
        <v>0</v>
      </c>
      <c r="Q5278">
        <v>4515.03</v>
      </c>
      <c r="R5278">
        <v>0</v>
      </c>
      <c r="S5278">
        <v>57372.73</v>
      </c>
    </row>
    <row r="5279" spans="1:19" x14ac:dyDescent="0.35">
      <c r="A5279">
        <v>2024</v>
      </c>
      <c r="B5279" t="s">
        <v>5532</v>
      </c>
      <c r="C5279">
        <v>64</v>
      </c>
      <c r="D5279">
        <v>2</v>
      </c>
      <c r="E5279">
        <v>8</v>
      </c>
      <c r="F5279" t="s">
        <v>767</v>
      </c>
      <c r="G5279" t="s">
        <v>5533</v>
      </c>
      <c r="H5279">
        <v>7</v>
      </c>
      <c r="I5279">
        <v>102086</v>
      </c>
      <c r="J5279">
        <v>840</v>
      </c>
      <c r="K5279" t="s">
        <v>7347</v>
      </c>
      <c r="L5279">
        <v>0</v>
      </c>
      <c r="M5279" t="s">
        <v>5520</v>
      </c>
      <c r="N5279">
        <v>587911.75</v>
      </c>
      <c r="O5279">
        <v>285468.34999999998</v>
      </c>
      <c r="P5279">
        <v>0</v>
      </c>
      <c r="Q5279">
        <v>301961.27</v>
      </c>
      <c r="R5279">
        <v>0</v>
      </c>
      <c r="S5279">
        <v>571418.82999999996</v>
      </c>
    </row>
    <row r="5280" spans="1:19" x14ac:dyDescent="0.35">
      <c r="A5280">
        <v>2024</v>
      </c>
      <c r="B5280" t="s">
        <v>5721</v>
      </c>
      <c r="C5280">
        <v>66</v>
      </c>
      <c r="D5280">
        <v>2</v>
      </c>
      <c r="E5280">
        <v>1</v>
      </c>
      <c r="F5280" t="s">
        <v>745</v>
      </c>
      <c r="G5280" t="s">
        <v>6828</v>
      </c>
      <c r="H5280">
        <v>7</v>
      </c>
      <c r="I5280">
        <v>102086</v>
      </c>
      <c r="J5280">
        <v>81</v>
      </c>
      <c r="K5280" t="s">
        <v>7346</v>
      </c>
      <c r="L5280">
        <v>0</v>
      </c>
      <c r="M5280" t="s">
        <v>5520</v>
      </c>
      <c r="N5280">
        <v>13298.02</v>
      </c>
      <c r="O5280">
        <v>3673.93</v>
      </c>
      <c r="P5280">
        <v>0</v>
      </c>
      <c r="Q5280">
        <v>220</v>
      </c>
      <c r="R5280">
        <v>0</v>
      </c>
      <c r="S5280">
        <v>16751.95</v>
      </c>
    </row>
    <row r="5281" spans="1:19" x14ac:dyDescent="0.35">
      <c r="A5281">
        <v>2024</v>
      </c>
      <c r="B5281" t="s">
        <v>5721</v>
      </c>
      <c r="C5281">
        <v>66</v>
      </c>
      <c r="D5281">
        <v>2</v>
      </c>
      <c r="E5281">
        <v>9</v>
      </c>
      <c r="F5281" t="s">
        <v>566</v>
      </c>
      <c r="G5281" t="s">
        <v>6233</v>
      </c>
      <c r="H5281">
        <v>7</v>
      </c>
      <c r="I5281">
        <v>102086</v>
      </c>
      <c r="J5281">
        <v>81</v>
      </c>
      <c r="K5281" t="s">
        <v>7346</v>
      </c>
      <c r="L5281">
        <v>0</v>
      </c>
      <c r="M5281" t="s">
        <v>5520</v>
      </c>
      <c r="N5281">
        <v>57162.48</v>
      </c>
      <c r="O5281">
        <v>6923.81</v>
      </c>
      <c r="P5281">
        <v>0</v>
      </c>
      <c r="Q5281">
        <v>12487.29</v>
      </c>
      <c r="R5281">
        <v>0</v>
      </c>
      <c r="S5281">
        <v>51599</v>
      </c>
    </row>
    <row r="5282" spans="1:19" x14ac:dyDescent="0.35">
      <c r="A5282">
        <v>2024</v>
      </c>
      <c r="B5282" t="s">
        <v>5721</v>
      </c>
      <c r="C5282">
        <v>66</v>
      </c>
      <c r="D5282">
        <v>2</v>
      </c>
      <c r="E5282">
        <v>10</v>
      </c>
      <c r="F5282" t="s">
        <v>490</v>
      </c>
      <c r="G5282" t="s">
        <v>6764</v>
      </c>
      <c r="H5282">
        <v>7</v>
      </c>
      <c r="I5282">
        <v>102086</v>
      </c>
      <c r="J5282">
        <v>81</v>
      </c>
      <c r="K5282" t="s">
        <v>7346</v>
      </c>
      <c r="L5282">
        <v>0</v>
      </c>
      <c r="M5282" t="s">
        <v>5520</v>
      </c>
      <c r="N5282">
        <v>42879.03</v>
      </c>
      <c r="O5282">
        <v>5624.92</v>
      </c>
      <c r="P5282">
        <v>0</v>
      </c>
      <c r="Q5282">
        <v>4819.03</v>
      </c>
      <c r="R5282">
        <v>0</v>
      </c>
      <c r="S5282">
        <v>43684.92</v>
      </c>
    </row>
    <row r="5283" spans="1:19" x14ac:dyDescent="0.35">
      <c r="A5283">
        <v>2024</v>
      </c>
      <c r="B5283" t="s">
        <v>5684</v>
      </c>
      <c r="C5283">
        <v>68</v>
      </c>
      <c r="D5283">
        <v>2</v>
      </c>
      <c r="E5283">
        <v>2</v>
      </c>
      <c r="F5283" t="s">
        <v>609</v>
      </c>
      <c r="G5283" t="s">
        <v>6829</v>
      </c>
      <c r="H5283">
        <v>7</v>
      </c>
      <c r="I5283">
        <v>102086</v>
      </c>
      <c r="J5283">
        <v>81</v>
      </c>
      <c r="K5283" t="s">
        <v>7346</v>
      </c>
      <c r="L5283">
        <v>0</v>
      </c>
      <c r="M5283" t="s">
        <v>5520</v>
      </c>
      <c r="N5283">
        <v>5179.32</v>
      </c>
      <c r="O5283">
        <v>2100.84</v>
      </c>
      <c r="P5283">
        <v>0</v>
      </c>
      <c r="Q5283">
        <v>2722.31</v>
      </c>
      <c r="R5283">
        <v>0</v>
      </c>
      <c r="S5283">
        <v>4557.8500000000004</v>
      </c>
    </row>
    <row r="5284" spans="1:19" x14ac:dyDescent="0.35">
      <c r="A5284">
        <v>2024</v>
      </c>
      <c r="B5284" t="s">
        <v>6092</v>
      </c>
      <c r="C5284">
        <v>70</v>
      </c>
      <c r="D5284">
        <v>2</v>
      </c>
      <c r="E5284">
        <v>1</v>
      </c>
      <c r="F5284" t="s">
        <v>722</v>
      </c>
      <c r="G5284" t="s">
        <v>6235</v>
      </c>
      <c r="H5284">
        <v>7</v>
      </c>
      <c r="I5284">
        <v>102086</v>
      </c>
      <c r="J5284">
        <v>81</v>
      </c>
      <c r="K5284" t="s">
        <v>7346</v>
      </c>
      <c r="L5284">
        <v>0</v>
      </c>
      <c r="M5284" t="s">
        <v>5520</v>
      </c>
      <c r="N5284">
        <v>8229.25</v>
      </c>
      <c r="O5284">
        <v>4396.3100000000004</v>
      </c>
      <c r="P5284">
        <v>0</v>
      </c>
      <c r="Q5284">
        <v>1834.87</v>
      </c>
      <c r="R5284">
        <v>0</v>
      </c>
      <c r="S5284">
        <v>10790.69</v>
      </c>
    </row>
    <row r="5285" spans="1:19" x14ac:dyDescent="0.35">
      <c r="A5285">
        <v>2024</v>
      </c>
      <c r="B5285" t="s">
        <v>5538</v>
      </c>
      <c r="C5285">
        <v>71</v>
      </c>
      <c r="D5285">
        <v>2</v>
      </c>
      <c r="E5285">
        <v>1</v>
      </c>
      <c r="F5285" t="s">
        <v>789</v>
      </c>
      <c r="G5285" t="s">
        <v>6348</v>
      </c>
      <c r="H5285">
        <v>7</v>
      </c>
      <c r="I5285">
        <v>102086</v>
      </c>
      <c r="J5285">
        <v>81</v>
      </c>
      <c r="K5285" t="s">
        <v>7346</v>
      </c>
      <c r="L5285">
        <v>0</v>
      </c>
      <c r="M5285" t="s">
        <v>5520</v>
      </c>
      <c r="N5285">
        <v>62656.92</v>
      </c>
      <c r="O5285">
        <v>0</v>
      </c>
      <c r="P5285">
        <v>0</v>
      </c>
      <c r="Q5285">
        <v>5019.1099999999997</v>
      </c>
      <c r="R5285">
        <v>0</v>
      </c>
      <c r="S5285">
        <v>57637.81</v>
      </c>
    </row>
    <row r="5286" spans="1:19" x14ac:dyDescent="0.35">
      <c r="A5286">
        <v>2024</v>
      </c>
      <c r="B5286" t="s">
        <v>5538</v>
      </c>
      <c r="C5286">
        <v>71</v>
      </c>
      <c r="D5286">
        <v>2</v>
      </c>
      <c r="E5286">
        <v>6</v>
      </c>
      <c r="F5286" t="s">
        <v>480</v>
      </c>
      <c r="G5286" t="s">
        <v>5617</v>
      </c>
      <c r="H5286">
        <v>7</v>
      </c>
      <c r="I5286">
        <v>102086</v>
      </c>
      <c r="J5286">
        <v>81</v>
      </c>
      <c r="K5286" t="s">
        <v>7346</v>
      </c>
      <c r="L5286">
        <v>0</v>
      </c>
      <c r="M5286" t="s">
        <v>5520</v>
      </c>
      <c r="N5286">
        <v>68173.08</v>
      </c>
      <c r="O5286">
        <v>0</v>
      </c>
      <c r="P5286">
        <v>0</v>
      </c>
      <c r="Q5286">
        <v>2016.5</v>
      </c>
      <c r="R5286">
        <v>0</v>
      </c>
      <c r="S5286">
        <v>66156.58</v>
      </c>
    </row>
    <row r="5287" spans="1:19" x14ac:dyDescent="0.35">
      <c r="A5287">
        <v>2024</v>
      </c>
      <c r="B5287" t="s">
        <v>5594</v>
      </c>
      <c r="C5287">
        <v>73</v>
      </c>
      <c r="D5287">
        <v>2</v>
      </c>
      <c r="E5287">
        <v>10</v>
      </c>
      <c r="F5287" t="s">
        <v>671</v>
      </c>
      <c r="G5287" t="s">
        <v>6239</v>
      </c>
      <c r="H5287">
        <v>7</v>
      </c>
      <c r="I5287">
        <v>102086</v>
      </c>
      <c r="J5287">
        <v>81</v>
      </c>
      <c r="K5287" t="s">
        <v>7346</v>
      </c>
      <c r="L5287">
        <v>0</v>
      </c>
      <c r="M5287" t="s">
        <v>5520</v>
      </c>
      <c r="N5287">
        <v>60024.34</v>
      </c>
      <c r="O5287">
        <v>868.71</v>
      </c>
      <c r="P5287">
        <v>0</v>
      </c>
      <c r="Q5287">
        <v>6741.03</v>
      </c>
      <c r="R5287">
        <v>0</v>
      </c>
      <c r="S5287">
        <v>54152.02</v>
      </c>
    </row>
    <row r="5288" spans="1:19" x14ac:dyDescent="0.35">
      <c r="A5288">
        <v>2024</v>
      </c>
      <c r="B5288" t="s">
        <v>5594</v>
      </c>
      <c r="C5288">
        <v>73</v>
      </c>
      <c r="D5288">
        <v>2</v>
      </c>
      <c r="E5288">
        <v>13</v>
      </c>
      <c r="F5288" t="s">
        <v>455</v>
      </c>
      <c r="G5288" t="s">
        <v>6754</v>
      </c>
      <c r="H5288">
        <v>7</v>
      </c>
      <c r="I5288">
        <v>102086</v>
      </c>
      <c r="J5288">
        <v>81</v>
      </c>
      <c r="K5288" t="s">
        <v>7346</v>
      </c>
      <c r="L5288">
        <v>0</v>
      </c>
      <c r="M5288" t="s">
        <v>5520</v>
      </c>
      <c r="N5288">
        <v>31244.85</v>
      </c>
      <c r="O5288">
        <v>0</v>
      </c>
      <c r="P5288">
        <v>0</v>
      </c>
      <c r="Q5288">
        <v>579.88</v>
      </c>
      <c r="R5288">
        <v>0</v>
      </c>
      <c r="S5288">
        <v>30664.97</v>
      </c>
    </row>
    <row r="5289" spans="1:19" x14ac:dyDescent="0.35">
      <c r="A5289">
        <v>2024</v>
      </c>
      <c r="B5289" t="s">
        <v>5876</v>
      </c>
      <c r="C5289">
        <v>74</v>
      </c>
      <c r="D5289">
        <v>2</v>
      </c>
      <c r="E5289">
        <v>8</v>
      </c>
      <c r="F5289" t="s">
        <v>801</v>
      </c>
      <c r="G5289" t="s">
        <v>6488</v>
      </c>
      <c r="H5289">
        <v>7</v>
      </c>
      <c r="I5289">
        <v>102086</v>
      </c>
      <c r="J5289">
        <v>840</v>
      </c>
      <c r="K5289" t="s">
        <v>7347</v>
      </c>
      <c r="L5289">
        <v>0</v>
      </c>
      <c r="M5289" t="s">
        <v>5520</v>
      </c>
      <c r="N5289">
        <v>48976.43</v>
      </c>
      <c r="O5289">
        <v>11581.3</v>
      </c>
      <c r="P5289">
        <v>0</v>
      </c>
      <c r="Q5289">
        <v>8536.7900000000009</v>
      </c>
      <c r="R5289">
        <v>0</v>
      </c>
      <c r="S5289">
        <v>52020.94</v>
      </c>
    </row>
    <row r="5290" spans="1:19" x14ac:dyDescent="0.35">
      <c r="A5290">
        <v>2024</v>
      </c>
      <c r="B5290" t="s">
        <v>5770</v>
      </c>
      <c r="C5290">
        <v>77</v>
      </c>
      <c r="D5290">
        <v>2</v>
      </c>
      <c r="E5290">
        <v>7</v>
      </c>
      <c r="F5290" t="s">
        <v>300</v>
      </c>
      <c r="G5290" t="s">
        <v>6831</v>
      </c>
      <c r="H5290">
        <v>7</v>
      </c>
      <c r="I5290">
        <v>102086</v>
      </c>
      <c r="J5290">
        <v>81</v>
      </c>
      <c r="K5290" t="s">
        <v>7346</v>
      </c>
      <c r="L5290">
        <v>0</v>
      </c>
      <c r="M5290" t="s">
        <v>5520</v>
      </c>
      <c r="N5290">
        <v>90975.7</v>
      </c>
      <c r="O5290">
        <v>0</v>
      </c>
      <c r="P5290">
        <v>0</v>
      </c>
      <c r="Q5290">
        <v>2022.94</v>
      </c>
      <c r="R5290">
        <v>0</v>
      </c>
      <c r="S5290">
        <v>88952.76</v>
      </c>
    </row>
    <row r="5291" spans="1:19" x14ac:dyDescent="0.35">
      <c r="A5291">
        <v>2024</v>
      </c>
      <c r="B5291" t="s">
        <v>5770</v>
      </c>
      <c r="C5291">
        <v>77</v>
      </c>
      <c r="D5291">
        <v>2</v>
      </c>
      <c r="E5291">
        <v>8</v>
      </c>
      <c r="F5291" t="s">
        <v>254</v>
      </c>
      <c r="G5291" t="s">
        <v>6756</v>
      </c>
      <c r="H5291">
        <v>7</v>
      </c>
      <c r="I5291">
        <v>102086</v>
      </c>
      <c r="J5291">
        <v>81</v>
      </c>
      <c r="K5291" t="s">
        <v>7346</v>
      </c>
      <c r="L5291">
        <v>0</v>
      </c>
      <c r="M5291" t="s">
        <v>5520</v>
      </c>
      <c r="N5291">
        <v>12090.08</v>
      </c>
      <c r="O5291">
        <v>6938.2</v>
      </c>
      <c r="P5291">
        <v>0</v>
      </c>
      <c r="Q5291">
        <v>5465.38</v>
      </c>
      <c r="R5291">
        <v>0</v>
      </c>
      <c r="S5291">
        <v>13562.9</v>
      </c>
    </row>
    <row r="5292" spans="1:19" x14ac:dyDescent="0.35">
      <c r="A5292">
        <v>2024</v>
      </c>
      <c r="B5292" t="s">
        <v>5578</v>
      </c>
      <c r="C5292">
        <v>79</v>
      </c>
      <c r="D5292">
        <v>2</v>
      </c>
      <c r="E5292">
        <v>11</v>
      </c>
      <c r="F5292" t="s">
        <v>125</v>
      </c>
      <c r="G5292" t="s">
        <v>6244</v>
      </c>
      <c r="H5292">
        <v>7</v>
      </c>
      <c r="I5292">
        <v>102086</v>
      </c>
      <c r="J5292">
        <v>81</v>
      </c>
      <c r="K5292" t="s">
        <v>7346</v>
      </c>
      <c r="L5292">
        <v>0</v>
      </c>
      <c r="M5292" t="s">
        <v>5520</v>
      </c>
      <c r="N5292">
        <v>30825.61</v>
      </c>
      <c r="O5292">
        <v>538.37</v>
      </c>
      <c r="P5292">
        <v>0</v>
      </c>
      <c r="Q5292">
        <v>4925.79</v>
      </c>
      <c r="R5292">
        <v>0</v>
      </c>
      <c r="S5292">
        <v>26438.19</v>
      </c>
    </row>
    <row r="5293" spans="1:19" x14ac:dyDescent="0.35">
      <c r="A5293">
        <v>2024</v>
      </c>
      <c r="B5293" t="s">
        <v>5686</v>
      </c>
      <c r="C5293">
        <v>84</v>
      </c>
      <c r="D5293">
        <v>2</v>
      </c>
      <c r="E5293">
        <v>12</v>
      </c>
      <c r="F5293" t="s">
        <v>442</v>
      </c>
      <c r="G5293" t="s">
        <v>7024</v>
      </c>
      <c r="H5293">
        <v>7</v>
      </c>
      <c r="I5293">
        <v>102086</v>
      </c>
      <c r="J5293">
        <v>81</v>
      </c>
      <c r="K5293" t="s">
        <v>7346</v>
      </c>
      <c r="L5293">
        <v>0</v>
      </c>
      <c r="M5293" t="s">
        <v>5520</v>
      </c>
      <c r="N5293">
        <v>356518.49</v>
      </c>
      <c r="O5293">
        <v>168321.8</v>
      </c>
      <c r="P5293">
        <v>0</v>
      </c>
      <c r="Q5293">
        <v>149569.07</v>
      </c>
      <c r="R5293">
        <v>0</v>
      </c>
      <c r="S5293">
        <v>375271.22</v>
      </c>
    </row>
    <row r="5294" spans="1:19" x14ac:dyDescent="0.35">
      <c r="A5294">
        <v>2024</v>
      </c>
      <c r="B5294" t="s">
        <v>5728</v>
      </c>
      <c r="C5294">
        <v>85</v>
      </c>
      <c r="D5294">
        <v>2</v>
      </c>
      <c r="E5294">
        <v>2</v>
      </c>
      <c r="F5294" t="s">
        <v>839</v>
      </c>
      <c r="G5294" t="s">
        <v>6124</v>
      </c>
      <c r="H5294">
        <v>7</v>
      </c>
      <c r="I5294">
        <v>102086</v>
      </c>
      <c r="J5294">
        <v>81</v>
      </c>
      <c r="K5294" t="s">
        <v>7346</v>
      </c>
      <c r="L5294">
        <v>0</v>
      </c>
      <c r="M5294" t="s">
        <v>5520</v>
      </c>
      <c r="N5294">
        <v>259538.37</v>
      </c>
      <c r="O5294">
        <v>28391.18</v>
      </c>
      <c r="P5294">
        <v>0</v>
      </c>
      <c r="Q5294">
        <v>6698.45</v>
      </c>
      <c r="R5294">
        <v>0</v>
      </c>
      <c r="S5294">
        <v>281231.09999999998</v>
      </c>
    </row>
    <row r="5295" spans="1:19" x14ac:dyDescent="0.35">
      <c r="A5295">
        <v>2024</v>
      </c>
      <c r="B5295" t="s">
        <v>5728</v>
      </c>
      <c r="C5295">
        <v>85</v>
      </c>
      <c r="D5295">
        <v>2</v>
      </c>
      <c r="E5295">
        <v>5</v>
      </c>
      <c r="F5295" t="s">
        <v>840</v>
      </c>
      <c r="G5295" t="s">
        <v>5729</v>
      </c>
      <c r="H5295">
        <v>7</v>
      </c>
      <c r="I5295">
        <v>102086</v>
      </c>
      <c r="J5295">
        <v>81</v>
      </c>
      <c r="K5295" t="s">
        <v>7346</v>
      </c>
      <c r="L5295">
        <v>0</v>
      </c>
      <c r="M5295" t="s">
        <v>5520</v>
      </c>
      <c r="N5295">
        <v>12952.44</v>
      </c>
      <c r="O5295">
        <v>12585.08</v>
      </c>
      <c r="P5295">
        <v>0</v>
      </c>
      <c r="Q5295">
        <v>1960</v>
      </c>
      <c r="R5295">
        <v>0</v>
      </c>
      <c r="S5295">
        <v>23577.52</v>
      </c>
    </row>
    <row r="5296" spans="1:19" x14ac:dyDescent="0.35">
      <c r="A5296">
        <v>2024</v>
      </c>
      <c r="B5296" t="s">
        <v>5551</v>
      </c>
      <c r="C5296">
        <v>89</v>
      </c>
      <c r="D5296">
        <v>2</v>
      </c>
      <c r="E5296">
        <v>1</v>
      </c>
      <c r="F5296" t="s">
        <v>852</v>
      </c>
      <c r="G5296" t="s">
        <v>5552</v>
      </c>
      <c r="H5296">
        <v>7</v>
      </c>
      <c r="I5296">
        <v>102086</v>
      </c>
      <c r="J5296">
        <v>81</v>
      </c>
      <c r="K5296" t="s">
        <v>7346</v>
      </c>
      <c r="L5296">
        <v>0</v>
      </c>
      <c r="M5296" t="s">
        <v>5520</v>
      </c>
      <c r="N5296">
        <v>18531.79</v>
      </c>
      <c r="O5296">
        <v>0</v>
      </c>
      <c r="P5296">
        <v>0</v>
      </c>
      <c r="Q5296">
        <v>457.52</v>
      </c>
      <c r="R5296">
        <v>0</v>
      </c>
      <c r="S5296">
        <v>18074.27</v>
      </c>
    </row>
    <row r="5297" spans="1:19" x14ac:dyDescent="0.35">
      <c r="A5297">
        <v>2024</v>
      </c>
      <c r="B5297" t="s">
        <v>5551</v>
      </c>
      <c r="C5297">
        <v>89</v>
      </c>
      <c r="D5297">
        <v>2</v>
      </c>
      <c r="E5297">
        <v>14</v>
      </c>
      <c r="F5297" t="s">
        <v>351</v>
      </c>
      <c r="G5297" t="s">
        <v>5690</v>
      </c>
      <c r="H5297">
        <v>7</v>
      </c>
      <c r="I5297">
        <v>102086</v>
      </c>
      <c r="J5297">
        <v>840</v>
      </c>
      <c r="K5297" t="s">
        <v>7347</v>
      </c>
      <c r="L5297">
        <v>0</v>
      </c>
      <c r="M5297" t="s">
        <v>5520</v>
      </c>
      <c r="N5297">
        <v>520828.89</v>
      </c>
      <c r="O5297">
        <v>558630.94999999995</v>
      </c>
      <c r="P5297">
        <v>0</v>
      </c>
      <c r="Q5297">
        <v>412046.26</v>
      </c>
      <c r="R5297">
        <v>0</v>
      </c>
      <c r="S5297">
        <v>667413.57999999996</v>
      </c>
    </row>
    <row r="5298" spans="1:19" x14ac:dyDescent="0.35">
      <c r="A5298">
        <v>2024</v>
      </c>
      <c r="B5298" t="s">
        <v>5868</v>
      </c>
      <c r="C5298">
        <v>90</v>
      </c>
      <c r="D5298">
        <v>2</v>
      </c>
      <c r="E5298">
        <v>6</v>
      </c>
      <c r="F5298" t="s">
        <v>480</v>
      </c>
      <c r="G5298" t="s">
        <v>5869</v>
      </c>
      <c r="H5298">
        <v>7</v>
      </c>
      <c r="I5298">
        <v>102086</v>
      </c>
      <c r="J5298">
        <v>81</v>
      </c>
      <c r="K5298" t="s">
        <v>7346</v>
      </c>
      <c r="L5298">
        <v>0</v>
      </c>
      <c r="M5298" t="s">
        <v>5520</v>
      </c>
      <c r="N5298">
        <v>19149.759999999998</v>
      </c>
      <c r="O5298">
        <v>0</v>
      </c>
      <c r="P5298">
        <v>0</v>
      </c>
      <c r="Q5298">
        <v>600</v>
      </c>
      <c r="R5298">
        <v>0</v>
      </c>
      <c r="S5298">
        <v>18549.759999999998</v>
      </c>
    </row>
    <row r="5299" spans="1:19" x14ac:dyDescent="0.35">
      <c r="A5299">
        <v>2024</v>
      </c>
      <c r="B5299" t="s">
        <v>5717</v>
      </c>
      <c r="C5299">
        <v>45</v>
      </c>
      <c r="D5299">
        <v>2</v>
      </c>
      <c r="E5299">
        <v>5</v>
      </c>
      <c r="F5299" t="s">
        <v>667</v>
      </c>
      <c r="G5299" t="s">
        <v>6152</v>
      </c>
      <c r="H5299">
        <v>7</v>
      </c>
      <c r="I5299">
        <v>902017</v>
      </c>
      <c r="J5299">
        <v>902017</v>
      </c>
      <c r="K5299" t="s">
        <v>7348</v>
      </c>
      <c r="L5299">
        <v>0</v>
      </c>
      <c r="M5299" t="s">
        <v>5520</v>
      </c>
      <c r="N5299">
        <v>8688.7000000000007</v>
      </c>
      <c r="O5299">
        <v>8739</v>
      </c>
      <c r="P5299">
        <v>0</v>
      </c>
      <c r="Q5299">
        <v>7739.51</v>
      </c>
      <c r="R5299">
        <v>0</v>
      </c>
      <c r="S5299">
        <v>9688.19</v>
      </c>
    </row>
    <row r="5300" spans="1:19" x14ac:dyDescent="0.35">
      <c r="A5300">
        <v>2024</v>
      </c>
      <c r="B5300" t="s">
        <v>5770</v>
      </c>
      <c r="C5300">
        <v>77</v>
      </c>
      <c r="D5300">
        <v>2</v>
      </c>
      <c r="E5300">
        <v>3</v>
      </c>
      <c r="F5300" t="s">
        <v>812</v>
      </c>
      <c r="G5300" t="s">
        <v>6153</v>
      </c>
      <c r="H5300">
        <v>7</v>
      </c>
      <c r="I5300">
        <v>102086</v>
      </c>
      <c r="J5300">
        <v>79</v>
      </c>
      <c r="K5300" t="s">
        <v>7349</v>
      </c>
      <c r="L5300">
        <v>0</v>
      </c>
      <c r="M5300" t="s">
        <v>5520</v>
      </c>
      <c r="N5300">
        <v>35096.839999999997</v>
      </c>
      <c r="O5300">
        <v>3111.55</v>
      </c>
      <c r="P5300">
        <v>0</v>
      </c>
      <c r="Q5300">
        <v>2288.0700000000002</v>
      </c>
      <c r="R5300">
        <v>0</v>
      </c>
      <c r="S5300">
        <v>35920.32</v>
      </c>
    </row>
    <row r="5301" spans="1:19" x14ac:dyDescent="0.35">
      <c r="A5301">
        <v>2024</v>
      </c>
      <c r="B5301" t="s">
        <v>5551</v>
      </c>
      <c r="C5301">
        <v>89</v>
      </c>
      <c r="D5301">
        <v>2</v>
      </c>
      <c r="E5301">
        <v>9</v>
      </c>
      <c r="F5301" t="s">
        <v>300</v>
      </c>
      <c r="G5301" t="s">
        <v>6254</v>
      </c>
      <c r="H5301">
        <v>7</v>
      </c>
      <c r="I5301">
        <v>900001</v>
      </c>
      <c r="J5301">
        <v>1090</v>
      </c>
      <c r="K5301" t="s">
        <v>7350</v>
      </c>
      <c r="L5301">
        <v>0</v>
      </c>
      <c r="M5301" t="s">
        <v>5520</v>
      </c>
      <c r="N5301">
        <v>103454.85</v>
      </c>
      <c r="O5301">
        <v>10827.14</v>
      </c>
      <c r="P5301">
        <v>0</v>
      </c>
      <c r="Q5301">
        <v>0</v>
      </c>
      <c r="R5301">
        <v>0</v>
      </c>
      <c r="S5301">
        <v>114281.99</v>
      </c>
    </row>
    <row r="5302" spans="1:19" x14ac:dyDescent="0.35">
      <c r="A5302">
        <v>2024</v>
      </c>
      <c r="B5302" t="s">
        <v>5684</v>
      </c>
      <c r="C5302">
        <v>68</v>
      </c>
      <c r="D5302">
        <v>2</v>
      </c>
      <c r="E5302">
        <v>11</v>
      </c>
      <c r="F5302" t="s">
        <v>607</v>
      </c>
      <c r="G5302" t="s">
        <v>6091</v>
      </c>
      <c r="H5302">
        <v>7</v>
      </c>
      <c r="I5302">
        <v>900003</v>
      </c>
      <c r="J5302">
        <v>900003</v>
      </c>
      <c r="K5302" t="s">
        <v>7351</v>
      </c>
      <c r="L5302">
        <v>0</v>
      </c>
      <c r="M5302" t="s">
        <v>5520</v>
      </c>
      <c r="N5302">
        <v>10282.67</v>
      </c>
      <c r="O5302">
        <v>48497.19</v>
      </c>
      <c r="P5302">
        <v>0</v>
      </c>
      <c r="Q5302">
        <v>29799.98</v>
      </c>
      <c r="R5302">
        <v>0</v>
      </c>
      <c r="S5302">
        <v>28979.88</v>
      </c>
    </row>
    <row r="5303" spans="1:19" x14ac:dyDescent="0.35">
      <c r="A5303">
        <v>2024</v>
      </c>
      <c r="B5303" t="s">
        <v>5523</v>
      </c>
      <c r="C5303">
        <v>2</v>
      </c>
      <c r="D5303">
        <v>2</v>
      </c>
      <c r="E5303">
        <v>20</v>
      </c>
      <c r="F5303" t="s">
        <v>351</v>
      </c>
      <c r="G5303" t="s">
        <v>5536</v>
      </c>
      <c r="H5303">
        <v>7</v>
      </c>
      <c r="I5303">
        <v>950026</v>
      </c>
      <c r="J5303">
        <v>103</v>
      </c>
      <c r="K5303" t="s">
        <v>7352</v>
      </c>
      <c r="L5303">
        <v>0</v>
      </c>
      <c r="M5303" t="s">
        <v>5520</v>
      </c>
      <c r="N5303">
        <v>417486.37</v>
      </c>
      <c r="O5303">
        <v>365.58</v>
      </c>
      <c r="P5303">
        <v>0</v>
      </c>
      <c r="Q5303">
        <v>417851.95</v>
      </c>
      <c r="R5303">
        <v>0</v>
      </c>
      <c r="S5303">
        <v>0</v>
      </c>
    </row>
    <row r="5304" spans="1:19" x14ac:dyDescent="0.35">
      <c r="A5304">
        <v>2024</v>
      </c>
      <c r="B5304" t="s">
        <v>5820</v>
      </c>
      <c r="C5304">
        <v>53</v>
      </c>
      <c r="D5304">
        <v>2</v>
      </c>
      <c r="E5304">
        <v>2</v>
      </c>
      <c r="F5304" t="s">
        <v>573</v>
      </c>
      <c r="G5304" t="s">
        <v>5821</v>
      </c>
      <c r="H5304">
        <v>7</v>
      </c>
      <c r="I5304">
        <v>900003</v>
      </c>
      <c r="J5304">
        <v>5002</v>
      </c>
      <c r="K5304" t="s">
        <v>7353</v>
      </c>
      <c r="L5304">
        <v>0</v>
      </c>
      <c r="M5304" t="s">
        <v>5520</v>
      </c>
      <c r="N5304">
        <v>81.83</v>
      </c>
      <c r="O5304">
        <v>87.87</v>
      </c>
      <c r="P5304">
        <v>0</v>
      </c>
      <c r="Q5304">
        <v>54.86</v>
      </c>
      <c r="R5304">
        <v>0</v>
      </c>
      <c r="S5304">
        <v>114.84</v>
      </c>
    </row>
    <row r="5305" spans="1:19" x14ac:dyDescent="0.35">
      <c r="A5305">
        <v>2024</v>
      </c>
      <c r="B5305" t="s">
        <v>5820</v>
      </c>
      <c r="C5305">
        <v>53</v>
      </c>
      <c r="D5305">
        <v>2</v>
      </c>
      <c r="E5305">
        <v>3</v>
      </c>
      <c r="F5305" t="s">
        <v>739</v>
      </c>
      <c r="G5305" t="s">
        <v>7079</v>
      </c>
      <c r="H5305">
        <v>7</v>
      </c>
      <c r="I5305">
        <v>900003</v>
      </c>
      <c r="J5305">
        <v>5000</v>
      </c>
      <c r="K5305" t="s">
        <v>7353</v>
      </c>
      <c r="L5305">
        <v>0</v>
      </c>
      <c r="M5305" t="s">
        <v>5520</v>
      </c>
      <c r="N5305">
        <v>6654.25</v>
      </c>
      <c r="O5305">
        <v>576</v>
      </c>
      <c r="P5305">
        <v>0</v>
      </c>
      <c r="Q5305">
        <v>726.75</v>
      </c>
      <c r="R5305">
        <v>0</v>
      </c>
      <c r="S5305">
        <v>6503.5</v>
      </c>
    </row>
    <row r="5306" spans="1:19" x14ac:dyDescent="0.35">
      <c r="A5306">
        <v>2024</v>
      </c>
      <c r="B5306" t="s">
        <v>5578</v>
      </c>
      <c r="C5306">
        <v>79</v>
      </c>
      <c r="D5306">
        <v>2</v>
      </c>
      <c r="E5306">
        <v>10</v>
      </c>
      <c r="F5306" t="s">
        <v>282</v>
      </c>
      <c r="G5306" t="s">
        <v>5807</v>
      </c>
      <c r="H5306">
        <v>7</v>
      </c>
      <c r="I5306">
        <v>900009</v>
      </c>
      <c r="J5306">
        <v>401</v>
      </c>
      <c r="K5306" t="s">
        <v>7354</v>
      </c>
      <c r="L5306">
        <v>0</v>
      </c>
      <c r="M5306" t="s">
        <v>5520</v>
      </c>
      <c r="N5306">
        <v>0</v>
      </c>
      <c r="O5306">
        <v>30</v>
      </c>
      <c r="P5306">
        <v>0</v>
      </c>
      <c r="Q5306">
        <v>0</v>
      </c>
      <c r="R5306">
        <v>0</v>
      </c>
      <c r="S5306">
        <v>30</v>
      </c>
    </row>
    <row r="5307" spans="1:19" x14ac:dyDescent="0.35">
      <c r="A5307">
        <v>2024</v>
      </c>
      <c r="B5307" t="s">
        <v>5715</v>
      </c>
      <c r="C5307">
        <v>37</v>
      </c>
      <c r="D5307">
        <v>2</v>
      </c>
      <c r="E5307">
        <v>2</v>
      </c>
      <c r="F5307" t="s">
        <v>651</v>
      </c>
      <c r="G5307" t="s">
        <v>6002</v>
      </c>
      <c r="H5307">
        <v>7</v>
      </c>
      <c r="I5307">
        <v>900005</v>
      </c>
      <c r="J5307">
        <v>1106</v>
      </c>
      <c r="K5307" t="s">
        <v>7355</v>
      </c>
      <c r="L5307">
        <v>0</v>
      </c>
      <c r="M5307" t="s">
        <v>5520</v>
      </c>
      <c r="N5307">
        <v>0</v>
      </c>
      <c r="O5307">
        <v>83800.56</v>
      </c>
      <c r="P5307">
        <v>0</v>
      </c>
      <c r="Q5307">
        <v>11669.35</v>
      </c>
      <c r="R5307">
        <v>0</v>
      </c>
      <c r="S5307">
        <v>72131.210000000006</v>
      </c>
    </row>
    <row r="5308" spans="1:19" x14ac:dyDescent="0.35">
      <c r="A5308">
        <v>2024</v>
      </c>
      <c r="B5308" t="s">
        <v>5715</v>
      </c>
      <c r="C5308">
        <v>37</v>
      </c>
      <c r="D5308">
        <v>2</v>
      </c>
      <c r="E5308">
        <v>7</v>
      </c>
      <c r="F5308" t="s">
        <v>656</v>
      </c>
      <c r="G5308" t="s">
        <v>5858</v>
      </c>
      <c r="H5308">
        <v>7</v>
      </c>
      <c r="I5308">
        <v>900004</v>
      </c>
      <c r="J5308">
        <v>1106</v>
      </c>
      <c r="K5308" t="s">
        <v>7356</v>
      </c>
      <c r="L5308">
        <v>0</v>
      </c>
      <c r="M5308" t="s">
        <v>5520</v>
      </c>
      <c r="N5308">
        <v>0</v>
      </c>
      <c r="O5308">
        <v>1875590.27</v>
      </c>
      <c r="P5308">
        <v>0</v>
      </c>
      <c r="Q5308">
        <v>845210.51</v>
      </c>
      <c r="R5308">
        <v>0</v>
      </c>
      <c r="S5308">
        <v>1030379.76</v>
      </c>
    </row>
    <row r="5309" spans="1:19" x14ac:dyDescent="0.35">
      <c r="A5309">
        <v>2024</v>
      </c>
      <c r="B5309" t="s">
        <v>5561</v>
      </c>
      <c r="C5309">
        <v>43</v>
      </c>
      <c r="D5309">
        <v>2</v>
      </c>
      <c r="E5309">
        <v>9</v>
      </c>
      <c r="F5309" t="s">
        <v>689</v>
      </c>
      <c r="G5309" t="s">
        <v>6017</v>
      </c>
      <c r="H5309">
        <v>7</v>
      </c>
      <c r="I5309">
        <v>102016</v>
      </c>
      <c r="J5309">
        <v>1106</v>
      </c>
      <c r="K5309" t="s">
        <v>7356</v>
      </c>
      <c r="L5309">
        <v>0</v>
      </c>
      <c r="M5309" t="s">
        <v>5520</v>
      </c>
      <c r="N5309">
        <v>247811.24</v>
      </c>
      <c r="O5309">
        <v>36956.480000000003</v>
      </c>
      <c r="P5309">
        <v>0</v>
      </c>
      <c r="Q5309">
        <v>60184.54</v>
      </c>
      <c r="R5309">
        <v>0</v>
      </c>
      <c r="S5309">
        <v>224583.18</v>
      </c>
    </row>
    <row r="5310" spans="1:19" x14ac:dyDescent="0.35">
      <c r="A5310">
        <v>2024</v>
      </c>
      <c r="B5310" t="s">
        <v>5634</v>
      </c>
      <c r="C5310">
        <v>55</v>
      </c>
      <c r="D5310">
        <v>2</v>
      </c>
      <c r="E5310">
        <v>4</v>
      </c>
      <c r="F5310" t="s">
        <v>622</v>
      </c>
      <c r="G5310" t="s">
        <v>6224</v>
      </c>
      <c r="H5310">
        <v>7</v>
      </c>
      <c r="I5310">
        <v>102016</v>
      </c>
      <c r="J5310">
        <v>1106</v>
      </c>
      <c r="K5310" t="s">
        <v>7356</v>
      </c>
      <c r="L5310">
        <v>0</v>
      </c>
      <c r="M5310" t="s">
        <v>5520</v>
      </c>
      <c r="N5310">
        <v>815724.89</v>
      </c>
      <c r="O5310">
        <v>1349120.88</v>
      </c>
      <c r="P5310">
        <v>0</v>
      </c>
      <c r="Q5310">
        <v>1065995.33</v>
      </c>
      <c r="R5310">
        <v>0</v>
      </c>
      <c r="S5310">
        <v>1098850.44</v>
      </c>
    </row>
    <row r="5311" spans="1:19" x14ac:dyDescent="0.35">
      <c r="A5311">
        <v>2024</v>
      </c>
      <c r="B5311" t="s">
        <v>6092</v>
      </c>
      <c r="C5311">
        <v>70</v>
      </c>
      <c r="D5311">
        <v>2</v>
      </c>
      <c r="E5311">
        <v>1</v>
      </c>
      <c r="F5311" t="s">
        <v>722</v>
      </c>
      <c r="G5311" t="s">
        <v>6235</v>
      </c>
      <c r="H5311">
        <v>7</v>
      </c>
      <c r="I5311">
        <v>102016</v>
      </c>
      <c r="J5311">
        <v>12</v>
      </c>
      <c r="K5311" t="s">
        <v>7355</v>
      </c>
      <c r="L5311">
        <v>0</v>
      </c>
      <c r="M5311" t="s">
        <v>5520</v>
      </c>
      <c r="N5311">
        <v>24606.02</v>
      </c>
      <c r="O5311">
        <v>74617.59</v>
      </c>
      <c r="P5311">
        <v>0</v>
      </c>
      <c r="Q5311">
        <v>83576.98</v>
      </c>
      <c r="R5311">
        <v>0</v>
      </c>
      <c r="S5311">
        <v>15646.63</v>
      </c>
    </row>
    <row r="5312" spans="1:19" x14ac:dyDescent="0.35">
      <c r="A5312">
        <v>2024</v>
      </c>
      <c r="B5312" t="s">
        <v>6113</v>
      </c>
      <c r="C5312">
        <v>82</v>
      </c>
      <c r="D5312">
        <v>2</v>
      </c>
      <c r="E5312">
        <v>4</v>
      </c>
      <c r="F5312" t="s">
        <v>327</v>
      </c>
      <c r="G5312" t="s">
        <v>6248</v>
      </c>
      <c r="H5312">
        <v>7</v>
      </c>
      <c r="I5312">
        <v>102016</v>
      </c>
      <c r="J5312">
        <v>1106</v>
      </c>
      <c r="K5312" t="s">
        <v>7356</v>
      </c>
      <c r="L5312">
        <v>0</v>
      </c>
      <c r="M5312" t="s">
        <v>5520</v>
      </c>
      <c r="N5312">
        <v>145442.03</v>
      </c>
      <c r="O5312">
        <v>0</v>
      </c>
      <c r="P5312">
        <v>0</v>
      </c>
      <c r="Q5312">
        <v>65000</v>
      </c>
      <c r="R5312">
        <v>0</v>
      </c>
      <c r="S5312">
        <v>80442.03</v>
      </c>
    </row>
    <row r="5313" spans="1:19" x14ac:dyDescent="0.35">
      <c r="A5313">
        <v>2024</v>
      </c>
      <c r="B5313" t="s">
        <v>5569</v>
      </c>
      <c r="C5313">
        <v>20</v>
      </c>
      <c r="D5313">
        <v>2</v>
      </c>
      <c r="E5313">
        <v>7</v>
      </c>
      <c r="F5313" t="s">
        <v>369</v>
      </c>
      <c r="G5313" t="s">
        <v>7067</v>
      </c>
      <c r="H5313">
        <v>7</v>
      </c>
      <c r="I5313">
        <v>900001</v>
      </c>
      <c r="J5313">
        <v>1106</v>
      </c>
      <c r="K5313" t="s">
        <v>7357</v>
      </c>
      <c r="L5313">
        <v>0</v>
      </c>
      <c r="M5313" t="s">
        <v>5520</v>
      </c>
      <c r="N5313">
        <v>30959.87</v>
      </c>
      <c r="O5313">
        <v>24142.66</v>
      </c>
      <c r="P5313">
        <v>0</v>
      </c>
      <c r="Q5313">
        <v>16500</v>
      </c>
      <c r="R5313">
        <v>0</v>
      </c>
      <c r="S5313">
        <v>38602.53</v>
      </c>
    </row>
    <row r="5314" spans="1:19" x14ac:dyDescent="0.35">
      <c r="A5314">
        <v>2024</v>
      </c>
      <c r="B5314" t="s">
        <v>5569</v>
      </c>
      <c r="C5314">
        <v>20</v>
      </c>
      <c r="D5314">
        <v>2</v>
      </c>
      <c r="E5314">
        <v>9</v>
      </c>
      <c r="F5314" t="s">
        <v>254</v>
      </c>
      <c r="G5314" t="s">
        <v>5953</v>
      </c>
      <c r="H5314">
        <v>7</v>
      </c>
      <c r="I5314">
        <v>102016</v>
      </c>
      <c r="J5314">
        <v>12</v>
      </c>
      <c r="K5314" t="s">
        <v>7358</v>
      </c>
      <c r="L5314">
        <v>0</v>
      </c>
      <c r="M5314" t="s">
        <v>5520</v>
      </c>
      <c r="N5314">
        <v>580075.91</v>
      </c>
      <c r="O5314">
        <v>213767.59</v>
      </c>
      <c r="P5314">
        <v>0</v>
      </c>
      <c r="Q5314">
        <v>274996.06</v>
      </c>
      <c r="R5314">
        <v>0</v>
      </c>
      <c r="S5314">
        <v>518847.44</v>
      </c>
    </row>
    <row r="5315" spans="1:19" x14ac:dyDescent="0.35">
      <c r="A5315">
        <v>2024</v>
      </c>
      <c r="B5315" t="s">
        <v>5564</v>
      </c>
      <c r="C5315">
        <v>48</v>
      </c>
      <c r="D5315">
        <v>2</v>
      </c>
      <c r="E5315">
        <v>14</v>
      </c>
      <c r="F5315" t="s">
        <v>455</v>
      </c>
      <c r="G5315" t="s">
        <v>5856</v>
      </c>
      <c r="H5315">
        <v>7</v>
      </c>
      <c r="I5315">
        <v>102016</v>
      </c>
      <c r="J5315">
        <v>1106</v>
      </c>
      <c r="K5315" t="s">
        <v>7359</v>
      </c>
      <c r="L5315">
        <v>0</v>
      </c>
      <c r="M5315" t="s">
        <v>5520</v>
      </c>
      <c r="N5315">
        <v>220540.31</v>
      </c>
      <c r="O5315">
        <v>220543.24</v>
      </c>
      <c r="P5315">
        <v>0</v>
      </c>
      <c r="Q5315">
        <v>339581.29</v>
      </c>
      <c r="R5315">
        <v>0</v>
      </c>
      <c r="S5315">
        <v>101502.26</v>
      </c>
    </row>
    <row r="5316" spans="1:19" x14ac:dyDescent="0.35">
      <c r="A5316">
        <v>2024</v>
      </c>
      <c r="B5316" t="s">
        <v>5569</v>
      </c>
      <c r="C5316">
        <v>20</v>
      </c>
      <c r="D5316">
        <v>2</v>
      </c>
      <c r="E5316">
        <v>13</v>
      </c>
      <c r="F5316" t="s">
        <v>579</v>
      </c>
      <c r="G5316" t="s">
        <v>6188</v>
      </c>
      <c r="H5316">
        <v>7</v>
      </c>
      <c r="I5316">
        <v>102016</v>
      </c>
      <c r="J5316">
        <v>1106</v>
      </c>
      <c r="K5316" t="s">
        <v>7360</v>
      </c>
      <c r="L5316">
        <v>0</v>
      </c>
      <c r="M5316" t="s">
        <v>5520</v>
      </c>
      <c r="N5316">
        <v>490769.09</v>
      </c>
      <c r="O5316">
        <v>415495.09</v>
      </c>
      <c r="P5316">
        <v>0</v>
      </c>
      <c r="Q5316">
        <v>776000</v>
      </c>
      <c r="R5316">
        <v>0</v>
      </c>
      <c r="S5316">
        <v>130264.18</v>
      </c>
    </row>
    <row r="5317" spans="1:19" x14ac:dyDescent="0.35">
      <c r="A5317">
        <v>2024</v>
      </c>
      <c r="B5317" t="s">
        <v>5561</v>
      </c>
      <c r="C5317">
        <v>43</v>
      </c>
      <c r="D5317">
        <v>2</v>
      </c>
      <c r="E5317">
        <v>3</v>
      </c>
      <c r="F5317" t="s">
        <v>555</v>
      </c>
      <c r="G5317" t="s">
        <v>6430</v>
      </c>
      <c r="H5317">
        <v>7</v>
      </c>
      <c r="I5317">
        <v>102016</v>
      </c>
      <c r="J5317">
        <v>1101</v>
      </c>
      <c r="K5317" t="s">
        <v>7361</v>
      </c>
      <c r="L5317">
        <v>0</v>
      </c>
      <c r="M5317" t="s">
        <v>5520</v>
      </c>
      <c r="N5317">
        <v>52769.9</v>
      </c>
      <c r="O5317">
        <v>0</v>
      </c>
      <c r="P5317">
        <v>0</v>
      </c>
      <c r="Q5317">
        <v>52769.9</v>
      </c>
      <c r="R5317">
        <v>0</v>
      </c>
      <c r="S5317">
        <v>0</v>
      </c>
    </row>
    <row r="5318" spans="1:19" x14ac:dyDescent="0.35">
      <c r="A5318">
        <v>2024</v>
      </c>
      <c r="B5318" t="s">
        <v>5619</v>
      </c>
      <c r="C5318">
        <v>50</v>
      </c>
      <c r="D5318">
        <v>2</v>
      </c>
      <c r="E5318">
        <v>1</v>
      </c>
      <c r="F5318" t="s">
        <v>728</v>
      </c>
      <c r="G5318" t="s">
        <v>6219</v>
      </c>
      <c r="H5318">
        <v>7</v>
      </c>
      <c r="I5318">
        <v>102016</v>
      </c>
      <c r="J5318">
        <v>12</v>
      </c>
      <c r="K5318" t="s">
        <v>7362</v>
      </c>
      <c r="L5318">
        <v>0</v>
      </c>
      <c r="M5318" t="s">
        <v>5520</v>
      </c>
      <c r="N5318">
        <v>141274.53</v>
      </c>
      <c r="O5318">
        <v>0</v>
      </c>
      <c r="P5318">
        <v>0</v>
      </c>
      <c r="Q5318">
        <v>0</v>
      </c>
      <c r="R5318">
        <v>0</v>
      </c>
      <c r="S5318">
        <v>141274.53</v>
      </c>
    </row>
    <row r="5319" spans="1:19" x14ac:dyDescent="0.35">
      <c r="A5319">
        <v>2024</v>
      </c>
      <c r="B5319" t="s">
        <v>5561</v>
      </c>
      <c r="C5319">
        <v>43</v>
      </c>
      <c r="D5319">
        <v>2</v>
      </c>
      <c r="E5319">
        <v>16</v>
      </c>
      <c r="F5319" t="s">
        <v>125</v>
      </c>
      <c r="G5319" t="s">
        <v>6212</v>
      </c>
      <c r="H5319">
        <v>7</v>
      </c>
      <c r="I5319">
        <v>102016</v>
      </c>
      <c r="J5319">
        <v>1106</v>
      </c>
      <c r="K5319" t="s">
        <v>7363</v>
      </c>
      <c r="L5319">
        <v>0</v>
      </c>
      <c r="M5319" t="s">
        <v>5520</v>
      </c>
      <c r="N5319">
        <v>27179.95</v>
      </c>
      <c r="O5319">
        <v>0</v>
      </c>
      <c r="P5319">
        <v>0</v>
      </c>
      <c r="Q5319">
        <v>11000</v>
      </c>
      <c r="R5319">
        <v>0</v>
      </c>
      <c r="S5319">
        <v>16179.95</v>
      </c>
    </row>
    <row r="5320" spans="1:19" x14ac:dyDescent="0.35">
      <c r="A5320">
        <v>2024</v>
      </c>
      <c r="B5320" t="s">
        <v>11</v>
      </c>
      <c r="C5320">
        <v>59</v>
      </c>
      <c r="D5320">
        <v>2</v>
      </c>
      <c r="E5320">
        <v>2</v>
      </c>
      <c r="F5320" t="s">
        <v>696</v>
      </c>
      <c r="G5320" t="s">
        <v>7164</v>
      </c>
      <c r="H5320">
        <v>7</v>
      </c>
      <c r="I5320">
        <v>950473</v>
      </c>
      <c r="J5320">
        <v>4</v>
      </c>
      <c r="K5320" t="s">
        <v>7364</v>
      </c>
      <c r="L5320">
        <v>0</v>
      </c>
      <c r="M5320" t="s">
        <v>5520</v>
      </c>
      <c r="N5320">
        <v>20868.23</v>
      </c>
      <c r="O5320">
        <v>0</v>
      </c>
      <c r="P5320">
        <v>0</v>
      </c>
      <c r="Q5320">
        <v>0</v>
      </c>
      <c r="R5320">
        <v>0</v>
      </c>
      <c r="S5320">
        <v>20868.23</v>
      </c>
    </row>
    <row r="5321" spans="1:19" x14ac:dyDescent="0.35">
      <c r="A5321">
        <v>2024</v>
      </c>
      <c r="B5321" t="s">
        <v>11</v>
      </c>
      <c r="C5321">
        <v>59</v>
      </c>
      <c r="D5321">
        <v>2</v>
      </c>
      <c r="E5321">
        <v>2</v>
      </c>
      <c r="F5321" t="s">
        <v>696</v>
      </c>
      <c r="G5321" t="s">
        <v>7164</v>
      </c>
      <c r="H5321">
        <v>7</v>
      </c>
      <c r="I5321">
        <v>900001</v>
      </c>
      <c r="J5321">
        <v>950475</v>
      </c>
      <c r="K5321" t="s">
        <v>7365</v>
      </c>
      <c r="L5321">
        <v>0</v>
      </c>
      <c r="M5321" t="s">
        <v>5520</v>
      </c>
      <c r="N5321">
        <v>165548.74</v>
      </c>
      <c r="O5321">
        <v>0</v>
      </c>
      <c r="P5321">
        <v>0</v>
      </c>
      <c r="Q5321">
        <v>0</v>
      </c>
      <c r="R5321">
        <v>0</v>
      </c>
      <c r="S5321">
        <v>165548.74</v>
      </c>
    </row>
    <row r="5322" spans="1:19" x14ac:dyDescent="0.35">
      <c r="A5322">
        <v>2024</v>
      </c>
      <c r="B5322" t="s">
        <v>5715</v>
      </c>
      <c r="C5322">
        <v>37</v>
      </c>
      <c r="D5322">
        <v>2</v>
      </c>
      <c r="E5322">
        <v>7</v>
      </c>
      <c r="F5322" t="s">
        <v>656</v>
      </c>
      <c r="G5322" t="s">
        <v>5858</v>
      </c>
      <c r="H5322">
        <v>7</v>
      </c>
      <c r="I5322">
        <v>900001</v>
      </c>
      <c r="J5322">
        <v>1105</v>
      </c>
      <c r="K5322" t="s">
        <v>7366</v>
      </c>
      <c r="L5322">
        <v>0</v>
      </c>
      <c r="M5322" t="s">
        <v>5520</v>
      </c>
      <c r="N5322">
        <v>0</v>
      </c>
      <c r="O5322">
        <v>813092.71</v>
      </c>
      <c r="P5322">
        <v>0</v>
      </c>
      <c r="Q5322">
        <v>200603.75</v>
      </c>
      <c r="R5322">
        <v>0</v>
      </c>
      <c r="S5322">
        <v>612488.95999999996</v>
      </c>
    </row>
    <row r="5323" spans="1:19" x14ac:dyDescent="0.35">
      <c r="A5323">
        <v>2024</v>
      </c>
      <c r="B5323" t="s">
        <v>5564</v>
      </c>
      <c r="C5323">
        <v>48</v>
      </c>
      <c r="D5323">
        <v>2</v>
      </c>
      <c r="E5323">
        <v>14</v>
      </c>
      <c r="F5323" t="s">
        <v>455</v>
      </c>
      <c r="G5323" t="s">
        <v>5856</v>
      </c>
      <c r="H5323">
        <v>7</v>
      </c>
      <c r="I5323">
        <v>102087</v>
      </c>
      <c r="J5323">
        <v>1105</v>
      </c>
      <c r="K5323" t="s">
        <v>7366</v>
      </c>
      <c r="L5323">
        <v>0</v>
      </c>
      <c r="M5323" t="s">
        <v>5520</v>
      </c>
      <c r="N5323">
        <v>175311.1</v>
      </c>
      <c r="O5323">
        <v>162477.21</v>
      </c>
      <c r="P5323">
        <v>0</v>
      </c>
      <c r="Q5323">
        <v>206186.53</v>
      </c>
      <c r="R5323">
        <v>0</v>
      </c>
      <c r="S5323">
        <v>131601.78</v>
      </c>
    </row>
    <row r="5324" spans="1:19" x14ac:dyDescent="0.35">
      <c r="A5324">
        <v>2024</v>
      </c>
      <c r="B5324" t="s">
        <v>5523</v>
      </c>
      <c r="C5324">
        <v>2</v>
      </c>
      <c r="D5324">
        <v>2</v>
      </c>
      <c r="E5324">
        <v>9</v>
      </c>
      <c r="F5324" t="s">
        <v>311</v>
      </c>
      <c r="G5324" t="s">
        <v>5900</v>
      </c>
      <c r="H5324">
        <v>7</v>
      </c>
      <c r="I5324">
        <v>102087</v>
      </c>
      <c r="J5324">
        <v>1111</v>
      </c>
      <c r="K5324" t="s">
        <v>7367</v>
      </c>
      <c r="L5324">
        <v>0</v>
      </c>
      <c r="M5324" t="s">
        <v>5520</v>
      </c>
      <c r="N5324">
        <v>156634.93</v>
      </c>
      <c r="O5324">
        <v>143949.76000000001</v>
      </c>
      <c r="P5324">
        <v>0</v>
      </c>
      <c r="Q5324">
        <v>100837.16</v>
      </c>
      <c r="R5324">
        <v>0</v>
      </c>
      <c r="S5324">
        <v>199747.53</v>
      </c>
    </row>
    <row r="5325" spans="1:19" x14ac:dyDescent="0.35">
      <c r="A5325">
        <v>2024</v>
      </c>
      <c r="B5325" t="s">
        <v>5910</v>
      </c>
      <c r="C5325">
        <v>7</v>
      </c>
      <c r="D5325">
        <v>2</v>
      </c>
      <c r="E5325">
        <v>4</v>
      </c>
      <c r="F5325" t="s">
        <v>125</v>
      </c>
      <c r="G5325" t="s">
        <v>5913</v>
      </c>
      <c r="H5325">
        <v>7</v>
      </c>
      <c r="I5325">
        <v>102087</v>
      </c>
      <c r="J5325">
        <v>1111</v>
      </c>
      <c r="K5325" t="s">
        <v>7367</v>
      </c>
      <c r="L5325">
        <v>0</v>
      </c>
      <c r="M5325" t="s">
        <v>5520</v>
      </c>
      <c r="N5325">
        <v>54102.82</v>
      </c>
      <c r="O5325">
        <v>76085.350000000006</v>
      </c>
      <c r="P5325">
        <v>0</v>
      </c>
      <c r="Q5325">
        <v>50000</v>
      </c>
      <c r="R5325">
        <v>0</v>
      </c>
      <c r="S5325">
        <v>80188.17</v>
      </c>
    </row>
    <row r="5326" spans="1:19" x14ac:dyDescent="0.35">
      <c r="A5326">
        <v>2024</v>
      </c>
      <c r="B5326" t="s">
        <v>5668</v>
      </c>
      <c r="C5326">
        <v>9</v>
      </c>
      <c r="D5326">
        <v>2</v>
      </c>
      <c r="E5326">
        <v>11</v>
      </c>
      <c r="F5326" t="s">
        <v>509</v>
      </c>
      <c r="G5326" t="s">
        <v>6176</v>
      </c>
      <c r="H5326">
        <v>7</v>
      </c>
      <c r="I5326">
        <v>102087</v>
      </c>
      <c r="J5326">
        <v>1111</v>
      </c>
      <c r="K5326" t="s">
        <v>7367</v>
      </c>
      <c r="L5326">
        <v>0</v>
      </c>
      <c r="M5326" t="s">
        <v>5520</v>
      </c>
      <c r="N5326">
        <v>308793.56</v>
      </c>
      <c r="O5326">
        <v>297133.03999999998</v>
      </c>
      <c r="P5326">
        <v>0</v>
      </c>
      <c r="Q5326">
        <v>410000</v>
      </c>
      <c r="R5326">
        <v>0</v>
      </c>
      <c r="S5326">
        <v>195926.6</v>
      </c>
    </row>
    <row r="5327" spans="1:19" x14ac:dyDescent="0.35">
      <c r="A5327">
        <v>2024</v>
      </c>
      <c r="B5327" t="s">
        <v>5798</v>
      </c>
      <c r="C5327">
        <v>10</v>
      </c>
      <c r="D5327">
        <v>2</v>
      </c>
      <c r="E5327">
        <v>12</v>
      </c>
      <c r="F5327" t="s">
        <v>519</v>
      </c>
      <c r="G5327" t="s">
        <v>5926</v>
      </c>
      <c r="H5327">
        <v>7</v>
      </c>
      <c r="I5327">
        <v>102087</v>
      </c>
      <c r="J5327">
        <v>1111</v>
      </c>
      <c r="K5327" t="s">
        <v>7367</v>
      </c>
      <c r="L5327">
        <v>0</v>
      </c>
      <c r="M5327" t="s">
        <v>5520</v>
      </c>
      <c r="N5327">
        <v>141177.03</v>
      </c>
      <c r="O5327">
        <v>33668.769999999997</v>
      </c>
      <c r="P5327">
        <v>0</v>
      </c>
      <c r="Q5327">
        <v>15414.04</v>
      </c>
      <c r="R5327">
        <v>0</v>
      </c>
      <c r="S5327">
        <v>159431.76</v>
      </c>
    </row>
    <row r="5328" spans="1:19" x14ac:dyDescent="0.35">
      <c r="A5328">
        <v>2024</v>
      </c>
      <c r="B5328" t="s">
        <v>5671</v>
      </c>
      <c r="C5328">
        <v>12</v>
      </c>
      <c r="D5328">
        <v>2</v>
      </c>
      <c r="E5328">
        <v>1</v>
      </c>
      <c r="F5328" t="s">
        <v>391</v>
      </c>
      <c r="G5328" t="s">
        <v>5929</v>
      </c>
      <c r="H5328">
        <v>7</v>
      </c>
      <c r="I5328">
        <v>102087</v>
      </c>
      <c r="J5328">
        <v>1111</v>
      </c>
      <c r="K5328" t="s">
        <v>7367</v>
      </c>
      <c r="L5328">
        <v>0</v>
      </c>
      <c r="M5328" t="s">
        <v>5520</v>
      </c>
      <c r="N5328">
        <v>380491.43</v>
      </c>
      <c r="O5328">
        <v>253496.19</v>
      </c>
      <c r="P5328">
        <v>0</v>
      </c>
      <c r="Q5328">
        <v>98768.4</v>
      </c>
      <c r="R5328">
        <v>0</v>
      </c>
      <c r="S5328">
        <v>535219.22</v>
      </c>
    </row>
    <row r="5329" spans="1:19" x14ac:dyDescent="0.35">
      <c r="A5329">
        <v>2024</v>
      </c>
      <c r="B5329" t="s">
        <v>5569</v>
      </c>
      <c r="C5329">
        <v>20</v>
      </c>
      <c r="D5329">
        <v>2</v>
      </c>
      <c r="E5329">
        <v>8</v>
      </c>
      <c r="F5329" t="s">
        <v>300</v>
      </c>
      <c r="G5329" t="s">
        <v>6187</v>
      </c>
      <c r="H5329">
        <v>7</v>
      </c>
      <c r="I5329">
        <v>102087</v>
      </c>
      <c r="J5329">
        <v>1111</v>
      </c>
      <c r="K5329" t="s">
        <v>7367</v>
      </c>
      <c r="L5329">
        <v>0</v>
      </c>
      <c r="M5329" t="s">
        <v>5520</v>
      </c>
      <c r="N5329">
        <v>201149.1</v>
      </c>
      <c r="O5329">
        <v>308448.71999999997</v>
      </c>
      <c r="P5329">
        <v>0</v>
      </c>
      <c r="Q5329">
        <v>350000</v>
      </c>
      <c r="R5329">
        <v>0</v>
      </c>
      <c r="S5329">
        <v>159597.82</v>
      </c>
    </row>
    <row r="5330" spans="1:19" x14ac:dyDescent="0.35">
      <c r="A5330">
        <v>2024</v>
      </c>
      <c r="B5330" t="s">
        <v>5569</v>
      </c>
      <c r="C5330">
        <v>20</v>
      </c>
      <c r="D5330">
        <v>2</v>
      </c>
      <c r="E5330">
        <v>15</v>
      </c>
      <c r="F5330" t="s">
        <v>125</v>
      </c>
      <c r="G5330" t="s">
        <v>6282</v>
      </c>
      <c r="H5330">
        <v>7</v>
      </c>
      <c r="I5330">
        <v>102087</v>
      </c>
      <c r="J5330">
        <v>1111</v>
      </c>
      <c r="K5330" t="s">
        <v>7367</v>
      </c>
      <c r="L5330">
        <v>0</v>
      </c>
      <c r="M5330" t="s">
        <v>5520</v>
      </c>
      <c r="N5330">
        <v>505181.73</v>
      </c>
      <c r="O5330">
        <v>472422.83</v>
      </c>
      <c r="P5330">
        <v>0</v>
      </c>
      <c r="Q5330">
        <v>425821</v>
      </c>
      <c r="R5330">
        <v>0</v>
      </c>
      <c r="S5330">
        <v>551783.56000000006</v>
      </c>
    </row>
    <row r="5331" spans="1:19" x14ac:dyDescent="0.35">
      <c r="A5331">
        <v>2024</v>
      </c>
      <c r="B5331" t="s">
        <v>5678</v>
      </c>
      <c r="C5331">
        <v>32</v>
      </c>
      <c r="D5331">
        <v>2</v>
      </c>
      <c r="E5331">
        <v>4</v>
      </c>
      <c r="F5331" t="s">
        <v>297</v>
      </c>
      <c r="G5331" t="s">
        <v>6197</v>
      </c>
      <c r="H5331">
        <v>7</v>
      </c>
      <c r="I5331">
        <v>102087</v>
      </c>
      <c r="J5331">
        <v>1111</v>
      </c>
      <c r="K5331" t="s">
        <v>7367</v>
      </c>
      <c r="L5331">
        <v>0</v>
      </c>
      <c r="M5331" t="s">
        <v>5520</v>
      </c>
      <c r="N5331">
        <v>219126.84</v>
      </c>
      <c r="O5331">
        <v>187945.4</v>
      </c>
      <c r="P5331">
        <v>0</v>
      </c>
      <c r="Q5331">
        <v>172422.53</v>
      </c>
      <c r="R5331">
        <v>0</v>
      </c>
      <c r="S5331">
        <v>234649.71</v>
      </c>
    </row>
    <row r="5332" spans="1:19" x14ac:dyDescent="0.35">
      <c r="A5332">
        <v>2024</v>
      </c>
      <c r="B5332" t="s">
        <v>5788</v>
      </c>
      <c r="C5332">
        <v>33</v>
      </c>
      <c r="D5332">
        <v>2</v>
      </c>
      <c r="E5332">
        <v>10</v>
      </c>
      <c r="F5332" t="s">
        <v>633</v>
      </c>
      <c r="G5332" t="s">
        <v>6423</v>
      </c>
      <c r="H5332">
        <v>7</v>
      </c>
      <c r="I5332">
        <v>102087</v>
      </c>
      <c r="J5332">
        <v>1111</v>
      </c>
      <c r="K5332" t="s">
        <v>7367</v>
      </c>
      <c r="L5332">
        <v>0</v>
      </c>
      <c r="M5332" t="s">
        <v>5520</v>
      </c>
      <c r="N5332">
        <v>59538.81</v>
      </c>
      <c r="O5332">
        <v>58978.28</v>
      </c>
      <c r="P5332">
        <v>0</v>
      </c>
      <c r="Q5332">
        <v>57247.22</v>
      </c>
      <c r="R5332">
        <v>0</v>
      </c>
      <c r="S5332">
        <v>61269.87</v>
      </c>
    </row>
    <row r="5333" spans="1:19" x14ac:dyDescent="0.35">
      <c r="A5333">
        <v>2024</v>
      </c>
      <c r="B5333" t="s">
        <v>5813</v>
      </c>
      <c r="C5333">
        <v>35</v>
      </c>
      <c r="D5333">
        <v>2</v>
      </c>
      <c r="E5333">
        <v>4</v>
      </c>
      <c r="F5333" t="s">
        <v>300</v>
      </c>
      <c r="G5333" t="s">
        <v>5814</v>
      </c>
      <c r="H5333">
        <v>7</v>
      </c>
      <c r="I5333">
        <v>102087</v>
      </c>
      <c r="J5333">
        <v>1111</v>
      </c>
      <c r="K5333" t="s">
        <v>7367</v>
      </c>
      <c r="L5333">
        <v>0</v>
      </c>
      <c r="M5333" t="s">
        <v>5520</v>
      </c>
      <c r="N5333">
        <v>99011.14</v>
      </c>
      <c r="O5333">
        <v>35236.92</v>
      </c>
      <c r="P5333">
        <v>0</v>
      </c>
      <c r="Q5333">
        <v>28368</v>
      </c>
      <c r="R5333">
        <v>0</v>
      </c>
      <c r="S5333">
        <v>105880.06</v>
      </c>
    </row>
    <row r="5334" spans="1:19" x14ac:dyDescent="0.35">
      <c r="A5334">
        <v>2024</v>
      </c>
      <c r="B5334" t="s">
        <v>6005</v>
      </c>
      <c r="C5334">
        <v>38</v>
      </c>
      <c r="D5334">
        <v>2</v>
      </c>
      <c r="E5334">
        <v>3</v>
      </c>
      <c r="F5334" t="s">
        <v>300</v>
      </c>
      <c r="G5334" t="s">
        <v>6427</v>
      </c>
      <c r="H5334">
        <v>7</v>
      </c>
      <c r="I5334">
        <v>102087</v>
      </c>
      <c r="J5334">
        <v>1111</v>
      </c>
      <c r="K5334" t="s">
        <v>7367</v>
      </c>
      <c r="L5334">
        <v>0</v>
      </c>
      <c r="M5334" t="s">
        <v>5520</v>
      </c>
      <c r="N5334">
        <v>8836.16</v>
      </c>
      <c r="O5334">
        <v>11239.92</v>
      </c>
      <c r="P5334">
        <v>0</v>
      </c>
      <c r="Q5334">
        <v>17500</v>
      </c>
      <c r="R5334">
        <v>0</v>
      </c>
      <c r="S5334">
        <v>2576.08</v>
      </c>
    </row>
    <row r="5335" spans="1:19" x14ac:dyDescent="0.35">
      <c r="A5335">
        <v>2024</v>
      </c>
      <c r="B5335" t="s">
        <v>5558</v>
      </c>
      <c r="C5335">
        <v>42</v>
      </c>
      <c r="D5335">
        <v>2</v>
      </c>
      <c r="E5335">
        <v>1</v>
      </c>
      <c r="F5335" t="s">
        <v>681</v>
      </c>
      <c r="G5335" t="s">
        <v>6204</v>
      </c>
      <c r="H5335">
        <v>7</v>
      </c>
      <c r="I5335">
        <v>102087</v>
      </c>
      <c r="J5335">
        <v>1111</v>
      </c>
      <c r="K5335" t="s">
        <v>7367</v>
      </c>
      <c r="L5335">
        <v>0</v>
      </c>
      <c r="M5335" t="s">
        <v>5520</v>
      </c>
      <c r="N5335">
        <v>29212.55</v>
      </c>
      <c r="O5335">
        <v>37553.65</v>
      </c>
      <c r="P5335">
        <v>0</v>
      </c>
      <c r="Q5335">
        <v>19873</v>
      </c>
      <c r="R5335">
        <v>0</v>
      </c>
      <c r="S5335">
        <v>46893.2</v>
      </c>
    </row>
    <row r="5336" spans="1:19" x14ac:dyDescent="0.35">
      <c r="A5336">
        <v>2024</v>
      </c>
      <c r="B5336" t="s">
        <v>5561</v>
      </c>
      <c r="C5336">
        <v>43</v>
      </c>
      <c r="D5336">
        <v>2</v>
      </c>
      <c r="E5336">
        <v>3</v>
      </c>
      <c r="F5336" t="s">
        <v>555</v>
      </c>
      <c r="G5336" t="s">
        <v>6430</v>
      </c>
      <c r="H5336">
        <v>7</v>
      </c>
      <c r="I5336">
        <v>102087</v>
      </c>
      <c r="J5336">
        <v>1111</v>
      </c>
      <c r="K5336" t="s">
        <v>7367</v>
      </c>
      <c r="L5336">
        <v>0</v>
      </c>
      <c r="M5336" t="s">
        <v>5520</v>
      </c>
      <c r="N5336">
        <v>104470.51</v>
      </c>
      <c r="O5336">
        <v>92664.68</v>
      </c>
      <c r="P5336">
        <v>0</v>
      </c>
      <c r="Q5336">
        <v>98242</v>
      </c>
      <c r="R5336">
        <v>0</v>
      </c>
      <c r="S5336">
        <v>98893.19</v>
      </c>
    </row>
    <row r="5337" spans="1:19" x14ac:dyDescent="0.35">
      <c r="A5337">
        <v>2024</v>
      </c>
      <c r="B5337" t="s">
        <v>5680</v>
      </c>
      <c r="C5337">
        <v>61</v>
      </c>
      <c r="D5337">
        <v>2</v>
      </c>
      <c r="E5337">
        <v>1</v>
      </c>
      <c r="F5337" t="s">
        <v>291</v>
      </c>
      <c r="G5337" t="s">
        <v>6230</v>
      </c>
      <c r="H5337">
        <v>7</v>
      </c>
      <c r="I5337">
        <v>102087</v>
      </c>
      <c r="J5337">
        <v>1111</v>
      </c>
      <c r="K5337" t="s">
        <v>7367</v>
      </c>
      <c r="L5337">
        <v>0</v>
      </c>
      <c r="M5337" t="s">
        <v>5520</v>
      </c>
      <c r="N5337">
        <v>770949.41</v>
      </c>
      <c r="O5337">
        <v>193644.9</v>
      </c>
      <c r="P5337">
        <v>0</v>
      </c>
      <c r="Q5337">
        <v>163964.28</v>
      </c>
      <c r="R5337">
        <v>0</v>
      </c>
      <c r="S5337">
        <v>800630.03</v>
      </c>
    </row>
    <row r="5338" spans="1:19" x14ac:dyDescent="0.35">
      <c r="A5338">
        <v>2024</v>
      </c>
      <c r="B5338" t="s">
        <v>5721</v>
      </c>
      <c r="C5338">
        <v>66</v>
      </c>
      <c r="D5338">
        <v>2</v>
      </c>
      <c r="E5338">
        <v>3</v>
      </c>
      <c r="F5338" t="s">
        <v>555</v>
      </c>
      <c r="G5338" t="s">
        <v>7082</v>
      </c>
      <c r="H5338">
        <v>7</v>
      </c>
      <c r="I5338">
        <v>102087</v>
      </c>
      <c r="J5338">
        <v>1111</v>
      </c>
      <c r="K5338" t="s">
        <v>7367</v>
      </c>
      <c r="L5338">
        <v>0</v>
      </c>
      <c r="M5338" t="s">
        <v>5520</v>
      </c>
      <c r="N5338">
        <v>20507.09</v>
      </c>
      <c r="O5338">
        <v>13736</v>
      </c>
      <c r="P5338">
        <v>0</v>
      </c>
      <c r="Q5338">
        <v>9283.92</v>
      </c>
      <c r="R5338">
        <v>0</v>
      </c>
      <c r="S5338">
        <v>24959.17</v>
      </c>
    </row>
    <row r="5339" spans="1:19" x14ac:dyDescent="0.35">
      <c r="A5339">
        <v>2024</v>
      </c>
      <c r="B5339" t="s">
        <v>5721</v>
      </c>
      <c r="C5339">
        <v>66</v>
      </c>
      <c r="D5339">
        <v>2</v>
      </c>
      <c r="E5339">
        <v>4</v>
      </c>
      <c r="F5339" t="s">
        <v>369</v>
      </c>
      <c r="G5339" t="s">
        <v>5722</v>
      </c>
      <c r="H5339">
        <v>7</v>
      </c>
      <c r="I5339">
        <v>102087</v>
      </c>
      <c r="J5339">
        <v>1111</v>
      </c>
      <c r="K5339" t="s">
        <v>7367</v>
      </c>
      <c r="L5339">
        <v>0</v>
      </c>
      <c r="M5339" t="s">
        <v>5520</v>
      </c>
      <c r="N5339">
        <v>32876.81</v>
      </c>
      <c r="O5339">
        <v>22705.96</v>
      </c>
      <c r="P5339">
        <v>0</v>
      </c>
      <c r="Q5339">
        <v>15224.42</v>
      </c>
      <c r="R5339">
        <v>0</v>
      </c>
      <c r="S5339">
        <v>40358.35</v>
      </c>
    </row>
    <row r="5340" spans="1:19" x14ac:dyDescent="0.35">
      <c r="A5340">
        <v>2024</v>
      </c>
      <c r="B5340" t="s">
        <v>5721</v>
      </c>
      <c r="C5340">
        <v>66</v>
      </c>
      <c r="D5340">
        <v>2</v>
      </c>
      <c r="E5340">
        <v>11</v>
      </c>
      <c r="F5340" t="s">
        <v>455</v>
      </c>
      <c r="G5340" t="s">
        <v>6234</v>
      </c>
      <c r="H5340">
        <v>7</v>
      </c>
      <c r="I5340">
        <v>102087</v>
      </c>
      <c r="J5340">
        <v>1111</v>
      </c>
      <c r="K5340" t="s">
        <v>7367</v>
      </c>
      <c r="L5340">
        <v>0</v>
      </c>
      <c r="M5340" t="s">
        <v>5520</v>
      </c>
      <c r="N5340">
        <v>258388.95</v>
      </c>
      <c r="O5340">
        <v>80812.62</v>
      </c>
      <c r="P5340">
        <v>0</v>
      </c>
      <c r="Q5340">
        <v>55583.199999999997</v>
      </c>
      <c r="R5340">
        <v>0</v>
      </c>
      <c r="S5340">
        <v>283618.37</v>
      </c>
    </row>
    <row r="5341" spans="1:19" x14ac:dyDescent="0.35">
      <c r="A5341">
        <v>2024</v>
      </c>
      <c r="B5341" t="s">
        <v>5538</v>
      </c>
      <c r="C5341">
        <v>71</v>
      </c>
      <c r="D5341">
        <v>2</v>
      </c>
      <c r="E5341">
        <v>8</v>
      </c>
      <c r="F5341" t="s">
        <v>311</v>
      </c>
      <c r="G5341" t="s">
        <v>6237</v>
      </c>
      <c r="H5341">
        <v>7</v>
      </c>
      <c r="I5341">
        <v>102087</v>
      </c>
      <c r="J5341">
        <v>1111</v>
      </c>
      <c r="K5341" t="s">
        <v>7367</v>
      </c>
      <c r="L5341">
        <v>0</v>
      </c>
      <c r="M5341" t="s">
        <v>5520</v>
      </c>
      <c r="N5341">
        <v>138548.12</v>
      </c>
      <c r="O5341">
        <v>241886.37</v>
      </c>
      <c r="P5341">
        <v>0</v>
      </c>
      <c r="Q5341">
        <v>178431.63</v>
      </c>
      <c r="R5341">
        <v>0</v>
      </c>
      <c r="S5341">
        <v>202002.86</v>
      </c>
    </row>
    <row r="5342" spans="1:19" x14ac:dyDescent="0.35">
      <c r="A5342">
        <v>2024</v>
      </c>
      <c r="B5342" t="s">
        <v>5770</v>
      </c>
      <c r="C5342">
        <v>77</v>
      </c>
      <c r="D5342">
        <v>2</v>
      </c>
      <c r="E5342">
        <v>5</v>
      </c>
      <c r="F5342" t="s">
        <v>814</v>
      </c>
      <c r="G5342" t="s">
        <v>6109</v>
      </c>
      <c r="H5342">
        <v>7</v>
      </c>
      <c r="I5342">
        <v>102087</v>
      </c>
      <c r="J5342">
        <v>1111</v>
      </c>
      <c r="K5342" t="s">
        <v>7367</v>
      </c>
      <c r="L5342">
        <v>0</v>
      </c>
      <c r="M5342" t="s">
        <v>5520</v>
      </c>
      <c r="N5342">
        <v>89314.65</v>
      </c>
      <c r="O5342">
        <v>44378.51</v>
      </c>
      <c r="P5342">
        <v>0</v>
      </c>
      <c r="Q5342">
        <v>59851.41</v>
      </c>
      <c r="R5342">
        <v>0</v>
      </c>
      <c r="S5342">
        <v>73841.75</v>
      </c>
    </row>
    <row r="5343" spans="1:19" x14ac:dyDescent="0.35">
      <c r="A5343">
        <v>2024</v>
      </c>
      <c r="B5343" t="s">
        <v>5770</v>
      </c>
      <c r="C5343">
        <v>77</v>
      </c>
      <c r="D5343">
        <v>2</v>
      </c>
      <c r="E5343">
        <v>6</v>
      </c>
      <c r="F5343" t="s">
        <v>564</v>
      </c>
      <c r="G5343" t="s">
        <v>6241</v>
      </c>
      <c r="H5343">
        <v>7</v>
      </c>
      <c r="I5343">
        <v>102087</v>
      </c>
      <c r="J5343">
        <v>1111</v>
      </c>
      <c r="K5343" t="s">
        <v>7367</v>
      </c>
      <c r="L5343">
        <v>0</v>
      </c>
      <c r="M5343" t="s">
        <v>5520</v>
      </c>
      <c r="N5343">
        <v>168392.47</v>
      </c>
      <c r="O5343">
        <v>91867.12</v>
      </c>
      <c r="P5343">
        <v>0</v>
      </c>
      <c r="Q5343">
        <v>75004.2</v>
      </c>
      <c r="R5343">
        <v>0</v>
      </c>
      <c r="S5343">
        <v>185255.39</v>
      </c>
    </row>
    <row r="5344" spans="1:19" x14ac:dyDescent="0.35">
      <c r="A5344">
        <v>2024</v>
      </c>
      <c r="B5344" t="s">
        <v>5770</v>
      </c>
      <c r="C5344">
        <v>77</v>
      </c>
      <c r="D5344">
        <v>2</v>
      </c>
      <c r="E5344">
        <v>9</v>
      </c>
      <c r="F5344" t="s">
        <v>815</v>
      </c>
      <c r="G5344" t="s">
        <v>5771</v>
      </c>
      <c r="H5344">
        <v>7</v>
      </c>
      <c r="I5344">
        <v>102087</v>
      </c>
      <c r="J5344">
        <v>1111</v>
      </c>
      <c r="K5344" t="s">
        <v>7367</v>
      </c>
      <c r="L5344">
        <v>0</v>
      </c>
      <c r="M5344" t="s">
        <v>5520</v>
      </c>
      <c r="N5344">
        <v>147593.1</v>
      </c>
      <c r="O5344">
        <v>26900.12</v>
      </c>
      <c r="P5344">
        <v>0</v>
      </c>
      <c r="Q5344">
        <v>72633.58</v>
      </c>
      <c r="R5344">
        <v>0</v>
      </c>
      <c r="S5344">
        <v>101859.64</v>
      </c>
    </row>
    <row r="5345" spans="1:19" x14ac:dyDescent="0.35">
      <c r="A5345">
        <v>2024</v>
      </c>
      <c r="B5345" t="s">
        <v>5567</v>
      </c>
      <c r="C5345">
        <v>80</v>
      </c>
      <c r="D5345">
        <v>2</v>
      </c>
      <c r="E5345">
        <v>2</v>
      </c>
      <c r="F5345" t="s">
        <v>254</v>
      </c>
      <c r="G5345" t="s">
        <v>6245</v>
      </c>
      <c r="H5345">
        <v>7</v>
      </c>
      <c r="I5345">
        <v>102087</v>
      </c>
      <c r="J5345">
        <v>1111</v>
      </c>
      <c r="K5345" t="s">
        <v>7367</v>
      </c>
      <c r="L5345">
        <v>0</v>
      </c>
      <c r="M5345" t="s">
        <v>5520</v>
      </c>
      <c r="N5345">
        <v>78003.53</v>
      </c>
      <c r="O5345">
        <v>152128.31</v>
      </c>
      <c r="P5345">
        <v>0</v>
      </c>
      <c r="Q5345">
        <v>160050</v>
      </c>
      <c r="R5345">
        <v>0</v>
      </c>
      <c r="S5345">
        <v>70081.84</v>
      </c>
    </row>
    <row r="5346" spans="1:19" x14ac:dyDescent="0.35">
      <c r="A5346">
        <v>2024</v>
      </c>
      <c r="B5346" t="s">
        <v>5793</v>
      </c>
      <c r="C5346">
        <v>83</v>
      </c>
      <c r="D5346">
        <v>2</v>
      </c>
      <c r="E5346">
        <v>5</v>
      </c>
      <c r="F5346" t="s">
        <v>829</v>
      </c>
      <c r="G5346" t="s">
        <v>6438</v>
      </c>
      <c r="H5346">
        <v>7</v>
      </c>
      <c r="I5346">
        <v>102087</v>
      </c>
      <c r="J5346">
        <v>1111</v>
      </c>
      <c r="K5346" t="s">
        <v>7367</v>
      </c>
      <c r="L5346">
        <v>0</v>
      </c>
      <c r="M5346" t="s">
        <v>5520</v>
      </c>
      <c r="N5346">
        <v>45837.79</v>
      </c>
      <c r="O5346">
        <v>10465.66</v>
      </c>
      <c r="P5346">
        <v>0</v>
      </c>
      <c r="Q5346">
        <v>10492.5</v>
      </c>
      <c r="R5346">
        <v>0</v>
      </c>
      <c r="S5346">
        <v>45810.95</v>
      </c>
    </row>
    <row r="5347" spans="1:19" x14ac:dyDescent="0.35">
      <c r="A5347">
        <v>2024</v>
      </c>
      <c r="B5347" t="s">
        <v>5564</v>
      </c>
      <c r="C5347">
        <v>48</v>
      </c>
      <c r="D5347">
        <v>2</v>
      </c>
      <c r="E5347">
        <v>3</v>
      </c>
      <c r="F5347" t="s">
        <v>500</v>
      </c>
      <c r="G5347" t="s">
        <v>5853</v>
      </c>
      <c r="H5347">
        <v>7</v>
      </c>
      <c r="I5347">
        <v>102087</v>
      </c>
      <c r="J5347">
        <v>1111</v>
      </c>
      <c r="K5347" t="s">
        <v>7368</v>
      </c>
      <c r="L5347">
        <v>0</v>
      </c>
      <c r="M5347" t="s">
        <v>5520</v>
      </c>
      <c r="N5347">
        <v>48870.28</v>
      </c>
      <c r="O5347">
        <v>37096.44</v>
      </c>
      <c r="P5347">
        <v>0</v>
      </c>
      <c r="Q5347">
        <v>30000</v>
      </c>
      <c r="R5347">
        <v>0</v>
      </c>
      <c r="S5347">
        <v>55966.720000000001</v>
      </c>
    </row>
    <row r="5348" spans="1:19" x14ac:dyDescent="0.35">
      <c r="A5348">
        <v>2024</v>
      </c>
      <c r="B5348" t="s">
        <v>5564</v>
      </c>
      <c r="C5348">
        <v>48</v>
      </c>
      <c r="D5348">
        <v>2</v>
      </c>
      <c r="E5348">
        <v>4</v>
      </c>
      <c r="F5348" t="s">
        <v>723</v>
      </c>
      <c r="G5348" t="s">
        <v>5855</v>
      </c>
      <c r="H5348">
        <v>7</v>
      </c>
      <c r="I5348">
        <v>102087</v>
      </c>
      <c r="J5348">
        <v>1111</v>
      </c>
      <c r="K5348" t="s">
        <v>7368</v>
      </c>
      <c r="L5348">
        <v>0</v>
      </c>
      <c r="M5348" t="s">
        <v>5520</v>
      </c>
      <c r="N5348">
        <v>117829.31</v>
      </c>
      <c r="O5348">
        <v>42978.61</v>
      </c>
      <c r="P5348">
        <v>0</v>
      </c>
      <c r="Q5348">
        <v>36029.980000000003</v>
      </c>
      <c r="R5348">
        <v>0</v>
      </c>
      <c r="S5348">
        <v>124777.94</v>
      </c>
    </row>
    <row r="5349" spans="1:19" x14ac:dyDescent="0.35">
      <c r="A5349">
        <v>2024</v>
      </c>
      <c r="B5349" t="s">
        <v>5545</v>
      </c>
      <c r="C5349">
        <v>52</v>
      </c>
      <c r="D5349">
        <v>2</v>
      </c>
      <c r="E5349">
        <v>12</v>
      </c>
      <c r="F5349" t="s">
        <v>412</v>
      </c>
      <c r="G5349" t="s">
        <v>5857</v>
      </c>
      <c r="H5349">
        <v>7</v>
      </c>
      <c r="I5349">
        <v>102087</v>
      </c>
      <c r="J5349">
        <v>1111</v>
      </c>
      <c r="K5349" t="s">
        <v>7368</v>
      </c>
      <c r="L5349">
        <v>0</v>
      </c>
      <c r="M5349" t="s">
        <v>5520</v>
      </c>
      <c r="N5349">
        <v>9228.39</v>
      </c>
      <c r="O5349">
        <v>38577.4</v>
      </c>
      <c r="P5349">
        <v>0</v>
      </c>
      <c r="Q5349">
        <v>34200</v>
      </c>
      <c r="R5349">
        <v>0</v>
      </c>
      <c r="S5349">
        <v>13605.79</v>
      </c>
    </row>
    <row r="5350" spans="1:19" x14ac:dyDescent="0.35">
      <c r="A5350">
        <v>2024</v>
      </c>
      <c r="B5350" t="s">
        <v>5730</v>
      </c>
      <c r="C5350">
        <v>25</v>
      </c>
      <c r="D5350">
        <v>2</v>
      </c>
      <c r="E5350">
        <v>6</v>
      </c>
      <c r="F5350" t="s">
        <v>604</v>
      </c>
      <c r="G5350" t="s">
        <v>6854</v>
      </c>
      <c r="H5350">
        <v>7</v>
      </c>
      <c r="I5350">
        <v>102087</v>
      </c>
      <c r="J5350">
        <v>102087</v>
      </c>
      <c r="K5350" t="s">
        <v>7369</v>
      </c>
      <c r="L5350">
        <v>0</v>
      </c>
      <c r="M5350" t="s">
        <v>5520</v>
      </c>
      <c r="N5350">
        <v>211081.79</v>
      </c>
      <c r="O5350">
        <v>255028.28</v>
      </c>
      <c r="P5350">
        <v>0</v>
      </c>
      <c r="Q5350">
        <v>231346</v>
      </c>
      <c r="R5350">
        <v>0</v>
      </c>
      <c r="S5350">
        <v>234764.07</v>
      </c>
    </row>
    <row r="5351" spans="1:19" x14ac:dyDescent="0.35">
      <c r="A5351">
        <v>2024</v>
      </c>
      <c r="B5351" t="s">
        <v>5868</v>
      </c>
      <c r="C5351">
        <v>90</v>
      </c>
      <c r="D5351">
        <v>2</v>
      </c>
      <c r="E5351">
        <v>4</v>
      </c>
      <c r="F5351" t="s">
        <v>254</v>
      </c>
      <c r="G5351" t="s">
        <v>6157</v>
      </c>
      <c r="H5351">
        <v>7</v>
      </c>
      <c r="I5351">
        <v>102087</v>
      </c>
      <c r="J5351">
        <v>102087</v>
      </c>
      <c r="K5351" t="s">
        <v>7369</v>
      </c>
      <c r="L5351">
        <v>0</v>
      </c>
      <c r="M5351" t="s">
        <v>5520</v>
      </c>
      <c r="N5351">
        <v>19633.41</v>
      </c>
      <c r="O5351">
        <v>145838.13</v>
      </c>
      <c r="P5351">
        <v>0</v>
      </c>
      <c r="Q5351">
        <v>96753.94</v>
      </c>
      <c r="R5351">
        <v>0</v>
      </c>
      <c r="S5351">
        <v>68717.600000000006</v>
      </c>
    </row>
    <row r="5352" spans="1:19" x14ac:dyDescent="0.35">
      <c r="A5352">
        <v>2024</v>
      </c>
      <c r="B5352" t="s">
        <v>5523</v>
      </c>
      <c r="C5352">
        <v>2</v>
      </c>
      <c r="D5352">
        <v>2</v>
      </c>
      <c r="E5352">
        <v>18</v>
      </c>
      <c r="F5352" t="s">
        <v>344</v>
      </c>
      <c r="G5352" t="s">
        <v>6168</v>
      </c>
      <c r="H5352">
        <v>7</v>
      </c>
      <c r="I5352">
        <v>102087</v>
      </c>
      <c r="J5352">
        <v>1111</v>
      </c>
      <c r="K5352" t="s">
        <v>7370</v>
      </c>
      <c r="L5352">
        <v>0</v>
      </c>
      <c r="M5352" t="s">
        <v>5520</v>
      </c>
      <c r="N5352">
        <v>673234.8</v>
      </c>
      <c r="O5352">
        <v>307383.51</v>
      </c>
      <c r="P5352">
        <v>0</v>
      </c>
      <c r="Q5352">
        <v>369029.74</v>
      </c>
      <c r="R5352">
        <v>0</v>
      </c>
      <c r="S5352">
        <v>611588.56999999995</v>
      </c>
    </row>
    <row r="5353" spans="1:19" x14ac:dyDescent="0.35">
      <c r="A5353">
        <v>2024</v>
      </c>
      <c r="B5353" t="s">
        <v>6177</v>
      </c>
      <c r="C5353">
        <v>14</v>
      </c>
      <c r="D5353">
        <v>2</v>
      </c>
      <c r="E5353">
        <v>7</v>
      </c>
      <c r="F5353" t="s">
        <v>540</v>
      </c>
      <c r="G5353" t="s">
        <v>6934</v>
      </c>
      <c r="H5353">
        <v>7</v>
      </c>
      <c r="I5353">
        <v>102087</v>
      </c>
      <c r="J5353">
        <v>11</v>
      </c>
      <c r="K5353" t="s">
        <v>7371</v>
      </c>
      <c r="L5353">
        <v>0</v>
      </c>
      <c r="M5353" t="s">
        <v>5520</v>
      </c>
      <c r="N5353">
        <v>10005.41</v>
      </c>
      <c r="O5353">
        <v>9797.68</v>
      </c>
      <c r="P5353">
        <v>0</v>
      </c>
      <c r="Q5353">
        <v>8000</v>
      </c>
      <c r="R5353">
        <v>0</v>
      </c>
      <c r="S5353">
        <v>11803.09</v>
      </c>
    </row>
    <row r="5354" spans="1:19" x14ac:dyDescent="0.35">
      <c r="A5354">
        <v>2024</v>
      </c>
      <c r="B5354" t="s">
        <v>5569</v>
      </c>
      <c r="C5354">
        <v>20</v>
      </c>
      <c r="D5354">
        <v>2</v>
      </c>
      <c r="E5354">
        <v>1</v>
      </c>
      <c r="F5354" t="s">
        <v>572</v>
      </c>
      <c r="G5354" t="s">
        <v>5887</v>
      </c>
      <c r="H5354">
        <v>7</v>
      </c>
      <c r="I5354">
        <v>102087</v>
      </c>
      <c r="J5354">
        <v>11</v>
      </c>
      <c r="K5354" t="s">
        <v>7371</v>
      </c>
      <c r="L5354">
        <v>0</v>
      </c>
      <c r="M5354" t="s">
        <v>5520</v>
      </c>
      <c r="N5354">
        <v>506455.11</v>
      </c>
      <c r="O5354">
        <v>1059943.42</v>
      </c>
      <c r="P5354">
        <v>0</v>
      </c>
      <c r="Q5354">
        <v>1181269.33</v>
      </c>
      <c r="R5354">
        <v>0</v>
      </c>
      <c r="S5354">
        <v>385129.2</v>
      </c>
    </row>
    <row r="5355" spans="1:19" x14ac:dyDescent="0.35">
      <c r="A5355">
        <v>2024</v>
      </c>
      <c r="B5355" t="s">
        <v>5627</v>
      </c>
      <c r="C5355">
        <v>27</v>
      </c>
      <c r="D5355">
        <v>2</v>
      </c>
      <c r="E5355">
        <v>3</v>
      </c>
      <c r="F5355" t="s">
        <v>555</v>
      </c>
      <c r="G5355" t="s">
        <v>5628</v>
      </c>
      <c r="H5355">
        <v>7</v>
      </c>
      <c r="I5355">
        <v>102087</v>
      </c>
      <c r="J5355">
        <v>11</v>
      </c>
      <c r="K5355" t="s">
        <v>7371</v>
      </c>
      <c r="L5355">
        <v>0</v>
      </c>
      <c r="M5355" t="s">
        <v>5520</v>
      </c>
      <c r="N5355">
        <v>168568.23</v>
      </c>
      <c r="O5355">
        <v>92980.22</v>
      </c>
      <c r="P5355">
        <v>0</v>
      </c>
      <c r="Q5355">
        <v>13059.06</v>
      </c>
      <c r="R5355">
        <v>0</v>
      </c>
      <c r="S5355">
        <v>248489.39</v>
      </c>
    </row>
    <row r="5356" spans="1:19" x14ac:dyDescent="0.35">
      <c r="A5356">
        <v>2024</v>
      </c>
      <c r="B5356" t="s">
        <v>5627</v>
      </c>
      <c r="C5356">
        <v>27</v>
      </c>
      <c r="D5356">
        <v>2</v>
      </c>
      <c r="E5356">
        <v>12</v>
      </c>
      <c r="F5356" t="s">
        <v>455</v>
      </c>
      <c r="G5356" t="s">
        <v>6192</v>
      </c>
      <c r="H5356">
        <v>7</v>
      </c>
      <c r="I5356">
        <v>102087</v>
      </c>
      <c r="J5356">
        <v>1111</v>
      </c>
      <c r="K5356" t="s">
        <v>7370</v>
      </c>
      <c r="L5356">
        <v>0</v>
      </c>
      <c r="M5356" t="s">
        <v>5520</v>
      </c>
      <c r="N5356">
        <v>76578.37</v>
      </c>
      <c r="O5356">
        <v>26387.32</v>
      </c>
      <c r="P5356">
        <v>0</v>
      </c>
      <c r="Q5356">
        <v>15360.25</v>
      </c>
      <c r="R5356">
        <v>0</v>
      </c>
      <c r="S5356">
        <v>87605.440000000002</v>
      </c>
    </row>
    <row r="5357" spans="1:19" x14ac:dyDescent="0.35">
      <c r="A5357">
        <v>2024</v>
      </c>
      <c r="B5357" t="s">
        <v>5527</v>
      </c>
      <c r="C5357">
        <v>30</v>
      </c>
      <c r="D5357">
        <v>2</v>
      </c>
      <c r="E5357">
        <v>7</v>
      </c>
      <c r="F5357" t="s">
        <v>300</v>
      </c>
      <c r="G5357" t="s">
        <v>6195</v>
      </c>
      <c r="H5357">
        <v>7</v>
      </c>
      <c r="I5357">
        <v>102087</v>
      </c>
      <c r="J5357">
        <v>11</v>
      </c>
      <c r="K5357" t="s">
        <v>7371</v>
      </c>
      <c r="L5357">
        <v>0</v>
      </c>
      <c r="M5357" t="s">
        <v>5520</v>
      </c>
      <c r="N5357">
        <v>169955.36</v>
      </c>
      <c r="O5357">
        <v>31009.16</v>
      </c>
      <c r="P5357">
        <v>0</v>
      </c>
      <c r="Q5357">
        <v>38634.870000000003</v>
      </c>
      <c r="R5357">
        <v>0</v>
      </c>
      <c r="S5357">
        <v>162329.65</v>
      </c>
    </row>
    <row r="5358" spans="1:19" x14ac:dyDescent="0.35">
      <c r="A5358">
        <v>2024</v>
      </c>
      <c r="B5358" t="s">
        <v>5989</v>
      </c>
      <c r="C5358">
        <v>34</v>
      </c>
      <c r="D5358">
        <v>2</v>
      </c>
      <c r="E5358">
        <v>10</v>
      </c>
      <c r="F5358" t="s">
        <v>616</v>
      </c>
      <c r="G5358" t="s">
        <v>6202</v>
      </c>
      <c r="H5358">
        <v>7</v>
      </c>
      <c r="I5358">
        <v>102087</v>
      </c>
      <c r="J5358">
        <v>1111</v>
      </c>
      <c r="K5358" t="s">
        <v>7370</v>
      </c>
      <c r="L5358">
        <v>0</v>
      </c>
      <c r="M5358" t="s">
        <v>5520</v>
      </c>
      <c r="N5358">
        <v>768402.07</v>
      </c>
      <c r="O5358">
        <v>236973.03</v>
      </c>
      <c r="P5358">
        <v>0</v>
      </c>
      <c r="Q5358">
        <v>215812.34</v>
      </c>
      <c r="R5358">
        <v>0</v>
      </c>
      <c r="S5358">
        <v>789562.76</v>
      </c>
    </row>
    <row r="5359" spans="1:19" x14ac:dyDescent="0.35">
      <c r="A5359">
        <v>2024</v>
      </c>
      <c r="B5359" t="s">
        <v>6005</v>
      </c>
      <c r="C5359">
        <v>38</v>
      </c>
      <c r="D5359">
        <v>2</v>
      </c>
      <c r="E5359">
        <v>12</v>
      </c>
      <c r="F5359" t="s">
        <v>351</v>
      </c>
      <c r="G5359" t="s">
        <v>7070</v>
      </c>
      <c r="H5359">
        <v>7</v>
      </c>
      <c r="I5359">
        <v>102087</v>
      </c>
      <c r="J5359">
        <v>1111</v>
      </c>
      <c r="K5359" t="s">
        <v>7370</v>
      </c>
      <c r="L5359">
        <v>0</v>
      </c>
      <c r="M5359" t="s">
        <v>5520</v>
      </c>
      <c r="N5359">
        <v>100822.04</v>
      </c>
      <c r="O5359">
        <v>83366.44</v>
      </c>
      <c r="P5359">
        <v>0</v>
      </c>
      <c r="Q5359">
        <v>68675</v>
      </c>
      <c r="R5359">
        <v>0</v>
      </c>
      <c r="S5359">
        <v>115513.48</v>
      </c>
    </row>
    <row r="5360" spans="1:19" x14ac:dyDescent="0.35">
      <c r="A5360">
        <v>2024</v>
      </c>
      <c r="B5360" t="s">
        <v>5586</v>
      </c>
      <c r="C5360">
        <v>47</v>
      </c>
      <c r="D5360">
        <v>2</v>
      </c>
      <c r="E5360">
        <v>7</v>
      </c>
      <c r="F5360" t="s">
        <v>719</v>
      </c>
      <c r="G5360" t="s">
        <v>6037</v>
      </c>
      <c r="H5360">
        <v>7</v>
      </c>
      <c r="I5360">
        <v>102087</v>
      </c>
      <c r="J5360">
        <v>102087</v>
      </c>
      <c r="K5360" t="s">
        <v>7371</v>
      </c>
      <c r="L5360">
        <v>0</v>
      </c>
      <c r="M5360" t="s">
        <v>5520</v>
      </c>
      <c r="N5360">
        <v>7699.68</v>
      </c>
      <c r="O5360">
        <v>35996.730000000003</v>
      </c>
      <c r="P5360">
        <v>0</v>
      </c>
      <c r="Q5360">
        <v>34000</v>
      </c>
      <c r="R5360">
        <v>0</v>
      </c>
      <c r="S5360">
        <v>9696.41</v>
      </c>
    </row>
    <row r="5361" spans="1:19" x14ac:dyDescent="0.35">
      <c r="A5361">
        <v>2024</v>
      </c>
      <c r="B5361" t="s">
        <v>5517</v>
      </c>
      <c r="C5361">
        <v>49</v>
      </c>
      <c r="D5361">
        <v>2</v>
      </c>
      <c r="E5361">
        <v>2</v>
      </c>
      <c r="F5361" t="s">
        <v>726</v>
      </c>
      <c r="G5361" t="s">
        <v>6159</v>
      </c>
      <c r="H5361">
        <v>7</v>
      </c>
      <c r="I5361">
        <v>102087</v>
      </c>
      <c r="J5361">
        <v>1111</v>
      </c>
      <c r="K5361" t="s">
        <v>7370</v>
      </c>
      <c r="L5361">
        <v>0</v>
      </c>
      <c r="M5361" t="s">
        <v>5520</v>
      </c>
      <c r="N5361">
        <v>15711184.630000001</v>
      </c>
      <c r="O5361">
        <v>15139383.539999999</v>
      </c>
      <c r="P5361">
        <v>0</v>
      </c>
      <c r="Q5361">
        <v>10882958.16</v>
      </c>
      <c r="R5361">
        <v>0</v>
      </c>
      <c r="S5361">
        <v>19967610.010000002</v>
      </c>
    </row>
    <row r="5362" spans="1:19" x14ac:dyDescent="0.35">
      <c r="A5362">
        <v>2024</v>
      </c>
      <c r="B5362" t="s">
        <v>5634</v>
      </c>
      <c r="C5362">
        <v>55</v>
      </c>
      <c r="D5362">
        <v>2</v>
      </c>
      <c r="E5362">
        <v>11</v>
      </c>
      <c r="F5362" t="s">
        <v>311</v>
      </c>
      <c r="G5362" t="s">
        <v>6225</v>
      </c>
      <c r="H5362">
        <v>7</v>
      </c>
      <c r="I5362">
        <v>102087</v>
      </c>
      <c r="J5362">
        <v>1111</v>
      </c>
      <c r="K5362" t="s">
        <v>7370</v>
      </c>
      <c r="L5362">
        <v>0</v>
      </c>
      <c r="M5362" t="s">
        <v>5520</v>
      </c>
      <c r="N5362">
        <v>649222.04</v>
      </c>
      <c r="O5362">
        <v>2215208.2400000002</v>
      </c>
      <c r="P5362">
        <v>0</v>
      </c>
      <c r="Q5362">
        <v>2079676.96</v>
      </c>
      <c r="R5362">
        <v>0</v>
      </c>
      <c r="S5362">
        <v>784753.32</v>
      </c>
    </row>
    <row r="5363" spans="1:19" x14ac:dyDescent="0.35">
      <c r="A5363">
        <v>2024</v>
      </c>
      <c r="B5363" t="s">
        <v>5532</v>
      </c>
      <c r="C5363">
        <v>64</v>
      </c>
      <c r="D5363">
        <v>2</v>
      </c>
      <c r="E5363">
        <v>8</v>
      </c>
      <c r="F5363" t="s">
        <v>767</v>
      </c>
      <c r="G5363" t="s">
        <v>5533</v>
      </c>
      <c r="H5363">
        <v>7</v>
      </c>
      <c r="I5363">
        <v>102087</v>
      </c>
      <c r="J5363">
        <v>1111</v>
      </c>
      <c r="K5363" t="s">
        <v>7370</v>
      </c>
      <c r="L5363">
        <v>0</v>
      </c>
      <c r="M5363" t="s">
        <v>5520</v>
      </c>
      <c r="N5363">
        <v>588270.96</v>
      </c>
      <c r="O5363">
        <v>1036322.57</v>
      </c>
      <c r="P5363">
        <v>0</v>
      </c>
      <c r="Q5363">
        <v>1260042.28</v>
      </c>
      <c r="R5363">
        <v>0</v>
      </c>
      <c r="S5363">
        <v>364551.25</v>
      </c>
    </row>
    <row r="5364" spans="1:19" x14ac:dyDescent="0.35">
      <c r="A5364">
        <v>2024</v>
      </c>
      <c r="B5364" t="s">
        <v>5578</v>
      </c>
      <c r="C5364">
        <v>79</v>
      </c>
      <c r="D5364">
        <v>2</v>
      </c>
      <c r="E5364">
        <v>1</v>
      </c>
      <c r="F5364" t="s">
        <v>554</v>
      </c>
      <c r="G5364" t="s">
        <v>5727</v>
      </c>
      <c r="H5364">
        <v>7</v>
      </c>
      <c r="I5364">
        <v>102087</v>
      </c>
      <c r="J5364">
        <v>1111</v>
      </c>
      <c r="K5364" t="s">
        <v>7370</v>
      </c>
      <c r="L5364">
        <v>0</v>
      </c>
      <c r="M5364" t="s">
        <v>5520</v>
      </c>
      <c r="N5364">
        <v>437689.75</v>
      </c>
      <c r="O5364">
        <v>143580.71</v>
      </c>
      <c r="P5364">
        <v>0</v>
      </c>
      <c r="Q5364">
        <v>100000</v>
      </c>
      <c r="R5364">
        <v>0</v>
      </c>
      <c r="S5364">
        <v>481270.46</v>
      </c>
    </row>
    <row r="5365" spans="1:19" x14ac:dyDescent="0.35">
      <c r="A5365">
        <v>2024</v>
      </c>
      <c r="B5365" t="s">
        <v>5793</v>
      </c>
      <c r="C5365">
        <v>83</v>
      </c>
      <c r="D5365">
        <v>2</v>
      </c>
      <c r="E5365">
        <v>3</v>
      </c>
      <c r="F5365" t="s">
        <v>828</v>
      </c>
      <c r="G5365" t="s">
        <v>6156</v>
      </c>
      <c r="H5365">
        <v>7</v>
      </c>
      <c r="I5365">
        <v>102087</v>
      </c>
      <c r="J5365">
        <v>1111</v>
      </c>
      <c r="K5365" t="s">
        <v>7370</v>
      </c>
      <c r="L5365">
        <v>0</v>
      </c>
      <c r="M5365" t="s">
        <v>5520</v>
      </c>
      <c r="N5365">
        <v>341822.32</v>
      </c>
      <c r="O5365">
        <v>296834.34000000003</v>
      </c>
      <c r="P5365">
        <v>0</v>
      </c>
      <c r="Q5365">
        <v>159014.54</v>
      </c>
      <c r="R5365">
        <v>0</v>
      </c>
      <c r="S5365">
        <v>479642.12</v>
      </c>
    </row>
    <row r="5366" spans="1:19" x14ac:dyDescent="0.35">
      <c r="A5366">
        <v>2024</v>
      </c>
      <c r="B5366" t="s">
        <v>5551</v>
      </c>
      <c r="C5366">
        <v>89</v>
      </c>
      <c r="D5366">
        <v>2</v>
      </c>
      <c r="E5366">
        <v>1</v>
      </c>
      <c r="F5366" t="s">
        <v>852</v>
      </c>
      <c r="G5366" t="s">
        <v>5552</v>
      </c>
      <c r="H5366">
        <v>7</v>
      </c>
      <c r="I5366">
        <v>102087</v>
      </c>
      <c r="J5366">
        <v>11</v>
      </c>
      <c r="K5366" t="s">
        <v>7371</v>
      </c>
      <c r="L5366">
        <v>0</v>
      </c>
      <c r="M5366" t="s">
        <v>5520</v>
      </c>
      <c r="N5366">
        <v>64651.3</v>
      </c>
      <c r="O5366">
        <v>37077.79</v>
      </c>
      <c r="P5366">
        <v>0</v>
      </c>
      <c r="Q5366">
        <v>64029.43</v>
      </c>
      <c r="R5366">
        <v>0</v>
      </c>
      <c r="S5366">
        <v>37699.660000000003</v>
      </c>
    </row>
    <row r="5367" spans="1:19" x14ac:dyDescent="0.35">
      <c r="A5367">
        <v>2024</v>
      </c>
      <c r="B5367" t="s">
        <v>5551</v>
      </c>
      <c r="C5367">
        <v>89</v>
      </c>
      <c r="D5367">
        <v>2</v>
      </c>
      <c r="E5367">
        <v>14</v>
      </c>
      <c r="F5367" t="s">
        <v>351</v>
      </c>
      <c r="G5367" t="s">
        <v>5690</v>
      </c>
      <c r="H5367">
        <v>7</v>
      </c>
      <c r="I5367">
        <v>102087</v>
      </c>
      <c r="J5367">
        <v>1111</v>
      </c>
      <c r="K5367" t="s">
        <v>7370</v>
      </c>
      <c r="L5367">
        <v>0</v>
      </c>
      <c r="M5367" t="s">
        <v>5520</v>
      </c>
      <c r="N5367">
        <v>684709.16</v>
      </c>
      <c r="O5367">
        <v>853216.07</v>
      </c>
      <c r="P5367">
        <v>0</v>
      </c>
      <c r="Q5367">
        <v>978880</v>
      </c>
      <c r="R5367">
        <v>0</v>
      </c>
      <c r="S5367">
        <v>559045.23</v>
      </c>
    </row>
    <row r="5368" spans="1:19" x14ac:dyDescent="0.35">
      <c r="A5368">
        <v>2024</v>
      </c>
      <c r="B5368" t="s">
        <v>5775</v>
      </c>
      <c r="C5368">
        <v>92</v>
      </c>
      <c r="D5368">
        <v>2</v>
      </c>
      <c r="E5368">
        <v>8</v>
      </c>
      <c r="F5368" t="s">
        <v>278</v>
      </c>
      <c r="G5368" t="s">
        <v>6148</v>
      </c>
      <c r="H5368">
        <v>7</v>
      </c>
      <c r="I5368">
        <v>102087</v>
      </c>
      <c r="J5368">
        <v>1111</v>
      </c>
      <c r="K5368" t="s">
        <v>7370</v>
      </c>
      <c r="L5368">
        <v>0</v>
      </c>
      <c r="M5368" t="s">
        <v>5520</v>
      </c>
      <c r="N5368">
        <v>171242.31</v>
      </c>
      <c r="O5368">
        <v>104744.63</v>
      </c>
      <c r="P5368">
        <v>0</v>
      </c>
      <c r="Q5368">
        <v>90981.25</v>
      </c>
      <c r="R5368">
        <v>0</v>
      </c>
      <c r="S5368">
        <v>185005.69</v>
      </c>
    </row>
    <row r="5369" spans="1:19" x14ac:dyDescent="0.35">
      <c r="A5369">
        <v>2024</v>
      </c>
      <c r="B5369" t="s">
        <v>5702</v>
      </c>
      <c r="C5369">
        <v>3</v>
      </c>
      <c r="D5369">
        <v>2</v>
      </c>
      <c r="E5369">
        <v>2</v>
      </c>
      <c r="F5369" t="s">
        <v>357</v>
      </c>
      <c r="G5369" t="s">
        <v>6410</v>
      </c>
      <c r="H5369">
        <v>7</v>
      </c>
      <c r="I5369">
        <v>102087</v>
      </c>
      <c r="J5369">
        <v>1111</v>
      </c>
      <c r="K5369" t="s">
        <v>7372</v>
      </c>
      <c r="L5369">
        <v>0</v>
      </c>
      <c r="M5369" t="s">
        <v>5520</v>
      </c>
      <c r="N5369">
        <v>1821.78</v>
      </c>
      <c r="O5369">
        <v>9206.93</v>
      </c>
      <c r="P5369">
        <v>0</v>
      </c>
      <c r="Q5369">
        <v>9000</v>
      </c>
      <c r="R5369">
        <v>0</v>
      </c>
      <c r="S5369">
        <v>2028.71</v>
      </c>
    </row>
    <row r="5370" spans="1:19" x14ac:dyDescent="0.35">
      <c r="A5370">
        <v>2024</v>
      </c>
      <c r="B5370" t="s">
        <v>5702</v>
      </c>
      <c r="C5370">
        <v>3</v>
      </c>
      <c r="D5370">
        <v>2</v>
      </c>
      <c r="E5370">
        <v>12</v>
      </c>
      <c r="F5370" t="s">
        <v>351</v>
      </c>
      <c r="G5370" t="s">
        <v>5866</v>
      </c>
      <c r="H5370">
        <v>7</v>
      </c>
      <c r="I5370">
        <v>102087</v>
      </c>
      <c r="J5370">
        <v>1111</v>
      </c>
      <c r="K5370" t="s">
        <v>7372</v>
      </c>
      <c r="L5370">
        <v>0</v>
      </c>
      <c r="M5370" t="s">
        <v>5520</v>
      </c>
      <c r="N5370">
        <v>186836.72</v>
      </c>
      <c r="O5370">
        <v>74972.37</v>
      </c>
      <c r="P5370">
        <v>0</v>
      </c>
      <c r="Q5370">
        <v>0</v>
      </c>
      <c r="R5370">
        <v>0</v>
      </c>
      <c r="S5370">
        <v>261809.09</v>
      </c>
    </row>
    <row r="5371" spans="1:19" x14ac:dyDescent="0.35">
      <c r="A5371">
        <v>2024</v>
      </c>
      <c r="B5371" t="s">
        <v>5624</v>
      </c>
      <c r="C5371">
        <v>8</v>
      </c>
      <c r="D5371">
        <v>2</v>
      </c>
      <c r="E5371">
        <v>2</v>
      </c>
      <c r="F5371" t="s">
        <v>462</v>
      </c>
      <c r="G5371" t="s">
        <v>6174</v>
      </c>
      <c r="H5371">
        <v>7</v>
      </c>
      <c r="I5371">
        <v>102087</v>
      </c>
      <c r="J5371">
        <v>1111</v>
      </c>
      <c r="K5371" t="s">
        <v>7372</v>
      </c>
      <c r="L5371">
        <v>0</v>
      </c>
      <c r="M5371" t="s">
        <v>5520</v>
      </c>
      <c r="N5371">
        <v>161989.43</v>
      </c>
      <c r="O5371">
        <v>59323.91</v>
      </c>
      <c r="P5371">
        <v>0</v>
      </c>
      <c r="Q5371">
        <v>70527.73</v>
      </c>
      <c r="R5371">
        <v>0</v>
      </c>
      <c r="S5371">
        <v>150785.60999999999</v>
      </c>
    </row>
    <row r="5372" spans="1:19" x14ac:dyDescent="0.35">
      <c r="A5372">
        <v>2024</v>
      </c>
      <c r="B5372" t="s">
        <v>5624</v>
      </c>
      <c r="C5372">
        <v>8</v>
      </c>
      <c r="D5372">
        <v>2</v>
      </c>
      <c r="E5372">
        <v>7</v>
      </c>
      <c r="F5372" t="s">
        <v>300</v>
      </c>
      <c r="G5372" t="s">
        <v>6175</v>
      </c>
      <c r="H5372">
        <v>7</v>
      </c>
      <c r="I5372">
        <v>102087</v>
      </c>
      <c r="J5372">
        <v>1111</v>
      </c>
      <c r="K5372" t="s">
        <v>7372</v>
      </c>
      <c r="L5372">
        <v>0</v>
      </c>
      <c r="M5372" t="s">
        <v>5520</v>
      </c>
      <c r="N5372">
        <v>179050.84</v>
      </c>
      <c r="O5372">
        <v>62878.01</v>
      </c>
      <c r="P5372">
        <v>0</v>
      </c>
      <c r="Q5372">
        <v>67631.75</v>
      </c>
      <c r="R5372">
        <v>0</v>
      </c>
      <c r="S5372">
        <v>174297.1</v>
      </c>
    </row>
    <row r="5373" spans="1:19" x14ac:dyDescent="0.35">
      <c r="A5373">
        <v>2024</v>
      </c>
      <c r="B5373" t="s">
        <v>5600</v>
      </c>
      <c r="C5373">
        <v>29</v>
      </c>
      <c r="D5373">
        <v>2</v>
      </c>
      <c r="E5373">
        <v>6</v>
      </c>
      <c r="F5373" t="s">
        <v>619</v>
      </c>
      <c r="G5373" t="s">
        <v>5655</v>
      </c>
      <c r="H5373">
        <v>7</v>
      </c>
      <c r="I5373">
        <v>102087</v>
      </c>
      <c r="J5373">
        <v>1111</v>
      </c>
      <c r="K5373" t="s">
        <v>7372</v>
      </c>
      <c r="L5373">
        <v>0</v>
      </c>
      <c r="M5373" t="s">
        <v>5520</v>
      </c>
      <c r="N5373">
        <v>888305.49</v>
      </c>
      <c r="O5373">
        <v>1483219.7</v>
      </c>
      <c r="P5373">
        <v>0</v>
      </c>
      <c r="Q5373">
        <v>1491112</v>
      </c>
      <c r="R5373">
        <v>0</v>
      </c>
      <c r="S5373">
        <v>880413.19</v>
      </c>
    </row>
    <row r="5374" spans="1:19" x14ac:dyDescent="0.35">
      <c r="A5374">
        <v>2024</v>
      </c>
      <c r="B5374" t="s">
        <v>5788</v>
      </c>
      <c r="C5374">
        <v>33</v>
      </c>
      <c r="D5374">
        <v>2</v>
      </c>
      <c r="E5374">
        <v>13</v>
      </c>
      <c r="F5374" t="s">
        <v>351</v>
      </c>
      <c r="G5374" t="s">
        <v>6200</v>
      </c>
      <c r="H5374">
        <v>7</v>
      </c>
      <c r="I5374">
        <v>102087</v>
      </c>
      <c r="J5374">
        <v>1111</v>
      </c>
      <c r="K5374" t="s">
        <v>7372</v>
      </c>
      <c r="L5374">
        <v>0</v>
      </c>
      <c r="M5374" t="s">
        <v>5520</v>
      </c>
      <c r="N5374">
        <v>289582.68</v>
      </c>
      <c r="O5374">
        <v>201668.04</v>
      </c>
      <c r="P5374">
        <v>0</v>
      </c>
      <c r="Q5374">
        <v>188808.86</v>
      </c>
      <c r="R5374">
        <v>0</v>
      </c>
      <c r="S5374">
        <v>302441.86</v>
      </c>
    </row>
    <row r="5375" spans="1:19" x14ac:dyDescent="0.35">
      <c r="A5375">
        <v>2024</v>
      </c>
      <c r="B5375" t="s">
        <v>6005</v>
      </c>
      <c r="C5375">
        <v>38</v>
      </c>
      <c r="D5375">
        <v>2</v>
      </c>
      <c r="E5375">
        <v>5</v>
      </c>
      <c r="F5375" t="s">
        <v>663</v>
      </c>
      <c r="G5375" t="s">
        <v>7069</v>
      </c>
      <c r="H5375">
        <v>7</v>
      </c>
      <c r="I5375">
        <v>102087</v>
      </c>
      <c r="J5375">
        <v>1111</v>
      </c>
      <c r="K5375" t="s">
        <v>7372</v>
      </c>
      <c r="L5375">
        <v>0</v>
      </c>
      <c r="M5375" t="s">
        <v>5520</v>
      </c>
      <c r="N5375">
        <v>7990.14</v>
      </c>
      <c r="O5375">
        <v>8080.69</v>
      </c>
      <c r="P5375">
        <v>0</v>
      </c>
      <c r="Q5375">
        <v>6860.34</v>
      </c>
      <c r="R5375">
        <v>0</v>
      </c>
      <c r="S5375">
        <v>9210.49</v>
      </c>
    </row>
    <row r="5376" spans="1:19" x14ac:dyDescent="0.35">
      <c r="A5376">
        <v>2024</v>
      </c>
      <c r="B5376" t="s">
        <v>5561</v>
      </c>
      <c r="C5376">
        <v>43</v>
      </c>
      <c r="D5376">
        <v>2</v>
      </c>
      <c r="E5376">
        <v>10</v>
      </c>
      <c r="F5376" t="s">
        <v>633</v>
      </c>
      <c r="G5376" t="s">
        <v>6210</v>
      </c>
      <c r="H5376">
        <v>7</v>
      </c>
      <c r="I5376">
        <v>102087</v>
      </c>
      <c r="J5376">
        <v>1111</v>
      </c>
      <c r="K5376" t="s">
        <v>7372</v>
      </c>
      <c r="L5376">
        <v>0</v>
      </c>
      <c r="M5376" t="s">
        <v>5520</v>
      </c>
      <c r="N5376">
        <v>45627.44</v>
      </c>
      <c r="O5376">
        <v>47629.32</v>
      </c>
      <c r="P5376">
        <v>0</v>
      </c>
      <c r="Q5376">
        <v>34557.71</v>
      </c>
      <c r="R5376">
        <v>0</v>
      </c>
      <c r="S5376">
        <v>58699.05</v>
      </c>
    </row>
    <row r="5377" spans="1:19" x14ac:dyDescent="0.35">
      <c r="A5377">
        <v>2024</v>
      </c>
      <c r="B5377" t="s">
        <v>5767</v>
      </c>
      <c r="C5377">
        <v>56</v>
      </c>
      <c r="D5377">
        <v>2</v>
      </c>
      <c r="E5377">
        <v>2</v>
      </c>
      <c r="F5377" t="s">
        <v>746</v>
      </c>
      <c r="G5377" t="s">
        <v>6432</v>
      </c>
      <c r="H5377">
        <v>7</v>
      </c>
      <c r="I5377">
        <v>102087</v>
      </c>
      <c r="J5377">
        <v>1111</v>
      </c>
      <c r="K5377" t="s">
        <v>7372</v>
      </c>
      <c r="L5377">
        <v>0</v>
      </c>
      <c r="M5377" t="s">
        <v>5520</v>
      </c>
      <c r="N5377">
        <v>141652.04999999999</v>
      </c>
      <c r="O5377">
        <v>39751.360000000001</v>
      </c>
      <c r="P5377">
        <v>0</v>
      </c>
      <c r="Q5377">
        <v>22098</v>
      </c>
      <c r="R5377">
        <v>0</v>
      </c>
      <c r="S5377">
        <v>159305.41</v>
      </c>
    </row>
    <row r="5378" spans="1:19" x14ac:dyDescent="0.35">
      <c r="A5378">
        <v>2024</v>
      </c>
      <c r="B5378" t="s">
        <v>5532</v>
      </c>
      <c r="C5378">
        <v>64</v>
      </c>
      <c r="D5378">
        <v>2</v>
      </c>
      <c r="E5378">
        <v>1</v>
      </c>
      <c r="F5378" t="s">
        <v>500</v>
      </c>
      <c r="G5378" t="s">
        <v>5860</v>
      </c>
      <c r="H5378">
        <v>7</v>
      </c>
      <c r="I5378">
        <v>102087</v>
      </c>
      <c r="J5378">
        <v>1111</v>
      </c>
      <c r="K5378" t="s">
        <v>7372</v>
      </c>
      <c r="L5378">
        <v>0</v>
      </c>
      <c r="M5378" t="s">
        <v>5520</v>
      </c>
      <c r="N5378">
        <v>82374.09</v>
      </c>
      <c r="O5378">
        <v>58512.94</v>
      </c>
      <c r="P5378">
        <v>0</v>
      </c>
      <c r="Q5378">
        <v>52000</v>
      </c>
      <c r="R5378">
        <v>0</v>
      </c>
      <c r="S5378">
        <v>88887.03</v>
      </c>
    </row>
    <row r="5379" spans="1:19" x14ac:dyDescent="0.35">
      <c r="A5379">
        <v>2024</v>
      </c>
      <c r="B5379" t="s">
        <v>6079</v>
      </c>
      <c r="C5379">
        <v>65</v>
      </c>
      <c r="D5379">
        <v>2</v>
      </c>
      <c r="E5379">
        <v>6</v>
      </c>
      <c r="F5379" t="s">
        <v>774</v>
      </c>
      <c r="G5379" t="s">
        <v>7081</v>
      </c>
      <c r="H5379">
        <v>7</v>
      </c>
      <c r="I5379">
        <v>102087</v>
      </c>
      <c r="J5379">
        <v>1111</v>
      </c>
      <c r="K5379" t="s">
        <v>7372</v>
      </c>
      <c r="L5379">
        <v>0</v>
      </c>
      <c r="M5379" t="s">
        <v>5520</v>
      </c>
      <c r="N5379">
        <v>444664.72</v>
      </c>
      <c r="O5379">
        <v>323990.84000000003</v>
      </c>
      <c r="P5379">
        <v>0</v>
      </c>
      <c r="Q5379">
        <v>300000</v>
      </c>
      <c r="R5379">
        <v>0</v>
      </c>
      <c r="S5379">
        <v>468655.56</v>
      </c>
    </row>
    <row r="5380" spans="1:19" x14ac:dyDescent="0.35">
      <c r="A5380">
        <v>2024</v>
      </c>
      <c r="B5380" t="s">
        <v>5721</v>
      </c>
      <c r="C5380">
        <v>66</v>
      </c>
      <c r="D5380">
        <v>2</v>
      </c>
      <c r="E5380">
        <v>7</v>
      </c>
      <c r="F5380" t="s">
        <v>262</v>
      </c>
      <c r="G5380" t="s">
        <v>6435</v>
      </c>
      <c r="H5380">
        <v>7</v>
      </c>
      <c r="I5380">
        <v>102087</v>
      </c>
      <c r="J5380">
        <v>1111</v>
      </c>
      <c r="K5380" t="s">
        <v>7372</v>
      </c>
      <c r="L5380">
        <v>0</v>
      </c>
      <c r="M5380" t="s">
        <v>5520</v>
      </c>
      <c r="N5380">
        <v>121558</v>
      </c>
      <c r="O5380">
        <v>42053.98</v>
      </c>
      <c r="P5380">
        <v>0</v>
      </c>
      <c r="Q5380">
        <v>56074.37</v>
      </c>
      <c r="R5380">
        <v>0</v>
      </c>
      <c r="S5380">
        <v>107537.61</v>
      </c>
    </row>
    <row r="5381" spans="1:19" x14ac:dyDescent="0.35">
      <c r="A5381">
        <v>2024</v>
      </c>
      <c r="B5381" t="s">
        <v>5721</v>
      </c>
      <c r="C5381">
        <v>66</v>
      </c>
      <c r="D5381">
        <v>2</v>
      </c>
      <c r="E5381">
        <v>9</v>
      </c>
      <c r="F5381" t="s">
        <v>566</v>
      </c>
      <c r="G5381" t="s">
        <v>6233</v>
      </c>
      <c r="H5381">
        <v>7</v>
      </c>
      <c r="I5381">
        <v>102087</v>
      </c>
      <c r="J5381">
        <v>11</v>
      </c>
      <c r="K5381" t="s">
        <v>7373</v>
      </c>
      <c r="L5381">
        <v>0</v>
      </c>
      <c r="M5381" t="s">
        <v>5520</v>
      </c>
      <c r="N5381">
        <v>14749.65</v>
      </c>
      <c r="O5381">
        <v>21049.58</v>
      </c>
      <c r="P5381">
        <v>0</v>
      </c>
      <c r="Q5381">
        <v>8101.1</v>
      </c>
      <c r="R5381">
        <v>0</v>
      </c>
      <c r="S5381">
        <v>27698.13</v>
      </c>
    </row>
    <row r="5382" spans="1:19" x14ac:dyDescent="0.35">
      <c r="A5382">
        <v>2024</v>
      </c>
      <c r="B5382" t="s">
        <v>5594</v>
      </c>
      <c r="C5382">
        <v>73</v>
      </c>
      <c r="D5382">
        <v>2</v>
      </c>
      <c r="E5382">
        <v>10</v>
      </c>
      <c r="F5382" t="s">
        <v>671</v>
      </c>
      <c r="G5382" t="s">
        <v>6239</v>
      </c>
      <c r="H5382">
        <v>7</v>
      </c>
      <c r="I5382">
        <v>102087</v>
      </c>
      <c r="J5382">
        <v>11</v>
      </c>
      <c r="K5382" t="s">
        <v>7373</v>
      </c>
      <c r="L5382">
        <v>0</v>
      </c>
      <c r="M5382" t="s">
        <v>5520</v>
      </c>
      <c r="N5382">
        <v>130459.01</v>
      </c>
      <c r="O5382">
        <v>65265.26</v>
      </c>
      <c r="P5382">
        <v>0</v>
      </c>
      <c r="Q5382">
        <v>41316.36</v>
      </c>
      <c r="R5382">
        <v>0</v>
      </c>
      <c r="S5382">
        <v>154407.91</v>
      </c>
    </row>
    <row r="5383" spans="1:19" x14ac:dyDescent="0.35">
      <c r="A5383">
        <v>2024</v>
      </c>
      <c r="B5383" t="s">
        <v>6099</v>
      </c>
      <c r="C5383">
        <v>75</v>
      </c>
      <c r="D5383">
        <v>2</v>
      </c>
      <c r="E5383">
        <v>1</v>
      </c>
      <c r="F5383" t="s">
        <v>802</v>
      </c>
      <c r="G5383" t="s">
        <v>7083</v>
      </c>
      <c r="H5383">
        <v>7</v>
      </c>
      <c r="I5383">
        <v>102087</v>
      </c>
      <c r="J5383">
        <v>1111</v>
      </c>
      <c r="K5383" t="s">
        <v>7372</v>
      </c>
      <c r="L5383">
        <v>0</v>
      </c>
      <c r="M5383" t="s">
        <v>5520</v>
      </c>
      <c r="N5383">
        <v>2175968.98</v>
      </c>
      <c r="O5383">
        <v>408574.87</v>
      </c>
      <c r="P5383">
        <v>0</v>
      </c>
      <c r="Q5383">
        <v>397528.81</v>
      </c>
      <c r="R5383">
        <v>0</v>
      </c>
      <c r="S5383">
        <v>2187015.04</v>
      </c>
    </row>
    <row r="5384" spans="1:19" x14ac:dyDescent="0.35">
      <c r="A5384">
        <v>2024</v>
      </c>
      <c r="B5384" t="s">
        <v>5578</v>
      </c>
      <c r="C5384">
        <v>79</v>
      </c>
      <c r="D5384">
        <v>2</v>
      </c>
      <c r="E5384">
        <v>13</v>
      </c>
      <c r="F5384" t="s">
        <v>820</v>
      </c>
      <c r="G5384" t="s">
        <v>5852</v>
      </c>
      <c r="H5384">
        <v>7</v>
      </c>
      <c r="I5384">
        <v>102087</v>
      </c>
      <c r="J5384">
        <v>1111</v>
      </c>
      <c r="K5384" t="s">
        <v>7372</v>
      </c>
      <c r="L5384">
        <v>0</v>
      </c>
      <c r="M5384" t="s">
        <v>5520</v>
      </c>
      <c r="N5384">
        <v>415982.9</v>
      </c>
      <c r="O5384">
        <v>1404768.26</v>
      </c>
      <c r="P5384">
        <v>0</v>
      </c>
      <c r="Q5384">
        <v>684459.72</v>
      </c>
      <c r="R5384">
        <v>0</v>
      </c>
      <c r="S5384">
        <v>1136291.44</v>
      </c>
    </row>
    <row r="5385" spans="1:19" x14ac:dyDescent="0.35">
      <c r="A5385">
        <v>2024</v>
      </c>
      <c r="B5385" t="s">
        <v>5567</v>
      </c>
      <c r="C5385">
        <v>80</v>
      </c>
      <c r="D5385">
        <v>2</v>
      </c>
      <c r="E5385">
        <v>3</v>
      </c>
      <c r="F5385" t="s">
        <v>480</v>
      </c>
      <c r="G5385" t="s">
        <v>6246</v>
      </c>
      <c r="H5385">
        <v>7</v>
      </c>
      <c r="I5385">
        <v>102087</v>
      </c>
      <c r="J5385">
        <v>1111</v>
      </c>
      <c r="K5385" t="s">
        <v>7372</v>
      </c>
      <c r="L5385">
        <v>0</v>
      </c>
      <c r="M5385" t="s">
        <v>5520</v>
      </c>
      <c r="N5385">
        <v>325251.52</v>
      </c>
      <c r="O5385">
        <v>84431.57</v>
      </c>
      <c r="P5385">
        <v>0</v>
      </c>
      <c r="Q5385">
        <v>52936.66</v>
      </c>
      <c r="R5385">
        <v>0</v>
      </c>
      <c r="S5385">
        <v>356746.43</v>
      </c>
    </row>
    <row r="5386" spans="1:19" x14ac:dyDescent="0.35">
      <c r="A5386">
        <v>2024</v>
      </c>
      <c r="B5386" t="s">
        <v>5793</v>
      </c>
      <c r="C5386">
        <v>83</v>
      </c>
      <c r="D5386">
        <v>2</v>
      </c>
      <c r="E5386">
        <v>1</v>
      </c>
      <c r="F5386" t="s">
        <v>431</v>
      </c>
      <c r="G5386" t="s">
        <v>6118</v>
      </c>
      <c r="H5386">
        <v>7</v>
      </c>
      <c r="I5386">
        <v>102087</v>
      </c>
      <c r="J5386">
        <v>1111</v>
      </c>
      <c r="K5386" t="s">
        <v>7372</v>
      </c>
      <c r="L5386">
        <v>0</v>
      </c>
      <c r="M5386" t="s">
        <v>5520</v>
      </c>
      <c r="N5386">
        <v>60042.55</v>
      </c>
      <c r="O5386">
        <v>252448.45</v>
      </c>
      <c r="P5386">
        <v>0</v>
      </c>
      <c r="Q5386">
        <v>257467.75</v>
      </c>
      <c r="R5386">
        <v>0</v>
      </c>
      <c r="S5386">
        <v>55023.25</v>
      </c>
    </row>
    <row r="5387" spans="1:19" x14ac:dyDescent="0.35">
      <c r="A5387">
        <v>2024</v>
      </c>
      <c r="B5387" t="s">
        <v>5688</v>
      </c>
      <c r="C5387">
        <v>87</v>
      </c>
      <c r="D5387">
        <v>2</v>
      </c>
      <c r="E5387">
        <v>7</v>
      </c>
      <c r="F5387" t="s">
        <v>377</v>
      </c>
      <c r="G5387" t="s">
        <v>6272</v>
      </c>
      <c r="H5387">
        <v>7</v>
      </c>
      <c r="I5387">
        <v>102087</v>
      </c>
      <c r="J5387">
        <v>11</v>
      </c>
      <c r="K5387" t="s">
        <v>7373</v>
      </c>
      <c r="L5387">
        <v>0</v>
      </c>
      <c r="M5387" t="s">
        <v>5520</v>
      </c>
      <c r="N5387">
        <v>183492.82</v>
      </c>
      <c r="O5387">
        <v>2220288.9700000002</v>
      </c>
      <c r="P5387">
        <v>0</v>
      </c>
      <c r="Q5387">
        <v>1914490.92</v>
      </c>
      <c r="R5387">
        <v>0</v>
      </c>
      <c r="S5387">
        <v>489290.87</v>
      </c>
    </row>
    <row r="5388" spans="1:19" x14ac:dyDescent="0.35">
      <c r="A5388">
        <v>2024</v>
      </c>
      <c r="B5388" t="s">
        <v>5868</v>
      </c>
      <c r="C5388">
        <v>90</v>
      </c>
      <c r="D5388">
        <v>2</v>
      </c>
      <c r="E5388">
        <v>6</v>
      </c>
      <c r="F5388" t="s">
        <v>480</v>
      </c>
      <c r="G5388" t="s">
        <v>5869</v>
      </c>
      <c r="H5388">
        <v>7</v>
      </c>
      <c r="I5388">
        <v>102087</v>
      </c>
      <c r="J5388">
        <v>11</v>
      </c>
      <c r="K5388" t="s">
        <v>7373</v>
      </c>
      <c r="L5388">
        <v>0</v>
      </c>
      <c r="M5388" t="s">
        <v>5520</v>
      </c>
      <c r="N5388">
        <v>97139.71</v>
      </c>
      <c r="O5388">
        <v>49286.68</v>
      </c>
      <c r="P5388">
        <v>0</v>
      </c>
      <c r="Q5388">
        <v>50868.2</v>
      </c>
      <c r="R5388">
        <v>0</v>
      </c>
      <c r="S5388">
        <v>95558.19</v>
      </c>
    </row>
    <row r="5389" spans="1:19" x14ac:dyDescent="0.35">
      <c r="A5389">
        <v>2024</v>
      </c>
      <c r="B5389" t="s">
        <v>5678</v>
      </c>
      <c r="C5389">
        <v>32</v>
      </c>
      <c r="D5389">
        <v>2</v>
      </c>
      <c r="E5389">
        <v>10</v>
      </c>
      <c r="F5389" t="s">
        <v>630</v>
      </c>
      <c r="G5389" t="s">
        <v>6316</v>
      </c>
      <c r="H5389">
        <v>7</v>
      </c>
      <c r="I5389">
        <v>900002</v>
      </c>
      <c r="J5389">
        <v>11</v>
      </c>
      <c r="K5389" t="s">
        <v>7374</v>
      </c>
      <c r="L5389">
        <v>0</v>
      </c>
      <c r="M5389" t="s">
        <v>5520</v>
      </c>
      <c r="N5389">
        <v>11143.46</v>
      </c>
      <c r="O5389">
        <v>95409.29</v>
      </c>
      <c r="P5389">
        <v>0</v>
      </c>
      <c r="Q5389">
        <v>92414.06</v>
      </c>
      <c r="R5389">
        <v>0</v>
      </c>
      <c r="S5389">
        <v>14138.69</v>
      </c>
    </row>
    <row r="5390" spans="1:19" x14ac:dyDescent="0.35">
      <c r="A5390">
        <v>2024</v>
      </c>
      <c r="B5390" t="s">
        <v>5989</v>
      </c>
      <c r="C5390">
        <v>34</v>
      </c>
      <c r="D5390">
        <v>2</v>
      </c>
      <c r="E5390">
        <v>4</v>
      </c>
      <c r="F5390" t="s">
        <v>369</v>
      </c>
      <c r="G5390" t="s">
        <v>5990</v>
      </c>
      <c r="H5390">
        <v>7</v>
      </c>
      <c r="I5390">
        <v>102087</v>
      </c>
      <c r="J5390">
        <v>1111</v>
      </c>
      <c r="K5390" t="s">
        <v>7375</v>
      </c>
      <c r="L5390">
        <v>0</v>
      </c>
      <c r="M5390" t="s">
        <v>5520</v>
      </c>
      <c r="N5390">
        <v>228084.78</v>
      </c>
      <c r="O5390">
        <v>111685.02</v>
      </c>
      <c r="P5390">
        <v>0</v>
      </c>
      <c r="Q5390">
        <v>93371.58</v>
      </c>
      <c r="R5390">
        <v>0</v>
      </c>
      <c r="S5390">
        <v>246398.22</v>
      </c>
    </row>
    <row r="5391" spans="1:19" x14ac:dyDescent="0.35">
      <c r="A5391">
        <v>2024</v>
      </c>
      <c r="B5391" t="s">
        <v>6113</v>
      </c>
      <c r="C5391">
        <v>82</v>
      </c>
      <c r="D5391">
        <v>2</v>
      </c>
      <c r="E5391">
        <v>6</v>
      </c>
      <c r="F5391" t="s">
        <v>826</v>
      </c>
      <c r="G5391" t="s">
        <v>6437</v>
      </c>
      <c r="H5391">
        <v>7</v>
      </c>
      <c r="I5391">
        <v>102087</v>
      </c>
      <c r="J5391">
        <v>1111</v>
      </c>
      <c r="K5391" t="s">
        <v>7376</v>
      </c>
      <c r="L5391">
        <v>0</v>
      </c>
      <c r="M5391" t="s">
        <v>5520</v>
      </c>
      <c r="N5391">
        <v>173452</v>
      </c>
      <c r="O5391">
        <v>22385.48</v>
      </c>
      <c r="P5391">
        <v>0</v>
      </c>
      <c r="Q5391">
        <v>13000</v>
      </c>
      <c r="R5391">
        <v>0</v>
      </c>
      <c r="S5391">
        <v>182837.48</v>
      </c>
    </row>
    <row r="5392" spans="1:19" x14ac:dyDescent="0.35">
      <c r="A5392">
        <v>2024</v>
      </c>
      <c r="B5392" t="s">
        <v>5624</v>
      </c>
      <c r="C5392">
        <v>8</v>
      </c>
      <c r="D5392">
        <v>2</v>
      </c>
      <c r="E5392">
        <v>12</v>
      </c>
      <c r="F5392" t="s">
        <v>487</v>
      </c>
      <c r="G5392" t="s">
        <v>7005</v>
      </c>
      <c r="H5392">
        <v>7</v>
      </c>
      <c r="I5392">
        <v>102087</v>
      </c>
      <c r="J5392">
        <v>1111</v>
      </c>
      <c r="K5392" t="s">
        <v>7377</v>
      </c>
      <c r="L5392">
        <v>0</v>
      </c>
      <c r="M5392" t="s">
        <v>5520</v>
      </c>
      <c r="N5392">
        <v>74331.72</v>
      </c>
      <c r="O5392">
        <v>16611.080000000002</v>
      </c>
      <c r="P5392">
        <v>0</v>
      </c>
      <c r="Q5392">
        <v>24000</v>
      </c>
      <c r="R5392">
        <v>0</v>
      </c>
      <c r="S5392">
        <v>66942.8</v>
      </c>
    </row>
    <row r="5393" spans="1:19" x14ac:dyDescent="0.35">
      <c r="A5393">
        <v>2024</v>
      </c>
      <c r="B5393" t="s">
        <v>5569</v>
      </c>
      <c r="C5393">
        <v>20</v>
      </c>
      <c r="D5393">
        <v>2</v>
      </c>
      <c r="E5393">
        <v>7</v>
      </c>
      <c r="F5393" t="s">
        <v>369</v>
      </c>
      <c r="G5393" t="s">
        <v>7067</v>
      </c>
      <c r="H5393">
        <v>7</v>
      </c>
      <c r="I5393">
        <v>900004</v>
      </c>
      <c r="J5393">
        <v>1105</v>
      </c>
      <c r="K5393" t="s">
        <v>7377</v>
      </c>
      <c r="L5393">
        <v>0</v>
      </c>
      <c r="M5393" t="s">
        <v>5520</v>
      </c>
      <c r="N5393">
        <v>13887.3</v>
      </c>
      <c r="O5393">
        <v>268046.93</v>
      </c>
      <c r="P5393">
        <v>0</v>
      </c>
      <c r="Q5393">
        <v>227440.26</v>
      </c>
      <c r="R5393">
        <v>0</v>
      </c>
      <c r="S5393">
        <v>54493.97</v>
      </c>
    </row>
    <row r="5394" spans="1:19" x14ac:dyDescent="0.35">
      <c r="A5394">
        <v>2024</v>
      </c>
      <c r="B5394" t="s">
        <v>5569</v>
      </c>
      <c r="C5394">
        <v>20</v>
      </c>
      <c r="D5394">
        <v>2</v>
      </c>
      <c r="E5394">
        <v>9</v>
      </c>
      <c r="F5394" t="s">
        <v>254</v>
      </c>
      <c r="G5394" t="s">
        <v>5953</v>
      </c>
      <c r="H5394">
        <v>7</v>
      </c>
      <c r="I5394">
        <v>102087</v>
      </c>
      <c r="J5394">
        <v>11</v>
      </c>
      <c r="K5394" t="s">
        <v>7378</v>
      </c>
      <c r="L5394">
        <v>0</v>
      </c>
      <c r="M5394" t="s">
        <v>5520</v>
      </c>
      <c r="N5394">
        <v>700109.25</v>
      </c>
      <c r="O5394">
        <v>683872.49</v>
      </c>
      <c r="P5394">
        <v>0</v>
      </c>
      <c r="Q5394">
        <v>374434.71</v>
      </c>
      <c r="R5394">
        <v>0</v>
      </c>
      <c r="S5394">
        <v>1009547.03</v>
      </c>
    </row>
    <row r="5395" spans="1:19" x14ac:dyDescent="0.35">
      <c r="A5395">
        <v>2024</v>
      </c>
      <c r="B5395" t="s">
        <v>5569</v>
      </c>
      <c r="C5395">
        <v>20</v>
      </c>
      <c r="D5395">
        <v>2</v>
      </c>
      <c r="E5395">
        <v>13</v>
      </c>
      <c r="F5395" t="s">
        <v>579</v>
      </c>
      <c r="G5395" t="s">
        <v>6188</v>
      </c>
      <c r="H5395">
        <v>7</v>
      </c>
      <c r="I5395">
        <v>900001</v>
      </c>
      <c r="J5395">
        <v>1105</v>
      </c>
      <c r="K5395" t="s">
        <v>7377</v>
      </c>
      <c r="L5395">
        <v>0</v>
      </c>
      <c r="M5395" t="s">
        <v>5520</v>
      </c>
      <c r="N5395">
        <v>552151.31999999995</v>
      </c>
      <c r="O5395">
        <v>1031635.12</v>
      </c>
      <c r="P5395">
        <v>0</v>
      </c>
      <c r="Q5395">
        <v>1370597</v>
      </c>
      <c r="R5395">
        <v>0</v>
      </c>
      <c r="S5395">
        <v>213189.44</v>
      </c>
    </row>
    <row r="5396" spans="1:19" x14ac:dyDescent="0.35">
      <c r="A5396">
        <v>2024</v>
      </c>
      <c r="B5396" t="s">
        <v>5561</v>
      </c>
      <c r="C5396">
        <v>43</v>
      </c>
      <c r="D5396">
        <v>2</v>
      </c>
      <c r="E5396">
        <v>9</v>
      </c>
      <c r="F5396" t="s">
        <v>689</v>
      </c>
      <c r="G5396" t="s">
        <v>6017</v>
      </c>
      <c r="H5396">
        <v>7</v>
      </c>
      <c r="I5396">
        <v>102087</v>
      </c>
      <c r="J5396">
        <v>1105</v>
      </c>
      <c r="K5396" t="s">
        <v>7377</v>
      </c>
      <c r="L5396">
        <v>0</v>
      </c>
      <c r="M5396" t="s">
        <v>5520</v>
      </c>
      <c r="N5396">
        <v>467472.96</v>
      </c>
      <c r="O5396">
        <v>133978.82</v>
      </c>
      <c r="P5396">
        <v>0</v>
      </c>
      <c r="Q5396">
        <v>66554.33</v>
      </c>
      <c r="R5396">
        <v>0</v>
      </c>
      <c r="S5396">
        <v>534897.44999999995</v>
      </c>
    </row>
    <row r="5397" spans="1:19" x14ac:dyDescent="0.35">
      <c r="A5397">
        <v>2024</v>
      </c>
      <c r="B5397" t="s">
        <v>5561</v>
      </c>
      <c r="C5397">
        <v>43</v>
      </c>
      <c r="D5397">
        <v>2</v>
      </c>
      <c r="E5397">
        <v>16</v>
      </c>
      <c r="F5397" t="s">
        <v>125</v>
      </c>
      <c r="G5397" t="s">
        <v>6212</v>
      </c>
      <c r="H5397">
        <v>7</v>
      </c>
      <c r="I5397">
        <v>102087</v>
      </c>
      <c r="J5397">
        <v>1105</v>
      </c>
      <c r="K5397" t="s">
        <v>7377</v>
      </c>
      <c r="L5397">
        <v>0</v>
      </c>
      <c r="M5397" t="s">
        <v>5520</v>
      </c>
      <c r="N5397">
        <v>180121.38</v>
      </c>
      <c r="O5397">
        <v>118696.32000000001</v>
      </c>
      <c r="P5397">
        <v>0</v>
      </c>
      <c r="Q5397">
        <v>111608.1</v>
      </c>
      <c r="R5397">
        <v>0</v>
      </c>
      <c r="S5397">
        <v>187209.60000000001</v>
      </c>
    </row>
    <row r="5398" spans="1:19" x14ac:dyDescent="0.35">
      <c r="A5398">
        <v>2024</v>
      </c>
      <c r="B5398" t="s">
        <v>5619</v>
      </c>
      <c r="C5398">
        <v>50</v>
      </c>
      <c r="D5398">
        <v>2</v>
      </c>
      <c r="E5398">
        <v>1</v>
      </c>
      <c r="F5398" t="s">
        <v>728</v>
      </c>
      <c r="G5398" t="s">
        <v>6219</v>
      </c>
      <c r="H5398">
        <v>7</v>
      </c>
      <c r="I5398">
        <v>102087</v>
      </c>
      <c r="J5398">
        <v>11</v>
      </c>
      <c r="K5398" t="s">
        <v>7378</v>
      </c>
      <c r="L5398">
        <v>0</v>
      </c>
      <c r="M5398" t="s">
        <v>5520</v>
      </c>
      <c r="N5398">
        <v>155370.82999999999</v>
      </c>
      <c r="O5398">
        <v>28446.46</v>
      </c>
      <c r="P5398">
        <v>0</v>
      </c>
      <c r="Q5398">
        <v>71902.8</v>
      </c>
      <c r="R5398">
        <v>0</v>
      </c>
      <c r="S5398">
        <v>111914.49</v>
      </c>
    </row>
    <row r="5399" spans="1:19" x14ac:dyDescent="0.35">
      <c r="A5399">
        <v>2024</v>
      </c>
      <c r="B5399" t="s">
        <v>5634</v>
      </c>
      <c r="C5399">
        <v>55</v>
      </c>
      <c r="D5399">
        <v>2</v>
      </c>
      <c r="E5399">
        <v>4</v>
      </c>
      <c r="F5399" t="s">
        <v>622</v>
      </c>
      <c r="G5399" t="s">
        <v>6224</v>
      </c>
      <c r="H5399">
        <v>7</v>
      </c>
      <c r="I5399">
        <v>102087</v>
      </c>
      <c r="J5399">
        <v>1105</v>
      </c>
      <c r="K5399" t="s">
        <v>7377</v>
      </c>
      <c r="L5399">
        <v>0</v>
      </c>
      <c r="M5399" t="s">
        <v>5520</v>
      </c>
      <c r="N5399">
        <v>451408.01</v>
      </c>
      <c r="O5399">
        <v>1048052.52</v>
      </c>
      <c r="P5399">
        <v>0</v>
      </c>
      <c r="Q5399">
        <v>945912.26</v>
      </c>
      <c r="R5399">
        <v>0</v>
      </c>
      <c r="S5399">
        <v>553548.27</v>
      </c>
    </row>
    <row r="5400" spans="1:19" x14ac:dyDescent="0.35">
      <c r="A5400">
        <v>2024</v>
      </c>
      <c r="B5400" t="s">
        <v>6092</v>
      </c>
      <c r="C5400">
        <v>70</v>
      </c>
      <c r="D5400">
        <v>2</v>
      </c>
      <c r="E5400">
        <v>1</v>
      </c>
      <c r="F5400" t="s">
        <v>722</v>
      </c>
      <c r="G5400" t="s">
        <v>6235</v>
      </c>
      <c r="H5400">
        <v>7</v>
      </c>
      <c r="I5400">
        <v>102087</v>
      </c>
      <c r="J5400">
        <v>11</v>
      </c>
      <c r="K5400" t="s">
        <v>7378</v>
      </c>
      <c r="L5400">
        <v>0</v>
      </c>
      <c r="M5400" t="s">
        <v>5520</v>
      </c>
      <c r="N5400">
        <v>171051.45</v>
      </c>
      <c r="O5400">
        <v>69412.14</v>
      </c>
      <c r="P5400">
        <v>0</v>
      </c>
      <c r="Q5400">
        <v>153379.49</v>
      </c>
      <c r="R5400">
        <v>0</v>
      </c>
      <c r="S5400">
        <v>87084.1</v>
      </c>
    </row>
    <row r="5401" spans="1:19" x14ac:dyDescent="0.35">
      <c r="A5401">
        <v>2024</v>
      </c>
      <c r="B5401" t="s">
        <v>6113</v>
      </c>
      <c r="C5401">
        <v>82</v>
      </c>
      <c r="D5401">
        <v>2</v>
      </c>
      <c r="E5401">
        <v>4</v>
      </c>
      <c r="F5401" t="s">
        <v>327</v>
      </c>
      <c r="G5401" t="s">
        <v>6248</v>
      </c>
      <c r="H5401">
        <v>7</v>
      </c>
      <c r="I5401">
        <v>900001</v>
      </c>
      <c r="J5401">
        <v>1105</v>
      </c>
      <c r="K5401" t="s">
        <v>7377</v>
      </c>
      <c r="L5401">
        <v>0</v>
      </c>
      <c r="M5401" t="s">
        <v>5520</v>
      </c>
      <c r="N5401">
        <v>334618.09999999998</v>
      </c>
      <c r="O5401">
        <v>203664.5</v>
      </c>
      <c r="P5401">
        <v>0</v>
      </c>
      <c r="Q5401">
        <v>175000</v>
      </c>
      <c r="R5401">
        <v>0</v>
      </c>
      <c r="S5401">
        <v>363282.6</v>
      </c>
    </row>
    <row r="5402" spans="1:19" x14ac:dyDescent="0.35">
      <c r="A5402">
        <v>2024</v>
      </c>
      <c r="B5402" t="s">
        <v>5715</v>
      </c>
      <c r="C5402">
        <v>37</v>
      </c>
      <c r="D5402">
        <v>2</v>
      </c>
      <c r="E5402">
        <v>2</v>
      </c>
      <c r="F5402" t="s">
        <v>651</v>
      </c>
      <c r="G5402" t="s">
        <v>6002</v>
      </c>
      <c r="H5402">
        <v>7</v>
      </c>
      <c r="I5402">
        <v>900004</v>
      </c>
      <c r="J5402">
        <v>1105</v>
      </c>
      <c r="K5402" t="s">
        <v>7379</v>
      </c>
      <c r="L5402">
        <v>0</v>
      </c>
      <c r="M5402" t="s">
        <v>5520</v>
      </c>
      <c r="N5402">
        <v>0</v>
      </c>
      <c r="O5402">
        <v>217099.17</v>
      </c>
      <c r="P5402">
        <v>0</v>
      </c>
      <c r="Q5402">
        <v>117463.63</v>
      </c>
      <c r="R5402">
        <v>0</v>
      </c>
      <c r="S5402">
        <v>99635.54</v>
      </c>
    </row>
    <row r="5403" spans="1:19" x14ac:dyDescent="0.35">
      <c r="A5403">
        <v>2024</v>
      </c>
      <c r="B5403" t="s">
        <v>6113</v>
      </c>
      <c r="C5403">
        <v>82</v>
      </c>
      <c r="D5403">
        <v>2</v>
      </c>
      <c r="E5403">
        <v>2</v>
      </c>
      <c r="F5403" t="s">
        <v>391</v>
      </c>
      <c r="G5403" t="s">
        <v>6114</v>
      </c>
      <c r="H5403">
        <v>7</v>
      </c>
      <c r="I5403">
        <v>102087</v>
      </c>
      <c r="J5403">
        <v>102087</v>
      </c>
      <c r="K5403" t="s">
        <v>7379</v>
      </c>
      <c r="L5403">
        <v>0</v>
      </c>
      <c r="M5403" t="s">
        <v>5520</v>
      </c>
      <c r="N5403">
        <v>399655.19</v>
      </c>
      <c r="O5403">
        <v>1383666.7</v>
      </c>
      <c r="P5403">
        <v>0</v>
      </c>
      <c r="Q5403">
        <v>1300000</v>
      </c>
      <c r="R5403">
        <v>0</v>
      </c>
      <c r="S5403">
        <v>483321.89</v>
      </c>
    </row>
    <row r="5404" spans="1:19" x14ac:dyDescent="0.35">
      <c r="A5404">
        <v>2024</v>
      </c>
      <c r="B5404" t="s">
        <v>5688</v>
      </c>
      <c r="C5404">
        <v>87</v>
      </c>
      <c r="D5404">
        <v>2</v>
      </c>
      <c r="E5404">
        <v>10</v>
      </c>
      <c r="F5404" t="s">
        <v>849</v>
      </c>
      <c r="G5404" t="s">
        <v>7104</v>
      </c>
      <c r="H5404">
        <v>7</v>
      </c>
      <c r="I5404">
        <v>102087</v>
      </c>
      <c r="J5404">
        <v>102087</v>
      </c>
      <c r="K5404" t="s">
        <v>7379</v>
      </c>
      <c r="L5404">
        <v>0</v>
      </c>
      <c r="M5404" t="s">
        <v>5520</v>
      </c>
      <c r="N5404">
        <v>23283.599999999999</v>
      </c>
      <c r="O5404">
        <v>67741.78</v>
      </c>
      <c r="P5404">
        <v>0</v>
      </c>
      <c r="Q5404">
        <v>35588.25</v>
      </c>
      <c r="R5404">
        <v>0</v>
      </c>
      <c r="S5404">
        <v>55437.13</v>
      </c>
    </row>
    <row r="5405" spans="1:19" x14ac:dyDescent="0.35">
      <c r="A5405">
        <v>2024</v>
      </c>
      <c r="B5405" t="s">
        <v>5964</v>
      </c>
      <c r="C5405">
        <v>26</v>
      </c>
      <c r="D5405">
        <v>2</v>
      </c>
      <c r="E5405">
        <v>6</v>
      </c>
      <c r="F5405" t="s">
        <v>533</v>
      </c>
      <c r="G5405" t="s">
        <v>5965</v>
      </c>
      <c r="H5405">
        <v>7</v>
      </c>
      <c r="I5405">
        <v>102087</v>
      </c>
      <c r="J5405">
        <v>1111</v>
      </c>
      <c r="K5405" t="s">
        <v>7380</v>
      </c>
      <c r="L5405">
        <v>0</v>
      </c>
      <c r="M5405" t="s">
        <v>5520</v>
      </c>
      <c r="N5405">
        <v>0</v>
      </c>
      <c r="O5405">
        <v>3761222.4</v>
      </c>
      <c r="P5405">
        <v>0</v>
      </c>
      <c r="Q5405">
        <v>2324571.7200000002</v>
      </c>
      <c r="R5405">
        <v>0</v>
      </c>
      <c r="S5405">
        <v>1436650.68</v>
      </c>
    </row>
    <row r="5406" spans="1:19" x14ac:dyDescent="0.35">
      <c r="A5406">
        <v>2024</v>
      </c>
      <c r="B5406" t="s">
        <v>5663</v>
      </c>
      <c r="C5406">
        <v>1</v>
      </c>
      <c r="D5406">
        <v>2</v>
      </c>
      <c r="E5406">
        <v>5</v>
      </c>
      <c r="F5406" t="s">
        <v>258</v>
      </c>
      <c r="G5406" t="s">
        <v>5893</v>
      </c>
      <c r="H5406">
        <v>7</v>
      </c>
      <c r="I5406">
        <v>101008</v>
      </c>
      <c r="J5406">
        <v>101</v>
      </c>
      <c r="K5406" t="s">
        <v>7381</v>
      </c>
      <c r="L5406">
        <v>0</v>
      </c>
      <c r="M5406" t="s">
        <v>5520</v>
      </c>
      <c r="N5406">
        <v>105157.44</v>
      </c>
      <c r="O5406">
        <v>0</v>
      </c>
      <c r="P5406">
        <v>0</v>
      </c>
      <c r="Q5406">
        <v>0</v>
      </c>
      <c r="R5406">
        <v>0</v>
      </c>
      <c r="S5406">
        <v>105157.44</v>
      </c>
    </row>
    <row r="5407" spans="1:19" x14ac:dyDescent="0.35">
      <c r="A5407">
        <v>2024</v>
      </c>
      <c r="B5407" t="s">
        <v>5663</v>
      </c>
      <c r="C5407">
        <v>1</v>
      </c>
      <c r="D5407">
        <v>2</v>
      </c>
      <c r="E5407">
        <v>10</v>
      </c>
      <c r="F5407" t="s">
        <v>278</v>
      </c>
      <c r="G5407" t="s">
        <v>5895</v>
      </c>
      <c r="H5407">
        <v>7</v>
      </c>
      <c r="I5407">
        <v>101008</v>
      </c>
      <c r="J5407">
        <v>101</v>
      </c>
      <c r="K5407" t="s">
        <v>7381</v>
      </c>
      <c r="L5407">
        <v>0</v>
      </c>
      <c r="M5407" t="s">
        <v>5520</v>
      </c>
      <c r="N5407">
        <v>39539.61</v>
      </c>
      <c r="O5407">
        <v>56675.82</v>
      </c>
      <c r="P5407">
        <v>0</v>
      </c>
      <c r="Q5407">
        <v>38721.06</v>
      </c>
      <c r="R5407">
        <v>0</v>
      </c>
      <c r="S5407">
        <v>57494.37</v>
      </c>
    </row>
    <row r="5408" spans="1:19" x14ac:dyDescent="0.35">
      <c r="A5408">
        <v>2024</v>
      </c>
      <c r="B5408" t="s">
        <v>5663</v>
      </c>
      <c r="C5408">
        <v>1</v>
      </c>
      <c r="D5408">
        <v>2</v>
      </c>
      <c r="E5408">
        <v>12</v>
      </c>
      <c r="F5408" t="s">
        <v>125</v>
      </c>
      <c r="G5408" t="s">
        <v>5700</v>
      </c>
      <c r="H5408">
        <v>7</v>
      </c>
      <c r="I5408">
        <v>101008</v>
      </c>
      <c r="J5408">
        <v>101</v>
      </c>
      <c r="K5408" t="s">
        <v>7381</v>
      </c>
      <c r="L5408">
        <v>0</v>
      </c>
      <c r="M5408" t="s">
        <v>5520</v>
      </c>
      <c r="N5408">
        <v>105044.88</v>
      </c>
      <c r="O5408">
        <v>53261.56</v>
      </c>
      <c r="P5408">
        <v>0</v>
      </c>
      <c r="Q5408">
        <v>41537.269999999997</v>
      </c>
      <c r="R5408">
        <v>0</v>
      </c>
      <c r="S5408">
        <v>116769.17</v>
      </c>
    </row>
    <row r="5409" spans="1:19" x14ac:dyDescent="0.35">
      <c r="A5409">
        <v>2024</v>
      </c>
      <c r="B5409" t="s">
        <v>5523</v>
      </c>
      <c r="C5409">
        <v>2</v>
      </c>
      <c r="D5409">
        <v>2</v>
      </c>
      <c r="E5409">
        <v>3</v>
      </c>
      <c r="F5409" t="s">
        <v>294</v>
      </c>
      <c r="G5409" t="s">
        <v>5606</v>
      </c>
      <c r="H5409">
        <v>7</v>
      </c>
      <c r="I5409">
        <v>101008</v>
      </c>
      <c r="J5409">
        <v>101</v>
      </c>
      <c r="K5409" t="s">
        <v>7381</v>
      </c>
      <c r="L5409">
        <v>0</v>
      </c>
      <c r="M5409" t="s">
        <v>5520</v>
      </c>
      <c r="N5409">
        <v>1105158.1499999999</v>
      </c>
      <c r="O5409">
        <v>0</v>
      </c>
      <c r="P5409">
        <v>0</v>
      </c>
      <c r="Q5409">
        <v>0</v>
      </c>
      <c r="R5409">
        <v>0</v>
      </c>
      <c r="S5409">
        <v>1105158.1499999999</v>
      </c>
    </row>
    <row r="5410" spans="1:19" x14ac:dyDescent="0.35">
      <c r="A5410">
        <v>2024</v>
      </c>
      <c r="B5410" t="s">
        <v>5523</v>
      </c>
      <c r="C5410">
        <v>2</v>
      </c>
      <c r="D5410">
        <v>2</v>
      </c>
      <c r="E5410">
        <v>4</v>
      </c>
      <c r="F5410" t="s">
        <v>297</v>
      </c>
      <c r="G5410" t="s">
        <v>5897</v>
      </c>
      <c r="H5410">
        <v>7</v>
      </c>
      <c r="I5410">
        <v>101008</v>
      </c>
      <c r="J5410">
        <v>101</v>
      </c>
      <c r="K5410" t="s">
        <v>7381</v>
      </c>
      <c r="L5410">
        <v>0</v>
      </c>
      <c r="M5410" t="s">
        <v>5520</v>
      </c>
      <c r="N5410">
        <v>94861.63</v>
      </c>
      <c r="O5410">
        <v>29979.03</v>
      </c>
      <c r="P5410">
        <v>0</v>
      </c>
      <c r="Q5410">
        <v>8617.77</v>
      </c>
      <c r="R5410">
        <v>0</v>
      </c>
      <c r="S5410">
        <v>116222.89</v>
      </c>
    </row>
    <row r="5411" spans="1:19" x14ac:dyDescent="0.35">
      <c r="A5411">
        <v>2024</v>
      </c>
      <c r="B5411" t="s">
        <v>5523</v>
      </c>
      <c r="C5411">
        <v>2</v>
      </c>
      <c r="D5411">
        <v>2</v>
      </c>
      <c r="E5411">
        <v>9</v>
      </c>
      <c r="F5411" t="s">
        <v>311</v>
      </c>
      <c r="G5411" t="s">
        <v>5900</v>
      </c>
      <c r="H5411">
        <v>7</v>
      </c>
      <c r="I5411">
        <v>101008</v>
      </c>
      <c r="J5411">
        <v>101</v>
      </c>
      <c r="K5411" t="s">
        <v>7381</v>
      </c>
      <c r="L5411">
        <v>0</v>
      </c>
      <c r="M5411" t="s">
        <v>5520</v>
      </c>
      <c r="N5411">
        <v>45261.43</v>
      </c>
      <c r="O5411">
        <v>28616.74</v>
      </c>
      <c r="P5411">
        <v>0</v>
      </c>
      <c r="Q5411">
        <v>24078.6</v>
      </c>
      <c r="R5411">
        <v>0</v>
      </c>
      <c r="S5411">
        <v>49799.57</v>
      </c>
    </row>
    <row r="5412" spans="1:19" x14ac:dyDescent="0.35">
      <c r="A5412">
        <v>2024</v>
      </c>
      <c r="B5412" t="s">
        <v>5523</v>
      </c>
      <c r="C5412">
        <v>2</v>
      </c>
      <c r="D5412">
        <v>2</v>
      </c>
      <c r="E5412">
        <v>13</v>
      </c>
      <c r="F5412" t="s">
        <v>262</v>
      </c>
      <c r="G5412" t="s">
        <v>5902</v>
      </c>
      <c r="H5412">
        <v>7</v>
      </c>
      <c r="I5412">
        <v>101008</v>
      </c>
      <c r="J5412">
        <v>101</v>
      </c>
      <c r="K5412" t="s">
        <v>7381</v>
      </c>
      <c r="L5412">
        <v>0</v>
      </c>
      <c r="M5412" t="s">
        <v>5520</v>
      </c>
      <c r="N5412">
        <v>78296.73</v>
      </c>
      <c r="O5412">
        <v>51504.53</v>
      </c>
      <c r="P5412">
        <v>0</v>
      </c>
      <c r="Q5412">
        <v>30235.8</v>
      </c>
      <c r="R5412">
        <v>0</v>
      </c>
      <c r="S5412">
        <v>99565.46</v>
      </c>
    </row>
    <row r="5413" spans="1:19" x14ac:dyDescent="0.35">
      <c r="A5413">
        <v>2024</v>
      </c>
      <c r="B5413" t="s">
        <v>5523</v>
      </c>
      <c r="C5413">
        <v>2</v>
      </c>
      <c r="D5413">
        <v>2</v>
      </c>
      <c r="E5413">
        <v>14</v>
      </c>
      <c r="F5413" t="s">
        <v>327</v>
      </c>
      <c r="G5413" t="s">
        <v>6364</v>
      </c>
      <c r="H5413">
        <v>7</v>
      </c>
      <c r="I5413">
        <v>101008</v>
      </c>
      <c r="J5413">
        <v>101</v>
      </c>
      <c r="K5413" t="s">
        <v>7381</v>
      </c>
      <c r="L5413">
        <v>0</v>
      </c>
      <c r="M5413" t="s">
        <v>5520</v>
      </c>
      <c r="N5413">
        <v>500975.77</v>
      </c>
      <c r="O5413">
        <v>595300.55000000005</v>
      </c>
      <c r="P5413">
        <v>0</v>
      </c>
      <c r="Q5413">
        <v>342941.42</v>
      </c>
      <c r="R5413">
        <v>0</v>
      </c>
      <c r="S5413">
        <v>753334.9</v>
      </c>
    </row>
    <row r="5414" spans="1:19" x14ac:dyDescent="0.35">
      <c r="A5414">
        <v>2024</v>
      </c>
      <c r="B5414" t="s">
        <v>5523</v>
      </c>
      <c r="C5414">
        <v>2</v>
      </c>
      <c r="D5414">
        <v>2</v>
      </c>
      <c r="E5414">
        <v>17</v>
      </c>
      <c r="F5414" t="s">
        <v>340</v>
      </c>
      <c r="G5414" t="s">
        <v>5608</v>
      </c>
      <c r="H5414">
        <v>7</v>
      </c>
      <c r="I5414">
        <v>101008</v>
      </c>
      <c r="J5414">
        <v>101</v>
      </c>
      <c r="K5414" t="s">
        <v>7381</v>
      </c>
      <c r="L5414">
        <v>0</v>
      </c>
      <c r="M5414" t="s">
        <v>5520</v>
      </c>
      <c r="N5414">
        <v>228751.82</v>
      </c>
      <c r="O5414">
        <v>134163.99</v>
      </c>
      <c r="P5414">
        <v>0</v>
      </c>
      <c r="Q5414">
        <v>63493.59</v>
      </c>
      <c r="R5414">
        <v>0</v>
      </c>
      <c r="S5414">
        <v>299422.21999999997</v>
      </c>
    </row>
    <row r="5415" spans="1:19" x14ac:dyDescent="0.35">
      <c r="A5415">
        <v>2024</v>
      </c>
      <c r="B5415" t="s">
        <v>5523</v>
      </c>
      <c r="C5415">
        <v>2</v>
      </c>
      <c r="D5415">
        <v>2</v>
      </c>
      <c r="E5415">
        <v>18</v>
      </c>
      <c r="F5415" t="s">
        <v>344</v>
      </c>
      <c r="G5415" t="s">
        <v>6168</v>
      </c>
      <c r="H5415">
        <v>7</v>
      </c>
      <c r="I5415">
        <v>101008</v>
      </c>
      <c r="J5415">
        <v>101</v>
      </c>
      <c r="K5415" t="s">
        <v>7381</v>
      </c>
      <c r="L5415">
        <v>0</v>
      </c>
      <c r="M5415" t="s">
        <v>5520</v>
      </c>
      <c r="N5415">
        <v>1752097.2</v>
      </c>
      <c r="O5415">
        <v>636628.15</v>
      </c>
      <c r="P5415">
        <v>0</v>
      </c>
      <c r="Q5415">
        <v>252518.14</v>
      </c>
      <c r="R5415">
        <v>0</v>
      </c>
      <c r="S5415">
        <v>2136207.21</v>
      </c>
    </row>
    <row r="5416" spans="1:19" x14ac:dyDescent="0.35">
      <c r="A5416">
        <v>2024</v>
      </c>
      <c r="B5416" t="s">
        <v>5523</v>
      </c>
      <c r="C5416">
        <v>2</v>
      </c>
      <c r="D5416">
        <v>2</v>
      </c>
      <c r="E5416">
        <v>19</v>
      </c>
      <c r="F5416" t="s">
        <v>125</v>
      </c>
      <c r="G5416" t="s">
        <v>6169</v>
      </c>
      <c r="H5416">
        <v>7</v>
      </c>
      <c r="I5416">
        <v>101008</v>
      </c>
      <c r="J5416">
        <v>101</v>
      </c>
      <c r="K5416" t="s">
        <v>7381</v>
      </c>
      <c r="L5416">
        <v>0</v>
      </c>
      <c r="M5416" t="s">
        <v>5520</v>
      </c>
      <c r="N5416">
        <v>109122.44</v>
      </c>
      <c r="O5416">
        <v>184982.97</v>
      </c>
      <c r="P5416">
        <v>0</v>
      </c>
      <c r="Q5416">
        <v>167805.11</v>
      </c>
      <c r="R5416">
        <v>0</v>
      </c>
      <c r="S5416">
        <v>126300.3</v>
      </c>
    </row>
    <row r="5417" spans="1:19" x14ac:dyDescent="0.35">
      <c r="A5417">
        <v>2024</v>
      </c>
      <c r="B5417" t="s">
        <v>5702</v>
      </c>
      <c r="C5417">
        <v>3</v>
      </c>
      <c r="D5417">
        <v>2</v>
      </c>
      <c r="E5417">
        <v>2</v>
      </c>
      <c r="F5417" t="s">
        <v>357</v>
      </c>
      <c r="G5417" t="s">
        <v>6410</v>
      </c>
      <c r="H5417">
        <v>7</v>
      </c>
      <c r="I5417">
        <v>101008</v>
      </c>
      <c r="J5417">
        <v>101</v>
      </c>
      <c r="K5417" t="s">
        <v>7381</v>
      </c>
      <c r="L5417">
        <v>0</v>
      </c>
      <c r="M5417" t="s">
        <v>5520</v>
      </c>
      <c r="N5417">
        <v>68428.350000000006</v>
      </c>
      <c r="O5417">
        <v>68357.75</v>
      </c>
      <c r="P5417">
        <v>0</v>
      </c>
      <c r="Q5417">
        <v>36886.720000000001</v>
      </c>
      <c r="R5417">
        <v>0</v>
      </c>
      <c r="S5417">
        <v>99899.38</v>
      </c>
    </row>
    <row r="5418" spans="1:19" x14ac:dyDescent="0.35">
      <c r="A5418">
        <v>2024</v>
      </c>
      <c r="B5418" t="s">
        <v>5702</v>
      </c>
      <c r="C5418">
        <v>3</v>
      </c>
      <c r="D5418">
        <v>2</v>
      </c>
      <c r="E5418">
        <v>3</v>
      </c>
      <c r="F5418" t="s">
        <v>360</v>
      </c>
      <c r="G5418" t="s">
        <v>5703</v>
      </c>
      <c r="H5418">
        <v>7</v>
      </c>
      <c r="I5418">
        <v>101008</v>
      </c>
      <c r="J5418">
        <v>101</v>
      </c>
      <c r="K5418" t="s">
        <v>7381</v>
      </c>
      <c r="L5418">
        <v>0</v>
      </c>
      <c r="M5418" t="s">
        <v>5520</v>
      </c>
      <c r="N5418">
        <v>250130.01</v>
      </c>
      <c r="O5418">
        <v>1074378.7</v>
      </c>
      <c r="P5418">
        <v>0</v>
      </c>
      <c r="Q5418">
        <v>809961.64</v>
      </c>
      <c r="R5418">
        <v>0</v>
      </c>
      <c r="S5418">
        <v>514547.07</v>
      </c>
    </row>
    <row r="5419" spans="1:19" x14ac:dyDescent="0.35">
      <c r="A5419">
        <v>2024</v>
      </c>
      <c r="B5419" t="s">
        <v>5702</v>
      </c>
      <c r="C5419">
        <v>3</v>
      </c>
      <c r="D5419">
        <v>2</v>
      </c>
      <c r="E5419">
        <v>6</v>
      </c>
      <c r="F5419" t="s">
        <v>369</v>
      </c>
      <c r="G5419" t="s">
        <v>6170</v>
      </c>
      <c r="H5419">
        <v>7</v>
      </c>
      <c r="I5419">
        <v>101008</v>
      </c>
      <c r="J5419">
        <v>101</v>
      </c>
      <c r="K5419" t="s">
        <v>7381</v>
      </c>
      <c r="L5419">
        <v>0</v>
      </c>
      <c r="M5419" t="s">
        <v>5520</v>
      </c>
      <c r="N5419">
        <v>27331.13</v>
      </c>
      <c r="O5419">
        <v>571380.77</v>
      </c>
      <c r="P5419">
        <v>0</v>
      </c>
      <c r="Q5419">
        <v>57755.05</v>
      </c>
      <c r="R5419">
        <v>0</v>
      </c>
      <c r="S5419">
        <v>540956.85</v>
      </c>
    </row>
    <row r="5420" spans="1:19" x14ac:dyDescent="0.35">
      <c r="A5420">
        <v>2024</v>
      </c>
      <c r="B5420" t="s">
        <v>5702</v>
      </c>
      <c r="C5420">
        <v>3</v>
      </c>
      <c r="D5420">
        <v>2</v>
      </c>
      <c r="E5420">
        <v>9</v>
      </c>
      <c r="F5420" t="s">
        <v>377</v>
      </c>
      <c r="G5420" t="s">
        <v>6484</v>
      </c>
      <c r="H5420">
        <v>7</v>
      </c>
      <c r="I5420">
        <v>101008</v>
      </c>
      <c r="J5420">
        <v>101008</v>
      </c>
      <c r="K5420" t="s">
        <v>7382</v>
      </c>
      <c r="L5420">
        <v>0</v>
      </c>
      <c r="M5420" t="s">
        <v>5520</v>
      </c>
      <c r="N5420">
        <v>172993.31</v>
      </c>
      <c r="O5420">
        <v>0</v>
      </c>
      <c r="P5420">
        <v>0</v>
      </c>
      <c r="Q5420">
        <v>0</v>
      </c>
      <c r="R5420">
        <v>0</v>
      </c>
      <c r="S5420">
        <v>172993.31</v>
      </c>
    </row>
    <row r="5421" spans="1:19" x14ac:dyDescent="0.35">
      <c r="A5421">
        <v>2024</v>
      </c>
      <c r="B5421" t="s">
        <v>5702</v>
      </c>
      <c r="C5421">
        <v>3</v>
      </c>
      <c r="D5421">
        <v>2</v>
      </c>
      <c r="E5421">
        <v>12</v>
      </c>
      <c r="F5421" t="s">
        <v>351</v>
      </c>
      <c r="G5421" t="s">
        <v>5866</v>
      </c>
      <c r="H5421">
        <v>7</v>
      </c>
      <c r="I5421">
        <v>101008</v>
      </c>
      <c r="J5421">
        <v>101</v>
      </c>
      <c r="K5421" t="s">
        <v>7381</v>
      </c>
      <c r="L5421">
        <v>0</v>
      </c>
      <c r="M5421" t="s">
        <v>5520</v>
      </c>
      <c r="N5421">
        <v>484936.76</v>
      </c>
      <c r="O5421">
        <v>176027.51999999999</v>
      </c>
      <c r="P5421">
        <v>0</v>
      </c>
      <c r="Q5421">
        <v>83014.87</v>
      </c>
      <c r="R5421">
        <v>0</v>
      </c>
      <c r="S5421">
        <v>577949.41</v>
      </c>
    </row>
    <row r="5422" spans="1:19" x14ac:dyDescent="0.35">
      <c r="A5422">
        <v>2024</v>
      </c>
      <c r="B5422" t="s">
        <v>5704</v>
      </c>
      <c r="C5422">
        <v>5</v>
      </c>
      <c r="D5422">
        <v>2</v>
      </c>
      <c r="E5422">
        <v>3</v>
      </c>
      <c r="F5422" t="s">
        <v>424</v>
      </c>
      <c r="G5422" t="s">
        <v>5705</v>
      </c>
      <c r="H5422">
        <v>7</v>
      </c>
      <c r="I5422">
        <v>101008</v>
      </c>
      <c r="J5422">
        <v>101</v>
      </c>
      <c r="K5422" t="s">
        <v>7381</v>
      </c>
      <c r="L5422">
        <v>0</v>
      </c>
      <c r="M5422" t="s">
        <v>5520</v>
      </c>
      <c r="N5422">
        <v>590722.47</v>
      </c>
      <c r="O5422">
        <v>83629.570000000007</v>
      </c>
      <c r="P5422">
        <v>0</v>
      </c>
      <c r="Q5422">
        <v>82741.63</v>
      </c>
      <c r="R5422">
        <v>0</v>
      </c>
      <c r="S5422">
        <v>591610.41</v>
      </c>
    </row>
    <row r="5423" spans="1:19" x14ac:dyDescent="0.35">
      <c r="A5423">
        <v>2024</v>
      </c>
      <c r="B5423" t="s">
        <v>5704</v>
      </c>
      <c r="C5423">
        <v>5</v>
      </c>
      <c r="D5423">
        <v>2</v>
      </c>
      <c r="E5423">
        <v>4</v>
      </c>
      <c r="F5423" t="s">
        <v>125</v>
      </c>
      <c r="G5423" t="s">
        <v>6412</v>
      </c>
      <c r="H5423">
        <v>7</v>
      </c>
      <c r="I5423">
        <v>101008</v>
      </c>
      <c r="J5423">
        <v>101</v>
      </c>
      <c r="K5423" t="s">
        <v>7381</v>
      </c>
      <c r="L5423">
        <v>0</v>
      </c>
      <c r="M5423" t="s">
        <v>5520</v>
      </c>
      <c r="N5423">
        <v>42144.6</v>
      </c>
      <c r="O5423">
        <v>30360.1</v>
      </c>
      <c r="P5423">
        <v>0</v>
      </c>
      <c r="Q5423">
        <v>41374.71</v>
      </c>
      <c r="R5423">
        <v>0</v>
      </c>
      <c r="S5423">
        <v>31129.99</v>
      </c>
    </row>
    <row r="5424" spans="1:19" x14ac:dyDescent="0.35">
      <c r="A5424">
        <v>2024</v>
      </c>
      <c r="B5424" t="s">
        <v>5736</v>
      </c>
      <c r="C5424">
        <v>6</v>
      </c>
      <c r="D5424">
        <v>2</v>
      </c>
      <c r="E5424">
        <v>1</v>
      </c>
      <c r="F5424" t="s">
        <v>391</v>
      </c>
      <c r="G5424" t="s">
        <v>6292</v>
      </c>
      <c r="H5424">
        <v>7</v>
      </c>
      <c r="I5424">
        <v>101008</v>
      </c>
      <c r="J5424">
        <v>101</v>
      </c>
      <c r="K5424" t="s">
        <v>7381</v>
      </c>
      <c r="L5424">
        <v>0</v>
      </c>
      <c r="M5424" t="s">
        <v>5520</v>
      </c>
      <c r="N5424">
        <v>399638.62</v>
      </c>
      <c r="O5424">
        <v>333233.02</v>
      </c>
      <c r="P5424">
        <v>0</v>
      </c>
      <c r="Q5424">
        <v>266029.51</v>
      </c>
      <c r="R5424">
        <v>0</v>
      </c>
      <c r="S5424">
        <v>466842.13</v>
      </c>
    </row>
    <row r="5425" spans="1:19" x14ac:dyDescent="0.35">
      <c r="A5425">
        <v>2024</v>
      </c>
      <c r="B5425" t="s">
        <v>5736</v>
      </c>
      <c r="C5425">
        <v>6</v>
      </c>
      <c r="D5425">
        <v>2</v>
      </c>
      <c r="E5425">
        <v>7</v>
      </c>
      <c r="F5425" t="s">
        <v>314</v>
      </c>
      <c r="G5425" t="s">
        <v>6728</v>
      </c>
      <c r="H5425">
        <v>7</v>
      </c>
      <c r="I5425">
        <v>101008</v>
      </c>
      <c r="J5425">
        <v>101</v>
      </c>
      <c r="K5425" t="s">
        <v>7381</v>
      </c>
      <c r="L5425">
        <v>0</v>
      </c>
      <c r="M5425" t="s">
        <v>5520</v>
      </c>
      <c r="N5425">
        <v>83622.91</v>
      </c>
      <c r="O5425">
        <v>39497.03</v>
      </c>
      <c r="P5425">
        <v>0</v>
      </c>
      <c r="Q5425">
        <v>29241.7</v>
      </c>
      <c r="R5425">
        <v>0</v>
      </c>
      <c r="S5425">
        <v>93878.24</v>
      </c>
    </row>
    <row r="5426" spans="1:19" x14ac:dyDescent="0.35">
      <c r="A5426">
        <v>2024</v>
      </c>
      <c r="B5426" t="s">
        <v>5736</v>
      </c>
      <c r="C5426">
        <v>6</v>
      </c>
      <c r="D5426">
        <v>2</v>
      </c>
      <c r="E5426">
        <v>12</v>
      </c>
      <c r="F5426" t="s">
        <v>447</v>
      </c>
      <c r="G5426" t="s">
        <v>6729</v>
      </c>
      <c r="H5426">
        <v>7</v>
      </c>
      <c r="I5426">
        <v>101008</v>
      </c>
      <c r="J5426">
        <v>101</v>
      </c>
      <c r="K5426" t="s">
        <v>7381</v>
      </c>
      <c r="L5426">
        <v>0</v>
      </c>
      <c r="M5426" t="s">
        <v>5520</v>
      </c>
      <c r="N5426">
        <v>192581.67</v>
      </c>
      <c r="O5426">
        <v>351569.4</v>
      </c>
      <c r="P5426">
        <v>0</v>
      </c>
      <c r="Q5426">
        <v>78216.44</v>
      </c>
      <c r="R5426">
        <v>0</v>
      </c>
      <c r="S5426">
        <v>465934.63</v>
      </c>
    </row>
    <row r="5427" spans="1:19" x14ac:dyDescent="0.35">
      <c r="A5427">
        <v>2024</v>
      </c>
      <c r="B5427" t="s">
        <v>5910</v>
      </c>
      <c r="C5427">
        <v>7</v>
      </c>
      <c r="D5427">
        <v>2</v>
      </c>
      <c r="E5427">
        <v>1</v>
      </c>
      <c r="F5427" t="s">
        <v>450</v>
      </c>
      <c r="G5427" t="s">
        <v>5911</v>
      </c>
      <c r="H5427">
        <v>7</v>
      </c>
      <c r="I5427">
        <v>101008</v>
      </c>
      <c r="J5427">
        <v>101008</v>
      </c>
      <c r="K5427" t="s">
        <v>7382</v>
      </c>
      <c r="L5427">
        <v>0</v>
      </c>
      <c r="M5427" t="s">
        <v>5520</v>
      </c>
      <c r="N5427">
        <v>200570.64</v>
      </c>
      <c r="O5427">
        <v>139832.15</v>
      </c>
      <c r="P5427">
        <v>0</v>
      </c>
      <c r="Q5427">
        <v>57693.07</v>
      </c>
      <c r="R5427">
        <v>0</v>
      </c>
      <c r="S5427">
        <v>282709.71999999997</v>
      </c>
    </row>
    <row r="5428" spans="1:19" x14ac:dyDescent="0.35">
      <c r="A5428">
        <v>2024</v>
      </c>
      <c r="B5428" t="s">
        <v>5910</v>
      </c>
      <c r="C5428">
        <v>7</v>
      </c>
      <c r="D5428">
        <v>2</v>
      </c>
      <c r="E5428">
        <v>4</v>
      </c>
      <c r="F5428" t="s">
        <v>125</v>
      </c>
      <c r="G5428" t="s">
        <v>5913</v>
      </c>
      <c r="H5428">
        <v>7</v>
      </c>
      <c r="I5428">
        <v>101008</v>
      </c>
      <c r="J5428">
        <v>101</v>
      </c>
      <c r="K5428" t="s">
        <v>7381</v>
      </c>
      <c r="L5428">
        <v>0</v>
      </c>
      <c r="M5428" t="s">
        <v>5520</v>
      </c>
      <c r="N5428">
        <v>23203.43</v>
      </c>
      <c r="O5428">
        <v>95411.43</v>
      </c>
      <c r="P5428">
        <v>0</v>
      </c>
      <c r="Q5428">
        <v>33503.019999999997</v>
      </c>
      <c r="R5428">
        <v>0</v>
      </c>
      <c r="S5428">
        <v>85111.84</v>
      </c>
    </row>
    <row r="5429" spans="1:19" x14ac:dyDescent="0.35">
      <c r="A5429">
        <v>2024</v>
      </c>
      <c r="B5429" t="s">
        <v>5624</v>
      </c>
      <c r="C5429">
        <v>8</v>
      </c>
      <c r="D5429">
        <v>2</v>
      </c>
      <c r="E5429">
        <v>2</v>
      </c>
      <c r="F5429" t="s">
        <v>462</v>
      </c>
      <c r="G5429" t="s">
        <v>6174</v>
      </c>
      <c r="H5429">
        <v>7</v>
      </c>
      <c r="I5429">
        <v>101008</v>
      </c>
      <c r="J5429">
        <v>101</v>
      </c>
      <c r="K5429" t="s">
        <v>7381</v>
      </c>
      <c r="L5429">
        <v>0</v>
      </c>
      <c r="M5429" t="s">
        <v>5520</v>
      </c>
      <c r="N5429">
        <v>142011.72</v>
      </c>
      <c r="O5429">
        <v>147855.44</v>
      </c>
      <c r="P5429">
        <v>0</v>
      </c>
      <c r="Q5429">
        <v>55508.47</v>
      </c>
      <c r="R5429">
        <v>0</v>
      </c>
      <c r="S5429">
        <v>234358.69</v>
      </c>
    </row>
    <row r="5430" spans="1:19" x14ac:dyDescent="0.35">
      <c r="A5430">
        <v>2024</v>
      </c>
      <c r="B5430" t="s">
        <v>5624</v>
      </c>
      <c r="C5430">
        <v>8</v>
      </c>
      <c r="D5430">
        <v>2</v>
      </c>
      <c r="E5430">
        <v>5</v>
      </c>
      <c r="F5430" t="s">
        <v>470</v>
      </c>
      <c r="G5430" t="s">
        <v>5708</v>
      </c>
      <c r="H5430">
        <v>7</v>
      </c>
      <c r="I5430">
        <v>101008</v>
      </c>
      <c r="J5430">
        <v>101</v>
      </c>
      <c r="K5430" t="s">
        <v>7381</v>
      </c>
      <c r="L5430">
        <v>0</v>
      </c>
      <c r="M5430" t="s">
        <v>5520</v>
      </c>
      <c r="N5430">
        <v>152407.54999999999</v>
      </c>
      <c r="O5430">
        <v>102411.71</v>
      </c>
      <c r="P5430">
        <v>0</v>
      </c>
      <c r="Q5430">
        <v>32351.77</v>
      </c>
      <c r="R5430">
        <v>0</v>
      </c>
      <c r="S5430">
        <v>222467.49</v>
      </c>
    </row>
    <row r="5431" spans="1:19" x14ac:dyDescent="0.35">
      <c r="A5431">
        <v>2024</v>
      </c>
      <c r="B5431" t="s">
        <v>5624</v>
      </c>
      <c r="C5431">
        <v>8</v>
      </c>
      <c r="D5431">
        <v>2</v>
      </c>
      <c r="E5431">
        <v>7</v>
      </c>
      <c r="F5431" t="s">
        <v>300</v>
      </c>
      <c r="G5431" t="s">
        <v>6175</v>
      </c>
      <c r="H5431">
        <v>7</v>
      </c>
      <c r="I5431">
        <v>101008</v>
      </c>
      <c r="J5431">
        <v>101</v>
      </c>
      <c r="K5431" t="s">
        <v>7381</v>
      </c>
      <c r="L5431">
        <v>0</v>
      </c>
      <c r="M5431" t="s">
        <v>5520</v>
      </c>
      <c r="N5431">
        <v>166085.34</v>
      </c>
      <c r="O5431">
        <v>123685.63</v>
      </c>
      <c r="P5431">
        <v>0</v>
      </c>
      <c r="Q5431">
        <v>103497.18</v>
      </c>
      <c r="R5431">
        <v>0</v>
      </c>
      <c r="S5431">
        <v>186273.79</v>
      </c>
    </row>
    <row r="5432" spans="1:19" x14ac:dyDescent="0.35">
      <c r="A5432">
        <v>2024</v>
      </c>
      <c r="B5432" t="s">
        <v>5624</v>
      </c>
      <c r="C5432">
        <v>8</v>
      </c>
      <c r="D5432">
        <v>2</v>
      </c>
      <c r="E5432">
        <v>12</v>
      </c>
      <c r="F5432" t="s">
        <v>487</v>
      </c>
      <c r="G5432" t="s">
        <v>7005</v>
      </c>
      <c r="H5432">
        <v>7</v>
      </c>
      <c r="I5432">
        <v>101008</v>
      </c>
      <c r="J5432">
        <v>101</v>
      </c>
      <c r="K5432" t="s">
        <v>7381</v>
      </c>
      <c r="L5432">
        <v>0</v>
      </c>
      <c r="M5432" t="s">
        <v>5520</v>
      </c>
      <c r="N5432">
        <v>67072.320000000007</v>
      </c>
      <c r="O5432">
        <v>53165.45</v>
      </c>
      <c r="P5432">
        <v>0</v>
      </c>
      <c r="Q5432">
        <v>28980.62</v>
      </c>
      <c r="R5432">
        <v>0</v>
      </c>
      <c r="S5432">
        <v>91257.15</v>
      </c>
    </row>
    <row r="5433" spans="1:19" x14ac:dyDescent="0.35">
      <c r="A5433">
        <v>2024</v>
      </c>
      <c r="B5433" t="s">
        <v>5624</v>
      </c>
      <c r="C5433">
        <v>8</v>
      </c>
      <c r="D5433">
        <v>2</v>
      </c>
      <c r="E5433">
        <v>13</v>
      </c>
      <c r="F5433" t="s">
        <v>490</v>
      </c>
      <c r="G5433" t="s">
        <v>6730</v>
      </c>
      <c r="H5433">
        <v>7</v>
      </c>
      <c r="I5433">
        <v>101008</v>
      </c>
      <c r="J5433">
        <v>101</v>
      </c>
      <c r="K5433" t="s">
        <v>7381</v>
      </c>
      <c r="L5433">
        <v>0</v>
      </c>
      <c r="M5433" t="s">
        <v>5520</v>
      </c>
      <c r="N5433">
        <v>81386.02</v>
      </c>
      <c r="O5433">
        <v>42068.7</v>
      </c>
      <c r="P5433">
        <v>0</v>
      </c>
      <c r="Q5433">
        <v>33785.620000000003</v>
      </c>
      <c r="R5433">
        <v>0</v>
      </c>
      <c r="S5433">
        <v>89669.1</v>
      </c>
    </row>
    <row r="5434" spans="1:19" x14ac:dyDescent="0.35">
      <c r="A5434">
        <v>2024</v>
      </c>
      <c r="B5434" t="s">
        <v>5668</v>
      </c>
      <c r="C5434">
        <v>9</v>
      </c>
      <c r="D5434">
        <v>2</v>
      </c>
      <c r="E5434">
        <v>4</v>
      </c>
      <c r="F5434" t="s">
        <v>354</v>
      </c>
      <c r="G5434" t="s">
        <v>7064</v>
      </c>
      <c r="H5434">
        <v>7</v>
      </c>
      <c r="I5434">
        <v>101008</v>
      </c>
      <c r="J5434">
        <v>101</v>
      </c>
      <c r="K5434" t="s">
        <v>7381</v>
      </c>
      <c r="L5434">
        <v>0</v>
      </c>
      <c r="M5434" t="s">
        <v>5520</v>
      </c>
      <c r="N5434">
        <v>51436.46</v>
      </c>
      <c r="O5434">
        <v>3309.21</v>
      </c>
      <c r="P5434">
        <v>0</v>
      </c>
      <c r="Q5434">
        <v>31882.33</v>
      </c>
      <c r="R5434">
        <v>0</v>
      </c>
      <c r="S5434">
        <v>22863.34</v>
      </c>
    </row>
    <row r="5435" spans="1:19" x14ac:dyDescent="0.35">
      <c r="A5435">
        <v>2024</v>
      </c>
      <c r="B5435" t="s">
        <v>5668</v>
      </c>
      <c r="C5435">
        <v>9</v>
      </c>
      <c r="D5435">
        <v>2</v>
      </c>
      <c r="E5435">
        <v>14</v>
      </c>
      <c r="F5435" t="s">
        <v>125</v>
      </c>
      <c r="G5435" t="s">
        <v>6731</v>
      </c>
      <c r="H5435">
        <v>7</v>
      </c>
      <c r="I5435">
        <v>101008</v>
      </c>
      <c r="J5435">
        <v>101</v>
      </c>
      <c r="K5435" t="s">
        <v>7381</v>
      </c>
      <c r="L5435">
        <v>0</v>
      </c>
      <c r="M5435" t="s">
        <v>5520</v>
      </c>
      <c r="N5435">
        <v>121234.89</v>
      </c>
      <c r="O5435">
        <v>126892.59</v>
      </c>
      <c r="P5435">
        <v>0</v>
      </c>
      <c r="Q5435">
        <v>69198.66</v>
      </c>
      <c r="R5435">
        <v>0</v>
      </c>
      <c r="S5435">
        <v>178928.82</v>
      </c>
    </row>
    <row r="5436" spans="1:19" x14ac:dyDescent="0.35">
      <c r="A5436">
        <v>2024</v>
      </c>
      <c r="B5436" t="s">
        <v>5798</v>
      </c>
      <c r="C5436">
        <v>10</v>
      </c>
      <c r="D5436">
        <v>2</v>
      </c>
      <c r="E5436">
        <v>3</v>
      </c>
      <c r="F5436" t="s">
        <v>513</v>
      </c>
      <c r="G5436" t="s">
        <v>6329</v>
      </c>
      <c r="H5436">
        <v>7</v>
      </c>
      <c r="I5436">
        <v>101008</v>
      </c>
      <c r="J5436">
        <v>101</v>
      </c>
      <c r="K5436" t="s">
        <v>7381</v>
      </c>
      <c r="L5436">
        <v>0</v>
      </c>
      <c r="M5436" t="s">
        <v>5520</v>
      </c>
      <c r="N5436">
        <v>188218.08</v>
      </c>
      <c r="O5436">
        <v>173756.04</v>
      </c>
      <c r="P5436">
        <v>0</v>
      </c>
      <c r="Q5436">
        <v>177138.38</v>
      </c>
      <c r="R5436">
        <v>0</v>
      </c>
      <c r="S5436">
        <v>184835.74</v>
      </c>
    </row>
    <row r="5437" spans="1:19" x14ac:dyDescent="0.35">
      <c r="A5437">
        <v>2024</v>
      </c>
      <c r="B5437" t="s">
        <v>5798</v>
      </c>
      <c r="C5437">
        <v>10</v>
      </c>
      <c r="D5437">
        <v>2</v>
      </c>
      <c r="E5437">
        <v>4</v>
      </c>
      <c r="F5437" t="s">
        <v>514</v>
      </c>
      <c r="G5437" t="s">
        <v>6414</v>
      </c>
      <c r="H5437">
        <v>7</v>
      </c>
      <c r="I5437">
        <v>101008</v>
      </c>
      <c r="J5437">
        <v>101</v>
      </c>
      <c r="K5437" t="s">
        <v>7381</v>
      </c>
      <c r="L5437">
        <v>0</v>
      </c>
      <c r="M5437" t="s">
        <v>5520</v>
      </c>
      <c r="N5437">
        <v>881542.57</v>
      </c>
      <c r="O5437">
        <v>659813.65</v>
      </c>
      <c r="P5437">
        <v>0</v>
      </c>
      <c r="Q5437">
        <v>357024.6</v>
      </c>
      <c r="R5437">
        <v>0</v>
      </c>
      <c r="S5437">
        <v>1184331.6200000001</v>
      </c>
    </row>
    <row r="5438" spans="1:19" x14ac:dyDescent="0.35">
      <c r="A5438">
        <v>2024</v>
      </c>
      <c r="B5438" t="s">
        <v>5798</v>
      </c>
      <c r="C5438">
        <v>10</v>
      </c>
      <c r="D5438">
        <v>2</v>
      </c>
      <c r="E5438">
        <v>12</v>
      </c>
      <c r="F5438" t="s">
        <v>519</v>
      </c>
      <c r="G5438" t="s">
        <v>5926</v>
      </c>
      <c r="H5438">
        <v>7</v>
      </c>
      <c r="I5438">
        <v>101008</v>
      </c>
      <c r="J5438">
        <v>101</v>
      </c>
      <c r="K5438" t="s">
        <v>7381</v>
      </c>
      <c r="L5438">
        <v>0</v>
      </c>
      <c r="M5438" t="s">
        <v>5520</v>
      </c>
      <c r="N5438">
        <v>537374.09</v>
      </c>
      <c r="O5438">
        <v>158047.28</v>
      </c>
      <c r="P5438">
        <v>0</v>
      </c>
      <c r="Q5438">
        <v>86796.92</v>
      </c>
      <c r="R5438">
        <v>0</v>
      </c>
      <c r="S5438">
        <v>608624.44999999995</v>
      </c>
    </row>
    <row r="5439" spans="1:19" x14ac:dyDescent="0.35">
      <c r="A5439">
        <v>2024</v>
      </c>
      <c r="B5439" t="s">
        <v>5927</v>
      </c>
      <c r="C5439">
        <v>11</v>
      </c>
      <c r="D5439">
        <v>2</v>
      </c>
      <c r="E5439">
        <v>1</v>
      </c>
      <c r="F5439" t="s">
        <v>520</v>
      </c>
      <c r="G5439" t="s">
        <v>6732</v>
      </c>
      <c r="H5439">
        <v>7</v>
      </c>
      <c r="I5439">
        <v>101008</v>
      </c>
      <c r="J5439">
        <v>101</v>
      </c>
      <c r="K5439" t="s">
        <v>7381</v>
      </c>
      <c r="L5439">
        <v>0</v>
      </c>
      <c r="M5439" t="s">
        <v>5520</v>
      </c>
      <c r="N5439">
        <v>328394.86</v>
      </c>
      <c r="O5439">
        <v>127583.36</v>
      </c>
      <c r="P5439">
        <v>0</v>
      </c>
      <c r="Q5439">
        <v>103150.51</v>
      </c>
      <c r="R5439">
        <v>0</v>
      </c>
      <c r="S5439">
        <v>352827.71</v>
      </c>
    </row>
    <row r="5440" spans="1:19" x14ac:dyDescent="0.35">
      <c r="A5440">
        <v>2024</v>
      </c>
      <c r="B5440" t="s">
        <v>5671</v>
      </c>
      <c r="C5440">
        <v>12</v>
      </c>
      <c r="D5440">
        <v>2</v>
      </c>
      <c r="E5440">
        <v>2</v>
      </c>
      <c r="F5440" t="s">
        <v>526</v>
      </c>
      <c r="G5440" t="s">
        <v>7065</v>
      </c>
      <c r="H5440">
        <v>7</v>
      </c>
      <c r="I5440">
        <v>101008</v>
      </c>
      <c r="J5440">
        <v>101</v>
      </c>
      <c r="K5440" t="s">
        <v>7382</v>
      </c>
      <c r="L5440">
        <v>0</v>
      </c>
      <c r="M5440" t="s">
        <v>5520</v>
      </c>
      <c r="N5440">
        <v>182058.46</v>
      </c>
      <c r="O5440">
        <v>57417.49</v>
      </c>
      <c r="P5440">
        <v>0</v>
      </c>
      <c r="Q5440">
        <v>47114.81</v>
      </c>
      <c r="R5440">
        <v>0</v>
      </c>
      <c r="S5440">
        <v>192361.14</v>
      </c>
    </row>
    <row r="5441" spans="1:19" x14ac:dyDescent="0.35">
      <c r="A5441">
        <v>2024</v>
      </c>
      <c r="B5441" t="s">
        <v>5671</v>
      </c>
      <c r="C5441">
        <v>12</v>
      </c>
      <c r="D5441">
        <v>2</v>
      </c>
      <c r="E5441">
        <v>3</v>
      </c>
      <c r="F5441" t="s">
        <v>300</v>
      </c>
      <c r="G5441" t="s">
        <v>5930</v>
      </c>
      <c r="H5441">
        <v>7</v>
      </c>
      <c r="I5441">
        <v>101008</v>
      </c>
      <c r="J5441">
        <v>101</v>
      </c>
      <c r="K5441" t="s">
        <v>7381</v>
      </c>
      <c r="L5441">
        <v>0</v>
      </c>
      <c r="M5441" t="s">
        <v>5520</v>
      </c>
      <c r="N5441">
        <v>91637.16</v>
      </c>
      <c r="O5441">
        <v>55924.87</v>
      </c>
      <c r="P5441">
        <v>0</v>
      </c>
      <c r="Q5441">
        <v>42417.55</v>
      </c>
      <c r="R5441">
        <v>0</v>
      </c>
      <c r="S5441">
        <v>105144.48</v>
      </c>
    </row>
    <row r="5442" spans="1:19" x14ac:dyDescent="0.35">
      <c r="A5442">
        <v>2024</v>
      </c>
      <c r="B5442" t="s">
        <v>5671</v>
      </c>
      <c r="C5442">
        <v>12</v>
      </c>
      <c r="D5442">
        <v>2</v>
      </c>
      <c r="E5442">
        <v>6</v>
      </c>
      <c r="F5442" t="s">
        <v>311</v>
      </c>
      <c r="G5442" t="s">
        <v>5931</v>
      </c>
      <c r="H5442">
        <v>7</v>
      </c>
      <c r="I5442">
        <v>101008</v>
      </c>
      <c r="J5442">
        <v>101</v>
      </c>
      <c r="K5442" t="s">
        <v>7381</v>
      </c>
      <c r="L5442">
        <v>0</v>
      </c>
      <c r="M5442" t="s">
        <v>5520</v>
      </c>
      <c r="N5442">
        <v>158445.49</v>
      </c>
      <c r="O5442">
        <v>112958.12</v>
      </c>
      <c r="P5442">
        <v>0</v>
      </c>
      <c r="Q5442">
        <v>58239.5</v>
      </c>
      <c r="R5442">
        <v>0</v>
      </c>
      <c r="S5442">
        <v>213164.11</v>
      </c>
    </row>
    <row r="5443" spans="1:19" x14ac:dyDescent="0.35">
      <c r="A5443">
        <v>2024</v>
      </c>
      <c r="B5443" t="s">
        <v>5671</v>
      </c>
      <c r="C5443">
        <v>12</v>
      </c>
      <c r="D5443">
        <v>2</v>
      </c>
      <c r="E5443">
        <v>7</v>
      </c>
      <c r="F5443" t="s">
        <v>529</v>
      </c>
      <c r="G5443" t="s">
        <v>6416</v>
      </c>
      <c r="H5443">
        <v>7</v>
      </c>
      <c r="I5443">
        <v>101008</v>
      </c>
      <c r="J5443">
        <v>101</v>
      </c>
      <c r="K5443" t="s">
        <v>7381</v>
      </c>
      <c r="L5443">
        <v>0</v>
      </c>
      <c r="M5443" t="s">
        <v>5520</v>
      </c>
      <c r="N5443">
        <v>118860.35</v>
      </c>
      <c r="O5443">
        <v>36483.879999999997</v>
      </c>
      <c r="P5443">
        <v>0</v>
      </c>
      <c r="Q5443">
        <v>34314.99</v>
      </c>
      <c r="R5443">
        <v>0</v>
      </c>
      <c r="S5443">
        <v>121029.24</v>
      </c>
    </row>
    <row r="5444" spans="1:19" x14ac:dyDescent="0.35">
      <c r="A5444">
        <v>2024</v>
      </c>
      <c r="B5444" t="s">
        <v>5671</v>
      </c>
      <c r="C5444">
        <v>12</v>
      </c>
      <c r="D5444">
        <v>2</v>
      </c>
      <c r="E5444">
        <v>12</v>
      </c>
      <c r="F5444" t="s">
        <v>278</v>
      </c>
      <c r="G5444" t="s">
        <v>5935</v>
      </c>
      <c r="H5444">
        <v>7</v>
      </c>
      <c r="I5444">
        <v>101008</v>
      </c>
      <c r="J5444">
        <v>101</v>
      </c>
      <c r="K5444" t="s">
        <v>7381</v>
      </c>
      <c r="L5444">
        <v>0</v>
      </c>
      <c r="M5444" t="s">
        <v>5520</v>
      </c>
      <c r="N5444">
        <v>84531.42</v>
      </c>
      <c r="O5444">
        <v>60856.37</v>
      </c>
      <c r="P5444">
        <v>0</v>
      </c>
      <c r="Q5444">
        <v>33288.18</v>
      </c>
      <c r="R5444">
        <v>0</v>
      </c>
      <c r="S5444">
        <v>112099.61</v>
      </c>
    </row>
    <row r="5445" spans="1:19" x14ac:dyDescent="0.35">
      <c r="A5445">
        <v>2024</v>
      </c>
      <c r="B5445" t="s">
        <v>5671</v>
      </c>
      <c r="C5445">
        <v>12</v>
      </c>
      <c r="D5445">
        <v>2</v>
      </c>
      <c r="E5445">
        <v>13</v>
      </c>
      <c r="F5445" t="s">
        <v>531</v>
      </c>
      <c r="G5445" t="s">
        <v>7066</v>
      </c>
      <c r="H5445">
        <v>7</v>
      </c>
      <c r="I5445">
        <v>101008</v>
      </c>
      <c r="J5445">
        <v>101</v>
      </c>
      <c r="K5445" t="s">
        <v>7381</v>
      </c>
      <c r="L5445">
        <v>0</v>
      </c>
      <c r="M5445" t="s">
        <v>5520</v>
      </c>
      <c r="N5445">
        <v>110596.73</v>
      </c>
      <c r="O5445">
        <v>51600.42</v>
      </c>
      <c r="P5445">
        <v>0</v>
      </c>
      <c r="Q5445">
        <v>28956.79</v>
      </c>
      <c r="R5445">
        <v>0</v>
      </c>
      <c r="S5445">
        <v>133240.35999999999</v>
      </c>
    </row>
    <row r="5446" spans="1:19" x14ac:dyDescent="0.35">
      <c r="A5446">
        <v>2024</v>
      </c>
      <c r="B5446" t="s">
        <v>6177</v>
      </c>
      <c r="C5446">
        <v>14</v>
      </c>
      <c r="D5446">
        <v>2</v>
      </c>
      <c r="E5446">
        <v>9</v>
      </c>
      <c r="F5446" t="s">
        <v>541</v>
      </c>
      <c r="G5446" t="s">
        <v>7101</v>
      </c>
      <c r="H5446">
        <v>7</v>
      </c>
      <c r="I5446">
        <v>101008</v>
      </c>
      <c r="J5446">
        <v>101008</v>
      </c>
      <c r="K5446" t="s">
        <v>7382</v>
      </c>
      <c r="L5446">
        <v>0</v>
      </c>
      <c r="M5446" t="s">
        <v>5520</v>
      </c>
      <c r="N5446">
        <v>77156.95</v>
      </c>
      <c r="O5446">
        <v>36398.93</v>
      </c>
      <c r="P5446">
        <v>0</v>
      </c>
      <c r="Q5446">
        <v>28151.74</v>
      </c>
      <c r="R5446">
        <v>0</v>
      </c>
      <c r="S5446">
        <v>85404.14</v>
      </c>
    </row>
    <row r="5447" spans="1:19" x14ac:dyDescent="0.35">
      <c r="A5447">
        <v>2024</v>
      </c>
      <c r="B5447" t="s">
        <v>5873</v>
      </c>
      <c r="C5447">
        <v>16</v>
      </c>
      <c r="D5447">
        <v>2</v>
      </c>
      <c r="E5447">
        <v>5</v>
      </c>
      <c r="F5447" t="s">
        <v>300</v>
      </c>
      <c r="G5447" t="s">
        <v>6417</v>
      </c>
      <c r="H5447">
        <v>7</v>
      </c>
      <c r="I5447">
        <v>101008</v>
      </c>
      <c r="J5447">
        <v>101</v>
      </c>
      <c r="K5447" t="s">
        <v>7381</v>
      </c>
      <c r="L5447">
        <v>0</v>
      </c>
      <c r="M5447" t="s">
        <v>5520</v>
      </c>
      <c r="N5447">
        <v>176409.63</v>
      </c>
      <c r="O5447">
        <v>77972.59</v>
      </c>
      <c r="P5447">
        <v>0</v>
      </c>
      <c r="Q5447">
        <v>65078.63</v>
      </c>
      <c r="R5447">
        <v>0</v>
      </c>
      <c r="S5447">
        <v>189303.59</v>
      </c>
    </row>
    <row r="5448" spans="1:19" x14ac:dyDescent="0.35">
      <c r="A5448">
        <v>2024</v>
      </c>
      <c r="B5448" t="s">
        <v>5873</v>
      </c>
      <c r="C5448">
        <v>16</v>
      </c>
      <c r="D5448">
        <v>2</v>
      </c>
      <c r="E5448">
        <v>6</v>
      </c>
      <c r="F5448" t="s">
        <v>314</v>
      </c>
      <c r="G5448" t="s">
        <v>5874</v>
      </c>
      <c r="H5448">
        <v>7</v>
      </c>
      <c r="I5448">
        <v>101008</v>
      </c>
      <c r="J5448">
        <v>101</v>
      </c>
      <c r="K5448" t="s">
        <v>7381</v>
      </c>
      <c r="L5448">
        <v>0</v>
      </c>
      <c r="M5448" t="s">
        <v>5520</v>
      </c>
      <c r="N5448">
        <v>29738.81</v>
      </c>
      <c r="O5448">
        <v>34481.199999999997</v>
      </c>
      <c r="P5448">
        <v>0</v>
      </c>
      <c r="Q5448">
        <v>25041.01</v>
      </c>
      <c r="R5448">
        <v>0</v>
      </c>
      <c r="S5448">
        <v>39179</v>
      </c>
    </row>
    <row r="5449" spans="1:19" x14ac:dyDescent="0.35">
      <c r="A5449">
        <v>2024</v>
      </c>
      <c r="B5449" t="s">
        <v>5873</v>
      </c>
      <c r="C5449">
        <v>16</v>
      </c>
      <c r="D5449">
        <v>2</v>
      </c>
      <c r="E5449">
        <v>8</v>
      </c>
      <c r="F5449" t="s">
        <v>383</v>
      </c>
      <c r="G5449" t="s">
        <v>5939</v>
      </c>
      <c r="H5449">
        <v>7</v>
      </c>
      <c r="I5449">
        <v>101008</v>
      </c>
      <c r="J5449">
        <v>101</v>
      </c>
      <c r="K5449" t="s">
        <v>7381</v>
      </c>
      <c r="L5449">
        <v>0</v>
      </c>
      <c r="M5449" t="s">
        <v>5520</v>
      </c>
      <c r="N5449">
        <v>132126.29999999999</v>
      </c>
      <c r="O5449">
        <v>93526.91</v>
      </c>
      <c r="P5449">
        <v>0</v>
      </c>
      <c r="Q5449">
        <v>81969.710000000006</v>
      </c>
      <c r="R5449">
        <v>0</v>
      </c>
      <c r="S5449">
        <v>143683.5</v>
      </c>
    </row>
    <row r="5450" spans="1:19" x14ac:dyDescent="0.35">
      <c r="A5450">
        <v>2024</v>
      </c>
      <c r="B5450" t="s">
        <v>5873</v>
      </c>
      <c r="C5450">
        <v>16</v>
      </c>
      <c r="D5450">
        <v>2</v>
      </c>
      <c r="E5450">
        <v>9</v>
      </c>
      <c r="F5450" t="s">
        <v>125</v>
      </c>
      <c r="G5450" t="s">
        <v>5940</v>
      </c>
      <c r="H5450">
        <v>7</v>
      </c>
      <c r="I5450">
        <v>101008</v>
      </c>
      <c r="J5450">
        <v>101</v>
      </c>
      <c r="K5450" t="s">
        <v>7381</v>
      </c>
      <c r="L5450">
        <v>0</v>
      </c>
      <c r="M5450" t="s">
        <v>5520</v>
      </c>
      <c r="N5450">
        <v>287275.09999999998</v>
      </c>
      <c r="O5450">
        <v>183965.73</v>
      </c>
      <c r="P5450">
        <v>0</v>
      </c>
      <c r="Q5450">
        <v>179105.11</v>
      </c>
      <c r="R5450">
        <v>0</v>
      </c>
      <c r="S5450">
        <v>292135.71999999997</v>
      </c>
    </row>
    <row r="5451" spans="1:19" x14ac:dyDescent="0.35">
      <c r="A5451">
        <v>2024</v>
      </c>
      <c r="B5451" t="s">
        <v>5890</v>
      </c>
      <c r="C5451">
        <v>17</v>
      </c>
      <c r="D5451">
        <v>2</v>
      </c>
      <c r="E5451">
        <v>5</v>
      </c>
      <c r="F5451" t="s">
        <v>397</v>
      </c>
      <c r="G5451" t="s">
        <v>6181</v>
      </c>
      <c r="H5451">
        <v>7</v>
      </c>
      <c r="I5451">
        <v>101008</v>
      </c>
      <c r="J5451">
        <v>101</v>
      </c>
      <c r="K5451" t="s">
        <v>7381</v>
      </c>
      <c r="L5451">
        <v>0</v>
      </c>
      <c r="M5451" t="s">
        <v>5520</v>
      </c>
      <c r="N5451">
        <v>168572.26</v>
      </c>
      <c r="O5451">
        <v>106895.1</v>
      </c>
      <c r="P5451">
        <v>0</v>
      </c>
      <c r="Q5451">
        <v>79300.160000000003</v>
      </c>
      <c r="R5451">
        <v>0</v>
      </c>
      <c r="S5451">
        <v>196167.2</v>
      </c>
    </row>
    <row r="5452" spans="1:19" x14ac:dyDescent="0.35">
      <c r="A5452">
        <v>2024</v>
      </c>
      <c r="B5452" t="s">
        <v>5890</v>
      </c>
      <c r="C5452">
        <v>17</v>
      </c>
      <c r="D5452">
        <v>2</v>
      </c>
      <c r="E5452">
        <v>6</v>
      </c>
      <c r="F5452" t="s">
        <v>300</v>
      </c>
      <c r="G5452" t="s">
        <v>5891</v>
      </c>
      <c r="H5452">
        <v>7</v>
      </c>
      <c r="I5452">
        <v>101008</v>
      </c>
      <c r="J5452">
        <v>1</v>
      </c>
      <c r="K5452" t="s">
        <v>7382</v>
      </c>
      <c r="L5452">
        <v>0</v>
      </c>
      <c r="M5452" t="s">
        <v>5520</v>
      </c>
      <c r="N5452">
        <v>269934.93</v>
      </c>
      <c r="O5452">
        <v>118221.43</v>
      </c>
      <c r="P5452">
        <v>0</v>
      </c>
      <c r="Q5452">
        <v>35353.65</v>
      </c>
      <c r="R5452">
        <v>0</v>
      </c>
      <c r="S5452">
        <v>352802.71</v>
      </c>
    </row>
    <row r="5453" spans="1:19" x14ac:dyDescent="0.35">
      <c r="A5453">
        <v>2024</v>
      </c>
      <c r="B5453" t="s">
        <v>5890</v>
      </c>
      <c r="C5453">
        <v>17</v>
      </c>
      <c r="D5453">
        <v>2</v>
      </c>
      <c r="E5453">
        <v>15</v>
      </c>
      <c r="F5453" t="s">
        <v>562</v>
      </c>
      <c r="G5453" t="s">
        <v>6418</v>
      </c>
      <c r="H5453">
        <v>7</v>
      </c>
      <c r="I5453">
        <v>101008</v>
      </c>
      <c r="J5453">
        <v>101</v>
      </c>
      <c r="K5453" t="s">
        <v>7381</v>
      </c>
      <c r="L5453">
        <v>0</v>
      </c>
      <c r="M5453" t="s">
        <v>5520</v>
      </c>
      <c r="N5453">
        <v>164128.63</v>
      </c>
      <c r="O5453">
        <v>125566.62</v>
      </c>
      <c r="P5453">
        <v>0</v>
      </c>
      <c r="Q5453">
        <v>66215.520000000004</v>
      </c>
      <c r="R5453">
        <v>0</v>
      </c>
      <c r="S5453">
        <v>223479.73</v>
      </c>
    </row>
    <row r="5454" spans="1:19" x14ac:dyDescent="0.35">
      <c r="A5454">
        <v>2024</v>
      </c>
      <c r="B5454" t="s">
        <v>5763</v>
      </c>
      <c r="C5454">
        <v>18</v>
      </c>
      <c r="D5454">
        <v>2</v>
      </c>
      <c r="E5454">
        <v>3</v>
      </c>
      <c r="F5454" t="s">
        <v>564</v>
      </c>
      <c r="G5454" t="s">
        <v>5946</v>
      </c>
      <c r="H5454">
        <v>7</v>
      </c>
      <c r="I5454">
        <v>101008</v>
      </c>
      <c r="J5454">
        <v>101008</v>
      </c>
      <c r="K5454" t="s">
        <v>7382</v>
      </c>
      <c r="L5454">
        <v>0</v>
      </c>
      <c r="M5454" t="s">
        <v>5520</v>
      </c>
      <c r="N5454">
        <v>22395.95</v>
      </c>
      <c r="O5454">
        <v>52033.21</v>
      </c>
      <c r="P5454">
        <v>0</v>
      </c>
      <c r="Q5454">
        <v>50926.76</v>
      </c>
      <c r="R5454">
        <v>0</v>
      </c>
      <c r="S5454">
        <v>23502.400000000001</v>
      </c>
    </row>
    <row r="5455" spans="1:19" x14ac:dyDescent="0.35">
      <c r="A5455">
        <v>2024</v>
      </c>
      <c r="B5455" t="s">
        <v>5763</v>
      </c>
      <c r="C5455">
        <v>18</v>
      </c>
      <c r="D5455">
        <v>2</v>
      </c>
      <c r="E5455">
        <v>5</v>
      </c>
      <c r="F5455" t="s">
        <v>480</v>
      </c>
      <c r="G5455" t="s">
        <v>6182</v>
      </c>
      <c r="H5455">
        <v>7</v>
      </c>
      <c r="I5455">
        <v>101008</v>
      </c>
      <c r="J5455">
        <v>101</v>
      </c>
      <c r="K5455" t="s">
        <v>7381</v>
      </c>
      <c r="L5455">
        <v>0</v>
      </c>
      <c r="M5455" t="s">
        <v>5520</v>
      </c>
      <c r="N5455">
        <v>66552.98</v>
      </c>
      <c r="O5455">
        <v>45271.47</v>
      </c>
      <c r="P5455">
        <v>0</v>
      </c>
      <c r="Q5455">
        <v>43635.43</v>
      </c>
      <c r="R5455">
        <v>0</v>
      </c>
      <c r="S5455">
        <v>68189.02</v>
      </c>
    </row>
    <row r="5456" spans="1:19" x14ac:dyDescent="0.35">
      <c r="A5456">
        <v>2024</v>
      </c>
      <c r="B5456" t="s">
        <v>5763</v>
      </c>
      <c r="C5456">
        <v>18</v>
      </c>
      <c r="D5456">
        <v>2</v>
      </c>
      <c r="E5456">
        <v>6</v>
      </c>
      <c r="F5456" t="s">
        <v>262</v>
      </c>
      <c r="G5456" t="s">
        <v>6183</v>
      </c>
      <c r="H5456">
        <v>7</v>
      </c>
      <c r="I5456">
        <v>101008</v>
      </c>
      <c r="J5456">
        <v>101</v>
      </c>
      <c r="K5456" t="s">
        <v>7381</v>
      </c>
      <c r="L5456">
        <v>0</v>
      </c>
      <c r="M5456" t="s">
        <v>5520</v>
      </c>
      <c r="N5456">
        <v>65725.19</v>
      </c>
      <c r="O5456">
        <v>76836.44</v>
      </c>
      <c r="P5456">
        <v>0</v>
      </c>
      <c r="Q5456">
        <v>37595.99</v>
      </c>
      <c r="R5456">
        <v>0</v>
      </c>
      <c r="S5456">
        <v>104965.64</v>
      </c>
    </row>
    <row r="5457" spans="1:19" x14ac:dyDescent="0.35">
      <c r="A5457">
        <v>2024</v>
      </c>
      <c r="B5457" t="s">
        <v>5763</v>
      </c>
      <c r="C5457">
        <v>18</v>
      </c>
      <c r="D5457">
        <v>2</v>
      </c>
      <c r="E5457">
        <v>10</v>
      </c>
      <c r="F5457" t="s">
        <v>566</v>
      </c>
      <c r="G5457" t="s">
        <v>5842</v>
      </c>
      <c r="H5457">
        <v>7</v>
      </c>
      <c r="I5457">
        <v>101008</v>
      </c>
      <c r="J5457">
        <v>101</v>
      </c>
      <c r="K5457" t="s">
        <v>7381</v>
      </c>
      <c r="L5457">
        <v>0</v>
      </c>
      <c r="M5457" t="s">
        <v>5520</v>
      </c>
      <c r="N5457">
        <v>203696.44</v>
      </c>
      <c r="O5457">
        <v>114411.03</v>
      </c>
      <c r="P5457">
        <v>0</v>
      </c>
      <c r="Q5457">
        <v>69399.8</v>
      </c>
      <c r="R5457">
        <v>0</v>
      </c>
      <c r="S5457">
        <v>248707.67</v>
      </c>
    </row>
    <row r="5458" spans="1:19" x14ac:dyDescent="0.35">
      <c r="A5458">
        <v>2024</v>
      </c>
      <c r="B5458" t="s">
        <v>5569</v>
      </c>
      <c r="C5458">
        <v>20</v>
      </c>
      <c r="D5458">
        <v>2</v>
      </c>
      <c r="E5458">
        <v>1</v>
      </c>
      <c r="F5458" t="s">
        <v>572</v>
      </c>
      <c r="G5458" t="s">
        <v>5887</v>
      </c>
      <c r="H5458">
        <v>7</v>
      </c>
      <c r="I5458">
        <v>101008</v>
      </c>
      <c r="J5458">
        <v>1</v>
      </c>
      <c r="K5458" t="s">
        <v>7382</v>
      </c>
      <c r="L5458">
        <v>0</v>
      </c>
      <c r="M5458" t="s">
        <v>5520</v>
      </c>
      <c r="N5458">
        <v>328587.13</v>
      </c>
      <c r="O5458">
        <v>638487.01</v>
      </c>
      <c r="P5458">
        <v>0</v>
      </c>
      <c r="Q5458">
        <v>608814.47</v>
      </c>
      <c r="R5458">
        <v>0</v>
      </c>
      <c r="S5458">
        <v>358259.67</v>
      </c>
    </row>
    <row r="5459" spans="1:19" x14ac:dyDescent="0.35">
      <c r="A5459">
        <v>2024</v>
      </c>
      <c r="B5459" t="s">
        <v>5569</v>
      </c>
      <c r="C5459">
        <v>20</v>
      </c>
      <c r="D5459">
        <v>2</v>
      </c>
      <c r="E5459">
        <v>2</v>
      </c>
      <c r="F5459" t="s">
        <v>573</v>
      </c>
      <c r="G5459" t="s">
        <v>6186</v>
      </c>
      <c r="H5459">
        <v>7</v>
      </c>
      <c r="I5459">
        <v>101008</v>
      </c>
      <c r="J5459">
        <v>101</v>
      </c>
      <c r="K5459" t="s">
        <v>7381</v>
      </c>
      <c r="L5459">
        <v>0</v>
      </c>
      <c r="M5459" t="s">
        <v>5520</v>
      </c>
      <c r="N5459">
        <v>118966.6</v>
      </c>
      <c r="O5459">
        <v>155901.84</v>
      </c>
      <c r="P5459">
        <v>0</v>
      </c>
      <c r="Q5459">
        <v>96884.62</v>
      </c>
      <c r="R5459">
        <v>0</v>
      </c>
      <c r="S5459">
        <v>177983.82</v>
      </c>
    </row>
    <row r="5460" spans="1:19" x14ac:dyDescent="0.35">
      <c r="A5460">
        <v>2024</v>
      </c>
      <c r="B5460" t="s">
        <v>5569</v>
      </c>
      <c r="C5460">
        <v>20</v>
      </c>
      <c r="D5460">
        <v>2</v>
      </c>
      <c r="E5460">
        <v>3</v>
      </c>
      <c r="F5460" t="s">
        <v>574</v>
      </c>
      <c r="G5460" t="s">
        <v>6149</v>
      </c>
      <c r="H5460">
        <v>7</v>
      </c>
      <c r="I5460">
        <v>101008</v>
      </c>
      <c r="J5460">
        <v>1</v>
      </c>
      <c r="K5460" t="s">
        <v>7382</v>
      </c>
      <c r="L5460">
        <v>0</v>
      </c>
      <c r="M5460" t="s">
        <v>5520</v>
      </c>
      <c r="N5460">
        <v>837576.93</v>
      </c>
      <c r="O5460">
        <v>1221457.93</v>
      </c>
      <c r="P5460">
        <v>0</v>
      </c>
      <c r="Q5460">
        <v>891804.37</v>
      </c>
      <c r="R5460">
        <v>0</v>
      </c>
      <c r="S5460">
        <v>1167230.49</v>
      </c>
    </row>
    <row r="5461" spans="1:19" x14ac:dyDescent="0.35">
      <c r="A5461">
        <v>2024</v>
      </c>
      <c r="B5461" t="s">
        <v>5569</v>
      </c>
      <c r="C5461">
        <v>20</v>
      </c>
      <c r="D5461">
        <v>2</v>
      </c>
      <c r="E5461">
        <v>4</v>
      </c>
      <c r="F5461" t="s">
        <v>431</v>
      </c>
      <c r="G5461" t="s">
        <v>6513</v>
      </c>
      <c r="H5461">
        <v>7</v>
      </c>
      <c r="I5461">
        <v>101008</v>
      </c>
      <c r="J5461">
        <v>101</v>
      </c>
      <c r="K5461" t="s">
        <v>7381</v>
      </c>
      <c r="L5461">
        <v>0</v>
      </c>
      <c r="M5461" t="s">
        <v>5520</v>
      </c>
      <c r="N5461">
        <v>74310.740000000005</v>
      </c>
      <c r="O5461">
        <v>157384.07</v>
      </c>
      <c r="P5461">
        <v>0</v>
      </c>
      <c r="Q5461">
        <v>134432.38</v>
      </c>
      <c r="R5461">
        <v>0</v>
      </c>
      <c r="S5461">
        <v>97262.43</v>
      </c>
    </row>
    <row r="5462" spans="1:19" x14ac:dyDescent="0.35">
      <c r="A5462">
        <v>2024</v>
      </c>
      <c r="B5462" t="s">
        <v>5569</v>
      </c>
      <c r="C5462">
        <v>20</v>
      </c>
      <c r="D5462">
        <v>2</v>
      </c>
      <c r="E5462">
        <v>5</v>
      </c>
      <c r="F5462" t="s">
        <v>553</v>
      </c>
      <c r="G5462" t="s">
        <v>5846</v>
      </c>
      <c r="H5462">
        <v>7</v>
      </c>
      <c r="I5462">
        <v>101008</v>
      </c>
      <c r="J5462">
        <v>101</v>
      </c>
      <c r="K5462" t="s">
        <v>7381</v>
      </c>
      <c r="L5462">
        <v>0</v>
      </c>
      <c r="M5462" t="s">
        <v>5520</v>
      </c>
      <c r="N5462">
        <v>1163896.68</v>
      </c>
      <c r="O5462">
        <v>3083551.49</v>
      </c>
      <c r="P5462">
        <v>0</v>
      </c>
      <c r="Q5462">
        <v>2671554.89</v>
      </c>
      <c r="R5462">
        <v>0</v>
      </c>
      <c r="S5462">
        <v>1575893.28</v>
      </c>
    </row>
    <row r="5463" spans="1:19" x14ac:dyDescent="0.35">
      <c r="A5463">
        <v>2024</v>
      </c>
      <c r="B5463" t="s">
        <v>5569</v>
      </c>
      <c r="C5463">
        <v>20</v>
      </c>
      <c r="D5463">
        <v>2</v>
      </c>
      <c r="E5463">
        <v>7</v>
      </c>
      <c r="F5463" t="s">
        <v>369</v>
      </c>
      <c r="G5463" t="s">
        <v>7067</v>
      </c>
      <c r="H5463">
        <v>7</v>
      </c>
      <c r="I5463">
        <v>101008</v>
      </c>
      <c r="J5463">
        <v>101</v>
      </c>
      <c r="K5463" t="s">
        <v>7381</v>
      </c>
      <c r="L5463">
        <v>0</v>
      </c>
      <c r="M5463" t="s">
        <v>5520</v>
      </c>
      <c r="N5463">
        <v>179971.29</v>
      </c>
      <c r="O5463">
        <v>160160.41</v>
      </c>
      <c r="P5463">
        <v>0</v>
      </c>
      <c r="Q5463">
        <v>101835.31</v>
      </c>
      <c r="R5463">
        <v>0</v>
      </c>
      <c r="S5463">
        <v>238296.39</v>
      </c>
    </row>
    <row r="5464" spans="1:19" x14ac:dyDescent="0.35">
      <c r="A5464">
        <v>2024</v>
      </c>
      <c r="B5464" t="s">
        <v>5569</v>
      </c>
      <c r="C5464">
        <v>20</v>
      </c>
      <c r="D5464">
        <v>2</v>
      </c>
      <c r="E5464">
        <v>8</v>
      </c>
      <c r="F5464" t="s">
        <v>300</v>
      </c>
      <c r="G5464" t="s">
        <v>6187</v>
      </c>
      <c r="H5464">
        <v>7</v>
      </c>
      <c r="I5464">
        <v>101008</v>
      </c>
      <c r="J5464">
        <v>101</v>
      </c>
      <c r="K5464" t="s">
        <v>7381</v>
      </c>
      <c r="L5464">
        <v>0</v>
      </c>
      <c r="M5464" t="s">
        <v>5520</v>
      </c>
      <c r="N5464">
        <v>628186.88</v>
      </c>
      <c r="O5464">
        <v>373407.27</v>
      </c>
      <c r="P5464">
        <v>0</v>
      </c>
      <c r="Q5464">
        <v>606631.75</v>
      </c>
      <c r="R5464">
        <v>0</v>
      </c>
      <c r="S5464">
        <v>394962.4</v>
      </c>
    </row>
    <row r="5465" spans="1:19" x14ac:dyDescent="0.35">
      <c r="A5465">
        <v>2024</v>
      </c>
      <c r="B5465" t="s">
        <v>5569</v>
      </c>
      <c r="C5465">
        <v>20</v>
      </c>
      <c r="D5465">
        <v>2</v>
      </c>
      <c r="E5465">
        <v>9</v>
      </c>
      <c r="F5465" t="s">
        <v>254</v>
      </c>
      <c r="G5465" t="s">
        <v>5953</v>
      </c>
      <c r="H5465">
        <v>7</v>
      </c>
      <c r="I5465">
        <v>101008</v>
      </c>
      <c r="J5465">
        <v>1</v>
      </c>
      <c r="K5465" t="s">
        <v>7382</v>
      </c>
      <c r="L5465">
        <v>0</v>
      </c>
      <c r="M5465" t="s">
        <v>5520</v>
      </c>
      <c r="N5465">
        <v>527126.71</v>
      </c>
      <c r="O5465">
        <v>553883.56999999995</v>
      </c>
      <c r="P5465">
        <v>0</v>
      </c>
      <c r="Q5465">
        <v>276327.39</v>
      </c>
      <c r="R5465">
        <v>0</v>
      </c>
      <c r="S5465">
        <v>804682.89</v>
      </c>
    </row>
    <row r="5466" spans="1:19" x14ac:dyDescent="0.35">
      <c r="A5466">
        <v>2024</v>
      </c>
      <c r="B5466" t="s">
        <v>5569</v>
      </c>
      <c r="C5466">
        <v>20</v>
      </c>
      <c r="D5466">
        <v>2</v>
      </c>
      <c r="E5466">
        <v>12</v>
      </c>
      <c r="F5466" t="s">
        <v>578</v>
      </c>
      <c r="G5466" t="s">
        <v>5710</v>
      </c>
      <c r="H5466">
        <v>7</v>
      </c>
      <c r="I5466">
        <v>101008</v>
      </c>
      <c r="J5466">
        <v>101</v>
      </c>
      <c r="K5466" t="s">
        <v>7381</v>
      </c>
      <c r="L5466">
        <v>0</v>
      </c>
      <c r="M5466" t="s">
        <v>5520</v>
      </c>
      <c r="N5466">
        <v>16560.27</v>
      </c>
      <c r="O5466">
        <v>118001.73</v>
      </c>
      <c r="P5466">
        <v>0</v>
      </c>
      <c r="Q5466">
        <v>44396.68</v>
      </c>
      <c r="R5466">
        <v>0</v>
      </c>
      <c r="S5466">
        <v>90165.32</v>
      </c>
    </row>
    <row r="5467" spans="1:19" x14ac:dyDescent="0.35">
      <c r="A5467">
        <v>2024</v>
      </c>
      <c r="B5467" t="s">
        <v>5569</v>
      </c>
      <c r="C5467">
        <v>20</v>
      </c>
      <c r="D5467">
        <v>2</v>
      </c>
      <c r="E5467">
        <v>13</v>
      </c>
      <c r="F5467" t="s">
        <v>579</v>
      </c>
      <c r="G5467" t="s">
        <v>6188</v>
      </c>
      <c r="H5467">
        <v>7</v>
      </c>
      <c r="I5467">
        <v>101008</v>
      </c>
      <c r="J5467">
        <v>101</v>
      </c>
      <c r="K5467" t="s">
        <v>7381</v>
      </c>
      <c r="L5467">
        <v>0</v>
      </c>
      <c r="M5467" t="s">
        <v>5520</v>
      </c>
      <c r="N5467">
        <v>1094492.76</v>
      </c>
      <c r="O5467">
        <v>1210410.18</v>
      </c>
      <c r="P5467">
        <v>0</v>
      </c>
      <c r="Q5467">
        <v>964331.56</v>
      </c>
      <c r="R5467">
        <v>0</v>
      </c>
      <c r="S5467">
        <v>1340571.3799999999</v>
      </c>
    </row>
    <row r="5468" spans="1:19" x14ac:dyDescent="0.35">
      <c r="A5468">
        <v>2024</v>
      </c>
      <c r="B5468" t="s">
        <v>5569</v>
      </c>
      <c r="C5468">
        <v>20</v>
      </c>
      <c r="D5468">
        <v>2</v>
      </c>
      <c r="E5468">
        <v>15</v>
      </c>
      <c r="F5468" t="s">
        <v>125</v>
      </c>
      <c r="G5468" t="s">
        <v>6282</v>
      </c>
      <c r="H5468">
        <v>7</v>
      </c>
      <c r="I5468">
        <v>101008</v>
      </c>
      <c r="J5468">
        <v>101</v>
      </c>
      <c r="K5468" t="s">
        <v>7381</v>
      </c>
      <c r="L5468">
        <v>0</v>
      </c>
      <c r="M5468" t="s">
        <v>5520</v>
      </c>
      <c r="N5468">
        <v>269400.57</v>
      </c>
      <c r="O5468">
        <v>344338.54</v>
      </c>
      <c r="P5468">
        <v>0</v>
      </c>
      <c r="Q5468">
        <v>261265.67</v>
      </c>
      <c r="R5468">
        <v>0</v>
      </c>
      <c r="S5468">
        <v>352473.44</v>
      </c>
    </row>
    <row r="5469" spans="1:19" x14ac:dyDescent="0.35">
      <c r="A5469">
        <v>2024</v>
      </c>
      <c r="B5469" t="s">
        <v>6419</v>
      </c>
      <c r="C5469">
        <v>21</v>
      </c>
      <c r="D5469">
        <v>2</v>
      </c>
      <c r="E5469">
        <v>2</v>
      </c>
      <c r="F5469" t="s">
        <v>580</v>
      </c>
      <c r="G5469" t="s">
        <v>6736</v>
      </c>
      <c r="H5469">
        <v>7</v>
      </c>
      <c r="I5469">
        <v>101008</v>
      </c>
      <c r="J5469">
        <v>101</v>
      </c>
      <c r="K5469" t="s">
        <v>7381</v>
      </c>
      <c r="L5469">
        <v>0</v>
      </c>
      <c r="M5469" t="s">
        <v>5520</v>
      </c>
      <c r="N5469">
        <v>194423.78</v>
      </c>
      <c r="O5469">
        <v>58132.99</v>
      </c>
      <c r="P5469">
        <v>0</v>
      </c>
      <c r="Q5469">
        <v>61598.64</v>
      </c>
      <c r="R5469">
        <v>0</v>
      </c>
      <c r="S5469">
        <v>190958.13</v>
      </c>
    </row>
    <row r="5470" spans="1:19" x14ac:dyDescent="0.35">
      <c r="A5470">
        <v>2024</v>
      </c>
      <c r="B5470" t="s">
        <v>6419</v>
      </c>
      <c r="C5470">
        <v>21</v>
      </c>
      <c r="D5470">
        <v>2</v>
      </c>
      <c r="E5470">
        <v>3</v>
      </c>
      <c r="F5470" t="s">
        <v>581</v>
      </c>
      <c r="G5470" t="s">
        <v>6572</v>
      </c>
      <c r="H5470">
        <v>7</v>
      </c>
      <c r="I5470">
        <v>101008</v>
      </c>
      <c r="J5470">
        <v>101008</v>
      </c>
      <c r="K5470" t="s">
        <v>7382</v>
      </c>
      <c r="L5470">
        <v>0</v>
      </c>
      <c r="M5470" t="s">
        <v>5520</v>
      </c>
      <c r="N5470">
        <v>21871.68</v>
      </c>
      <c r="O5470">
        <v>17293.939999999999</v>
      </c>
      <c r="P5470">
        <v>0</v>
      </c>
      <c r="Q5470">
        <v>54079.85</v>
      </c>
      <c r="R5470">
        <v>0</v>
      </c>
      <c r="S5470">
        <v>-14914.23</v>
      </c>
    </row>
    <row r="5471" spans="1:19" x14ac:dyDescent="0.35">
      <c r="A5471">
        <v>2024</v>
      </c>
      <c r="B5471" t="s">
        <v>6163</v>
      </c>
      <c r="C5471">
        <v>22</v>
      </c>
      <c r="D5471">
        <v>2</v>
      </c>
      <c r="E5471">
        <v>2</v>
      </c>
      <c r="F5471" t="s">
        <v>584</v>
      </c>
      <c r="G5471" t="s">
        <v>6421</v>
      </c>
      <c r="H5471">
        <v>7</v>
      </c>
      <c r="I5471">
        <v>101008</v>
      </c>
      <c r="J5471">
        <v>101</v>
      </c>
      <c r="K5471" t="s">
        <v>7381</v>
      </c>
      <c r="L5471">
        <v>0</v>
      </c>
      <c r="M5471" t="s">
        <v>5520</v>
      </c>
      <c r="N5471">
        <v>94601.38</v>
      </c>
      <c r="O5471">
        <v>61708</v>
      </c>
      <c r="P5471">
        <v>0</v>
      </c>
      <c r="Q5471">
        <v>55109.96</v>
      </c>
      <c r="R5471">
        <v>0</v>
      </c>
      <c r="S5471">
        <v>101199.42</v>
      </c>
    </row>
    <row r="5472" spans="1:19" x14ac:dyDescent="0.35">
      <c r="A5472">
        <v>2024</v>
      </c>
      <c r="B5472" t="s">
        <v>5730</v>
      </c>
      <c r="C5472">
        <v>25</v>
      </c>
      <c r="D5472">
        <v>2</v>
      </c>
      <c r="E5472">
        <v>2</v>
      </c>
      <c r="F5472" t="s">
        <v>602</v>
      </c>
      <c r="G5472" t="s">
        <v>6422</v>
      </c>
      <c r="H5472">
        <v>7</v>
      </c>
      <c r="I5472">
        <v>101008</v>
      </c>
      <c r="J5472">
        <v>101</v>
      </c>
      <c r="K5472" t="s">
        <v>7381</v>
      </c>
      <c r="L5472">
        <v>0</v>
      </c>
      <c r="M5472" t="s">
        <v>5520</v>
      </c>
      <c r="N5472">
        <v>151251.85</v>
      </c>
      <c r="O5472">
        <v>69258.19</v>
      </c>
      <c r="P5472">
        <v>0</v>
      </c>
      <c r="Q5472">
        <v>19532.330000000002</v>
      </c>
      <c r="R5472">
        <v>0</v>
      </c>
      <c r="S5472">
        <v>200977.71</v>
      </c>
    </row>
    <row r="5473" spans="1:19" x14ac:dyDescent="0.35">
      <c r="A5473">
        <v>2024</v>
      </c>
      <c r="B5473" t="s">
        <v>5730</v>
      </c>
      <c r="C5473">
        <v>25</v>
      </c>
      <c r="D5473">
        <v>2</v>
      </c>
      <c r="E5473">
        <v>4</v>
      </c>
      <c r="F5473" t="s">
        <v>603</v>
      </c>
      <c r="G5473" t="s">
        <v>5781</v>
      </c>
      <c r="H5473">
        <v>7</v>
      </c>
      <c r="I5473">
        <v>101008</v>
      </c>
      <c r="J5473">
        <v>101</v>
      </c>
      <c r="K5473" t="s">
        <v>7381</v>
      </c>
      <c r="L5473">
        <v>0</v>
      </c>
      <c r="M5473" t="s">
        <v>5520</v>
      </c>
      <c r="N5473">
        <v>97948.99</v>
      </c>
      <c r="O5473">
        <v>43375.06</v>
      </c>
      <c r="P5473">
        <v>0</v>
      </c>
      <c r="Q5473">
        <v>36883.78</v>
      </c>
      <c r="R5473">
        <v>0</v>
      </c>
      <c r="S5473">
        <v>104440.27</v>
      </c>
    </row>
    <row r="5474" spans="1:19" x14ac:dyDescent="0.35">
      <c r="A5474">
        <v>2024</v>
      </c>
      <c r="B5474" t="s">
        <v>5730</v>
      </c>
      <c r="C5474">
        <v>25</v>
      </c>
      <c r="D5474">
        <v>2</v>
      </c>
      <c r="E5474">
        <v>7</v>
      </c>
      <c r="F5474" t="s">
        <v>278</v>
      </c>
      <c r="G5474" t="s">
        <v>5962</v>
      </c>
      <c r="H5474">
        <v>7</v>
      </c>
      <c r="I5474">
        <v>101008</v>
      </c>
      <c r="J5474">
        <v>101008</v>
      </c>
      <c r="K5474" t="s">
        <v>7382</v>
      </c>
      <c r="L5474">
        <v>0</v>
      </c>
      <c r="M5474" t="s">
        <v>5520</v>
      </c>
      <c r="N5474">
        <v>158459.57999999999</v>
      </c>
      <c r="O5474">
        <v>78329.570000000007</v>
      </c>
      <c r="P5474">
        <v>0</v>
      </c>
      <c r="Q5474">
        <v>75021.41</v>
      </c>
      <c r="R5474">
        <v>0</v>
      </c>
      <c r="S5474">
        <v>161767.74</v>
      </c>
    </row>
    <row r="5475" spans="1:19" x14ac:dyDescent="0.35">
      <c r="A5475">
        <v>2024</v>
      </c>
      <c r="B5475" t="s">
        <v>5964</v>
      </c>
      <c r="C5475">
        <v>26</v>
      </c>
      <c r="D5475">
        <v>2</v>
      </c>
      <c r="E5475">
        <v>6</v>
      </c>
      <c r="F5475" t="s">
        <v>533</v>
      </c>
      <c r="G5475" t="s">
        <v>5965</v>
      </c>
      <c r="H5475">
        <v>7</v>
      </c>
      <c r="I5475">
        <v>101008</v>
      </c>
      <c r="J5475">
        <v>101</v>
      </c>
      <c r="K5475" t="s">
        <v>7381</v>
      </c>
      <c r="L5475">
        <v>0</v>
      </c>
      <c r="M5475" t="s">
        <v>5520</v>
      </c>
      <c r="N5475">
        <v>279676.59000000003</v>
      </c>
      <c r="O5475">
        <v>370568.26</v>
      </c>
      <c r="P5475">
        <v>0</v>
      </c>
      <c r="Q5475">
        <v>280029.36</v>
      </c>
      <c r="R5475">
        <v>0</v>
      </c>
      <c r="S5475">
        <v>370215.49</v>
      </c>
    </row>
    <row r="5476" spans="1:19" x14ac:dyDescent="0.35">
      <c r="A5476">
        <v>2024</v>
      </c>
      <c r="B5476" t="s">
        <v>5627</v>
      </c>
      <c r="C5476">
        <v>27</v>
      </c>
      <c r="D5476">
        <v>2</v>
      </c>
      <c r="E5476">
        <v>1</v>
      </c>
      <c r="F5476" t="s">
        <v>391</v>
      </c>
      <c r="G5476" t="s">
        <v>6190</v>
      </c>
      <c r="H5476">
        <v>7</v>
      </c>
      <c r="I5476">
        <v>101008</v>
      </c>
      <c r="J5476">
        <v>101</v>
      </c>
      <c r="K5476" t="s">
        <v>7381</v>
      </c>
      <c r="L5476">
        <v>0</v>
      </c>
      <c r="M5476" t="s">
        <v>5520</v>
      </c>
      <c r="N5476">
        <v>93358.52</v>
      </c>
      <c r="O5476">
        <v>335205.26</v>
      </c>
      <c r="P5476">
        <v>0</v>
      </c>
      <c r="Q5476">
        <v>297405.7</v>
      </c>
      <c r="R5476">
        <v>0</v>
      </c>
      <c r="S5476">
        <v>131158.07999999999</v>
      </c>
    </row>
    <row r="5477" spans="1:19" x14ac:dyDescent="0.35">
      <c r="A5477">
        <v>2024</v>
      </c>
      <c r="B5477" t="s">
        <v>5627</v>
      </c>
      <c r="C5477">
        <v>27</v>
      </c>
      <c r="D5477">
        <v>2</v>
      </c>
      <c r="E5477">
        <v>12</v>
      </c>
      <c r="F5477" t="s">
        <v>455</v>
      </c>
      <c r="G5477" t="s">
        <v>6192</v>
      </c>
      <c r="H5477">
        <v>7</v>
      </c>
      <c r="I5477">
        <v>101008</v>
      </c>
      <c r="J5477">
        <v>101</v>
      </c>
      <c r="K5477" t="s">
        <v>7381</v>
      </c>
      <c r="L5477">
        <v>0</v>
      </c>
      <c r="M5477" t="s">
        <v>5520</v>
      </c>
      <c r="N5477">
        <v>52272.59</v>
      </c>
      <c r="O5477">
        <v>45383.77</v>
      </c>
      <c r="P5477">
        <v>0</v>
      </c>
      <c r="Q5477">
        <v>25127.01</v>
      </c>
      <c r="R5477">
        <v>0</v>
      </c>
      <c r="S5477">
        <v>72529.350000000006</v>
      </c>
    </row>
    <row r="5478" spans="1:19" x14ac:dyDescent="0.35">
      <c r="A5478">
        <v>2024</v>
      </c>
      <c r="B5478" t="s">
        <v>5712</v>
      </c>
      <c r="C5478">
        <v>28</v>
      </c>
      <c r="D5478">
        <v>2</v>
      </c>
      <c r="E5478">
        <v>1</v>
      </c>
      <c r="F5478" t="s">
        <v>612</v>
      </c>
      <c r="G5478" t="s">
        <v>6193</v>
      </c>
      <c r="H5478">
        <v>7</v>
      </c>
      <c r="I5478">
        <v>101008</v>
      </c>
      <c r="J5478">
        <v>101</v>
      </c>
      <c r="K5478" t="s">
        <v>7381</v>
      </c>
      <c r="L5478">
        <v>0</v>
      </c>
      <c r="M5478" t="s">
        <v>5520</v>
      </c>
      <c r="N5478">
        <v>218333.93</v>
      </c>
      <c r="O5478">
        <v>109236.28</v>
      </c>
      <c r="P5478">
        <v>0</v>
      </c>
      <c r="Q5478">
        <v>61964.98</v>
      </c>
      <c r="R5478">
        <v>0</v>
      </c>
      <c r="S5478">
        <v>265605.23</v>
      </c>
    </row>
    <row r="5479" spans="1:19" x14ac:dyDescent="0.35">
      <c r="A5479">
        <v>2024</v>
      </c>
      <c r="B5479" t="s">
        <v>5712</v>
      </c>
      <c r="C5479">
        <v>28</v>
      </c>
      <c r="D5479">
        <v>2</v>
      </c>
      <c r="E5479">
        <v>2</v>
      </c>
      <c r="F5479" t="s">
        <v>521</v>
      </c>
      <c r="G5479" t="s">
        <v>6334</v>
      </c>
      <c r="H5479">
        <v>7</v>
      </c>
      <c r="I5479">
        <v>101008</v>
      </c>
      <c r="J5479">
        <v>101</v>
      </c>
      <c r="K5479" t="s">
        <v>7381</v>
      </c>
      <c r="L5479">
        <v>0</v>
      </c>
      <c r="M5479" t="s">
        <v>5520</v>
      </c>
      <c r="N5479">
        <v>77765.850000000006</v>
      </c>
      <c r="O5479">
        <v>28303.72</v>
      </c>
      <c r="P5479">
        <v>0</v>
      </c>
      <c r="Q5479">
        <v>20809.07</v>
      </c>
      <c r="R5479">
        <v>0</v>
      </c>
      <c r="S5479">
        <v>85260.5</v>
      </c>
    </row>
    <row r="5480" spans="1:19" x14ac:dyDescent="0.35">
      <c r="A5480">
        <v>2024</v>
      </c>
      <c r="B5480" t="s">
        <v>5712</v>
      </c>
      <c r="C5480">
        <v>28</v>
      </c>
      <c r="D5480">
        <v>2</v>
      </c>
      <c r="E5480">
        <v>3</v>
      </c>
      <c r="F5480" t="s">
        <v>391</v>
      </c>
      <c r="G5480" t="s">
        <v>6502</v>
      </c>
      <c r="H5480">
        <v>7</v>
      </c>
      <c r="I5480">
        <v>101008</v>
      </c>
      <c r="J5480">
        <v>101</v>
      </c>
      <c r="K5480" t="s">
        <v>7381</v>
      </c>
      <c r="L5480">
        <v>0</v>
      </c>
      <c r="M5480" t="s">
        <v>5520</v>
      </c>
      <c r="N5480">
        <v>317833.76</v>
      </c>
      <c r="O5480">
        <v>170051.98</v>
      </c>
      <c r="P5480">
        <v>0</v>
      </c>
      <c r="Q5480">
        <v>56356.84</v>
      </c>
      <c r="R5480">
        <v>0</v>
      </c>
      <c r="S5480">
        <v>431528.9</v>
      </c>
    </row>
    <row r="5481" spans="1:19" x14ac:dyDescent="0.35">
      <c r="A5481">
        <v>2024</v>
      </c>
      <c r="B5481" t="s">
        <v>5712</v>
      </c>
      <c r="C5481">
        <v>28</v>
      </c>
      <c r="D5481">
        <v>2</v>
      </c>
      <c r="E5481">
        <v>4</v>
      </c>
      <c r="F5481" t="s">
        <v>613</v>
      </c>
      <c r="G5481" t="s">
        <v>6740</v>
      </c>
      <c r="H5481">
        <v>7</v>
      </c>
      <c r="I5481">
        <v>101008</v>
      </c>
      <c r="J5481">
        <v>101</v>
      </c>
      <c r="K5481" t="s">
        <v>7381</v>
      </c>
      <c r="L5481">
        <v>0</v>
      </c>
      <c r="M5481" t="s">
        <v>5520</v>
      </c>
      <c r="N5481">
        <v>264565.17</v>
      </c>
      <c r="O5481">
        <v>27588.86</v>
      </c>
      <c r="P5481">
        <v>0</v>
      </c>
      <c r="Q5481">
        <v>20968.810000000001</v>
      </c>
      <c r="R5481">
        <v>0</v>
      </c>
      <c r="S5481">
        <v>271185.21999999997</v>
      </c>
    </row>
    <row r="5482" spans="1:19" x14ac:dyDescent="0.35">
      <c r="A5482">
        <v>2024</v>
      </c>
      <c r="B5482" t="s">
        <v>5712</v>
      </c>
      <c r="C5482">
        <v>28</v>
      </c>
      <c r="D5482">
        <v>2</v>
      </c>
      <c r="E5482">
        <v>5</v>
      </c>
      <c r="F5482" t="s">
        <v>397</v>
      </c>
      <c r="G5482" t="s">
        <v>5713</v>
      </c>
      <c r="H5482">
        <v>7</v>
      </c>
      <c r="I5482">
        <v>101008</v>
      </c>
      <c r="J5482">
        <v>101</v>
      </c>
      <c r="K5482" t="s">
        <v>7381</v>
      </c>
      <c r="L5482">
        <v>0</v>
      </c>
      <c r="M5482" t="s">
        <v>5520</v>
      </c>
      <c r="N5482">
        <v>119753.66</v>
      </c>
      <c r="O5482">
        <v>30767.91</v>
      </c>
      <c r="P5482">
        <v>0</v>
      </c>
      <c r="Q5482">
        <v>17349.060000000001</v>
      </c>
      <c r="R5482">
        <v>0</v>
      </c>
      <c r="S5482">
        <v>133172.51</v>
      </c>
    </row>
    <row r="5483" spans="1:19" x14ac:dyDescent="0.35">
      <c r="A5483">
        <v>2024</v>
      </c>
      <c r="B5483" t="s">
        <v>5712</v>
      </c>
      <c r="C5483">
        <v>28</v>
      </c>
      <c r="D5483">
        <v>2</v>
      </c>
      <c r="E5483">
        <v>6</v>
      </c>
      <c r="F5483" t="s">
        <v>595</v>
      </c>
      <c r="G5483" t="s">
        <v>5968</v>
      </c>
      <c r="H5483">
        <v>7</v>
      </c>
      <c r="I5483">
        <v>101008</v>
      </c>
      <c r="J5483">
        <v>101</v>
      </c>
      <c r="K5483" t="s">
        <v>7381</v>
      </c>
      <c r="L5483">
        <v>0</v>
      </c>
      <c r="M5483" t="s">
        <v>5520</v>
      </c>
      <c r="N5483">
        <v>69039.78</v>
      </c>
      <c r="O5483">
        <v>50629.34</v>
      </c>
      <c r="P5483">
        <v>0</v>
      </c>
      <c r="Q5483">
        <v>23663.99</v>
      </c>
      <c r="R5483">
        <v>0</v>
      </c>
      <c r="S5483">
        <v>96005.13</v>
      </c>
    </row>
    <row r="5484" spans="1:19" x14ac:dyDescent="0.35">
      <c r="A5484">
        <v>2024</v>
      </c>
      <c r="B5484" t="s">
        <v>5712</v>
      </c>
      <c r="C5484">
        <v>28</v>
      </c>
      <c r="D5484">
        <v>2</v>
      </c>
      <c r="E5484">
        <v>7</v>
      </c>
      <c r="F5484" t="s">
        <v>300</v>
      </c>
      <c r="G5484" t="s">
        <v>5969</v>
      </c>
      <c r="H5484">
        <v>7</v>
      </c>
      <c r="I5484">
        <v>101008</v>
      </c>
      <c r="J5484">
        <v>101</v>
      </c>
      <c r="K5484" t="s">
        <v>7381</v>
      </c>
      <c r="L5484">
        <v>0</v>
      </c>
      <c r="M5484" t="s">
        <v>5520</v>
      </c>
      <c r="N5484">
        <v>175298.42</v>
      </c>
      <c r="O5484">
        <v>79615.56</v>
      </c>
      <c r="P5484">
        <v>0</v>
      </c>
      <c r="Q5484">
        <v>51597.5</v>
      </c>
      <c r="R5484">
        <v>0</v>
      </c>
      <c r="S5484">
        <v>203316.48000000001</v>
      </c>
    </row>
    <row r="5485" spans="1:19" x14ac:dyDescent="0.35">
      <c r="A5485">
        <v>2024</v>
      </c>
      <c r="B5485" t="s">
        <v>5712</v>
      </c>
      <c r="C5485">
        <v>28</v>
      </c>
      <c r="D5485">
        <v>2</v>
      </c>
      <c r="E5485">
        <v>9</v>
      </c>
      <c r="F5485" t="s">
        <v>412</v>
      </c>
      <c r="G5485" t="s">
        <v>5970</v>
      </c>
      <c r="H5485">
        <v>7</v>
      </c>
      <c r="I5485">
        <v>101008</v>
      </c>
      <c r="J5485">
        <v>101</v>
      </c>
      <c r="K5485" t="s">
        <v>7381</v>
      </c>
      <c r="L5485">
        <v>0</v>
      </c>
      <c r="M5485" t="s">
        <v>5520</v>
      </c>
      <c r="N5485">
        <v>186920.04</v>
      </c>
      <c r="O5485">
        <v>107527.27</v>
      </c>
      <c r="P5485">
        <v>0</v>
      </c>
      <c r="Q5485">
        <v>69303.37</v>
      </c>
      <c r="R5485">
        <v>0</v>
      </c>
      <c r="S5485">
        <v>225143.94</v>
      </c>
    </row>
    <row r="5486" spans="1:19" x14ac:dyDescent="0.35">
      <c r="A5486">
        <v>2024</v>
      </c>
      <c r="B5486" t="s">
        <v>5712</v>
      </c>
      <c r="C5486">
        <v>28</v>
      </c>
      <c r="D5486">
        <v>2</v>
      </c>
      <c r="E5486">
        <v>10</v>
      </c>
      <c r="F5486" t="s">
        <v>614</v>
      </c>
      <c r="G5486" t="s">
        <v>6741</v>
      </c>
      <c r="H5486">
        <v>7</v>
      </c>
      <c r="I5486">
        <v>101008</v>
      </c>
      <c r="J5486">
        <v>101</v>
      </c>
      <c r="K5486" t="s">
        <v>7381</v>
      </c>
      <c r="L5486">
        <v>0</v>
      </c>
      <c r="M5486" t="s">
        <v>5520</v>
      </c>
      <c r="N5486">
        <v>172038.49</v>
      </c>
      <c r="O5486">
        <v>10812.69</v>
      </c>
      <c r="P5486">
        <v>0</v>
      </c>
      <c r="Q5486">
        <v>16264.07</v>
      </c>
      <c r="R5486">
        <v>0</v>
      </c>
      <c r="S5486">
        <v>166587.10999999999</v>
      </c>
    </row>
    <row r="5487" spans="1:19" x14ac:dyDescent="0.35">
      <c r="A5487">
        <v>2024</v>
      </c>
      <c r="B5487" t="s">
        <v>5712</v>
      </c>
      <c r="C5487">
        <v>28</v>
      </c>
      <c r="D5487">
        <v>2</v>
      </c>
      <c r="E5487">
        <v>11</v>
      </c>
      <c r="F5487" t="s">
        <v>560</v>
      </c>
      <c r="G5487" t="s">
        <v>6503</v>
      </c>
      <c r="H5487">
        <v>7</v>
      </c>
      <c r="I5487">
        <v>101008</v>
      </c>
      <c r="J5487">
        <v>101</v>
      </c>
      <c r="K5487" t="s">
        <v>7381</v>
      </c>
      <c r="L5487">
        <v>0</v>
      </c>
      <c r="M5487" t="s">
        <v>5520</v>
      </c>
      <c r="N5487">
        <v>18449.82</v>
      </c>
      <c r="O5487">
        <v>16617.61</v>
      </c>
      <c r="P5487">
        <v>0</v>
      </c>
      <c r="Q5487">
        <v>11118.83</v>
      </c>
      <c r="R5487">
        <v>0</v>
      </c>
      <c r="S5487">
        <v>23948.6</v>
      </c>
    </row>
    <row r="5488" spans="1:19" x14ac:dyDescent="0.35">
      <c r="A5488">
        <v>2024</v>
      </c>
      <c r="B5488" t="s">
        <v>5712</v>
      </c>
      <c r="C5488">
        <v>28</v>
      </c>
      <c r="D5488">
        <v>2</v>
      </c>
      <c r="E5488">
        <v>12</v>
      </c>
      <c r="F5488" t="s">
        <v>615</v>
      </c>
      <c r="G5488" t="s">
        <v>5971</v>
      </c>
      <c r="H5488">
        <v>7</v>
      </c>
      <c r="I5488">
        <v>101008</v>
      </c>
      <c r="J5488">
        <v>101</v>
      </c>
      <c r="K5488" t="s">
        <v>7381</v>
      </c>
      <c r="L5488">
        <v>0</v>
      </c>
      <c r="M5488" t="s">
        <v>5520</v>
      </c>
      <c r="N5488">
        <v>294168.55</v>
      </c>
      <c r="O5488">
        <v>180185.54</v>
      </c>
      <c r="P5488">
        <v>0</v>
      </c>
      <c r="Q5488">
        <v>91648.46</v>
      </c>
      <c r="R5488">
        <v>0</v>
      </c>
      <c r="S5488">
        <v>382705.63</v>
      </c>
    </row>
    <row r="5489" spans="1:19" x14ac:dyDescent="0.35">
      <c r="A5489">
        <v>2024</v>
      </c>
      <c r="B5489" t="s">
        <v>5712</v>
      </c>
      <c r="C5489">
        <v>28</v>
      </c>
      <c r="D5489">
        <v>2</v>
      </c>
      <c r="E5489">
        <v>13</v>
      </c>
      <c r="F5489" t="s">
        <v>616</v>
      </c>
      <c r="G5489" t="s">
        <v>5972</v>
      </c>
      <c r="H5489">
        <v>7</v>
      </c>
      <c r="I5489">
        <v>101008</v>
      </c>
      <c r="J5489">
        <v>101</v>
      </c>
      <c r="K5489" t="s">
        <v>7381</v>
      </c>
      <c r="L5489">
        <v>0</v>
      </c>
      <c r="M5489" t="s">
        <v>5520</v>
      </c>
      <c r="N5489">
        <v>131074.01</v>
      </c>
      <c r="O5489">
        <v>51545.64</v>
      </c>
      <c r="P5489">
        <v>0</v>
      </c>
      <c r="Q5489">
        <v>24785.37</v>
      </c>
      <c r="R5489">
        <v>0</v>
      </c>
      <c r="S5489">
        <v>157834.28</v>
      </c>
    </row>
    <row r="5490" spans="1:19" x14ac:dyDescent="0.35">
      <c r="A5490">
        <v>2024</v>
      </c>
      <c r="B5490" t="s">
        <v>5712</v>
      </c>
      <c r="C5490">
        <v>28</v>
      </c>
      <c r="D5490">
        <v>2</v>
      </c>
      <c r="E5490">
        <v>14</v>
      </c>
      <c r="F5490" t="s">
        <v>125</v>
      </c>
      <c r="G5490" t="s">
        <v>5973</v>
      </c>
      <c r="H5490">
        <v>7</v>
      </c>
      <c r="I5490">
        <v>101008</v>
      </c>
      <c r="J5490">
        <v>101</v>
      </c>
      <c r="K5490" t="s">
        <v>7381</v>
      </c>
      <c r="L5490">
        <v>0</v>
      </c>
      <c r="M5490" t="s">
        <v>5520</v>
      </c>
      <c r="N5490">
        <v>139290.26</v>
      </c>
      <c r="O5490">
        <v>50220.45</v>
      </c>
      <c r="P5490">
        <v>0</v>
      </c>
      <c r="Q5490">
        <v>28799.18</v>
      </c>
      <c r="R5490">
        <v>0</v>
      </c>
      <c r="S5490">
        <v>160711.53</v>
      </c>
    </row>
    <row r="5491" spans="1:19" x14ac:dyDescent="0.35">
      <c r="A5491">
        <v>2024</v>
      </c>
      <c r="B5491" t="s">
        <v>5712</v>
      </c>
      <c r="C5491">
        <v>28</v>
      </c>
      <c r="D5491">
        <v>2</v>
      </c>
      <c r="E5491">
        <v>15</v>
      </c>
      <c r="F5491" t="s">
        <v>617</v>
      </c>
      <c r="G5491" t="s">
        <v>5974</v>
      </c>
      <c r="H5491">
        <v>7</v>
      </c>
      <c r="I5491">
        <v>101008</v>
      </c>
      <c r="J5491">
        <v>101</v>
      </c>
      <c r="K5491" t="s">
        <v>7381</v>
      </c>
      <c r="L5491">
        <v>0</v>
      </c>
      <c r="M5491" t="s">
        <v>5520</v>
      </c>
      <c r="N5491">
        <v>592692.28</v>
      </c>
      <c r="O5491">
        <v>38864.35</v>
      </c>
      <c r="P5491">
        <v>0</v>
      </c>
      <c r="Q5491">
        <v>41596.01</v>
      </c>
      <c r="R5491">
        <v>0</v>
      </c>
      <c r="S5491">
        <v>589960.62</v>
      </c>
    </row>
    <row r="5492" spans="1:19" x14ac:dyDescent="0.35">
      <c r="A5492">
        <v>2024</v>
      </c>
      <c r="B5492" t="s">
        <v>5600</v>
      </c>
      <c r="C5492">
        <v>29</v>
      </c>
      <c r="D5492">
        <v>2</v>
      </c>
      <c r="E5492">
        <v>4</v>
      </c>
      <c r="F5492" t="s">
        <v>618</v>
      </c>
      <c r="G5492" t="s">
        <v>5653</v>
      </c>
      <c r="H5492">
        <v>7</v>
      </c>
      <c r="I5492">
        <v>101008</v>
      </c>
      <c r="J5492">
        <v>101</v>
      </c>
      <c r="K5492" t="s">
        <v>7381</v>
      </c>
      <c r="L5492">
        <v>0</v>
      </c>
      <c r="M5492" t="s">
        <v>5520</v>
      </c>
      <c r="N5492">
        <v>1859026.95</v>
      </c>
      <c r="O5492">
        <v>1336342.8700000001</v>
      </c>
      <c r="P5492">
        <v>0</v>
      </c>
      <c r="Q5492">
        <v>711634.27</v>
      </c>
      <c r="R5492">
        <v>0</v>
      </c>
      <c r="S5492">
        <v>2483735.5499999998</v>
      </c>
    </row>
    <row r="5493" spans="1:19" x14ac:dyDescent="0.35">
      <c r="A5493">
        <v>2024</v>
      </c>
      <c r="B5493" t="s">
        <v>5600</v>
      </c>
      <c r="C5493">
        <v>29</v>
      </c>
      <c r="D5493">
        <v>2</v>
      </c>
      <c r="E5493">
        <v>6</v>
      </c>
      <c r="F5493" t="s">
        <v>619</v>
      </c>
      <c r="G5493" t="s">
        <v>5655</v>
      </c>
      <c r="H5493">
        <v>7</v>
      </c>
      <c r="I5493">
        <v>101008</v>
      </c>
      <c r="J5493">
        <v>101</v>
      </c>
      <c r="K5493" t="s">
        <v>7381</v>
      </c>
      <c r="L5493">
        <v>0</v>
      </c>
      <c r="M5493" t="s">
        <v>5520</v>
      </c>
      <c r="N5493">
        <v>2096699.23</v>
      </c>
      <c r="O5493">
        <v>2007034.74</v>
      </c>
      <c r="P5493">
        <v>0</v>
      </c>
      <c r="Q5493">
        <v>811911.91</v>
      </c>
      <c r="R5493">
        <v>0</v>
      </c>
      <c r="S5493">
        <v>3291822.06</v>
      </c>
    </row>
    <row r="5494" spans="1:19" x14ac:dyDescent="0.35">
      <c r="A5494">
        <v>2024</v>
      </c>
      <c r="B5494" t="s">
        <v>5600</v>
      </c>
      <c r="C5494">
        <v>29</v>
      </c>
      <c r="D5494">
        <v>2</v>
      </c>
      <c r="E5494">
        <v>7</v>
      </c>
      <c r="F5494" t="s">
        <v>125</v>
      </c>
      <c r="G5494" t="s">
        <v>5632</v>
      </c>
      <c r="H5494">
        <v>7</v>
      </c>
      <c r="I5494">
        <v>101008</v>
      </c>
      <c r="J5494">
        <v>101</v>
      </c>
      <c r="K5494" t="s">
        <v>7381</v>
      </c>
      <c r="L5494">
        <v>0</v>
      </c>
      <c r="M5494" t="s">
        <v>5520</v>
      </c>
      <c r="N5494">
        <v>1340183.8600000001</v>
      </c>
      <c r="O5494">
        <v>1892037.81</v>
      </c>
      <c r="P5494">
        <v>0</v>
      </c>
      <c r="Q5494">
        <v>1171334.24</v>
      </c>
      <c r="R5494">
        <v>0</v>
      </c>
      <c r="S5494">
        <v>2060887.43</v>
      </c>
    </row>
    <row r="5495" spans="1:19" x14ac:dyDescent="0.35">
      <c r="A5495">
        <v>2024</v>
      </c>
      <c r="B5495" t="s">
        <v>5600</v>
      </c>
      <c r="C5495">
        <v>29</v>
      </c>
      <c r="D5495">
        <v>2</v>
      </c>
      <c r="E5495">
        <v>8</v>
      </c>
      <c r="F5495" t="s">
        <v>351</v>
      </c>
      <c r="G5495" t="s">
        <v>5975</v>
      </c>
      <c r="H5495">
        <v>7</v>
      </c>
      <c r="I5495">
        <v>101008</v>
      </c>
      <c r="J5495">
        <v>101</v>
      </c>
      <c r="K5495" t="s">
        <v>7381</v>
      </c>
      <c r="L5495">
        <v>0</v>
      </c>
      <c r="M5495" t="s">
        <v>5520</v>
      </c>
      <c r="N5495">
        <v>328173.55</v>
      </c>
      <c r="O5495">
        <v>411443.4</v>
      </c>
      <c r="P5495">
        <v>0</v>
      </c>
      <c r="Q5495">
        <v>305062.3</v>
      </c>
      <c r="R5495">
        <v>0</v>
      </c>
      <c r="S5495">
        <v>434554.65</v>
      </c>
    </row>
    <row r="5496" spans="1:19" x14ac:dyDescent="0.35">
      <c r="A5496">
        <v>2024</v>
      </c>
      <c r="B5496" t="s">
        <v>5527</v>
      </c>
      <c r="C5496">
        <v>30</v>
      </c>
      <c r="D5496">
        <v>2</v>
      </c>
      <c r="E5496">
        <v>5</v>
      </c>
      <c r="F5496" t="s">
        <v>391</v>
      </c>
      <c r="G5496" t="s">
        <v>7023</v>
      </c>
      <c r="H5496">
        <v>7</v>
      </c>
      <c r="I5496">
        <v>101008</v>
      </c>
      <c r="J5496">
        <v>1</v>
      </c>
      <c r="K5496" t="s">
        <v>7382</v>
      </c>
      <c r="L5496">
        <v>0</v>
      </c>
      <c r="M5496" t="s">
        <v>5520</v>
      </c>
      <c r="N5496">
        <v>475445.56</v>
      </c>
      <c r="O5496">
        <v>291009.90999999997</v>
      </c>
      <c r="P5496">
        <v>0</v>
      </c>
      <c r="Q5496">
        <v>198714.13</v>
      </c>
      <c r="R5496">
        <v>0</v>
      </c>
      <c r="S5496">
        <v>567741.34</v>
      </c>
    </row>
    <row r="5497" spans="1:19" x14ac:dyDescent="0.35">
      <c r="A5497">
        <v>2024</v>
      </c>
      <c r="B5497" t="s">
        <v>5527</v>
      </c>
      <c r="C5497">
        <v>30</v>
      </c>
      <c r="D5497">
        <v>2</v>
      </c>
      <c r="E5497">
        <v>8</v>
      </c>
      <c r="F5497" t="s">
        <v>442</v>
      </c>
      <c r="G5497" t="s">
        <v>5528</v>
      </c>
      <c r="H5497">
        <v>7</v>
      </c>
      <c r="I5497">
        <v>101008</v>
      </c>
      <c r="J5497">
        <v>101</v>
      </c>
      <c r="K5497" t="s">
        <v>7381</v>
      </c>
      <c r="L5497">
        <v>0</v>
      </c>
      <c r="M5497" t="s">
        <v>5520</v>
      </c>
      <c r="N5497">
        <v>2857103.94</v>
      </c>
      <c r="O5497">
        <v>3152577.57</v>
      </c>
      <c r="P5497">
        <v>0</v>
      </c>
      <c r="Q5497">
        <v>2950900.38</v>
      </c>
      <c r="R5497">
        <v>0</v>
      </c>
      <c r="S5497">
        <v>3058781.13</v>
      </c>
    </row>
    <row r="5498" spans="1:19" x14ac:dyDescent="0.35">
      <c r="A5498">
        <v>2024</v>
      </c>
      <c r="B5498" t="s">
        <v>5980</v>
      </c>
      <c r="C5498">
        <v>31</v>
      </c>
      <c r="D5498">
        <v>2</v>
      </c>
      <c r="E5498">
        <v>4</v>
      </c>
      <c r="F5498" t="s">
        <v>369</v>
      </c>
      <c r="G5498" t="s">
        <v>6808</v>
      </c>
      <c r="H5498">
        <v>7</v>
      </c>
      <c r="I5498">
        <v>101008</v>
      </c>
      <c r="J5498">
        <v>101</v>
      </c>
      <c r="K5498" t="s">
        <v>7381</v>
      </c>
      <c r="L5498">
        <v>0</v>
      </c>
      <c r="M5498" t="s">
        <v>5520</v>
      </c>
      <c r="N5498">
        <v>474694.68</v>
      </c>
      <c r="O5498">
        <v>79264.479999999996</v>
      </c>
      <c r="P5498">
        <v>0</v>
      </c>
      <c r="Q5498">
        <v>60263.56</v>
      </c>
      <c r="R5498">
        <v>0</v>
      </c>
      <c r="S5498">
        <v>493695.6</v>
      </c>
    </row>
    <row r="5499" spans="1:19" x14ac:dyDescent="0.35">
      <c r="A5499">
        <v>2024</v>
      </c>
      <c r="B5499" t="s">
        <v>5980</v>
      </c>
      <c r="C5499">
        <v>31</v>
      </c>
      <c r="D5499">
        <v>2</v>
      </c>
      <c r="E5499">
        <v>10</v>
      </c>
      <c r="F5499" t="s">
        <v>616</v>
      </c>
      <c r="G5499" t="s">
        <v>7068</v>
      </c>
      <c r="H5499">
        <v>7</v>
      </c>
      <c r="I5499">
        <v>101008</v>
      </c>
      <c r="J5499">
        <v>101</v>
      </c>
      <c r="K5499" t="s">
        <v>7381</v>
      </c>
      <c r="L5499">
        <v>0</v>
      </c>
      <c r="M5499" t="s">
        <v>5520</v>
      </c>
      <c r="N5499">
        <v>96972.92</v>
      </c>
      <c r="O5499">
        <v>8769.5</v>
      </c>
      <c r="P5499">
        <v>0</v>
      </c>
      <c r="Q5499">
        <v>16252.61</v>
      </c>
      <c r="R5499">
        <v>0</v>
      </c>
      <c r="S5499">
        <v>89489.81</v>
      </c>
    </row>
    <row r="5500" spans="1:19" x14ac:dyDescent="0.35">
      <c r="A5500">
        <v>2024</v>
      </c>
      <c r="B5500" t="s">
        <v>5980</v>
      </c>
      <c r="C5500">
        <v>31</v>
      </c>
      <c r="D5500">
        <v>2</v>
      </c>
      <c r="E5500">
        <v>12</v>
      </c>
      <c r="F5500" t="s">
        <v>627</v>
      </c>
      <c r="G5500" t="s">
        <v>7185</v>
      </c>
      <c r="H5500">
        <v>7</v>
      </c>
      <c r="I5500">
        <v>101008</v>
      </c>
      <c r="J5500">
        <v>101</v>
      </c>
      <c r="K5500" t="s">
        <v>7381</v>
      </c>
      <c r="L5500">
        <v>0</v>
      </c>
      <c r="M5500" t="s">
        <v>5520</v>
      </c>
      <c r="N5500">
        <v>79176.28</v>
      </c>
      <c r="O5500">
        <v>28443.66</v>
      </c>
      <c r="P5500">
        <v>0</v>
      </c>
      <c r="Q5500">
        <v>21109.16</v>
      </c>
      <c r="R5500">
        <v>0</v>
      </c>
      <c r="S5500">
        <v>86510.78</v>
      </c>
    </row>
    <row r="5501" spans="1:19" x14ac:dyDescent="0.35">
      <c r="A5501">
        <v>2024</v>
      </c>
      <c r="B5501" t="s">
        <v>5678</v>
      </c>
      <c r="C5501">
        <v>32</v>
      </c>
      <c r="D5501">
        <v>2</v>
      </c>
      <c r="E5501">
        <v>1</v>
      </c>
      <c r="F5501" t="s">
        <v>622</v>
      </c>
      <c r="G5501" t="s">
        <v>6473</v>
      </c>
      <c r="H5501">
        <v>7</v>
      </c>
      <c r="I5501">
        <v>101008</v>
      </c>
      <c r="J5501">
        <v>101</v>
      </c>
      <c r="K5501" t="s">
        <v>7381</v>
      </c>
      <c r="L5501">
        <v>0</v>
      </c>
      <c r="M5501" t="s">
        <v>5520</v>
      </c>
      <c r="N5501">
        <v>484966.53</v>
      </c>
      <c r="O5501">
        <v>164877.78</v>
      </c>
      <c r="P5501">
        <v>0</v>
      </c>
      <c r="Q5501">
        <v>54860.5</v>
      </c>
      <c r="R5501">
        <v>0</v>
      </c>
      <c r="S5501">
        <v>594983.81000000006</v>
      </c>
    </row>
    <row r="5502" spans="1:19" x14ac:dyDescent="0.35">
      <c r="A5502">
        <v>2024</v>
      </c>
      <c r="B5502" t="s">
        <v>5678</v>
      </c>
      <c r="C5502">
        <v>32</v>
      </c>
      <c r="D5502">
        <v>2</v>
      </c>
      <c r="E5502">
        <v>2</v>
      </c>
      <c r="F5502" t="s">
        <v>391</v>
      </c>
      <c r="G5502" t="s">
        <v>6196</v>
      </c>
      <c r="H5502">
        <v>7</v>
      </c>
      <c r="I5502">
        <v>101008</v>
      </c>
      <c r="J5502">
        <v>101</v>
      </c>
      <c r="K5502" t="s">
        <v>7381</v>
      </c>
      <c r="L5502">
        <v>0</v>
      </c>
      <c r="M5502" t="s">
        <v>5520</v>
      </c>
      <c r="N5502">
        <v>451499.07</v>
      </c>
      <c r="O5502">
        <v>631884.57999999996</v>
      </c>
      <c r="P5502">
        <v>0</v>
      </c>
      <c r="Q5502">
        <v>371979.44</v>
      </c>
      <c r="R5502">
        <v>0</v>
      </c>
      <c r="S5502">
        <v>711404.21</v>
      </c>
    </row>
    <row r="5503" spans="1:19" x14ac:dyDescent="0.35">
      <c r="A5503">
        <v>2024</v>
      </c>
      <c r="B5503" t="s">
        <v>5678</v>
      </c>
      <c r="C5503">
        <v>32</v>
      </c>
      <c r="D5503">
        <v>2</v>
      </c>
      <c r="E5503">
        <v>4</v>
      </c>
      <c r="F5503" t="s">
        <v>297</v>
      </c>
      <c r="G5503" t="s">
        <v>6197</v>
      </c>
      <c r="H5503">
        <v>7</v>
      </c>
      <c r="I5503">
        <v>101008</v>
      </c>
      <c r="J5503">
        <v>101</v>
      </c>
      <c r="K5503" t="s">
        <v>7381</v>
      </c>
      <c r="L5503">
        <v>0</v>
      </c>
      <c r="M5503" t="s">
        <v>5520</v>
      </c>
      <c r="N5503">
        <v>127233.92</v>
      </c>
      <c r="O5503">
        <v>163365.53</v>
      </c>
      <c r="P5503">
        <v>0</v>
      </c>
      <c r="Q5503">
        <v>100901.61</v>
      </c>
      <c r="R5503">
        <v>0</v>
      </c>
      <c r="S5503">
        <v>189697.84</v>
      </c>
    </row>
    <row r="5504" spans="1:19" x14ac:dyDescent="0.35">
      <c r="A5504">
        <v>2024</v>
      </c>
      <c r="B5504" t="s">
        <v>5678</v>
      </c>
      <c r="C5504">
        <v>32</v>
      </c>
      <c r="D5504">
        <v>2</v>
      </c>
      <c r="E5504">
        <v>7</v>
      </c>
      <c r="F5504" t="s">
        <v>480</v>
      </c>
      <c r="G5504" t="s">
        <v>5983</v>
      </c>
      <c r="H5504">
        <v>7</v>
      </c>
      <c r="I5504">
        <v>101008</v>
      </c>
      <c r="J5504">
        <v>101</v>
      </c>
      <c r="K5504" t="s">
        <v>7381</v>
      </c>
      <c r="L5504">
        <v>0</v>
      </c>
      <c r="M5504" t="s">
        <v>5520</v>
      </c>
      <c r="N5504">
        <v>1188008.6000000001</v>
      </c>
      <c r="O5504">
        <v>350877.93</v>
      </c>
      <c r="P5504">
        <v>0</v>
      </c>
      <c r="Q5504">
        <v>751553.98</v>
      </c>
      <c r="R5504">
        <v>0</v>
      </c>
      <c r="S5504">
        <v>787332.55</v>
      </c>
    </row>
    <row r="5505" spans="1:19" x14ac:dyDescent="0.35">
      <c r="A5505">
        <v>2024</v>
      </c>
      <c r="B5505" t="s">
        <v>5678</v>
      </c>
      <c r="C5505">
        <v>32</v>
      </c>
      <c r="D5505">
        <v>2</v>
      </c>
      <c r="E5505">
        <v>8</v>
      </c>
      <c r="F5505" t="s">
        <v>629</v>
      </c>
      <c r="G5505" t="s">
        <v>6315</v>
      </c>
      <c r="H5505">
        <v>7</v>
      </c>
      <c r="I5505">
        <v>101008</v>
      </c>
      <c r="J5505">
        <v>101</v>
      </c>
      <c r="K5505" t="s">
        <v>7381</v>
      </c>
      <c r="L5505">
        <v>0</v>
      </c>
      <c r="M5505" t="s">
        <v>5520</v>
      </c>
      <c r="N5505">
        <v>469411.9</v>
      </c>
      <c r="O5505">
        <v>193111.43</v>
      </c>
      <c r="P5505">
        <v>0</v>
      </c>
      <c r="Q5505">
        <v>86847.6</v>
      </c>
      <c r="R5505">
        <v>0</v>
      </c>
      <c r="S5505">
        <v>575675.73</v>
      </c>
    </row>
    <row r="5506" spans="1:19" x14ac:dyDescent="0.35">
      <c r="A5506">
        <v>2024</v>
      </c>
      <c r="B5506" t="s">
        <v>5678</v>
      </c>
      <c r="C5506">
        <v>32</v>
      </c>
      <c r="D5506">
        <v>2</v>
      </c>
      <c r="E5506">
        <v>11</v>
      </c>
      <c r="F5506" t="s">
        <v>278</v>
      </c>
      <c r="G5506" t="s">
        <v>6198</v>
      </c>
      <c r="H5506">
        <v>7</v>
      </c>
      <c r="I5506">
        <v>101008</v>
      </c>
      <c r="J5506">
        <v>1</v>
      </c>
      <c r="K5506" t="s">
        <v>7382</v>
      </c>
      <c r="L5506">
        <v>0</v>
      </c>
      <c r="M5506" t="s">
        <v>5520</v>
      </c>
      <c r="N5506">
        <v>78354.36</v>
      </c>
      <c r="O5506">
        <v>359517.05</v>
      </c>
      <c r="P5506">
        <v>0</v>
      </c>
      <c r="Q5506">
        <v>145738.12</v>
      </c>
      <c r="R5506">
        <v>0</v>
      </c>
      <c r="S5506">
        <v>292133.28999999998</v>
      </c>
    </row>
    <row r="5507" spans="1:19" x14ac:dyDescent="0.35">
      <c r="A5507">
        <v>2024</v>
      </c>
      <c r="B5507" t="s">
        <v>5678</v>
      </c>
      <c r="C5507">
        <v>32</v>
      </c>
      <c r="D5507">
        <v>2</v>
      </c>
      <c r="E5507">
        <v>12</v>
      </c>
      <c r="F5507" t="s">
        <v>125</v>
      </c>
      <c r="G5507" t="s">
        <v>6199</v>
      </c>
      <c r="H5507">
        <v>7</v>
      </c>
      <c r="I5507">
        <v>101008</v>
      </c>
      <c r="J5507">
        <v>101</v>
      </c>
      <c r="K5507" t="s">
        <v>7381</v>
      </c>
      <c r="L5507">
        <v>0</v>
      </c>
      <c r="M5507" t="s">
        <v>5520</v>
      </c>
      <c r="N5507">
        <v>2236214.39</v>
      </c>
      <c r="O5507">
        <v>8213758.9299999997</v>
      </c>
      <c r="P5507">
        <v>0</v>
      </c>
      <c r="Q5507">
        <v>6208027.5499999998</v>
      </c>
      <c r="R5507">
        <v>0</v>
      </c>
      <c r="S5507">
        <v>4241945.7699999996</v>
      </c>
    </row>
    <row r="5508" spans="1:19" x14ac:dyDescent="0.35">
      <c r="A5508">
        <v>2024</v>
      </c>
      <c r="B5508" t="s">
        <v>5788</v>
      </c>
      <c r="C5508">
        <v>33</v>
      </c>
      <c r="D5508">
        <v>2</v>
      </c>
      <c r="E5508">
        <v>3</v>
      </c>
      <c r="F5508" t="s">
        <v>618</v>
      </c>
      <c r="G5508" t="s">
        <v>5986</v>
      </c>
      <c r="H5508">
        <v>7</v>
      </c>
      <c r="I5508">
        <v>101008</v>
      </c>
      <c r="J5508">
        <v>101</v>
      </c>
      <c r="K5508" t="s">
        <v>7381</v>
      </c>
      <c r="L5508">
        <v>0</v>
      </c>
      <c r="M5508" t="s">
        <v>5520</v>
      </c>
      <c r="N5508">
        <v>107511.45</v>
      </c>
      <c r="O5508">
        <v>99436.36</v>
      </c>
      <c r="P5508">
        <v>0</v>
      </c>
      <c r="Q5508">
        <v>79070.53</v>
      </c>
      <c r="R5508">
        <v>0</v>
      </c>
      <c r="S5508">
        <v>127877.28</v>
      </c>
    </row>
    <row r="5509" spans="1:19" x14ac:dyDescent="0.35">
      <c r="A5509">
        <v>2024</v>
      </c>
      <c r="B5509" t="s">
        <v>5788</v>
      </c>
      <c r="C5509">
        <v>33</v>
      </c>
      <c r="D5509">
        <v>2</v>
      </c>
      <c r="E5509">
        <v>10</v>
      </c>
      <c r="F5509" t="s">
        <v>633</v>
      </c>
      <c r="G5509" t="s">
        <v>6423</v>
      </c>
      <c r="H5509">
        <v>7</v>
      </c>
      <c r="I5509">
        <v>101008</v>
      </c>
      <c r="J5509">
        <v>101</v>
      </c>
      <c r="K5509" t="s">
        <v>7381</v>
      </c>
      <c r="L5509">
        <v>0</v>
      </c>
      <c r="M5509" t="s">
        <v>5520</v>
      </c>
      <c r="N5509">
        <v>56080.29</v>
      </c>
      <c r="O5509">
        <v>61879.48</v>
      </c>
      <c r="P5509">
        <v>0</v>
      </c>
      <c r="Q5509">
        <v>52801.33</v>
      </c>
      <c r="R5509">
        <v>0</v>
      </c>
      <c r="S5509">
        <v>65158.44</v>
      </c>
    </row>
    <row r="5510" spans="1:19" x14ac:dyDescent="0.35">
      <c r="A5510">
        <v>2024</v>
      </c>
      <c r="B5510" t="s">
        <v>5788</v>
      </c>
      <c r="C5510">
        <v>33</v>
      </c>
      <c r="D5510">
        <v>2</v>
      </c>
      <c r="E5510">
        <v>13</v>
      </c>
      <c r="F5510" t="s">
        <v>351</v>
      </c>
      <c r="G5510" t="s">
        <v>6200</v>
      </c>
      <c r="H5510">
        <v>7</v>
      </c>
      <c r="I5510">
        <v>101008</v>
      </c>
      <c r="J5510">
        <v>101</v>
      </c>
      <c r="K5510" t="s">
        <v>7381</v>
      </c>
      <c r="L5510">
        <v>0</v>
      </c>
      <c r="M5510" t="s">
        <v>5520</v>
      </c>
      <c r="N5510">
        <v>231255.2</v>
      </c>
      <c r="O5510">
        <v>128167.92</v>
      </c>
      <c r="P5510">
        <v>0</v>
      </c>
      <c r="Q5510">
        <v>41557.379999999997</v>
      </c>
      <c r="R5510">
        <v>0</v>
      </c>
      <c r="S5510">
        <v>317865.74</v>
      </c>
    </row>
    <row r="5511" spans="1:19" x14ac:dyDescent="0.35">
      <c r="A5511">
        <v>2024</v>
      </c>
      <c r="B5511" t="s">
        <v>5989</v>
      </c>
      <c r="C5511">
        <v>34</v>
      </c>
      <c r="D5511">
        <v>2</v>
      </c>
      <c r="E5511">
        <v>2</v>
      </c>
      <c r="F5511" t="s">
        <v>354</v>
      </c>
      <c r="G5511" t="s">
        <v>6424</v>
      </c>
      <c r="H5511">
        <v>7</v>
      </c>
      <c r="I5511">
        <v>101008</v>
      </c>
      <c r="J5511">
        <v>101</v>
      </c>
      <c r="K5511" t="s">
        <v>7381</v>
      </c>
      <c r="L5511">
        <v>0</v>
      </c>
      <c r="M5511" t="s">
        <v>5520</v>
      </c>
      <c r="N5511">
        <v>19265.060000000001</v>
      </c>
      <c r="O5511">
        <v>20433</v>
      </c>
      <c r="P5511">
        <v>0</v>
      </c>
      <c r="Q5511">
        <v>15896.45</v>
      </c>
      <c r="R5511">
        <v>0</v>
      </c>
      <c r="S5511">
        <v>23801.61</v>
      </c>
    </row>
    <row r="5512" spans="1:19" x14ac:dyDescent="0.35">
      <c r="A5512">
        <v>2024</v>
      </c>
      <c r="B5512" t="s">
        <v>5989</v>
      </c>
      <c r="C5512">
        <v>34</v>
      </c>
      <c r="D5512">
        <v>2</v>
      </c>
      <c r="E5512">
        <v>5</v>
      </c>
      <c r="F5512" t="s">
        <v>637</v>
      </c>
      <c r="G5512" t="s">
        <v>5991</v>
      </c>
      <c r="H5512">
        <v>7</v>
      </c>
      <c r="I5512">
        <v>101008</v>
      </c>
      <c r="J5512">
        <v>101</v>
      </c>
      <c r="K5512" t="s">
        <v>7381</v>
      </c>
      <c r="L5512">
        <v>0</v>
      </c>
      <c r="M5512" t="s">
        <v>5520</v>
      </c>
      <c r="N5512">
        <v>93948.12</v>
      </c>
      <c r="O5512">
        <v>64980.07</v>
      </c>
      <c r="P5512">
        <v>0</v>
      </c>
      <c r="Q5512">
        <v>15879.61</v>
      </c>
      <c r="R5512">
        <v>0</v>
      </c>
      <c r="S5512">
        <v>143048.57999999999</v>
      </c>
    </row>
    <row r="5513" spans="1:19" x14ac:dyDescent="0.35">
      <c r="A5513">
        <v>2024</v>
      </c>
      <c r="B5513" t="s">
        <v>5989</v>
      </c>
      <c r="C5513">
        <v>34</v>
      </c>
      <c r="D5513">
        <v>2</v>
      </c>
      <c r="E5513">
        <v>6</v>
      </c>
      <c r="F5513" t="s">
        <v>638</v>
      </c>
      <c r="G5513" t="s">
        <v>6742</v>
      </c>
      <c r="H5513">
        <v>7</v>
      </c>
      <c r="I5513">
        <v>101008</v>
      </c>
      <c r="J5513">
        <v>101</v>
      </c>
      <c r="K5513" t="s">
        <v>7381</v>
      </c>
      <c r="L5513">
        <v>0</v>
      </c>
      <c r="M5513" t="s">
        <v>5520</v>
      </c>
      <c r="N5513">
        <v>148098.47</v>
      </c>
      <c r="O5513">
        <v>46621.81</v>
      </c>
      <c r="P5513">
        <v>0</v>
      </c>
      <c r="Q5513">
        <v>26209.58</v>
      </c>
      <c r="R5513">
        <v>0</v>
      </c>
      <c r="S5513">
        <v>168510.7</v>
      </c>
    </row>
    <row r="5514" spans="1:19" x14ac:dyDescent="0.35">
      <c r="A5514">
        <v>2024</v>
      </c>
      <c r="B5514" t="s">
        <v>5989</v>
      </c>
      <c r="C5514">
        <v>34</v>
      </c>
      <c r="D5514">
        <v>2</v>
      </c>
      <c r="E5514">
        <v>8</v>
      </c>
      <c r="F5514" t="s">
        <v>480</v>
      </c>
      <c r="G5514" t="s">
        <v>5992</v>
      </c>
      <c r="H5514">
        <v>7</v>
      </c>
      <c r="I5514">
        <v>101008</v>
      </c>
      <c r="J5514">
        <v>101</v>
      </c>
      <c r="K5514" t="s">
        <v>7381</v>
      </c>
      <c r="L5514">
        <v>0</v>
      </c>
      <c r="M5514" t="s">
        <v>5520</v>
      </c>
      <c r="N5514">
        <v>55183.67</v>
      </c>
      <c r="O5514">
        <v>50374.2</v>
      </c>
      <c r="P5514">
        <v>0</v>
      </c>
      <c r="Q5514">
        <v>37096.6</v>
      </c>
      <c r="R5514">
        <v>0</v>
      </c>
      <c r="S5514">
        <v>68461.27</v>
      </c>
    </row>
    <row r="5515" spans="1:19" x14ac:dyDescent="0.35">
      <c r="A5515">
        <v>2024</v>
      </c>
      <c r="B5515" t="s">
        <v>5989</v>
      </c>
      <c r="C5515">
        <v>34</v>
      </c>
      <c r="D5515">
        <v>2</v>
      </c>
      <c r="E5515">
        <v>9</v>
      </c>
      <c r="F5515" t="s">
        <v>262</v>
      </c>
      <c r="G5515" t="s">
        <v>6743</v>
      </c>
      <c r="H5515">
        <v>7</v>
      </c>
      <c r="I5515">
        <v>101008</v>
      </c>
      <c r="J5515">
        <v>101</v>
      </c>
      <c r="K5515" t="s">
        <v>7381</v>
      </c>
      <c r="L5515">
        <v>0</v>
      </c>
      <c r="M5515" t="s">
        <v>5520</v>
      </c>
      <c r="N5515">
        <v>50686.32</v>
      </c>
      <c r="O5515">
        <v>48462.67</v>
      </c>
      <c r="P5515">
        <v>0</v>
      </c>
      <c r="Q5515">
        <v>37539.980000000003</v>
      </c>
      <c r="R5515">
        <v>0</v>
      </c>
      <c r="S5515">
        <v>61609.01</v>
      </c>
    </row>
    <row r="5516" spans="1:19" x14ac:dyDescent="0.35">
      <c r="A5516">
        <v>2024</v>
      </c>
      <c r="B5516" t="s">
        <v>5989</v>
      </c>
      <c r="C5516">
        <v>34</v>
      </c>
      <c r="D5516">
        <v>2</v>
      </c>
      <c r="E5516">
        <v>10</v>
      </c>
      <c r="F5516" t="s">
        <v>616</v>
      </c>
      <c r="G5516" t="s">
        <v>6202</v>
      </c>
      <c r="H5516">
        <v>7</v>
      </c>
      <c r="I5516">
        <v>101008</v>
      </c>
      <c r="J5516">
        <v>101</v>
      </c>
      <c r="K5516" t="s">
        <v>7381</v>
      </c>
      <c r="L5516">
        <v>0</v>
      </c>
      <c r="M5516" t="s">
        <v>5520</v>
      </c>
      <c r="N5516">
        <v>74440.14</v>
      </c>
      <c r="O5516">
        <v>70727.820000000007</v>
      </c>
      <c r="P5516">
        <v>0</v>
      </c>
      <c r="Q5516">
        <v>73832.44</v>
      </c>
      <c r="R5516">
        <v>0</v>
      </c>
      <c r="S5516">
        <v>71335.520000000004</v>
      </c>
    </row>
    <row r="5517" spans="1:19" x14ac:dyDescent="0.35">
      <c r="A5517">
        <v>2024</v>
      </c>
      <c r="B5517" t="s">
        <v>5813</v>
      </c>
      <c r="C5517">
        <v>35</v>
      </c>
      <c r="D5517">
        <v>2</v>
      </c>
      <c r="E5517">
        <v>2</v>
      </c>
      <c r="F5517" t="s">
        <v>640</v>
      </c>
      <c r="G5517" t="s">
        <v>5994</v>
      </c>
      <c r="H5517">
        <v>7</v>
      </c>
      <c r="I5517">
        <v>101008</v>
      </c>
      <c r="J5517">
        <v>101</v>
      </c>
      <c r="K5517" t="s">
        <v>7381</v>
      </c>
      <c r="L5517">
        <v>0</v>
      </c>
      <c r="M5517" t="s">
        <v>5520</v>
      </c>
      <c r="N5517">
        <v>95482.74</v>
      </c>
      <c r="O5517">
        <v>58301.43</v>
      </c>
      <c r="P5517">
        <v>0</v>
      </c>
      <c r="Q5517">
        <v>36550.83</v>
      </c>
      <c r="R5517">
        <v>0</v>
      </c>
      <c r="S5517">
        <v>117233.34</v>
      </c>
    </row>
    <row r="5518" spans="1:19" x14ac:dyDescent="0.35">
      <c r="A5518">
        <v>2024</v>
      </c>
      <c r="B5518" t="s">
        <v>5813</v>
      </c>
      <c r="C5518">
        <v>35</v>
      </c>
      <c r="D5518">
        <v>2</v>
      </c>
      <c r="E5518">
        <v>3</v>
      </c>
      <c r="F5518" t="s">
        <v>641</v>
      </c>
      <c r="G5518" t="s">
        <v>6161</v>
      </c>
      <c r="H5518">
        <v>7</v>
      </c>
      <c r="I5518">
        <v>101008</v>
      </c>
      <c r="J5518">
        <v>101</v>
      </c>
      <c r="K5518" t="s">
        <v>7381</v>
      </c>
      <c r="L5518">
        <v>0</v>
      </c>
      <c r="M5518" t="s">
        <v>5520</v>
      </c>
      <c r="N5518">
        <v>568171.93999999994</v>
      </c>
      <c r="O5518">
        <v>310128.43</v>
      </c>
      <c r="P5518">
        <v>0</v>
      </c>
      <c r="Q5518">
        <v>129672.78</v>
      </c>
      <c r="R5518">
        <v>0</v>
      </c>
      <c r="S5518">
        <v>748627.59</v>
      </c>
    </row>
    <row r="5519" spans="1:19" x14ac:dyDescent="0.35">
      <c r="A5519">
        <v>2024</v>
      </c>
      <c r="B5519" t="s">
        <v>5813</v>
      </c>
      <c r="C5519">
        <v>35</v>
      </c>
      <c r="D5519">
        <v>2</v>
      </c>
      <c r="E5519">
        <v>4</v>
      </c>
      <c r="F5519" t="s">
        <v>300</v>
      </c>
      <c r="G5519" t="s">
        <v>5814</v>
      </c>
      <c r="H5519">
        <v>7</v>
      </c>
      <c r="I5519">
        <v>101008</v>
      </c>
      <c r="J5519">
        <v>101</v>
      </c>
      <c r="K5519" t="s">
        <v>7381</v>
      </c>
      <c r="L5519">
        <v>0</v>
      </c>
      <c r="M5519" t="s">
        <v>5520</v>
      </c>
      <c r="N5519">
        <v>101276.75</v>
      </c>
      <c r="O5519">
        <v>73985.58</v>
      </c>
      <c r="P5519">
        <v>0</v>
      </c>
      <c r="Q5519">
        <v>59157.56</v>
      </c>
      <c r="R5519">
        <v>0</v>
      </c>
      <c r="S5519">
        <v>116104.77</v>
      </c>
    </row>
    <row r="5520" spans="1:19" x14ac:dyDescent="0.35">
      <c r="A5520">
        <v>2024</v>
      </c>
      <c r="B5520" t="s">
        <v>5813</v>
      </c>
      <c r="C5520">
        <v>35</v>
      </c>
      <c r="D5520">
        <v>2</v>
      </c>
      <c r="E5520">
        <v>10</v>
      </c>
      <c r="F5520" t="s">
        <v>278</v>
      </c>
      <c r="G5520" t="s">
        <v>5999</v>
      </c>
      <c r="H5520">
        <v>7</v>
      </c>
      <c r="I5520">
        <v>101008</v>
      </c>
      <c r="J5520">
        <v>101008</v>
      </c>
      <c r="K5520" t="s">
        <v>7382</v>
      </c>
      <c r="L5520">
        <v>0</v>
      </c>
      <c r="M5520" t="s">
        <v>5520</v>
      </c>
      <c r="N5520">
        <v>30015.5</v>
      </c>
      <c r="O5520">
        <v>32922.71</v>
      </c>
      <c r="P5520">
        <v>0</v>
      </c>
      <c r="Q5520">
        <v>21198.58</v>
      </c>
      <c r="R5520">
        <v>0</v>
      </c>
      <c r="S5520">
        <v>41739.629999999997</v>
      </c>
    </row>
    <row r="5521" spans="1:19" x14ac:dyDescent="0.35">
      <c r="A5521">
        <v>2024</v>
      </c>
      <c r="B5521" t="s">
        <v>5715</v>
      </c>
      <c r="C5521">
        <v>37</v>
      </c>
      <c r="D5521">
        <v>2</v>
      </c>
      <c r="E5521">
        <v>2</v>
      </c>
      <c r="F5521" t="s">
        <v>651</v>
      </c>
      <c r="G5521" t="s">
        <v>6002</v>
      </c>
      <c r="H5521">
        <v>7</v>
      </c>
      <c r="I5521">
        <v>101008</v>
      </c>
      <c r="J5521">
        <v>101</v>
      </c>
      <c r="K5521" t="s">
        <v>7381</v>
      </c>
      <c r="L5521">
        <v>0</v>
      </c>
      <c r="M5521" t="s">
        <v>5520</v>
      </c>
      <c r="N5521">
        <v>232927.22</v>
      </c>
      <c r="O5521">
        <v>155907.19</v>
      </c>
      <c r="P5521">
        <v>0</v>
      </c>
      <c r="Q5521">
        <v>65817.77</v>
      </c>
      <c r="R5521">
        <v>0</v>
      </c>
      <c r="S5521">
        <v>323016.64</v>
      </c>
    </row>
    <row r="5522" spans="1:19" x14ac:dyDescent="0.35">
      <c r="A5522">
        <v>2024</v>
      </c>
      <c r="B5522" t="s">
        <v>5715</v>
      </c>
      <c r="C5522">
        <v>37</v>
      </c>
      <c r="D5522">
        <v>2</v>
      </c>
      <c r="E5522">
        <v>6</v>
      </c>
      <c r="F5522" t="s">
        <v>655</v>
      </c>
      <c r="G5522" t="s">
        <v>6003</v>
      </c>
      <c r="H5522">
        <v>7</v>
      </c>
      <c r="I5522">
        <v>101008</v>
      </c>
      <c r="J5522">
        <v>101</v>
      </c>
      <c r="K5522" t="s">
        <v>7381</v>
      </c>
      <c r="L5522">
        <v>0</v>
      </c>
      <c r="M5522" t="s">
        <v>5520</v>
      </c>
      <c r="N5522">
        <v>394184.89</v>
      </c>
      <c r="O5522">
        <v>183939.68</v>
      </c>
      <c r="P5522">
        <v>0</v>
      </c>
      <c r="Q5522">
        <v>117356.89</v>
      </c>
      <c r="R5522">
        <v>0</v>
      </c>
      <c r="S5522">
        <v>460767.68</v>
      </c>
    </row>
    <row r="5523" spans="1:19" x14ac:dyDescent="0.35">
      <c r="A5523">
        <v>2024</v>
      </c>
      <c r="B5523" t="s">
        <v>5715</v>
      </c>
      <c r="C5523">
        <v>37</v>
      </c>
      <c r="D5523">
        <v>2</v>
      </c>
      <c r="E5523">
        <v>7</v>
      </c>
      <c r="F5523" t="s">
        <v>656</v>
      </c>
      <c r="G5523" t="s">
        <v>5858</v>
      </c>
      <c r="H5523">
        <v>7</v>
      </c>
      <c r="I5523">
        <v>101008</v>
      </c>
      <c r="J5523">
        <v>101</v>
      </c>
      <c r="K5523" t="s">
        <v>7381</v>
      </c>
      <c r="L5523">
        <v>0</v>
      </c>
      <c r="M5523" t="s">
        <v>5520</v>
      </c>
      <c r="N5523">
        <v>368785.06</v>
      </c>
      <c r="O5523">
        <v>282247.62</v>
      </c>
      <c r="P5523">
        <v>0</v>
      </c>
      <c r="Q5523">
        <v>160739.07999999999</v>
      </c>
      <c r="R5523">
        <v>0</v>
      </c>
      <c r="S5523">
        <v>490293.6</v>
      </c>
    </row>
    <row r="5524" spans="1:19" x14ac:dyDescent="0.35">
      <c r="A5524">
        <v>2024</v>
      </c>
      <c r="B5524" t="s">
        <v>5715</v>
      </c>
      <c r="C5524">
        <v>37</v>
      </c>
      <c r="D5524">
        <v>2</v>
      </c>
      <c r="E5524">
        <v>8</v>
      </c>
      <c r="F5524" t="s">
        <v>314</v>
      </c>
      <c r="G5524" t="s">
        <v>5716</v>
      </c>
      <c r="H5524">
        <v>7</v>
      </c>
      <c r="I5524">
        <v>101008</v>
      </c>
      <c r="J5524">
        <v>101</v>
      </c>
      <c r="K5524" t="s">
        <v>7381</v>
      </c>
      <c r="L5524">
        <v>0</v>
      </c>
      <c r="M5524" t="s">
        <v>5520</v>
      </c>
      <c r="N5524">
        <v>264260.94</v>
      </c>
      <c r="O5524">
        <v>467036.92</v>
      </c>
      <c r="P5524">
        <v>0</v>
      </c>
      <c r="Q5524">
        <v>359037.58</v>
      </c>
      <c r="R5524">
        <v>0</v>
      </c>
      <c r="S5524">
        <v>372260.28</v>
      </c>
    </row>
    <row r="5525" spans="1:19" x14ac:dyDescent="0.35">
      <c r="A5525">
        <v>2024</v>
      </c>
      <c r="B5525" t="s">
        <v>5715</v>
      </c>
      <c r="C5525">
        <v>37</v>
      </c>
      <c r="D5525">
        <v>2</v>
      </c>
      <c r="E5525">
        <v>12</v>
      </c>
      <c r="F5525" t="s">
        <v>659</v>
      </c>
      <c r="G5525" t="s">
        <v>6004</v>
      </c>
      <c r="H5525">
        <v>7</v>
      </c>
      <c r="I5525">
        <v>101008</v>
      </c>
      <c r="J5525">
        <v>101</v>
      </c>
      <c r="K5525" t="s">
        <v>7381</v>
      </c>
      <c r="L5525">
        <v>0</v>
      </c>
      <c r="M5525" t="s">
        <v>5520</v>
      </c>
      <c r="N5525">
        <v>203303.45</v>
      </c>
      <c r="O5525">
        <v>0</v>
      </c>
      <c r="P5525">
        <v>0</v>
      </c>
      <c r="Q5525">
        <v>54308.07</v>
      </c>
      <c r="R5525">
        <v>0</v>
      </c>
      <c r="S5525">
        <v>148995.38</v>
      </c>
    </row>
    <row r="5526" spans="1:19" x14ac:dyDescent="0.35">
      <c r="A5526">
        <v>2024</v>
      </c>
      <c r="B5526" t="s">
        <v>5715</v>
      </c>
      <c r="C5526">
        <v>37</v>
      </c>
      <c r="D5526">
        <v>2</v>
      </c>
      <c r="E5526">
        <v>13</v>
      </c>
      <c r="F5526" t="s">
        <v>660</v>
      </c>
      <c r="G5526" t="s">
        <v>6203</v>
      </c>
      <c r="H5526">
        <v>7</v>
      </c>
      <c r="I5526">
        <v>101008</v>
      </c>
      <c r="J5526">
        <v>101</v>
      </c>
      <c r="K5526" t="s">
        <v>7381</v>
      </c>
      <c r="L5526">
        <v>0</v>
      </c>
      <c r="M5526" t="s">
        <v>5520</v>
      </c>
      <c r="N5526">
        <v>346481.36</v>
      </c>
      <c r="O5526">
        <v>124116.81</v>
      </c>
      <c r="P5526">
        <v>0</v>
      </c>
      <c r="Q5526">
        <v>38004.07</v>
      </c>
      <c r="R5526">
        <v>0</v>
      </c>
      <c r="S5526">
        <v>432594.1</v>
      </c>
    </row>
    <row r="5527" spans="1:19" x14ac:dyDescent="0.35">
      <c r="A5527">
        <v>2024</v>
      </c>
      <c r="B5527" t="s">
        <v>6005</v>
      </c>
      <c r="C5527">
        <v>38</v>
      </c>
      <c r="D5527">
        <v>2</v>
      </c>
      <c r="E5527">
        <v>3</v>
      </c>
      <c r="F5527" t="s">
        <v>300</v>
      </c>
      <c r="G5527" t="s">
        <v>6427</v>
      </c>
      <c r="H5527">
        <v>7</v>
      </c>
      <c r="I5527">
        <v>101008</v>
      </c>
      <c r="J5527">
        <v>101</v>
      </c>
      <c r="K5527" t="s">
        <v>7381</v>
      </c>
      <c r="L5527">
        <v>0</v>
      </c>
      <c r="M5527" t="s">
        <v>5520</v>
      </c>
      <c r="N5527">
        <v>11432.22</v>
      </c>
      <c r="O5527">
        <v>34438.870000000003</v>
      </c>
      <c r="P5527">
        <v>0</v>
      </c>
      <c r="Q5527">
        <v>26071.56</v>
      </c>
      <c r="R5527">
        <v>0</v>
      </c>
      <c r="S5527">
        <v>19799.53</v>
      </c>
    </row>
    <row r="5528" spans="1:19" x14ac:dyDescent="0.35">
      <c r="A5528">
        <v>2024</v>
      </c>
      <c r="B5528" t="s">
        <v>6005</v>
      </c>
      <c r="C5528">
        <v>38</v>
      </c>
      <c r="D5528">
        <v>2</v>
      </c>
      <c r="E5528">
        <v>4</v>
      </c>
      <c r="F5528" t="s">
        <v>254</v>
      </c>
      <c r="G5528" t="s">
        <v>6428</v>
      </c>
      <c r="H5528">
        <v>7</v>
      </c>
      <c r="I5528">
        <v>101008</v>
      </c>
      <c r="J5528">
        <v>101</v>
      </c>
      <c r="K5528" t="s">
        <v>7381</v>
      </c>
      <c r="L5528">
        <v>0</v>
      </c>
      <c r="M5528" t="s">
        <v>5520</v>
      </c>
      <c r="N5528">
        <v>2298.6</v>
      </c>
      <c r="O5528">
        <v>23647.95</v>
      </c>
      <c r="P5528">
        <v>0</v>
      </c>
      <c r="Q5528">
        <v>15090.34</v>
      </c>
      <c r="R5528">
        <v>0</v>
      </c>
      <c r="S5528">
        <v>10856.21</v>
      </c>
    </row>
    <row r="5529" spans="1:19" x14ac:dyDescent="0.35">
      <c r="A5529">
        <v>2024</v>
      </c>
      <c r="B5529" t="s">
        <v>6005</v>
      </c>
      <c r="C5529">
        <v>38</v>
      </c>
      <c r="D5529">
        <v>2</v>
      </c>
      <c r="E5529">
        <v>5</v>
      </c>
      <c r="F5529" t="s">
        <v>663</v>
      </c>
      <c r="G5529" t="s">
        <v>7069</v>
      </c>
      <c r="H5529">
        <v>7</v>
      </c>
      <c r="I5529">
        <v>101008</v>
      </c>
      <c r="J5529">
        <v>101</v>
      </c>
      <c r="K5529" t="s">
        <v>7381</v>
      </c>
      <c r="L5529">
        <v>0</v>
      </c>
      <c r="M5529" t="s">
        <v>5520</v>
      </c>
      <c r="N5529">
        <v>-4378.1099999999997</v>
      </c>
      <c r="O5529">
        <v>12238.32</v>
      </c>
      <c r="P5529">
        <v>0</v>
      </c>
      <c r="Q5529">
        <v>3614.46</v>
      </c>
      <c r="R5529">
        <v>0</v>
      </c>
      <c r="S5529">
        <v>4245.75</v>
      </c>
    </row>
    <row r="5530" spans="1:19" x14ac:dyDescent="0.35">
      <c r="A5530">
        <v>2024</v>
      </c>
      <c r="B5530" t="s">
        <v>6005</v>
      </c>
      <c r="C5530">
        <v>38</v>
      </c>
      <c r="D5530">
        <v>2</v>
      </c>
      <c r="E5530">
        <v>9</v>
      </c>
      <c r="F5530" t="s">
        <v>665</v>
      </c>
      <c r="G5530" t="s">
        <v>6744</v>
      </c>
      <c r="H5530">
        <v>7</v>
      </c>
      <c r="I5530">
        <v>101008</v>
      </c>
      <c r="J5530">
        <v>101</v>
      </c>
      <c r="K5530" t="s">
        <v>7381</v>
      </c>
      <c r="L5530">
        <v>0</v>
      </c>
      <c r="M5530" t="s">
        <v>5520</v>
      </c>
      <c r="N5530">
        <v>123372.49</v>
      </c>
      <c r="O5530">
        <v>32483.81</v>
      </c>
      <c r="P5530">
        <v>0</v>
      </c>
      <c r="Q5530">
        <v>15981.81</v>
      </c>
      <c r="R5530">
        <v>0</v>
      </c>
      <c r="S5530">
        <v>139874.49</v>
      </c>
    </row>
    <row r="5531" spans="1:19" x14ac:dyDescent="0.35">
      <c r="A5531">
        <v>2024</v>
      </c>
      <c r="B5531" t="s">
        <v>6007</v>
      </c>
      <c r="C5531">
        <v>39</v>
      </c>
      <c r="D5531">
        <v>2</v>
      </c>
      <c r="E5531">
        <v>2</v>
      </c>
      <c r="F5531" t="s">
        <v>667</v>
      </c>
      <c r="G5531" t="s">
        <v>6745</v>
      </c>
      <c r="H5531">
        <v>7</v>
      </c>
      <c r="I5531">
        <v>101008</v>
      </c>
      <c r="J5531">
        <v>101</v>
      </c>
      <c r="K5531" t="s">
        <v>7381</v>
      </c>
      <c r="L5531">
        <v>0</v>
      </c>
      <c r="M5531" t="s">
        <v>5520</v>
      </c>
      <c r="N5531">
        <v>77989.149999999994</v>
      </c>
      <c r="O5531">
        <v>48803.5</v>
      </c>
      <c r="P5531">
        <v>0</v>
      </c>
      <c r="Q5531">
        <v>41819.72</v>
      </c>
      <c r="R5531">
        <v>0</v>
      </c>
      <c r="S5531">
        <v>84972.93</v>
      </c>
    </row>
    <row r="5532" spans="1:19" x14ac:dyDescent="0.35">
      <c r="A5532">
        <v>2024</v>
      </c>
      <c r="B5532" t="s">
        <v>6007</v>
      </c>
      <c r="C5532">
        <v>39</v>
      </c>
      <c r="D5532">
        <v>2</v>
      </c>
      <c r="E5532">
        <v>7</v>
      </c>
      <c r="F5532" t="s">
        <v>669</v>
      </c>
      <c r="G5532" t="s">
        <v>6008</v>
      </c>
      <c r="H5532">
        <v>7</v>
      </c>
      <c r="I5532">
        <v>101008</v>
      </c>
      <c r="J5532">
        <v>101</v>
      </c>
      <c r="K5532" t="s">
        <v>7381</v>
      </c>
      <c r="L5532">
        <v>0</v>
      </c>
      <c r="M5532" t="s">
        <v>5520</v>
      </c>
      <c r="N5532">
        <v>55956.58</v>
      </c>
      <c r="O5532">
        <v>16056.15</v>
      </c>
      <c r="P5532">
        <v>0</v>
      </c>
      <c r="Q5532">
        <v>25607.97</v>
      </c>
      <c r="R5532">
        <v>0</v>
      </c>
      <c r="S5532">
        <v>46404.76</v>
      </c>
    </row>
    <row r="5533" spans="1:19" x14ac:dyDescent="0.35">
      <c r="A5533">
        <v>2024</v>
      </c>
      <c r="B5533" t="s">
        <v>6007</v>
      </c>
      <c r="C5533">
        <v>39</v>
      </c>
      <c r="D5533">
        <v>2</v>
      </c>
      <c r="E5533">
        <v>8</v>
      </c>
      <c r="F5533" t="s">
        <v>670</v>
      </c>
      <c r="G5533" t="s">
        <v>6429</v>
      </c>
      <c r="H5533">
        <v>7</v>
      </c>
      <c r="I5533">
        <v>101008</v>
      </c>
      <c r="J5533">
        <v>101</v>
      </c>
      <c r="K5533" t="s">
        <v>7381</v>
      </c>
      <c r="L5533">
        <v>0</v>
      </c>
      <c r="M5533" t="s">
        <v>5520</v>
      </c>
      <c r="N5533">
        <v>63810.400000000001</v>
      </c>
      <c r="O5533">
        <v>28903.5</v>
      </c>
      <c r="P5533">
        <v>0</v>
      </c>
      <c r="Q5533">
        <v>32691.56</v>
      </c>
      <c r="R5533">
        <v>0</v>
      </c>
      <c r="S5533">
        <v>60022.34</v>
      </c>
    </row>
    <row r="5534" spans="1:19" x14ac:dyDescent="0.35">
      <c r="A5534">
        <v>2024</v>
      </c>
      <c r="B5534" t="s">
        <v>5589</v>
      </c>
      <c r="C5534">
        <v>40</v>
      </c>
      <c r="D5534">
        <v>2</v>
      </c>
      <c r="E5534">
        <v>8</v>
      </c>
      <c r="F5534" t="s">
        <v>606</v>
      </c>
      <c r="G5534" t="s">
        <v>6276</v>
      </c>
      <c r="H5534">
        <v>7</v>
      </c>
      <c r="I5534">
        <v>101008</v>
      </c>
      <c r="J5534">
        <v>101008</v>
      </c>
      <c r="K5534" t="s">
        <v>7382</v>
      </c>
      <c r="L5534">
        <v>0</v>
      </c>
      <c r="M5534" t="s">
        <v>5520</v>
      </c>
      <c r="N5534">
        <v>13985.04</v>
      </c>
      <c r="O5534">
        <v>12162.54</v>
      </c>
      <c r="P5534">
        <v>0</v>
      </c>
      <c r="Q5534">
        <v>11054.35</v>
      </c>
      <c r="R5534">
        <v>0</v>
      </c>
      <c r="S5534">
        <v>15093.23</v>
      </c>
    </row>
    <row r="5535" spans="1:19" x14ac:dyDescent="0.35">
      <c r="A5535">
        <v>2024</v>
      </c>
      <c r="B5535" t="s">
        <v>5826</v>
      </c>
      <c r="C5535">
        <v>41</v>
      </c>
      <c r="D5535">
        <v>2</v>
      </c>
      <c r="E5535">
        <v>1</v>
      </c>
      <c r="F5535" t="s">
        <v>620</v>
      </c>
      <c r="G5535" t="s">
        <v>6746</v>
      </c>
      <c r="H5535">
        <v>7</v>
      </c>
      <c r="I5535">
        <v>101008</v>
      </c>
      <c r="J5535">
        <v>101</v>
      </c>
      <c r="K5535" t="s">
        <v>7381</v>
      </c>
      <c r="L5535">
        <v>0</v>
      </c>
      <c r="M5535" t="s">
        <v>5520</v>
      </c>
      <c r="N5535">
        <v>135930.79999999999</v>
      </c>
      <c r="O5535">
        <v>91737.06</v>
      </c>
      <c r="P5535">
        <v>0</v>
      </c>
      <c r="Q5535">
        <v>83741.59</v>
      </c>
      <c r="R5535">
        <v>0</v>
      </c>
      <c r="S5535">
        <v>143926.26999999999</v>
      </c>
    </row>
    <row r="5536" spans="1:19" x14ac:dyDescent="0.35">
      <c r="A5536">
        <v>2024</v>
      </c>
      <c r="B5536" t="s">
        <v>5826</v>
      </c>
      <c r="C5536">
        <v>41</v>
      </c>
      <c r="D5536">
        <v>2</v>
      </c>
      <c r="E5536">
        <v>4</v>
      </c>
      <c r="F5536" t="s">
        <v>679</v>
      </c>
      <c r="G5536" t="s">
        <v>7161</v>
      </c>
      <c r="H5536">
        <v>7</v>
      </c>
      <c r="I5536">
        <v>101008</v>
      </c>
      <c r="J5536">
        <v>101008</v>
      </c>
      <c r="K5536" t="s">
        <v>7382</v>
      </c>
      <c r="L5536">
        <v>0</v>
      </c>
      <c r="M5536" t="s">
        <v>5520</v>
      </c>
      <c r="N5536">
        <v>55425.88</v>
      </c>
      <c r="O5536">
        <v>12667.78</v>
      </c>
      <c r="P5536">
        <v>0</v>
      </c>
      <c r="Q5536">
        <v>14787.43</v>
      </c>
      <c r="R5536">
        <v>0</v>
      </c>
      <c r="S5536">
        <v>53306.23</v>
      </c>
    </row>
    <row r="5537" spans="1:19" x14ac:dyDescent="0.35">
      <c r="A5537">
        <v>2024</v>
      </c>
      <c r="B5537" t="s">
        <v>5826</v>
      </c>
      <c r="C5537">
        <v>41</v>
      </c>
      <c r="D5537">
        <v>2</v>
      </c>
      <c r="E5537">
        <v>6</v>
      </c>
      <c r="F5537" t="s">
        <v>680</v>
      </c>
      <c r="G5537" t="s">
        <v>7071</v>
      </c>
      <c r="H5537">
        <v>7</v>
      </c>
      <c r="I5537">
        <v>101008</v>
      </c>
      <c r="J5537">
        <v>101</v>
      </c>
      <c r="K5537" t="s">
        <v>7381</v>
      </c>
      <c r="L5537">
        <v>0</v>
      </c>
      <c r="M5537" t="s">
        <v>5520</v>
      </c>
      <c r="N5537">
        <v>166820.03</v>
      </c>
      <c r="O5537">
        <v>51693.63</v>
      </c>
      <c r="P5537">
        <v>0</v>
      </c>
      <c r="Q5537">
        <v>26057.39</v>
      </c>
      <c r="R5537">
        <v>0</v>
      </c>
      <c r="S5537">
        <v>192456.27</v>
      </c>
    </row>
    <row r="5538" spans="1:19" x14ac:dyDescent="0.35">
      <c r="A5538">
        <v>2024</v>
      </c>
      <c r="B5538" t="s">
        <v>5558</v>
      </c>
      <c r="C5538">
        <v>42</v>
      </c>
      <c r="D5538">
        <v>2</v>
      </c>
      <c r="E5538">
        <v>1</v>
      </c>
      <c r="F5538" t="s">
        <v>681</v>
      </c>
      <c r="G5538" t="s">
        <v>6204</v>
      </c>
      <c r="H5538">
        <v>7</v>
      </c>
      <c r="I5538">
        <v>101008</v>
      </c>
      <c r="J5538">
        <v>101</v>
      </c>
      <c r="K5538" t="s">
        <v>7381</v>
      </c>
      <c r="L5538">
        <v>0</v>
      </c>
      <c r="M5538" t="s">
        <v>5520</v>
      </c>
      <c r="N5538">
        <v>159568.56</v>
      </c>
      <c r="O5538">
        <v>59619.15</v>
      </c>
      <c r="P5538">
        <v>0</v>
      </c>
      <c r="Q5538">
        <v>48852.01</v>
      </c>
      <c r="R5538">
        <v>0</v>
      </c>
      <c r="S5538">
        <v>170335.7</v>
      </c>
    </row>
    <row r="5539" spans="1:19" x14ac:dyDescent="0.35">
      <c r="A5539">
        <v>2024</v>
      </c>
      <c r="B5539" t="s">
        <v>5558</v>
      </c>
      <c r="C5539">
        <v>42</v>
      </c>
      <c r="D5539">
        <v>2</v>
      </c>
      <c r="E5539">
        <v>4</v>
      </c>
      <c r="F5539" t="s">
        <v>527</v>
      </c>
      <c r="G5539" t="s">
        <v>7072</v>
      </c>
      <c r="H5539">
        <v>7</v>
      </c>
      <c r="I5539">
        <v>101008</v>
      </c>
      <c r="J5539">
        <v>101</v>
      </c>
      <c r="K5539" t="s">
        <v>7381</v>
      </c>
      <c r="L5539">
        <v>0</v>
      </c>
      <c r="M5539" t="s">
        <v>5520</v>
      </c>
      <c r="N5539">
        <v>4183.84</v>
      </c>
      <c r="O5539">
        <v>66021.399999999994</v>
      </c>
      <c r="P5539">
        <v>0</v>
      </c>
      <c r="Q5539">
        <v>44133.53</v>
      </c>
      <c r="R5539">
        <v>0</v>
      </c>
      <c r="S5539">
        <v>26071.71</v>
      </c>
    </row>
    <row r="5540" spans="1:19" x14ac:dyDescent="0.35">
      <c r="A5540">
        <v>2024</v>
      </c>
      <c r="B5540" t="s">
        <v>5558</v>
      </c>
      <c r="C5540">
        <v>42</v>
      </c>
      <c r="D5540">
        <v>2</v>
      </c>
      <c r="E5540">
        <v>5</v>
      </c>
      <c r="F5540" t="s">
        <v>683</v>
      </c>
      <c r="G5540" t="s">
        <v>5559</v>
      </c>
      <c r="H5540">
        <v>7</v>
      </c>
      <c r="I5540">
        <v>101008</v>
      </c>
      <c r="J5540">
        <v>101</v>
      </c>
      <c r="K5540" t="s">
        <v>7381</v>
      </c>
      <c r="L5540">
        <v>0</v>
      </c>
      <c r="M5540" t="s">
        <v>5520</v>
      </c>
      <c r="N5540">
        <v>265631.59999999998</v>
      </c>
      <c r="O5540">
        <v>74736</v>
      </c>
      <c r="P5540">
        <v>0</v>
      </c>
      <c r="Q5540">
        <v>247961.33</v>
      </c>
      <c r="R5540">
        <v>0</v>
      </c>
      <c r="S5540">
        <v>92406.27</v>
      </c>
    </row>
    <row r="5541" spans="1:19" x14ac:dyDescent="0.35">
      <c r="A5541">
        <v>2024</v>
      </c>
      <c r="B5541" t="s">
        <v>5558</v>
      </c>
      <c r="C5541">
        <v>42</v>
      </c>
      <c r="D5541">
        <v>2</v>
      </c>
      <c r="E5541">
        <v>8</v>
      </c>
      <c r="F5541" t="s">
        <v>686</v>
      </c>
      <c r="G5541" t="s">
        <v>7056</v>
      </c>
      <c r="H5541">
        <v>7</v>
      </c>
      <c r="I5541">
        <v>101008</v>
      </c>
      <c r="J5541">
        <v>101</v>
      </c>
      <c r="K5541" t="s">
        <v>7381</v>
      </c>
      <c r="L5541">
        <v>0</v>
      </c>
      <c r="M5541" t="s">
        <v>5520</v>
      </c>
      <c r="N5541">
        <v>177006.06</v>
      </c>
      <c r="O5541">
        <v>258070.99</v>
      </c>
      <c r="P5541">
        <v>0</v>
      </c>
      <c r="Q5541">
        <v>62800.639999999999</v>
      </c>
      <c r="R5541">
        <v>0</v>
      </c>
      <c r="S5541">
        <v>372276.41</v>
      </c>
    </row>
    <row r="5542" spans="1:19" x14ac:dyDescent="0.35">
      <c r="A5542">
        <v>2024</v>
      </c>
      <c r="B5542" t="s">
        <v>5558</v>
      </c>
      <c r="C5542">
        <v>42</v>
      </c>
      <c r="D5542">
        <v>2</v>
      </c>
      <c r="E5542">
        <v>10</v>
      </c>
      <c r="F5542" t="s">
        <v>687</v>
      </c>
      <c r="G5542" t="s">
        <v>6206</v>
      </c>
      <c r="H5542">
        <v>7</v>
      </c>
      <c r="I5542">
        <v>101008</v>
      </c>
      <c r="J5542">
        <v>101</v>
      </c>
      <c r="K5542" t="s">
        <v>7381</v>
      </c>
      <c r="L5542">
        <v>0</v>
      </c>
      <c r="M5542" t="s">
        <v>5520</v>
      </c>
      <c r="N5542">
        <v>48955.22</v>
      </c>
      <c r="O5542">
        <v>49147.13</v>
      </c>
      <c r="P5542">
        <v>0</v>
      </c>
      <c r="Q5542">
        <v>61657.1</v>
      </c>
      <c r="R5542">
        <v>0</v>
      </c>
      <c r="S5542">
        <v>36445.25</v>
      </c>
    </row>
    <row r="5543" spans="1:19" x14ac:dyDescent="0.35">
      <c r="A5543">
        <v>2024</v>
      </c>
      <c r="B5543" t="s">
        <v>5561</v>
      </c>
      <c r="C5543">
        <v>43</v>
      </c>
      <c r="D5543">
        <v>2</v>
      </c>
      <c r="E5543">
        <v>1</v>
      </c>
      <c r="F5543" t="s">
        <v>354</v>
      </c>
      <c r="G5543" t="s">
        <v>6207</v>
      </c>
      <c r="H5543">
        <v>7</v>
      </c>
      <c r="I5543">
        <v>101008</v>
      </c>
      <c r="J5543">
        <v>101</v>
      </c>
      <c r="K5543" t="s">
        <v>7381</v>
      </c>
      <c r="L5543">
        <v>0</v>
      </c>
      <c r="M5543" t="s">
        <v>5520</v>
      </c>
      <c r="N5543">
        <v>169833.71</v>
      </c>
      <c r="O5543">
        <v>104328.1</v>
      </c>
      <c r="P5543">
        <v>0</v>
      </c>
      <c r="Q5543">
        <v>43727.94</v>
      </c>
      <c r="R5543">
        <v>0</v>
      </c>
      <c r="S5543">
        <v>230433.87</v>
      </c>
    </row>
    <row r="5544" spans="1:19" x14ac:dyDescent="0.35">
      <c r="A5544">
        <v>2024</v>
      </c>
      <c r="B5544" t="s">
        <v>5561</v>
      </c>
      <c r="C5544">
        <v>43</v>
      </c>
      <c r="D5544">
        <v>2</v>
      </c>
      <c r="E5544">
        <v>2</v>
      </c>
      <c r="F5544" t="s">
        <v>688</v>
      </c>
      <c r="G5544" t="s">
        <v>6208</v>
      </c>
      <c r="H5544">
        <v>7</v>
      </c>
      <c r="I5544">
        <v>101008</v>
      </c>
      <c r="J5544">
        <v>101</v>
      </c>
      <c r="K5544" t="s">
        <v>7381</v>
      </c>
      <c r="L5544">
        <v>0</v>
      </c>
      <c r="M5544" t="s">
        <v>5520</v>
      </c>
      <c r="N5544">
        <v>159141.18</v>
      </c>
      <c r="O5544">
        <v>143716.16</v>
      </c>
      <c r="P5544">
        <v>0</v>
      </c>
      <c r="Q5544">
        <v>53245.82</v>
      </c>
      <c r="R5544">
        <v>0</v>
      </c>
      <c r="S5544">
        <v>249611.51999999999</v>
      </c>
    </row>
    <row r="5545" spans="1:19" x14ac:dyDescent="0.35">
      <c r="A5545">
        <v>2024</v>
      </c>
      <c r="B5545" t="s">
        <v>5561</v>
      </c>
      <c r="C5545">
        <v>43</v>
      </c>
      <c r="D5545">
        <v>2</v>
      </c>
      <c r="E5545">
        <v>3</v>
      </c>
      <c r="F5545" t="s">
        <v>555</v>
      </c>
      <c r="G5545" t="s">
        <v>6430</v>
      </c>
      <c r="H5545">
        <v>7</v>
      </c>
      <c r="I5545">
        <v>101008</v>
      </c>
      <c r="J5545">
        <v>101</v>
      </c>
      <c r="K5545" t="s">
        <v>7381</v>
      </c>
      <c r="L5545">
        <v>0</v>
      </c>
      <c r="M5545" t="s">
        <v>5520</v>
      </c>
      <c r="N5545">
        <v>147494.6</v>
      </c>
      <c r="O5545">
        <v>93479.67</v>
      </c>
      <c r="P5545">
        <v>0</v>
      </c>
      <c r="Q5545">
        <v>28576.41</v>
      </c>
      <c r="R5545">
        <v>0</v>
      </c>
      <c r="S5545">
        <v>212397.86</v>
      </c>
    </row>
    <row r="5546" spans="1:19" x14ac:dyDescent="0.35">
      <c r="A5546">
        <v>2024</v>
      </c>
      <c r="B5546" t="s">
        <v>5561</v>
      </c>
      <c r="C5546">
        <v>43</v>
      </c>
      <c r="D5546">
        <v>2</v>
      </c>
      <c r="E5546">
        <v>5</v>
      </c>
      <c r="F5546" t="s">
        <v>300</v>
      </c>
      <c r="G5546" t="s">
        <v>6209</v>
      </c>
      <c r="H5546">
        <v>7</v>
      </c>
      <c r="I5546">
        <v>101008</v>
      </c>
      <c r="J5546">
        <v>101</v>
      </c>
      <c r="K5546" t="s">
        <v>7381</v>
      </c>
      <c r="L5546">
        <v>0</v>
      </c>
      <c r="M5546" t="s">
        <v>5520</v>
      </c>
      <c r="N5546">
        <v>109005.33</v>
      </c>
      <c r="O5546">
        <v>74606.080000000002</v>
      </c>
      <c r="P5546">
        <v>0</v>
      </c>
      <c r="Q5546">
        <v>47029.27</v>
      </c>
      <c r="R5546">
        <v>0</v>
      </c>
      <c r="S5546">
        <v>136582.14000000001</v>
      </c>
    </row>
    <row r="5547" spans="1:19" x14ac:dyDescent="0.35">
      <c r="A5547">
        <v>2024</v>
      </c>
      <c r="B5547" t="s">
        <v>5561</v>
      </c>
      <c r="C5547">
        <v>43</v>
      </c>
      <c r="D5547">
        <v>2</v>
      </c>
      <c r="E5547">
        <v>6</v>
      </c>
      <c r="F5547" t="s">
        <v>254</v>
      </c>
      <c r="G5547" t="s">
        <v>6015</v>
      </c>
      <c r="H5547">
        <v>7</v>
      </c>
      <c r="I5547">
        <v>101008</v>
      </c>
      <c r="J5547">
        <v>101</v>
      </c>
      <c r="K5547" t="s">
        <v>7381</v>
      </c>
      <c r="L5547">
        <v>0</v>
      </c>
      <c r="M5547" t="s">
        <v>5520</v>
      </c>
      <c r="N5547">
        <v>100119.4</v>
      </c>
      <c r="O5547">
        <v>44936.74</v>
      </c>
      <c r="P5547">
        <v>0</v>
      </c>
      <c r="Q5547">
        <v>31106.19</v>
      </c>
      <c r="R5547">
        <v>0</v>
      </c>
      <c r="S5547">
        <v>113949.95</v>
      </c>
    </row>
    <row r="5548" spans="1:19" x14ac:dyDescent="0.35">
      <c r="A5548">
        <v>2024</v>
      </c>
      <c r="B5548" t="s">
        <v>5561</v>
      </c>
      <c r="C5548">
        <v>43</v>
      </c>
      <c r="D5548">
        <v>2</v>
      </c>
      <c r="E5548">
        <v>7</v>
      </c>
      <c r="F5548" t="s">
        <v>308</v>
      </c>
      <c r="G5548" t="s">
        <v>6016</v>
      </c>
      <c r="H5548">
        <v>7</v>
      </c>
      <c r="I5548">
        <v>101008</v>
      </c>
      <c r="J5548">
        <v>101</v>
      </c>
      <c r="K5548" t="s">
        <v>7381</v>
      </c>
      <c r="L5548">
        <v>0</v>
      </c>
      <c r="M5548" t="s">
        <v>5520</v>
      </c>
      <c r="N5548">
        <v>81377.67</v>
      </c>
      <c r="O5548">
        <v>95466.559999999998</v>
      </c>
      <c r="P5548">
        <v>0</v>
      </c>
      <c r="Q5548">
        <v>33544.15</v>
      </c>
      <c r="R5548">
        <v>0</v>
      </c>
      <c r="S5548">
        <v>143300.07999999999</v>
      </c>
    </row>
    <row r="5549" spans="1:19" x14ac:dyDescent="0.35">
      <c r="A5549">
        <v>2024</v>
      </c>
      <c r="B5549" t="s">
        <v>5561</v>
      </c>
      <c r="C5549">
        <v>43</v>
      </c>
      <c r="D5549">
        <v>2</v>
      </c>
      <c r="E5549">
        <v>8</v>
      </c>
      <c r="F5549" t="s">
        <v>262</v>
      </c>
      <c r="G5549" t="s">
        <v>6747</v>
      </c>
      <c r="H5549">
        <v>7</v>
      </c>
      <c r="I5549">
        <v>101008</v>
      </c>
      <c r="J5549">
        <v>101</v>
      </c>
      <c r="K5549" t="s">
        <v>7381</v>
      </c>
      <c r="L5549">
        <v>0</v>
      </c>
      <c r="M5549" t="s">
        <v>5520</v>
      </c>
      <c r="N5549">
        <v>59816.959999999999</v>
      </c>
      <c r="O5549">
        <v>29302.51</v>
      </c>
      <c r="P5549">
        <v>0</v>
      </c>
      <c r="Q5549">
        <v>16147.51</v>
      </c>
      <c r="R5549">
        <v>0</v>
      </c>
      <c r="S5549">
        <v>72971.960000000006</v>
      </c>
    </row>
    <row r="5550" spans="1:19" x14ac:dyDescent="0.35">
      <c r="A5550">
        <v>2024</v>
      </c>
      <c r="B5550" t="s">
        <v>5561</v>
      </c>
      <c r="C5550">
        <v>43</v>
      </c>
      <c r="D5550">
        <v>2</v>
      </c>
      <c r="E5550">
        <v>9</v>
      </c>
      <c r="F5550" t="s">
        <v>689</v>
      </c>
      <c r="G5550" t="s">
        <v>6017</v>
      </c>
      <c r="H5550">
        <v>7</v>
      </c>
      <c r="I5550">
        <v>101008</v>
      </c>
      <c r="J5550">
        <v>101</v>
      </c>
      <c r="K5550" t="s">
        <v>7381</v>
      </c>
      <c r="L5550">
        <v>0</v>
      </c>
      <c r="M5550" t="s">
        <v>5520</v>
      </c>
      <c r="N5550">
        <v>351974.08</v>
      </c>
      <c r="O5550">
        <v>364777.91</v>
      </c>
      <c r="P5550">
        <v>0</v>
      </c>
      <c r="Q5550">
        <v>262688.76</v>
      </c>
      <c r="R5550">
        <v>0</v>
      </c>
      <c r="S5550">
        <v>454063.23</v>
      </c>
    </row>
    <row r="5551" spans="1:19" x14ac:dyDescent="0.35">
      <c r="A5551">
        <v>2024</v>
      </c>
      <c r="B5551" t="s">
        <v>5561</v>
      </c>
      <c r="C5551">
        <v>43</v>
      </c>
      <c r="D5551">
        <v>2</v>
      </c>
      <c r="E5551">
        <v>10</v>
      </c>
      <c r="F5551" t="s">
        <v>633</v>
      </c>
      <c r="G5551" t="s">
        <v>6210</v>
      </c>
      <c r="H5551">
        <v>7</v>
      </c>
      <c r="I5551">
        <v>101008</v>
      </c>
      <c r="J5551">
        <v>101</v>
      </c>
      <c r="K5551" t="s">
        <v>7381</v>
      </c>
      <c r="L5551">
        <v>0</v>
      </c>
      <c r="M5551" t="s">
        <v>5520</v>
      </c>
      <c r="N5551">
        <v>116884.65</v>
      </c>
      <c r="O5551">
        <v>116829.55</v>
      </c>
      <c r="P5551">
        <v>0</v>
      </c>
      <c r="Q5551">
        <v>61486.17</v>
      </c>
      <c r="R5551">
        <v>0</v>
      </c>
      <c r="S5551">
        <v>172228.03</v>
      </c>
    </row>
    <row r="5552" spans="1:19" x14ac:dyDescent="0.35">
      <c r="A5552">
        <v>2024</v>
      </c>
      <c r="B5552" t="s">
        <v>5561</v>
      </c>
      <c r="C5552">
        <v>43</v>
      </c>
      <c r="D5552">
        <v>2</v>
      </c>
      <c r="E5552">
        <v>12</v>
      </c>
      <c r="F5552" t="s">
        <v>691</v>
      </c>
      <c r="G5552" t="s">
        <v>5836</v>
      </c>
      <c r="H5552">
        <v>7</v>
      </c>
      <c r="I5552">
        <v>101008</v>
      </c>
      <c r="J5552">
        <v>101</v>
      </c>
      <c r="K5552" t="s">
        <v>7381</v>
      </c>
      <c r="L5552">
        <v>0</v>
      </c>
      <c r="M5552" t="s">
        <v>5520</v>
      </c>
      <c r="N5552">
        <v>152604.23000000001</v>
      </c>
      <c r="O5552">
        <v>98360.25</v>
      </c>
      <c r="P5552">
        <v>0</v>
      </c>
      <c r="Q5552">
        <v>42126.62</v>
      </c>
      <c r="R5552">
        <v>0</v>
      </c>
      <c r="S5552">
        <v>208837.86</v>
      </c>
    </row>
    <row r="5553" spans="1:19" x14ac:dyDescent="0.35">
      <c r="A5553">
        <v>2024</v>
      </c>
      <c r="B5553" t="s">
        <v>5561</v>
      </c>
      <c r="C5553">
        <v>43</v>
      </c>
      <c r="D5553">
        <v>2</v>
      </c>
      <c r="E5553">
        <v>15</v>
      </c>
      <c r="F5553" t="s">
        <v>455</v>
      </c>
      <c r="G5553" t="s">
        <v>6211</v>
      </c>
      <c r="H5553">
        <v>7</v>
      </c>
      <c r="I5553">
        <v>101008</v>
      </c>
      <c r="J5553">
        <v>101</v>
      </c>
      <c r="K5553" t="s">
        <v>7381</v>
      </c>
      <c r="L5553">
        <v>0</v>
      </c>
      <c r="M5553" t="s">
        <v>5520</v>
      </c>
      <c r="N5553">
        <v>152949.94</v>
      </c>
      <c r="O5553">
        <v>110849.56</v>
      </c>
      <c r="P5553">
        <v>0</v>
      </c>
      <c r="Q5553">
        <v>62947.93</v>
      </c>
      <c r="R5553">
        <v>0</v>
      </c>
      <c r="S5553">
        <v>200851.57</v>
      </c>
    </row>
    <row r="5554" spans="1:19" x14ac:dyDescent="0.35">
      <c r="A5554">
        <v>2024</v>
      </c>
      <c r="B5554" t="s">
        <v>5561</v>
      </c>
      <c r="C5554">
        <v>43</v>
      </c>
      <c r="D5554">
        <v>2</v>
      </c>
      <c r="E5554">
        <v>16</v>
      </c>
      <c r="F5554" t="s">
        <v>125</v>
      </c>
      <c r="G5554" t="s">
        <v>6212</v>
      </c>
      <c r="H5554">
        <v>7</v>
      </c>
      <c r="I5554">
        <v>101008</v>
      </c>
      <c r="J5554">
        <v>101</v>
      </c>
      <c r="K5554" t="s">
        <v>7381</v>
      </c>
      <c r="L5554">
        <v>0</v>
      </c>
      <c r="M5554" t="s">
        <v>5520</v>
      </c>
      <c r="N5554">
        <v>156910.51999999999</v>
      </c>
      <c r="O5554">
        <v>116850.35</v>
      </c>
      <c r="P5554">
        <v>0</v>
      </c>
      <c r="Q5554">
        <v>75056.649999999994</v>
      </c>
      <c r="R5554">
        <v>0</v>
      </c>
      <c r="S5554">
        <v>198704.22</v>
      </c>
    </row>
    <row r="5555" spans="1:19" x14ac:dyDescent="0.35">
      <c r="A5555">
        <v>2024</v>
      </c>
      <c r="B5555" t="s">
        <v>5561</v>
      </c>
      <c r="C5555">
        <v>43</v>
      </c>
      <c r="D5555">
        <v>2</v>
      </c>
      <c r="E5555">
        <v>17</v>
      </c>
      <c r="F5555" t="s">
        <v>351</v>
      </c>
      <c r="G5555" t="s">
        <v>7073</v>
      </c>
      <c r="H5555">
        <v>7</v>
      </c>
      <c r="I5555">
        <v>101008</v>
      </c>
      <c r="J5555">
        <v>101</v>
      </c>
      <c r="K5555" t="s">
        <v>7381</v>
      </c>
      <c r="L5555">
        <v>0</v>
      </c>
      <c r="M5555" t="s">
        <v>5520</v>
      </c>
      <c r="N5555">
        <v>1041262.17</v>
      </c>
      <c r="O5555">
        <v>215697.92000000001</v>
      </c>
      <c r="P5555">
        <v>0</v>
      </c>
      <c r="Q5555">
        <v>65495.34</v>
      </c>
      <c r="R5555">
        <v>0</v>
      </c>
      <c r="S5555">
        <v>1191464.75</v>
      </c>
    </row>
    <row r="5556" spans="1:19" x14ac:dyDescent="0.35">
      <c r="A5556">
        <v>2024</v>
      </c>
      <c r="B5556" t="s">
        <v>5548</v>
      </c>
      <c r="C5556">
        <v>44</v>
      </c>
      <c r="D5556">
        <v>2</v>
      </c>
      <c r="E5556">
        <v>1</v>
      </c>
      <c r="F5556" t="s">
        <v>693</v>
      </c>
      <c r="G5556" t="s">
        <v>6151</v>
      </c>
      <c r="H5556">
        <v>7</v>
      </c>
      <c r="I5556">
        <v>101008</v>
      </c>
      <c r="J5556">
        <v>1</v>
      </c>
      <c r="K5556" t="s">
        <v>7382</v>
      </c>
      <c r="L5556">
        <v>0</v>
      </c>
      <c r="M5556" t="s">
        <v>5520</v>
      </c>
      <c r="N5556">
        <v>96613.22</v>
      </c>
      <c r="O5556">
        <v>88354.14</v>
      </c>
      <c r="P5556">
        <v>0</v>
      </c>
      <c r="Q5556">
        <v>63464.6</v>
      </c>
      <c r="R5556">
        <v>0</v>
      </c>
      <c r="S5556">
        <v>121502.76</v>
      </c>
    </row>
    <row r="5557" spans="1:19" x14ac:dyDescent="0.35">
      <c r="A5557">
        <v>2024</v>
      </c>
      <c r="B5557" t="s">
        <v>5548</v>
      </c>
      <c r="C5557">
        <v>44</v>
      </c>
      <c r="D5557">
        <v>2</v>
      </c>
      <c r="E5557">
        <v>2</v>
      </c>
      <c r="F5557" t="s">
        <v>354</v>
      </c>
      <c r="G5557" t="s">
        <v>6018</v>
      </c>
      <c r="H5557">
        <v>7</v>
      </c>
      <c r="I5557">
        <v>101008</v>
      </c>
      <c r="J5557">
        <v>101</v>
      </c>
      <c r="K5557" t="s">
        <v>7381</v>
      </c>
      <c r="L5557">
        <v>0</v>
      </c>
      <c r="M5557" t="s">
        <v>5520</v>
      </c>
      <c r="N5557">
        <v>262035.27</v>
      </c>
      <c r="O5557">
        <v>192976.22</v>
      </c>
      <c r="P5557">
        <v>0</v>
      </c>
      <c r="Q5557">
        <v>124977.94</v>
      </c>
      <c r="R5557">
        <v>0</v>
      </c>
      <c r="S5557">
        <v>330033.55</v>
      </c>
    </row>
    <row r="5558" spans="1:19" x14ac:dyDescent="0.35">
      <c r="A5558">
        <v>2024</v>
      </c>
      <c r="B5558" t="s">
        <v>5548</v>
      </c>
      <c r="C5558">
        <v>44</v>
      </c>
      <c r="D5558">
        <v>2</v>
      </c>
      <c r="E5558">
        <v>3</v>
      </c>
      <c r="F5558" t="s">
        <v>694</v>
      </c>
      <c r="G5558" t="s">
        <v>5847</v>
      </c>
      <c r="H5558">
        <v>7</v>
      </c>
      <c r="I5558">
        <v>101008</v>
      </c>
      <c r="J5558">
        <v>101</v>
      </c>
      <c r="K5558" t="s">
        <v>7381</v>
      </c>
      <c r="L5558">
        <v>0</v>
      </c>
      <c r="M5558" t="s">
        <v>5520</v>
      </c>
      <c r="N5558">
        <v>141669.46</v>
      </c>
      <c r="O5558">
        <v>137536.03</v>
      </c>
      <c r="P5558">
        <v>0</v>
      </c>
      <c r="Q5558">
        <v>80994.97</v>
      </c>
      <c r="R5558">
        <v>0</v>
      </c>
      <c r="S5558">
        <v>198210.52</v>
      </c>
    </row>
    <row r="5559" spans="1:19" x14ac:dyDescent="0.35">
      <c r="A5559">
        <v>2024</v>
      </c>
      <c r="B5559" t="s">
        <v>5717</v>
      </c>
      <c r="C5559">
        <v>45</v>
      </c>
      <c r="D5559">
        <v>2</v>
      </c>
      <c r="E5559">
        <v>2</v>
      </c>
      <c r="F5559" t="s">
        <v>294</v>
      </c>
      <c r="G5559" t="s">
        <v>6213</v>
      </c>
      <c r="H5559">
        <v>7</v>
      </c>
      <c r="I5559">
        <v>101008</v>
      </c>
      <c r="J5559">
        <v>101</v>
      </c>
      <c r="K5559" t="s">
        <v>7381</v>
      </c>
      <c r="L5559">
        <v>0</v>
      </c>
      <c r="M5559" t="s">
        <v>5520</v>
      </c>
      <c r="N5559">
        <v>80771.679999999993</v>
      </c>
      <c r="O5559">
        <v>611649.27</v>
      </c>
      <c r="P5559">
        <v>0</v>
      </c>
      <c r="Q5559">
        <v>545371.44999999995</v>
      </c>
      <c r="R5559">
        <v>0</v>
      </c>
      <c r="S5559">
        <v>147049.5</v>
      </c>
    </row>
    <row r="5560" spans="1:19" x14ac:dyDescent="0.35">
      <c r="A5560">
        <v>2024</v>
      </c>
      <c r="B5560" t="s">
        <v>5717</v>
      </c>
      <c r="C5560">
        <v>45</v>
      </c>
      <c r="D5560">
        <v>2</v>
      </c>
      <c r="E5560">
        <v>5</v>
      </c>
      <c r="F5560" t="s">
        <v>667</v>
      </c>
      <c r="G5560" t="s">
        <v>6152</v>
      </c>
      <c r="H5560">
        <v>7</v>
      </c>
      <c r="I5560">
        <v>101008</v>
      </c>
      <c r="J5560">
        <v>101008</v>
      </c>
      <c r="K5560" t="s">
        <v>7382</v>
      </c>
      <c r="L5560">
        <v>0</v>
      </c>
      <c r="M5560" t="s">
        <v>5520</v>
      </c>
      <c r="N5560">
        <v>60217.07</v>
      </c>
      <c r="O5560">
        <v>248568.09</v>
      </c>
      <c r="P5560">
        <v>0</v>
      </c>
      <c r="Q5560">
        <v>247200.37</v>
      </c>
      <c r="R5560">
        <v>0</v>
      </c>
      <c r="S5560">
        <v>61584.79</v>
      </c>
    </row>
    <row r="5561" spans="1:19" x14ac:dyDescent="0.35">
      <c r="A5561">
        <v>2024</v>
      </c>
      <c r="B5561" t="s">
        <v>5717</v>
      </c>
      <c r="C5561">
        <v>45</v>
      </c>
      <c r="D5561">
        <v>2</v>
      </c>
      <c r="E5561">
        <v>6</v>
      </c>
      <c r="F5561" t="s">
        <v>702</v>
      </c>
      <c r="G5561" t="s">
        <v>6748</v>
      </c>
      <c r="H5561">
        <v>7</v>
      </c>
      <c r="I5561">
        <v>101008</v>
      </c>
      <c r="J5561">
        <v>1</v>
      </c>
      <c r="K5561" t="s">
        <v>7382</v>
      </c>
      <c r="L5561">
        <v>0</v>
      </c>
      <c r="M5561" t="s">
        <v>5520</v>
      </c>
      <c r="N5561">
        <v>123472.52</v>
      </c>
      <c r="O5561">
        <v>250447.79</v>
      </c>
      <c r="P5561">
        <v>0</v>
      </c>
      <c r="Q5561">
        <v>236525.42</v>
      </c>
      <c r="R5561">
        <v>0</v>
      </c>
      <c r="S5561">
        <v>137394.89000000001</v>
      </c>
    </row>
    <row r="5562" spans="1:19" x14ac:dyDescent="0.35">
      <c r="A5562">
        <v>2024</v>
      </c>
      <c r="B5562" t="s">
        <v>5717</v>
      </c>
      <c r="C5562">
        <v>45</v>
      </c>
      <c r="D5562">
        <v>2</v>
      </c>
      <c r="E5562">
        <v>8</v>
      </c>
      <c r="F5562" t="s">
        <v>530</v>
      </c>
      <c r="G5562" t="s">
        <v>6345</v>
      </c>
      <c r="H5562">
        <v>7</v>
      </c>
      <c r="I5562">
        <v>101008</v>
      </c>
      <c r="J5562">
        <v>101</v>
      </c>
      <c r="K5562" t="s">
        <v>7381</v>
      </c>
      <c r="L5562">
        <v>0</v>
      </c>
      <c r="M5562" t="s">
        <v>5520</v>
      </c>
      <c r="N5562">
        <v>400429.5</v>
      </c>
      <c r="O5562">
        <v>1090922.19</v>
      </c>
      <c r="P5562">
        <v>0</v>
      </c>
      <c r="Q5562">
        <v>624283.1</v>
      </c>
      <c r="R5562">
        <v>0</v>
      </c>
      <c r="S5562">
        <v>867068.59</v>
      </c>
    </row>
    <row r="5563" spans="1:19" x14ac:dyDescent="0.35">
      <c r="A5563">
        <v>2024</v>
      </c>
      <c r="B5563" t="s">
        <v>5717</v>
      </c>
      <c r="C5563">
        <v>45</v>
      </c>
      <c r="D5563">
        <v>2</v>
      </c>
      <c r="E5563">
        <v>10</v>
      </c>
      <c r="F5563" t="s">
        <v>705</v>
      </c>
      <c r="G5563" t="s">
        <v>5718</v>
      </c>
      <c r="H5563">
        <v>7</v>
      </c>
      <c r="I5563">
        <v>101008</v>
      </c>
      <c r="J5563">
        <v>101</v>
      </c>
      <c r="K5563" t="s">
        <v>7381</v>
      </c>
      <c r="L5563">
        <v>0</v>
      </c>
      <c r="M5563" t="s">
        <v>5520</v>
      </c>
      <c r="N5563">
        <v>204155.07</v>
      </c>
      <c r="O5563">
        <v>316085.99</v>
      </c>
      <c r="P5563">
        <v>0</v>
      </c>
      <c r="Q5563">
        <v>260227.15</v>
      </c>
      <c r="R5563">
        <v>0</v>
      </c>
      <c r="S5563">
        <v>260013.91</v>
      </c>
    </row>
    <row r="5564" spans="1:19" x14ac:dyDescent="0.35">
      <c r="A5564">
        <v>2024</v>
      </c>
      <c r="B5564" t="s">
        <v>5572</v>
      </c>
      <c r="C5564">
        <v>46</v>
      </c>
      <c r="D5564">
        <v>2</v>
      </c>
      <c r="E5564">
        <v>2</v>
      </c>
      <c r="F5564" t="s">
        <v>391</v>
      </c>
      <c r="G5564" t="s">
        <v>6214</v>
      </c>
      <c r="H5564">
        <v>7</v>
      </c>
      <c r="I5564">
        <v>101008</v>
      </c>
      <c r="J5564">
        <v>101</v>
      </c>
      <c r="K5564" t="s">
        <v>7381</v>
      </c>
      <c r="L5564">
        <v>0</v>
      </c>
      <c r="M5564" t="s">
        <v>5520</v>
      </c>
      <c r="N5564">
        <v>312504.49</v>
      </c>
      <c r="O5564">
        <v>187981.24</v>
      </c>
      <c r="P5564">
        <v>0</v>
      </c>
      <c r="Q5564">
        <v>140724.26999999999</v>
      </c>
      <c r="R5564">
        <v>0</v>
      </c>
      <c r="S5564">
        <v>359761.46</v>
      </c>
    </row>
    <row r="5565" spans="1:19" x14ac:dyDescent="0.35">
      <c r="A5565">
        <v>2024</v>
      </c>
      <c r="B5565" t="s">
        <v>5572</v>
      </c>
      <c r="C5565">
        <v>46</v>
      </c>
      <c r="D5565">
        <v>2</v>
      </c>
      <c r="E5565">
        <v>4</v>
      </c>
      <c r="F5565" t="s">
        <v>707</v>
      </c>
      <c r="G5565" t="s">
        <v>6431</v>
      </c>
      <c r="H5565">
        <v>7</v>
      </c>
      <c r="I5565">
        <v>101008</v>
      </c>
      <c r="J5565">
        <v>101</v>
      </c>
      <c r="K5565" t="s">
        <v>7381</v>
      </c>
      <c r="L5565">
        <v>0</v>
      </c>
      <c r="M5565" t="s">
        <v>5520</v>
      </c>
      <c r="N5565">
        <v>175336.6</v>
      </c>
      <c r="O5565">
        <v>53022.82</v>
      </c>
      <c r="P5565">
        <v>0</v>
      </c>
      <c r="Q5565">
        <v>96329.8</v>
      </c>
      <c r="R5565">
        <v>0</v>
      </c>
      <c r="S5565">
        <v>132029.62</v>
      </c>
    </row>
    <row r="5566" spans="1:19" x14ac:dyDescent="0.35">
      <c r="A5566">
        <v>2024</v>
      </c>
      <c r="B5566" t="s">
        <v>5572</v>
      </c>
      <c r="C5566">
        <v>46</v>
      </c>
      <c r="D5566">
        <v>2</v>
      </c>
      <c r="E5566">
        <v>6</v>
      </c>
      <c r="F5566" t="s">
        <v>709</v>
      </c>
      <c r="G5566" t="s">
        <v>5648</v>
      </c>
      <c r="H5566">
        <v>7</v>
      </c>
      <c r="I5566">
        <v>101008</v>
      </c>
      <c r="J5566">
        <v>101008</v>
      </c>
      <c r="K5566" t="s">
        <v>7382</v>
      </c>
      <c r="L5566">
        <v>0</v>
      </c>
      <c r="M5566" t="s">
        <v>5520</v>
      </c>
      <c r="N5566">
        <v>17388.240000000002</v>
      </c>
      <c r="O5566">
        <v>33257.360000000001</v>
      </c>
      <c r="P5566">
        <v>0</v>
      </c>
      <c r="Q5566">
        <v>22255.84</v>
      </c>
      <c r="R5566">
        <v>0</v>
      </c>
      <c r="S5566">
        <v>28389.759999999998</v>
      </c>
    </row>
    <row r="5567" spans="1:19" x14ac:dyDescent="0.35">
      <c r="A5567">
        <v>2024</v>
      </c>
      <c r="B5567" t="s">
        <v>5572</v>
      </c>
      <c r="C5567">
        <v>46</v>
      </c>
      <c r="D5567">
        <v>2</v>
      </c>
      <c r="E5567">
        <v>8</v>
      </c>
      <c r="F5567" t="s">
        <v>711</v>
      </c>
      <c r="G5567" t="s">
        <v>6029</v>
      </c>
      <c r="H5567">
        <v>7</v>
      </c>
      <c r="I5567">
        <v>101008</v>
      </c>
      <c r="J5567">
        <v>101</v>
      </c>
      <c r="K5567" t="s">
        <v>7381</v>
      </c>
      <c r="L5567">
        <v>0</v>
      </c>
      <c r="M5567" t="s">
        <v>5520</v>
      </c>
      <c r="N5567">
        <v>61781.43</v>
      </c>
      <c r="O5567">
        <v>19301.32</v>
      </c>
      <c r="P5567">
        <v>0</v>
      </c>
      <c r="Q5567">
        <v>28376.95</v>
      </c>
      <c r="R5567">
        <v>0</v>
      </c>
      <c r="S5567">
        <v>52705.8</v>
      </c>
    </row>
    <row r="5568" spans="1:19" x14ac:dyDescent="0.35">
      <c r="A5568">
        <v>2024</v>
      </c>
      <c r="B5568" t="s">
        <v>5572</v>
      </c>
      <c r="C5568">
        <v>46</v>
      </c>
      <c r="D5568">
        <v>2</v>
      </c>
      <c r="E5568">
        <v>13</v>
      </c>
      <c r="F5568" t="s">
        <v>712</v>
      </c>
      <c r="G5568" t="s">
        <v>6215</v>
      </c>
      <c r="H5568">
        <v>7</v>
      </c>
      <c r="I5568">
        <v>101008</v>
      </c>
      <c r="J5568">
        <v>101</v>
      </c>
      <c r="K5568" t="s">
        <v>7381</v>
      </c>
      <c r="L5568">
        <v>0</v>
      </c>
      <c r="M5568" t="s">
        <v>5520</v>
      </c>
      <c r="N5568">
        <v>110421.01</v>
      </c>
      <c r="O5568">
        <v>89303.17</v>
      </c>
      <c r="P5568">
        <v>0</v>
      </c>
      <c r="Q5568">
        <v>39929.26</v>
      </c>
      <c r="R5568">
        <v>0</v>
      </c>
      <c r="S5568">
        <v>159794.92000000001</v>
      </c>
    </row>
    <row r="5569" spans="1:19" x14ac:dyDescent="0.35">
      <c r="A5569">
        <v>2024</v>
      </c>
      <c r="B5569" t="s">
        <v>5572</v>
      </c>
      <c r="C5569">
        <v>46</v>
      </c>
      <c r="D5569">
        <v>2</v>
      </c>
      <c r="E5569">
        <v>15</v>
      </c>
      <c r="F5569" t="s">
        <v>331</v>
      </c>
      <c r="G5569" t="s">
        <v>6031</v>
      </c>
      <c r="H5569">
        <v>7</v>
      </c>
      <c r="I5569">
        <v>101008</v>
      </c>
      <c r="J5569">
        <v>101</v>
      </c>
      <c r="K5569" t="s">
        <v>7381</v>
      </c>
      <c r="L5569">
        <v>0</v>
      </c>
      <c r="M5569" t="s">
        <v>5520</v>
      </c>
      <c r="N5569">
        <v>154742.12</v>
      </c>
      <c r="O5569">
        <v>41761.300000000003</v>
      </c>
      <c r="P5569">
        <v>0</v>
      </c>
      <c r="Q5569">
        <v>25997.23</v>
      </c>
      <c r="R5569">
        <v>0</v>
      </c>
      <c r="S5569">
        <v>170506.19</v>
      </c>
    </row>
    <row r="5570" spans="1:19" x14ac:dyDescent="0.35">
      <c r="A5570">
        <v>2024</v>
      </c>
      <c r="B5570" t="s">
        <v>5572</v>
      </c>
      <c r="C5570">
        <v>46</v>
      </c>
      <c r="D5570">
        <v>2</v>
      </c>
      <c r="E5570">
        <v>21</v>
      </c>
      <c r="F5570" t="s">
        <v>714</v>
      </c>
      <c r="G5570" t="s">
        <v>6318</v>
      </c>
      <c r="H5570">
        <v>7</v>
      </c>
      <c r="I5570">
        <v>101008</v>
      </c>
      <c r="J5570">
        <v>101</v>
      </c>
      <c r="K5570" t="s">
        <v>7381</v>
      </c>
      <c r="L5570">
        <v>0</v>
      </c>
      <c r="M5570" t="s">
        <v>5520</v>
      </c>
      <c r="N5570">
        <v>32559.65</v>
      </c>
      <c r="O5570">
        <v>0</v>
      </c>
      <c r="P5570">
        <v>0</v>
      </c>
      <c r="Q5570">
        <v>0</v>
      </c>
      <c r="R5570">
        <v>0</v>
      </c>
      <c r="S5570">
        <v>32559.65</v>
      </c>
    </row>
    <row r="5571" spans="1:19" x14ac:dyDescent="0.35">
      <c r="A5571">
        <v>2024</v>
      </c>
      <c r="B5571" t="s">
        <v>5586</v>
      </c>
      <c r="C5571">
        <v>47</v>
      </c>
      <c r="D5571">
        <v>2</v>
      </c>
      <c r="E5571">
        <v>4</v>
      </c>
      <c r="F5571" t="s">
        <v>314</v>
      </c>
      <c r="G5571" t="s">
        <v>6217</v>
      </c>
      <c r="H5571">
        <v>7</v>
      </c>
      <c r="I5571">
        <v>101008</v>
      </c>
      <c r="J5571">
        <v>101</v>
      </c>
      <c r="K5571" t="s">
        <v>7381</v>
      </c>
      <c r="L5571">
        <v>0</v>
      </c>
      <c r="M5571" t="s">
        <v>5520</v>
      </c>
      <c r="N5571">
        <v>239840.05</v>
      </c>
      <c r="O5571">
        <v>265811.78000000003</v>
      </c>
      <c r="P5571">
        <v>0</v>
      </c>
      <c r="Q5571">
        <v>117589.69</v>
      </c>
      <c r="R5571">
        <v>0</v>
      </c>
      <c r="S5571">
        <v>388062.14</v>
      </c>
    </row>
    <row r="5572" spans="1:19" x14ac:dyDescent="0.35">
      <c r="A5572">
        <v>2024</v>
      </c>
      <c r="B5572" t="s">
        <v>5586</v>
      </c>
      <c r="C5572">
        <v>47</v>
      </c>
      <c r="D5572">
        <v>2</v>
      </c>
      <c r="E5572">
        <v>5</v>
      </c>
      <c r="F5572" t="s">
        <v>718</v>
      </c>
      <c r="G5572" t="s">
        <v>5587</v>
      </c>
      <c r="H5572">
        <v>7</v>
      </c>
      <c r="I5572">
        <v>101008</v>
      </c>
      <c r="J5572">
        <v>101</v>
      </c>
      <c r="K5572" t="s">
        <v>7381</v>
      </c>
      <c r="L5572">
        <v>0</v>
      </c>
      <c r="M5572" t="s">
        <v>5520</v>
      </c>
      <c r="N5572">
        <v>50565.46</v>
      </c>
      <c r="O5572">
        <v>83401.77</v>
      </c>
      <c r="P5572">
        <v>0</v>
      </c>
      <c r="Q5572">
        <v>38417.26</v>
      </c>
      <c r="R5572">
        <v>0</v>
      </c>
      <c r="S5572">
        <v>95549.97</v>
      </c>
    </row>
    <row r="5573" spans="1:19" x14ac:dyDescent="0.35">
      <c r="A5573">
        <v>2024</v>
      </c>
      <c r="B5573" t="s">
        <v>5586</v>
      </c>
      <c r="C5573">
        <v>47</v>
      </c>
      <c r="D5573">
        <v>2</v>
      </c>
      <c r="E5573">
        <v>8</v>
      </c>
      <c r="F5573" t="s">
        <v>720</v>
      </c>
      <c r="G5573" t="s">
        <v>6782</v>
      </c>
      <c r="H5573">
        <v>7</v>
      </c>
      <c r="I5573">
        <v>101008</v>
      </c>
      <c r="J5573">
        <v>101</v>
      </c>
      <c r="K5573" t="s">
        <v>7381</v>
      </c>
      <c r="L5573">
        <v>0</v>
      </c>
      <c r="M5573" t="s">
        <v>5520</v>
      </c>
      <c r="N5573">
        <v>560031.75</v>
      </c>
      <c r="O5573">
        <v>296202.08</v>
      </c>
      <c r="P5573">
        <v>0</v>
      </c>
      <c r="Q5573">
        <v>157906.26</v>
      </c>
      <c r="R5573">
        <v>0</v>
      </c>
      <c r="S5573">
        <v>698327.57</v>
      </c>
    </row>
    <row r="5574" spans="1:19" x14ac:dyDescent="0.35">
      <c r="A5574">
        <v>2024</v>
      </c>
      <c r="B5574" t="s">
        <v>5586</v>
      </c>
      <c r="C5574">
        <v>47</v>
      </c>
      <c r="D5574">
        <v>2</v>
      </c>
      <c r="E5574">
        <v>9</v>
      </c>
      <c r="F5574" t="s">
        <v>721</v>
      </c>
      <c r="G5574" t="s">
        <v>6038</v>
      </c>
      <c r="H5574">
        <v>7</v>
      </c>
      <c r="I5574">
        <v>101008</v>
      </c>
      <c r="J5574">
        <v>101</v>
      </c>
      <c r="K5574" t="s">
        <v>7381</v>
      </c>
      <c r="L5574">
        <v>0</v>
      </c>
      <c r="M5574" t="s">
        <v>5520</v>
      </c>
      <c r="N5574">
        <v>93658.74</v>
      </c>
      <c r="O5574">
        <v>58067.91</v>
      </c>
      <c r="P5574">
        <v>0</v>
      </c>
      <c r="Q5574">
        <v>36920.46</v>
      </c>
      <c r="R5574">
        <v>0</v>
      </c>
      <c r="S5574">
        <v>114806.19</v>
      </c>
    </row>
    <row r="5575" spans="1:19" x14ac:dyDescent="0.35">
      <c r="A5575">
        <v>2024</v>
      </c>
      <c r="B5575" t="s">
        <v>5564</v>
      </c>
      <c r="C5575">
        <v>48</v>
      </c>
      <c r="D5575">
        <v>2</v>
      </c>
      <c r="E5575">
        <v>2</v>
      </c>
      <c r="F5575" t="s">
        <v>722</v>
      </c>
      <c r="G5575" t="s">
        <v>7075</v>
      </c>
      <c r="H5575">
        <v>7</v>
      </c>
      <c r="I5575">
        <v>101008</v>
      </c>
      <c r="J5575">
        <v>101</v>
      </c>
      <c r="K5575" t="s">
        <v>7381</v>
      </c>
      <c r="L5575">
        <v>0</v>
      </c>
      <c r="M5575" t="s">
        <v>5520</v>
      </c>
      <c r="N5575">
        <v>59556.24</v>
      </c>
      <c r="O5575">
        <v>333509.07</v>
      </c>
      <c r="P5575">
        <v>0</v>
      </c>
      <c r="Q5575">
        <v>313395.59999999998</v>
      </c>
      <c r="R5575">
        <v>0</v>
      </c>
      <c r="S5575">
        <v>79669.710000000006</v>
      </c>
    </row>
    <row r="5576" spans="1:19" x14ac:dyDescent="0.35">
      <c r="A5576">
        <v>2024</v>
      </c>
      <c r="B5576" t="s">
        <v>5564</v>
      </c>
      <c r="C5576">
        <v>48</v>
      </c>
      <c r="D5576">
        <v>2</v>
      </c>
      <c r="E5576">
        <v>8</v>
      </c>
      <c r="F5576" t="s">
        <v>305</v>
      </c>
      <c r="G5576" t="s">
        <v>5565</v>
      </c>
      <c r="H5576">
        <v>7</v>
      </c>
      <c r="I5576">
        <v>101008</v>
      </c>
      <c r="J5576">
        <v>101</v>
      </c>
      <c r="K5576" t="s">
        <v>7381</v>
      </c>
      <c r="L5576">
        <v>0</v>
      </c>
      <c r="M5576" t="s">
        <v>5520</v>
      </c>
      <c r="N5576">
        <v>259763.18</v>
      </c>
      <c r="O5576">
        <v>164049.21</v>
      </c>
      <c r="P5576">
        <v>0</v>
      </c>
      <c r="Q5576">
        <v>79076.19</v>
      </c>
      <c r="R5576">
        <v>0</v>
      </c>
      <c r="S5576">
        <v>344736.2</v>
      </c>
    </row>
    <row r="5577" spans="1:19" x14ac:dyDescent="0.35">
      <c r="A5577">
        <v>2024</v>
      </c>
      <c r="B5577" t="s">
        <v>5564</v>
      </c>
      <c r="C5577">
        <v>48</v>
      </c>
      <c r="D5577">
        <v>2</v>
      </c>
      <c r="E5577">
        <v>11</v>
      </c>
      <c r="F5577" t="s">
        <v>412</v>
      </c>
      <c r="G5577" t="s">
        <v>6349</v>
      </c>
      <c r="H5577">
        <v>7</v>
      </c>
      <c r="I5577">
        <v>101008</v>
      </c>
      <c r="J5577">
        <v>101</v>
      </c>
      <c r="K5577" t="s">
        <v>7381</v>
      </c>
      <c r="L5577">
        <v>0</v>
      </c>
      <c r="M5577" t="s">
        <v>5520</v>
      </c>
      <c r="N5577">
        <v>150283.07999999999</v>
      </c>
      <c r="O5577">
        <v>324392.40999999997</v>
      </c>
      <c r="P5577">
        <v>0</v>
      </c>
      <c r="Q5577">
        <v>255024.07</v>
      </c>
      <c r="R5577">
        <v>0</v>
      </c>
      <c r="S5577">
        <v>219651.42</v>
      </c>
    </row>
    <row r="5578" spans="1:19" x14ac:dyDescent="0.35">
      <c r="A5578">
        <v>2024</v>
      </c>
      <c r="B5578" t="s">
        <v>5564</v>
      </c>
      <c r="C5578">
        <v>48</v>
      </c>
      <c r="D5578">
        <v>2</v>
      </c>
      <c r="E5578">
        <v>12</v>
      </c>
      <c r="F5578" t="s">
        <v>725</v>
      </c>
      <c r="G5578" t="s">
        <v>6398</v>
      </c>
      <c r="H5578">
        <v>7</v>
      </c>
      <c r="I5578">
        <v>101008</v>
      </c>
      <c r="J5578">
        <v>101</v>
      </c>
      <c r="K5578" t="s">
        <v>7381</v>
      </c>
      <c r="L5578">
        <v>0</v>
      </c>
      <c r="M5578" t="s">
        <v>5520</v>
      </c>
      <c r="N5578">
        <v>121726.54</v>
      </c>
      <c r="O5578">
        <v>58519.58</v>
      </c>
      <c r="P5578">
        <v>0</v>
      </c>
      <c r="Q5578">
        <v>40628.85</v>
      </c>
      <c r="R5578">
        <v>0</v>
      </c>
      <c r="S5578">
        <v>139617.26999999999</v>
      </c>
    </row>
    <row r="5579" spans="1:19" x14ac:dyDescent="0.35">
      <c r="A5579">
        <v>2024</v>
      </c>
      <c r="B5579" t="s">
        <v>5517</v>
      </c>
      <c r="C5579">
        <v>49</v>
      </c>
      <c r="D5579">
        <v>2</v>
      </c>
      <c r="E5579">
        <v>1</v>
      </c>
      <c r="F5579" t="s">
        <v>391</v>
      </c>
      <c r="G5579" t="s">
        <v>7076</v>
      </c>
      <c r="H5579">
        <v>7</v>
      </c>
      <c r="I5579">
        <v>101008</v>
      </c>
      <c r="J5579">
        <v>101</v>
      </c>
      <c r="K5579" t="s">
        <v>7381</v>
      </c>
      <c r="L5579">
        <v>0</v>
      </c>
      <c r="M5579" t="s">
        <v>5520</v>
      </c>
      <c r="N5579">
        <v>11186768.970000001</v>
      </c>
      <c r="O5579">
        <v>4612856.9000000004</v>
      </c>
      <c r="P5579">
        <v>0</v>
      </c>
      <c r="Q5579">
        <v>5149177.8499999996</v>
      </c>
      <c r="R5579">
        <v>0</v>
      </c>
      <c r="S5579">
        <v>10650448.02</v>
      </c>
    </row>
    <row r="5580" spans="1:19" x14ac:dyDescent="0.35">
      <c r="A5580">
        <v>2024</v>
      </c>
      <c r="B5580" t="s">
        <v>5517</v>
      </c>
      <c r="C5580">
        <v>49</v>
      </c>
      <c r="D5580">
        <v>2</v>
      </c>
      <c r="E5580">
        <v>3</v>
      </c>
      <c r="F5580" t="s">
        <v>555</v>
      </c>
      <c r="G5580" t="s">
        <v>6320</v>
      </c>
      <c r="H5580">
        <v>7</v>
      </c>
      <c r="I5580">
        <v>101008</v>
      </c>
      <c r="J5580">
        <v>101</v>
      </c>
      <c r="K5580" t="s">
        <v>7381</v>
      </c>
      <c r="L5580">
        <v>0</v>
      </c>
      <c r="M5580" t="s">
        <v>5520</v>
      </c>
      <c r="N5580">
        <v>3291579.64</v>
      </c>
      <c r="O5580">
        <v>1180143.67</v>
      </c>
      <c r="P5580">
        <v>0</v>
      </c>
      <c r="Q5580">
        <v>913246.98</v>
      </c>
      <c r="R5580">
        <v>0</v>
      </c>
      <c r="S5580">
        <v>3558476.33</v>
      </c>
    </row>
    <row r="5581" spans="1:19" x14ac:dyDescent="0.35">
      <c r="A5581">
        <v>2024</v>
      </c>
      <c r="B5581" t="s">
        <v>5517</v>
      </c>
      <c r="C5581">
        <v>49</v>
      </c>
      <c r="D5581">
        <v>2</v>
      </c>
      <c r="E5581">
        <v>4</v>
      </c>
      <c r="F5581" t="s">
        <v>727</v>
      </c>
      <c r="G5581" t="s">
        <v>5530</v>
      </c>
      <c r="H5581">
        <v>7</v>
      </c>
      <c r="I5581">
        <v>101008</v>
      </c>
      <c r="J5581">
        <v>101</v>
      </c>
      <c r="K5581" t="s">
        <v>7381</v>
      </c>
      <c r="L5581">
        <v>0</v>
      </c>
      <c r="M5581" t="s">
        <v>5520</v>
      </c>
      <c r="N5581">
        <v>567194</v>
      </c>
      <c r="O5581">
        <v>1320558.3</v>
      </c>
      <c r="P5581">
        <v>0</v>
      </c>
      <c r="Q5581">
        <v>1271756.01</v>
      </c>
      <c r="R5581">
        <v>0</v>
      </c>
      <c r="S5581">
        <v>615996.29</v>
      </c>
    </row>
    <row r="5582" spans="1:19" x14ac:dyDescent="0.35">
      <c r="A5582">
        <v>2024</v>
      </c>
      <c r="B5582" t="s">
        <v>5517</v>
      </c>
      <c r="C5582">
        <v>49</v>
      </c>
      <c r="D5582">
        <v>2</v>
      </c>
      <c r="E5582">
        <v>6</v>
      </c>
      <c r="F5582" t="s">
        <v>665</v>
      </c>
      <c r="G5582" t="s">
        <v>5518</v>
      </c>
      <c r="H5582">
        <v>7</v>
      </c>
      <c r="I5582">
        <v>101008</v>
      </c>
      <c r="J5582">
        <v>101</v>
      </c>
      <c r="K5582" t="s">
        <v>7381</v>
      </c>
      <c r="L5582">
        <v>0</v>
      </c>
      <c r="M5582" t="s">
        <v>5520</v>
      </c>
      <c r="N5582">
        <v>2597172.73</v>
      </c>
      <c r="O5582">
        <v>1582900.8</v>
      </c>
      <c r="P5582">
        <v>0</v>
      </c>
      <c r="Q5582">
        <v>1230043.1299999999</v>
      </c>
      <c r="R5582">
        <v>0</v>
      </c>
      <c r="S5582">
        <v>2950030.4</v>
      </c>
    </row>
    <row r="5583" spans="1:19" x14ac:dyDescent="0.35">
      <c r="A5583">
        <v>2024</v>
      </c>
      <c r="B5583" t="s">
        <v>5517</v>
      </c>
      <c r="C5583">
        <v>49</v>
      </c>
      <c r="D5583">
        <v>2</v>
      </c>
      <c r="E5583">
        <v>8</v>
      </c>
      <c r="F5583" t="s">
        <v>125</v>
      </c>
      <c r="G5583" t="s">
        <v>7057</v>
      </c>
      <c r="H5583">
        <v>7</v>
      </c>
      <c r="I5583">
        <v>101008</v>
      </c>
      <c r="J5583">
        <v>101</v>
      </c>
      <c r="K5583" t="s">
        <v>7381</v>
      </c>
      <c r="L5583">
        <v>0</v>
      </c>
      <c r="M5583" t="s">
        <v>5520</v>
      </c>
      <c r="N5583">
        <v>2854149.06</v>
      </c>
      <c r="O5583">
        <v>1560520.28</v>
      </c>
      <c r="P5583">
        <v>0</v>
      </c>
      <c r="Q5583">
        <v>1396478.62</v>
      </c>
      <c r="R5583">
        <v>0</v>
      </c>
      <c r="S5583">
        <v>3018190.72</v>
      </c>
    </row>
    <row r="5584" spans="1:19" x14ac:dyDescent="0.35">
      <c r="A5584">
        <v>2024</v>
      </c>
      <c r="B5584" t="s">
        <v>5517</v>
      </c>
      <c r="C5584">
        <v>49</v>
      </c>
      <c r="D5584">
        <v>2</v>
      </c>
      <c r="E5584">
        <v>9</v>
      </c>
      <c r="F5584" t="s">
        <v>351</v>
      </c>
      <c r="G5584" t="s">
        <v>6218</v>
      </c>
      <c r="H5584">
        <v>7</v>
      </c>
      <c r="I5584">
        <v>101008</v>
      </c>
      <c r="J5584">
        <v>101</v>
      </c>
      <c r="K5584" t="s">
        <v>7381</v>
      </c>
      <c r="L5584">
        <v>0</v>
      </c>
      <c r="M5584" t="s">
        <v>5520</v>
      </c>
      <c r="N5584">
        <v>2503327.64</v>
      </c>
      <c r="O5584">
        <v>11284605.130000001</v>
      </c>
      <c r="P5584">
        <v>0</v>
      </c>
      <c r="Q5584">
        <v>9727955.8100000005</v>
      </c>
      <c r="R5584">
        <v>0</v>
      </c>
      <c r="S5584">
        <v>4059976.96</v>
      </c>
    </row>
    <row r="5585" spans="1:19" x14ac:dyDescent="0.35">
      <c r="A5585">
        <v>2024</v>
      </c>
      <c r="B5585" t="s">
        <v>5619</v>
      </c>
      <c r="C5585">
        <v>50</v>
      </c>
      <c r="D5585">
        <v>2</v>
      </c>
      <c r="E5585">
        <v>2</v>
      </c>
      <c r="F5585" t="s">
        <v>391</v>
      </c>
      <c r="G5585" t="s">
        <v>6041</v>
      </c>
      <c r="H5585">
        <v>7</v>
      </c>
      <c r="I5585">
        <v>101008</v>
      </c>
      <c r="J5585">
        <v>101</v>
      </c>
      <c r="K5585" t="s">
        <v>7381</v>
      </c>
      <c r="L5585">
        <v>0</v>
      </c>
      <c r="M5585" t="s">
        <v>5520</v>
      </c>
      <c r="N5585">
        <v>551805.29</v>
      </c>
      <c r="O5585">
        <v>234094.31</v>
      </c>
      <c r="P5585">
        <v>0</v>
      </c>
      <c r="Q5585">
        <v>126816.06</v>
      </c>
      <c r="R5585">
        <v>0</v>
      </c>
      <c r="S5585">
        <v>659083.54</v>
      </c>
    </row>
    <row r="5586" spans="1:19" x14ac:dyDescent="0.35">
      <c r="A5586">
        <v>2024</v>
      </c>
      <c r="B5586" t="s">
        <v>5545</v>
      </c>
      <c r="C5586">
        <v>52</v>
      </c>
      <c r="D5586">
        <v>2</v>
      </c>
      <c r="E5586">
        <v>9</v>
      </c>
      <c r="F5586" t="s">
        <v>327</v>
      </c>
      <c r="G5586" t="s">
        <v>5719</v>
      </c>
      <c r="H5586">
        <v>7</v>
      </c>
      <c r="I5586">
        <v>101008</v>
      </c>
      <c r="J5586">
        <v>101</v>
      </c>
      <c r="K5586" t="s">
        <v>7381</v>
      </c>
      <c r="L5586">
        <v>0</v>
      </c>
      <c r="M5586" t="s">
        <v>5520</v>
      </c>
      <c r="N5586">
        <v>39337.089999999997</v>
      </c>
      <c r="O5586">
        <v>29529.919999999998</v>
      </c>
      <c r="P5586">
        <v>0</v>
      </c>
      <c r="Q5586">
        <v>18303.18</v>
      </c>
      <c r="R5586">
        <v>0</v>
      </c>
      <c r="S5586">
        <v>50563.83</v>
      </c>
    </row>
    <row r="5587" spans="1:19" x14ac:dyDescent="0.35">
      <c r="A5587">
        <v>2024</v>
      </c>
      <c r="B5587" t="s">
        <v>5545</v>
      </c>
      <c r="C5587">
        <v>52</v>
      </c>
      <c r="D5587">
        <v>2</v>
      </c>
      <c r="E5587">
        <v>10</v>
      </c>
      <c r="F5587" t="s">
        <v>737</v>
      </c>
      <c r="G5587" t="s">
        <v>7078</v>
      </c>
      <c r="H5587">
        <v>7</v>
      </c>
      <c r="I5587">
        <v>101008</v>
      </c>
      <c r="J5587">
        <v>101</v>
      </c>
      <c r="K5587" t="s">
        <v>7381</v>
      </c>
      <c r="L5587">
        <v>0</v>
      </c>
      <c r="M5587" t="s">
        <v>5520</v>
      </c>
      <c r="N5587">
        <v>254485.67</v>
      </c>
      <c r="O5587">
        <v>97138.240000000005</v>
      </c>
      <c r="P5587">
        <v>0</v>
      </c>
      <c r="Q5587">
        <v>59919.38</v>
      </c>
      <c r="R5587">
        <v>0</v>
      </c>
      <c r="S5587">
        <v>291704.53000000003</v>
      </c>
    </row>
    <row r="5588" spans="1:19" x14ac:dyDescent="0.35">
      <c r="A5588">
        <v>2024</v>
      </c>
      <c r="B5588" t="s">
        <v>5820</v>
      </c>
      <c r="C5588">
        <v>53</v>
      </c>
      <c r="D5588">
        <v>2</v>
      </c>
      <c r="E5588">
        <v>1</v>
      </c>
      <c r="F5588" t="s">
        <v>738</v>
      </c>
      <c r="G5588" t="s">
        <v>6051</v>
      </c>
      <c r="H5588">
        <v>7</v>
      </c>
      <c r="I5588">
        <v>101008</v>
      </c>
      <c r="J5588">
        <v>101</v>
      </c>
      <c r="K5588" t="s">
        <v>7381</v>
      </c>
      <c r="L5588">
        <v>0</v>
      </c>
      <c r="M5588" t="s">
        <v>5520</v>
      </c>
      <c r="N5588">
        <v>284350.96000000002</v>
      </c>
      <c r="O5588">
        <v>87095.14</v>
      </c>
      <c r="P5588">
        <v>0</v>
      </c>
      <c r="Q5588">
        <v>58209.31</v>
      </c>
      <c r="R5588">
        <v>0</v>
      </c>
      <c r="S5588">
        <v>313236.78999999998</v>
      </c>
    </row>
    <row r="5589" spans="1:19" x14ac:dyDescent="0.35">
      <c r="A5589">
        <v>2024</v>
      </c>
      <c r="B5589" t="s">
        <v>5820</v>
      </c>
      <c r="C5589">
        <v>53</v>
      </c>
      <c r="D5589">
        <v>2</v>
      </c>
      <c r="E5589">
        <v>2</v>
      </c>
      <c r="F5589" t="s">
        <v>573</v>
      </c>
      <c r="G5589" t="s">
        <v>5821</v>
      </c>
      <c r="H5589">
        <v>7</v>
      </c>
      <c r="I5589">
        <v>101008</v>
      </c>
      <c r="J5589">
        <v>101</v>
      </c>
      <c r="K5589" t="s">
        <v>7381</v>
      </c>
      <c r="L5589">
        <v>0</v>
      </c>
      <c r="M5589" t="s">
        <v>5520</v>
      </c>
      <c r="N5589">
        <v>300883.71999999997</v>
      </c>
      <c r="O5589">
        <v>83342.47</v>
      </c>
      <c r="P5589">
        <v>0</v>
      </c>
      <c r="Q5589">
        <v>76583.48</v>
      </c>
      <c r="R5589">
        <v>0</v>
      </c>
      <c r="S5589">
        <v>307642.71000000002</v>
      </c>
    </row>
    <row r="5590" spans="1:19" x14ac:dyDescent="0.35">
      <c r="A5590">
        <v>2024</v>
      </c>
      <c r="B5590" t="s">
        <v>5820</v>
      </c>
      <c r="C5590">
        <v>53</v>
      </c>
      <c r="D5590">
        <v>2</v>
      </c>
      <c r="E5590">
        <v>3</v>
      </c>
      <c r="F5590" t="s">
        <v>739</v>
      </c>
      <c r="G5590" t="s">
        <v>7079</v>
      </c>
      <c r="H5590">
        <v>7</v>
      </c>
      <c r="I5590">
        <v>101008</v>
      </c>
      <c r="J5590">
        <v>101</v>
      </c>
      <c r="K5590" t="s">
        <v>7381</v>
      </c>
      <c r="L5590">
        <v>0</v>
      </c>
      <c r="M5590" t="s">
        <v>5520</v>
      </c>
      <c r="N5590">
        <v>432107.83</v>
      </c>
      <c r="O5590">
        <v>582527.41</v>
      </c>
      <c r="P5590">
        <v>0</v>
      </c>
      <c r="Q5590">
        <v>590930.41</v>
      </c>
      <c r="R5590">
        <v>0</v>
      </c>
      <c r="S5590">
        <v>423704.83</v>
      </c>
    </row>
    <row r="5591" spans="1:19" x14ac:dyDescent="0.35">
      <c r="A5591">
        <v>2024</v>
      </c>
      <c r="B5591" t="s">
        <v>5820</v>
      </c>
      <c r="C5591">
        <v>53</v>
      </c>
      <c r="D5591">
        <v>2</v>
      </c>
      <c r="E5591">
        <v>6</v>
      </c>
      <c r="F5591" t="s">
        <v>327</v>
      </c>
      <c r="G5591" t="s">
        <v>6295</v>
      </c>
      <c r="H5591">
        <v>7</v>
      </c>
      <c r="I5591">
        <v>101008</v>
      </c>
      <c r="J5591">
        <v>101</v>
      </c>
      <c r="K5591" t="s">
        <v>7381</v>
      </c>
      <c r="L5591">
        <v>0</v>
      </c>
      <c r="M5591" t="s">
        <v>5520</v>
      </c>
      <c r="N5591">
        <v>370985.47</v>
      </c>
      <c r="O5591">
        <v>595585.89</v>
      </c>
      <c r="P5591">
        <v>0</v>
      </c>
      <c r="Q5591">
        <v>645765.9</v>
      </c>
      <c r="R5591">
        <v>0</v>
      </c>
      <c r="S5591">
        <v>320805.46000000002</v>
      </c>
    </row>
    <row r="5592" spans="1:19" x14ac:dyDescent="0.35">
      <c r="A5592">
        <v>2024</v>
      </c>
      <c r="B5592" t="s">
        <v>5820</v>
      </c>
      <c r="C5592">
        <v>53</v>
      </c>
      <c r="D5592">
        <v>2</v>
      </c>
      <c r="E5592">
        <v>7</v>
      </c>
      <c r="F5592" t="s">
        <v>643</v>
      </c>
      <c r="G5592" t="s">
        <v>6749</v>
      </c>
      <c r="H5592">
        <v>7</v>
      </c>
      <c r="I5592">
        <v>101008</v>
      </c>
      <c r="J5592">
        <v>101</v>
      </c>
      <c r="K5592" t="s">
        <v>7381</v>
      </c>
      <c r="L5592">
        <v>0</v>
      </c>
      <c r="M5592" t="s">
        <v>5520</v>
      </c>
      <c r="N5592">
        <v>89088.5</v>
      </c>
      <c r="O5592">
        <v>31531</v>
      </c>
      <c r="P5592">
        <v>0</v>
      </c>
      <c r="Q5592">
        <v>38092.28</v>
      </c>
      <c r="R5592">
        <v>0</v>
      </c>
      <c r="S5592">
        <v>82527.22</v>
      </c>
    </row>
    <row r="5593" spans="1:19" x14ac:dyDescent="0.35">
      <c r="A5593">
        <v>2024</v>
      </c>
      <c r="B5593" t="s">
        <v>5820</v>
      </c>
      <c r="C5593">
        <v>53</v>
      </c>
      <c r="D5593">
        <v>2</v>
      </c>
      <c r="E5593">
        <v>8</v>
      </c>
      <c r="F5593" t="s">
        <v>412</v>
      </c>
      <c r="G5593" t="s">
        <v>6223</v>
      </c>
      <c r="H5593">
        <v>7</v>
      </c>
      <c r="I5593">
        <v>101008</v>
      </c>
      <c r="J5593">
        <v>101</v>
      </c>
      <c r="K5593" t="s">
        <v>7381</v>
      </c>
      <c r="L5593">
        <v>0</v>
      </c>
      <c r="M5593" t="s">
        <v>5520</v>
      </c>
      <c r="N5593">
        <v>413669.4</v>
      </c>
      <c r="O5593">
        <v>697896.03</v>
      </c>
      <c r="P5593">
        <v>0</v>
      </c>
      <c r="Q5593">
        <v>580290.34</v>
      </c>
      <c r="R5593">
        <v>0</v>
      </c>
      <c r="S5593">
        <v>531275.09</v>
      </c>
    </row>
    <row r="5594" spans="1:19" x14ac:dyDescent="0.35">
      <c r="A5594">
        <v>2024</v>
      </c>
      <c r="B5594" t="s">
        <v>5820</v>
      </c>
      <c r="C5594">
        <v>53</v>
      </c>
      <c r="D5594">
        <v>2</v>
      </c>
      <c r="E5594">
        <v>9</v>
      </c>
      <c r="F5594" t="s">
        <v>599</v>
      </c>
      <c r="G5594" t="s">
        <v>6820</v>
      </c>
      <c r="H5594">
        <v>7</v>
      </c>
      <c r="I5594">
        <v>101008</v>
      </c>
      <c r="J5594">
        <v>101</v>
      </c>
      <c r="K5594" t="s">
        <v>7381</v>
      </c>
      <c r="L5594">
        <v>0</v>
      </c>
      <c r="M5594" t="s">
        <v>5520</v>
      </c>
      <c r="N5594">
        <v>440922.06</v>
      </c>
      <c r="O5594">
        <v>150031.44</v>
      </c>
      <c r="P5594">
        <v>0</v>
      </c>
      <c r="Q5594">
        <v>48578.05</v>
      </c>
      <c r="R5594">
        <v>0</v>
      </c>
      <c r="S5594">
        <v>542375.44999999995</v>
      </c>
    </row>
    <row r="5595" spans="1:19" x14ac:dyDescent="0.35">
      <c r="A5595">
        <v>2024</v>
      </c>
      <c r="B5595" t="s">
        <v>5820</v>
      </c>
      <c r="C5595">
        <v>53</v>
      </c>
      <c r="D5595">
        <v>2</v>
      </c>
      <c r="E5595">
        <v>11</v>
      </c>
      <c r="F5595" t="s">
        <v>125</v>
      </c>
      <c r="G5595" t="s">
        <v>7060</v>
      </c>
      <c r="H5595">
        <v>7</v>
      </c>
      <c r="I5595">
        <v>101008</v>
      </c>
      <c r="J5595">
        <v>101</v>
      </c>
      <c r="K5595" t="s">
        <v>7381</v>
      </c>
      <c r="L5595">
        <v>0</v>
      </c>
      <c r="M5595" t="s">
        <v>5520</v>
      </c>
      <c r="N5595">
        <v>318012.89</v>
      </c>
      <c r="O5595">
        <v>106316.91</v>
      </c>
      <c r="P5595">
        <v>0</v>
      </c>
      <c r="Q5595">
        <v>34958.629999999997</v>
      </c>
      <c r="R5595">
        <v>0</v>
      </c>
      <c r="S5595">
        <v>389371.17</v>
      </c>
    </row>
    <row r="5596" spans="1:19" x14ac:dyDescent="0.35">
      <c r="A5596">
        <v>2024</v>
      </c>
      <c r="B5596" t="s">
        <v>5603</v>
      </c>
      <c r="C5596">
        <v>54</v>
      </c>
      <c r="D5596">
        <v>2</v>
      </c>
      <c r="E5596">
        <v>4</v>
      </c>
      <c r="F5596" t="s">
        <v>555</v>
      </c>
      <c r="G5596" t="s">
        <v>6772</v>
      </c>
      <c r="H5596">
        <v>7</v>
      </c>
      <c r="I5596">
        <v>101008</v>
      </c>
      <c r="J5596">
        <v>101008</v>
      </c>
      <c r="K5596" t="s">
        <v>7382</v>
      </c>
      <c r="L5596">
        <v>0</v>
      </c>
      <c r="M5596" t="s">
        <v>5520</v>
      </c>
      <c r="N5596">
        <v>90866.18</v>
      </c>
      <c r="O5596">
        <v>15495.72</v>
      </c>
      <c r="P5596">
        <v>0</v>
      </c>
      <c r="Q5596">
        <v>11836.08</v>
      </c>
      <c r="R5596">
        <v>0</v>
      </c>
      <c r="S5596">
        <v>94525.82</v>
      </c>
    </row>
    <row r="5597" spans="1:19" x14ac:dyDescent="0.35">
      <c r="A5597">
        <v>2024</v>
      </c>
      <c r="B5597" t="s">
        <v>5603</v>
      </c>
      <c r="C5597">
        <v>54</v>
      </c>
      <c r="D5597">
        <v>2</v>
      </c>
      <c r="E5597">
        <v>9</v>
      </c>
      <c r="F5597" t="s">
        <v>278</v>
      </c>
      <c r="G5597" t="s">
        <v>5720</v>
      </c>
      <c r="H5597">
        <v>7</v>
      </c>
      <c r="I5597">
        <v>101008</v>
      </c>
      <c r="J5597">
        <v>101</v>
      </c>
      <c r="K5597" t="s">
        <v>7381</v>
      </c>
      <c r="L5597">
        <v>0</v>
      </c>
      <c r="M5597" t="s">
        <v>5520</v>
      </c>
      <c r="N5597">
        <v>1262811.3</v>
      </c>
      <c r="O5597">
        <v>353137.15</v>
      </c>
      <c r="P5597">
        <v>0</v>
      </c>
      <c r="Q5597">
        <v>304773</v>
      </c>
      <c r="R5597">
        <v>0</v>
      </c>
      <c r="S5597">
        <v>1311175.45</v>
      </c>
    </row>
    <row r="5598" spans="1:19" x14ac:dyDescent="0.35">
      <c r="A5598">
        <v>2024</v>
      </c>
      <c r="B5598" t="s">
        <v>5634</v>
      </c>
      <c r="C5598">
        <v>55</v>
      </c>
      <c r="D5598">
        <v>2</v>
      </c>
      <c r="E5598">
        <v>4</v>
      </c>
      <c r="F5598" t="s">
        <v>622</v>
      </c>
      <c r="G5598" t="s">
        <v>6224</v>
      </c>
      <c r="H5598">
        <v>7</v>
      </c>
      <c r="I5598">
        <v>101008</v>
      </c>
      <c r="J5598">
        <v>101</v>
      </c>
      <c r="K5598" t="s">
        <v>7381</v>
      </c>
      <c r="L5598">
        <v>0</v>
      </c>
      <c r="M5598" t="s">
        <v>5520</v>
      </c>
      <c r="N5598">
        <v>531549.27</v>
      </c>
      <c r="O5598">
        <v>664283.65</v>
      </c>
      <c r="P5598">
        <v>0</v>
      </c>
      <c r="Q5598">
        <v>545336.07999999996</v>
      </c>
      <c r="R5598">
        <v>0</v>
      </c>
      <c r="S5598">
        <v>650496.84</v>
      </c>
    </row>
    <row r="5599" spans="1:19" x14ac:dyDescent="0.35">
      <c r="A5599">
        <v>2024</v>
      </c>
      <c r="B5599" t="s">
        <v>5634</v>
      </c>
      <c r="C5599">
        <v>55</v>
      </c>
      <c r="D5599">
        <v>2</v>
      </c>
      <c r="E5599">
        <v>6</v>
      </c>
      <c r="F5599" t="s">
        <v>609</v>
      </c>
      <c r="G5599" t="s">
        <v>6061</v>
      </c>
      <c r="H5599">
        <v>7</v>
      </c>
      <c r="I5599">
        <v>101008</v>
      </c>
      <c r="J5599">
        <v>101</v>
      </c>
      <c r="K5599" t="s">
        <v>7381</v>
      </c>
      <c r="L5599">
        <v>0</v>
      </c>
      <c r="M5599" t="s">
        <v>5520</v>
      </c>
      <c r="N5599">
        <v>641355.9</v>
      </c>
      <c r="O5599">
        <v>312565.09999999998</v>
      </c>
      <c r="P5599">
        <v>0</v>
      </c>
      <c r="Q5599">
        <v>207996.47</v>
      </c>
      <c r="R5599">
        <v>0</v>
      </c>
      <c r="S5599">
        <v>745924.53</v>
      </c>
    </row>
    <row r="5600" spans="1:19" x14ac:dyDescent="0.35">
      <c r="A5600">
        <v>2024</v>
      </c>
      <c r="B5600" t="s">
        <v>5634</v>
      </c>
      <c r="C5600">
        <v>55</v>
      </c>
      <c r="D5600">
        <v>2</v>
      </c>
      <c r="E5600">
        <v>7</v>
      </c>
      <c r="F5600" t="s">
        <v>744</v>
      </c>
      <c r="G5600" t="s">
        <v>5635</v>
      </c>
      <c r="H5600">
        <v>7</v>
      </c>
      <c r="I5600">
        <v>101008</v>
      </c>
      <c r="J5600">
        <v>101</v>
      </c>
      <c r="K5600" t="s">
        <v>7381</v>
      </c>
      <c r="L5600">
        <v>0</v>
      </c>
      <c r="M5600" t="s">
        <v>5520</v>
      </c>
      <c r="N5600">
        <v>257060.17</v>
      </c>
      <c r="O5600">
        <v>124296.89</v>
      </c>
      <c r="P5600">
        <v>0</v>
      </c>
      <c r="Q5600">
        <v>70388.98</v>
      </c>
      <c r="R5600">
        <v>0</v>
      </c>
      <c r="S5600">
        <v>310968.08</v>
      </c>
    </row>
    <row r="5601" spans="1:19" x14ac:dyDescent="0.35">
      <c r="A5601">
        <v>2024</v>
      </c>
      <c r="B5601" t="s">
        <v>5634</v>
      </c>
      <c r="C5601">
        <v>55</v>
      </c>
      <c r="D5601">
        <v>2</v>
      </c>
      <c r="E5601">
        <v>11</v>
      </c>
      <c r="F5601" t="s">
        <v>311</v>
      </c>
      <c r="G5601" t="s">
        <v>6225</v>
      </c>
      <c r="H5601">
        <v>7</v>
      </c>
      <c r="I5601">
        <v>101008</v>
      </c>
      <c r="J5601">
        <v>101</v>
      </c>
      <c r="K5601" t="s">
        <v>7381</v>
      </c>
      <c r="L5601">
        <v>0</v>
      </c>
      <c r="M5601" t="s">
        <v>5520</v>
      </c>
      <c r="N5601">
        <v>89740.27</v>
      </c>
      <c r="O5601">
        <v>241272.63</v>
      </c>
      <c r="P5601">
        <v>0</v>
      </c>
      <c r="Q5601">
        <v>166281.68</v>
      </c>
      <c r="R5601">
        <v>0</v>
      </c>
      <c r="S5601">
        <v>164731.22</v>
      </c>
    </row>
    <row r="5602" spans="1:19" x14ac:dyDescent="0.35">
      <c r="A5602">
        <v>2024</v>
      </c>
      <c r="B5602" t="s">
        <v>5634</v>
      </c>
      <c r="C5602">
        <v>55</v>
      </c>
      <c r="D5602">
        <v>2</v>
      </c>
      <c r="E5602">
        <v>14</v>
      </c>
      <c r="F5602" t="s">
        <v>125</v>
      </c>
      <c r="G5602" t="s">
        <v>5640</v>
      </c>
      <c r="H5602">
        <v>7</v>
      </c>
      <c r="I5602">
        <v>101008</v>
      </c>
      <c r="J5602">
        <v>1</v>
      </c>
      <c r="K5602" t="s">
        <v>7382</v>
      </c>
      <c r="L5602">
        <v>0</v>
      </c>
      <c r="M5602" t="s">
        <v>5520</v>
      </c>
      <c r="N5602">
        <v>2345681.42</v>
      </c>
      <c r="O5602">
        <v>918384.88</v>
      </c>
      <c r="P5602">
        <v>0</v>
      </c>
      <c r="Q5602">
        <v>132460.54999999999</v>
      </c>
      <c r="R5602">
        <v>0</v>
      </c>
      <c r="S5602">
        <v>3131605.75</v>
      </c>
    </row>
    <row r="5603" spans="1:19" x14ac:dyDescent="0.35">
      <c r="A5603">
        <v>2024</v>
      </c>
      <c r="B5603" t="s">
        <v>5767</v>
      </c>
      <c r="C5603">
        <v>56</v>
      </c>
      <c r="D5603">
        <v>2</v>
      </c>
      <c r="E5603">
        <v>2</v>
      </c>
      <c r="F5603" t="s">
        <v>746</v>
      </c>
      <c r="G5603" t="s">
        <v>6432</v>
      </c>
      <c r="H5603">
        <v>7</v>
      </c>
      <c r="I5603">
        <v>101008</v>
      </c>
      <c r="J5603">
        <v>101</v>
      </c>
      <c r="K5603" t="s">
        <v>7381</v>
      </c>
      <c r="L5603">
        <v>0</v>
      </c>
      <c r="M5603" t="s">
        <v>5520</v>
      </c>
      <c r="N5603">
        <v>23441.23</v>
      </c>
      <c r="O5603">
        <v>28781.72</v>
      </c>
      <c r="P5603">
        <v>0</v>
      </c>
      <c r="Q5603">
        <v>17238.87</v>
      </c>
      <c r="R5603">
        <v>0</v>
      </c>
      <c r="S5603">
        <v>34984.080000000002</v>
      </c>
    </row>
    <row r="5604" spans="1:19" x14ac:dyDescent="0.35">
      <c r="A5604">
        <v>2024</v>
      </c>
      <c r="B5604" t="s">
        <v>5767</v>
      </c>
      <c r="C5604">
        <v>56</v>
      </c>
      <c r="D5604">
        <v>2</v>
      </c>
      <c r="E5604">
        <v>3</v>
      </c>
      <c r="F5604" t="s">
        <v>397</v>
      </c>
      <c r="G5604" t="s">
        <v>6750</v>
      </c>
      <c r="H5604">
        <v>7</v>
      </c>
      <c r="I5604">
        <v>101008</v>
      </c>
      <c r="J5604">
        <v>101</v>
      </c>
      <c r="K5604" t="s">
        <v>7381</v>
      </c>
      <c r="L5604">
        <v>0</v>
      </c>
      <c r="M5604" t="s">
        <v>5520</v>
      </c>
      <c r="N5604">
        <v>97041.600000000006</v>
      </c>
      <c r="O5604">
        <v>27390.23</v>
      </c>
      <c r="P5604">
        <v>0</v>
      </c>
      <c r="Q5604">
        <v>26705.66</v>
      </c>
      <c r="R5604">
        <v>0</v>
      </c>
      <c r="S5604">
        <v>97726.17</v>
      </c>
    </row>
    <row r="5605" spans="1:19" x14ac:dyDescent="0.35">
      <c r="A5605">
        <v>2024</v>
      </c>
      <c r="B5605" t="s">
        <v>5767</v>
      </c>
      <c r="C5605">
        <v>56</v>
      </c>
      <c r="D5605">
        <v>2</v>
      </c>
      <c r="E5605">
        <v>6</v>
      </c>
      <c r="F5605" t="s">
        <v>254</v>
      </c>
      <c r="G5605" t="s">
        <v>6226</v>
      </c>
      <c r="H5605">
        <v>7</v>
      </c>
      <c r="I5605">
        <v>101008</v>
      </c>
      <c r="J5605">
        <v>101</v>
      </c>
      <c r="K5605" t="s">
        <v>7381</v>
      </c>
      <c r="L5605">
        <v>0</v>
      </c>
      <c r="M5605" t="s">
        <v>5520</v>
      </c>
      <c r="N5605">
        <v>145638.14000000001</v>
      </c>
      <c r="O5605">
        <v>68205.649999999994</v>
      </c>
      <c r="P5605">
        <v>0</v>
      </c>
      <c r="Q5605">
        <v>46930.239999999998</v>
      </c>
      <c r="R5605">
        <v>0</v>
      </c>
      <c r="S5605">
        <v>166913.54999999999</v>
      </c>
    </row>
    <row r="5606" spans="1:19" x14ac:dyDescent="0.35">
      <c r="A5606">
        <v>2024</v>
      </c>
      <c r="B5606" t="s">
        <v>5767</v>
      </c>
      <c r="C5606">
        <v>56</v>
      </c>
      <c r="D5606">
        <v>2</v>
      </c>
      <c r="E5606">
        <v>8</v>
      </c>
      <c r="F5606" t="s">
        <v>629</v>
      </c>
      <c r="G5606" t="s">
        <v>6227</v>
      </c>
      <c r="H5606">
        <v>7</v>
      </c>
      <c r="I5606">
        <v>101008</v>
      </c>
      <c r="J5606">
        <v>101</v>
      </c>
      <c r="K5606" t="s">
        <v>7381</v>
      </c>
      <c r="L5606">
        <v>0</v>
      </c>
      <c r="M5606" t="s">
        <v>5520</v>
      </c>
      <c r="N5606">
        <v>123120.48</v>
      </c>
      <c r="O5606">
        <v>147860.88</v>
      </c>
      <c r="P5606">
        <v>0</v>
      </c>
      <c r="Q5606">
        <v>127566.84</v>
      </c>
      <c r="R5606">
        <v>0</v>
      </c>
      <c r="S5606">
        <v>143414.51999999999</v>
      </c>
    </row>
    <row r="5607" spans="1:19" x14ac:dyDescent="0.35">
      <c r="A5607">
        <v>2024</v>
      </c>
      <c r="B5607" t="s">
        <v>5611</v>
      </c>
      <c r="C5607">
        <v>57</v>
      </c>
      <c r="D5607">
        <v>2</v>
      </c>
      <c r="E5607">
        <v>2</v>
      </c>
      <c r="F5607" t="s">
        <v>735</v>
      </c>
      <c r="G5607" t="s">
        <v>6068</v>
      </c>
      <c r="H5607">
        <v>7</v>
      </c>
      <c r="I5607">
        <v>101008</v>
      </c>
      <c r="J5607">
        <v>101</v>
      </c>
      <c r="K5607" t="s">
        <v>7381</v>
      </c>
      <c r="L5607">
        <v>0</v>
      </c>
      <c r="M5607" t="s">
        <v>5520</v>
      </c>
      <c r="N5607">
        <v>127009.89</v>
      </c>
      <c r="O5607">
        <v>58869.79</v>
      </c>
      <c r="P5607">
        <v>0</v>
      </c>
      <c r="Q5607">
        <v>85925.18</v>
      </c>
      <c r="R5607">
        <v>0</v>
      </c>
      <c r="S5607">
        <v>99954.5</v>
      </c>
    </row>
    <row r="5608" spans="1:19" x14ac:dyDescent="0.35">
      <c r="A5608">
        <v>2024</v>
      </c>
      <c r="B5608" t="s">
        <v>5611</v>
      </c>
      <c r="C5608">
        <v>57</v>
      </c>
      <c r="D5608">
        <v>2</v>
      </c>
      <c r="E5608">
        <v>3</v>
      </c>
      <c r="F5608" t="s">
        <v>575</v>
      </c>
      <c r="G5608" t="s">
        <v>5612</v>
      </c>
      <c r="H5608">
        <v>7</v>
      </c>
      <c r="I5608">
        <v>101008</v>
      </c>
      <c r="J5608">
        <v>101</v>
      </c>
      <c r="K5608" t="s">
        <v>7381</v>
      </c>
      <c r="L5608">
        <v>0</v>
      </c>
      <c r="M5608" t="s">
        <v>5520</v>
      </c>
      <c r="N5608">
        <v>68382.06</v>
      </c>
      <c r="O5608">
        <v>74671.14</v>
      </c>
      <c r="P5608">
        <v>0</v>
      </c>
      <c r="Q5608">
        <v>57015.95</v>
      </c>
      <c r="R5608">
        <v>0</v>
      </c>
      <c r="S5608">
        <v>86037.25</v>
      </c>
    </row>
    <row r="5609" spans="1:19" x14ac:dyDescent="0.35">
      <c r="A5609">
        <v>2024</v>
      </c>
      <c r="B5609" t="s">
        <v>5611</v>
      </c>
      <c r="C5609">
        <v>57</v>
      </c>
      <c r="D5609">
        <v>2</v>
      </c>
      <c r="E5609">
        <v>6</v>
      </c>
      <c r="F5609" t="s">
        <v>510</v>
      </c>
      <c r="G5609" t="s">
        <v>6228</v>
      </c>
      <c r="H5609">
        <v>7</v>
      </c>
      <c r="I5609">
        <v>101008</v>
      </c>
      <c r="J5609">
        <v>101</v>
      </c>
      <c r="K5609" t="s">
        <v>7381</v>
      </c>
      <c r="L5609">
        <v>0</v>
      </c>
      <c r="M5609" t="s">
        <v>5520</v>
      </c>
      <c r="N5609">
        <v>68270.17</v>
      </c>
      <c r="O5609">
        <v>67060.37</v>
      </c>
      <c r="P5609">
        <v>0</v>
      </c>
      <c r="Q5609">
        <v>41996.67</v>
      </c>
      <c r="R5609">
        <v>0</v>
      </c>
      <c r="S5609">
        <v>93333.87</v>
      </c>
    </row>
    <row r="5610" spans="1:19" x14ac:dyDescent="0.35">
      <c r="A5610">
        <v>2024</v>
      </c>
      <c r="B5610" t="s">
        <v>5611</v>
      </c>
      <c r="C5610">
        <v>57</v>
      </c>
      <c r="D5610">
        <v>2</v>
      </c>
      <c r="E5610">
        <v>7</v>
      </c>
      <c r="F5610" t="s">
        <v>582</v>
      </c>
      <c r="G5610" t="s">
        <v>5614</v>
      </c>
      <c r="H5610">
        <v>7</v>
      </c>
      <c r="I5610">
        <v>101008</v>
      </c>
      <c r="J5610">
        <v>101</v>
      </c>
      <c r="K5610" t="s">
        <v>7381</v>
      </c>
      <c r="L5610">
        <v>0</v>
      </c>
      <c r="M5610" t="s">
        <v>5520</v>
      </c>
      <c r="N5610">
        <v>579219.28</v>
      </c>
      <c r="O5610">
        <v>516980.45</v>
      </c>
      <c r="P5610">
        <v>0</v>
      </c>
      <c r="Q5610">
        <v>150578.38</v>
      </c>
      <c r="R5610">
        <v>0</v>
      </c>
      <c r="S5610">
        <v>945621.35</v>
      </c>
    </row>
    <row r="5611" spans="1:19" x14ac:dyDescent="0.35">
      <c r="A5611">
        <v>2024</v>
      </c>
      <c r="B5611" t="s">
        <v>5611</v>
      </c>
      <c r="C5611">
        <v>57</v>
      </c>
      <c r="D5611">
        <v>2</v>
      </c>
      <c r="E5611">
        <v>8</v>
      </c>
      <c r="F5611" t="s">
        <v>327</v>
      </c>
      <c r="G5611" t="s">
        <v>6229</v>
      </c>
      <c r="H5611">
        <v>7</v>
      </c>
      <c r="I5611">
        <v>101008</v>
      </c>
      <c r="J5611">
        <v>101</v>
      </c>
      <c r="K5611" t="s">
        <v>7381</v>
      </c>
      <c r="L5611">
        <v>0</v>
      </c>
      <c r="M5611" t="s">
        <v>5520</v>
      </c>
      <c r="N5611">
        <v>430475.5</v>
      </c>
      <c r="O5611">
        <v>197512.02</v>
      </c>
      <c r="P5611">
        <v>0</v>
      </c>
      <c r="Q5611">
        <v>113916.16</v>
      </c>
      <c r="R5611">
        <v>0</v>
      </c>
      <c r="S5611">
        <v>514071.36</v>
      </c>
    </row>
    <row r="5612" spans="1:19" x14ac:dyDescent="0.35">
      <c r="A5612">
        <v>2024</v>
      </c>
      <c r="B5612" t="s">
        <v>5611</v>
      </c>
      <c r="C5612">
        <v>57</v>
      </c>
      <c r="D5612">
        <v>2</v>
      </c>
      <c r="E5612">
        <v>9</v>
      </c>
      <c r="F5612" t="s">
        <v>549</v>
      </c>
      <c r="G5612" t="s">
        <v>6069</v>
      </c>
      <c r="H5612">
        <v>7</v>
      </c>
      <c r="I5612">
        <v>101008</v>
      </c>
      <c r="J5612">
        <v>101008</v>
      </c>
      <c r="K5612" t="s">
        <v>7382</v>
      </c>
      <c r="L5612">
        <v>0</v>
      </c>
      <c r="M5612" t="s">
        <v>5520</v>
      </c>
      <c r="N5612">
        <v>175750.45</v>
      </c>
      <c r="O5612">
        <v>102716.12</v>
      </c>
      <c r="P5612">
        <v>0</v>
      </c>
      <c r="Q5612">
        <v>48014.31</v>
      </c>
      <c r="R5612">
        <v>0</v>
      </c>
      <c r="S5612">
        <v>230452.26</v>
      </c>
    </row>
    <row r="5613" spans="1:19" x14ac:dyDescent="0.35">
      <c r="A5613">
        <v>2024</v>
      </c>
      <c r="B5613" t="s">
        <v>5611</v>
      </c>
      <c r="C5613">
        <v>57</v>
      </c>
      <c r="D5613">
        <v>2</v>
      </c>
      <c r="E5613">
        <v>10</v>
      </c>
      <c r="F5613" t="s">
        <v>750</v>
      </c>
      <c r="G5613" t="s">
        <v>5734</v>
      </c>
      <c r="H5613">
        <v>7</v>
      </c>
      <c r="I5613">
        <v>101008</v>
      </c>
      <c r="J5613">
        <v>101008</v>
      </c>
      <c r="K5613" t="s">
        <v>7382</v>
      </c>
      <c r="L5613">
        <v>0</v>
      </c>
      <c r="M5613" t="s">
        <v>5520</v>
      </c>
      <c r="N5613">
        <v>73477.22</v>
      </c>
      <c r="O5613">
        <v>51394.23</v>
      </c>
      <c r="P5613">
        <v>0</v>
      </c>
      <c r="Q5613">
        <v>55316.19</v>
      </c>
      <c r="R5613">
        <v>0</v>
      </c>
      <c r="S5613">
        <v>69555.259999999995</v>
      </c>
    </row>
    <row r="5614" spans="1:19" x14ac:dyDescent="0.35">
      <c r="A5614">
        <v>2024</v>
      </c>
      <c r="B5614" t="s">
        <v>5611</v>
      </c>
      <c r="C5614">
        <v>57</v>
      </c>
      <c r="D5614">
        <v>2</v>
      </c>
      <c r="E5614">
        <v>12</v>
      </c>
      <c r="F5614" t="s">
        <v>351</v>
      </c>
      <c r="G5614" t="s">
        <v>6751</v>
      </c>
      <c r="H5614">
        <v>7</v>
      </c>
      <c r="I5614">
        <v>101008</v>
      </c>
      <c r="J5614">
        <v>101</v>
      </c>
      <c r="K5614" t="s">
        <v>7381</v>
      </c>
      <c r="L5614">
        <v>0</v>
      </c>
      <c r="M5614" t="s">
        <v>5520</v>
      </c>
      <c r="N5614">
        <v>54343.59</v>
      </c>
      <c r="O5614">
        <v>218970.66</v>
      </c>
      <c r="P5614">
        <v>0</v>
      </c>
      <c r="Q5614">
        <v>153514.26999999999</v>
      </c>
      <c r="R5614">
        <v>0</v>
      </c>
      <c r="S5614">
        <v>119799.98</v>
      </c>
    </row>
    <row r="5615" spans="1:19" x14ac:dyDescent="0.35">
      <c r="A5615">
        <v>2024</v>
      </c>
      <c r="B5615" t="s">
        <v>11</v>
      </c>
      <c r="C5615">
        <v>59</v>
      </c>
      <c r="D5615">
        <v>2</v>
      </c>
      <c r="E5615">
        <v>7</v>
      </c>
      <c r="F5615" t="s">
        <v>756</v>
      </c>
      <c r="G5615" t="s">
        <v>6308</v>
      </c>
      <c r="H5615">
        <v>7</v>
      </c>
      <c r="I5615">
        <v>101008</v>
      </c>
      <c r="J5615">
        <v>101</v>
      </c>
      <c r="K5615" t="s">
        <v>7381</v>
      </c>
      <c r="L5615">
        <v>0</v>
      </c>
      <c r="M5615" t="s">
        <v>5520</v>
      </c>
      <c r="N5615">
        <v>20839.150000000001</v>
      </c>
      <c r="O5615">
        <v>18155.72</v>
      </c>
      <c r="P5615">
        <v>0</v>
      </c>
      <c r="Q5615">
        <v>15031.5</v>
      </c>
      <c r="R5615">
        <v>0</v>
      </c>
      <c r="S5615">
        <v>23963.37</v>
      </c>
    </row>
    <row r="5616" spans="1:19" x14ac:dyDescent="0.35">
      <c r="A5616">
        <v>2024</v>
      </c>
      <c r="B5616" t="s">
        <v>5680</v>
      </c>
      <c r="C5616">
        <v>61</v>
      </c>
      <c r="D5616">
        <v>2</v>
      </c>
      <c r="E5616">
        <v>1</v>
      </c>
      <c r="F5616" t="s">
        <v>291</v>
      </c>
      <c r="G5616" t="s">
        <v>6230</v>
      </c>
      <c r="H5616">
        <v>7</v>
      </c>
      <c r="I5616">
        <v>101008</v>
      </c>
      <c r="J5616">
        <v>101</v>
      </c>
      <c r="K5616" t="s">
        <v>7381</v>
      </c>
      <c r="L5616">
        <v>0</v>
      </c>
      <c r="M5616" t="s">
        <v>5520</v>
      </c>
      <c r="N5616">
        <v>21814.25</v>
      </c>
      <c r="O5616">
        <v>109665.43</v>
      </c>
      <c r="P5616">
        <v>0</v>
      </c>
      <c r="Q5616">
        <v>99614.13</v>
      </c>
      <c r="R5616">
        <v>0</v>
      </c>
      <c r="S5616">
        <v>31865.55</v>
      </c>
    </row>
    <row r="5617" spans="1:19" x14ac:dyDescent="0.35">
      <c r="A5617">
        <v>2024</v>
      </c>
      <c r="B5617" t="s">
        <v>5680</v>
      </c>
      <c r="C5617">
        <v>61</v>
      </c>
      <c r="D5617">
        <v>2</v>
      </c>
      <c r="E5617">
        <v>6</v>
      </c>
      <c r="F5617" t="s">
        <v>480</v>
      </c>
      <c r="G5617" t="s">
        <v>5681</v>
      </c>
      <c r="H5617">
        <v>7</v>
      </c>
      <c r="I5617">
        <v>101008</v>
      </c>
      <c r="J5617">
        <v>101</v>
      </c>
      <c r="K5617" t="s">
        <v>7381</v>
      </c>
      <c r="L5617">
        <v>0</v>
      </c>
      <c r="M5617" t="s">
        <v>5520</v>
      </c>
      <c r="N5617">
        <v>29044.73</v>
      </c>
      <c r="O5617">
        <v>20573.07</v>
      </c>
      <c r="P5617">
        <v>0</v>
      </c>
      <c r="Q5617">
        <v>13970.24</v>
      </c>
      <c r="R5617">
        <v>0</v>
      </c>
      <c r="S5617">
        <v>35647.56</v>
      </c>
    </row>
    <row r="5618" spans="1:19" x14ac:dyDescent="0.35">
      <c r="A5618">
        <v>2024</v>
      </c>
      <c r="B5618" t="s">
        <v>5680</v>
      </c>
      <c r="C5618">
        <v>61</v>
      </c>
      <c r="D5618">
        <v>2</v>
      </c>
      <c r="E5618">
        <v>8</v>
      </c>
      <c r="F5618" t="s">
        <v>761</v>
      </c>
      <c r="G5618" t="s">
        <v>6752</v>
      </c>
      <c r="H5618">
        <v>7</v>
      </c>
      <c r="I5618">
        <v>101008</v>
      </c>
      <c r="J5618">
        <v>101</v>
      </c>
      <c r="K5618" t="s">
        <v>7381</v>
      </c>
      <c r="L5618">
        <v>0</v>
      </c>
      <c r="M5618" t="s">
        <v>5520</v>
      </c>
      <c r="N5618">
        <v>110718.46</v>
      </c>
      <c r="O5618">
        <v>50431.73</v>
      </c>
      <c r="P5618">
        <v>0</v>
      </c>
      <c r="Q5618">
        <v>17814.080000000002</v>
      </c>
      <c r="R5618">
        <v>0</v>
      </c>
      <c r="S5618">
        <v>143336.10999999999</v>
      </c>
    </row>
    <row r="5619" spans="1:19" x14ac:dyDescent="0.35">
      <c r="A5619">
        <v>2024</v>
      </c>
      <c r="B5619" t="s">
        <v>5680</v>
      </c>
      <c r="C5619">
        <v>61</v>
      </c>
      <c r="D5619">
        <v>2</v>
      </c>
      <c r="E5619">
        <v>9</v>
      </c>
      <c r="F5619" t="s">
        <v>762</v>
      </c>
      <c r="G5619" t="s">
        <v>6154</v>
      </c>
      <c r="H5619">
        <v>7</v>
      </c>
      <c r="I5619">
        <v>101008</v>
      </c>
      <c r="J5619">
        <v>101</v>
      </c>
      <c r="K5619" t="s">
        <v>7381</v>
      </c>
      <c r="L5619">
        <v>0</v>
      </c>
      <c r="M5619" t="s">
        <v>5520</v>
      </c>
      <c r="N5619">
        <v>71971.399999999994</v>
      </c>
      <c r="O5619">
        <v>42131.48</v>
      </c>
      <c r="P5619">
        <v>0</v>
      </c>
      <c r="Q5619">
        <v>28600.86</v>
      </c>
      <c r="R5619">
        <v>0</v>
      </c>
      <c r="S5619">
        <v>85502.02</v>
      </c>
    </row>
    <row r="5620" spans="1:19" x14ac:dyDescent="0.35">
      <c r="A5620">
        <v>2024</v>
      </c>
      <c r="B5620" t="s">
        <v>5532</v>
      </c>
      <c r="C5620">
        <v>64</v>
      </c>
      <c r="D5620">
        <v>2</v>
      </c>
      <c r="E5620">
        <v>1</v>
      </c>
      <c r="F5620" t="s">
        <v>500</v>
      </c>
      <c r="G5620" t="s">
        <v>5860</v>
      </c>
      <c r="H5620">
        <v>7</v>
      </c>
      <c r="I5620">
        <v>101008</v>
      </c>
      <c r="J5620">
        <v>101</v>
      </c>
      <c r="K5620" t="s">
        <v>7381</v>
      </c>
      <c r="L5620">
        <v>0</v>
      </c>
      <c r="M5620" t="s">
        <v>5520</v>
      </c>
      <c r="N5620">
        <v>144056.44</v>
      </c>
      <c r="O5620">
        <v>153402.34</v>
      </c>
      <c r="P5620">
        <v>0</v>
      </c>
      <c r="Q5620">
        <v>152717.44</v>
      </c>
      <c r="R5620">
        <v>0</v>
      </c>
      <c r="S5620">
        <v>144741.34</v>
      </c>
    </row>
    <row r="5621" spans="1:19" x14ac:dyDescent="0.35">
      <c r="A5621">
        <v>2024</v>
      </c>
      <c r="B5621" t="s">
        <v>5532</v>
      </c>
      <c r="C5621">
        <v>64</v>
      </c>
      <c r="D5621">
        <v>2</v>
      </c>
      <c r="E5621">
        <v>2</v>
      </c>
      <c r="F5621" t="s">
        <v>391</v>
      </c>
      <c r="G5621" t="s">
        <v>5543</v>
      </c>
      <c r="H5621">
        <v>7</v>
      </c>
      <c r="I5621">
        <v>101008</v>
      </c>
      <c r="J5621">
        <v>101</v>
      </c>
      <c r="K5621" t="s">
        <v>7381</v>
      </c>
      <c r="L5621">
        <v>0</v>
      </c>
      <c r="M5621" t="s">
        <v>5520</v>
      </c>
      <c r="N5621">
        <v>1159644.27</v>
      </c>
      <c r="O5621">
        <v>213291.29</v>
      </c>
      <c r="P5621">
        <v>0</v>
      </c>
      <c r="Q5621">
        <v>288940.55</v>
      </c>
      <c r="R5621">
        <v>0</v>
      </c>
      <c r="S5621">
        <v>1083995.01</v>
      </c>
    </row>
    <row r="5622" spans="1:19" x14ac:dyDescent="0.35">
      <c r="A5622">
        <v>2024</v>
      </c>
      <c r="B5622" t="s">
        <v>5532</v>
      </c>
      <c r="C5622">
        <v>64</v>
      </c>
      <c r="D5622">
        <v>2</v>
      </c>
      <c r="E5622">
        <v>4</v>
      </c>
      <c r="F5622" t="s">
        <v>480</v>
      </c>
      <c r="G5622" t="s">
        <v>6075</v>
      </c>
      <c r="H5622">
        <v>7</v>
      </c>
      <c r="I5622">
        <v>101008</v>
      </c>
      <c r="J5622">
        <v>101</v>
      </c>
      <c r="K5622" t="s">
        <v>7381</v>
      </c>
      <c r="L5622">
        <v>0</v>
      </c>
      <c r="M5622" t="s">
        <v>5520</v>
      </c>
      <c r="N5622">
        <v>181862.94</v>
      </c>
      <c r="O5622">
        <v>136808.82</v>
      </c>
      <c r="P5622">
        <v>0</v>
      </c>
      <c r="Q5622">
        <v>103084.82</v>
      </c>
      <c r="R5622">
        <v>0</v>
      </c>
      <c r="S5622">
        <v>215586.94</v>
      </c>
    </row>
    <row r="5623" spans="1:19" x14ac:dyDescent="0.35">
      <c r="A5623">
        <v>2024</v>
      </c>
      <c r="B5623" t="s">
        <v>5532</v>
      </c>
      <c r="C5623">
        <v>64</v>
      </c>
      <c r="D5623">
        <v>2</v>
      </c>
      <c r="E5623">
        <v>6</v>
      </c>
      <c r="F5623" t="s">
        <v>409</v>
      </c>
      <c r="G5623" t="s">
        <v>6231</v>
      </c>
      <c r="H5623">
        <v>7</v>
      </c>
      <c r="I5623">
        <v>101008</v>
      </c>
      <c r="J5623">
        <v>101</v>
      </c>
      <c r="K5623" t="s">
        <v>7381</v>
      </c>
      <c r="L5623">
        <v>0</v>
      </c>
      <c r="M5623" t="s">
        <v>5520</v>
      </c>
      <c r="N5623">
        <v>198653.83</v>
      </c>
      <c r="O5623">
        <v>64108.04</v>
      </c>
      <c r="P5623">
        <v>0</v>
      </c>
      <c r="Q5623">
        <v>39751.18</v>
      </c>
      <c r="R5623">
        <v>0</v>
      </c>
      <c r="S5623">
        <v>223010.69</v>
      </c>
    </row>
    <row r="5624" spans="1:19" x14ac:dyDescent="0.35">
      <c r="A5624">
        <v>2024</v>
      </c>
      <c r="B5624" t="s">
        <v>5532</v>
      </c>
      <c r="C5624">
        <v>64</v>
      </c>
      <c r="D5624">
        <v>2</v>
      </c>
      <c r="E5624">
        <v>8</v>
      </c>
      <c r="F5624" t="s">
        <v>767</v>
      </c>
      <c r="G5624" t="s">
        <v>5533</v>
      </c>
      <c r="H5624">
        <v>7</v>
      </c>
      <c r="I5624">
        <v>101008</v>
      </c>
      <c r="J5624">
        <v>101</v>
      </c>
      <c r="K5624" t="s">
        <v>7381</v>
      </c>
      <c r="L5624">
        <v>0</v>
      </c>
      <c r="M5624" t="s">
        <v>5520</v>
      </c>
      <c r="N5624">
        <v>845254.55</v>
      </c>
      <c r="O5624">
        <v>1448414.89</v>
      </c>
      <c r="P5624">
        <v>0</v>
      </c>
      <c r="Q5624">
        <v>1599396.52</v>
      </c>
      <c r="R5624">
        <v>0</v>
      </c>
      <c r="S5624">
        <v>694272.92</v>
      </c>
    </row>
    <row r="5625" spans="1:19" x14ac:dyDescent="0.35">
      <c r="A5625">
        <v>2024</v>
      </c>
      <c r="B5625" t="s">
        <v>5532</v>
      </c>
      <c r="C5625">
        <v>64</v>
      </c>
      <c r="D5625">
        <v>2</v>
      </c>
      <c r="E5625">
        <v>10</v>
      </c>
      <c r="F5625" t="s">
        <v>278</v>
      </c>
      <c r="G5625" t="s">
        <v>5851</v>
      </c>
      <c r="H5625">
        <v>7</v>
      </c>
      <c r="I5625">
        <v>101008</v>
      </c>
      <c r="J5625">
        <v>101</v>
      </c>
      <c r="K5625" t="s">
        <v>7381</v>
      </c>
      <c r="L5625">
        <v>0</v>
      </c>
      <c r="M5625" t="s">
        <v>5520</v>
      </c>
      <c r="N5625">
        <v>53197.54</v>
      </c>
      <c r="O5625">
        <v>112615.26</v>
      </c>
      <c r="P5625">
        <v>0</v>
      </c>
      <c r="Q5625">
        <v>102470.93</v>
      </c>
      <c r="R5625">
        <v>0</v>
      </c>
      <c r="S5625">
        <v>63341.87</v>
      </c>
    </row>
    <row r="5626" spans="1:19" x14ac:dyDescent="0.35">
      <c r="A5626">
        <v>2024</v>
      </c>
      <c r="B5626" t="s">
        <v>5532</v>
      </c>
      <c r="C5626">
        <v>64</v>
      </c>
      <c r="D5626">
        <v>2</v>
      </c>
      <c r="E5626">
        <v>11</v>
      </c>
      <c r="F5626" t="s">
        <v>125</v>
      </c>
      <c r="G5626" t="s">
        <v>6077</v>
      </c>
      <c r="H5626">
        <v>7</v>
      </c>
      <c r="I5626">
        <v>101008</v>
      </c>
      <c r="J5626">
        <v>101008</v>
      </c>
      <c r="K5626" t="s">
        <v>7382</v>
      </c>
      <c r="L5626">
        <v>0</v>
      </c>
      <c r="M5626" t="s">
        <v>5520</v>
      </c>
      <c r="N5626">
        <v>267042.40999999997</v>
      </c>
      <c r="O5626">
        <v>81365.11</v>
      </c>
      <c r="P5626">
        <v>0</v>
      </c>
      <c r="Q5626">
        <v>188231.09</v>
      </c>
      <c r="R5626">
        <v>0</v>
      </c>
      <c r="S5626">
        <v>160176.43</v>
      </c>
    </row>
    <row r="5627" spans="1:19" x14ac:dyDescent="0.35">
      <c r="A5627">
        <v>2024</v>
      </c>
      <c r="B5627" t="s">
        <v>6079</v>
      </c>
      <c r="C5627">
        <v>65</v>
      </c>
      <c r="D5627">
        <v>2</v>
      </c>
      <c r="E5627">
        <v>2</v>
      </c>
      <c r="F5627" t="s">
        <v>771</v>
      </c>
      <c r="G5627" t="s">
        <v>6232</v>
      </c>
      <c r="H5627">
        <v>7</v>
      </c>
      <c r="I5627">
        <v>101008</v>
      </c>
      <c r="J5627">
        <v>101</v>
      </c>
      <c r="K5627" t="s">
        <v>7381</v>
      </c>
      <c r="L5627">
        <v>0</v>
      </c>
      <c r="M5627" t="s">
        <v>5520</v>
      </c>
      <c r="N5627">
        <v>808449.35</v>
      </c>
      <c r="O5627">
        <v>351692.57</v>
      </c>
      <c r="P5627">
        <v>0</v>
      </c>
      <c r="Q5627">
        <v>223050.54</v>
      </c>
      <c r="R5627">
        <v>0</v>
      </c>
      <c r="S5627">
        <v>937091.38</v>
      </c>
    </row>
    <row r="5628" spans="1:19" x14ac:dyDescent="0.35">
      <c r="A5628">
        <v>2024</v>
      </c>
      <c r="B5628" t="s">
        <v>6079</v>
      </c>
      <c r="C5628">
        <v>65</v>
      </c>
      <c r="D5628">
        <v>2</v>
      </c>
      <c r="E5628">
        <v>7</v>
      </c>
      <c r="F5628" t="s">
        <v>775</v>
      </c>
      <c r="G5628" t="s">
        <v>6434</v>
      </c>
      <c r="H5628">
        <v>7</v>
      </c>
      <c r="I5628">
        <v>101008</v>
      </c>
      <c r="J5628">
        <v>101</v>
      </c>
      <c r="K5628" t="s">
        <v>7381</v>
      </c>
      <c r="L5628">
        <v>0</v>
      </c>
      <c r="M5628" t="s">
        <v>5520</v>
      </c>
      <c r="N5628">
        <v>58888.25</v>
      </c>
      <c r="O5628">
        <v>17199.96</v>
      </c>
      <c r="P5628">
        <v>0</v>
      </c>
      <c r="Q5628">
        <v>19329.77</v>
      </c>
      <c r="R5628">
        <v>0</v>
      </c>
      <c r="S5628">
        <v>56758.44</v>
      </c>
    </row>
    <row r="5629" spans="1:19" x14ac:dyDescent="0.35">
      <c r="A5629">
        <v>2024</v>
      </c>
      <c r="B5629" t="s">
        <v>6079</v>
      </c>
      <c r="C5629">
        <v>65</v>
      </c>
      <c r="D5629">
        <v>2</v>
      </c>
      <c r="E5629">
        <v>9</v>
      </c>
      <c r="F5629" t="s">
        <v>777</v>
      </c>
      <c r="G5629" t="s">
        <v>6081</v>
      </c>
      <c r="H5629">
        <v>7</v>
      </c>
      <c r="I5629">
        <v>101008</v>
      </c>
      <c r="J5629">
        <v>101</v>
      </c>
      <c r="K5629" t="s">
        <v>7381</v>
      </c>
      <c r="L5629">
        <v>0</v>
      </c>
      <c r="M5629" t="s">
        <v>5520</v>
      </c>
      <c r="N5629">
        <v>177205.95</v>
      </c>
      <c r="O5629">
        <v>91436.83</v>
      </c>
      <c r="P5629">
        <v>0</v>
      </c>
      <c r="Q5629">
        <v>123650.89</v>
      </c>
      <c r="R5629">
        <v>0</v>
      </c>
      <c r="S5629">
        <v>144991.89000000001</v>
      </c>
    </row>
    <row r="5630" spans="1:19" x14ac:dyDescent="0.35">
      <c r="A5630">
        <v>2024</v>
      </c>
      <c r="B5630" t="s">
        <v>5721</v>
      </c>
      <c r="C5630">
        <v>66</v>
      </c>
      <c r="D5630">
        <v>2</v>
      </c>
      <c r="E5630">
        <v>3</v>
      </c>
      <c r="F5630" t="s">
        <v>555</v>
      </c>
      <c r="G5630" t="s">
        <v>7082</v>
      </c>
      <c r="H5630">
        <v>7</v>
      </c>
      <c r="I5630">
        <v>101008</v>
      </c>
      <c r="J5630">
        <v>101</v>
      </c>
      <c r="K5630" t="s">
        <v>7381</v>
      </c>
      <c r="L5630">
        <v>0</v>
      </c>
      <c r="M5630" t="s">
        <v>5520</v>
      </c>
      <c r="N5630">
        <v>32444.28</v>
      </c>
      <c r="O5630">
        <v>21371.119999999999</v>
      </c>
      <c r="P5630">
        <v>0</v>
      </c>
      <c r="Q5630">
        <v>15635.94</v>
      </c>
      <c r="R5630">
        <v>0</v>
      </c>
      <c r="S5630">
        <v>38179.46</v>
      </c>
    </row>
    <row r="5631" spans="1:19" x14ac:dyDescent="0.35">
      <c r="A5631">
        <v>2024</v>
      </c>
      <c r="B5631" t="s">
        <v>5721</v>
      </c>
      <c r="C5631">
        <v>66</v>
      </c>
      <c r="D5631">
        <v>2</v>
      </c>
      <c r="E5631">
        <v>4</v>
      </c>
      <c r="F5631" t="s">
        <v>369</v>
      </c>
      <c r="G5631" t="s">
        <v>5722</v>
      </c>
      <c r="H5631">
        <v>7</v>
      </c>
      <c r="I5631">
        <v>101008</v>
      </c>
      <c r="J5631">
        <v>101</v>
      </c>
      <c r="K5631" t="s">
        <v>7381</v>
      </c>
      <c r="L5631">
        <v>0</v>
      </c>
      <c r="M5631" t="s">
        <v>5520</v>
      </c>
      <c r="N5631">
        <v>45087.21</v>
      </c>
      <c r="O5631">
        <v>29082.61</v>
      </c>
      <c r="P5631">
        <v>0</v>
      </c>
      <c r="Q5631">
        <v>18128.11</v>
      </c>
      <c r="R5631">
        <v>0</v>
      </c>
      <c r="S5631">
        <v>56041.71</v>
      </c>
    </row>
    <row r="5632" spans="1:19" x14ac:dyDescent="0.35">
      <c r="A5632">
        <v>2024</v>
      </c>
      <c r="B5632" t="s">
        <v>5721</v>
      </c>
      <c r="C5632">
        <v>66</v>
      </c>
      <c r="D5632">
        <v>2</v>
      </c>
      <c r="E5632">
        <v>7</v>
      </c>
      <c r="F5632" t="s">
        <v>262</v>
      </c>
      <c r="G5632" t="s">
        <v>6435</v>
      </c>
      <c r="H5632">
        <v>7</v>
      </c>
      <c r="I5632">
        <v>101008</v>
      </c>
      <c r="J5632">
        <v>101</v>
      </c>
      <c r="K5632" t="s">
        <v>7381</v>
      </c>
      <c r="L5632">
        <v>0</v>
      </c>
      <c r="M5632" t="s">
        <v>5520</v>
      </c>
      <c r="N5632">
        <v>240479.41</v>
      </c>
      <c r="O5632">
        <v>37533.03</v>
      </c>
      <c r="P5632">
        <v>0</v>
      </c>
      <c r="Q5632">
        <v>32996.69</v>
      </c>
      <c r="R5632">
        <v>0</v>
      </c>
      <c r="S5632">
        <v>245015.75</v>
      </c>
    </row>
    <row r="5633" spans="1:19" x14ac:dyDescent="0.35">
      <c r="A5633">
        <v>2024</v>
      </c>
      <c r="B5633" t="s">
        <v>5721</v>
      </c>
      <c r="C5633">
        <v>66</v>
      </c>
      <c r="D5633">
        <v>2</v>
      </c>
      <c r="E5633">
        <v>11</v>
      </c>
      <c r="F5633" t="s">
        <v>455</v>
      </c>
      <c r="G5633" t="s">
        <v>6234</v>
      </c>
      <c r="H5633">
        <v>7</v>
      </c>
      <c r="I5633">
        <v>101008</v>
      </c>
      <c r="J5633">
        <v>101</v>
      </c>
      <c r="K5633" t="s">
        <v>7381</v>
      </c>
      <c r="L5633">
        <v>0</v>
      </c>
      <c r="M5633" t="s">
        <v>5520</v>
      </c>
      <c r="N5633">
        <v>80016.55</v>
      </c>
      <c r="O5633">
        <v>93909.89</v>
      </c>
      <c r="P5633">
        <v>0</v>
      </c>
      <c r="Q5633">
        <v>31794.69</v>
      </c>
      <c r="R5633">
        <v>0</v>
      </c>
      <c r="S5633">
        <v>142131.75</v>
      </c>
    </row>
    <row r="5634" spans="1:19" x14ac:dyDescent="0.35">
      <c r="A5634">
        <v>2024</v>
      </c>
      <c r="B5634" t="s">
        <v>5684</v>
      </c>
      <c r="C5634">
        <v>68</v>
      </c>
      <c r="D5634">
        <v>2</v>
      </c>
      <c r="E5634">
        <v>2</v>
      </c>
      <c r="F5634" t="s">
        <v>609</v>
      </c>
      <c r="G5634" t="s">
        <v>6829</v>
      </c>
      <c r="H5634">
        <v>7</v>
      </c>
      <c r="I5634">
        <v>101008</v>
      </c>
      <c r="J5634">
        <v>1</v>
      </c>
      <c r="K5634" t="s">
        <v>7382</v>
      </c>
      <c r="L5634">
        <v>0</v>
      </c>
      <c r="M5634" t="s">
        <v>5520</v>
      </c>
      <c r="N5634">
        <v>14404.05</v>
      </c>
      <c r="O5634">
        <v>27814.14</v>
      </c>
      <c r="P5634">
        <v>0</v>
      </c>
      <c r="Q5634">
        <v>22171.13</v>
      </c>
      <c r="R5634">
        <v>0</v>
      </c>
      <c r="S5634">
        <v>20047.060000000001</v>
      </c>
    </row>
    <row r="5635" spans="1:19" x14ac:dyDescent="0.35">
      <c r="A5635">
        <v>2024</v>
      </c>
      <c r="B5635" t="s">
        <v>5684</v>
      </c>
      <c r="C5635">
        <v>68</v>
      </c>
      <c r="D5635">
        <v>2</v>
      </c>
      <c r="E5635">
        <v>7</v>
      </c>
      <c r="F5635" t="s">
        <v>278</v>
      </c>
      <c r="G5635" t="s">
        <v>6665</v>
      </c>
      <c r="H5635">
        <v>7</v>
      </c>
      <c r="I5635">
        <v>101008</v>
      </c>
      <c r="J5635">
        <v>101008</v>
      </c>
      <c r="K5635" t="s">
        <v>7382</v>
      </c>
      <c r="L5635">
        <v>0</v>
      </c>
      <c r="M5635" t="s">
        <v>5520</v>
      </c>
      <c r="N5635">
        <v>160493.98000000001</v>
      </c>
      <c r="O5635">
        <v>95800.320000000007</v>
      </c>
      <c r="P5635">
        <v>0</v>
      </c>
      <c r="Q5635">
        <v>51341.96</v>
      </c>
      <c r="R5635">
        <v>0</v>
      </c>
      <c r="S5635">
        <v>204952.34</v>
      </c>
    </row>
    <row r="5636" spans="1:19" x14ac:dyDescent="0.35">
      <c r="A5636">
        <v>2024</v>
      </c>
      <c r="B5636" t="s">
        <v>5684</v>
      </c>
      <c r="C5636">
        <v>68</v>
      </c>
      <c r="D5636">
        <v>2</v>
      </c>
      <c r="E5636">
        <v>11</v>
      </c>
      <c r="F5636" t="s">
        <v>607</v>
      </c>
      <c r="G5636" t="s">
        <v>6091</v>
      </c>
      <c r="H5636">
        <v>7</v>
      </c>
      <c r="I5636">
        <v>101008</v>
      </c>
      <c r="J5636">
        <v>101008</v>
      </c>
      <c r="K5636" t="s">
        <v>7382</v>
      </c>
      <c r="L5636">
        <v>0</v>
      </c>
      <c r="M5636" t="s">
        <v>5520</v>
      </c>
      <c r="N5636">
        <v>135084.25</v>
      </c>
      <c r="O5636">
        <v>290313.21000000002</v>
      </c>
      <c r="P5636">
        <v>0</v>
      </c>
      <c r="Q5636">
        <v>192405.73</v>
      </c>
      <c r="R5636">
        <v>0</v>
      </c>
      <c r="S5636">
        <v>232991.73</v>
      </c>
    </row>
    <row r="5637" spans="1:19" x14ac:dyDescent="0.35">
      <c r="A5637">
        <v>2024</v>
      </c>
      <c r="B5637" t="s">
        <v>5691</v>
      </c>
      <c r="C5637">
        <v>69</v>
      </c>
      <c r="D5637">
        <v>2</v>
      </c>
      <c r="E5637">
        <v>5</v>
      </c>
      <c r="F5637" t="s">
        <v>555</v>
      </c>
      <c r="G5637" t="s">
        <v>5692</v>
      </c>
      <c r="H5637">
        <v>7</v>
      </c>
      <c r="I5637">
        <v>101008</v>
      </c>
      <c r="J5637">
        <v>101</v>
      </c>
      <c r="K5637" t="s">
        <v>7381</v>
      </c>
      <c r="L5637">
        <v>0</v>
      </c>
      <c r="M5637" t="s">
        <v>5520</v>
      </c>
      <c r="N5637">
        <v>53865.87</v>
      </c>
      <c r="O5637">
        <v>27820.76</v>
      </c>
      <c r="P5637">
        <v>0</v>
      </c>
      <c r="Q5637">
        <v>82036.61</v>
      </c>
      <c r="R5637">
        <v>0</v>
      </c>
      <c r="S5637">
        <v>-349.98</v>
      </c>
    </row>
    <row r="5638" spans="1:19" x14ac:dyDescent="0.35">
      <c r="A5638">
        <v>2024</v>
      </c>
      <c r="B5638" t="s">
        <v>6092</v>
      </c>
      <c r="C5638">
        <v>70</v>
      </c>
      <c r="D5638">
        <v>2</v>
      </c>
      <c r="E5638">
        <v>8</v>
      </c>
      <c r="F5638" t="s">
        <v>741</v>
      </c>
      <c r="G5638" t="s">
        <v>6753</v>
      </c>
      <c r="H5638">
        <v>7</v>
      </c>
      <c r="I5638">
        <v>101008</v>
      </c>
      <c r="J5638">
        <v>101</v>
      </c>
      <c r="K5638" t="s">
        <v>7381</v>
      </c>
      <c r="L5638">
        <v>0</v>
      </c>
      <c r="M5638" t="s">
        <v>5520</v>
      </c>
      <c r="N5638">
        <v>103430.03</v>
      </c>
      <c r="O5638">
        <v>88422.07</v>
      </c>
      <c r="P5638">
        <v>0</v>
      </c>
      <c r="Q5638">
        <v>57052.31</v>
      </c>
      <c r="R5638">
        <v>0</v>
      </c>
      <c r="S5638">
        <v>134799.79</v>
      </c>
    </row>
    <row r="5639" spans="1:19" x14ac:dyDescent="0.35">
      <c r="A5639">
        <v>2024</v>
      </c>
      <c r="B5639" t="s">
        <v>5538</v>
      </c>
      <c r="C5639">
        <v>71</v>
      </c>
      <c r="D5639">
        <v>2</v>
      </c>
      <c r="E5639">
        <v>2</v>
      </c>
      <c r="F5639" t="s">
        <v>354</v>
      </c>
      <c r="G5639" t="s">
        <v>5642</v>
      </c>
      <c r="H5639">
        <v>7</v>
      </c>
      <c r="I5639">
        <v>101008</v>
      </c>
      <c r="J5639">
        <v>101</v>
      </c>
      <c r="K5639" t="s">
        <v>7381</v>
      </c>
      <c r="L5639">
        <v>0</v>
      </c>
      <c r="M5639" t="s">
        <v>5520</v>
      </c>
      <c r="N5639">
        <v>300114.05</v>
      </c>
      <c r="O5639">
        <v>1149864.6399999999</v>
      </c>
      <c r="P5639">
        <v>0</v>
      </c>
      <c r="Q5639">
        <v>1025191.84</v>
      </c>
      <c r="R5639">
        <v>0</v>
      </c>
      <c r="S5639">
        <v>424786.85</v>
      </c>
    </row>
    <row r="5640" spans="1:19" x14ac:dyDescent="0.35">
      <c r="A5640">
        <v>2024</v>
      </c>
      <c r="B5640" t="s">
        <v>5538</v>
      </c>
      <c r="C5640">
        <v>71</v>
      </c>
      <c r="D5640">
        <v>2</v>
      </c>
      <c r="E5640">
        <v>6</v>
      </c>
      <c r="F5640" t="s">
        <v>480</v>
      </c>
      <c r="G5640" t="s">
        <v>5617</v>
      </c>
      <c r="H5640">
        <v>7</v>
      </c>
      <c r="I5640">
        <v>101008</v>
      </c>
      <c r="J5640">
        <v>1</v>
      </c>
      <c r="K5640" t="s">
        <v>7382</v>
      </c>
      <c r="L5640">
        <v>0</v>
      </c>
      <c r="M5640" t="s">
        <v>5520</v>
      </c>
      <c r="N5640">
        <v>830371.06</v>
      </c>
      <c r="O5640">
        <v>370858.47</v>
      </c>
      <c r="P5640">
        <v>0</v>
      </c>
      <c r="Q5640">
        <v>109973.04</v>
      </c>
      <c r="R5640">
        <v>0</v>
      </c>
      <c r="S5640">
        <v>1091256.49</v>
      </c>
    </row>
    <row r="5641" spans="1:19" x14ac:dyDescent="0.35">
      <c r="A5641">
        <v>2024</v>
      </c>
      <c r="B5641" t="s">
        <v>5538</v>
      </c>
      <c r="C5641">
        <v>71</v>
      </c>
      <c r="D5641">
        <v>2</v>
      </c>
      <c r="E5641">
        <v>7</v>
      </c>
      <c r="F5641" t="s">
        <v>629</v>
      </c>
      <c r="G5641" t="s">
        <v>6236</v>
      </c>
      <c r="H5641">
        <v>7</v>
      </c>
      <c r="I5641">
        <v>101008</v>
      </c>
      <c r="J5641">
        <v>101</v>
      </c>
      <c r="K5641" t="s">
        <v>7381</v>
      </c>
      <c r="L5641">
        <v>0</v>
      </c>
      <c r="M5641" t="s">
        <v>5520</v>
      </c>
      <c r="N5641">
        <v>194055.47</v>
      </c>
      <c r="O5641">
        <v>83777.37</v>
      </c>
      <c r="P5641">
        <v>0</v>
      </c>
      <c r="Q5641">
        <v>144573.03</v>
      </c>
      <c r="R5641">
        <v>0</v>
      </c>
      <c r="S5641">
        <v>133259.81</v>
      </c>
    </row>
    <row r="5642" spans="1:19" x14ac:dyDescent="0.35">
      <c r="A5642">
        <v>2024</v>
      </c>
      <c r="B5642" t="s">
        <v>5538</v>
      </c>
      <c r="C5642">
        <v>71</v>
      </c>
      <c r="D5642">
        <v>2</v>
      </c>
      <c r="E5642">
        <v>8</v>
      </c>
      <c r="F5642" t="s">
        <v>311</v>
      </c>
      <c r="G5642" t="s">
        <v>6237</v>
      </c>
      <c r="H5642">
        <v>7</v>
      </c>
      <c r="I5642">
        <v>101008</v>
      </c>
      <c r="J5642">
        <v>101</v>
      </c>
      <c r="K5642" t="s">
        <v>7381</v>
      </c>
      <c r="L5642">
        <v>0</v>
      </c>
      <c r="M5642" t="s">
        <v>5520</v>
      </c>
      <c r="N5642">
        <v>91592.99</v>
      </c>
      <c r="O5642">
        <v>52700.87</v>
      </c>
      <c r="P5642">
        <v>0</v>
      </c>
      <c r="Q5642">
        <v>49905</v>
      </c>
      <c r="R5642">
        <v>0</v>
      </c>
      <c r="S5642">
        <v>94388.86</v>
      </c>
    </row>
    <row r="5643" spans="1:19" x14ac:dyDescent="0.35">
      <c r="A5643">
        <v>2024</v>
      </c>
      <c r="B5643" t="s">
        <v>5538</v>
      </c>
      <c r="C5643">
        <v>71</v>
      </c>
      <c r="D5643">
        <v>2</v>
      </c>
      <c r="E5643">
        <v>9</v>
      </c>
      <c r="F5643" t="s">
        <v>578</v>
      </c>
      <c r="G5643" t="s">
        <v>5724</v>
      </c>
      <c r="H5643">
        <v>7</v>
      </c>
      <c r="I5643">
        <v>101008</v>
      </c>
      <c r="J5643">
        <v>101</v>
      </c>
      <c r="K5643" t="s">
        <v>7381</v>
      </c>
      <c r="L5643">
        <v>0</v>
      </c>
      <c r="M5643" t="s">
        <v>5520</v>
      </c>
      <c r="N5643">
        <v>626308.13</v>
      </c>
      <c r="O5643">
        <v>217640.07</v>
      </c>
      <c r="P5643">
        <v>0</v>
      </c>
      <c r="Q5643">
        <v>203786.92</v>
      </c>
      <c r="R5643">
        <v>0</v>
      </c>
      <c r="S5643">
        <v>640161.28000000003</v>
      </c>
    </row>
    <row r="5644" spans="1:19" x14ac:dyDescent="0.35">
      <c r="A5644">
        <v>2024</v>
      </c>
      <c r="B5644" t="s">
        <v>5538</v>
      </c>
      <c r="C5644">
        <v>71</v>
      </c>
      <c r="D5644">
        <v>2</v>
      </c>
      <c r="E5644">
        <v>13</v>
      </c>
      <c r="F5644" t="s">
        <v>531</v>
      </c>
      <c r="G5644" t="s">
        <v>5630</v>
      </c>
      <c r="H5644">
        <v>7</v>
      </c>
      <c r="I5644">
        <v>101008</v>
      </c>
      <c r="J5644">
        <v>101</v>
      </c>
      <c r="K5644" t="s">
        <v>7381</v>
      </c>
      <c r="L5644">
        <v>0</v>
      </c>
      <c r="M5644" t="s">
        <v>5520</v>
      </c>
      <c r="N5644">
        <v>281220.56</v>
      </c>
      <c r="O5644">
        <v>355994.55</v>
      </c>
      <c r="P5644">
        <v>0</v>
      </c>
      <c r="Q5644">
        <v>385891.27</v>
      </c>
      <c r="R5644">
        <v>0</v>
      </c>
      <c r="S5644">
        <v>251323.84</v>
      </c>
    </row>
    <row r="5645" spans="1:19" x14ac:dyDescent="0.35">
      <c r="A5645">
        <v>2024</v>
      </c>
      <c r="B5645" t="s">
        <v>5594</v>
      </c>
      <c r="C5645">
        <v>73</v>
      </c>
      <c r="D5645">
        <v>2</v>
      </c>
      <c r="E5645">
        <v>2</v>
      </c>
      <c r="F5645" t="s">
        <v>621</v>
      </c>
      <c r="G5645" t="s">
        <v>5735</v>
      </c>
      <c r="H5645">
        <v>7</v>
      </c>
      <c r="I5645">
        <v>101008</v>
      </c>
      <c r="J5645">
        <v>101008</v>
      </c>
      <c r="K5645" t="s">
        <v>7382</v>
      </c>
      <c r="L5645">
        <v>0</v>
      </c>
      <c r="M5645" t="s">
        <v>5520</v>
      </c>
      <c r="N5645">
        <v>249285.8</v>
      </c>
      <c r="O5645">
        <v>78970.100000000006</v>
      </c>
      <c r="P5645">
        <v>0</v>
      </c>
      <c r="Q5645">
        <v>50499.81</v>
      </c>
      <c r="R5645">
        <v>0</v>
      </c>
      <c r="S5645">
        <v>277756.09000000003</v>
      </c>
    </row>
    <row r="5646" spans="1:19" x14ac:dyDescent="0.35">
      <c r="A5646">
        <v>2024</v>
      </c>
      <c r="B5646" t="s">
        <v>5594</v>
      </c>
      <c r="C5646">
        <v>73</v>
      </c>
      <c r="D5646">
        <v>2</v>
      </c>
      <c r="E5646">
        <v>4</v>
      </c>
      <c r="F5646" t="s">
        <v>795</v>
      </c>
      <c r="G5646" t="s">
        <v>6684</v>
      </c>
      <c r="H5646">
        <v>7</v>
      </c>
      <c r="I5646">
        <v>101008</v>
      </c>
      <c r="J5646">
        <v>101008</v>
      </c>
      <c r="K5646" t="s">
        <v>7382</v>
      </c>
      <c r="L5646">
        <v>0</v>
      </c>
      <c r="M5646" t="s">
        <v>5520</v>
      </c>
      <c r="N5646">
        <v>15347.59</v>
      </c>
      <c r="O5646">
        <v>37315.94</v>
      </c>
      <c r="P5646">
        <v>0</v>
      </c>
      <c r="Q5646">
        <v>26642.15</v>
      </c>
      <c r="R5646">
        <v>0</v>
      </c>
      <c r="S5646">
        <v>26021.38</v>
      </c>
    </row>
    <row r="5647" spans="1:19" x14ac:dyDescent="0.35">
      <c r="A5647">
        <v>2024</v>
      </c>
      <c r="B5647" t="s">
        <v>5594</v>
      </c>
      <c r="C5647">
        <v>73</v>
      </c>
      <c r="D5647">
        <v>2</v>
      </c>
      <c r="E5647">
        <v>5</v>
      </c>
      <c r="F5647" t="s">
        <v>300</v>
      </c>
      <c r="G5647" t="s">
        <v>6095</v>
      </c>
      <c r="H5647">
        <v>7</v>
      </c>
      <c r="I5647">
        <v>101008</v>
      </c>
      <c r="J5647">
        <v>101008</v>
      </c>
      <c r="K5647" t="s">
        <v>7382</v>
      </c>
      <c r="L5647">
        <v>0</v>
      </c>
      <c r="M5647" t="s">
        <v>5520</v>
      </c>
      <c r="N5647">
        <v>63965.53</v>
      </c>
      <c r="O5647">
        <v>55147.199999999997</v>
      </c>
      <c r="P5647">
        <v>0</v>
      </c>
      <c r="Q5647">
        <v>27758.560000000001</v>
      </c>
      <c r="R5647">
        <v>0</v>
      </c>
      <c r="S5647">
        <v>91354.17</v>
      </c>
    </row>
    <row r="5648" spans="1:19" x14ac:dyDescent="0.35">
      <c r="A5648">
        <v>2024</v>
      </c>
      <c r="B5648" t="s">
        <v>5594</v>
      </c>
      <c r="C5648">
        <v>73</v>
      </c>
      <c r="D5648">
        <v>2</v>
      </c>
      <c r="E5648">
        <v>7</v>
      </c>
      <c r="F5648" t="s">
        <v>314</v>
      </c>
      <c r="G5648" t="s">
        <v>5747</v>
      </c>
      <c r="H5648">
        <v>7</v>
      </c>
      <c r="I5648">
        <v>101008</v>
      </c>
      <c r="J5648">
        <v>101</v>
      </c>
      <c r="K5648" t="s">
        <v>7381</v>
      </c>
      <c r="L5648">
        <v>0</v>
      </c>
      <c r="M5648" t="s">
        <v>5520</v>
      </c>
      <c r="N5648">
        <v>84359.93</v>
      </c>
      <c r="O5648">
        <v>53579.53</v>
      </c>
      <c r="P5648">
        <v>0</v>
      </c>
      <c r="Q5648">
        <v>30445.74</v>
      </c>
      <c r="R5648">
        <v>0</v>
      </c>
      <c r="S5648">
        <v>107493.72</v>
      </c>
    </row>
    <row r="5649" spans="1:19" x14ac:dyDescent="0.35">
      <c r="A5649">
        <v>2024</v>
      </c>
      <c r="B5649" t="s">
        <v>5876</v>
      </c>
      <c r="C5649">
        <v>74</v>
      </c>
      <c r="D5649">
        <v>2</v>
      </c>
      <c r="E5649">
        <v>9</v>
      </c>
      <c r="F5649" t="s">
        <v>377</v>
      </c>
      <c r="G5649" t="s">
        <v>6504</v>
      </c>
      <c r="H5649">
        <v>7</v>
      </c>
      <c r="I5649">
        <v>101008</v>
      </c>
      <c r="J5649">
        <v>101008</v>
      </c>
      <c r="K5649" t="s">
        <v>7382</v>
      </c>
      <c r="L5649">
        <v>0</v>
      </c>
      <c r="M5649" t="s">
        <v>5520</v>
      </c>
      <c r="N5649">
        <v>314863.96999999997</v>
      </c>
      <c r="O5649">
        <v>144211.72</v>
      </c>
      <c r="P5649">
        <v>0</v>
      </c>
      <c r="Q5649">
        <v>91144.45</v>
      </c>
      <c r="R5649">
        <v>0</v>
      </c>
      <c r="S5649">
        <v>367931.24</v>
      </c>
    </row>
    <row r="5650" spans="1:19" x14ac:dyDescent="0.35">
      <c r="A5650">
        <v>2024</v>
      </c>
      <c r="B5650" t="s">
        <v>6099</v>
      </c>
      <c r="C5650">
        <v>75</v>
      </c>
      <c r="D5650">
        <v>2</v>
      </c>
      <c r="E5650">
        <v>1</v>
      </c>
      <c r="F5650" t="s">
        <v>802</v>
      </c>
      <c r="G5650" t="s">
        <v>7083</v>
      </c>
      <c r="H5650">
        <v>7</v>
      </c>
      <c r="I5650">
        <v>101008</v>
      </c>
      <c r="J5650">
        <v>101</v>
      </c>
      <c r="K5650" t="s">
        <v>7381</v>
      </c>
      <c r="L5650">
        <v>0</v>
      </c>
      <c r="M5650" t="s">
        <v>5520</v>
      </c>
      <c r="N5650">
        <v>144454.26999999999</v>
      </c>
      <c r="O5650">
        <v>298491.05</v>
      </c>
      <c r="P5650">
        <v>0</v>
      </c>
      <c r="Q5650">
        <v>123427.13</v>
      </c>
      <c r="R5650">
        <v>0</v>
      </c>
      <c r="S5650">
        <v>319518.19</v>
      </c>
    </row>
    <row r="5651" spans="1:19" x14ac:dyDescent="0.35">
      <c r="A5651">
        <v>2024</v>
      </c>
      <c r="B5651" t="s">
        <v>6099</v>
      </c>
      <c r="C5651">
        <v>75</v>
      </c>
      <c r="D5651">
        <v>2</v>
      </c>
      <c r="E5651">
        <v>5</v>
      </c>
      <c r="F5651" t="s">
        <v>803</v>
      </c>
      <c r="G5651" t="s">
        <v>6755</v>
      </c>
      <c r="H5651">
        <v>7</v>
      </c>
      <c r="I5651">
        <v>101008</v>
      </c>
      <c r="J5651">
        <v>101</v>
      </c>
      <c r="K5651" t="s">
        <v>7381</v>
      </c>
      <c r="L5651">
        <v>0</v>
      </c>
      <c r="M5651" t="s">
        <v>5520</v>
      </c>
      <c r="N5651">
        <v>235740.53</v>
      </c>
      <c r="O5651">
        <v>18642.490000000002</v>
      </c>
      <c r="P5651">
        <v>0</v>
      </c>
      <c r="Q5651">
        <v>60468.42</v>
      </c>
      <c r="R5651">
        <v>0</v>
      </c>
      <c r="S5651">
        <v>193914.6</v>
      </c>
    </row>
    <row r="5652" spans="1:19" x14ac:dyDescent="0.35">
      <c r="A5652">
        <v>2024</v>
      </c>
      <c r="B5652" t="s">
        <v>6099</v>
      </c>
      <c r="C5652">
        <v>75</v>
      </c>
      <c r="D5652">
        <v>2</v>
      </c>
      <c r="E5652">
        <v>6</v>
      </c>
      <c r="F5652" t="s">
        <v>515</v>
      </c>
      <c r="G5652" t="s">
        <v>6101</v>
      </c>
      <c r="H5652">
        <v>7</v>
      </c>
      <c r="I5652">
        <v>101008</v>
      </c>
      <c r="J5652">
        <v>101</v>
      </c>
      <c r="K5652" t="s">
        <v>7381</v>
      </c>
      <c r="L5652">
        <v>0</v>
      </c>
      <c r="M5652" t="s">
        <v>5520</v>
      </c>
      <c r="N5652">
        <v>203741.02</v>
      </c>
      <c r="O5652">
        <v>89875.98</v>
      </c>
      <c r="P5652">
        <v>0</v>
      </c>
      <c r="Q5652">
        <v>57873.97</v>
      </c>
      <c r="R5652">
        <v>0</v>
      </c>
      <c r="S5652">
        <v>235743.03</v>
      </c>
    </row>
    <row r="5653" spans="1:19" x14ac:dyDescent="0.35">
      <c r="A5653">
        <v>2024</v>
      </c>
      <c r="B5653" t="s">
        <v>5770</v>
      </c>
      <c r="C5653">
        <v>77</v>
      </c>
      <c r="D5653">
        <v>2</v>
      </c>
      <c r="E5653">
        <v>2</v>
      </c>
      <c r="F5653" t="s">
        <v>811</v>
      </c>
      <c r="G5653" t="s">
        <v>6325</v>
      </c>
      <c r="H5653">
        <v>7</v>
      </c>
      <c r="I5653">
        <v>101008</v>
      </c>
      <c r="J5653">
        <v>101</v>
      </c>
      <c r="K5653" t="s">
        <v>7381</v>
      </c>
      <c r="L5653">
        <v>0</v>
      </c>
      <c r="M5653" t="s">
        <v>5520</v>
      </c>
      <c r="N5653">
        <v>292177.23</v>
      </c>
      <c r="O5653">
        <v>331722.46000000002</v>
      </c>
      <c r="P5653">
        <v>0</v>
      </c>
      <c r="Q5653">
        <v>307079.14</v>
      </c>
      <c r="R5653">
        <v>0</v>
      </c>
      <c r="S5653">
        <v>316820.55</v>
      </c>
    </row>
    <row r="5654" spans="1:19" x14ac:dyDescent="0.35">
      <c r="A5654">
        <v>2024</v>
      </c>
      <c r="B5654" t="s">
        <v>5770</v>
      </c>
      <c r="C5654">
        <v>77</v>
      </c>
      <c r="D5654">
        <v>2</v>
      </c>
      <c r="E5654">
        <v>3</v>
      </c>
      <c r="F5654" t="s">
        <v>812</v>
      </c>
      <c r="G5654" t="s">
        <v>6153</v>
      </c>
      <c r="H5654">
        <v>7</v>
      </c>
      <c r="I5654">
        <v>101008</v>
      </c>
      <c r="J5654">
        <v>1</v>
      </c>
      <c r="K5654" t="s">
        <v>7382</v>
      </c>
      <c r="L5654">
        <v>0</v>
      </c>
      <c r="M5654" t="s">
        <v>5520</v>
      </c>
      <c r="N5654">
        <v>53897.96</v>
      </c>
      <c r="O5654">
        <v>57751.76</v>
      </c>
      <c r="P5654">
        <v>0</v>
      </c>
      <c r="Q5654">
        <v>57926.22</v>
      </c>
      <c r="R5654">
        <v>0</v>
      </c>
      <c r="S5654">
        <v>53723.5</v>
      </c>
    </row>
    <row r="5655" spans="1:19" x14ac:dyDescent="0.35">
      <c r="A5655">
        <v>2024</v>
      </c>
      <c r="B5655" t="s">
        <v>5770</v>
      </c>
      <c r="C5655">
        <v>77</v>
      </c>
      <c r="D5655">
        <v>2</v>
      </c>
      <c r="E5655">
        <v>5</v>
      </c>
      <c r="F5655" t="s">
        <v>814</v>
      </c>
      <c r="G5655" t="s">
        <v>6109</v>
      </c>
      <c r="H5655">
        <v>7</v>
      </c>
      <c r="I5655">
        <v>101008</v>
      </c>
      <c r="J5655">
        <v>101</v>
      </c>
      <c r="K5655" t="s">
        <v>7381</v>
      </c>
      <c r="L5655">
        <v>0</v>
      </c>
      <c r="M5655" t="s">
        <v>5520</v>
      </c>
      <c r="N5655">
        <v>123078.78</v>
      </c>
      <c r="O5655">
        <v>66690.61</v>
      </c>
      <c r="P5655">
        <v>0</v>
      </c>
      <c r="Q5655">
        <v>48831.45</v>
      </c>
      <c r="R5655">
        <v>0</v>
      </c>
      <c r="S5655">
        <v>140937.94</v>
      </c>
    </row>
    <row r="5656" spans="1:19" x14ac:dyDescent="0.35">
      <c r="A5656">
        <v>2024</v>
      </c>
      <c r="B5656" t="s">
        <v>5770</v>
      </c>
      <c r="C5656">
        <v>77</v>
      </c>
      <c r="D5656">
        <v>2</v>
      </c>
      <c r="E5656">
        <v>6</v>
      </c>
      <c r="F5656" t="s">
        <v>564</v>
      </c>
      <c r="G5656" t="s">
        <v>6241</v>
      </c>
      <c r="H5656">
        <v>7</v>
      </c>
      <c r="I5656">
        <v>101008</v>
      </c>
      <c r="J5656">
        <v>101</v>
      </c>
      <c r="K5656" t="s">
        <v>7381</v>
      </c>
      <c r="L5656">
        <v>0</v>
      </c>
      <c r="M5656" t="s">
        <v>5520</v>
      </c>
      <c r="N5656">
        <v>71627.05</v>
      </c>
      <c r="O5656">
        <v>48878.23</v>
      </c>
      <c r="P5656">
        <v>0</v>
      </c>
      <c r="Q5656">
        <v>69266.28</v>
      </c>
      <c r="R5656">
        <v>0</v>
      </c>
      <c r="S5656">
        <v>51239</v>
      </c>
    </row>
    <row r="5657" spans="1:19" x14ac:dyDescent="0.35">
      <c r="A5657">
        <v>2024</v>
      </c>
      <c r="B5657" t="s">
        <v>5770</v>
      </c>
      <c r="C5657">
        <v>77</v>
      </c>
      <c r="D5657">
        <v>2</v>
      </c>
      <c r="E5657">
        <v>9</v>
      </c>
      <c r="F5657" t="s">
        <v>815</v>
      </c>
      <c r="G5657" t="s">
        <v>5771</v>
      </c>
      <c r="H5657">
        <v>7</v>
      </c>
      <c r="I5657">
        <v>101008</v>
      </c>
      <c r="J5657">
        <v>101</v>
      </c>
      <c r="K5657" t="s">
        <v>7381</v>
      </c>
      <c r="L5657">
        <v>0</v>
      </c>
      <c r="M5657" t="s">
        <v>5520</v>
      </c>
      <c r="N5657">
        <v>209408.64000000001</v>
      </c>
      <c r="O5657">
        <v>58391.88</v>
      </c>
      <c r="P5657">
        <v>0</v>
      </c>
      <c r="Q5657">
        <v>177598.33</v>
      </c>
      <c r="R5657">
        <v>0</v>
      </c>
      <c r="S5657">
        <v>90202.19</v>
      </c>
    </row>
    <row r="5658" spans="1:19" x14ac:dyDescent="0.35">
      <c r="A5658">
        <v>2024</v>
      </c>
      <c r="B5658" t="s">
        <v>5578</v>
      </c>
      <c r="C5658">
        <v>79</v>
      </c>
      <c r="D5658">
        <v>2</v>
      </c>
      <c r="E5658">
        <v>1</v>
      </c>
      <c r="F5658" t="s">
        <v>554</v>
      </c>
      <c r="G5658" t="s">
        <v>5727</v>
      </c>
      <c r="H5658">
        <v>7</v>
      </c>
      <c r="I5658">
        <v>101008</v>
      </c>
      <c r="J5658">
        <v>101</v>
      </c>
      <c r="K5658" t="s">
        <v>7381</v>
      </c>
      <c r="L5658">
        <v>0</v>
      </c>
      <c r="M5658" t="s">
        <v>5520</v>
      </c>
      <c r="N5658">
        <v>1141961.95</v>
      </c>
      <c r="O5658">
        <v>313967.98</v>
      </c>
      <c r="P5658">
        <v>0</v>
      </c>
      <c r="Q5658">
        <v>396484.94</v>
      </c>
      <c r="R5658">
        <v>0</v>
      </c>
      <c r="S5658">
        <v>1059444.99</v>
      </c>
    </row>
    <row r="5659" spans="1:19" x14ac:dyDescent="0.35">
      <c r="A5659">
        <v>2024</v>
      </c>
      <c r="B5659" t="s">
        <v>5578</v>
      </c>
      <c r="C5659">
        <v>79</v>
      </c>
      <c r="D5659">
        <v>2</v>
      </c>
      <c r="E5659">
        <v>8</v>
      </c>
      <c r="F5659" t="s">
        <v>490</v>
      </c>
      <c r="G5659" t="s">
        <v>5579</v>
      </c>
      <c r="H5659">
        <v>7</v>
      </c>
      <c r="I5659">
        <v>101008</v>
      </c>
      <c r="J5659">
        <v>101</v>
      </c>
      <c r="K5659" t="s">
        <v>7381</v>
      </c>
      <c r="L5659">
        <v>0</v>
      </c>
      <c r="M5659" t="s">
        <v>5520</v>
      </c>
      <c r="N5659">
        <v>100258.17</v>
      </c>
      <c r="O5659">
        <v>142365.19</v>
      </c>
      <c r="P5659">
        <v>0</v>
      </c>
      <c r="Q5659">
        <v>90694.96</v>
      </c>
      <c r="R5659">
        <v>0</v>
      </c>
      <c r="S5659">
        <v>151928.4</v>
      </c>
    </row>
    <row r="5660" spans="1:19" x14ac:dyDescent="0.35">
      <c r="A5660">
        <v>2024</v>
      </c>
      <c r="B5660" t="s">
        <v>5578</v>
      </c>
      <c r="C5660">
        <v>79</v>
      </c>
      <c r="D5660">
        <v>2</v>
      </c>
      <c r="E5660">
        <v>13</v>
      </c>
      <c r="F5660" t="s">
        <v>820</v>
      </c>
      <c r="G5660" t="s">
        <v>5852</v>
      </c>
      <c r="H5660">
        <v>7</v>
      </c>
      <c r="I5660">
        <v>101008</v>
      </c>
      <c r="J5660">
        <v>101</v>
      </c>
      <c r="K5660" t="s">
        <v>7381</v>
      </c>
      <c r="L5660">
        <v>0</v>
      </c>
      <c r="M5660" t="s">
        <v>5520</v>
      </c>
      <c r="N5660">
        <v>161984.59</v>
      </c>
      <c r="O5660">
        <v>253704.26</v>
      </c>
      <c r="P5660">
        <v>0</v>
      </c>
      <c r="Q5660">
        <v>272787.67</v>
      </c>
      <c r="R5660">
        <v>0</v>
      </c>
      <c r="S5660">
        <v>142901.18</v>
      </c>
    </row>
    <row r="5661" spans="1:19" x14ac:dyDescent="0.35">
      <c r="A5661">
        <v>2024</v>
      </c>
      <c r="B5661" t="s">
        <v>5567</v>
      </c>
      <c r="C5661">
        <v>80</v>
      </c>
      <c r="D5661">
        <v>2</v>
      </c>
      <c r="E5661">
        <v>2</v>
      </c>
      <c r="F5661" t="s">
        <v>254</v>
      </c>
      <c r="G5661" t="s">
        <v>6245</v>
      </c>
      <c r="H5661">
        <v>7</v>
      </c>
      <c r="I5661">
        <v>101008</v>
      </c>
      <c r="J5661">
        <v>101</v>
      </c>
      <c r="K5661" t="s">
        <v>7381</v>
      </c>
      <c r="L5661">
        <v>0</v>
      </c>
      <c r="M5661" t="s">
        <v>5520</v>
      </c>
      <c r="N5661">
        <v>84219.74</v>
      </c>
      <c r="O5661">
        <v>79245.899999999994</v>
      </c>
      <c r="P5661">
        <v>0</v>
      </c>
      <c r="Q5661">
        <v>55537.49</v>
      </c>
      <c r="R5661">
        <v>0</v>
      </c>
      <c r="S5661">
        <v>107928.15</v>
      </c>
    </row>
    <row r="5662" spans="1:19" x14ac:dyDescent="0.35">
      <c r="A5662">
        <v>2024</v>
      </c>
      <c r="B5662" t="s">
        <v>5567</v>
      </c>
      <c r="C5662">
        <v>80</v>
      </c>
      <c r="D5662">
        <v>2</v>
      </c>
      <c r="E5662">
        <v>3</v>
      </c>
      <c r="F5662" t="s">
        <v>480</v>
      </c>
      <c r="G5662" t="s">
        <v>6246</v>
      </c>
      <c r="H5662">
        <v>7</v>
      </c>
      <c r="I5662">
        <v>101008</v>
      </c>
      <c r="J5662">
        <v>101</v>
      </c>
      <c r="K5662" t="s">
        <v>7381</v>
      </c>
      <c r="L5662">
        <v>0</v>
      </c>
      <c r="M5662" t="s">
        <v>5520</v>
      </c>
      <c r="N5662">
        <v>227561.53</v>
      </c>
      <c r="O5662">
        <v>136972</v>
      </c>
      <c r="P5662">
        <v>0</v>
      </c>
      <c r="Q5662">
        <v>60691.13</v>
      </c>
      <c r="R5662">
        <v>0</v>
      </c>
      <c r="S5662">
        <v>303842.40000000002</v>
      </c>
    </row>
    <row r="5663" spans="1:19" x14ac:dyDescent="0.35">
      <c r="A5663">
        <v>2024</v>
      </c>
      <c r="B5663" t="s">
        <v>5567</v>
      </c>
      <c r="C5663">
        <v>80</v>
      </c>
      <c r="D5663">
        <v>2</v>
      </c>
      <c r="E5663">
        <v>4</v>
      </c>
      <c r="F5663" t="s">
        <v>311</v>
      </c>
      <c r="G5663" t="s">
        <v>6757</v>
      </c>
      <c r="H5663">
        <v>7</v>
      </c>
      <c r="I5663">
        <v>101008</v>
      </c>
      <c r="J5663">
        <v>101</v>
      </c>
      <c r="K5663" t="s">
        <v>7381</v>
      </c>
      <c r="L5663">
        <v>0</v>
      </c>
      <c r="M5663" t="s">
        <v>5520</v>
      </c>
      <c r="N5663">
        <v>315026.84999999998</v>
      </c>
      <c r="O5663">
        <v>34590.629999999997</v>
      </c>
      <c r="P5663">
        <v>0</v>
      </c>
      <c r="Q5663">
        <v>107937.19</v>
      </c>
      <c r="R5663">
        <v>0</v>
      </c>
      <c r="S5663">
        <v>241680.29</v>
      </c>
    </row>
    <row r="5664" spans="1:19" x14ac:dyDescent="0.35">
      <c r="A5664">
        <v>2024</v>
      </c>
      <c r="B5664" t="s">
        <v>6113</v>
      </c>
      <c r="C5664">
        <v>82</v>
      </c>
      <c r="D5664">
        <v>2</v>
      </c>
      <c r="E5664">
        <v>1</v>
      </c>
      <c r="F5664" t="s">
        <v>824</v>
      </c>
      <c r="G5664" t="s">
        <v>7084</v>
      </c>
      <c r="H5664">
        <v>7</v>
      </c>
      <c r="I5664">
        <v>101008</v>
      </c>
      <c r="J5664">
        <v>101</v>
      </c>
      <c r="K5664" t="s">
        <v>7381</v>
      </c>
      <c r="L5664">
        <v>0</v>
      </c>
      <c r="M5664" t="s">
        <v>5520</v>
      </c>
      <c r="N5664">
        <v>297971.8</v>
      </c>
      <c r="O5664">
        <v>93884.09</v>
      </c>
      <c r="P5664">
        <v>0</v>
      </c>
      <c r="Q5664">
        <v>16916.45</v>
      </c>
      <c r="R5664">
        <v>0</v>
      </c>
      <c r="S5664">
        <v>374939.44</v>
      </c>
    </row>
    <row r="5665" spans="1:19" x14ac:dyDescent="0.35">
      <c r="A5665">
        <v>2024</v>
      </c>
      <c r="B5665" t="s">
        <v>6113</v>
      </c>
      <c r="C5665">
        <v>82</v>
      </c>
      <c r="D5665">
        <v>2</v>
      </c>
      <c r="E5665">
        <v>3</v>
      </c>
      <c r="F5665" t="s">
        <v>366</v>
      </c>
      <c r="G5665" t="s">
        <v>6115</v>
      </c>
      <c r="H5665">
        <v>7</v>
      </c>
      <c r="I5665">
        <v>101008</v>
      </c>
      <c r="J5665">
        <v>101</v>
      </c>
      <c r="K5665" t="s">
        <v>7381</v>
      </c>
      <c r="L5665">
        <v>0</v>
      </c>
      <c r="M5665" t="s">
        <v>5520</v>
      </c>
      <c r="N5665">
        <v>183718.14</v>
      </c>
      <c r="O5665">
        <v>78016.92</v>
      </c>
      <c r="P5665">
        <v>0</v>
      </c>
      <c r="Q5665">
        <v>186114.53</v>
      </c>
      <c r="R5665">
        <v>0</v>
      </c>
      <c r="S5665">
        <v>75620.53</v>
      </c>
    </row>
    <row r="5666" spans="1:19" x14ac:dyDescent="0.35">
      <c r="A5666">
        <v>2024</v>
      </c>
      <c r="B5666" t="s">
        <v>6113</v>
      </c>
      <c r="C5666">
        <v>82</v>
      </c>
      <c r="D5666">
        <v>2</v>
      </c>
      <c r="E5666">
        <v>4</v>
      </c>
      <c r="F5666" t="s">
        <v>327</v>
      </c>
      <c r="G5666" t="s">
        <v>6248</v>
      </c>
      <c r="H5666">
        <v>7</v>
      </c>
      <c r="I5666">
        <v>101008</v>
      </c>
      <c r="J5666">
        <v>101</v>
      </c>
      <c r="K5666" t="s">
        <v>7381</v>
      </c>
      <c r="L5666">
        <v>0</v>
      </c>
      <c r="M5666" t="s">
        <v>5520</v>
      </c>
      <c r="N5666">
        <v>354663.8</v>
      </c>
      <c r="O5666">
        <v>414913.86</v>
      </c>
      <c r="P5666">
        <v>0</v>
      </c>
      <c r="Q5666">
        <v>197599.84</v>
      </c>
      <c r="R5666">
        <v>0</v>
      </c>
      <c r="S5666">
        <v>571977.81999999995</v>
      </c>
    </row>
    <row r="5667" spans="1:19" x14ac:dyDescent="0.35">
      <c r="A5667">
        <v>2024</v>
      </c>
      <c r="B5667" t="s">
        <v>6113</v>
      </c>
      <c r="C5667">
        <v>82</v>
      </c>
      <c r="D5667">
        <v>2</v>
      </c>
      <c r="E5667">
        <v>7</v>
      </c>
      <c r="F5667" t="s">
        <v>690</v>
      </c>
      <c r="G5667" t="s">
        <v>6336</v>
      </c>
      <c r="H5667">
        <v>7</v>
      </c>
      <c r="I5667">
        <v>101008</v>
      </c>
      <c r="J5667">
        <v>101</v>
      </c>
      <c r="K5667" t="s">
        <v>7381</v>
      </c>
      <c r="L5667">
        <v>0</v>
      </c>
      <c r="M5667" t="s">
        <v>5520</v>
      </c>
      <c r="N5667">
        <v>261698.68</v>
      </c>
      <c r="O5667">
        <v>561792.71</v>
      </c>
      <c r="P5667">
        <v>0</v>
      </c>
      <c r="Q5667">
        <v>447187.55</v>
      </c>
      <c r="R5667">
        <v>0</v>
      </c>
      <c r="S5667">
        <v>376303.84</v>
      </c>
    </row>
    <row r="5668" spans="1:19" x14ac:dyDescent="0.35">
      <c r="A5668">
        <v>2024</v>
      </c>
      <c r="B5668" t="s">
        <v>5793</v>
      </c>
      <c r="C5668">
        <v>83</v>
      </c>
      <c r="D5668">
        <v>2</v>
      </c>
      <c r="E5668">
        <v>1</v>
      </c>
      <c r="F5668" t="s">
        <v>431</v>
      </c>
      <c r="G5668" t="s">
        <v>6118</v>
      </c>
      <c r="H5668">
        <v>7</v>
      </c>
      <c r="I5668">
        <v>101008</v>
      </c>
      <c r="J5668">
        <v>101</v>
      </c>
      <c r="K5668" t="s">
        <v>7381</v>
      </c>
      <c r="L5668">
        <v>0</v>
      </c>
      <c r="M5668" t="s">
        <v>5520</v>
      </c>
      <c r="N5668">
        <v>309218.21999999997</v>
      </c>
      <c r="O5668">
        <v>194973.04</v>
      </c>
      <c r="P5668">
        <v>0</v>
      </c>
      <c r="Q5668">
        <v>150950.14000000001</v>
      </c>
      <c r="R5668">
        <v>0</v>
      </c>
      <c r="S5668">
        <v>353241.12</v>
      </c>
    </row>
    <row r="5669" spans="1:19" x14ac:dyDescent="0.35">
      <c r="A5669">
        <v>2024</v>
      </c>
      <c r="B5669" t="s">
        <v>5793</v>
      </c>
      <c r="C5669">
        <v>83</v>
      </c>
      <c r="D5669">
        <v>2</v>
      </c>
      <c r="E5669">
        <v>2</v>
      </c>
      <c r="F5669" t="s">
        <v>827</v>
      </c>
      <c r="G5669" t="s">
        <v>5794</v>
      </c>
      <c r="H5669">
        <v>7</v>
      </c>
      <c r="I5669">
        <v>101008</v>
      </c>
      <c r="J5669">
        <v>101</v>
      </c>
      <c r="K5669" t="s">
        <v>7381</v>
      </c>
      <c r="L5669">
        <v>0</v>
      </c>
      <c r="M5669" t="s">
        <v>5520</v>
      </c>
      <c r="N5669">
        <v>243524.95</v>
      </c>
      <c r="O5669">
        <v>142270.79</v>
      </c>
      <c r="P5669">
        <v>0</v>
      </c>
      <c r="Q5669">
        <v>159780.76</v>
      </c>
      <c r="R5669">
        <v>0</v>
      </c>
      <c r="S5669">
        <v>226014.98</v>
      </c>
    </row>
    <row r="5670" spans="1:19" x14ac:dyDescent="0.35">
      <c r="A5670">
        <v>2024</v>
      </c>
      <c r="B5670" t="s">
        <v>5793</v>
      </c>
      <c r="C5670">
        <v>83</v>
      </c>
      <c r="D5670">
        <v>2</v>
      </c>
      <c r="E5670">
        <v>5</v>
      </c>
      <c r="F5670" t="s">
        <v>829</v>
      </c>
      <c r="G5670" t="s">
        <v>6438</v>
      </c>
      <c r="H5670">
        <v>7</v>
      </c>
      <c r="I5670">
        <v>101008</v>
      </c>
      <c r="J5670">
        <v>101</v>
      </c>
      <c r="K5670" t="s">
        <v>7381</v>
      </c>
      <c r="L5670">
        <v>0</v>
      </c>
      <c r="M5670" t="s">
        <v>5520</v>
      </c>
      <c r="N5670">
        <v>302593.74</v>
      </c>
      <c r="O5670">
        <v>53331.29</v>
      </c>
      <c r="P5670">
        <v>0</v>
      </c>
      <c r="Q5670">
        <v>30426.71</v>
      </c>
      <c r="R5670">
        <v>0</v>
      </c>
      <c r="S5670">
        <v>325498.32</v>
      </c>
    </row>
    <row r="5671" spans="1:19" x14ac:dyDescent="0.35">
      <c r="A5671">
        <v>2024</v>
      </c>
      <c r="B5671" t="s">
        <v>5686</v>
      </c>
      <c r="C5671">
        <v>84</v>
      </c>
      <c r="D5671">
        <v>2</v>
      </c>
      <c r="E5671">
        <v>2</v>
      </c>
      <c r="F5671" t="s">
        <v>369</v>
      </c>
      <c r="G5671" t="s">
        <v>7085</v>
      </c>
      <c r="H5671">
        <v>7</v>
      </c>
      <c r="I5671">
        <v>101008</v>
      </c>
      <c r="J5671">
        <v>101</v>
      </c>
      <c r="K5671" t="s">
        <v>7381</v>
      </c>
      <c r="L5671">
        <v>0</v>
      </c>
      <c r="M5671" t="s">
        <v>5520</v>
      </c>
      <c r="N5671">
        <v>187339.14</v>
      </c>
      <c r="O5671">
        <v>855119.75</v>
      </c>
      <c r="P5671">
        <v>0</v>
      </c>
      <c r="Q5671">
        <v>263445.84999999998</v>
      </c>
      <c r="R5671">
        <v>0</v>
      </c>
      <c r="S5671">
        <v>779013.04</v>
      </c>
    </row>
    <row r="5672" spans="1:19" x14ac:dyDescent="0.35">
      <c r="A5672">
        <v>2024</v>
      </c>
      <c r="B5672" t="s">
        <v>5686</v>
      </c>
      <c r="C5672">
        <v>84</v>
      </c>
      <c r="D5672">
        <v>2</v>
      </c>
      <c r="E5672">
        <v>5</v>
      </c>
      <c r="F5672" t="s">
        <v>832</v>
      </c>
      <c r="G5672" t="s">
        <v>6871</v>
      </c>
      <c r="H5672">
        <v>7</v>
      </c>
      <c r="I5672">
        <v>101008</v>
      </c>
      <c r="J5672">
        <v>101</v>
      </c>
      <c r="K5672" t="s">
        <v>7381</v>
      </c>
      <c r="L5672">
        <v>0</v>
      </c>
      <c r="M5672" t="s">
        <v>5520</v>
      </c>
      <c r="N5672">
        <v>128783.14</v>
      </c>
      <c r="O5672">
        <v>140545.44</v>
      </c>
      <c r="P5672">
        <v>0</v>
      </c>
      <c r="Q5672">
        <v>131269.23000000001</v>
      </c>
      <c r="R5672">
        <v>0</v>
      </c>
      <c r="S5672">
        <v>138059.35</v>
      </c>
    </row>
    <row r="5673" spans="1:19" x14ac:dyDescent="0.35">
      <c r="A5673">
        <v>2024</v>
      </c>
      <c r="B5673" t="s">
        <v>5686</v>
      </c>
      <c r="C5673">
        <v>84</v>
      </c>
      <c r="D5673">
        <v>2</v>
      </c>
      <c r="E5673">
        <v>7</v>
      </c>
      <c r="F5673" t="s">
        <v>787</v>
      </c>
      <c r="G5673" t="s">
        <v>6122</v>
      </c>
      <c r="H5673">
        <v>7</v>
      </c>
      <c r="I5673">
        <v>101008</v>
      </c>
      <c r="J5673">
        <v>101</v>
      </c>
      <c r="K5673" t="s">
        <v>7381</v>
      </c>
      <c r="L5673">
        <v>0</v>
      </c>
      <c r="M5673" t="s">
        <v>5520</v>
      </c>
      <c r="N5673">
        <v>36591.760000000002</v>
      </c>
      <c r="O5673">
        <v>108164.11</v>
      </c>
      <c r="P5673">
        <v>0</v>
      </c>
      <c r="Q5673">
        <v>94932.59</v>
      </c>
      <c r="R5673">
        <v>0</v>
      </c>
      <c r="S5673">
        <v>49823.28</v>
      </c>
    </row>
    <row r="5674" spans="1:19" x14ac:dyDescent="0.35">
      <c r="A5674">
        <v>2024</v>
      </c>
      <c r="B5674" t="s">
        <v>5686</v>
      </c>
      <c r="C5674">
        <v>84</v>
      </c>
      <c r="D5674">
        <v>2</v>
      </c>
      <c r="E5674">
        <v>12</v>
      </c>
      <c r="F5674" t="s">
        <v>442</v>
      </c>
      <c r="G5674" t="s">
        <v>7024</v>
      </c>
      <c r="H5674">
        <v>7</v>
      </c>
      <c r="I5674">
        <v>101008</v>
      </c>
      <c r="J5674">
        <v>1</v>
      </c>
      <c r="K5674" t="s">
        <v>7382</v>
      </c>
      <c r="L5674">
        <v>0</v>
      </c>
      <c r="M5674" t="s">
        <v>5520</v>
      </c>
      <c r="N5674">
        <v>378014.69</v>
      </c>
      <c r="O5674">
        <v>229616.81</v>
      </c>
      <c r="P5674">
        <v>0</v>
      </c>
      <c r="Q5674">
        <v>148753.15</v>
      </c>
      <c r="R5674">
        <v>0</v>
      </c>
      <c r="S5674">
        <v>458878.35</v>
      </c>
    </row>
    <row r="5675" spans="1:19" x14ac:dyDescent="0.35">
      <c r="A5675">
        <v>2024</v>
      </c>
      <c r="B5675" t="s">
        <v>5728</v>
      </c>
      <c r="C5675">
        <v>85</v>
      </c>
      <c r="D5675">
        <v>2</v>
      </c>
      <c r="E5675">
        <v>1</v>
      </c>
      <c r="F5675" t="s">
        <v>838</v>
      </c>
      <c r="G5675" t="s">
        <v>6249</v>
      </c>
      <c r="H5675">
        <v>7</v>
      </c>
      <c r="I5675">
        <v>101008</v>
      </c>
      <c r="J5675">
        <v>101</v>
      </c>
      <c r="K5675" t="s">
        <v>7381</v>
      </c>
      <c r="L5675">
        <v>0</v>
      </c>
      <c r="M5675" t="s">
        <v>5520</v>
      </c>
      <c r="N5675">
        <v>480442.19</v>
      </c>
      <c r="O5675">
        <v>0</v>
      </c>
      <c r="P5675">
        <v>0</v>
      </c>
      <c r="Q5675">
        <v>0</v>
      </c>
      <c r="R5675">
        <v>0</v>
      </c>
      <c r="S5675">
        <v>480442.19</v>
      </c>
    </row>
    <row r="5676" spans="1:19" x14ac:dyDescent="0.35">
      <c r="A5676">
        <v>2024</v>
      </c>
      <c r="B5676" t="s">
        <v>5728</v>
      </c>
      <c r="C5676">
        <v>85</v>
      </c>
      <c r="D5676">
        <v>2</v>
      </c>
      <c r="E5676">
        <v>2</v>
      </c>
      <c r="F5676" t="s">
        <v>839</v>
      </c>
      <c r="G5676" t="s">
        <v>6124</v>
      </c>
      <c r="H5676">
        <v>7</v>
      </c>
      <c r="I5676">
        <v>101008</v>
      </c>
      <c r="J5676">
        <v>1</v>
      </c>
      <c r="K5676" t="s">
        <v>7382</v>
      </c>
      <c r="L5676">
        <v>0</v>
      </c>
      <c r="M5676" t="s">
        <v>5520</v>
      </c>
      <c r="N5676">
        <v>396783.7</v>
      </c>
      <c r="O5676">
        <v>311321.82</v>
      </c>
      <c r="P5676">
        <v>0</v>
      </c>
      <c r="Q5676">
        <v>283348.81</v>
      </c>
      <c r="R5676">
        <v>0</v>
      </c>
      <c r="S5676">
        <v>424756.71</v>
      </c>
    </row>
    <row r="5677" spans="1:19" x14ac:dyDescent="0.35">
      <c r="A5677">
        <v>2024</v>
      </c>
      <c r="B5677" t="s">
        <v>5728</v>
      </c>
      <c r="C5677">
        <v>85</v>
      </c>
      <c r="D5677">
        <v>2</v>
      </c>
      <c r="E5677">
        <v>3</v>
      </c>
      <c r="F5677" t="s">
        <v>480</v>
      </c>
      <c r="G5677" t="s">
        <v>5783</v>
      </c>
      <c r="H5677">
        <v>7</v>
      </c>
      <c r="I5677">
        <v>101008</v>
      </c>
      <c r="J5677">
        <v>101</v>
      </c>
      <c r="K5677" t="s">
        <v>7381</v>
      </c>
      <c r="L5677">
        <v>0</v>
      </c>
      <c r="M5677" t="s">
        <v>5520</v>
      </c>
      <c r="N5677">
        <v>200245.95</v>
      </c>
      <c r="O5677">
        <v>90400.57</v>
      </c>
      <c r="P5677">
        <v>0</v>
      </c>
      <c r="Q5677">
        <v>24616.54</v>
      </c>
      <c r="R5677">
        <v>0</v>
      </c>
      <c r="S5677">
        <v>266029.98</v>
      </c>
    </row>
    <row r="5678" spans="1:19" x14ac:dyDescent="0.35">
      <c r="A5678">
        <v>2024</v>
      </c>
      <c r="B5678" t="s">
        <v>5728</v>
      </c>
      <c r="C5678">
        <v>85</v>
      </c>
      <c r="D5678">
        <v>2</v>
      </c>
      <c r="E5678">
        <v>4</v>
      </c>
      <c r="F5678" t="s">
        <v>510</v>
      </c>
      <c r="G5678" t="s">
        <v>6250</v>
      </c>
      <c r="H5678">
        <v>7</v>
      </c>
      <c r="I5678">
        <v>101008</v>
      </c>
      <c r="J5678">
        <v>101</v>
      </c>
      <c r="K5678" t="s">
        <v>7381</v>
      </c>
      <c r="L5678">
        <v>0</v>
      </c>
      <c r="M5678" t="s">
        <v>5520</v>
      </c>
      <c r="N5678">
        <v>1090844.76</v>
      </c>
      <c r="O5678">
        <v>303426.09000000003</v>
      </c>
      <c r="P5678">
        <v>0</v>
      </c>
      <c r="Q5678">
        <v>161984.35999999999</v>
      </c>
      <c r="R5678">
        <v>0</v>
      </c>
      <c r="S5678">
        <v>1232286.49</v>
      </c>
    </row>
    <row r="5679" spans="1:19" x14ac:dyDescent="0.35">
      <c r="A5679">
        <v>2024</v>
      </c>
      <c r="B5679" t="s">
        <v>5728</v>
      </c>
      <c r="C5679">
        <v>85</v>
      </c>
      <c r="D5679">
        <v>2</v>
      </c>
      <c r="E5679">
        <v>5</v>
      </c>
      <c r="F5679" t="s">
        <v>840</v>
      </c>
      <c r="G5679" t="s">
        <v>5729</v>
      </c>
      <c r="H5679">
        <v>7</v>
      </c>
      <c r="I5679">
        <v>101008</v>
      </c>
      <c r="J5679">
        <v>1</v>
      </c>
      <c r="K5679" t="s">
        <v>7382</v>
      </c>
      <c r="L5679">
        <v>0</v>
      </c>
      <c r="M5679" t="s">
        <v>5520</v>
      </c>
      <c r="N5679">
        <v>436085.27</v>
      </c>
      <c r="O5679">
        <v>54977.49</v>
      </c>
      <c r="P5679">
        <v>0</v>
      </c>
      <c r="Q5679">
        <v>35172.36</v>
      </c>
      <c r="R5679">
        <v>0</v>
      </c>
      <c r="S5679">
        <v>455890.4</v>
      </c>
    </row>
    <row r="5680" spans="1:19" x14ac:dyDescent="0.35">
      <c r="A5680">
        <v>2024</v>
      </c>
      <c r="B5680" t="s">
        <v>5728</v>
      </c>
      <c r="C5680">
        <v>85</v>
      </c>
      <c r="D5680">
        <v>2</v>
      </c>
      <c r="E5680">
        <v>7</v>
      </c>
      <c r="F5680" t="s">
        <v>841</v>
      </c>
      <c r="G5680" t="s">
        <v>6439</v>
      </c>
      <c r="H5680">
        <v>7</v>
      </c>
      <c r="I5680">
        <v>101008</v>
      </c>
      <c r="J5680">
        <v>101</v>
      </c>
      <c r="K5680" t="s">
        <v>7381</v>
      </c>
      <c r="L5680">
        <v>0</v>
      </c>
      <c r="M5680" t="s">
        <v>5520</v>
      </c>
      <c r="N5680">
        <v>93678.41</v>
      </c>
      <c r="O5680">
        <v>32037.51</v>
      </c>
      <c r="P5680">
        <v>0</v>
      </c>
      <c r="Q5680">
        <v>13846.8</v>
      </c>
      <c r="R5680">
        <v>0</v>
      </c>
      <c r="S5680">
        <v>111869.12</v>
      </c>
    </row>
    <row r="5681" spans="1:19" x14ac:dyDescent="0.35">
      <c r="A5681">
        <v>2024</v>
      </c>
      <c r="B5681" t="s">
        <v>6704</v>
      </c>
      <c r="C5681">
        <v>86</v>
      </c>
      <c r="D5681">
        <v>2</v>
      </c>
      <c r="E5681">
        <v>10</v>
      </c>
      <c r="F5681" t="s">
        <v>810</v>
      </c>
      <c r="G5681" t="s">
        <v>7175</v>
      </c>
      <c r="H5681">
        <v>7</v>
      </c>
      <c r="I5681">
        <v>101008</v>
      </c>
      <c r="J5681">
        <v>101008</v>
      </c>
      <c r="K5681" t="s">
        <v>7382</v>
      </c>
      <c r="L5681">
        <v>0</v>
      </c>
      <c r="M5681" t="s">
        <v>5520</v>
      </c>
      <c r="N5681">
        <v>32093.39</v>
      </c>
      <c r="O5681">
        <v>27220.86</v>
      </c>
      <c r="P5681">
        <v>0</v>
      </c>
      <c r="Q5681">
        <v>21824.49</v>
      </c>
      <c r="R5681">
        <v>0</v>
      </c>
      <c r="S5681">
        <v>37489.760000000002</v>
      </c>
    </row>
    <row r="5682" spans="1:19" x14ac:dyDescent="0.35">
      <c r="A5682">
        <v>2024</v>
      </c>
      <c r="B5682" t="s">
        <v>5688</v>
      </c>
      <c r="C5682">
        <v>87</v>
      </c>
      <c r="D5682">
        <v>2</v>
      </c>
      <c r="E5682">
        <v>1</v>
      </c>
      <c r="F5682" t="s">
        <v>722</v>
      </c>
      <c r="G5682" t="s">
        <v>6271</v>
      </c>
      <c r="H5682">
        <v>7</v>
      </c>
      <c r="I5682">
        <v>101008</v>
      </c>
      <c r="J5682">
        <v>101</v>
      </c>
      <c r="K5682" t="s">
        <v>7381</v>
      </c>
      <c r="L5682">
        <v>0</v>
      </c>
      <c r="M5682" t="s">
        <v>5520</v>
      </c>
      <c r="N5682">
        <v>179163.74</v>
      </c>
      <c r="O5682">
        <v>97001.22</v>
      </c>
      <c r="P5682">
        <v>0</v>
      </c>
      <c r="Q5682">
        <v>60040.99</v>
      </c>
      <c r="R5682">
        <v>0</v>
      </c>
      <c r="S5682">
        <v>216123.97</v>
      </c>
    </row>
    <row r="5683" spans="1:19" x14ac:dyDescent="0.35">
      <c r="A5683">
        <v>2024</v>
      </c>
      <c r="B5683" t="s">
        <v>5688</v>
      </c>
      <c r="C5683">
        <v>87</v>
      </c>
      <c r="D5683">
        <v>2</v>
      </c>
      <c r="E5683">
        <v>7</v>
      </c>
      <c r="F5683" t="s">
        <v>377</v>
      </c>
      <c r="G5683" t="s">
        <v>6272</v>
      </c>
      <c r="H5683">
        <v>7</v>
      </c>
      <c r="I5683">
        <v>101008</v>
      </c>
      <c r="J5683">
        <v>1</v>
      </c>
      <c r="K5683" t="s">
        <v>7382</v>
      </c>
      <c r="L5683">
        <v>0</v>
      </c>
      <c r="M5683" t="s">
        <v>5520</v>
      </c>
      <c r="N5683">
        <v>228858.88</v>
      </c>
      <c r="O5683">
        <v>313758.69</v>
      </c>
      <c r="P5683">
        <v>0</v>
      </c>
      <c r="Q5683">
        <v>216673.29</v>
      </c>
      <c r="R5683">
        <v>0</v>
      </c>
      <c r="S5683">
        <v>325944.28000000003</v>
      </c>
    </row>
    <row r="5684" spans="1:19" x14ac:dyDescent="0.35">
      <c r="A5684">
        <v>2024</v>
      </c>
      <c r="B5684" t="s">
        <v>5696</v>
      </c>
      <c r="C5684">
        <v>88</v>
      </c>
      <c r="D5684">
        <v>2</v>
      </c>
      <c r="E5684">
        <v>11</v>
      </c>
      <c r="F5684" t="s">
        <v>524</v>
      </c>
      <c r="G5684" t="s">
        <v>6133</v>
      </c>
      <c r="H5684">
        <v>7</v>
      </c>
      <c r="I5684">
        <v>101008</v>
      </c>
      <c r="J5684">
        <v>101</v>
      </c>
      <c r="K5684" t="s">
        <v>7381</v>
      </c>
      <c r="L5684">
        <v>0</v>
      </c>
      <c r="M5684" t="s">
        <v>5520</v>
      </c>
      <c r="N5684">
        <v>241187.18</v>
      </c>
      <c r="O5684">
        <v>70570.58</v>
      </c>
      <c r="P5684">
        <v>0</v>
      </c>
      <c r="Q5684">
        <v>37226.01</v>
      </c>
      <c r="R5684">
        <v>0</v>
      </c>
      <c r="S5684">
        <v>274531.75</v>
      </c>
    </row>
    <row r="5685" spans="1:19" x14ac:dyDescent="0.35">
      <c r="A5685">
        <v>2024</v>
      </c>
      <c r="B5685" t="s">
        <v>5696</v>
      </c>
      <c r="C5685">
        <v>88</v>
      </c>
      <c r="D5685">
        <v>2</v>
      </c>
      <c r="E5685">
        <v>13</v>
      </c>
      <c r="F5685" t="s">
        <v>125</v>
      </c>
      <c r="G5685" t="s">
        <v>6251</v>
      </c>
      <c r="H5685">
        <v>7</v>
      </c>
      <c r="I5685">
        <v>101008</v>
      </c>
      <c r="J5685">
        <v>101</v>
      </c>
      <c r="K5685" t="s">
        <v>7381</v>
      </c>
      <c r="L5685">
        <v>0</v>
      </c>
      <c r="M5685" t="s">
        <v>5520</v>
      </c>
      <c r="N5685">
        <v>537745.81000000006</v>
      </c>
      <c r="O5685">
        <v>252121.67</v>
      </c>
      <c r="P5685">
        <v>0</v>
      </c>
      <c r="Q5685">
        <v>47374.65</v>
      </c>
      <c r="R5685">
        <v>0</v>
      </c>
      <c r="S5685">
        <v>742492.83</v>
      </c>
    </row>
    <row r="5686" spans="1:19" x14ac:dyDescent="0.35">
      <c r="A5686">
        <v>2024</v>
      </c>
      <c r="B5686" t="s">
        <v>5551</v>
      </c>
      <c r="C5686">
        <v>89</v>
      </c>
      <c r="D5686">
        <v>2</v>
      </c>
      <c r="E5686">
        <v>2</v>
      </c>
      <c r="F5686" t="s">
        <v>853</v>
      </c>
      <c r="G5686" t="s">
        <v>6252</v>
      </c>
      <c r="H5686">
        <v>7</v>
      </c>
      <c r="I5686">
        <v>101008</v>
      </c>
      <c r="J5686">
        <v>101</v>
      </c>
      <c r="K5686" t="s">
        <v>7381</v>
      </c>
      <c r="L5686">
        <v>0</v>
      </c>
      <c r="M5686" t="s">
        <v>5520</v>
      </c>
      <c r="N5686">
        <v>93559.18</v>
      </c>
      <c r="O5686">
        <v>43585.97</v>
      </c>
      <c r="P5686">
        <v>0</v>
      </c>
      <c r="Q5686">
        <v>25466.59</v>
      </c>
      <c r="R5686">
        <v>0</v>
      </c>
      <c r="S5686">
        <v>111678.56</v>
      </c>
    </row>
    <row r="5687" spans="1:19" x14ac:dyDescent="0.35">
      <c r="A5687">
        <v>2024</v>
      </c>
      <c r="B5687" t="s">
        <v>5551</v>
      </c>
      <c r="C5687">
        <v>89</v>
      </c>
      <c r="D5687">
        <v>2</v>
      </c>
      <c r="E5687">
        <v>3</v>
      </c>
      <c r="F5687" t="s">
        <v>391</v>
      </c>
      <c r="G5687" t="s">
        <v>6253</v>
      </c>
      <c r="H5687">
        <v>7</v>
      </c>
      <c r="I5687">
        <v>101008</v>
      </c>
      <c r="J5687">
        <v>101</v>
      </c>
      <c r="K5687" t="s">
        <v>7381</v>
      </c>
      <c r="L5687">
        <v>0</v>
      </c>
      <c r="M5687" t="s">
        <v>5520</v>
      </c>
      <c r="N5687">
        <v>34429.1</v>
      </c>
      <c r="O5687">
        <v>74011.55</v>
      </c>
      <c r="P5687">
        <v>0</v>
      </c>
      <c r="Q5687">
        <v>72721.81</v>
      </c>
      <c r="R5687">
        <v>0</v>
      </c>
      <c r="S5687">
        <v>35718.839999999997</v>
      </c>
    </row>
    <row r="5688" spans="1:19" x14ac:dyDescent="0.35">
      <c r="A5688">
        <v>2024</v>
      </c>
      <c r="B5688" t="s">
        <v>5551</v>
      </c>
      <c r="C5688">
        <v>89</v>
      </c>
      <c r="D5688">
        <v>2</v>
      </c>
      <c r="E5688">
        <v>5</v>
      </c>
      <c r="F5688" t="s">
        <v>854</v>
      </c>
      <c r="G5688" t="s">
        <v>6337</v>
      </c>
      <c r="H5688">
        <v>7</v>
      </c>
      <c r="I5688">
        <v>101008</v>
      </c>
      <c r="J5688">
        <v>101</v>
      </c>
      <c r="K5688" t="s">
        <v>7381</v>
      </c>
      <c r="L5688">
        <v>0</v>
      </c>
      <c r="M5688" t="s">
        <v>5520</v>
      </c>
      <c r="N5688">
        <v>10603.93</v>
      </c>
      <c r="O5688">
        <v>12847.97</v>
      </c>
      <c r="P5688">
        <v>0</v>
      </c>
      <c r="Q5688">
        <v>13384.16</v>
      </c>
      <c r="R5688">
        <v>0</v>
      </c>
      <c r="S5688">
        <v>10067.74</v>
      </c>
    </row>
    <row r="5689" spans="1:19" x14ac:dyDescent="0.35">
      <c r="A5689">
        <v>2024</v>
      </c>
      <c r="B5689" t="s">
        <v>5551</v>
      </c>
      <c r="C5689">
        <v>89</v>
      </c>
      <c r="D5689">
        <v>2</v>
      </c>
      <c r="E5689">
        <v>9</v>
      </c>
      <c r="F5689" t="s">
        <v>300</v>
      </c>
      <c r="G5689" t="s">
        <v>6254</v>
      </c>
      <c r="H5689">
        <v>7</v>
      </c>
      <c r="I5689">
        <v>101008</v>
      </c>
      <c r="J5689">
        <v>101</v>
      </c>
      <c r="K5689" t="s">
        <v>7381</v>
      </c>
      <c r="L5689">
        <v>0</v>
      </c>
      <c r="M5689" t="s">
        <v>5520</v>
      </c>
      <c r="N5689">
        <v>252769.04</v>
      </c>
      <c r="O5689">
        <v>128946.22</v>
      </c>
      <c r="P5689">
        <v>0</v>
      </c>
      <c r="Q5689">
        <v>103089.55</v>
      </c>
      <c r="R5689">
        <v>0</v>
      </c>
      <c r="S5689">
        <v>278625.71000000002</v>
      </c>
    </row>
    <row r="5690" spans="1:19" x14ac:dyDescent="0.35">
      <c r="A5690">
        <v>2024</v>
      </c>
      <c r="B5690" t="s">
        <v>5551</v>
      </c>
      <c r="C5690">
        <v>89</v>
      </c>
      <c r="D5690">
        <v>2</v>
      </c>
      <c r="E5690">
        <v>10</v>
      </c>
      <c r="F5690" t="s">
        <v>254</v>
      </c>
      <c r="G5690" t="s">
        <v>6136</v>
      </c>
      <c r="H5690">
        <v>7</v>
      </c>
      <c r="I5690">
        <v>101008</v>
      </c>
      <c r="J5690">
        <v>101008</v>
      </c>
      <c r="K5690" t="s">
        <v>7382</v>
      </c>
      <c r="L5690">
        <v>0</v>
      </c>
      <c r="M5690" t="s">
        <v>5520</v>
      </c>
      <c r="N5690">
        <v>75949.119999999995</v>
      </c>
      <c r="O5690">
        <v>73451.929999999993</v>
      </c>
      <c r="P5690">
        <v>0</v>
      </c>
      <c r="Q5690">
        <v>64482.46</v>
      </c>
      <c r="R5690">
        <v>0</v>
      </c>
      <c r="S5690">
        <v>84918.59</v>
      </c>
    </row>
    <row r="5691" spans="1:19" x14ac:dyDescent="0.35">
      <c r="A5691">
        <v>2024</v>
      </c>
      <c r="B5691" t="s">
        <v>5551</v>
      </c>
      <c r="C5691">
        <v>89</v>
      </c>
      <c r="D5691">
        <v>2</v>
      </c>
      <c r="E5691">
        <v>15</v>
      </c>
      <c r="F5691" t="s">
        <v>627</v>
      </c>
      <c r="G5691" t="s">
        <v>6139</v>
      </c>
      <c r="H5691">
        <v>7</v>
      </c>
      <c r="I5691">
        <v>101008</v>
      </c>
      <c r="J5691">
        <v>101</v>
      </c>
      <c r="K5691" t="s">
        <v>7381</v>
      </c>
      <c r="L5691">
        <v>0</v>
      </c>
      <c r="M5691" t="s">
        <v>5520</v>
      </c>
      <c r="N5691">
        <v>106846.79</v>
      </c>
      <c r="O5691">
        <v>40194.730000000003</v>
      </c>
      <c r="P5691">
        <v>0</v>
      </c>
      <c r="Q5691">
        <v>22371.05</v>
      </c>
      <c r="R5691">
        <v>0</v>
      </c>
      <c r="S5691">
        <v>124670.47</v>
      </c>
    </row>
    <row r="5692" spans="1:19" x14ac:dyDescent="0.35">
      <c r="A5692">
        <v>2024</v>
      </c>
      <c r="B5692" t="s">
        <v>5868</v>
      </c>
      <c r="C5692">
        <v>90</v>
      </c>
      <c r="D5692">
        <v>2</v>
      </c>
      <c r="E5692">
        <v>2</v>
      </c>
      <c r="F5692" t="s">
        <v>369</v>
      </c>
      <c r="G5692" t="s">
        <v>6440</v>
      </c>
      <c r="H5692">
        <v>7</v>
      </c>
      <c r="I5692">
        <v>101008</v>
      </c>
      <c r="J5692">
        <v>101</v>
      </c>
      <c r="K5692" t="s">
        <v>7381</v>
      </c>
      <c r="L5692">
        <v>0</v>
      </c>
      <c r="M5692" t="s">
        <v>5520</v>
      </c>
      <c r="N5692">
        <v>925221.79</v>
      </c>
      <c r="O5692">
        <v>170346.82</v>
      </c>
      <c r="P5692">
        <v>0</v>
      </c>
      <c r="Q5692">
        <v>271862.58</v>
      </c>
      <c r="R5692">
        <v>0</v>
      </c>
      <c r="S5692">
        <v>823706.03</v>
      </c>
    </row>
    <row r="5693" spans="1:19" x14ac:dyDescent="0.35">
      <c r="A5693">
        <v>2024</v>
      </c>
      <c r="B5693" t="s">
        <v>5868</v>
      </c>
      <c r="C5693">
        <v>90</v>
      </c>
      <c r="D5693">
        <v>2</v>
      </c>
      <c r="E5693">
        <v>5</v>
      </c>
      <c r="F5693" t="s">
        <v>642</v>
      </c>
      <c r="G5693" t="s">
        <v>6717</v>
      </c>
      <c r="H5693">
        <v>7</v>
      </c>
      <c r="I5693">
        <v>101008</v>
      </c>
      <c r="J5693">
        <v>101008</v>
      </c>
      <c r="K5693" t="s">
        <v>7382</v>
      </c>
      <c r="L5693">
        <v>0</v>
      </c>
      <c r="M5693" t="s">
        <v>5520</v>
      </c>
      <c r="N5693">
        <v>530391.18000000005</v>
      </c>
      <c r="O5693">
        <v>932461.18</v>
      </c>
      <c r="P5693">
        <v>0</v>
      </c>
      <c r="Q5693">
        <v>755157.24</v>
      </c>
      <c r="R5693">
        <v>0</v>
      </c>
      <c r="S5693">
        <v>707695.12</v>
      </c>
    </row>
    <row r="5694" spans="1:19" x14ac:dyDescent="0.35">
      <c r="A5694">
        <v>2024</v>
      </c>
      <c r="B5694" t="s">
        <v>5773</v>
      </c>
      <c r="C5694">
        <v>91</v>
      </c>
      <c r="D5694">
        <v>2</v>
      </c>
      <c r="E5694">
        <v>5</v>
      </c>
      <c r="F5694" t="s">
        <v>480</v>
      </c>
      <c r="G5694" t="s">
        <v>6256</v>
      </c>
      <c r="H5694">
        <v>7</v>
      </c>
      <c r="I5694">
        <v>101008</v>
      </c>
      <c r="J5694">
        <v>101</v>
      </c>
      <c r="K5694" t="s">
        <v>7381</v>
      </c>
      <c r="L5694">
        <v>0</v>
      </c>
      <c r="M5694" t="s">
        <v>5520</v>
      </c>
      <c r="N5694">
        <v>414663.25</v>
      </c>
      <c r="O5694">
        <v>57955.040000000001</v>
      </c>
      <c r="P5694">
        <v>0</v>
      </c>
      <c r="Q5694">
        <v>36221.25</v>
      </c>
      <c r="R5694">
        <v>0</v>
      </c>
      <c r="S5694">
        <v>436397.04</v>
      </c>
    </row>
    <row r="5695" spans="1:19" x14ac:dyDescent="0.35">
      <c r="A5695">
        <v>2024</v>
      </c>
      <c r="B5695" t="s">
        <v>5773</v>
      </c>
      <c r="C5695">
        <v>91</v>
      </c>
      <c r="D5695">
        <v>2</v>
      </c>
      <c r="E5695">
        <v>6</v>
      </c>
      <c r="F5695" t="s">
        <v>629</v>
      </c>
      <c r="G5695" t="s">
        <v>6257</v>
      </c>
      <c r="H5695">
        <v>7</v>
      </c>
      <c r="I5695">
        <v>101008</v>
      </c>
      <c r="J5695">
        <v>101</v>
      </c>
      <c r="K5695" t="s">
        <v>7381</v>
      </c>
      <c r="L5695">
        <v>0</v>
      </c>
      <c r="M5695" t="s">
        <v>5520</v>
      </c>
      <c r="N5695">
        <v>146780.07999999999</v>
      </c>
      <c r="O5695">
        <v>96320.95</v>
      </c>
      <c r="P5695">
        <v>0</v>
      </c>
      <c r="Q5695">
        <v>90353.45</v>
      </c>
      <c r="R5695">
        <v>0</v>
      </c>
      <c r="S5695">
        <v>152747.57999999999</v>
      </c>
    </row>
    <row r="5696" spans="1:19" x14ac:dyDescent="0.35">
      <c r="A5696">
        <v>2024</v>
      </c>
      <c r="B5696" t="s">
        <v>5773</v>
      </c>
      <c r="C5696">
        <v>91</v>
      </c>
      <c r="D5696">
        <v>2</v>
      </c>
      <c r="E5696">
        <v>7</v>
      </c>
      <c r="F5696" t="s">
        <v>858</v>
      </c>
      <c r="G5696" t="s">
        <v>6146</v>
      </c>
      <c r="H5696">
        <v>7</v>
      </c>
      <c r="I5696">
        <v>101008</v>
      </c>
      <c r="J5696">
        <v>101</v>
      </c>
      <c r="K5696" t="s">
        <v>7381</v>
      </c>
      <c r="L5696">
        <v>0</v>
      </c>
      <c r="M5696" t="s">
        <v>5520</v>
      </c>
      <c r="N5696">
        <v>346449.74</v>
      </c>
      <c r="O5696">
        <v>95090.77</v>
      </c>
      <c r="P5696">
        <v>0</v>
      </c>
      <c r="Q5696">
        <v>115361.27</v>
      </c>
      <c r="R5696">
        <v>0</v>
      </c>
      <c r="S5696">
        <v>326179.24</v>
      </c>
    </row>
    <row r="5697" spans="1:19" x14ac:dyDescent="0.35">
      <c r="A5697">
        <v>2024</v>
      </c>
      <c r="B5697" t="s">
        <v>5775</v>
      </c>
      <c r="C5697">
        <v>92</v>
      </c>
      <c r="D5697">
        <v>2</v>
      </c>
      <c r="E5697">
        <v>1</v>
      </c>
      <c r="F5697" t="s">
        <v>574</v>
      </c>
      <c r="G5697" t="s">
        <v>6258</v>
      </c>
      <c r="H5697">
        <v>7</v>
      </c>
      <c r="I5697">
        <v>101008</v>
      </c>
      <c r="J5697">
        <v>101</v>
      </c>
      <c r="K5697" t="s">
        <v>7381</v>
      </c>
      <c r="L5697">
        <v>0</v>
      </c>
      <c r="M5697" t="s">
        <v>5520</v>
      </c>
      <c r="N5697">
        <v>599449.82999999996</v>
      </c>
      <c r="O5697">
        <v>431683.53</v>
      </c>
      <c r="P5697">
        <v>0</v>
      </c>
      <c r="Q5697">
        <v>185707.39</v>
      </c>
      <c r="R5697">
        <v>0</v>
      </c>
      <c r="S5697">
        <v>845425.97</v>
      </c>
    </row>
    <row r="5698" spans="1:19" x14ac:dyDescent="0.35">
      <c r="A5698">
        <v>2024</v>
      </c>
      <c r="B5698" t="s">
        <v>5775</v>
      </c>
      <c r="C5698">
        <v>92</v>
      </c>
      <c r="D5698">
        <v>2</v>
      </c>
      <c r="E5698">
        <v>4</v>
      </c>
      <c r="F5698" t="s">
        <v>254</v>
      </c>
      <c r="G5698" t="s">
        <v>6259</v>
      </c>
      <c r="H5698">
        <v>7</v>
      </c>
      <c r="I5698">
        <v>101008</v>
      </c>
      <c r="J5698">
        <v>101</v>
      </c>
      <c r="K5698" t="s">
        <v>7381</v>
      </c>
      <c r="L5698">
        <v>0</v>
      </c>
      <c r="M5698" t="s">
        <v>5520</v>
      </c>
      <c r="N5698">
        <v>107830.21</v>
      </c>
      <c r="O5698">
        <v>177798.88</v>
      </c>
      <c r="P5698">
        <v>0</v>
      </c>
      <c r="Q5698">
        <v>148929.54</v>
      </c>
      <c r="R5698">
        <v>0</v>
      </c>
      <c r="S5698">
        <v>136699.54999999999</v>
      </c>
    </row>
    <row r="5699" spans="1:19" x14ac:dyDescent="0.35">
      <c r="A5699">
        <v>2024</v>
      </c>
      <c r="B5699" t="s">
        <v>5775</v>
      </c>
      <c r="C5699">
        <v>92</v>
      </c>
      <c r="D5699">
        <v>2</v>
      </c>
      <c r="E5699">
        <v>5</v>
      </c>
      <c r="F5699" t="s">
        <v>412</v>
      </c>
      <c r="G5699" t="s">
        <v>5801</v>
      </c>
      <c r="H5699">
        <v>7</v>
      </c>
      <c r="I5699">
        <v>101008</v>
      </c>
      <c r="J5699">
        <v>101</v>
      </c>
      <c r="K5699" t="s">
        <v>7381</v>
      </c>
      <c r="L5699">
        <v>0</v>
      </c>
      <c r="M5699" t="s">
        <v>5520</v>
      </c>
      <c r="N5699">
        <v>206417.52</v>
      </c>
      <c r="O5699">
        <v>136029.71</v>
      </c>
      <c r="P5699">
        <v>0</v>
      </c>
      <c r="Q5699">
        <v>44759.69</v>
      </c>
      <c r="R5699">
        <v>0</v>
      </c>
      <c r="S5699">
        <v>297687.53999999998</v>
      </c>
    </row>
    <row r="5700" spans="1:19" x14ac:dyDescent="0.35">
      <c r="A5700">
        <v>2024</v>
      </c>
      <c r="B5700" t="s">
        <v>5775</v>
      </c>
      <c r="C5700">
        <v>92</v>
      </c>
      <c r="D5700">
        <v>2</v>
      </c>
      <c r="E5700">
        <v>7</v>
      </c>
      <c r="F5700" t="s">
        <v>863</v>
      </c>
      <c r="G5700" t="s">
        <v>6261</v>
      </c>
      <c r="H5700">
        <v>7</v>
      </c>
      <c r="I5700">
        <v>101008</v>
      </c>
      <c r="J5700">
        <v>101</v>
      </c>
      <c r="K5700" t="s">
        <v>7381</v>
      </c>
      <c r="L5700">
        <v>0</v>
      </c>
      <c r="M5700" t="s">
        <v>5520</v>
      </c>
      <c r="N5700">
        <v>132358.06</v>
      </c>
      <c r="O5700">
        <v>351584.77</v>
      </c>
      <c r="P5700">
        <v>0</v>
      </c>
      <c r="Q5700">
        <v>191140.83</v>
      </c>
      <c r="R5700">
        <v>0</v>
      </c>
      <c r="S5700">
        <v>292802</v>
      </c>
    </row>
    <row r="5701" spans="1:19" x14ac:dyDescent="0.35">
      <c r="A5701">
        <v>2024</v>
      </c>
      <c r="B5701" t="s">
        <v>5775</v>
      </c>
      <c r="C5701">
        <v>92</v>
      </c>
      <c r="D5701">
        <v>2</v>
      </c>
      <c r="E5701">
        <v>8</v>
      </c>
      <c r="F5701" t="s">
        <v>278</v>
      </c>
      <c r="G5701" t="s">
        <v>6148</v>
      </c>
      <c r="H5701">
        <v>7</v>
      </c>
      <c r="I5701">
        <v>101008</v>
      </c>
      <c r="J5701">
        <v>101</v>
      </c>
      <c r="K5701" t="s">
        <v>7381</v>
      </c>
      <c r="L5701">
        <v>0</v>
      </c>
      <c r="M5701" t="s">
        <v>5520</v>
      </c>
      <c r="N5701">
        <v>177977.52</v>
      </c>
      <c r="O5701">
        <v>151103.72</v>
      </c>
      <c r="P5701">
        <v>0</v>
      </c>
      <c r="Q5701">
        <v>75882.600000000006</v>
      </c>
      <c r="R5701">
        <v>0</v>
      </c>
      <c r="S5701">
        <v>253198.64</v>
      </c>
    </row>
    <row r="5702" spans="1:19" x14ac:dyDescent="0.35">
      <c r="A5702">
        <v>2024</v>
      </c>
      <c r="B5702" t="s">
        <v>5775</v>
      </c>
      <c r="C5702">
        <v>92</v>
      </c>
      <c r="D5702">
        <v>2</v>
      </c>
      <c r="E5702">
        <v>9</v>
      </c>
      <c r="F5702" t="s">
        <v>125</v>
      </c>
      <c r="G5702" t="s">
        <v>6262</v>
      </c>
      <c r="H5702">
        <v>7</v>
      </c>
      <c r="I5702">
        <v>101008</v>
      </c>
      <c r="J5702">
        <v>101</v>
      </c>
      <c r="K5702" t="s">
        <v>7381</v>
      </c>
      <c r="L5702">
        <v>0</v>
      </c>
      <c r="M5702" t="s">
        <v>5520</v>
      </c>
      <c r="N5702">
        <v>300459.18</v>
      </c>
      <c r="O5702">
        <v>49162.46</v>
      </c>
      <c r="P5702">
        <v>0</v>
      </c>
      <c r="Q5702">
        <v>84149.61</v>
      </c>
      <c r="R5702">
        <v>0</v>
      </c>
      <c r="S5702">
        <v>265472.03000000003</v>
      </c>
    </row>
    <row r="5703" spans="1:19" x14ac:dyDescent="0.35">
      <c r="A5703">
        <v>2024</v>
      </c>
      <c r="B5703" t="s">
        <v>5627</v>
      </c>
      <c r="C5703">
        <v>27</v>
      </c>
      <c r="D5703">
        <v>2</v>
      </c>
      <c r="E5703">
        <v>7</v>
      </c>
      <c r="F5703" t="s">
        <v>610</v>
      </c>
      <c r="G5703" t="s">
        <v>5810</v>
      </c>
      <c r="H5703">
        <v>7</v>
      </c>
      <c r="I5703">
        <v>101008</v>
      </c>
      <c r="J5703">
        <v>101</v>
      </c>
      <c r="K5703" t="s">
        <v>7383</v>
      </c>
      <c r="L5703">
        <v>0</v>
      </c>
      <c r="M5703" t="s">
        <v>5520</v>
      </c>
      <c r="N5703">
        <v>344995.78</v>
      </c>
      <c r="O5703">
        <v>231868.97</v>
      </c>
      <c r="P5703">
        <v>0</v>
      </c>
      <c r="Q5703">
        <v>251677.5</v>
      </c>
      <c r="R5703">
        <v>0</v>
      </c>
      <c r="S5703">
        <v>325187.25</v>
      </c>
    </row>
    <row r="5704" spans="1:19" x14ac:dyDescent="0.35">
      <c r="A5704">
        <v>2024</v>
      </c>
      <c r="B5704" t="s">
        <v>5989</v>
      </c>
      <c r="C5704">
        <v>34</v>
      </c>
      <c r="D5704">
        <v>2</v>
      </c>
      <c r="E5704">
        <v>4</v>
      </c>
      <c r="F5704" t="s">
        <v>369</v>
      </c>
      <c r="G5704" t="s">
        <v>5990</v>
      </c>
      <c r="H5704">
        <v>7</v>
      </c>
      <c r="I5704">
        <v>101008</v>
      </c>
      <c r="J5704">
        <v>101</v>
      </c>
      <c r="K5704" t="s">
        <v>7383</v>
      </c>
      <c r="L5704">
        <v>0</v>
      </c>
      <c r="M5704" t="s">
        <v>5520</v>
      </c>
      <c r="N5704">
        <v>97383.87</v>
      </c>
      <c r="O5704">
        <v>100112.48</v>
      </c>
      <c r="P5704">
        <v>0</v>
      </c>
      <c r="Q5704">
        <v>66120.479999999996</v>
      </c>
      <c r="R5704">
        <v>0</v>
      </c>
      <c r="S5704">
        <v>131375.87</v>
      </c>
    </row>
    <row r="5705" spans="1:19" x14ac:dyDescent="0.35">
      <c r="A5705">
        <v>2024</v>
      </c>
      <c r="B5705" t="s">
        <v>5876</v>
      </c>
      <c r="C5705">
        <v>74</v>
      </c>
      <c r="D5705">
        <v>2</v>
      </c>
      <c r="E5705">
        <v>8</v>
      </c>
      <c r="F5705" t="s">
        <v>801</v>
      </c>
      <c r="G5705" t="s">
        <v>6488</v>
      </c>
      <c r="H5705">
        <v>7</v>
      </c>
      <c r="I5705">
        <v>101008</v>
      </c>
      <c r="J5705">
        <v>101</v>
      </c>
      <c r="K5705" t="s">
        <v>7383</v>
      </c>
      <c r="L5705">
        <v>0</v>
      </c>
      <c r="M5705" t="s">
        <v>5520</v>
      </c>
      <c r="N5705">
        <v>310338.53999999998</v>
      </c>
      <c r="O5705">
        <v>165868.88</v>
      </c>
      <c r="P5705">
        <v>0</v>
      </c>
      <c r="Q5705">
        <v>99669.52</v>
      </c>
      <c r="R5705">
        <v>0</v>
      </c>
      <c r="S5705">
        <v>376537.9</v>
      </c>
    </row>
    <row r="5706" spans="1:19" x14ac:dyDescent="0.35">
      <c r="A5706">
        <v>2024</v>
      </c>
      <c r="B5706" t="s">
        <v>5775</v>
      </c>
      <c r="C5706">
        <v>92</v>
      </c>
      <c r="D5706">
        <v>2</v>
      </c>
      <c r="E5706">
        <v>2</v>
      </c>
      <c r="F5706" t="s">
        <v>568</v>
      </c>
      <c r="G5706" t="s">
        <v>6338</v>
      </c>
      <c r="H5706">
        <v>7</v>
      </c>
      <c r="I5706">
        <v>101008</v>
      </c>
      <c r="J5706">
        <v>101</v>
      </c>
      <c r="K5706" t="s">
        <v>7383</v>
      </c>
      <c r="L5706">
        <v>0</v>
      </c>
      <c r="M5706" t="s">
        <v>5520</v>
      </c>
      <c r="N5706">
        <v>526947.06000000006</v>
      </c>
      <c r="O5706">
        <v>355680.94</v>
      </c>
      <c r="P5706">
        <v>0</v>
      </c>
      <c r="Q5706">
        <v>202954.63</v>
      </c>
      <c r="R5706">
        <v>0</v>
      </c>
      <c r="S5706">
        <v>679673.37</v>
      </c>
    </row>
    <row r="5707" spans="1:19" x14ac:dyDescent="0.35">
      <c r="A5707">
        <v>2024</v>
      </c>
      <c r="B5707" t="s">
        <v>5663</v>
      </c>
      <c r="C5707">
        <v>1</v>
      </c>
      <c r="D5707">
        <v>2</v>
      </c>
      <c r="E5707">
        <v>11</v>
      </c>
      <c r="F5707" t="s">
        <v>282</v>
      </c>
      <c r="G5707" t="s">
        <v>6523</v>
      </c>
      <c r="H5707">
        <v>7</v>
      </c>
      <c r="I5707">
        <v>101008</v>
      </c>
      <c r="J5707">
        <v>101008</v>
      </c>
      <c r="K5707" t="s">
        <v>7384</v>
      </c>
      <c r="L5707">
        <v>0</v>
      </c>
      <c r="M5707" t="s">
        <v>5520</v>
      </c>
      <c r="N5707">
        <v>141392.17000000001</v>
      </c>
      <c r="O5707">
        <v>46426.29</v>
      </c>
      <c r="P5707">
        <v>0</v>
      </c>
      <c r="Q5707">
        <v>38291.03</v>
      </c>
      <c r="R5707">
        <v>0</v>
      </c>
      <c r="S5707">
        <v>149527.43</v>
      </c>
    </row>
    <row r="5708" spans="1:19" x14ac:dyDescent="0.35">
      <c r="A5708">
        <v>2024</v>
      </c>
      <c r="B5708" t="s">
        <v>5668</v>
      </c>
      <c r="C5708">
        <v>9</v>
      </c>
      <c r="D5708">
        <v>2</v>
      </c>
      <c r="E5708">
        <v>11</v>
      </c>
      <c r="F5708" t="s">
        <v>509</v>
      </c>
      <c r="G5708" t="s">
        <v>6176</v>
      </c>
      <c r="H5708">
        <v>7</v>
      </c>
      <c r="I5708">
        <v>101008</v>
      </c>
      <c r="J5708">
        <v>101</v>
      </c>
      <c r="K5708" t="s">
        <v>7385</v>
      </c>
      <c r="L5708">
        <v>0</v>
      </c>
      <c r="M5708" t="s">
        <v>5520</v>
      </c>
      <c r="N5708">
        <v>604722.9</v>
      </c>
      <c r="O5708">
        <v>144594.62</v>
      </c>
      <c r="P5708">
        <v>0</v>
      </c>
      <c r="Q5708">
        <v>314514.03000000003</v>
      </c>
      <c r="R5708">
        <v>0</v>
      </c>
      <c r="S5708">
        <v>434803.49</v>
      </c>
    </row>
    <row r="5709" spans="1:19" x14ac:dyDescent="0.35">
      <c r="A5709">
        <v>2024</v>
      </c>
      <c r="B5709" t="s">
        <v>5798</v>
      </c>
      <c r="C5709">
        <v>10</v>
      </c>
      <c r="D5709">
        <v>2</v>
      </c>
      <c r="E5709">
        <v>11</v>
      </c>
      <c r="F5709" t="s">
        <v>125</v>
      </c>
      <c r="G5709" t="s">
        <v>6415</v>
      </c>
      <c r="H5709">
        <v>7</v>
      </c>
      <c r="I5709">
        <v>101008</v>
      </c>
      <c r="J5709">
        <v>1</v>
      </c>
      <c r="K5709" t="s">
        <v>7384</v>
      </c>
      <c r="L5709">
        <v>0</v>
      </c>
      <c r="M5709" t="s">
        <v>5520</v>
      </c>
      <c r="N5709">
        <v>103772.13</v>
      </c>
      <c r="O5709">
        <v>41968.37</v>
      </c>
      <c r="P5709">
        <v>0</v>
      </c>
      <c r="Q5709">
        <v>19654.990000000002</v>
      </c>
      <c r="R5709">
        <v>0</v>
      </c>
      <c r="S5709">
        <v>126085.51</v>
      </c>
    </row>
    <row r="5710" spans="1:19" x14ac:dyDescent="0.35">
      <c r="A5710">
        <v>2024</v>
      </c>
      <c r="B5710" t="s">
        <v>5671</v>
      </c>
      <c r="C5710">
        <v>12</v>
      </c>
      <c r="D5710">
        <v>2</v>
      </c>
      <c r="E5710">
        <v>8</v>
      </c>
      <c r="F5710" t="s">
        <v>516</v>
      </c>
      <c r="G5710" t="s">
        <v>5932</v>
      </c>
      <c r="H5710">
        <v>7</v>
      </c>
      <c r="I5710">
        <v>101008</v>
      </c>
      <c r="J5710">
        <v>101</v>
      </c>
      <c r="K5710" t="s">
        <v>7385</v>
      </c>
      <c r="L5710">
        <v>0</v>
      </c>
      <c r="M5710" t="s">
        <v>5520</v>
      </c>
      <c r="N5710">
        <v>112183.23</v>
      </c>
      <c r="O5710">
        <v>66044.509999999995</v>
      </c>
      <c r="P5710">
        <v>0</v>
      </c>
      <c r="Q5710">
        <v>34173.79</v>
      </c>
      <c r="R5710">
        <v>0</v>
      </c>
      <c r="S5710">
        <v>144053.95000000001</v>
      </c>
    </row>
    <row r="5711" spans="1:19" x14ac:dyDescent="0.35">
      <c r="A5711">
        <v>2024</v>
      </c>
      <c r="B5711" t="s">
        <v>5873</v>
      </c>
      <c r="C5711">
        <v>16</v>
      </c>
      <c r="D5711">
        <v>2</v>
      </c>
      <c r="E5711">
        <v>1</v>
      </c>
      <c r="F5711" t="s">
        <v>291</v>
      </c>
      <c r="G5711" t="s">
        <v>5937</v>
      </c>
      <c r="H5711">
        <v>7</v>
      </c>
      <c r="I5711">
        <v>101008</v>
      </c>
      <c r="J5711">
        <v>101</v>
      </c>
      <c r="K5711" t="s">
        <v>7385</v>
      </c>
      <c r="L5711">
        <v>0</v>
      </c>
      <c r="M5711" t="s">
        <v>5520</v>
      </c>
      <c r="N5711">
        <v>62859.92</v>
      </c>
      <c r="O5711">
        <v>59607.07</v>
      </c>
      <c r="P5711">
        <v>0</v>
      </c>
      <c r="Q5711">
        <v>69654.52</v>
      </c>
      <c r="R5711">
        <v>0</v>
      </c>
      <c r="S5711">
        <v>52812.47</v>
      </c>
    </row>
    <row r="5712" spans="1:19" x14ac:dyDescent="0.35">
      <c r="A5712">
        <v>2024</v>
      </c>
      <c r="B5712" t="s">
        <v>5890</v>
      </c>
      <c r="C5712">
        <v>17</v>
      </c>
      <c r="D5712">
        <v>2</v>
      </c>
      <c r="E5712">
        <v>14</v>
      </c>
      <c r="F5712" t="s">
        <v>278</v>
      </c>
      <c r="G5712" t="s">
        <v>7183</v>
      </c>
      <c r="H5712">
        <v>7</v>
      </c>
      <c r="I5712">
        <v>101008</v>
      </c>
      <c r="J5712">
        <v>1</v>
      </c>
      <c r="K5712" t="s">
        <v>7384</v>
      </c>
      <c r="L5712">
        <v>0</v>
      </c>
      <c r="M5712" t="s">
        <v>5520</v>
      </c>
      <c r="N5712">
        <v>250589.29</v>
      </c>
      <c r="O5712">
        <v>71517.84</v>
      </c>
      <c r="P5712">
        <v>0</v>
      </c>
      <c r="Q5712">
        <v>71454.09</v>
      </c>
      <c r="R5712">
        <v>0</v>
      </c>
      <c r="S5712">
        <v>250653.04</v>
      </c>
    </row>
    <row r="5713" spans="1:19" x14ac:dyDescent="0.35">
      <c r="A5713">
        <v>2024</v>
      </c>
      <c r="B5713" t="s">
        <v>6163</v>
      </c>
      <c r="C5713">
        <v>22</v>
      </c>
      <c r="D5713">
        <v>2</v>
      </c>
      <c r="E5713">
        <v>1</v>
      </c>
      <c r="F5713" t="s">
        <v>555</v>
      </c>
      <c r="G5713" t="s">
        <v>6164</v>
      </c>
      <c r="H5713">
        <v>7</v>
      </c>
      <c r="I5713">
        <v>101008</v>
      </c>
      <c r="J5713">
        <v>101008</v>
      </c>
      <c r="K5713" t="s">
        <v>7384</v>
      </c>
      <c r="L5713">
        <v>0</v>
      </c>
      <c r="M5713" t="s">
        <v>5520</v>
      </c>
      <c r="N5713">
        <v>62272.76</v>
      </c>
      <c r="O5713">
        <v>69822.27</v>
      </c>
      <c r="P5713">
        <v>0</v>
      </c>
      <c r="Q5713">
        <v>8067.86</v>
      </c>
      <c r="R5713">
        <v>0</v>
      </c>
      <c r="S5713">
        <v>124027.17</v>
      </c>
    </row>
    <row r="5714" spans="1:19" x14ac:dyDescent="0.35">
      <c r="A5714">
        <v>2024</v>
      </c>
      <c r="B5714" t="s">
        <v>5730</v>
      </c>
      <c r="C5714">
        <v>25</v>
      </c>
      <c r="D5714">
        <v>2</v>
      </c>
      <c r="E5714">
        <v>1</v>
      </c>
      <c r="F5714" t="s">
        <v>601</v>
      </c>
      <c r="G5714" t="s">
        <v>5731</v>
      </c>
      <c r="H5714">
        <v>7</v>
      </c>
      <c r="I5714">
        <v>101008</v>
      </c>
      <c r="J5714">
        <v>101008</v>
      </c>
      <c r="K5714" t="s">
        <v>7384</v>
      </c>
      <c r="L5714">
        <v>0</v>
      </c>
      <c r="M5714" t="s">
        <v>5520</v>
      </c>
      <c r="N5714">
        <v>70351.22</v>
      </c>
      <c r="O5714">
        <v>62372.41</v>
      </c>
      <c r="P5714">
        <v>0</v>
      </c>
      <c r="Q5714">
        <v>33861.26</v>
      </c>
      <c r="R5714">
        <v>0</v>
      </c>
      <c r="S5714">
        <v>98862.37</v>
      </c>
    </row>
    <row r="5715" spans="1:19" x14ac:dyDescent="0.35">
      <c r="A5715">
        <v>2024</v>
      </c>
      <c r="B5715" t="s">
        <v>5964</v>
      </c>
      <c r="C5715">
        <v>26</v>
      </c>
      <c r="D5715">
        <v>2</v>
      </c>
      <c r="E5715">
        <v>3</v>
      </c>
      <c r="F5715" t="s">
        <v>568</v>
      </c>
      <c r="G5715" t="s">
        <v>6333</v>
      </c>
      <c r="H5715">
        <v>7</v>
      </c>
      <c r="I5715">
        <v>101008</v>
      </c>
      <c r="J5715">
        <v>101</v>
      </c>
      <c r="K5715" t="s">
        <v>7385</v>
      </c>
      <c r="L5715">
        <v>0</v>
      </c>
      <c r="M5715" t="s">
        <v>5520</v>
      </c>
      <c r="N5715">
        <v>213540.09</v>
      </c>
      <c r="O5715">
        <v>65955.05</v>
      </c>
      <c r="P5715">
        <v>0</v>
      </c>
      <c r="Q5715">
        <v>28050.07</v>
      </c>
      <c r="R5715">
        <v>0</v>
      </c>
      <c r="S5715">
        <v>251445.07</v>
      </c>
    </row>
    <row r="5716" spans="1:19" x14ac:dyDescent="0.35">
      <c r="A5716">
        <v>2024</v>
      </c>
      <c r="B5716" t="s">
        <v>5600</v>
      </c>
      <c r="C5716">
        <v>29</v>
      </c>
      <c r="D5716">
        <v>2</v>
      </c>
      <c r="E5716">
        <v>5</v>
      </c>
      <c r="F5716" t="s">
        <v>300</v>
      </c>
      <c r="G5716" t="s">
        <v>5638</v>
      </c>
      <c r="H5716">
        <v>7</v>
      </c>
      <c r="I5716">
        <v>101008</v>
      </c>
      <c r="J5716">
        <v>101</v>
      </c>
      <c r="K5716" t="s">
        <v>7385</v>
      </c>
      <c r="L5716">
        <v>0</v>
      </c>
      <c r="M5716" t="s">
        <v>5520</v>
      </c>
      <c r="N5716">
        <v>772873.22</v>
      </c>
      <c r="O5716">
        <v>1351077.89</v>
      </c>
      <c r="P5716">
        <v>0</v>
      </c>
      <c r="Q5716">
        <v>909111.05</v>
      </c>
      <c r="R5716">
        <v>0</v>
      </c>
      <c r="S5716">
        <v>1214840.06</v>
      </c>
    </row>
    <row r="5717" spans="1:19" x14ac:dyDescent="0.35">
      <c r="A5717">
        <v>2024</v>
      </c>
      <c r="B5717" t="s">
        <v>5715</v>
      </c>
      <c r="C5717">
        <v>37</v>
      </c>
      <c r="D5717">
        <v>2</v>
      </c>
      <c r="E5717">
        <v>10</v>
      </c>
      <c r="F5717" t="s">
        <v>658</v>
      </c>
      <c r="G5717" t="s">
        <v>6818</v>
      </c>
      <c r="H5717">
        <v>7</v>
      </c>
      <c r="I5717">
        <v>101008</v>
      </c>
      <c r="J5717">
        <v>101</v>
      </c>
      <c r="K5717" t="s">
        <v>7385</v>
      </c>
      <c r="L5717">
        <v>0</v>
      </c>
      <c r="M5717" t="s">
        <v>5520</v>
      </c>
      <c r="N5717">
        <v>34330.19</v>
      </c>
      <c r="O5717">
        <v>34187.54</v>
      </c>
      <c r="P5717">
        <v>0</v>
      </c>
      <c r="Q5717">
        <v>21413.51</v>
      </c>
      <c r="R5717">
        <v>0</v>
      </c>
      <c r="S5717">
        <v>47104.22</v>
      </c>
    </row>
    <row r="5718" spans="1:19" x14ac:dyDescent="0.35">
      <c r="A5718">
        <v>2024</v>
      </c>
      <c r="B5718" t="s">
        <v>6005</v>
      </c>
      <c r="C5718">
        <v>38</v>
      </c>
      <c r="D5718">
        <v>2</v>
      </c>
      <c r="E5718">
        <v>12</v>
      </c>
      <c r="F5718" t="s">
        <v>351</v>
      </c>
      <c r="G5718" t="s">
        <v>7070</v>
      </c>
      <c r="H5718">
        <v>7</v>
      </c>
      <c r="I5718">
        <v>101008</v>
      </c>
      <c r="J5718">
        <v>101</v>
      </c>
      <c r="K5718" t="s">
        <v>7385</v>
      </c>
      <c r="L5718">
        <v>0</v>
      </c>
      <c r="M5718" t="s">
        <v>5520</v>
      </c>
      <c r="N5718">
        <v>42143.17</v>
      </c>
      <c r="O5718">
        <v>78304.740000000005</v>
      </c>
      <c r="P5718">
        <v>0</v>
      </c>
      <c r="Q5718">
        <v>77283.08</v>
      </c>
      <c r="R5718">
        <v>0</v>
      </c>
      <c r="S5718">
        <v>43164.83</v>
      </c>
    </row>
    <row r="5719" spans="1:19" x14ac:dyDescent="0.35">
      <c r="A5719">
        <v>2024</v>
      </c>
      <c r="B5719" t="s">
        <v>5589</v>
      </c>
      <c r="C5719">
        <v>40</v>
      </c>
      <c r="D5719">
        <v>2</v>
      </c>
      <c r="E5719">
        <v>2</v>
      </c>
      <c r="F5719" t="s">
        <v>674</v>
      </c>
      <c r="G5719" t="s">
        <v>6010</v>
      </c>
      <c r="H5719">
        <v>7</v>
      </c>
      <c r="I5719">
        <v>101008</v>
      </c>
      <c r="J5719">
        <v>101008</v>
      </c>
      <c r="K5719" t="s">
        <v>7384</v>
      </c>
      <c r="L5719">
        <v>0</v>
      </c>
      <c r="M5719" t="s">
        <v>5520</v>
      </c>
      <c r="N5719">
        <v>49833.81</v>
      </c>
      <c r="O5719">
        <v>35582.67</v>
      </c>
      <c r="P5719">
        <v>0</v>
      </c>
      <c r="Q5719">
        <v>18552.34</v>
      </c>
      <c r="R5719">
        <v>0</v>
      </c>
      <c r="S5719">
        <v>66864.14</v>
      </c>
    </row>
    <row r="5720" spans="1:19" x14ac:dyDescent="0.35">
      <c r="A5720">
        <v>2024</v>
      </c>
      <c r="B5720" t="s">
        <v>5589</v>
      </c>
      <c r="C5720">
        <v>40</v>
      </c>
      <c r="D5720">
        <v>2</v>
      </c>
      <c r="E5720">
        <v>11</v>
      </c>
      <c r="F5720" t="s">
        <v>624</v>
      </c>
      <c r="G5720" t="s">
        <v>6013</v>
      </c>
      <c r="H5720">
        <v>7</v>
      </c>
      <c r="I5720">
        <v>101008</v>
      </c>
      <c r="J5720">
        <v>101</v>
      </c>
      <c r="K5720" t="s">
        <v>7384</v>
      </c>
      <c r="L5720">
        <v>0</v>
      </c>
      <c r="M5720" t="s">
        <v>5520</v>
      </c>
      <c r="N5720">
        <v>54111.13</v>
      </c>
      <c r="O5720">
        <v>54081.17</v>
      </c>
      <c r="P5720">
        <v>0</v>
      </c>
      <c r="Q5720">
        <v>25029.23</v>
      </c>
      <c r="R5720">
        <v>0</v>
      </c>
      <c r="S5720">
        <v>83163.070000000007</v>
      </c>
    </row>
    <row r="5721" spans="1:19" x14ac:dyDescent="0.35">
      <c r="A5721">
        <v>2024</v>
      </c>
      <c r="B5721" t="s">
        <v>5558</v>
      </c>
      <c r="C5721">
        <v>42</v>
      </c>
      <c r="D5721">
        <v>2</v>
      </c>
      <c r="E5721">
        <v>9</v>
      </c>
      <c r="F5721" t="s">
        <v>125</v>
      </c>
      <c r="G5721" t="s">
        <v>6819</v>
      </c>
      <c r="H5721">
        <v>7</v>
      </c>
      <c r="I5721">
        <v>101008</v>
      </c>
      <c r="J5721">
        <v>101</v>
      </c>
      <c r="K5721" t="s">
        <v>7385</v>
      </c>
      <c r="L5721">
        <v>0</v>
      </c>
      <c r="M5721" t="s">
        <v>5520</v>
      </c>
      <c r="N5721">
        <v>285053.53000000003</v>
      </c>
      <c r="O5721">
        <v>104918.38</v>
      </c>
      <c r="P5721">
        <v>0</v>
      </c>
      <c r="Q5721">
        <v>70715.83</v>
      </c>
      <c r="R5721">
        <v>0</v>
      </c>
      <c r="S5721">
        <v>319256.08</v>
      </c>
    </row>
    <row r="5722" spans="1:19" x14ac:dyDescent="0.35">
      <c r="A5722">
        <v>2024</v>
      </c>
      <c r="B5722" t="s">
        <v>5561</v>
      </c>
      <c r="C5722">
        <v>43</v>
      </c>
      <c r="D5722">
        <v>2</v>
      </c>
      <c r="E5722">
        <v>11</v>
      </c>
      <c r="F5722" t="s">
        <v>690</v>
      </c>
      <c r="G5722" t="s">
        <v>6616</v>
      </c>
      <c r="H5722">
        <v>7</v>
      </c>
      <c r="I5722">
        <v>101008</v>
      </c>
      <c r="J5722">
        <v>101</v>
      </c>
      <c r="K5722" t="s">
        <v>7385</v>
      </c>
      <c r="L5722">
        <v>0</v>
      </c>
      <c r="M5722" t="s">
        <v>5520</v>
      </c>
      <c r="N5722">
        <v>36519.480000000003</v>
      </c>
      <c r="O5722">
        <v>33342.79</v>
      </c>
      <c r="P5722">
        <v>0</v>
      </c>
      <c r="Q5722">
        <v>29057.68</v>
      </c>
      <c r="R5722">
        <v>0</v>
      </c>
      <c r="S5722">
        <v>40804.589999999997</v>
      </c>
    </row>
    <row r="5723" spans="1:19" x14ac:dyDescent="0.35">
      <c r="A5723">
        <v>2024</v>
      </c>
      <c r="B5723" t="s">
        <v>5548</v>
      </c>
      <c r="C5723">
        <v>44</v>
      </c>
      <c r="D5723">
        <v>2</v>
      </c>
      <c r="E5723">
        <v>6</v>
      </c>
      <c r="F5723" t="s">
        <v>527</v>
      </c>
      <c r="G5723" t="s">
        <v>5549</v>
      </c>
      <c r="H5723">
        <v>7</v>
      </c>
      <c r="I5723">
        <v>101008</v>
      </c>
      <c r="J5723">
        <v>101</v>
      </c>
      <c r="K5723" t="s">
        <v>7385</v>
      </c>
      <c r="L5723">
        <v>0</v>
      </c>
      <c r="M5723" t="s">
        <v>5520</v>
      </c>
      <c r="N5723">
        <v>253704.01</v>
      </c>
      <c r="O5723">
        <v>240117.72</v>
      </c>
      <c r="P5723">
        <v>0</v>
      </c>
      <c r="Q5723">
        <v>110416.13</v>
      </c>
      <c r="R5723">
        <v>0</v>
      </c>
      <c r="S5723">
        <v>383405.6</v>
      </c>
    </row>
    <row r="5724" spans="1:19" x14ac:dyDescent="0.35">
      <c r="A5724">
        <v>2024</v>
      </c>
      <c r="B5724" t="s">
        <v>5717</v>
      </c>
      <c r="C5724">
        <v>45</v>
      </c>
      <c r="D5724">
        <v>2</v>
      </c>
      <c r="E5724">
        <v>11</v>
      </c>
      <c r="F5724" t="s">
        <v>706</v>
      </c>
      <c r="G5724" t="s">
        <v>6027</v>
      </c>
      <c r="H5724">
        <v>7</v>
      </c>
      <c r="I5724">
        <v>101008</v>
      </c>
      <c r="J5724">
        <v>101</v>
      </c>
      <c r="K5724" t="s">
        <v>7385</v>
      </c>
      <c r="L5724">
        <v>0</v>
      </c>
      <c r="M5724" t="s">
        <v>5520</v>
      </c>
      <c r="N5724">
        <v>305039.86</v>
      </c>
      <c r="O5724">
        <v>205919.72</v>
      </c>
      <c r="P5724">
        <v>0</v>
      </c>
      <c r="Q5724">
        <v>185339.16</v>
      </c>
      <c r="R5724">
        <v>0</v>
      </c>
      <c r="S5724">
        <v>325620.42</v>
      </c>
    </row>
    <row r="5725" spans="1:19" x14ac:dyDescent="0.35">
      <c r="A5725">
        <v>2024</v>
      </c>
      <c r="B5725" t="s">
        <v>5586</v>
      </c>
      <c r="C5725">
        <v>47</v>
      </c>
      <c r="D5725">
        <v>2</v>
      </c>
      <c r="E5725">
        <v>7</v>
      </c>
      <c r="F5725" t="s">
        <v>719</v>
      </c>
      <c r="G5725" t="s">
        <v>6037</v>
      </c>
      <c r="H5725">
        <v>7</v>
      </c>
      <c r="I5725">
        <v>101008</v>
      </c>
      <c r="J5725">
        <v>101008</v>
      </c>
      <c r="K5725" t="s">
        <v>7384</v>
      </c>
      <c r="L5725">
        <v>0</v>
      </c>
      <c r="M5725" t="s">
        <v>5520</v>
      </c>
      <c r="N5725">
        <v>25144.05</v>
      </c>
      <c r="O5725">
        <v>23762.76</v>
      </c>
      <c r="P5725">
        <v>0</v>
      </c>
      <c r="Q5725">
        <v>28858.79</v>
      </c>
      <c r="R5725">
        <v>0</v>
      </c>
      <c r="S5725">
        <v>20048.02</v>
      </c>
    </row>
    <row r="5726" spans="1:19" x14ac:dyDescent="0.35">
      <c r="A5726">
        <v>2024</v>
      </c>
      <c r="B5726" t="s">
        <v>5564</v>
      </c>
      <c r="C5726">
        <v>48</v>
      </c>
      <c r="D5726">
        <v>2</v>
      </c>
      <c r="E5726">
        <v>13</v>
      </c>
      <c r="F5726" t="s">
        <v>278</v>
      </c>
      <c r="G5726" t="s">
        <v>5824</v>
      </c>
      <c r="H5726">
        <v>7</v>
      </c>
      <c r="I5726">
        <v>101008</v>
      </c>
      <c r="J5726">
        <v>101</v>
      </c>
      <c r="K5726" t="s">
        <v>7385</v>
      </c>
      <c r="L5726">
        <v>0</v>
      </c>
      <c r="M5726" t="s">
        <v>5520</v>
      </c>
      <c r="N5726">
        <v>96106.33</v>
      </c>
      <c r="O5726">
        <v>469036.04</v>
      </c>
      <c r="P5726">
        <v>0</v>
      </c>
      <c r="Q5726">
        <v>325874.26</v>
      </c>
      <c r="R5726">
        <v>0</v>
      </c>
      <c r="S5726">
        <v>239268.11</v>
      </c>
    </row>
    <row r="5727" spans="1:19" x14ac:dyDescent="0.35">
      <c r="A5727">
        <v>2024</v>
      </c>
      <c r="B5727" t="s">
        <v>5517</v>
      </c>
      <c r="C5727">
        <v>49</v>
      </c>
      <c r="D5727">
        <v>2</v>
      </c>
      <c r="E5727">
        <v>5</v>
      </c>
      <c r="F5727" t="s">
        <v>327</v>
      </c>
      <c r="G5727" t="s">
        <v>7077</v>
      </c>
      <c r="H5727">
        <v>7</v>
      </c>
      <c r="I5727">
        <v>101008</v>
      </c>
      <c r="J5727">
        <v>101</v>
      </c>
      <c r="K5727" t="s">
        <v>7385</v>
      </c>
      <c r="L5727">
        <v>0</v>
      </c>
      <c r="M5727" t="s">
        <v>5520</v>
      </c>
      <c r="N5727">
        <v>2375968.7000000002</v>
      </c>
      <c r="O5727">
        <v>1315279.95</v>
      </c>
      <c r="P5727">
        <v>0</v>
      </c>
      <c r="Q5727">
        <v>1448023.56</v>
      </c>
      <c r="R5727">
        <v>0</v>
      </c>
      <c r="S5727">
        <v>2243225.09</v>
      </c>
    </row>
    <row r="5728" spans="1:19" x14ac:dyDescent="0.35">
      <c r="A5728">
        <v>2024</v>
      </c>
      <c r="B5728" t="s">
        <v>5820</v>
      </c>
      <c r="C5728">
        <v>53</v>
      </c>
      <c r="D5728">
        <v>2</v>
      </c>
      <c r="E5728">
        <v>4</v>
      </c>
      <c r="F5728" t="s">
        <v>639</v>
      </c>
      <c r="G5728" t="s">
        <v>7045</v>
      </c>
      <c r="H5728">
        <v>7</v>
      </c>
      <c r="I5728">
        <v>101008</v>
      </c>
      <c r="J5728">
        <v>101</v>
      </c>
      <c r="K5728" t="s">
        <v>7385</v>
      </c>
      <c r="L5728">
        <v>0</v>
      </c>
      <c r="M5728" t="s">
        <v>5520</v>
      </c>
      <c r="N5728">
        <v>209547.19</v>
      </c>
      <c r="O5728">
        <v>274653.11</v>
      </c>
      <c r="P5728">
        <v>0</v>
      </c>
      <c r="Q5728">
        <v>283730.2</v>
      </c>
      <c r="R5728">
        <v>0</v>
      </c>
      <c r="S5728">
        <v>200470.1</v>
      </c>
    </row>
    <row r="5729" spans="1:19" x14ac:dyDescent="0.35">
      <c r="A5729">
        <v>2024</v>
      </c>
      <c r="B5729" t="s">
        <v>5611</v>
      </c>
      <c r="C5729">
        <v>57</v>
      </c>
      <c r="D5729">
        <v>2</v>
      </c>
      <c r="E5729">
        <v>13</v>
      </c>
      <c r="F5729" t="s">
        <v>417</v>
      </c>
      <c r="G5729" t="s">
        <v>6633</v>
      </c>
      <c r="H5729">
        <v>7</v>
      </c>
      <c r="I5729">
        <v>101008</v>
      </c>
      <c r="J5729">
        <v>101008</v>
      </c>
      <c r="K5729" t="s">
        <v>7384</v>
      </c>
      <c r="L5729">
        <v>0</v>
      </c>
      <c r="M5729" t="s">
        <v>5520</v>
      </c>
      <c r="N5729">
        <v>119516.01</v>
      </c>
      <c r="O5729">
        <v>59916.05</v>
      </c>
      <c r="P5729">
        <v>0</v>
      </c>
      <c r="Q5729">
        <v>73924.41</v>
      </c>
      <c r="R5729">
        <v>0</v>
      </c>
      <c r="S5729">
        <v>105507.65</v>
      </c>
    </row>
    <row r="5730" spans="1:19" x14ac:dyDescent="0.35">
      <c r="A5730">
        <v>2024</v>
      </c>
      <c r="B5730" t="s">
        <v>5680</v>
      </c>
      <c r="C5730">
        <v>61</v>
      </c>
      <c r="D5730">
        <v>2</v>
      </c>
      <c r="E5730">
        <v>2</v>
      </c>
      <c r="F5730" t="s">
        <v>760</v>
      </c>
      <c r="G5730" t="s">
        <v>6071</v>
      </c>
      <c r="H5730">
        <v>7</v>
      </c>
      <c r="I5730">
        <v>101008</v>
      </c>
      <c r="J5730">
        <v>101</v>
      </c>
      <c r="K5730" t="s">
        <v>7385</v>
      </c>
      <c r="L5730">
        <v>0</v>
      </c>
      <c r="M5730" t="s">
        <v>5520</v>
      </c>
      <c r="N5730">
        <v>108525.15</v>
      </c>
      <c r="O5730">
        <v>94751.039999999994</v>
      </c>
      <c r="P5730">
        <v>0</v>
      </c>
      <c r="Q5730">
        <v>35487.230000000003</v>
      </c>
      <c r="R5730">
        <v>0</v>
      </c>
      <c r="S5730">
        <v>167788.96</v>
      </c>
    </row>
    <row r="5731" spans="1:19" x14ac:dyDescent="0.35">
      <c r="A5731">
        <v>2024</v>
      </c>
      <c r="B5731" t="s">
        <v>5721</v>
      </c>
      <c r="C5731">
        <v>66</v>
      </c>
      <c r="D5731">
        <v>2</v>
      </c>
      <c r="E5731">
        <v>6</v>
      </c>
      <c r="F5731" t="s">
        <v>254</v>
      </c>
      <c r="G5731" t="s">
        <v>5723</v>
      </c>
      <c r="H5731">
        <v>7</v>
      </c>
      <c r="I5731">
        <v>101008</v>
      </c>
      <c r="J5731">
        <v>101</v>
      </c>
      <c r="K5731" t="s">
        <v>7384</v>
      </c>
      <c r="L5731">
        <v>0</v>
      </c>
      <c r="M5731" t="s">
        <v>5520</v>
      </c>
      <c r="N5731">
        <v>32281.8</v>
      </c>
      <c r="O5731">
        <v>14857.17</v>
      </c>
      <c r="P5731">
        <v>0</v>
      </c>
      <c r="Q5731">
        <v>9238.83</v>
      </c>
      <c r="R5731">
        <v>0</v>
      </c>
      <c r="S5731">
        <v>37900.14</v>
      </c>
    </row>
    <row r="5732" spans="1:19" x14ac:dyDescent="0.35">
      <c r="A5732">
        <v>2024</v>
      </c>
      <c r="B5732" t="s">
        <v>5691</v>
      </c>
      <c r="C5732">
        <v>69</v>
      </c>
      <c r="D5732">
        <v>2</v>
      </c>
      <c r="E5732">
        <v>8</v>
      </c>
      <c r="F5732" t="s">
        <v>786</v>
      </c>
      <c r="G5732" t="s">
        <v>6436</v>
      </c>
      <c r="H5732">
        <v>7</v>
      </c>
      <c r="I5732">
        <v>101008</v>
      </c>
      <c r="J5732">
        <v>101</v>
      </c>
      <c r="K5732" t="s">
        <v>7384</v>
      </c>
      <c r="L5732">
        <v>0</v>
      </c>
      <c r="M5732" t="s">
        <v>5520</v>
      </c>
      <c r="N5732">
        <v>42678.32</v>
      </c>
      <c r="O5732">
        <v>40875.22</v>
      </c>
      <c r="P5732">
        <v>0</v>
      </c>
      <c r="Q5732">
        <v>26247.35</v>
      </c>
      <c r="R5732">
        <v>0</v>
      </c>
      <c r="S5732">
        <v>57306.19</v>
      </c>
    </row>
    <row r="5733" spans="1:19" x14ac:dyDescent="0.35">
      <c r="A5733">
        <v>2024</v>
      </c>
      <c r="B5733" t="s">
        <v>5538</v>
      </c>
      <c r="C5733">
        <v>71</v>
      </c>
      <c r="D5733">
        <v>2</v>
      </c>
      <c r="E5733">
        <v>12</v>
      </c>
      <c r="F5733" t="s">
        <v>278</v>
      </c>
      <c r="G5733" t="s">
        <v>5615</v>
      </c>
      <c r="H5733">
        <v>7</v>
      </c>
      <c r="I5733">
        <v>101008</v>
      </c>
      <c r="J5733">
        <v>1</v>
      </c>
      <c r="K5733" t="s">
        <v>7384</v>
      </c>
      <c r="L5733">
        <v>0</v>
      </c>
      <c r="M5733" t="s">
        <v>5520</v>
      </c>
      <c r="N5733">
        <v>208744.54</v>
      </c>
      <c r="O5733">
        <v>253221.38</v>
      </c>
      <c r="P5733">
        <v>0</v>
      </c>
      <c r="Q5733">
        <v>283036.63</v>
      </c>
      <c r="R5733">
        <v>0</v>
      </c>
      <c r="S5733">
        <v>178929.29</v>
      </c>
    </row>
    <row r="5734" spans="1:19" x14ac:dyDescent="0.35">
      <c r="A5734">
        <v>2024</v>
      </c>
      <c r="B5734" t="s">
        <v>5758</v>
      </c>
      <c r="C5734">
        <v>76</v>
      </c>
      <c r="D5734">
        <v>2</v>
      </c>
      <c r="E5734">
        <v>4</v>
      </c>
      <c r="F5734" t="s">
        <v>807</v>
      </c>
      <c r="G5734" t="s">
        <v>6693</v>
      </c>
      <c r="H5734">
        <v>7</v>
      </c>
      <c r="I5734">
        <v>101008</v>
      </c>
      <c r="J5734">
        <v>101008</v>
      </c>
      <c r="K5734" t="s">
        <v>7384</v>
      </c>
      <c r="L5734">
        <v>0</v>
      </c>
      <c r="M5734" t="s">
        <v>5520</v>
      </c>
      <c r="N5734">
        <v>299188.05</v>
      </c>
      <c r="O5734">
        <v>338691.41</v>
      </c>
      <c r="P5734">
        <v>0</v>
      </c>
      <c r="Q5734">
        <v>113255.02</v>
      </c>
      <c r="R5734">
        <v>0</v>
      </c>
      <c r="S5734">
        <v>524624.43999999994</v>
      </c>
    </row>
    <row r="5735" spans="1:19" x14ac:dyDescent="0.35">
      <c r="A5735">
        <v>2024</v>
      </c>
      <c r="B5735" t="s">
        <v>5578</v>
      </c>
      <c r="C5735">
        <v>79</v>
      </c>
      <c r="D5735">
        <v>2</v>
      </c>
      <c r="E5735">
        <v>3</v>
      </c>
      <c r="F5735" t="s">
        <v>818</v>
      </c>
      <c r="G5735" t="s">
        <v>5750</v>
      </c>
      <c r="H5735">
        <v>7</v>
      </c>
      <c r="I5735">
        <v>101008</v>
      </c>
      <c r="J5735">
        <v>101</v>
      </c>
      <c r="K5735" t="s">
        <v>7385</v>
      </c>
      <c r="L5735">
        <v>0</v>
      </c>
      <c r="M5735" t="s">
        <v>5520</v>
      </c>
      <c r="N5735">
        <v>88300.05</v>
      </c>
      <c r="O5735">
        <v>107010.92</v>
      </c>
      <c r="P5735">
        <v>0</v>
      </c>
      <c r="Q5735">
        <v>65951.09</v>
      </c>
      <c r="R5735">
        <v>0</v>
      </c>
      <c r="S5735">
        <v>129359.88</v>
      </c>
    </row>
    <row r="5736" spans="1:19" x14ac:dyDescent="0.35">
      <c r="A5736">
        <v>2024</v>
      </c>
      <c r="B5736" t="s">
        <v>5567</v>
      </c>
      <c r="C5736">
        <v>80</v>
      </c>
      <c r="D5736">
        <v>2</v>
      </c>
      <c r="E5736">
        <v>1</v>
      </c>
      <c r="F5736" t="s">
        <v>821</v>
      </c>
      <c r="G5736" t="s">
        <v>6112</v>
      </c>
      <c r="H5736">
        <v>7</v>
      </c>
      <c r="I5736">
        <v>101008</v>
      </c>
      <c r="J5736">
        <v>101</v>
      </c>
      <c r="K5736" t="s">
        <v>7385</v>
      </c>
      <c r="L5736">
        <v>0</v>
      </c>
      <c r="M5736" t="s">
        <v>5520</v>
      </c>
      <c r="N5736">
        <v>184920.94</v>
      </c>
      <c r="O5736">
        <v>240780.17</v>
      </c>
      <c r="P5736">
        <v>0</v>
      </c>
      <c r="Q5736">
        <v>74536.73</v>
      </c>
      <c r="R5736">
        <v>0</v>
      </c>
      <c r="S5736">
        <v>351164.38</v>
      </c>
    </row>
    <row r="5737" spans="1:19" x14ac:dyDescent="0.35">
      <c r="A5737">
        <v>2024</v>
      </c>
      <c r="B5737" t="s">
        <v>6113</v>
      </c>
      <c r="C5737">
        <v>82</v>
      </c>
      <c r="D5737">
        <v>2</v>
      </c>
      <c r="E5737">
        <v>2</v>
      </c>
      <c r="F5737" t="s">
        <v>391</v>
      </c>
      <c r="G5737" t="s">
        <v>6114</v>
      </c>
      <c r="H5737">
        <v>7</v>
      </c>
      <c r="I5737">
        <v>101008</v>
      </c>
      <c r="J5737">
        <v>101008</v>
      </c>
      <c r="K5737" t="s">
        <v>7384</v>
      </c>
      <c r="L5737">
        <v>0</v>
      </c>
      <c r="M5737" t="s">
        <v>5520</v>
      </c>
      <c r="N5737">
        <v>499765.78</v>
      </c>
      <c r="O5737">
        <v>923473.46</v>
      </c>
      <c r="P5737">
        <v>0</v>
      </c>
      <c r="Q5737">
        <v>306061.82</v>
      </c>
      <c r="R5737">
        <v>0</v>
      </c>
      <c r="S5737">
        <v>1117177.42</v>
      </c>
    </row>
    <row r="5738" spans="1:19" x14ac:dyDescent="0.35">
      <c r="A5738">
        <v>2024</v>
      </c>
      <c r="B5738" t="s">
        <v>6113</v>
      </c>
      <c r="C5738">
        <v>82</v>
      </c>
      <c r="D5738">
        <v>2</v>
      </c>
      <c r="E5738">
        <v>6</v>
      </c>
      <c r="F5738" t="s">
        <v>826</v>
      </c>
      <c r="G5738" t="s">
        <v>6437</v>
      </c>
      <c r="H5738">
        <v>7</v>
      </c>
      <c r="I5738">
        <v>101008</v>
      </c>
      <c r="J5738">
        <v>101</v>
      </c>
      <c r="K5738" t="s">
        <v>7385</v>
      </c>
      <c r="L5738">
        <v>0</v>
      </c>
      <c r="M5738" t="s">
        <v>5520</v>
      </c>
      <c r="N5738">
        <v>1285061.56</v>
      </c>
      <c r="O5738">
        <v>485562.43</v>
      </c>
      <c r="P5738">
        <v>0</v>
      </c>
      <c r="Q5738">
        <v>260705.6</v>
      </c>
      <c r="R5738">
        <v>0</v>
      </c>
      <c r="S5738">
        <v>1509918.39</v>
      </c>
    </row>
    <row r="5739" spans="1:19" x14ac:dyDescent="0.35">
      <c r="A5739">
        <v>2024</v>
      </c>
      <c r="B5739" t="s">
        <v>5793</v>
      </c>
      <c r="C5739">
        <v>83</v>
      </c>
      <c r="D5739">
        <v>2</v>
      </c>
      <c r="E5739">
        <v>3</v>
      </c>
      <c r="F5739" t="s">
        <v>828</v>
      </c>
      <c r="G5739" t="s">
        <v>6156</v>
      </c>
      <c r="H5739">
        <v>7</v>
      </c>
      <c r="I5739">
        <v>101008</v>
      </c>
      <c r="J5739">
        <v>101</v>
      </c>
      <c r="K5739" t="s">
        <v>7385</v>
      </c>
      <c r="L5739">
        <v>0</v>
      </c>
      <c r="M5739" t="s">
        <v>5520</v>
      </c>
      <c r="N5739">
        <v>321054.71999999997</v>
      </c>
      <c r="O5739">
        <v>290852.8</v>
      </c>
      <c r="P5739">
        <v>0</v>
      </c>
      <c r="Q5739">
        <v>271478.55</v>
      </c>
      <c r="R5739">
        <v>0</v>
      </c>
      <c r="S5739">
        <v>340428.97</v>
      </c>
    </row>
    <row r="5740" spans="1:19" x14ac:dyDescent="0.35">
      <c r="A5740">
        <v>2024</v>
      </c>
      <c r="B5740" t="s">
        <v>5686</v>
      </c>
      <c r="C5740">
        <v>84</v>
      </c>
      <c r="D5740">
        <v>2</v>
      </c>
      <c r="E5740">
        <v>8</v>
      </c>
      <c r="F5740" t="s">
        <v>834</v>
      </c>
      <c r="G5740" t="s">
        <v>6123</v>
      </c>
      <c r="H5740">
        <v>7</v>
      </c>
      <c r="I5740">
        <v>101008</v>
      </c>
      <c r="J5740">
        <v>101</v>
      </c>
      <c r="K5740" t="s">
        <v>7385</v>
      </c>
      <c r="L5740">
        <v>0</v>
      </c>
      <c r="M5740" t="s">
        <v>5520</v>
      </c>
      <c r="N5740">
        <v>100244.81</v>
      </c>
      <c r="O5740">
        <v>80295.13</v>
      </c>
      <c r="P5740">
        <v>0</v>
      </c>
      <c r="Q5740">
        <v>28594.26</v>
      </c>
      <c r="R5740">
        <v>0</v>
      </c>
      <c r="S5740">
        <v>151945.68</v>
      </c>
    </row>
    <row r="5741" spans="1:19" x14ac:dyDescent="0.35">
      <c r="A5741">
        <v>2024</v>
      </c>
      <c r="B5741" t="s">
        <v>5688</v>
      </c>
      <c r="C5741">
        <v>87</v>
      </c>
      <c r="D5741">
        <v>2</v>
      </c>
      <c r="E5741">
        <v>10</v>
      </c>
      <c r="F5741" t="s">
        <v>849</v>
      </c>
      <c r="G5741" t="s">
        <v>7104</v>
      </c>
      <c r="H5741">
        <v>7</v>
      </c>
      <c r="I5741">
        <v>101008</v>
      </c>
      <c r="J5741">
        <v>101008</v>
      </c>
      <c r="K5741" t="s">
        <v>7384</v>
      </c>
      <c r="L5741">
        <v>0</v>
      </c>
      <c r="M5741" t="s">
        <v>5520</v>
      </c>
      <c r="N5741">
        <v>23720.51</v>
      </c>
      <c r="O5741">
        <v>26313.68</v>
      </c>
      <c r="P5741">
        <v>0</v>
      </c>
      <c r="Q5741">
        <v>24229.68</v>
      </c>
      <c r="R5741">
        <v>0</v>
      </c>
      <c r="S5741">
        <v>25804.51</v>
      </c>
    </row>
    <row r="5742" spans="1:19" x14ac:dyDescent="0.35">
      <c r="A5742">
        <v>2024</v>
      </c>
      <c r="B5742" t="s">
        <v>5551</v>
      </c>
      <c r="C5742">
        <v>89</v>
      </c>
      <c r="D5742">
        <v>2</v>
      </c>
      <c r="E5742">
        <v>4</v>
      </c>
      <c r="F5742" t="s">
        <v>354</v>
      </c>
      <c r="G5742" t="s">
        <v>6134</v>
      </c>
      <c r="H5742">
        <v>7</v>
      </c>
      <c r="I5742">
        <v>101008</v>
      </c>
      <c r="J5742">
        <v>101008</v>
      </c>
      <c r="K5742" t="s">
        <v>7384</v>
      </c>
      <c r="L5742">
        <v>0</v>
      </c>
      <c r="M5742" t="s">
        <v>5520</v>
      </c>
      <c r="N5742">
        <v>3176.76</v>
      </c>
      <c r="O5742">
        <v>32400.959999999999</v>
      </c>
      <c r="P5742">
        <v>0</v>
      </c>
      <c r="Q5742">
        <v>18660.37</v>
      </c>
      <c r="R5742">
        <v>0</v>
      </c>
      <c r="S5742">
        <v>16917.349999999999</v>
      </c>
    </row>
    <row r="5743" spans="1:19" x14ac:dyDescent="0.35">
      <c r="A5743">
        <v>2024</v>
      </c>
      <c r="B5743" t="s">
        <v>5551</v>
      </c>
      <c r="C5743">
        <v>89</v>
      </c>
      <c r="D5743">
        <v>2</v>
      </c>
      <c r="E5743">
        <v>12</v>
      </c>
      <c r="F5743" t="s">
        <v>327</v>
      </c>
      <c r="G5743" t="s">
        <v>6137</v>
      </c>
      <c r="H5743">
        <v>7</v>
      </c>
      <c r="I5743">
        <v>101008</v>
      </c>
      <c r="J5743">
        <v>101</v>
      </c>
      <c r="K5743" t="s">
        <v>7384</v>
      </c>
      <c r="L5743">
        <v>0</v>
      </c>
      <c r="M5743" t="s">
        <v>5520</v>
      </c>
      <c r="N5743">
        <v>24564.3</v>
      </c>
      <c r="O5743">
        <v>25428.75</v>
      </c>
      <c r="P5743">
        <v>0</v>
      </c>
      <c r="Q5743">
        <v>31828.34</v>
      </c>
      <c r="R5743">
        <v>0</v>
      </c>
      <c r="S5743">
        <v>18164.71</v>
      </c>
    </row>
    <row r="5744" spans="1:19" x14ac:dyDescent="0.35">
      <c r="A5744">
        <v>2024</v>
      </c>
      <c r="B5744" t="s">
        <v>5775</v>
      </c>
      <c r="C5744">
        <v>92</v>
      </c>
      <c r="D5744">
        <v>2</v>
      </c>
      <c r="E5744">
        <v>3</v>
      </c>
      <c r="F5744" t="s">
        <v>862</v>
      </c>
      <c r="G5744" t="s">
        <v>5776</v>
      </c>
      <c r="H5744">
        <v>7</v>
      </c>
      <c r="I5744">
        <v>101008</v>
      </c>
      <c r="J5744">
        <v>101</v>
      </c>
      <c r="K5744" t="s">
        <v>7385</v>
      </c>
      <c r="L5744">
        <v>0</v>
      </c>
      <c r="M5744" t="s">
        <v>5520</v>
      </c>
      <c r="N5744">
        <v>37095.519999999997</v>
      </c>
      <c r="O5744">
        <v>92648.59</v>
      </c>
      <c r="P5744">
        <v>0</v>
      </c>
      <c r="Q5744">
        <v>62885.93</v>
      </c>
      <c r="R5744">
        <v>0</v>
      </c>
      <c r="S5744">
        <v>66858.179999999993</v>
      </c>
    </row>
    <row r="5745" spans="1:19" x14ac:dyDescent="0.35">
      <c r="A5745">
        <v>2024</v>
      </c>
      <c r="B5745" t="s">
        <v>5717</v>
      </c>
      <c r="C5745">
        <v>45</v>
      </c>
      <c r="D5745">
        <v>2</v>
      </c>
      <c r="E5745">
        <v>4</v>
      </c>
      <c r="F5745" t="s">
        <v>701</v>
      </c>
      <c r="G5745" t="s">
        <v>6026</v>
      </c>
      <c r="H5745">
        <v>7</v>
      </c>
      <c r="I5745">
        <v>101008</v>
      </c>
      <c r="J5745">
        <v>101</v>
      </c>
      <c r="K5745" t="s">
        <v>7386</v>
      </c>
      <c r="L5745">
        <v>0</v>
      </c>
      <c r="M5745" t="s">
        <v>5520</v>
      </c>
      <c r="N5745">
        <v>37657.79</v>
      </c>
      <c r="O5745">
        <v>69340.63</v>
      </c>
      <c r="P5745">
        <v>0</v>
      </c>
      <c r="Q5745">
        <v>85918.27</v>
      </c>
      <c r="R5745">
        <v>0</v>
      </c>
      <c r="S5745">
        <v>21080.15</v>
      </c>
    </row>
    <row r="5746" spans="1:19" x14ac:dyDescent="0.35">
      <c r="A5746">
        <v>2024</v>
      </c>
      <c r="B5746" t="s">
        <v>5702</v>
      </c>
      <c r="C5746">
        <v>3</v>
      </c>
      <c r="D5746">
        <v>2</v>
      </c>
      <c r="E5746">
        <v>1</v>
      </c>
      <c r="F5746" t="s">
        <v>354</v>
      </c>
      <c r="G5746" t="s">
        <v>6483</v>
      </c>
      <c r="H5746">
        <v>7</v>
      </c>
      <c r="I5746">
        <v>101008</v>
      </c>
      <c r="J5746">
        <v>1</v>
      </c>
      <c r="K5746" t="s">
        <v>7387</v>
      </c>
      <c r="L5746">
        <v>0</v>
      </c>
      <c r="M5746" t="s">
        <v>5520</v>
      </c>
      <c r="N5746">
        <v>43375.94</v>
      </c>
      <c r="O5746">
        <v>89645.67</v>
      </c>
      <c r="P5746">
        <v>0</v>
      </c>
      <c r="Q5746">
        <v>68171.16</v>
      </c>
      <c r="R5746">
        <v>0</v>
      </c>
      <c r="S5746">
        <v>64850.45</v>
      </c>
    </row>
    <row r="5747" spans="1:19" x14ac:dyDescent="0.35">
      <c r="A5747">
        <v>2024</v>
      </c>
      <c r="B5747" t="s">
        <v>5702</v>
      </c>
      <c r="C5747">
        <v>3</v>
      </c>
      <c r="D5747">
        <v>2</v>
      </c>
      <c r="E5747">
        <v>7</v>
      </c>
      <c r="F5747" t="s">
        <v>372</v>
      </c>
      <c r="G5747" t="s">
        <v>6822</v>
      </c>
      <c r="H5747">
        <v>7</v>
      </c>
      <c r="I5747">
        <v>101008</v>
      </c>
      <c r="J5747">
        <v>1</v>
      </c>
      <c r="K5747" t="s">
        <v>7387</v>
      </c>
      <c r="L5747">
        <v>0</v>
      </c>
      <c r="M5747" t="s">
        <v>5520</v>
      </c>
      <c r="N5747">
        <v>284405.36</v>
      </c>
      <c r="O5747">
        <v>131116.29999999999</v>
      </c>
      <c r="P5747">
        <v>0</v>
      </c>
      <c r="Q5747">
        <v>166576.66</v>
      </c>
      <c r="R5747">
        <v>0</v>
      </c>
      <c r="S5747">
        <v>248945</v>
      </c>
    </row>
    <row r="5748" spans="1:19" x14ac:dyDescent="0.35">
      <c r="A5748">
        <v>2024</v>
      </c>
      <c r="B5748" t="s">
        <v>5702</v>
      </c>
      <c r="C5748">
        <v>3</v>
      </c>
      <c r="D5748">
        <v>2</v>
      </c>
      <c r="E5748">
        <v>8</v>
      </c>
      <c r="F5748" t="s">
        <v>300</v>
      </c>
      <c r="G5748" t="s">
        <v>6171</v>
      </c>
      <c r="H5748">
        <v>7</v>
      </c>
      <c r="I5748">
        <v>101008</v>
      </c>
      <c r="J5748">
        <v>1</v>
      </c>
      <c r="K5748" t="s">
        <v>7387</v>
      </c>
      <c r="L5748">
        <v>0</v>
      </c>
      <c r="M5748" t="s">
        <v>5520</v>
      </c>
      <c r="N5748">
        <v>144943.07999999999</v>
      </c>
      <c r="O5748">
        <v>65167.76</v>
      </c>
      <c r="P5748">
        <v>0</v>
      </c>
      <c r="Q5748">
        <v>14474.68</v>
      </c>
      <c r="R5748">
        <v>0</v>
      </c>
      <c r="S5748">
        <v>195636.16</v>
      </c>
    </row>
    <row r="5749" spans="1:19" x14ac:dyDescent="0.35">
      <c r="A5749">
        <v>2024</v>
      </c>
      <c r="B5749" t="s">
        <v>5704</v>
      </c>
      <c r="C5749">
        <v>5</v>
      </c>
      <c r="D5749">
        <v>2</v>
      </c>
      <c r="E5749">
        <v>1</v>
      </c>
      <c r="F5749" t="s">
        <v>369</v>
      </c>
      <c r="G5749" t="s">
        <v>6762</v>
      </c>
      <c r="H5749">
        <v>7</v>
      </c>
      <c r="I5749">
        <v>101008</v>
      </c>
      <c r="J5749">
        <v>1</v>
      </c>
      <c r="K5749" t="s">
        <v>7387</v>
      </c>
      <c r="L5749">
        <v>0</v>
      </c>
      <c r="M5749" t="s">
        <v>5520</v>
      </c>
      <c r="N5749">
        <v>313249.99</v>
      </c>
      <c r="O5749">
        <v>18850.55</v>
      </c>
      <c r="P5749">
        <v>0</v>
      </c>
      <c r="Q5749">
        <v>50528.959999999999</v>
      </c>
      <c r="R5749">
        <v>0</v>
      </c>
      <c r="S5749">
        <v>281571.58</v>
      </c>
    </row>
    <row r="5750" spans="1:19" x14ac:dyDescent="0.35">
      <c r="A5750">
        <v>2024</v>
      </c>
      <c r="B5750" t="s">
        <v>5668</v>
      </c>
      <c r="C5750">
        <v>9</v>
      </c>
      <c r="D5750">
        <v>2</v>
      </c>
      <c r="E5750">
        <v>7</v>
      </c>
      <c r="F5750" t="s">
        <v>508</v>
      </c>
      <c r="G5750" t="s">
        <v>7051</v>
      </c>
      <c r="H5750">
        <v>7</v>
      </c>
      <c r="I5750">
        <v>101008</v>
      </c>
      <c r="J5750">
        <v>101</v>
      </c>
      <c r="K5750" t="s">
        <v>7388</v>
      </c>
      <c r="L5750">
        <v>0</v>
      </c>
      <c r="M5750" t="s">
        <v>5520</v>
      </c>
      <c r="N5750">
        <v>332346.14</v>
      </c>
      <c r="O5750">
        <v>183991.09</v>
      </c>
      <c r="P5750">
        <v>0</v>
      </c>
      <c r="Q5750">
        <v>142378.73000000001</v>
      </c>
      <c r="R5750">
        <v>0</v>
      </c>
      <c r="S5750">
        <v>373958.5</v>
      </c>
    </row>
    <row r="5751" spans="1:19" x14ac:dyDescent="0.35">
      <c r="A5751">
        <v>2024</v>
      </c>
      <c r="B5751" t="s">
        <v>5671</v>
      </c>
      <c r="C5751">
        <v>12</v>
      </c>
      <c r="D5751">
        <v>2</v>
      </c>
      <c r="E5751">
        <v>9</v>
      </c>
      <c r="F5751" t="s">
        <v>327</v>
      </c>
      <c r="G5751" t="s">
        <v>5933</v>
      </c>
      <c r="H5751">
        <v>7</v>
      </c>
      <c r="I5751">
        <v>101008</v>
      </c>
      <c r="J5751">
        <v>101</v>
      </c>
      <c r="K5751" t="s">
        <v>7388</v>
      </c>
      <c r="L5751">
        <v>0</v>
      </c>
      <c r="M5751" t="s">
        <v>5520</v>
      </c>
      <c r="N5751">
        <v>47328.33</v>
      </c>
      <c r="O5751">
        <v>49137.78</v>
      </c>
      <c r="P5751">
        <v>0</v>
      </c>
      <c r="Q5751">
        <v>41498.620000000003</v>
      </c>
      <c r="R5751">
        <v>0</v>
      </c>
      <c r="S5751">
        <v>54967.49</v>
      </c>
    </row>
    <row r="5752" spans="1:19" x14ac:dyDescent="0.35">
      <c r="A5752">
        <v>2024</v>
      </c>
      <c r="B5752" t="s">
        <v>6177</v>
      </c>
      <c r="C5752">
        <v>14</v>
      </c>
      <c r="D5752">
        <v>2</v>
      </c>
      <c r="E5752">
        <v>3</v>
      </c>
      <c r="F5752" t="s">
        <v>538</v>
      </c>
      <c r="G5752" t="s">
        <v>6178</v>
      </c>
      <c r="H5752">
        <v>7</v>
      </c>
      <c r="I5752">
        <v>101008</v>
      </c>
      <c r="J5752">
        <v>1</v>
      </c>
      <c r="K5752" t="s">
        <v>7387</v>
      </c>
      <c r="L5752">
        <v>0</v>
      </c>
      <c r="M5752" t="s">
        <v>5520</v>
      </c>
      <c r="N5752">
        <v>35862.81</v>
      </c>
      <c r="O5752">
        <v>0</v>
      </c>
      <c r="P5752">
        <v>0</v>
      </c>
      <c r="Q5752">
        <v>19872.91</v>
      </c>
      <c r="R5752">
        <v>0</v>
      </c>
      <c r="S5752">
        <v>15989.9</v>
      </c>
    </row>
    <row r="5753" spans="1:19" x14ac:dyDescent="0.35">
      <c r="A5753">
        <v>2024</v>
      </c>
      <c r="B5753" t="s">
        <v>6177</v>
      </c>
      <c r="C5753">
        <v>14</v>
      </c>
      <c r="D5753">
        <v>2</v>
      </c>
      <c r="E5753">
        <v>5</v>
      </c>
      <c r="F5753" t="s">
        <v>311</v>
      </c>
      <c r="G5753" t="s">
        <v>6733</v>
      </c>
      <c r="H5753">
        <v>7</v>
      </c>
      <c r="I5753">
        <v>101008</v>
      </c>
      <c r="J5753">
        <v>1</v>
      </c>
      <c r="K5753" t="s">
        <v>7387</v>
      </c>
      <c r="L5753">
        <v>0</v>
      </c>
      <c r="M5753" t="s">
        <v>5520</v>
      </c>
      <c r="N5753">
        <v>111792.47</v>
      </c>
      <c r="O5753">
        <v>73014.649999999994</v>
      </c>
      <c r="P5753">
        <v>0</v>
      </c>
      <c r="Q5753">
        <v>48373.03</v>
      </c>
      <c r="R5753">
        <v>0</v>
      </c>
      <c r="S5753">
        <v>136434.09</v>
      </c>
    </row>
    <row r="5754" spans="1:19" x14ac:dyDescent="0.35">
      <c r="A5754">
        <v>2024</v>
      </c>
      <c r="B5754" t="s">
        <v>6177</v>
      </c>
      <c r="C5754">
        <v>14</v>
      </c>
      <c r="D5754">
        <v>2</v>
      </c>
      <c r="E5754">
        <v>7</v>
      </c>
      <c r="F5754" t="s">
        <v>540</v>
      </c>
      <c r="G5754" t="s">
        <v>6934</v>
      </c>
      <c r="H5754">
        <v>7</v>
      </c>
      <c r="I5754">
        <v>101008</v>
      </c>
      <c r="J5754">
        <v>1</v>
      </c>
      <c r="K5754" t="s">
        <v>7387</v>
      </c>
      <c r="L5754">
        <v>0</v>
      </c>
      <c r="M5754" t="s">
        <v>5520</v>
      </c>
      <c r="N5754">
        <v>259399.33</v>
      </c>
      <c r="O5754">
        <v>58136.37</v>
      </c>
      <c r="P5754">
        <v>0</v>
      </c>
      <c r="Q5754">
        <v>32649.31</v>
      </c>
      <c r="R5754">
        <v>0</v>
      </c>
      <c r="S5754">
        <v>284886.39</v>
      </c>
    </row>
    <row r="5755" spans="1:19" x14ac:dyDescent="0.35">
      <c r="A5755">
        <v>2024</v>
      </c>
      <c r="B5755" t="s">
        <v>5673</v>
      </c>
      <c r="C5755">
        <v>15</v>
      </c>
      <c r="D5755">
        <v>2</v>
      </c>
      <c r="E5755">
        <v>10</v>
      </c>
      <c r="F5755" t="s">
        <v>547</v>
      </c>
      <c r="G5755" t="s">
        <v>6734</v>
      </c>
      <c r="H5755">
        <v>7</v>
      </c>
      <c r="I5755">
        <v>101008</v>
      </c>
      <c r="J5755">
        <v>1</v>
      </c>
      <c r="K5755" t="s">
        <v>7387</v>
      </c>
      <c r="L5755">
        <v>0</v>
      </c>
      <c r="M5755" t="s">
        <v>5520</v>
      </c>
      <c r="N5755">
        <v>262235.49</v>
      </c>
      <c r="O5755">
        <v>89781.48</v>
      </c>
      <c r="P5755">
        <v>0</v>
      </c>
      <c r="Q5755">
        <v>168628.84</v>
      </c>
      <c r="R5755">
        <v>0</v>
      </c>
      <c r="S5755">
        <v>183388.13</v>
      </c>
    </row>
    <row r="5756" spans="1:19" x14ac:dyDescent="0.35">
      <c r="A5756">
        <v>2024</v>
      </c>
      <c r="B5756" t="s">
        <v>5763</v>
      </c>
      <c r="C5756">
        <v>18</v>
      </c>
      <c r="D5756">
        <v>2</v>
      </c>
      <c r="E5756">
        <v>1</v>
      </c>
      <c r="F5756" t="s">
        <v>391</v>
      </c>
      <c r="G5756" t="s">
        <v>5764</v>
      </c>
      <c r="H5756">
        <v>7</v>
      </c>
      <c r="I5756">
        <v>101008</v>
      </c>
      <c r="J5756">
        <v>101</v>
      </c>
      <c r="K5756" t="s">
        <v>7388</v>
      </c>
      <c r="L5756">
        <v>0</v>
      </c>
      <c r="M5756" t="s">
        <v>5520</v>
      </c>
      <c r="N5756">
        <v>1513626.5</v>
      </c>
      <c r="O5756">
        <v>367112.95</v>
      </c>
      <c r="P5756">
        <v>0</v>
      </c>
      <c r="Q5756">
        <v>270115.51</v>
      </c>
      <c r="R5756">
        <v>0</v>
      </c>
      <c r="S5756">
        <v>1610623.94</v>
      </c>
    </row>
    <row r="5757" spans="1:19" x14ac:dyDescent="0.35">
      <c r="A5757">
        <v>2024</v>
      </c>
      <c r="B5757" t="s">
        <v>5569</v>
      </c>
      <c r="C5757">
        <v>20</v>
      </c>
      <c r="D5757">
        <v>2</v>
      </c>
      <c r="E5757">
        <v>10</v>
      </c>
      <c r="F5757" t="s">
        <v>576</v>
      </c>
      <c r="G5757" t="s">
        <v>5756</v>
      </c>
      <c r="H5757">
        <v>7</v>
      </c>
      <c r="I5757">
        <v>101008</v>
      </c>
      <c r="J5757">
        <v>1</v>
      </c>
      <c r="K5757" t="s">
        <v>7387</v>
      </c>
      <c r="L5757">
        <v>0</v>
      </c>
      <c r="M5757" t="s">
        <v>5520</v>
      </c>
      <c r="N5757">
        <v>208417.62</v>
      </c>
      <c r="O5757">
        <v>106652.62</v>
      </c>
      <c r="P5757">
        <v>0</v>
      </c>
      <c r="Q5757">
        <v>149205.54</v>
      </c>
      <c r="R5757">
        <v>0</v>
      </c>
      <c r="S5757">
        <v>165864.70000000001</v>
      </c>
    </row>
    <row r="5758" spans="1:19" x14ac:dyDescent="0.35">
      <c r="A5758">
        <v>2024</v>
      </c>
      <c r="B5758" t="s">
        <v>6419</v>
      </c>
      <c r="C5758">
        <v>21</v>
      </c>
      <c r="D5758">
        <v>2</v>
      </c>
      <c r="E5758">
        <v>4</v>
      </c>
      <c r="F5758" t="s">
        <v>369</v>
      </c>
      <c r="G5758" t="s">
        <v>6824</v>
      </c>
      <c r="H5758">
        <v>7</v>
      </c>
      <c r="I5758">
        <v>101008</v>
      </c>
      <c r="J5758">
        <v>1</v>
      </c>
      <c r="K5758" t="s">
        <v>7387</v>
      </c>
      <c r="L5758">
        <v>0</v>
      </c>
      <c r="M5758" t="s">
        <v>5520</v>
      </c>
      <c r="N5758">
        <v>95946.83</v>
      </c>
      <c r="O5758">
        <v>50434.239999999998</v>
      </c>
      <c r="P5758">
        <v>0</v>
      </c>
      <c r="Q5758">
        <v>75646.789999999994</v>
      </c>
      <c r="R5758">
        <v>0</v>
      </c>
      <c r="S5758">
        <v>70734.28</v>
      </c>
    </row>
    <row r="5759" spans="1:19" x14ac:dyDescent="0.35">
      <c r="A5759">
        <v>2024</v>
      </c>
      <c r="B5759" t="s">
        <v>5627</v>
      </c>
      <c r="C5759">
        <v>27</v>
      </c>
      <c r="D5759">
        <v>2</v>
      </c>
      <c r="E5759">
        <v>3</v>
      </c>
      <c r="F5759" t="s">
        <v>555</v>
      </c>
      <c r="G5759" t="s">
        <v>5628</v>
      </c>
      <c r="H5759">
        <v>7</v>
      </c>
      <c r="I5759">
        <v>101008</v>
      </c>
      <c r="J5759">
        <v>1</v>
      </c>
      <c r="K5759" t="s">
        <v>7387</v>
      </c>
      <c r="L5759">
        <v>0</v>
      </c>
      <c r="M5759" t="s">
        <v>5520</v>
      </c>
      <c r="N5759">
        <v>300084.65000000002</v>
      </c>
      <c r="O5759">
        <v>14756.95</v>
      </c>
      <c r="P5759">
        <v>0</v>
      </c>
      <c r="Q5759">
        <v>32031.3</v>
      </c>
      <c r="R5759">
        <v>0</v>
      </c>
      <c r="S5759">
        <v>282810.3</v>
      </c>
    </row>
    <row r="5760" spans="1:19" x14ac:dyDescent="0.35">
      <c r="A5760">
        <v>2024</v>
      </c>
      <c r="B5760" t="s">
        <v>5627</v>
      </c>
      <c r="C5760">
        <v>27</v>
      </c>
      <c r="D5760">
        <v>2</v>
      </c>
      <c r="E5760">
        <v>6</v>
      </c>
      <c r="F5760" t="s">
        <v>480</v>
      </c>
      <c r="G5760" t="s">
        <v>6738</v>
      </c>
      <c r="H5760">
        <v>7</v>
      </c>
      <c r="I5760">
        <v>101008</v>
      </c>
      <c r="J5760">
        <v>1</v>
      </c>
      <c r="K5760" t="s">
        <v>7387</v>
      </c>
      <c r="L5760">
        <v>0</v>
      </c>
      <c r="M5760" t="s">
        <v>5520</v>
      </c>
      <c r="N5760">
        <v>67656.960000000006</v>
      </c>
      <c r="O5760">
        <v>0</v>
      </c>
      <c r="P5760">
        <v>0</v>
      </c>
      <c r="Q5760">
        <v>13272.06</v>
      </c>
      <c r="R5760">
        <v>0</v>
      </c>
      <c r="S5760">
        <v>54384.9</v>
      </c>
    </row>
    <row r="5761" spans="1:19" x14ac:dyDescent="0.35">
      <c r="A5761">
        <v>2024</v>
      </c>
      <c r="B5761" t="s">
        <v>5627</v>
      </c>
      <c r="C5761">
        <v>27</v>
      </c>
      <c r="D5761">
        <v>2</v>
      </c>
      <c r="E5761">
        <v>13</v>
      </c>
      <c r="F5761" t="s">
        <v>125</v>
      </c>
      <c r="G5761" t="s">
        <v>6739</v>
      </c>
      <c r="H5761">
        <v>7</v>
      </c>
      <c r="I5761">
        <v>101008</v>
      </c>
      <c r="J5761">
        <v>101</v>
      </c>
      <c r="K5761" t="s">
        <v>7388</v>
      </c>
      <c r="L5761">
        <v>0</v>
      </c>
      <c r="M5761" t="s">
        <v>5520</v>
      </c>
      <c r="N5761">
        <v>49383.07</v>
      </c>
      <c r="O5761">
        <v>58744.95</v>
      </c>
      <c r="P5761">
        <v>0</v>
      </c>
      <c r="Q5761">
        <v>42835.61</v>
      </c>
      <c r="R5761">
        <v>0</v>
      </c>
      <c r="S5761">
        <v>65292.41</v>
      </c>
    </row>
    <row r="5762" spans="1:19" x14ac:dyDescent="0.35">
      <c r="A5762">
        <v>2024</v>
      </c>
      <c r="B5762" t="s">
        <v>5527</v>
      </c>
      <c r="C5762">
        <v>30</v>
      </c>
      <c r="D5762">
        <v>2</v>
      </c>
      <c r="E5762">
        <v>1</v>
      </c>
      <c r="F5762" t="s">
        <v>620</v>
      </c>
      <c r="G5762" t="s">
        <v>5977</v>
      </c>
      <c r="H5762">
        <v>7</v>
      </c>
      <c r="I5762">
        <v>101008</v>
      </c>
      <c r="J5762">
        <v>1</v>
      </c>
      <c r="K5762" t="s">
        <v>7387</v>
      </c>
      <c r="L5762">
        <v>0</v>
      </c>
      <c r="M5762" t="s">
        <v>5520</v>
      </c>
      <c r="N5762">
        <v>153822.94</v>
      </c>
      <c r="O5762">
        <v>0</v>
      </c>
      <c r="P5762">
        <v>0</v>
      </c>
      <c r="Q5762">
        <v>0</v>
      </c>
      <c r="R5762">
        <v>0</v>
      </c>
      <c r="S5762">
        <v>153822.94</v>
      </c>
    </row>
    <row r="5763" spans="1:19" x14ac:dyDescent="0.35">
      <c r="A5763">
        <v>2024</v>
      </c>
      <c r="B5763" t="s">
        <v>5527</v>
      </c>
      <c r="C5763">
        <v>30</v>
      </c>
      <c r="D5763">
        <v>2</v>
      </c>
      <c r="E5763">
        <v>7</v>
      </c>
      <c r="F5763" t="s">
        <v>300</v>
      </c>
      <c r="G5763" t="s">
        <v>6195</v>
      </c>
      <c r="H5763">
        <v>7</v>
      </c>
      <c r="I5763">
        <v>101008</v>
      </c>
      <c r="J5763">
        <v>1</v>
      </c>
      <c r="K5763" t="s">
        <v>7387</v>
      </c>
      <c r="L5763">
        <v>0</v>
      </c>
      <c r="M5763" t="s">
        <v>5520</v>
      </c>
      <c r="N5763">
        <v>456680.57</v>
      </c>
      <c r="O5763">
        <v>131506.15</v>
      </c>
      <c r="P5763">
        <v>0</v>
      </c>
      <c r="Q5763">
        <v>235894.33</v>
      </c>
      <c r="R5763">
        <v>0</v>
      </c>
      <c r="S5763">
        <v>352292.39</v>
      </c>
    </row>
    <row r="5764" spans="1:19" x14ac:dyDescent="0.35">
      <c r="A5764">
        <v>2024</v>
      </c>
      <c r="B5764" t="s">
        <v>5989</v>
      </c>
      <c r="C5764">
        <v>34</v>
      </c>
      <c r="D5764">
        <v>2</v>
      </c>
      <c r="E5764">
        <v>1</v>
      </c>
      <c r="F5764" t="s">
        <v>391</v>
      </c>
      <c r="G5764" t="s">
        <v>6201</v>
      </c>
      <c r="H5764">
        <v>7</v>
      </c>
      <c r="I5764">
        <v>101008</v>
      </c>
      <c r="J5764">
        <v>101</v>
      </c>
      <c r="K5764" t="s">
        <v>7388</v>
      </c>
      <c r="L5764">
        <v>0</v>
      </c>
      <c r="M5764" t="s">
        <v>5520</v>
      </c>
      <c r="N5764">
        <v>466956.4</v>
      </c>
      <c r="O5764">
        <v>803614.87</v>
      </c>
      <c r="P5764">
        <v>0</v>
      </c>
      <c r="Q5764">
        <v>644563.18999999994</v>
      </c>
      <c r="R5764">
        <v>0</v>
      </c>
      <c r="S5764">
        <v>626008.07999999996</v>
      </c>
    </row>
    <row r="5765" spans="1:19" x14ac:dyDescent="0.35">
      <c r="A5765">
        <v>2024</v>
      </c>
      <c r="B5765" t="s">
        <v>6005</v>
      </c>
      <c r="C5765">
        <v>38</v>
      </c>
      <c r="D5765">
        <v>2</v>
      </c>
      <c r="E5765">
        <v>1</v>
      </c>
      <c r="F5765" t="s">
        <v>661</v>
      </c>
      <c r="G5765" t="s">
        <v>6825</v>
      </c>
      <c r="H5765">
        <v>7</v>
      </c>
      <c r="I5765">
        <v>101008</v>
      </c>
      <c r="J5765">
        <v>1</v>
      </c>
      <c r="K5765" t="s">
        <v>7387</v>
      </c>
      <c r="L5765">
        <v>0</v>
      </c>
      <c r="M5765" t="s">
        <v>5520</v>
      </c>
      <c r="N5765">
        <v>54605.17</v>
      </c>
      <c r="O5765">
        <v>53494.16</v>
      </c>
      <c r="P5765">
        <v>0</v>
      </c>
      <c r="Q5765">
        <v>38862.370000000003</v>
      </c>
      <c r="R5765">
        <v>0</v>
      </c>
      <c r="S5765">
        <v>69236.960000000006</v>
      </c>
    </row>
    <row r="5766" spans="1:19" x14ac:dyDescent="0.35">
      <c r="A5766">
        <v>2024</v>
      </c>
      <c r="B5766" t="s">
        <v>6005</v>
      </c>
      <c r="C5766">
        <v>38</v>
      </c>
      <c r="D5766">
        <v>2</v>
      </c>
      <c r="E5766">
        <v>2</v>
      </c>
      <c r="F5766" t="s">
        <v>662</v>
      </c>
      <c r="G5766" t="s">
        <v>6826</v>
      </c>
      <c r="H5766">
        <v>7</v>
      </c>
      <c r="I5766">
        <v>101008</v>
      </c>
      <c r="J5766">
        <v>1</v>
      </c>
      <c r="K5766" t="s">
        <v>7387</v>
      </c>
      <c r="L5766">
        <v>0</v>
      </c>
      <c r="M5766" t="s">
        <v>5520</v>
      </c>
      <c r="N5766">
        <v>1489.18</v>
      </c>
      <c r="O5766">
        <v>20771.189999999999</v>
      </c>
      <c r="P5766">
        <v>0</v>
      </c>
      <c r="Q5766">
        <v>14770.41</v>
      </c>
      <c r="R5766">
        <v>0</v>
      </c>
      <c r="S5766">
        <v>7489.96</v>
      </c>
    </row>
    <row r="5767" spans="1:19" x14ac:dyDescent="0.35">
      <c r="A5767">
        <v>2024</v>
      </c>
      <c r="B5767" t="s">
        <v>5589</v>
      </c>
      <c r="C5767">
        <v>40</v>
      </c>
      <c r="D5767">
        <v>2</v>
      </c>
      <c r="E5767">
        <v>1</v>
      </c>
      <c r="F5767" t="s">
        <v>673</v>
      </c>
      <c r="G5767" t="s">
        <v>5590</v>
      </c>
      <c r="H5767">
        <v>7</v>
      </c>
      <c r="I5767">
        <v>101008</v>
      </c>
      <c r="J5767">
        <v>2</v>
      </c>
      <c r="K5767" t="s">
        <v>7387</v>
      </c>
      <c r="L5767">
        <v>0</v>
      </c>
      <c r="M5767" t="s">
        <v>5520</v>
      </c>
      <c r="N5767">
        <v>16305.63</v>
      </c>
      <c r="O5767">
        <v>14098.79</v>
      </c>
      <c r="P5767">
        <v>0</v>
      </c>
      <c r="Q5767">
        <v>15120.14</v>
      </c>
      <c r="R5767">
        <v>0</v>
      </c>
      <c r="S5767">
        <v>15284.28</v>
      </c>
    </row>
    <row r="5768" spans="1:19" x14ac:dyDescent="0.35">
      <c r="A5768">
        <v>2024</v>
      </c>
      <c r="B5768" t="s">
        <v>5572</v>
      </c>
      <c r="C5768">
        <v>46</v>
      </c>
      <c r="D5768">
        <v>2</v>
      </c>
      <c r="E5768">
        <v>12</v>
      </c>
      <c r="F5768" t="s">
        <v>529</v>
      </c>
      <c r="G5768" t="s">
        <v>7074</v>
      </c>
      <c r="H5768">
        <v>7</v>
      </c>
      <c r="I5768">
        <v>101008</v>
      </c>
      <c r="J5768">
        <v>101</v>
      </c>
      <c r="K5768" t="s">
        <v>7388</v>
      </c>
      <c r="L5768">
        <v>0</v>
      </c>
      <c r="M5768" t="s">
        <v>5520</v>
      </c>
      <c r="N5768">
        <v>99753.49</v>
      </c>
      <c r="O5768">
        <v>436705.03</v>
      </c>
      <c r="P5768">
        <v>0</v>
      </c>
      <c r="Q5768">
        <v>182232.32000000001</v>
      </c>
      <c r="R5768">
        <v>0</v>
      </c>
      <c r="S5768">
        <v>354226.2</v>
      </c>
    </row>
    <row r="5769" spans="1:19" x14ac:dyDescent="0.35">
      <c r="A5769">
        <v>2024</v>
      </c>
      <c r="B5769" t="s">
        <v>5564</v>
      </c>
      <c r="C5769">
        <v>48</v>
      </c>
      <c r="D5769">
        <v>2</v>
      </c>
      <c r="E5769">
        <v>1</v>
      </c>
      <c r="F5769" t="s">
        <v>291</v>
      </c>
      <c r="G5769" t="s">
        <v>6319</v>
      </c>
      <c r="H5769">
        <v>7</v>
      </c>
      <c r="I5769">
        <v>101008</v>
      </c>
      <c r="J5769">
        <v>1</v>
      </c>
      <c r="K5769" t="s">
        <v>7387</v>
      </c>
      <c r="L5769">
        <v>0</v>
      </c>
      <c r="M5769" t="s">
        <v>5520</v>
      </c>
      <c r="N5769">
        <v>578581.29</v>
      </c>
      <c r="O5769">
        <v>194583.18</v>
      </c>
      <c r="P5769">
        <v>0</v>
      </c>
      <c r="Q5769">
        <v>27250.07</v>
      </c>
      <c r="R5769">
        <v>0</v>
      </c>
      <c r="S5769">
        <v>745914.4</v>
      </c>
    </row>
    <row r="5770" spans="1:19" x14ac:dyDescent="0.35">
      <c r="A5770">
        <v>2024</v>
      </c>
      <c r="B5770" t="s">
        <v>5564</v>
      </c>
      <c r="C5770">
        <v>48</v>
      </c>
      <c r="D5770">
        <v>2</v>
      </c>
      <c r="E5770">
        <v>10</v>
      </c>
      <c r="F5770" t="s">
        <v>724</v>
      </c>
      <c r="G5770" t="s">
        <v>6040</v>
      </c>
      <c r="H5770">
        <v>7</v>
      </c>
      <c r="I5770">
        <v>101008</v>
      </c>
      <c r="J5770">
        <v>101</v>
      </c>
      <c r="K5770" t="s">
        <v>7388</v>
      </c>
      <c r="L5770">
        <v>0</v>
      </c>
      <c r="M5770" t="s">
        <v>5520</v>
      </c>
      <c r="N5770">
        <v>171233.54</v>
      </c>
      <c r="O5770">
        <v>123475.62</v>
      </c>
      <c r="P5770">
        <v>0</v>
      </c>
      <c r="Q5770">
        <v>93936.49</v>
      </c>
      <c r="R5770">
        <v>0</v>
      </c>
      <c r="S5770">
        <v>200772.67</v>
      </c>
    </row>
    <row r="5771" spans="1:19" x14ac:dyDescent="0.35">
      <c r="A5771">
        <v>2024</v>
      </c>
      <c r="B5771" t="s">
        <v>5619</v>
      </c>
      <c r="C5771">
        <v>50</v>
      </c>
      <c r="D5771">
        <v>2</v>
      </c>
      <c r="E5771">
        <v>1</v>
      </c>
      <c r="F5771" t="s">
        <v>728</v>
      </c>
      <c r="G5771" t="s">
        <v>6219</v>
      </c>
      <c r="H5771">
        <v>7</v>
      </c>
      <c r="I5771">
        <v>101008</v>
      </c>
      <c r="J5771">
        <v>1</v>
      </c>
      <c r="K5771" t="s">
        <v>7387</v>
      </c>
      <c r="L5771">
        <v>0</v>
      </c>
      <c r="M5771" t="s">
        <v>5520</v>
      </c>
      <c r="N5771">
        <v>258348.19</v>
      </c>
      <c r="O5771">
        <v>125982.94</v>
      </c>
      <c r="P5771">
        <v>0</v>
      </c>
      <c r="Q5771">
        <v>89092.97</v>
      </c>
      <c r="R5771">
        <v>0</v>
      </c>
      <c r="S5771">
        <v>295238.15999999997</v>
      </c>
    </row>
    <row r="5772" spans="1:19" x14ac:dyDescent="0.35">
      <c r="A5772">
        <v>2024</v>
      </c>
      <c r="B5772" t="s">
        <v>5619</v>
      </c>
      <c r="C5772">
        <v>50</v>
      </c>
      <c r="D5772">
        <v>2</v>
      </c>
      <c r="E5772">
        <v>7</v>
      </c>
      <c r="F5772" t="s">
        <v>490</v>
      </c>
      <c r="G5772" t="s">
        <v>5620</v>
      </c>
      <c r="H5772">
        <v>7</v>
      </c>
      <c r="I5772">
        <v>101008</v>
      </c>
      <c r="J5772">
        <v>1</v>
      </c>
      <c r="K5772" t="s">
        <v>7387</v>
      </c>
      <c r="L5772">
        <v>0</v>
      </c>
      <c r="M5772" t="s">
        <v>5520</v>
      </c>
      <c r="N5772">
        <v>102260.41</v>
      </c>
      <c r="O5772">
        <v>124110.49</v>
      </c>
      <c r="P5772">
        <v>0</v>
      </c>
      <c r="Q5772">
        <v>119237.27</v>
      </c>
      <c r="R5772">
        <v>0</v>
      </c>
      <c r="S5772">
        <v>107133.63</v>
      </c>
    </row>
    <row r="5773" spans="1:19" x14ac:dyDescent="0.35">
      <c r="A5773">
        <v>2024</v>
      </c>
      <c r="B5773" t="s">
        <v>5545</v>
      </c>
      <c r="C5773">
        <v>52</v>
      </c>
      <c r="D5773">
        <v>2</v>
      </c>
      <c r="E5773">
        <v>14</v>
      </c>
      <c r="F5773" t="s">
        <v>125</v>
      </c>
      <c r="G5773" t="s">
        <v>6222</v>
      </c>
      <c r="H5773">
        <v>7</v>
      </c>
      <c r="I5773">
        <v>101008</v>
      </c>
      <c r="J5773">
        <v>101008</v>
      </c>
      <c r="K5773" t="s">
        <v>7387</v>
      </c>
      <c r="L5773">
        <v>0</v>
      </c>
      <c r="M5773" t="s">
        <v>5520</v>
      </c>
      <c r="N5773">
        <v>5690.09</v>
      </c>
      <c r="O5773">
        <v>37696.31</v>
      </c>
      <c r="P5773">
        <v>0</v>
      </c>
      <c r="Q5773">
        <v>33422.53</v>
      </c>
      <c r="R5773">
        <v>0</v>
      </c>
      <c r="S5773">
        <v>9963.8700000000008</v>
      </c>
    </row>
    <row r="5774" spans="1:19" x14ac:dyDescent="0.35">
      <c r="A5774">
        <v>2024</v>
      </c>
      <c r="B5774" t="s">
        <v>5767</v>
      </c>
      <c r="C5774">
        <v>56</v>
      </c>
      <c r="D5774">
        <v>2</v>
      </c>
      <c r="E5774">
        <v>4</v>
      </c>
      <c r="F5774" t="s">
        <v>747</v>
      </c>
      <c r="G5774" t="s">
        <v>6066</v>
      </c>
      <c r="H5774">
        <v>7</v>
      </c>
      <c r="I5774">
        <v>101008</v>
      </c>
      <c r="J5774">
        <v>1</v>
      </c>
      <c r="K5774" t="s">
        <v>7387</v>
      </c>
      <c r="L5774">
        <v>0</v>
      </c>
      <c r="M5774" t="s">
        <v>5520</v>
      </c>
      <c r="N5774">
        <v>40698.300000000003</v>
      </c>
      <c r="O5774">
        <v>74616.17</v>
      </c>
      <c r="P5774">
        <v>0</v>
      </c>
      <c r="Q5774">
        <v>37469.72</v>
      </c>
      <c r="R5774">
        <v>0</v>
      </c>
      <c r="S5774">
        <v>77844.75</v>
      </c>
    </row>
    <row r="5775" spans="1:19" x14ac:dyDescent="0.35">
      <c r="A5775">
        <v>2024</v>
      </c>
      <c r="B5775" t="s">
        <v>11</v>
      </c>
      <c r="C5775">
        <v>59</v>
      </c>
      <c r="D5775">
        <v>2</v>
      </c>
      <c r="E5775">
        <v>8</v>
      </c>
      <c r="F5775" t="s">
        <v>757</v>
      </c>
      <c r="G5775" t="s">
        <v>7080</v>
      </c>
      <c r="H5775">
        <v>7</v>
      </c>
      <c r="I5775">
        <v>101008</v>
      </c>
      <c r="J5775">
        <v>101</v>
      </c>
      <c r="K5775" t="s">
        <v>7388</v>
      </c>
      <c r="L5775">
        <v>0</v>
      </c>
      <c r="M5775" t="s">
        <v>5520</v>
      </c>
      <c r="N5775">
        <v>124957.22</v>
      </c>
      <c r="O5775">
        <v>51049.38</v>
      </c>
      <c r="P5775">
        <v>0</v>
      </c>
      <c r="Q5775">
        <v>47417.04</v>
      </c>
      <c r="R5775">
        <v>0</v>
      </c>
      <c r="S5775">
        <v>128589.56</v>
      </c>
    </row>
    <row r="5776" spans="1:19" x14ac:dyDescent="0.35">
      <c r="A5776">
        <v>2024</v>
      </c>
      <c r="B5776" t="s">
        <v>5532</v>
      </c>
      <c r="C5776">
        <v>64</v>
      </c>
      <c r="D5776">
        <v>2</v>
      </c>
      <c r="E5776">
        <v>7</v>
      </c>
      <c r="F5776" t="s">
        <v>331</v>
      </c>
      <c r="G5776" t="s">
        <v>5698</v>
      </c>
      <c r="H5776">
        <v>7</v>
      </c>
      <c r="I5776">
        <v>101008</v>
      </c>
      <c r="J5776">
        <v>1</v>
      </c>
      <c r="K5776" t="s">
        <v>7387</v>
      </c>
      <c r="L5776">
        <v>0</v>
      </c>
      <c r="M5776" t="s">
        <v>5520</v>
      </c>
      <c r="N5776">
        <v>95635.06</v>
      </c>
      <c r="O5776">
        <v>106598.64</v>
      </c>
      <c r="P5776">
        <v>0</v>
      </c>
      <c r="Q5776">
        <v>109675.67</v>
      </c>
      <c r="R5776">
        <v>0</v>
      </c>
      <c r="S5776">
        <v>92558.03</v>
      </c>
    </row>
    <row r="5777" spans="1:19" x14ac:dyDescent="0.35">
      <c r="A5777">
        <v>2024</v>
      </c>
      <c r="B5777" t="s">
        <v>6079</v>
      </c>
      <c r="C5777">
        <v>65</v>
      </c>
      <c r="D5777">
        <v>2</v>
      </c>
      <c r="E5777">
        <v>6</v>
      </c>
      <c r="F5777" t="s">
        <v>774</v>
      </c>
      <c r="G5777" t="s">
        <v>7081</v>
      </c>
      <c r="H5777">
        <v>7</v>
      </c>
      <c r="I5777">
        <v>101008</v>
      </c>
      <c r="J5777">
        <v>101</v>
      </c>
      <c r="K5777" t="s">
        <v>7388</v>
      </c>
      <c r="L5777">
        <v>0</v>
      </c>
      <c r="M5777" t="s">
        <v>5520</v>
      </c>
      <c r="N5777">
        <v>173034.33</v>
      </c>
      <c r="O5777">
        <v>138774.25</v>
      </c>
      <c r="P5777">
        <v>0</v>
      </c>
      <c r="Q5777">
        <v>99226.95</v>
      </c>
      <c r="R5777">
        <v>0</v>
      </c>
      <c r="S5777">
        <v>212581.63</v>
      </c>
    </row>
    <row r="5778" spans="1:19" x14ac:dyDescent="0.35">
      <c r="A5778">
        <v>2024</v>
      </c>
      <c r="B5778" t="s">
        <v>5721</v>
      </c>
      <c r="C5778">
        <v>66</v>
      </c>
      <c r="D5778">
        <v>2</v>
      </c>
      <c r="E5778">
        <v>1</v>
      </c>
      <c r="F5778" t="s">
        <v>745</v>
      </c>
      <c r="G5778" t="s">
        <v>6828</v>
      </c>
      <c r="H5778">
        <v>7</v>
      </c>
      <c r="I5778">
        <v>101008</v>
      </c>
      <c r="J5778">
        <v>1</v>
      </c>
      <c r="K5778" t="s">
        <v>7387</v>
      </c>
      <c r="L5778">
        <v>0</v>
      </c>
      <c r="M5778" t="s">
        <v>5520</v>
      </c>
      <c r="N5778">
        <v>43153.97</v>
      </c>
      <c r="O5778">
        <v>18501.79</v>
      </c>
      <c r="P5778">
        <v>0</v>
      </c>
      <c r="Q5778">
        <v>20225.330000000002</v>
      </c>
      <c r="R5778">
        <v>0</v>
      </c>
      <c r="S5778">
        <v>41430.43</v>
      </c>
    </row>
    <row r="5779" spans="1:19" x14ac:dyDescent="0.35">
      <c r="A5779">
        <v>2024</v>
      </c>
      <c r="B5779" t="s">
        <v>5721</v>
      </c>
      <c r="C5779">
        <v>66</v>
      </c>
      <c r="D5779">
        <v>2</v>
      </c>
      <c r="E5779">
        <v>9</v>
      </c>
      <c r="F5779" t="s">
        <v>566</v>
      </c>
      <c r="G5779" t="s">
        <v>6233</v>
      </c>
      <c r="H5779">
        <v>7</v>
      </c>
      <c r="I5779">
        <v>101008</v>
      </c>
      <c r="J5779">
        <v>1</v>
      </c>
      <c r="K5779" t="s">
        <v>7387</v>
      </c>
      <c r="L5779">
        <v>0</v>
      </c>
      <c r="M5779" t="s">
        <v>5520</v>
      </c>
      <c r="N5779">
        <v>78067.75</v>
      </c>
      <c r="O5779">
        <v>123891.37</v>
      </c>
      <c r="P5779">
        <v>0</v>
      </c>
      <c r="Q5779">
        <v>106821.05</v>
      </c>
      <c r="R5779">
        <v>0</v>
      </c>
      <c r="S5779">
        <v>95138.07</v>
      </c>
    </row>
    <row r="5780" spans="1:19" x14ac:dyDescent="0.35">
      <c r="A5780">
        <v>2024</v>
      </c>
      <c r="B5780" t="s">
        <v>5721</v>
      </c>
      <c r="C5780">
        <v>66</v>
      </c>
      <c r="D5780">
        <v>2</v>
      </c>
      <c r="E5780">
        <v>10</v>
      </c>
      <c r="F5780" t="s">
        <v>490</v>
      </c>
      <c r="G5780" t="s">
        <v>6764</v>
      </c>
      <c r="H5780">
        <v>7</v>
      </c>
      <c r="I5780">
        <v>101008</v>
      </c>
      <c r="J5780">
        <v>1</v>
      </c>
      <c r="K5780" t="s">
        <v>7387</v>
      </c>
      <c r="L5780">
        <v>0</v>
      </c>
      <c r="M5780" t="s">
        <v>5520</v>
      </c>
      <c r="N5780">
        <v>76095.100000000006</v>
      </c>
      <c r="O5780">
        <v>44672.82</v>
      </c>
      <c r="P5780">
        <v>0</v>
      </c>
      <c r="Q5780">
        <v>23375.040000000001</v>
      </c>
      <c r="R5780">
        <v>0</v>
      </c>
      <c r="S5780">
        <v>97392.88</v>
      </c>
    </row>
    <row r="5781" spans="1:19" x14ac:dyDescent="0.35">
      <c r="A5781">
        <v>2024</v>
      </c>
      <c r="B5781" t="s">
        <v>6092</v>
      </c>
      <c r="C5781">
        <v>70</v>
      </c>
      <c r="D5781">
        <v>2</v>
      </c>
      <c r="E5781">
        <v>1</v>
      </c>
      <c r="F5781" t="s">
        <v>722</v>
      </c>
      <c r="G5781" t="s">
        <v>6235</v>
      </c>
      <c r="H5781">
        <v>7</v>
      </c>
      <c r="I5781">
        <v>101008</v>
      </c>
      <c r="J5781">
        <v>1</v>
      </c>
      <c r="K5781" t="s">
        <v>7387</v>
      </c>
      <c r="L5781">
        <v>0</v>
      </c>
      <c r="M5781" t="s">
        <v>5520</v>
      </c>
      <c r="N5781">
        <v>64857.93</v>
      </c>
      <c r="O5781">
        <v>31436.48</v>
      </c>
      <c r="P5781">
        <v>0</v>
      </c>
      <c r="Q5781">
        <v>14941.31</v>
      </c>
      <c r="R5781">
        <v>0</v>
      </c>
      <c r="S5781">
        <v>81353.100000000006</v>
      </c>
    </row>
    <row r="5782" spans="1:19" x14ac:dyDescent="0.35">
      <c r="A5782">
        <v>2024</v>
      </c>
      <c r="B5782" t="s">
        <v>5538</v>
      </c>
      <c r="C5782">
        <v>71</v>
      </c>
      <c r="D5782">
        <v>2</v>
      </c>
      <c r="E5782">
        <v>1</v>
      </c>
      <c r="F5782" t="s">
        <v>789</v>
      </c>
      <c r="G5782" t="s">
        <v>6348</v>
      </c>
      <c r="H5782">
        <v>7</v>
      </c>
      <c r="I5782">
        <v>101008</v>
      </c>
      <c r="J5782">
        <v>1</v>
      </c>
      <c r="K5782" t="s">
        <v>7387</v>
      </c>
      <c r="L5782">
        <v>0</v>
      </c>
      <c r="M5782" t="s">
        <v>5520</v>
      </c>
      <c r="N5782">
        <v>81772.7</v>
      </c>
      <c r="O5782">
        <v>156905.38</v>
      </c>
      <c r="P5782">
        <v>0</v>
      </c>
      <c r="Q5782">
        <v>74389.649999999994</v>
      </c>
      <c r="R5782">
        <v>0</v>
      </c>
      <c r="S5782">
        <v>164288.43</v>
      </c>
    </row>
    <row r="5783" spans="1:19" x14ac:dyDescent="0.35">
      <c r="A5783">
        <v>2024</v>
      </c>
      <c r="B5783" t="s">
        <v>5594</v>
      </c>
      <c r="C5783">
        <v>73</v>
      </c>
      <c r="D5783">
        <v>2</v>
      </c>
      <c r="E5783">
        <v>10</v>
      </c>
      <c r="F5783" t="s">
        <v>671</v>
      </c>
      <c r="G5783" t="s">
        <v>6239</v>
      </c>
      <c r="H5783">
        <v>7</v>
      </c>
      <c r="I5783">
        <v>101008</v>
      </c>
      <c r="J5783">
        <v>1</v>
      </c>
      <c r="K5783" t="s">
        <v>7387</v>
      </c>
      <c r="L5783">
        <v>0</v>
      </c>
      <c r="M5783" t="s">
        <v>5520</v>
      </c>
      <c r="N5783">
        <v>228734.06</v>
      </c>
      <c r="O5783">
        <v>69804.37</v>
      </c>
      <c r="P5783">
        <v>0</v>
      </c>
      <c r="Q5783">
        <v>38321.17</v>
      </c>
      <c r="R5783">
        <v>0</v>
      </c>
      <c r="S5783">
        <v>260217.26</v>
      </c>
    </row>
    <row r="5784" spans="1:19" x14ac:dyDescent="0.35">
      <c r="A5784">
        <v>2024</v>
      </c>
      <c r="B5784" t="s">
        <v>5594</v>
      </c>
      <c r="C5784">
        <v>73</v>
      </c>
      <c r="D5784">
        <v>2</v>
      </c>
      <c r="E5784">
        <v>13</v>
      </c>
      <c r="F5784" t="s">
        <v>455</v>
      </c>
      <c r="G5784" t="s">
        <v>6754</v>
      </c>
      <c r="H5784">
        <v>7</v>
      </c>
      <c r="I5784">
        <v>101008</v>
      </c>
      <c r="J5784">
        <v>1</v>
      </c>
      <c r="K5784" t="s">
        <v>7387</v>
      </c>
      <c r="L5784">
        <v>0</v>
      </c>
      <c r="M5784" t="s">
        <v>5520</v>
      </c>
      <c r="N5784">
        <v>57413.11</v>
      </c>
      <c r="O5784">
        <v>34125.75</v>
      </c>
      <c r="P5784">
        <v>0</v>
      </c>
      <c r="Q5784">
        <v>25094.27</v>
      </c>
      <c r="R5784">
        <v>0</v>
      </c>
      <c r="S5784">
        <v>66444.59</v>
      </c>
    </row>
    <row r="5785" spans="1:19" x14ac:dyDescent="0.35">
      <c r="A5785">
        <v>2024</v>
      </c>
      <c r="B5785" t="s">
        <v>5770</v>
      </c>
      <c r="C5785">
        <v>77</v>
      </c>
      <c r="D5785">
        <v>2</v>
      </c>
      <c r="E5785">
        <v>7</v>
      </c>
      <c r="F5785" t="s">
        <v>300</v>
      </c>
      <c r="G5785" t="s">
        <v>6831</v>
      </c>
      <c r="H5785">
        <v>7</v>
      </c>
      <c r="I5785">
        <v>101008</v>
      </c>
      <c r="J5785">
        <v>1</v>
      </c>
      <c r="K5785" t="s">
        <v>7387</v>
      </c>
      <c r="L5785">
        <v>0</v>
      </c>
      <c r="M5785" t="s">
        <v>5520</v>
      </c>
      <c r="N5785">
        <v>150354.29</v>
      </c>
      <c r="O5785">
        <v>63237.99</v>
      </c>
      <c r="P5785">
        <v>0</v>
      </c>
      <c r="Q5785">
        <v>59042.32</v>
      </c>
      <c r="R5785">
        <v>0</v>
      </c>
      <c r="S5785">
        <v>154549.96</v>
      </c>
    </row>
    <row r="5786" spans="1:19" x14ac:dyDescent="0.35">
      <c r="A5786">
        <v>2024</v>
      </c>
      <c r="B5786" t="s">
        <v>5770</v>
      </c>
      <c r="C5786">
        <v>77</v>
      </c>
      <c r="D5786">
        <v>2</v>
      </c>
      <c r="E5786">
        <v>8</v>
      </c>
      <c r="F5786" t="s">
        <v>254</v>
      </c>
      <c r="G5786" t="s">
        <v>6756</v>
      </c>
      <c r="H5786">
        <v>7</v>
      </c>
      <c r="I5786">
        <v>101008</v>
      </c>
      <c r="J5786">
        <v>1</v>
      </c>
      <c r="K5786" t="s">
        <v>7387</v>
      </c>
      <c r="L5786">
        <v>0</v>
      </c>
      <c r="M5786" t="s">
        <v>5520</v>
      </c>
      <c r="N5786">
        <v>55412.41</v>
      </c>
      <c r="O5786">
        <v>33084.31</v>
      </c>
      <c r="P5786">
        <v>0</v>
      </c>
      <c r="Q5786">
        <v>24991.13</v>
      </c>
      <c r="R5786">
        <v>0</v>
      </c>
      <c r="S5786">
        <v>63505.59</v>
      </c>
    </row>
    <row r="5787" spans="1:19" x14ac:dyDescent="0.35">
      <c r="A5787">
        <v>2024</v>
      </c>
      <c r="B5787" t="s">
        <v>5578</v>
      </c>
      <c r="C5787">
        <v>79</v>
      </c>
      <c r="D5787">
        <v>2</v>
      </c>
      <c r="E5787">
        <v>11</v>
      </c>
      <c r="F5787" t="s">
        <v>125</v>
      </c>
      <c r="G5787" t="s">
        <v>6244</v>
      </c>
      <c r="H5787">
        <v>7</v>
      </c>
      <c r="I5787">
        <v>101008</v>
      </c>
      <c r="J5787">
        <v>1</v>
      </c>
      <c r="K5787" t="s">
        <v>7387</v>
      </c>
      <c r="L5787">
        <v>0</v>
      </c>
      <c r="M5787" t="s">
        <v>5520</v>
      </c>
      <c r="N5787">
        <v>118144.7</v>
      </c>
      <c r="O5787">
        <v>146797.46</v>
      </c>
      <c r="P5787">
        <v>0</v>
      </c>
      <c r="Q5787">
        <v>75757.14</v>
      </c>
      <c r="R5787">
        <v>0</v>
      </c>
      <c r="S5787">
        <v>189185.02</v>
      </c>
    </row>
    <row r="5788" spans="1:19" x14ac:dyDescent="0.35">
      <c r="A5788">
        <v>2024</v>
      </c>
      <c r="B5788" t="s">
        <v>5567</v>
      </c>
      <c r="C5788">
        <v>80</v>
      </c>
      <c r="D5788">
        <v>2</v>
      </c>
      <c r="E5788">
        <v>6</v>
      </c>
      <c r="F5788" t="s">
        <v>822</v>
      </c>
      <c r="G5788" t="s">
        <v>5568</v>
      </c>
      <c r="H5788">
        <v>7</v>
      </c>
      <c r="I5788">
        <v>101008</v>
      </c>
      <c r="J5788">
        <v>101</v>
      </c>
      <c r="K5788" t="s">
        <v>7388</v>
      </c>
      <c r="L5788">
        <v>0</v>
      </c>
      <c r="M5788" t="s">
        <v>5520</v>
      </c>
      <c r="N5788">
        <v>222911.18</v>
      </c>
      <c r="O5788">
        <v>123325.27</v>
      </c>
      <c r="P5788">
        <v>0</v>
      </c>
      <c r="Q5788">
        <v>62771.94</v>
      </c>
      <c r="R5788">
        <v>0</v>
      </c>
      <c r="S5788">
        <v>283464.51</v>
      </c>
    </row>
    <row r="5789" spans="1:19" x14ac:dyDescent="0.35">
      <c r="A5789">
        <v>2024</v>
      </c>
      <c r="B5789" t="s">
        <v>5688</v>
      </c>
      <c r="C5789">
        <v>87</v>
      </c>
      <c r="D5789">
        <v>2</v>
      </c>
      <c r="E5789">
        <v>2</v>
      </c>
      <c r="F5789" t="s">
        <v>845</v>
      </c>
      <c r="G5789" t="s">
        <v>6758</v>
      </c>
      <c r="H5789">
        <v>7</v>
      </c>
      <c r="I5789">
        <v>101008</v>
      </c>
      <c r="J5789">
        <v>101</v>
      </c>
      <c r="K5789" t="s">
        <v>7388</v>
      </c>
      <c r="L5789">
        <v>0</v>
      </c>
      <c r="M5789" t="s">
        <v>5520</v>
      </c>
      <c r="N5789">
        <v>309334.06</v>
      </c>
      <c r="O5789">
        <v>110127.82</v>
      </c>
      <c r="P5789">
        <v>0</v>
      </c>
      <c r="Q5789">
        <v>107668.58</v>
      </c>
      <c r="R5789">
        <v>0</v>
      </c>
      <c r="S5789">
        <v>311793.3</v>
      </c>
    </row>
    <row r="5790" spans="1:19" x14ac:dyDescent="0.35">
      <c r="A5790">
        <v>2024</v>
      </c>
      <c r="B5790" t="s">
        <v>5551</v>
      </c>
      <c r="C5790">
        <v>89</v>
      </c>
      <c r="D5790">
        <v>2</v>
      </c>
      <c r="E5790">
        <v>1</v>
      </c>
      <c r="F5790" t="s">
        <v>852</v>
      </c>
      <c r="G5790" t="s">
        <v>5552</v>
      </c>
      <c r="H5790">
        <v>7</v>
      </c>
      <c r="I5790">
        <v>101008</v>
      </c>
      <c r="J5790">
        <v>1</v>
      </c>
      <c r="K5790" t="s">
        <v>7387</v>
      </c>
      <c r="L5790">
        <v>0</v>
      </c>
      <c r="M5790" t="s">
        <v>5520</v>
      </c>
      <c r="N5790">
        <v>81425.06</v>
      </c>
      <c r="O5790">
        <v>58879.76</v>
      </c>
      <c r="P5790">
        <v>0</v>
      </c>
      <c r="Q5790">
        <v>59520.480000000003</v>
      </c>
      <c r="R5790">
        <v>0</v>
      </c>
      <c r="S5790">
        <v>80784.34</v>
      </c>
    </row>
    <row r="5791" spans="1:19" x14ac:dyDescent="0.35">
      <c r="A5791">
        <v>2024</v>
      </c>
      <c r="B5791" t="s">
        <v>5868</v>
      </c>
      <c r="C5791">
        <v>90</v>
      </c>
      <c r="D5791">
        <v>2</v>
      </c>
      <c r="E5791">
        <v>6</v>
      </c>
      <c r="F5791" t="s">
        <v>480</v>
      </c>
      <c r="G5791" t="s">
        <v>5869</v>
      </c>
      <c r="H5791">
        <v>7</v>
      </c>
      <c r="I5791">
        <v>101008</v>
      </c>
      <c r="J5791">
        <v>1</v>
      </c>
      <c r="K5791" t="s">
        <v>7387</v>
      </c>
      <c r="L5791">
        <v>0</v>
      </c>
      <c r="M5791" t="s">
        <v>5520</v>
      </c>
      <c r="N5791">
        <v>79477.06</v>
      </c>
      <c r="O5791">
        <v>20571.73</v>
      </c>
      <c r="P5791">
        <v>0</v>
      </c>
      <c r="Q5791">
        <v>21979.040000000001</v>
      </c>
      <c r="R5791">
        <v>0</v>
      </c>
      <c r="S5791">
        <v>78069.75</v>
      </c>
    </row>
    <row r="5792" spans="1:19" x14ac:dyDescent="0.35">
      <c r="A5792">
        <v>2024</v>
      </c>
      <c r="B5792" t="s">
        <v>5678</v>
      </c>
      <c r="C5792">
        <v>32</v>
      </c>
      <c r="D5792">
        <v>2</v>
      </c>
      <c r="E5792">
        <v>12</v>
      </c>
      <c r="F5792" t="s">
        <v>125</v>
      </c>
      <c r="G5792" t="s">
        <v>6199</v>
      </c>
      <c r="H5792">
        <v>7</v>
      </c>
      <c r="I5792">
        <v>900006</v>
      </c>
      <c r="J5792">
        <v>18</v>
      </c>
      <c r="K5792" t="s">
        <v>7389</v>
      </c>
      <c r="L5792">
        <v>0</v>
      </c>
      <c r="M5792" t="s">
        <v>5520</v>
      </c>
      <c r="N5792">
        <v>420698.56</v>
      </c>
      <c r="O5792">
        <v>3138319</v>
      </c>
      <c r="P5792">
        <v>0</v>
      </c>
      <c r="Q5792">
        <v>2924196.45</v>
      </c>
      <c r="R5792">
        <v>0</v>
      </c>
      <c r="S5792">
        <v>634821.11</v>
      </c>
    </row>
    <row r="5793" spans="1:19" x14ac:dyDescent="0.35">
      <c r="A5793">
        <v>2024</v>
      </c>
      <c r="B5793" t="s">
        <v>5532</v>
      </c>
      <c r="C5793">
        <v>64</v>
      </c>
      <c r="D5793">
        <v>2</v>
      </c>
      <c r="E5793">
        <v>8</v>
      </c>
      <c r="F5793" t="s">
        <v>767</v>
      </c>
      <c r="G5793" t="s">
        <v>5533</v>
      </c>
      <c r="H5793">
        <v>7</v>
      </c>
      <c r="I5793">
        <v>900007</v>
      </c>
      <c r="J5793">
        <v>184</v>
      </c>
      <c r="K5793" t="s">
        <v>7390</v>
      </c>
      <c r="L5793">
        <v>0</v>
      </c>
      <c r="M5793" t="s">
        <v>5520</v>
      </c>
      <c r="N5793">
        <v>86748.35</v>
      </c>
      <c r="O5793">
        <v>422824.95</v>
      </c>
      <c r="P5793">
        <v>0</v>
      </c>
      <c r="Q5793">
        <v>436025.02</v>
      </c>
      <c r="R5793">
        <v>0</v>
      </c>
      <c r="S5793">
        <v>73548.28</v>
      </c>
    </row>
    <row r="5794" spans="1:19" x14ac:dyDescent="0.35">
      <c r="A5794">
        <v>2024</v>
      </c>
      <c r="B5794" t="s">
        <v>6092</v>
      </c>
      <c r="C5794">
        <v>70</v>
      </c>
      <c r="D5794">
        <v>2</v>
      </c>
      <c r="E5794">
        <v>12</v>
      </c>
      <c r="F5794" t="s">
        <v>125</v>
      </c>
      <c r="G5794" t="s">
        <v>6678</v>
      </c>
      <c r="H5794">
        <v>7</v>
      </c>
      <c r="I5794">
        <v>900001</v>
      </c>
      <c r="J5794">
        <v>4</v>
      </c>
      <c r="K5794" t="s">
        <v>7391</v>
      </c>
      <c r="L5794">
        <v>0</v>
      </c>
      <c r="M5794" t="s">
        <v>5520</v>
      </c>
      <c r="N5794">
        <v>16555.36</v>
      </c>
      <c r="O5794">
        <v>0</v>
      </c>
      <c r="P5794">
        <v>0</v>
      </c>
      <c r="Q5794">
        <v>0</v>
      </c>
      <c r="R5794">
        <v>0</v>
      </c>
      <c r="S5794">
        <v>16555.36</v>
      </c>
    </row>
    <row r="5795" spans="1:19" x14ac:dyDescent="0.35">
      <c r="A5795">
        <v>2024</v>
      </c>
      <c r="B5795" t="s">
        <v>5686</v>
      </c>
      <c r="C5795">
        <v>84</v>
      </c>
      <c r="D5795">
        <v>2</v>
      </c>
      <c r="E5795">
        <v>7</v>
      </c>
      <c r="F5795" t="s">
        <v>787</v>
      </c>
      <c r="G5795" t="s">
        <v>6122</v>
      </c>
      <c r="H5795">
        <v>7</v>
      </c>
      <c r="I5795">
        <v>900001</v>
      </c>
      <c r="J5795">
        <v>5555</v>
      </c>
      <c r="K5795" t="s">
        <v>7392</v>
      </c>
      <c r="L5795">
        <v>0</v>
      </c>
      <c r="M5795" t="s">
        <v>5520</v>
      </c>
      <c r="N5795">
        <v>69891.72</v>
      </c>
      <c r="O5795">
        <v>149015.57</v>
      </c>
      <c r="P5795">
        <v>0</v>
      </c>
      <c r="Q5795">
        <v>138000</v>
      </c>
      <c r="R5795">
        <v>0</v>
      </c>
      <c r="S5795">
        <v>80907.289999999994</v>
      </c>
    </row>
    <row r="5796" spans="1:19" x14ac:dyDescent="0.35">
      <c r="A5796">
        <v>2024</v>
      </c>
      <c r="B5796" t="s">
        <v>5767</v>
      </c>
      <c r="C5796">
        <v>56</v>
      </c>
      <c r="D5796">
        <v>2</v>
      </c>
      <c r="E5796">
        <v>1</v>
      </c>
      <c r="F5796" t="s">
        <v>745</v>
      </c>
      <c r="G5796" t="s">
        <v>6065</v>
      </c>
      <c r="H5796">
        <v>7</v>
      </c>
      <c r="I5796">
        <v>950450</v>
      </c>
      <c r="J5796">
        <v>8</v>
      </c>
      <c r="K5796" t="s">
        <v>7393</v>
      </c>
      <c r="L5796">
        <v>0</v>
      </c>
      <c r="M5796" t="s">
        <v>5520</v>
      </c>
      <c r="N5796">
        <v>337.69</v>
      </c>
      <c r="O5796">
        <v>0</v>
      </c>
      <c r="P5796">
        <v>0</v>
      </c>
      <c r="Q5796">
        <v>0</v>
      </c>
      <c r="R5796">
        <v>0</v>
      </c>
      <c r="S5796">
        <v>337.69</v>
      </c>
    </row>
    <row r="5797" spans="1:19" x14ac:dyDescent="0.35">
      <c r="A5797">
        <v>2024</v>
      </c>
      <c r="B5797" t="s">
        <v>5868</v>
      </c>
      <c r="C5797">
        <v>90</v>
      </c>
      <c r="D5797">
        <v>2</v>
      </c>
      <c r="E5797">
        <v>7</v>
      </c>
      <c r="F5797" t="s">
        <v>856</v>
      </c>
      <c r="G5797" t="s">
        <v>6255</v>
      </c>
      <c r="H5797">
        <v>7</v>
      </c>
      <c r="I5797">
        <v>102056</v>
      </c>
      <c r="J5797">
        <v>6</v>
      </c>
      <c r="K5797" t="s">
        <v>7394</v>
      </c>
      <c r="L5797">
        <v>0</v>
      </c>
      <c r="M5797" t="s">
        <v>5520</v>
      </c>
      <c r="N5797">
        <v>0</v>
      </c>
      <c r="O5797">
        <v>1</v>
      </c>
      <c r="P5797">
        <v>0</v>
      </c>
      <c r="Q5797">
        <v>1</v>
      </c>
      <c r="R5797">
        <v>0</v>
      </c>
      <c r="S5797">
        <v>0</v>
      </c>
    </row>
    <row r="5798" spans="1:19" x14ac:dyDescent="0.35">
      <c r="A5798">
        <v>2024</v>
      </c>
      <c r="B5798" t="s">
        <v>5717</v>
      </c>
      <c r="C5798">
        <v>45</v>
      </c>
      <c r="D5798">
        <v>2</v>
      </c>
      <c r="E5798">
        <v>8</v>
      </c>
      <c r="F5798" t="s">
        <v>530</v>
      </c>
      <c r="G5798" t="s">
        <v>6345</v>
      </c>
      <c r="H5798">
        <v>7</v>
      </c>
      <c r="I5798">
        <v>900003</v>
      </c>
      <c r="J5798">
        <v>3307</v>
      </c>
      <c r="K5798" t="s">
        <v>7395</v>
      </c>
      <c r="L5798">
        <v>0</v>
      </c>
      <c r="M5798" t="s">
        <v>5520</v>
      </c>
      <c r="N5798">
        <v>413898.72</v>
      </c>
      <c r="O5798">
        <v>434212.5</v>
      </c>
      <c r="P5798">
        <v>0</v>
      </c>
      <c r="Q5798">
        <v>536927.05000000005</v>
      </c>
      <c r="R5798">
        <v>0</v>
      </c>
      <c r="S5798">
        <v>311184.17</v>
      </c>
    </row>
    <row r="5799" spans="1:19" x14ac:dyDescent="0.35">
      <c r="A5799">
        <v>2024</v>
      </c>
      <c r="B5799" t="s">
        <v>5634</v>
      </c>
      <c r="C5799">
        <v>55</v>
      </c>
      <c r="D5799">
        <v>2</v>
      </c>
      <c r="E5799">
        <v>14</v>
      </c>
      <c r="F5799" t="s">
        <v>125</v>
      </c>
      <c r="G5799" t="s">
        <v>5640</v>
      </c>
      <c r="H5799">
        <v>7</v>
      </c>
      <c r="I5799">
        <v>102086</v>
      </c>
      <c r="J5799">
        <v>81</v>
      </c>
      <c r="K5799" t="s">
        <v>7396</v>
      </c>
      <c r="L5799">
        <v>0</v>
      </c>
      <c r="M5799" t="s">
        <v>5520</v>
      </c>
      <c r="N5799">
        <v>64565.45</v>
      </c>
      <c r="O5799">
        <v>58854.65</v>
      </c>
      <c r="P5799">
        <v>0</v>
      </c>
      <c r="Q5799">
        <v>75152.84</v>
      </c>
      <c r="R5799">
        <v>0</v>
      </c>
      <c r="S5799">
        <v>48267.26</v>
      </c>
    </row>
    <row r="5800" spans="1:19" x14ac:dyDescent="0.35">
      <c r="A5800">
        <v>2024</v>
      </c>
      <c r="B5800" t="s">
        <v>5717</v>
      </c>
      <c r="C5800">
        <v>45</v>
      </c>
      <c r="D5800">
        <v>2</v>
      </c>
      <c r="E5800">
        <v>7</v>
      </c>
      <c r="F5800" t="s">
        <v>703</v>
      </c>
      <c r="G5800" t="s">
        <v>5739</v>
      </c>
      <c r="H5800">
        <v>7</v>
      </c>
      <c r="I5800">
        <v>900007</v>
      </c>
      <c r="J5800">
        <v>107</v>
      </c>
      <c r="K5800" t="s">
        <v>7397</v>
      </c>
      <c r="L5800">
        <v>0</v>
      </c>
      <c r="M5800" t="s">
        <v>5520</v>
      </c>
      <c r="N5800">
        <v>140737.12</v>
      </c>
      <c r="O5800">
        <v>414045</v>
      </c>
      <c r="P5800">
        <v>0</v>
      </c>
      <c r="Q5800">
        <v>463748.34</v>
      </c>
      <c r="R5800">
        <v>0</v>
      </c>
      <c r="S5800">
        <v>91033.78</v>
      </c>
    </row>
    <row r="5801" spans="1:19" x14ac:dyDescent="0.35">
      <c r="A5801">
        <v>2024</v>
      </c>
      <c r="B5801" t="s">
        <v>5600</v>
      </c>
      <c r="C5801">
        <v>29</v>
      </c>
      <c r="D5801">
        <v>2</v>
      </c>
      <c r="E5801">
        <v>6</v>
      </c>
      <c r="F5801" t="s">
        <v>619</v>
      </c>
      <c r="G5801" t="s">
        <v>5655</v>
      </c>
      <c r="H5801">
        <v>7</v>
      </c>
      <c r="I5801">
        <v>900003</v>
      </c>
      <c r="J5801">
        <v>9777</v>
      </c>
      <c r="K5801" t="s">
        <v>7398</v>
      </c>
      <c r="L5801">
        <v>0</v>
      </c>
      <c r="M5801" t="s">
        <v>5520</v>
      </c>
      <c r="N5801">
        <v>2514.54</v>
      </c>
      <c r="O5801">
        <v>9988.2900000000009</v>
      </c>
      <c r="P5801">
        <v>0</v>
      </c>
      <c r="Q5801">
        <v>7366.7</v>
      </c>
      <c r="R5801">
        <v>0</v>
      </c>
      <c r="S5801">
        <v>5136.13</v>
      </c>
    </row>
    <row r="5802" spans="1:19" x14ac:dyDescent="0.35">
      <c r="A5802">
        <v>2024</v>
      </c>
      <c r="B5802" t="s">
        <v>5558</v>
      </c>
      <c r="C5802">
        <v>42</v>
      </c>
      <c r="D5802">
        <v>2</v>
      </c>
      <c r="E5802">
        <v>10</v>
      </c>
      <c r="F5802" t="s">
        <v>687</v>
      </c>
      <c r="G5802" t="s">
        <v>6206</v>
      </c>
      <c r="H5802">
        <v>7</v>
      </c>
      <c r="I5802">
        <v>900004</v>
      </c>
      <c r="J5802">
        <v>6100</v>
      </c>
      <c r="K5802" t="s">
        <v>7399</v>
      </c>
      <c r="L5802">
        <v>0</v>
      </c>
      <c r="M5802" t="s">
        <v>5520</v>
      </c>
      <c r="N5802">
        <v>204752.94</v>
      </c>
      <c r="O5802">
        <v>91941.48</v>
      </c>
      <c r="P5802">
        <v>0</v>
      </c>
      <c r="Q5802">
        <v>0</v>
      </c>
      <c r="R5802">
        <v>0</v>
      </c>
      <c r="S5802">
        <v>296694.42</v>
      </c>
    </row>
    <row r="5803" spans="1:19" x14ac:dyDescent="0.35">
      <c r="A5803">
        <v>2024</v>
      </c>
      <c r="B5803" t="s">
        <v>5523</v>
      </c>
      <c r="C5803">
        <v>2</v>
      </c>
      <c r="D5803">
        <v>2</v>
      </c>
      <c r="E5803">
        <v>20</v>
      </c>
      <c r="F5803" t="s">
        <v>351</v>
      </c>
      <c r="G5803" t="s">
        <v>5536</v>
      </c>
      <c r="H5803">
        <v>7</v>
      </c>
      <c r="I5803">
        <v>900020</v>
      </c>
      <c r="J5803">
        <v>126</v>
      </c>
      <c r="K5803" t="s">
        <v>7400</v>
      </c>
      <c r="L5803">
        <v>0</v>
      </c>
      <c r="M5803" t="s">
        <v>5520</v>
      </c>
      <c r="N5803">
        <v>0</v>
      </c>
      <c r="O5803">
        <v>426535.6</v>
      </c>
      <c r="P5803">
        <v>0</v>
      </c>
      <c r="Q5803">
        <v>0</v>
      </c>
      <c r="R5803">
        <v>0</v>
      </c>
      <c r="S5803">
        <v>426535.6</v>
      </c>
    </row>
    <row r="5804" spans="1:19" x14ac:dyDescent="0.35">
      <c r="A5804">
        <v>2024</v>
      </c>
      <c r="B5804" t="s">
        <v>5523</v>
      </c>
      <c r="C5804">
        <v>2</v>
      </c>
      <c r="D5804">
        <v>2</v>
      </c>
      <c r="E5804">
        <v>20</v>
      </c>
      <c r="F5804" t="s">
        <v>351</v>
      </c>
      <c r="G5804" t="s">
        <v>5536</v>
      </c>
      <c r="H5804">
        <v>7</v>
      </c>
      <c r="I5804">
        <v>900021</v>
      </c>
      <c r="J5804">
        <v>127</v>
      </c>
      <c r="K5804" t="s">
        <v>7401</v>
      </c>
      <c r="L5804">
        <v>0</v>
      </c>
      <c r="M5804" t="s">
        <v>5520</v>
      </c>
      <c r="N5804">
        <v>0</v>
      </c>
      <c r="O5804">
        <v>540441.68999999994</v>
      </c>
      <c r="P5804">
        <v>0</v>
      </c>
      <c r="Q5804">
        <v>0</v>
      </c>
      <c r="R5804">
        <v>0</v>
      </c>
      <c r="S5804">
        <v>540441.68999999994</v>
      </c>
    </row>
    <row r="5805" spans="1:19" x14ac:dyDescent="0.35">
      <c r="A5805">
        <v>2024</v>
      </c>
      <c r="B5805" t="s">
        <v>5523</v>
      </c>
      <c r="C5805">
        <v>2</v>
      </c>
      <c r="D5805">
        <v>2</v>
      </c>
      <c r="E5805">
        <v>20</v>
      </c>
      <c r="F5805" t="s">
        <v>351</v>
      </c>
      <c r="G5805" t="s">
        <v>5536</v>
      </c>
      <c r="H5805">
        <v>7</v>
      </c>
      <c r="I5805">
        <v>900019</v>
      </c>
      <c r="J5805">
        <v>125</v>
      </c>
      <c r="K5805" t="s">
        <v>7402</v>
      </c>
      <c r="L5805">
        <v>0</v>
      </c>
      <c r="M5805" t="s">
        <v>5520</v>
      </c>
      <c r="N5805">
        <v>0</v>
      </c>
      <c r="O5805">
        <v>3734537.58</v>
      </c>
      <c r="P5805">
        <v>0</v>
      </c>
      <c r="Q5805">
        <v>3734537.58</v>
      </c>
      <c r="R5805">
        <v>0</v>
      </c>
      <c r="S5805">
        <v>0</v>
      </c>
    </row>
    <row r="5806" spans="1:19" x14ac:dyDescent="0.35">
      <c r="A5806">
        <v>2024</v>
      </c>
      <c r="B5806" t="s">
        <v>5523</v>
      </c>
      <c r="C5806">
        <v>2</v>
      </c>
      <c r="D5806">
        <v>2</v>
      </c>
      <c r="E5806">
        <v>20</v>
      </c>
      <c r="F5806" t="s">
        <v>351</v>
      </c>
      <c r="G5806" t="s">
        <v>5536</v>
      </c>
      <c r="H5806">
        <v>7</v>
      </c>
      <c r="I5806">
        <v>900018</v>
      </c>
      <c r="J5806">
        <v>124</v>
      </c>
      <c r="K5806" t="s">
        <v>7403</v>
      </c>
      <c r="L5806">
        <v>0</v>
      </c>
      <c r="M5806" t="s">
        <v>5520</v>
      </c>
      <c r="N5806">
        <v>0</v>
      </c>
      <c r="O5806">
        <v>1017145.92</v>
      </c>
      <c r="P5806">
        <v>0</v>
      </c>
      <c r="Q5806">
        <v>1017145.92</v>
      </c>
      <c r="R5806">
        <v>0</v>
      </c>
      <c r="S5806">
        <v>0</v>
      </c>
    </row>
    <row r="5807" spans="1:19" x14ac:dyDescent="0.35">
      <c r="A5807">
        <v>2024</v>
      </c>
      <c r="B5807" t="s">
        <v>6304</v>
      </c>
      <c r="C5807">
        <v>13</v>
      </c>
      <c r="D5807">
        <v>2</v>
      </c>
      <c r="E5807">
        <v>6</v>
      </c>
      <c r="F5807" t="s">
        <v>533</v>
      </c>
      <c r="G5807" t="s">
        <v>6379</v>
      </c>
      <c r="H5807">
        <v>7</v>
      </c>
      <c r="I5807">
        <v>900002</v>
      </c>
      <c r="J5807">
        <v>200</v>
      </c>
      <c r="K5807" t="s">
        <v>7404</v>
      </c>
      <c r="L5807">
        <v>0</v>
      </c>
      <c r="M5807" t="s">
        <v>5520</v>
      </c>
      <c r="N5807">
        <v>184.7</v>
      </c>
      <c r="O5807">
        <v>0</v>
      </c>
      <c r="P5807">
        <v>0</v>
      </c>
      <c r="Q5807">
        <v>85</v>
      </c>
      <c r="R5807">
        <v>0</v>
      </c>
      <c r="S5807">
        <v>99.7</v>
      </c>
    </row>
    <row r="5808" spans="1:19" x14ac:dyDescent="0.35">
      <c r="A5808">
        <v>2024</v>
      </c>
      <c r="B5808" t="s">
        <v>5564</v>
      </c>
      <c r="C5808">
        <v>48</v>
      </c>
      <c r="D5808">
        <v>2</v>
      </c>
      <c r="E5808">
        <v>3</v>
      </c>
      <c r="F5808" t="s">
        <v>500</v>
      </c>
      <c r="G5808" t="s">
        <v>5853</v>
      </c>
      <c r="H5808">
        <v>7</v>
      </c>
      <c r="I5808">
        <v>102086</v>
      </c>
      <c r="J5808">
        <v>840</v>
      </c>
      <c r="K5808" t="s">
        <v>7405</v>
      </c>
      <c r="L5808">
        <v>0</v>
      </c>
      <c r="M5808" t="s">
        <v>5520</v>
      </c>
      <c r="N5808">
        <v>15468.53</v>
      </c>
      <c r="O5808">
        <v>0</v>
      </c>
      <c r="P5808">
        <v>0</v>
      </c>
      <c r="Q5808">
        <v>850</v>
      </c>
      <c r="R5808">
        <v>0</v>
      </c>
      <c r="S5808">
        <v>14618.53</v>
      </c>
    </row>
    <row r="5809" spans="1:19" x14ac:dyDescent="0.35">
      <c r="A5809">
        <v>2024</v>
      </c>
      <c r="B5809" t="s">
        <v>5564</v>
      </c>
      <c r="C5809">
        <v>48</v>
      </c>
      <c r="D5809">
        <v>2</v>
      </c>
      <c r="E5809">
        <v>4</v>
      </c>
      <c r="F5809" t="s">
        <v>723</v>
      </c>
      <c r="G5809" t="s">
        <v>5855</v>
      </c>
      <c r="H5809">
        <v>7</v>
      </c>
      <c r="I5809">
        <v>102086</v>
      </c>
      <c r="J5809">
        <v>840</v>
      </c>
      <c r="K5809" t="s">
        <v>7405</v>
      </c>
      <c r="L5809">
        <v>0</v>
      </c>
      <c r="M5809" t="s">
        <v>5520</v>
      </c>
      <c r="N5809">
        <v>13189.37</v>
      </c>
      <c r="O5809">
        <v>0</v>
      </c>
      <c r="P5809">
        <v>0</v>
      </c>
      <c r="Q5809">
        <v>0</v>
      </c>
      <c r="R5809">
        <v>0</v>
      </c>
      <c r="S5809">
        <v>13189.37</v>
      </c>
    </row>
    <row r="5810" spans="1:19" x14ac:dyDescent="0.35">
      <c r="A5810">
        <v>2024</v>
      </c>
      <c r="B5810" t="s">
        <v>5564</v>
      </c>
      <c r="C5810">
        <v>48</v>
      </c>
      <c r="D5810">
        <v>2</v>
      </c>
      <c r="E5810">
        <v>5</v>
      </c>
      <c r="F5810" t="s">
        <v>618</v>
      </c>
      <c r="G5810" t="s">
        <v>6462</v>
      </c>
      <c r="H5810">
        <v>7</v>
      </c>
      <c r="I5810">
        <v>102086</v>
      </c>
      <c r="J5810">
        <v>840</v>
      </c>
      <c r="K5810" t="s">
        <v>7405</v>
      </c>
      <c r="L5810">
        <v>0</v>
      </c>
      <c r="M5810" t="s">
        <v>5520</v>
      </c>
      <c r="N5810">
        <v>43544.47</v>
      </c>
      <c r="O5810">
        <v>13073.5</v>
      </c>
      <c r="P5810">
        <v>0</v>
      </c>
      <c r="Q5810">
        <v>27663.18</v>
      </c>
      <c r="R5810">
        <v>0</v>
      </c>
      <c r="S5810">
        <v>28954.79</v>
      </c>
    </row>
    <row r="5811" spans="1:19" x14ac:dyDescent="0.35">
      <c r="A5811">
        <v>2024</v>
      </c>
      <c r="B5811" t="s">
        <v>5564</v>
      </c>
      <c r="C5811">
        <v>48</v>
      </c>
      <c r="D5811">
        <v>2</v>
      </c>
      <c r="E5811">
        <v>14</v>
      </c>
      <c r="F5811" t="s">
        <v>455</v>
      </c>
      <c r="G5811" t="s">
        <v>5856</v>
      </c>
      <c r="H5811">
        <v>7</v>
      </c>
      <c r="I5811">
        <v>102086</v>
      </c>
      <c r="J5811">
        <v>840</v>
      </c>
      <c r="K5811" t="s">
        <v>7405</v>
      </c>
      <c r="L5811">
        <v>0</v>
      </c>
      <c r="M5811" t="s">
        <v>5520</v>
      </c>
      <c r="N5811">
        <v>31628.02</v>
      </c>
      <c r="O5811">
        <v>10404.030000000001</v>
      </c>
      <c r="P5811">
        <v>0</v>
      </c>
      <c r="Q5811">
        <v>6734.64</v>
      </c>
      <c r="R5811">
        <v>0</v>
      </c>
      <c r="S5811">
        <v>35297.410000000003</v>
      </c>
    </row>
    <row r="5812" spans="1:19" x14ac:dyDescent="0.35">
      <c r="A5812">
        <v>2024</v>
      </c>
      <c r="B5812" t="s">
        <v>5545</v>
      </c>
      <c r="C5812">
        <v>52</v>
      </c>
      <c r="D5812">
        <v>2</v>
      </c>
      <c r="E5812">
        <v>12</v>
      </c>
      <c r="F5812" t="s">
        <v>412</v>
      </c>
      <c r="G5812" t="s">
        <v>5857</v>
      </c>
      <c r="H5812">
        <v>7</v>
      </c>
      <c r="I5812">
        <v>102086</v>
      </c>
      <c r="J5812">
        <v>840</v>
      </c>
      <c r="K5812" t="s">
        <v>7405</v>
      </c>
      <c r="L5812">
        <v>0</v>
      </c>
      <c r="M5812" t="s">
        <v>5520</v>
      </c>
      <c r="N5812">
        <v>16597.47</v>
      </c>
      <c r="O5812">
        <v>9395.18</v>
      </c>
      <c r="P5812">
        <v>0</v>
      </c>
      <c r="Q5812">
        <v>2388.52</v>
      </c>
      <c r="R5812">
        <v>0</v>
      </c>
      <c r="S5812">
        <v>23604.13</v>
      </c>
    </row>
    <row r="5813" spans="1:19" x14ac:dyDescent="0.35">
      <c r="A5813">
        <v>2024</v>
      </c>
      <c r="B5813" t="s">
        <v>5798</v>
      </c>
      <c r="C5813">
        <v>10</v>
      </c>
      <c r="D5813">
        <v>2</v>
      </c>
      <c r="E5813">
        <v>6</v>
      </c>
      <c r="F5813" t="s">
        <v>515</v>
      </c>
      <c r="G5813" t="s">
        <v>6847</v>
      </c>
      <c r="H5813">
        <v>7</v>
      </c>
      <c r="I5813">
        <v>102086</v>
      </c>
      <c r="J5813">
        <v>840</v>
      </c>
      <c r="K5813" t="s">
        <v>7406</v>
      </c>
      <c r="L5813">
        <v>0</v>
      </c>
      <c r="M5813" t="s">
        <v>5520</v>
      </c>
      <c r="N5813">
        <v>5197.58</v>
      </c>
      <c r="O5813">
        <v>6169.7</v>
      </c>
      <c r="P5813">
        <v>0</v>
      </c>
      <c r="Q5813">
        <v>1490</v>
      </c>
      <c r="R5813">
        <v>0</v>
      </c>
      <c r="S5813">
        <v>9877.2800000000007</v>
      </c>
    </row>
    <row r="5814" spans="1:19" x14ac:dyDescent="0.35">
      <c r="A5814">
        <v>2024</v>
      </c>
      <c r="B5814" t="s">
        <v>5578</v>
      </c>
      <c r="C5814">
        <v>79</v>
      </c>
      <c r="D5814">
        <v>2</v>
      </c>
      <c r="E5814">
        <v>3</v>
      </c>
      <c r="F5814" t="s">
        <v>818</v>
      </c>
      <c r="G5814" t="s">
        <v>5750</v>
      </c>
      <c r="H5814">
        <v>7</v>
      </c>
      <c r="I5814">
        <v>102087</v>
      </c>
      <c r="J5814">
        <v>1111</v>
      </c>
      <c r="K5814" t="s">
        <v>7407</v>
      </c>
      <c r="L5814">
        <v>0</v>
      </c>
      <c r="M5814" t="s">
        <v>5520</v>
      </c>
      <c r="N5814">
        <v>516058.98</v>
      </c>
      <c r="O5814">
        <v>123322.32</v>
      </c>
      <c r="P5814">
        <v>0</v>
      </c>
      <c r="Q5814">
        <v>64644.6</v>
      </c>
      <c r="R5814">
        <v>0</v>
      </c>
      <c r="S5814">
        <v>574736.69999999995</v>
      </c>
    </row>
    <row r="5815" spans="1:19" x14ac:dyDescent="0.35">
      <c r="A5815">
        <v>2024</v>
      </c>
      <c r="B5815" t="s">
        <v>5763</v>
      </c>
      <c r="C5815">
        <v>18</v>
      </c>
      <c r="D5815">
        <v>2</v>
      </c>
      <c r="E5815">
        <v>6</v>
      </c>
      <c r="F5815" t="s">
        <v>262</v>
      </c>
      <c r="G5815" t="s">
        <v>6183</v>
      </c>
      <c r="H5815">
        <v>7</v>
      </c>
      <c r="I5815">
        <v>102086</v>
      </c>
      <c r="J5815">
        <v>840</v>
      </c>
      <c r="K5815" t="s">
        <v>7408</v>
      </c>
      <c r="L5815">
        <v>0</v>
      </c>
      <c r="M5815" t="s">
        <v>5520</v>
      </c>
      <c r="N5815">
        <v>34288.85</v>
      </c>
      <c r="O5815">
        <v>6042.19</v>
      </c>
      <c r="P5815">
        <v>0</v>
      </c>
      <c r="Q5815">
        <v>15069.42</v>
      </c>
      <c r="R5815">
        <v>0</v>
      </c>
      <c r="S5815">
        <v>25261.62</v>
      </c>
    </row>
    <row r="5816" spans="1:19" x14ac:dyDescent="0.35">
      <c r="A5816">
        <v>2024</v>
      </c>
      <c r="B5816" t="s">
        <v>5572</v>
      </c>
      <c r="C5816">
        <v>46</v>
      </c>
      <c r="D5816">
        <v>2</v>
      </c>
      <c r="E5816">
        <v>17</v>
      </c>
      <c r="F5816" t="s">
        <v>336</v>
      </c>
      <c r="G5816" t="s">
        <v>5573</v>
      </c>
      <c r="H5816">
        <v>7</v>
      </c>
      <c r="I5816">
        <v>900003</v>
      </c>
      <c r="J5816">
        <v>10</v>
      </c>
      <c r="K5816" t="s">
        <v>7409</v>
      </c>
      <c r="L5816">
        <v>0</v>
      </c>
      <c r="M5816" t="s">
        <v>5520</v>
      </c>
      <c r="N5816">
        <v>1040.5899999999999</v>
      </c>
      <c r="O5816">
        <v>0</v>
      </c>
      <c r="P5816">
        <v>0</v>
      </c>
      <c r="Q5816">
        <v>150</v>
      </c>
      <c r="R5816">
        <v>0</v>
      </c>
      <c r="S5816">
        <v>890.59</v>
      </c>
    </row>
    <row r="5817" spans="1:19" x14ac:dyDescent="0.35">
      <c r="A5817">
        <v>2024</v>
      </c>
      <c r="B5817" t="s">
        <v>5712</v>
      </c>
      <c r="C5817">
        <v>28</v>
      </c>
      <c r="D5817">
        <v>2</v>
      </c>
      <c r="E5817">
        <v>9</v>
      </c>
      <c r="F5817" t="s">
        <v>412</v>
      </c>
      <c r="G5817" t="s">
        <v>5970</v>
      </c>
      <c r="H5817">
        <v>7</v>
      </c>
      <c r="I5817">
        <v>900001</v>
      </c>
      <c r="J5817">
        <v>105</v>
      </c>
      <c r="K5817" t="s">
        <v>7410</v>
      </c>
      <c r="L5817">
        <v>0</v>
      </c>
      <c r="M5817" t="s">
        <v>5520</v>
      </c>
      <c r="N5817">
        <v>-100</v>
      </c>
      <c r="O5817">
        <v>0</v>
      </c>
      <c r="P5817">
        <v>0</v>
      </c>
      <c r="Q5817">
        <v>0</v>
      </c>
      <c r="R5817">
        <v>0</v>
      </c>
      <c r="S5817">
        <v>-100</v>
      </c>
    </row>
    <row r="5818" spans="1:19" x14ac:dyDescent="0.35">
      <c r="A5818">
        <v>2024</v>
      </c>
      <c r="B5818" t="s">
        <v>5770</v>
      </c>
      <c r="C5818">
        <v>77</v>
      </c>
      <c r="D5818">
        <v>2</v>
      </c>
      <c r="E5818">
        <v>1</v>
      </c>
      <c r="F5818" t="s">
        <v>521</v>
      </c>
      <c r="G5818" t="s">
        <v>7095</v>
      </c>
      <c r="H5818">
        <v>7</v>
      </c>
      <c r="I5818">
        <v>104087</v>
      </c>
      <c r="J5818">
        <v>524</v>
      </c>
      <c r="K5818" t="s">
        <v>7411</v>
      </c>
      <c r="L5818">
        <v>0</v>
      </c>
      <c r="M5818" t="s">
        <v>5520</v>
      </c>
      <c r="N5818">
        <v>1426.36</v>
      </c>
      <c r="O5818">
        <v>39978.300000000003</v>
      </c>
      <c r="P5818">
        <v>0</v>
      </c>
      <c r="Q5818">
        <v>38000</v>
      </c>
      <c r="R5818">
        <v>0</v>
      </c>
      <c r="S5818">
        <v>3404.66</v>
      </c>
    </row>
    <row r="5819" spans="1:19" x14ac:dyDescent="0.35">
      <c r="A5819">
        <v>2024</v>
      </c>
      <c r="B5819" t="s">
        <v>5770</v>
      </c>
      <c r="C5819">
        <v>77</v>
      </c>
      <c r="D5819">
        <v>2</v>
      </c>
      <c r="E5819">
        <v>1</v>
      </c>
      <c r="F5819" t="s">
        <v>521</v>
      </c>
      <c r="G5819" t="s">
        <v>7095</v>
      </c>
      <c r="H5819">
        <v>7</v>
      </c>
      <c r="I5819">
        <v>102552</v>
      </c>
      <c r="J5819">
        <v>427</v>
      </c>
      <c r="K5819" t="s">
        <v>7412</v>
      </c>
      <c r="L5819">
        <v>0</v>
      </c>
      <c r="M5819" t="s">
        <v>5520</v>
      </c>
      <c r="N5819">
        <v>132968.20000000001</v>
      </c>
      <c r="O5819">
        <v>166809.64000000001</v>
      </c>
      <c r="P5819">
        <v>0</v>
      </c>
      <c r="Q5819">
        <v>212856.37</v>
      </c>
      <c r="R5819">
        <v>0</v>
      </c>
      <c r="S5819">
        <v>86921.47</v>
      </c>
    </row>
    <row r="5820" spans="1:19" x14ac:dyDescent="0.35">
      <c r="A5820">
        <v>2024</v>
      </c>
      <c r="B5820" t="s">
        <v>5820</v>
      </c>
      <c r="C5820">
        <v>53</v>
      </c>
      <c r="D5820">
        <v>2</v>
      </c>
      <c r="E5820">
        <v>2</v>
      </c>
      <c r="F5820" t="s">
        <v>573</v>
      </c>
      <c r="G5820" t="s">
        <v>5821</v>
      </c>
      <c r="H5820">
        <v>7</v>
      </c>
      <c r="I5820">
        <v>900004</v>
      </c>
      <c r="J5820">
        <v>5504</v>
      </c>
      <c r="K5820" t="s">
        <v>7413</v>
      </c>
      <c r="L5820">
        <v>0</v>
      </c>
      <c r="M5820" t="s">
        <v>5520</v>
      </c>
      <c r="N5820">
        <v>3378.7</v>
      </c>
      <c r="O5820">
        <v>0</v>
      </c>
      <c r="P5820">
        <v>0</v>
      </c>
      <c r="Q5820">
        <v>0</v>
      </c>
      <c r="R5820">
        <v>0</v>
      </c>
      <c r="S5820">
        <v>3378.7</v>
      </c>
    </row>
    <row r="5821" spans="1:19" x14ac:dyDescent="0.35">
      <c r="A5821">
        <v>2024</v>
      </c>
      <c r="B5821" t="s">
        <v>5523</v>
      </c>
      <c r="C5821">
        <v>2</v>
      </c>
      <c r="D5821">
        <v>2</v>
      </c>
      <c r="E5821">
        <v>2</v>
      </c>
      <c r="F5821" t="s">
        <v>291</v>
      </c>
      <c r="G5821" t="s">
        <v>5805</v>
      </c>
      <c r="H5821">
        <v>7</v>
      </c>
      <c r="I5821">
        <v>900004</v>
      </c>
      <c r="J5821">
        <v>112</v>
      </c>
      <c r="K5821" t="s">
        <v>7414</v>
      </c>
      <c r="L5821">
        <v>0</v>
      </c>
      <c r="M5821" t="s">
        <v>5520</v>
      </c>
      <c r="N5821">
        <v>791.02</v>
      </c>
      <c r="O5821">
        <v>0</v>
      </c>
      <c r="P5821">
        <v>0</v>
      </c>
      <c r="Q5821">
        <v>0</v>
      </c>
      <c r="R5821">
        <v>0</v>
      </c>
      <c r="S5821">
        <v>791.02</v>
      </c>
    </row>
    <row r="5822" spans="1:19" x14ac:dyDescent="0.35">
      <c r="A5822">
        <v>2024</v>
      </c>
      <c r="B5822" t="s">
        <v>5778</v>
      </c>
      <c r="C5822">
        <v>63</v>
      </c>
      <c r="D5822">
        <v>2</v>
      </c>
      <c r="E5822">
        <v>9</v>
      </c>
      <c r="F5822" t="s">
        <v>125</v>
      </c>
      <c r="G5822" t="s">
        <v>7340</v>
      </c>
      <c r="H5822">
        <v>7</v>
      </c>
      <c r="I5822">
        <v>101008</v>
      </c>
      <c r="J5822">
        <v>1</v>
      </c>
      <c r="K5822" t="s">
        <v>7415</v>
      </c>
      <c r="L5822">
        <v>0</v>
      </c>
      <c r="M5822" t="s">
        <v>5520</v>
      </c>
      <c r="N5822">
        <v>262126.37</v>
      </c>
      <c r="O5822">
        <v>97774.62</v>
      </c>
      <c r="P5822">
        <v>0</v>
      </c>
      <c r="Q5822">
        <v>69969.17</v>
      </c>
      <c r="R5822">
        <v>0</v>
      </c>
      <c r="S5822">
        <v>289931.82</v>
      </c>
    </row>
    <row r="5823" spans="1:19" x14ac:dyDescent="0.35">
      <c r="A5823">
        <v>2024</v>
      </c>
      <c r="B5823" t="s">
        <v>5551</v>
      </c>
      <c r="C5823">
        <v>89</v>
      </c>
      <c r="D5823">
        <v>2</v>
      </c>
      <c r="E5823">
        <v>1</v>
      </c>
      <c r="F5823" t="s">
        <v>852</v>
      </c>
      <c r="G5823" t="s">
        <v>5552</v>
      </c>
      <c r="H5823">
        <v>7</v>
      </c>
      <c r="I5823">
        <v>960632</v>
      </c>
      <c r="J5823">
        <v>20</v>
      </c>
      <c r="K5823" t="s">
        <v>7416</v>
      </c>
      <c r="L5823">
        <v>0</v>
      </c>
      <c r="M5823" t="s">
        <v>5520</v>
      </c>
      <c r="N5823">
        <v>100</v>
      </c>
      <c r="O5823">
        <v>274</v>
      </c>
      <c r="P5823">
        <v>0</v>
      </c>
      <c r="Q5823">
        <v>0</v>
      </c>
      <c r="R5823">
        <v>0</v>
      </c>
      <c r="S5823">
        <v>374</v>
      </c>
    </row>
    <row r="5824" spans="1:19" x14ac:dyDescent="0.35">
      <c r="A5824">
        <v>2024</v>
      </c>
      <c r="B5824" t="s">
        <v>5600</v>
      </c>
      <c r="C5824">
        <v>29</v>
      </c>
      <c r="D5824">
        <v>2</v>
      </c>
      <c r="E5824">
        <v>2</v>
      </c>
      <c r="F5824" t="s">
        <v>354</v>
      </c>
      <c r="G5824" t="s">
        <v>5651</v>
      </c>
      <c r="H5824">
        <v>7</v>
      </c>
      <c r="I5824">
        <v>900004</v>
      </c>
      <c r="J5824">
        <v>472</v>
      </c>
      <c r="K5824" t="s">
        <v>7417</v>
      </c>
      <c r="L5824">
        <v>0</v>
      </c>
      <c r="M5824" t="s">
        <v>5520</v>
      </c>
      <c r="N5824">
        <v>59925.61</v>
      </c>
      <c r="O5824">
        <v>634.79999999999995</v>
      </c>
      <c r="P5824">
        <v>0</v>
      </c>
      <c r="Q5824">
        <v>60319.25</v>
      </c>
      <c r="R5824">
        <v>0</v>
      </c>
      <c r="S5824">
        <v>241.16</v>
      </c>
    </row>
    <row r="5825" spans="1:19" x14ac:dyDescent="0.35">
      <c r="A5825">
        <v>2024</v>
      </c>
      <c r="B5825" t="s">
        <v>5600</v>
      </c>
      <c r="C5825">
        <v>29</v>
      </c>
      <c r="D5825">
        <v>2</v>
      </c>
      <c r="E5825">
        <v>2</v>
      </c>
      <c r="F5825" t="s">
        <v>354</v>
      </c>
      <c r="G5825" t="s">
        <v>5651</v>
      </c>
      <c r="H5825">
        <v>7</v>
      </c>
      <c r="I5825">
        <v>900017</v>
      </c>
      <c r="J5825">
        <v>484</v>
      </c>
      <c r="K5825" t="s">
        <v>7418</v>
      </c>
      <c r="L5825">
        <v>0</v>
      </c>
      <c r="M5825" t="s">
        <v>5520</v>
      </c>
      <c r="N5825">
        <v>3685272.03</v>
      </c>
      <c r="O5825">
        <v>6540476.6799999997</v>
      </c>
      <c r="P5825">
        <v>0</v>
      </c>
      <c r="Q5825">
        <v>4130569.34</v>
      </c>
      <c r="R5825">
        <v>0</v>
      </c>
      <c r="S5825">
        <v>6095179.3700000001</v>
      </c>
    </row>
    <row r="5826" spans="1:19" x14ac:dyDescent="0.35">
      <c r="A5826">
        <v>2024</v>
      </c>
      <c r="B5826" t="s">
        <v>5569</v>
      </c>
      <c r="C5826">
        <v>20</v>
      </c>
      <c r="D5826">
        <v>2</v>
      </c>
      <c r="E5826">
        <v>4</v>
      </c>
      <c r="F5826" t="s">
        <v>431</v>
      </c>
      <c r="G5826" t="s">
        <v>6513</v>
      </c>
      <c r="H5826">
        <v>7</v>
      </c>
      <c r="I5826">
        <v>900001</v>
      </c>
      <c r="J5826">
        <v>9500</v>
      </c>
      <c r="K5826" t="s">
        <v>7419</v>
      </c>
      <c r="L5826">
        <v>0</v>
      </c>
      <c r="M5826" t="s">
        <v>5520</v>
      </c>
      <c r="N5826">
        <v>11423.91</v>
      </c>
      <c r="O5826">
        <v>456.99</v>
      </c>
      <c r="P5826">
        <v>0</v>
      </c>
      <c r="Q5826">
        <v>0</v>
      </c>
      <c r="R5826">
        <v>0</v>
      </c>
      <c r="S5826">
        <v>11880.9</v>
      </c>
    </row>
    <row r="5827" spans="1:19" x14ac:dyDescent="0.35">
      <c r="A5827">
        <v>2024</v>
      </c>
      <c r="B5827" t="s">
        <v>5793</v>
      </c>
      <c r="C5827">
        <v>83</v>
      </c>
      <c r="D5827">
        <v>2</v>
      </c>
      <c r="E5827">
        <v>5</v>
      </c>
      <c r="F5827" t="s">
        <v>829</v>
      </c>
      <c r="G5827" t="s">
        <v>6438</v>
      </c>
      <c r="H5827">
        <v>7</v>
      </c>
      <c r="I5827">
        <v>900001</v>
      </c>
      <c r="J5827">
        <v>9250</v>
      </c>
      <c r="K5827" t="s">
        <v>7420</v>
      </c>
      <c r="L5827">
        <v>0</v>
      </c>
      <c r="M5827" t="s">
        <v>5520</v>
      </c>
      <c r="N5827">
        <v>4848.8999999999996</v>
      </c>
      <c r="O5827">
        <v>0</v>
      </c>
      <c r="P5827">
        <v>0</v>
      </c>
      <c r="Q5827">
        <v>0</v>
      </c>
      <c r="R5827">
        <v>0</v>
      </c>
      <c r="S5827">
        <v>4848.8999999999996</v>
      </c>
    </row>
    <row r="5828" spans="1:19" x14ac:dyDescent="0.35">
      <c r="A5828">
        <v>2024</v>
      </c>
      <c r="B5828" t="s">
        <v>5905</v>
      </c>
      <c r="C5828">
        <v>4</v>
      </c>
      <c r="D5828">
        <v>2</v>
      </c>
      <c r="E5828">
        <v>5</v>
      </c>
      <c r="F5828" t="s">
        <v>400</v>
      </c>
      <c r="G5828" t="s">
        <v>5908</v>
      </c>
      <c r="H5828">
        <v>7</v>
      </c>
      <c r="I5828">
        <v>950040</v>
      </c>
      <c r="J5828">
        <v>7</v>
      </c>
      <c r="K5828" t="s">
        <v>7421</v>
      </c>
      <c r="L5828">
        <v>0</v>
      </c>
      <c r="M5828" t="s">
        <v>5520</v>
      </c>
      <c r="N5828">
        <v>878.93</v>
      </c>
      <c r="O5828">
        <v>0</v>
      </c>
      <c r="P5828">
        <v>0</v>
      </c>
      <c r="Q5828">
        <v>0</v>
      </c>
      <c r="R5828">
        <v>0</v>
      </c>
      <c r="S5828">
        <v>878.93</v>
      </c>
    </row>
    <row r="5829" spans="1:19" x14ac:dyDescent="0.35">
      <c r="A5829">
        <v>2024</v>
      </c>
      <c r="B5829" t="s">
        <v>5905</v>
      </c>
      <c r="C5829">
        <v>4</v>
      </c>
      <c r="D5829">
        <v>2</v>
      </c>
      <c r="E5829">
        <v>7</v>
      </c>
      <c r="F5829" t="s">
        <v>406</v>
      </c>
      <c r="G5829" t="s">
        <v>6527</v>
      </c>
      <c r="H5829">
        <v>7</v>
      </c>
      <c r="I5829">
        <v>950042</v>
      </c>
      <c r="J5829">
        <v>6</v>
      </c>
      <c r="K5829" t="s">
        <v>7421</v>
      </c>
      <c r="L5829">
        <v>0</v>
      </c>
      <c r="M5829" t="s">
        <v>5520</v>
      </c>
      <c r="N5829">
        <v>2456.16</v>
      </c>
      <c r="O5829">
        <v>0</v>
      </c>
      <c r="P5829">
        <v>0</v>
      </c>
      <c r="Q5829">
        <v>250</v>
      </c>
      <c r="R5829">
        <v>0</v>
      </c>
      <c r="S5829">
        <v>2206.16</v>
      </c>
    </row>
    <row r="5830" spans="1:19" x14ac:dyDescent="0.35">
      <c r="A5830">
        <v>2024</v>
      </c>
      <c r="B5830" t="s">
        <v>5905</v>
      </c>
      <c r="C5830">
        <v>4</v>
      </c>
      <c r="D5830">
        <v>2</v>
      </c>
      <c r="E5830">
        <v>3</v>
      </c>
      <c r="F5830" t="s">
        <v>394</v>
      </c>
      <c r="G5830" t="s">
        <v>6526</v>
      </c>
      <c r="H5830">
        <v>7</v>
      </c>
      <c r="I5830">
        <v>900002</v>
      </c>
      <c r="J5830">
        <v>900</v>
      </c>
      <c r="K5830" t="s">
        <v>7422</v>
      </c>
      <c r="L5830">
        <v>0</v>
      </c>
      <c r="M5830" t="s">
        <v>5520</v>
      </c>
      <c r="N5830">
        <v>5027</v>
      </c>
      <c r="O5830">
        <v>0</v>
      </c>
      <c r="P5830">
        <v>0</v>
      </c>
      <c r="Q5830">
        <v>0</v>
      </c>
      <c r="R5830">
        <v>0</v>
      </c>
      <c r="S5830">
        <v>5027</v>
      </c>
    </row>
    <row r="5831" spans="1:19" x14ac:dyDescent="0.35">
      <c r="A5831">
        <v>2024</v>
      </c>
      <c r="B5831" t="s">
        <v>5905</v>
      </c>
      <c r="C5831">
        <v>4</v>
      </c>
      <c r="D5831">
        <v>2</v>
      </c>
      <c r="E5831">
        <v>6</v>
      </c>
      <c r="F5831" t="s">
        <v>403</v>
      </c>
      <c r="G5831" t="s">
        <v>5909</v>
      </c>
      <c r="H5831">
        <v>7</v>
      </c>
      <c r="I5831">
        <v>950041</v>
      </c>
      <c r="J5831">
        <v>7</v>
      </c>
      <c r="K5831" t="s">
        <v>7422</v>
      </c>
      <c r="L5831">
        <v>0</v>
      </c>
      <c r="M5831" t="s">
        <v>5520</v>
      </c>
      <c r="N5831">
        <v>3381.07</v>
      </c>
      <c r="O5831">
        <v>0</v>
      </c>
      <c r="P5831">
        <v>0</v>
      </c>
      <c r="Q5831">
        <v>700</v>
      </c>
      <c r="R5831">
        <v>0</v>
      </c>
      <c r="S5831">
        <v>2681.07</v>
      </c>
    </row>
    <row r="5832" spans="1:19" x14ac:dyDescent="0.35">
      <c r="A5832">
        <v>2024</v>
      </c>
      <c r="B5832" t="s">
        <v>5624</v>
      </c>
      <c r="C5832">
        <v>8</v>
      </c>
      <c r="D5832">
        <v>2</v>
      </c>
      <c r="E5832">
        <v>3</v>
      </c>
      <c r="F5832" t="s">
        <v>465</v>
      </c>
      <c r="G5832" t="s">
        <v>5706</v>
      </c>
      <c r="H5832">
        <v>7</v>
      </c>
      <c r="I5832">
        <v>900001</v>
      </c>
      <c r="J5832">
        <v>6</v>
      </c>
      <c r="K5832" t="s">
        <v>7423</v>
      </c>
      <c r="L5832">
        <v>0</v>
      </c>
      <c r="M5832" t="s">
        <v>5520</v>
      </c>
      <c r="N5832">
        <v>1091.8</v>
      </c>
      <c r="O5832">
        <v>791.8</v>
      </c>
      <c r="P5832">
        <v>0</v>
      </c>
      <c r="Q5832">
        <v>1091.8</v>
      </c>
      <c r="R5832">
        <v>0</v>
      </c>
      <c r="S5832">
        <v>791.8</v>
      </c>
    </row>
    <row r="5833" spans="1:19" x14ac:dyDescent="0.35">
      <c r="A5833">
        <v>2024</v>
      </c>
      <c r="B5833" t="s">
        <v>5798</v>
      </c>
      <c r="C5833">
        <v>10</v>
      </c>
      <c r="D5833">
        <v>2</v>
      </c>
      <c r="E5833">
        <v>8</v>
      </c>
      <c r="F5833" t="s">
        <v>517</v>
      </c>
      <c r="G5833" t="s">
        <v>6331</v>
      </c>
      <c r="H5833">
        <v>7</v>
      </c>
      <c r="I5833">
        <v>900001</v>
      </c>
      <c r="J5833">
        <v>9999</v>
      </c>
      <c r="K5833" t="s">
        <v>7423</v>
      </c>
      <c r="L5833">
        <v>0</v>
      </c>
      <c r="M5833" t="s">
        <v>5520</v>
      </c>
      <c r="N5833">
        <v>4642.2</v>
      </c>
      <c r="O5833">
        <v>0</v>
      </c>
      <c r="P5833">
        <v>0</v>
      </c>
      <c r="Q5833">
        <v>0</v>
      </c>
      <c r="R5833">
        <v>0</v>
      </c>
      <c r="S5833">
        <v>4642.2</v>
      </c>
    </row>
    <row r="5834" spans="1:19" x14ac:dyDescent="0.35">
      <c r="A5834">
        <v>2024</v>
      </c>
      <c r="B5834" t="s">
        <v>6005</v>
      </c>
      <c r="C5834">
        <v>38</v>
      </c>
      <c r="D5834">
        <v>2</v>
      </c>
      <c r="E5834">
        <v>6</v>
      </c>
      <c r="F5834" t="s">
        <v>311</v>
      </c>
      <c r="G5834" t="s">
        <v>6006</v>
      </c>
      <c r="H5834">
        <v>7</v>
      </c>
      <c r="I5834">
        <v>900001</v>
      </c>
      <c r="J5834">
        <v>1</v>
      </c>
      <c r="K5834" t="s">
        <v>7424</v>
      </c>
      <c r="L5834">
        <v>0</v>
      </c>
      <c r="M5834" t="s">
        <v>5520</v>
      </c>
      <c r="N5834">
        <v>438</v>
      </c>
      <c r="O5834">
        <v>458.97</v>
      </c>
      <c r="P5834">
        <v>0</v>
      </c>
      <c r="Q5834">
        <v>438</v>
      </c>
      <c r="R5834">
        <v>0</v>
      </c>
      <c r="S5834">
        <v>458.97</v>
      </c>
    </row>
    <row r="5835" spans="1:19" x14ac:dyDescent="0.35">
      <c r="A5835">
        <v>2024</v>
      </c>
      <c r="B5835" t="s">
        <v>5586</v>
      </c>
      <c r="C5835">
        <v>47</v>
      </c>
      <c r="D5835">
        <v>2</v>
      </c>
      <c r="E5835">
        <v>3</v>
      </c>
      <c r="F5835" t="s">
        <v>717</v>
      </c>
      <c r="G5835" t="s">
        <v>5694</v>
      </c>
      <c r="H5835">
        <v>7</v>
      </c>
      <c r="I5835">
        <v>900001</v>
      </c>
      <c r="J5835">
        <v>5</v>
      </c>
      <c r="K5835" t="s">
        <v>7423</v>
      </c>
      <c r="L5835">
        <v>0</v>
      </c>
      <c r="M5835" t="s">
        <v>5520</v>
      </c>
      <c r="N5835">
        <v>0</v>
      </c>
      <c r="O5835">
        <v>5889.6</v>
      </c>
      <c r="P5835">
        <v>0</v>
      </c>
      <c r="Q5835">
        <v>5889.6</v>
      </c>
      <c r="R5835">
        <v>0</v>
      </c>
      <c r="S5835">
        <v>0</v>
      </c>
    </row>
    <row r="5836" spans="1:19" x14ac:dyDescent="0.35">
      <c r="A5836">
        <v>2024</v>
      </c>
      <c r="B5836" t="s">
        <v>6047</v>
      </c>
      <c r="C5836">
        <v>51</v>
      </c>
      <c r="D5836">
        <v>2</v>
      </c>
      <c r="E5836">
        <v>2</v>
      </c>
      <c r="F5836" t="s">
        <v>731</v>
      </c>
      <c r="G5836" t="s">
        <v>6267</v>
      </c>
      <c r="H5836">
        <v>7</v>
      </c>
      <c r="I5836">
        <v>950399</v>
      </c>
      <c r="J5836">
        <v>6</v>
      </c>
      <c r="K5836" t="s">
        <v>7423</v>
      </c>
      <c r="L5836">
        <v>0</v>
      </c>
      <c r="M5836" t="s">
        <v>5520</v>
      </c>
      <c r="N5836">
        <v>431.02</v>
      </c>
      <c r="O5836">
        <v>1763.35</v>
      </c>
      <c r="P5836">
        <v>0</v>
      </c>
      <c r="Q5836">
        <v>1763.32</v>
      </c>
      <c r="R5836">
        <v>0</v>
      </c>
      <c r="S5836">
        <v>431.05</v>
      </c>
    </row>
    <row r="5837" spans="1:19" x14ac:dyDescent="0.35">
      <c r="A5837">
        <v>2024</v>
      </c>
      <c r="B5837" t="s">
        <v>11</v>
      </c>
      <c r="C5837">
        <v>59</v>
      </c>
      <c r="D5837">
        <v>2</v>
      </c>
      <c r="E5837">
        <v>5</v>
      </c>
      <c r="F5837" t="s">
        <v>754</v>
      </c>
      <c r="G5837" t="s">
        <v>6923</v>
      </c>
      <c r="H5837">
        <v>7</v>
      </c>
      <c r="I5837">
        <v>900001</v>
      </c>
      <c r="J5837">
        <v>6</v>
      </c>
      <c r="K5837" t="s">
        <v>7424</v>
      </c>
      <c r="L5837">
        <v>0</v>
      </c>
      <c r="M5837" t="s">
        <v>5520</v>
      </c>
      <c r="N5837">
        <v>0</v>
      </c>
      <c r="O5837">
        <v>488.85</v>
      </c>
      <c r="P5837">
        <v>0</v>
      </c>
      <c r="Q5837">
        <v>488.85</v>
      </c>
      <c r="R5837">
        <v>0</v>
      </c>
      <c r="S5837">
        <v>0</v>
      </c>
    </row>
    <row r="5838" spans="1:19" x14ac:dyDescent="0.35">
      <c r="A5838">
        <v>2024</v>
      </c>
      <c r="B5838" t="s">
        <v>5778</v>
      </c>
      <c r="C5838">
        <v>63</v>
      </c>
      <c r="D5838">
        <v>2</v>
      </c>
      <c r="E5838">
        <v>9</v>
      </c>
      <c r="F5838" t="s">
        <v>125</v>
      </c>
      <c r="G5838" t="s">
        <v>7340</v>
      </c>
      <c r="H5838">
        <v>7</v>
      </c>
      <c r="I5838">
        <v>900001</v>
      </c>
      <c r="J5838">
        <v>102195</v>
      </c>
      <c r="K5838" t="s">
        <v>7423</v>
      </c>
      <c r="L5838">
        <v>0</v>
      </c>
      <c r="M5838" t="s">
        <v>5520</v>
      </c>
      <c r="N5838">
        <v>4703.8100000000004</v>
      </c>
      <c r="O5838">
        <v>7226.34</v>
      </c>
      <c r="P5838">
        <v>0</v>
      </c>
      <c r="Q5838">
        <v>7400.4</v>
      </c>
      <c r="R5838">
        <v>0</v>
      </c>
      <c r="S5838">
        <v>4529.75</v>
      </c>
    </row>
    <row r="5839" spans="1:19" x14ac:dyDescent="0.35">
      <c r="A5839">
        <v>2024</v>
      </c>
      <c r="B5839" t="s">
        <v>6304</v>
      </c>
      <c r="C5839">
        <v>13</v>
      </c>
      <c r="D5839">
        <v>2</v>
      </c>
      <c r="E5839">
        <v>2</v>
      </c>
      <c r="F5839" t="s">
        <v>532</v>
      </c>
      <c r="G5839" t="s">
        <v>6815</v>
      </c>
      <c r="H5839">
        <v>7</v>
      </c>
      <c r="I5839">
        <v>900001</v>
      </c>
      <c r="J5839">
        <v>900</v>
      </c>
      <c r="K5839" t="s">
        <v>7425</v>
      </c>
      <c r="L5839">
        <v>0</v>
      </c>
      <c r="M5839" t="s">
        <v>5520</v>
      </c>
      <c r="N5839">
        <v>320.18</v>
      </c>
      <c r="O5839">
        <v>810.9</v>
      </c>
      <c r="P5839">
        <v>0</v>
      </c>
      <c r="Q5839">
        <v>256.60000000000002</v>
      </c>
      <c r="R5839">
        <v>0</v>
      </c>
      <c r="S5839">
        <v>874.48</v>
      </c>
    </row>
    <row r="5840" spans="1:19" x14ac:dyDescent="0.35">
      <c r="A5840">
        <v>2024</v>
      </c>
      <c r="B5840" t="s">
        <v>5594</v>
      </c>
      <c r="C5840">
        <v>73</v>
      </c>
      <c r="D5840">
        <v>2</v>
      </c>
      <c r="E5840">
        <v>1</v>
      </c>
      <c r="F5840" t="s">
        <v>794</v>
      </c>
      <c r="G5840" t="s">
        <v>6683</v>
      </c>
      <c r="H5840">
        <v>7</v>
      </c>
      <c r="I5840">
        <v>900001</v>
      </c>
      <c r="J5840">
        <v>95</v>
      </c>
      <c r="K5840" t="s">
        <v>7426</v>
      </c>
      <c r="L5840">
        <v>0</v>
      </c>
      <c r="M5840" t="s">
        <v>5520</v>
      </c>
      <c r="N5840">
        <v>0</v>
      </c>
      <c r="O5840">
        <v>11034.27</v>
      </c>
      <c r="P5840">
        <v>0</v>
      </c>
      <c r="Q5840">
        <v>10841.52</v>
      </c>
      <c r="R5840">
        <v>0</v>
      </c>
      <c r="S5840">
        <v>192.75</v>
      </c>
    </row>
    <row r="5841" spans="1:19" x14ac:dyDescent="0.35">
      <c r="A5841">
        <v>2024</v>
      </c>
      <c r="B5841" t="s">
        <v>5680</v>
      </c>
      <c r="C5841">
        <v>61</v>
      </c>
      <c r="D5841">
        <v>2</v>
      </c>
      <c r="E5841">
        <v>3</v>
      </c>
      <c r="F5841" t="s">
        <v>662</v>
      </c>
      <c r="G5841" t="s">
        <v>6646</v>
      </c>
      <c r="H5841">
        <v>7</v>
      </c>
      <c r="I5841">
        <v>950482</v>
      </c>
      <c r="J5841">
        <v>5</v>
      </c>
      <c r="K5841" t="s">
        <v>7427</v>
      </c>
      <c r="L5841">
        <v>0</v>
      </c>
      <c r="M5841" t="s">
        <v>5520</v>
      </c>
      <c r="N5841">
        <v>43.35</v>
      </c>
      <c r="O5841">
        <v>0</v>
      </c>
      <c r="P5841">
        <v>0</v>
      </c>
      <c r="Q5841">
        <v>0</v>
      </c>
      <c r="R5841">
        <v>0</v>
      </c>
      <c r="S5841">
        <v>43.35</v>
      </c>
    </row>
    <row r="5842" spans="1:19" x14ac:dyDescent="0.35">
      <c r="A5842">
        <v>2024</v>
      </c>
      <c r="B5842" t="s">
        <v>5770</v>
      </c>
      <c r="C5842">
        <v>77</v>
      </c>
      <c r="D5842">
        <v>2</v>
      </c>
      <c r="E5842">
        <v>3</v>
      </c>
      <c r="F5842" t="s">
        <v>812</v>
      </c>
      <c r="G5842" t="s">
        <v>6153</v>
      </c>
      <c r="H5842">
        <v>7</v>
      </c>
      <c r="I5842">
        <v>902018</v>
      </c>
      <c r="J5842">
        <v>80</v>
      </c>
      <c r="K5842" t="s">
        <v>7428</v>
      </c>
      <c r="L5842">
        <v>0</v>
      </c>
      <c r="M5842" t="s">
        <v>5520</v>
      </c>
      <c r="N5842">
        <v>0</v>
      </c>
      <c r="O5842">
        <v>7721</v>
      </c>
      <c r="P5842">
        <v>0</v>
      </c>
      <c r="Q5842">
        <v>7721</v>
      </c>
      <c r="R5842">
        <v>0</v>
      </c>
      <c r="S5842">
        <v>0</v>
      </c>
    </row>
    <row r="5843" spans="1:19" x14ac:dyDescent="0.35">
      <c r="A5843">
        <v>2024</v>
      </c>
      <c r="B5843" t="s">
        <v>5538</v>
      </c>
      <c r="C5843">
        <v>71</v>
      </c>
      <c r="D5843">
        <v>2</v>
      </c>
      <c r="E5843">
        <v>8</v>
      </c>
      <c r="F5843" t="s">
        <v>311</v>
      </c>
      <c r="G5843" t="s">
        <v>6237</v>
      </c>
      <c r="H5843">
        <v>7</v>
      </c>
      <c r="I5843">
        <v>900001</v>
      </c>
      <c r="J5843">
        <v>1250</v>
      </c>
      <c r="K5843" t="s">
        <v>7429</v>
      </c>
      <c r="L5843">
        <v>0</v>
      </c>
      <c r="M5843" t="s">
        <v>5520</v>
      </c>
      <c r="N5843">
        <v>0</v>
      </c>
      <c r="O5843">
        <v>34100</v>
      </c>
      <c r="P5843">
        <v>0</v>
      </c>
      <c r="Q5843">
        <v>44100</v>
      </c>
      <c r="R5843">
        <v>0</v>
      </c>
      <c r="S5843">
        <v>-10000</v>
      </c>
    </row>
  </sheetData>
  <sheetProtection algorithmName="SHA-512" hashValue="dzH3v+NqZSFYGdd8vwdMPyhY8kkV4uIk3Ei48yetj1OJ0o/btLM9ET1zKG1Eg0FtmqHxd/gBusoziBaPuIuiBg==" saltValue="yX6/SlO5k6JNPIBCHFjpug==" spinCount="100000" sheet="1" objects="1" scenarios="1"/>
  <autoFilter ref="A1:T1" xr:uid="{986CCD1B-6571-4379-A8D1-62533D372034}">
    <sortState xmlns:xlrd2="http://schemas.microsoft.com/office/spreadsheetml/2017/richdata2" ref="A2:T5843">
      <sortCondition ref="K1"/>
    </sortState>
  </autoFilter>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6F5EE8-9DDA-4A2C-9019-E085ECD66BF0}">
  <sheetPr>
    <tabColor rgb="FF92D050"/>
  </sheetPr>
  <dimension ref="A1:H3725"/>
  <sheetViews>
    <sheetView workbookViewId="0">
      <selection activeCell="L13" sqref="L13"/>
    </sheetView>
  </sheetViews>
  <sheetFormatPr defaultColWidth="7.6328125" defaultRowHeight="14.5" x14ac:dyDescent="0.35"/>
  <cols>
    <col min="1" max="1" width="3.54296875" style="26" bestFit="1" customWidth="1"/>
    <col min="2" max="2" width="3.453125" style="26" bestFit="1" customWidth="1"/>
    <col min="3" max="3" width="5" style="26" bestFit="1" customWidth="1"/>
    <col min="4" max="4" width="8" style="26" bestFit="1" customWidth="1"/>
    <col min="5" max="5" width="43.6328125" style="26" bestFit="1" customWidth="1"/>
    <col min="6" max="6" width="5" style="26" bestFit="1" customWidth="1"/>
    <col min="7" max="7" width="52.36328125" style="26" bestFit="1" customWidth="1"/>
    <col min="8" max="8" width="17.36328125" style="44" bestFit="1" customWidth="1"/>
    <col min="9" max="16384" width="7.6328125" style="26"/>
  </cols>
  <sheetData>
    <row r="1" spans="1:8" x14ac:dyDescent="0.35">
      <c r="A1" s="359" t="s">
        <v>7430</v>
      </c>
      <c r="B1" s="359"/>
      <c r="C1" s="359"/>
      <c r="D1" s="359"/>
      <c r="E1" s="359"/>
      <c r="F1" s="359"/>
      <c r="G1" s="359"/>
      <c r="H1" s="359"/>
    </row>
    <row r="2" spans="1:8" s="25" customFormat="1" x14ac:dyDescent="0.35">
      <c r="A2" s="45" t="s">
        <v>232</v>
      </c>
      <c r="B2" s="45" t="s">
        <v>235</v>
      </c>
      <c r="C2" s="45" t="s">
        <v>236</v>
      </c>
      <c r="D2" s="45" t="s">
        <v>332</v>
      </c>
      <c r="E2" s="45" t="s">
        <v>237</v>
      </c>
      <c r="F2" s="45" t="s">
        <v>7431</v>
      </c>
      <c r="G2" s="45" t="s">
        <v>7432</v>
      </c>
      <c r="H2" s="46" t="s">
        <v>7433</v>
      </c>
    </row>
    <row r="3" spans="1:8" x14ac:dyDescent="0.35">
      <c r="A3" t="s">
        <v>238</v>
      </c>
      <c r="B3" t="s">
        <v>240</v>
      </c>
      <c r="C3" t="s">
        <v>241</v>
      </c>
      <c r="D3" t="s">
        <v>7434</v>
      </c>
      <c r="E3" t="s">
        <v>242</v>
      </c>
      <c r="F3" t="s">
        <v>7435</v>
      </c>
      <c r="G3" t="s">
        <v>7142</v>
      </c>
      <c r="H3">
        <v>5000</v>
      </c>
    </row>
    <row r="4" spans="1:8" x14ac:dyDescent="0.35">
      <c r="A4" t="s">
        <v>238</v>
      </c>
      <c r="B4" t="s">
        <v>240</v>
      </c>
      <c r="C4" t="s">
        <v>241</v>
      </c>
      <c r="D4" t="s">
        <v>7434</v>
      </c>
      <c r="E4" t="s">
        <v>242</v>
      </c>
      <c r="F4" t="s">
        <v>7436</v>
      </c>
      <c r="G4" t="s">
        <v>7437</v>
      </c>
      <c r="H4">
        <v>40900</v>
      </c>
    </row>
    <row r="5" spans="1:8" x14ac:dyDescent="0.35">
      <c r="A5" t="s">
        <v>238</v>
      </c>
      <c r="B5" t="s">
        <v>240</v>
      </c>
      <c r="C5" t="s">
        <v>241</v>
      </c>
      <c r="D5" t="s">
        <v>7434</v>
      </c>
      <c r="E5" t="s">
        <v>242</v>
      </c>
      <c r="F5" t="s">
        <v>7438</v>
      </c>
      <c r="G5" t="s">
        <v>7439</v>
      </c>
      <c r="H5">
        <v>13000</v>
      </c>
    </row>
    <row r="6" spans="1:8" x14ac:dyDescent="0.35">
      <c r="A6" t="s">
        <v>238</v>
      </c>
      <c r="B6" t="s">
        <v>240</v>
      </c>
      <c r="C6" t="s">
        <v>245</v>
      </c>
      <c r="D6" t="s">
        <v>7440</v>
      </c>
      <c r="E6" t="s">
        <v>246</v>
      </c>
      <c r="F6" t="s">
        <v>7436</v>
      </c>
      <c r="G6" t="s">
        <v>7437</v>
      </c>
      <c r="H6">
        <v>15705</v>
      </c>
    </row>
    <row r="7" spans="1:8" x14ac:dyDescent="0.35">
      <c r="A7" t="s">
        <v>238</v>
      </c>
      <c r="B7" t="s">
        <v>240</v>
      </c>
      <c r="C7" t="s">
        <v>245</v>
      </c>
      <c r="D7" t="s">
        <v>7440</v>
      </c>
      <c r="E7" t="s">
        <v>246</v>
      </c>
      <c r="F7" t="s">
        <v>7438</v>
      </c>
      <c r="G7" t="s">
        <v>7439</v>
      </c>
      <c r="H7">
        <v>25360</v>
      </c>
    </row>
    <row r="8" spans="1:8" x14ac:dyDescent="0.35">
      <c r="A8" t="s">
        <v>238</v>
      </c>
      <c r="B8" t="s">
        <v>240</v>
      </c>
      <c r="C8" t="s">
        <v>249</v>
      </c>
      <c r="D8" t="s">
        <v>7441</v>
      </c>
      <c r="E8" t="s">
        <v>250</v>
      </c>
      <c r="F8" t="s">
        <v>7435</v>
      </c>
      <c r="G8" t="s">
        <v>7142</v>
      </c>
      <c r="H8">
        <v>8700</v>
      </c>
    </row>
    <row r="9" spans="1:8" x14ac:dyDescent="0.35">
      <c r="A9" t="s">
        <v>238</v>
      </c>
      <c r="B9" t="s">
        <v>240</v>
      </c>
      <c r="C9" t="s">
        <v>249</v>
      </c>
      <c r="D9" t="s">
        <v>7441</v>
      </c>
      <c r="E9" t="s">
        <v>250</v>
      </c>
      <c r="F9" t="s">
        <v>7436</v>
      </c>
      <c r="G9" t="s">
        <v>7437</v>
      </c>
      <c r="H9">
        <v>37640</v>
      </c>
    </row>
    <row r="10" spans="1:8" x14ac:dyDescent="0.35">
      <c r="A10" t="s">
        <v>238</v>
      </c>
      <c r="B10" t="s">
        <v>240</v>
      </c>
      <c r="C10" t="s">
        <v>249</v>
      </c>
      <c r="D10" t="s">
        <v>7441</v>
      </c>
      <c r="E10" t="s">
        <v>250</v>
      </c>
      <c r="F10" t="s">
        <v>7438</v>
      </c>
      <c r="G10" t="s">
        <v>7439</v>
      </c>
      <c r="H10">
        <v>21700</v>
      </c>
    </row>
    <row r="11" spans="1:8" x14ac:dyDescent="0.35">
      <c r="A11" t="s">
        <v>238</v>
      </c>
      <c r="B11" t="s">
        <v>240</v>
      </c>
      <c r="C11" t="s">
        <v>249</v>
      </c>
      <c r="D11" t="s">
        <v>7441</v>
      </c>
      <c r="E11" t="s">
        <v>250</v>
      </c>
      <c r="F11" t="s">
        <v>7442</v>
      </c>
      <c r="G11" t="s">
        <v>7443</v>
      </c>
      <c r="H11">
        <v>8636</v>
      </c>
    </row>
    <row r="12" spans="1:8" x14ac:dyDescent="0.35">
      <c r="A12" t="s">
        <v>238</v>
      </c>
      <c r="B12" t="s">
        <v>240</v>
      </c>
      <c r="C12" t="s">
        <v>253</v>
      </c>
      <c r="D12" t="s">
        <v>7444</v>
      </c>
      <c r="E12" t="s">
        <v>254</v>
      </c>
      <c r="F12" t="s">
        <v>7435</v>
      </c>
      <c r="G12" t="s">
        <v>7142</v>
      </c>
      <c r="H12">
        <v>0</v>
      </c>
    </row>
    <row r="13" spans="1:8" x14ac:dyDescent="0.35">
      <c r="A13" t="s">
        <v>238</v>
      </c>
      <c r="B13" t="s">
        <v>240</v>
      </c>
      <c r="C13" t="s">
        <v>253</v>
      </c>
      <c r="D13" t="s">
        <v>7444</v>
      </c>
      <c r="E13" t="s">
        <v>254</v>
      </c>
      <c r="F13" t="s">
        <v>7436</v>
      </c>
      <c r="G13" t="s">
        <v>7437</v>
      </c>
      <c r="H13">
        <v>16040</v>
      </c>
    </row>
    <row r="14" spans="1:8" x14ac:dyDescent="0.35">
      <c r="A14" t="s">
        <v>238</v>
      </c>
      <c r="B14" t="s">
        <v>240</v>
      </c>
      <c r="C14" t="s">
        <v>253</v>
      </c>
      <c r="D14" t="s">
        <v>7444</v>
      </c>
      <c r="E14" t="s">
        <v>254</v>
      </c>
      <c r="F14" t="s">
        <v>7438</v>
      </c>
      <c r="G14" t="s">
        <v>7439</v>
      </c>
      <c r="H14">
        <v>20400</v>
      </c>
    </row>
    <row r="15" spans="1:8" x14ac:dyDescent="0.35">
      <c r="A15" t="s">
        <v>238</v>
      </c>
      <c r="B15" t="s">
        <v>240</v>
      </c>
      <c r="C15" t="s">
        <v>253</v>
      </c>
      <c r="D15" t="s">
        <v>7444</v>
      </c>
      <c r="E15" t="s">
        <v>254</v>
      </c>
      <c r="F15" t="s">
        <v>7445</v>
      </c>
      <c r="G15" t="s">
        <v>7446</v>
      </c>
      <c r="H15">
        <v>4969</v>
      </c>
    </row>
    <row r="16" spans="1:8" x14ac:dyDescent="0.35">
      <c r="A16" t="s">
        <v>238</v>
      </c>
      <c r="B16" t="s">
        <v>240</v>
      </c>
      <c r="C16" t="s">
        <v>257</v>
      </c>
      <c r="D16" t="s">
        <v>7447</v>
      </c>
      <c r="E16" t="s">
        <v>258</v>
      </c>
      <c r="F16" t="s">
        <v>7436</v>
      </c>
      <c r="G16" t="s">
        <v>7437</v>
      </c>
      <c r="H16">
        <v>32900</v>
      </c>
    </row>
    <row r="17" spans="1:8" x14ac:dyDescent="0.35">
      <c r="A17" t="s">
        <v>238</v>
      </c>
      <c r="B17" t="s">
        <v>240</v>
      </c>
      <c r="C17" t="s">
        <v>257</v>
      </c>
      <c r="D17" t="s">
        <v>7447</v>
      </c>
      <c r="E17" t="s">
        <v>258</v>
      </c>
      <c r="F17" t="s">
        <v>7438</v>
      </c>
      <c r="G17" t="s">
        <v>7439</v>
      </c>
      <c r="H17">
        <v>22885</v>
      </c>
    </row>
    <row r="18" spans="1:8" x14ac:dyDescent="0.35">
      <c r="A18" t="s">
        <v>238</v>
      </c>
      <c r="B18" t="s">
        <v>240</v>
      </c>
      <c r="C18" t="s">
        <v>257</v>
      </c>
      <c r="D18" t="s">
        <v>7447</v>
      </c>
      <c r="E18" t="s">
        <v>258</v>
      </c>
      <c r="F18" t="s">
        <v>7448</v>
      </c>
      <c r="G18" t="s">
        <v>7449</v>
      </c>
      <c r="H18">
        <v>24545</v>
      </c>
    </row>
    <row r="19" spans="1:8" x14ac:dyDescent="0.35">
      <c r="A19" t="s">
        <v>238</v>
      </c>
      <c r="B19" t="s">
        <v>240</v>
      </c>
      <c r="C19" t="s">
        <v>261</v>
      </c>
      <c r="D19" t="s">
        <v>7450</v>
      </c>
      <c r="E19" t="s">
        <v>262</v>
      </c>
      <c r="F19" t="s">
        <v>7435</v>
      </c>
      <c r="G19" t="s">
        <v>7142</v>
      </c>
      <c r="H19">
        <v>40100</v>
      </c>
    </row>
    <row r="20" spans="1:8" x14ac:dyDescent="0.35">
      <c r="A20" t="s">
        <v>238</v>
      </c>
      <c r="B20" t="s">
        <v>240</v>
      </c>
      <c r="C20" t="s">
        <v>261</v>
      </c>
      <c r="D20" t="s">
        <v>7450</v>
      </c>
      <c r="E20" t="s">
        <v>262</v>
      </c>
      <c r="F20" t="s">
        <v>7436</v>
      </c>
      <c r="G20" t="s">
        <v>7437</v>
      </c>
      <c r="H20">
        <v>30000</v>
      </c>
    </row>
    <row r="21" spans="1:8" x14ac:dyDescent="0.35">
      <c r="A21" t="s">
        <v>238</v>
      </c>
      <c r="B21" t="s">
        <v>240</v>
      </c>
      <c r="C21" t="s">
        <v>261</v>
      </c>
      <c r="D21" t="s">
        <v>7450</v>
      </c>
      <c r="E21" t="s">
        <v>262</v>
      </c>
      <c r="F21" t="s">
        <v>7438</v>
      </c>
      <c r="G21" t="s">
        <v>7439</v>
      </c>
      <c r="H21">
        <v>41550</v>
      </c>
    </row>
    <row r="22" spans="1:8" x14ac:dyDescent="0.35">
      <c r="A22" t="s">
        <v>238</v>
      </c>
      <c r="B22" t="s">
        <v>240</v>
      </c>
      <c r="C22" t="s">
        <v>261</v>
      </c>
      <c r="D22" t="s">
        <v>7450</v>
      </c>
      <c r="E22" t="s">
        <v>262</v>
      </c>
      <c r="F22" t="s">
        <v>7448</v>
      </c>
      <c r="G22" t="s">
        <v>7449</v>
      </c>
      <c r="H22">
        <v>50000</v>
      </c>
    </row>
    <row r="23" spans="1:8" x14ac:dyDescent="0.35">
      <c r="A23" t="s">
        <v>238</v>
      </c>
      <c r="B23" t="s">
        <v>240</v>
      </c>
      <c r="C23" t="s">
        <v>261</v>
      </c>
      <c r="D23" t="s">
        <v>7450</v>
      </c>
      <c r="E23" t="s">
        <v>262</v>
      </c>
      <c r="F23" t="s">
        <v>7451</v>
      </c>
      <c r="G23" t="s">
        <v>7452</v>
      </c>
      <c r="H23">
        <v>11000</v>
      </c>
    </row>
    <row r="24" spans="1:8" x14ac:dyDescent="0.35">
      <c r="A24" t="s">
        <v>238</v>
      </c>
      <c r="B24" t="s">
        <v>240</v>
      </c>
      <c r="C24" t="s">
        <v>265</v>
      </c>
      <c r="D24" t="s">
        <v>7453</v>
      </c>
      <c r="E24" t="s">
        <v>266</v>
      </c>
      <c r="F24" t="s">
        <v>7435</v>
      </c>
      <c r="G24" t="s">
        <v>7142</v>
      </c>
      <c r="H24">
        <v>15000</v>
      </c>
    </row>
    <row r="25" spans="1:8" x14ac:dyDescent="0.35">
      <c r="A25" t="s">
        <v>238</v>
      </c>
      <c r="B25" t="s">
        <v>240</v>
      </c>
      <c r="C25" t="s">
        <v>265</v>
      </c>
      <c r="D25" t="s">
        <v>7453</v>
      </c>
      <c r="E25" t="s">
        <v>266</v>
      </c>
      <c r="F25" t="s">
        <v>7436</v>
      </c>
      <c r="G25" t="s">
        <v>7437</v>
      </c>
      <c r="H25">
        <v>24175</v>
      </c>
    </row>
    <row r="26" spans="1:8" x14ac:dyDescent="0.35">
      <c r="A26" t="s">
        <v>238</v>
      </c>
      <c r="B26" t="s">
        <v>240</v>
      </c>
      <c r="C26" t="s">
        <v>265</v>
      </c>
      <c r="D26" t="s">
        <v>7453</v>
      </c>
      <c r="E26" t="s">
        <v>266</v>
      </c>
      <c r="F26" t="s">
        <v>7438</v>
      </c>
      <c r="G26" t="s">
        <v>7439</v>
      </c>
      <c r="H26">
        <v>45500</v>
      </c>
    </row>
    <row r="27" spans="1:8" x14ac:dyDescent="0.35">
      <c r="A27" t="s">
        <v>238</v>
      </c>
      <c r="B27" t="s">
        <v>240</v>
      </c>
      <c r="C27" t="s">
        <v>269</v>
      </c>
      <c r="D27" t="s">
        <v>7454</v>
      </c>
      <c r="E27" t="s">
        <v>270</v>
      </c>
      <c r="F27" t="s">
        <v>7435</v>
      </c>
      <c r="G27" t="s">
        <v>7142</v>
      </c>
      <c r="H27">
        <v>12000</v>
      </c>
    </row>
    <row r="28" spans="1:8" x14ac:dyDescent="0.35">
      <c r="A28" t="s">
        <v>238</v>
      </c>
      <c r="B28" t="s">
        <v>240</v>
      </c>
      <c r="C28" t="s">
        <v>269</v>
      </c>
      <c r="D28" t="s">
        <v>7454</v>
      </c>
      <c r="E28" t="s">
        <v>270</v>
      </c>
      <c r="F28" t="s">
        <v>7436</v>
      </c>
      <c r="G28" t="s">
        <v>7437</v>
      </c>
      <c r="H28">
        <v>74485</v>
      </c>
    </row>
    <row r="29" spans="1:8" x14ac:dyDescent="0.35">
      <c r="A29" t="s">
        <v>238</v>
      </c>
      <c r="B29" t="s">
        <v>240</v>
      </c>
      <c r="C29" t="s">
        <v>269</v>
      </c>
      <c r="D29" t="s">
        <v>7454</v>
      </c>
      <c r="E29" t="s">
        <v>270</v>
      </c>
      <c r="F29" t="s">
        <v>7438</v>
      </c>
      <c r="G29" t="s">
        <v>7439</v>
      </c>
      <c r="H29">
        <v>26000</v>
      </c>
    </row>
    <row r="30" spans="1:8" x14ac:dyDescent="0.35">
      <c r="A30" t="s">
        <v>238</v>
      </c>
      <c r="B30" t="s">
        <v>240</v>
      </c>
      <c r="C30" t="s">
        <v>269</v>
      </c>
      <c r="D30" t="s">
        <v>7454</v>
      </c>
      <c r="E30" t="s">
        <v>270</v>
      </c>
      <c r="F30" t="s">
        <v>7451</v>
      </c>
      <c r="G30" t="s">
        <v>7452</v>
      </c>
      <c r="H30">
        <v>16000</v>
      </c>
    </row>
    <row r="31" spans="1:8" x14ac:dyDescent="0.35">
      <c r="A31" t="s">
        <v>238</v>
      </c>
      <c r="B31" t="s">
        <v>240</v>
      </c>
      <c r="C31" t="s">
        <v>273</v>
      </c>
      <c r="D31" t="s">
        <v>7455</v>
      </c>
      <c r="E31" t="s">
        <v>274</v>
      </c>
      <c r="F31" t="s">
        <v>7436</v>
      </c>
      <c r="G31" t="s">
        <v>7437</v>
      </c>
      <c r="H31">
        <v>44534</v>
      </c>
    </row>
    <row r="32" spans="1:8" x14ac:dyDescent="0.35">
      <c r="A32" t="s">
        <v>238</v>
      </c>
      <c r="B32" t="s">
        <v>240</v>
      </c>
      <c r="C32" t="s">
        <v>273</v>
      </c>
      <c r="D32" t="s">
        <v>7455</v>
      </c>
      <c r="E32" t="s">
        <v>274</v>
      </c>
      <c r="F32" t="s">
        <v>7438</v>
      </c>
      <c r="G32" t="s">
        <v>7439</v>
      </c>
      <c r="H32">
        <v>23712</v>
      </c>
    </row>
    <row r="33" spans="1:8" x14ac:dyDescent="0.35">
      <c r="A33" t="s">
        <v>238</v>
      </c>
      <c r="B33" t="s">
        <v>240</v>
      </c>
      <c r="C33" t="s">
        <v>273</v>
      </c>
      <c r="D33" t="s">
        <v>7455</v>
      </c>
      <c r="E33" t="s">
        <v>274</v>
      </c>
      <c r="F33" t="s">
        <v>7442</v>
      </c>
      <c r="G33" t="s">
        <v>7443</v>
      </c>
      <c r="H33">
        <v>25200</v>
      </c>
    </row>
    <row r="34" spans="1:8" x14ac:dyDescent="0.35">
      <c r="A34" t="s">
        <v>238</v>
      </c>
      <c r="B34" t="s">
        <v>240</v>
      </c>
      <c r="C34" t="s">
        <v>277</v>
      </c>
      <c r="D34" t="s">
        <v>7456</v>
      </c>
      <c r="E34" t="s">
        <v>278</v>
      </c>
      <c r="F34" t="s">
        <v>7436</v>
      </c>
      <c r="G34" t="s">
        <v>7437</v>
      </c>
      <c r="H34">
        <v>62775</v>
      </c>
    </row>
    <row r="35" spans="1:8" x14ac:dyDescent="0.35">
      <c r="A35" t="s">
        <v>238</v>
      </c>
      <c r="B35" t="s">
        <v>240</v>
      </c>
      <c r="C35" t="s">
        <v>277</v>
      </c>
      <c r="D35" t="s">
        <v>7456</v>
      </c>
      <c r="E35" t="s">
        <v>278</v>
      </c>
      <c r="F35" t="s">
        <v>7438</v>
      </c>
      <c r="G35" t="s">
        <v>7439</v>
      </c>
      <c r="H35">
        <v>15000</v>
      </c>
    </row>
    <row r="36" spans="1:8" x14ac:dyDescent="0.35">
      <c r="A36" t="s">
        <v>238</v>
      </c>
      <c r="B36" t="s">
        <v>240</v>
      </c>
      <c r="C36" t="s">
        <v>277</v>
      </c>
      <c r="D36" t="s">
        <v>7456</v>
      </c>
      <c r="E36" t="s">
        <v>278</v>
      </c>
      <c r="F36" t="s">
        <v>7448</v>
      </c>
      <c r="G36" t="s">
        <v>7449</v>
      </c>
      <c r="H36">
        <v>5000</v>
      </c>
    </row>
    <row r="37" spans="1:8" x14ac:dyDescent="0.35">
      <c r="A37" t="s">
        <v>238</v>
      </c>
      <c r="B37" t="s">
        <v>240</v>
      </c>
      <c r="C37" t="s">
        <v>277</v>
      </c>
      <c r="D37" t="s">
        <v>7456</v>
      </c>
      <c r="E37" t="s">
        <v>278</v>
      </c>
      <c r="F37" t="s">
        <v>7442</v>
      </c>
      <c r="G37" t="s">
        <v>7443</v>
      </c>
      <c r="H37">
        <v>21375</v>
      </c>
    </row>
    <row r="38" spans="1:8" x14ac:dyDescent="0.35">
      <c r="A38" t="s">
        <v>238</v>
      </c>
      <c r="B38" t="s">
        <v>240</v>
      </c>
      <c r="C38" t="s">
        <v>281</v>
      </c>
      <c r="D38" t="s">
        <v>7457</v>
      </c>
      <c r="E38" t="s">
        <v>282</v>
      </c>
      <c r="F38" t="s">
        <v>7435</v>
      </c>
      <c r="G38" t="s">
        <v>7142</v>
      </c>
      <c r="H38">
        <v>5000</v>
      </c>
    </row>
    <row r="39" spans="1:8" x14ac:dyDescent="0.35">
      <c r="A39" t="s">
        <v>238</v>
      </c>
      <c r="B39" t="s">
        <v>240</v>
      </c>
      <c r="C39" t="s">
        <v>281</v>
      </c>
      <c r="D39" t="s">
        <v>7457</v>
      </c>
      <c r="E39" t="s">
        <v>282</v>
      </c>
      <c r="F39" t="s">
        <v>7436</v>
      </c>
      <c r="G39" t="s">
        <v>7437</v>
      </c>
      <c r="H39">
        <v>87490</v>
      </c>
    </row>
    <row r="40" spans="1:8" x14ac:dyDescent="0.35">
      <c r="A40" t="s">
        <v>238</v>
      </c>
      <c r="B40" t="s">
        <v>240</v>
      </c>
      <c r="C40" t="s">
        <v>281</v>
      </c>
      <c r="D40" t="s">
        <v>7457</v>
      </c>
      <c r="E40" t="s">
        <v>282</v>
      </c>
      <c r="F40" t="s">
        <v>7438</v>
      </c>
      <c r="G40" t="s">
        <v>7439</v>
      </c>
      <c r="H40">
        <v>23281</v>
      </c>
    </row>
    <row r="41" spans="1:8" x14ac:dyDescent="0.35">
      <c r="A41" t="s">
        <v>238</v>
      </c>
      <c r="B41" t="s">
        <v>240</v>
      </c>
      <c r="C41" t="s">
        <v>281</v>
      </c>
      <c r="D41" t="s">
        <v>7457</v>
      </c>
      <c r="E41" t="s">
        <v>282</v>
      </c>
      <c r="F41" t="s">
        <v>7451</v>
      </c>
      <c r="G41" t="s">
        <v>7452</v>
      </c>
      <c r="H41">
        <v>6200</v>
      </c>
    </row>
    <row r="42" spans="1:8" x14ac:dyDescent="0.35">
      <c r="A42" t="s">
        <v>238</v>
      </c>
      <c r="B42" t="s">
        <v>240</v>
      </c>
      <c r="C42" t="s">
        <v>285</v>
      </c>
      <c r="D42" t="s">
        <v>7458</v>
      </c>
      <c r="E42" t="s">
        <v>125</v>
      </c>
      <c r="F42" t="s">
        <v>7436</v>
      </c>
      <c r="G42" t="s">
        <v>7437</v>
      </c>
      <c r="H42">
        <v>95380</v>
      </c>
    </row>
    <row r="43" spans="1:8" x14ac:dyDescent="0.35">
      <c r="A43" t="s">
        <v>238</v>
      </c>
      <c r="B43" t="s">
        <v>240</v>
      </c>
      <c r="C43" t="s">
        <v>285</v>
      </c>
      <c r="D43" t="s">
        <v>7458</v>
      </c>
      <c r="E43" t="s">
        <v>125</v>
      </c>
      <c r="F43" t="s">
        <v>7438</v>
      </c>
      <c r="G43" t="s">
        <v>7439</v>
      </c>
      <c r="H43">
        <v>0</v>
      </c>
    </row>
    <row r="44" spans="1:8" x14ac:dyDescent="0.35">
      <c r="A44" t="s">
        <v>238</v>
      </c>
      <c r="B44" t="s">
        <v>240</v>
      </c>
      <c r="C44" t="s">
        <v>285</v>
      </c>
      <c r="D44" t="s">
        <v>7458</v>
      </c>
      <c r="E44" t="s">
        <v>125</v>
      </c>
      <c r="F44" t="s">
        <v>7451</v>
      </c>
      <c r="G44" t="s">
        <v>7452</v>
      </c>
      <c r="H44">
        <v>12000</v>
      </c>
    </row>
    <row r="45" spans="1:8" x14ac:dyDescent="0.35">
      <c r="A45" t="s">
        <v>238</v>
      </c>
      <c r="B45" t="s">
        <v>240</v>
      </c>
      <c r="C45" t="s">
        <v>285</v>
      </c>
      <c r="D45" t="s">
        <v>7458</v>
      </c>
      <c r="E45" t="s">
        <v>125</v>
      </c>
      <c r="F45" t="s">
        <v>7445</v>
      </c>
      <c r="G45" t="s">
        <v>7446</v>
      </c>
      <c r="H45">
        <v>4000</v>
      </c>
    </row>
    <row r="46" spans="1:8" x14ac:dyDescent="0.35">
      <c r="A46" t="s">
        <v>243</v>
      </c>
      <c r="B46" t="s">
        <v>240</v>
      </c>
      <c r="C46" t="s">
        <v>241</v>
      </c>
      <c r="D46" t="s">
        <v>7459</v>
      </c>
      <c r="E46" t="s">
        <v>288</v>
      </c>
      <c r="F46" t="s">
        <v>7460</v>
      </c>
      <c r="G46" t="s">
        <v>7461</v>
      </c>
      <c r="H46">
        <v>0</v>
      </c>
    </row>
    <row r="47" spans="1:8" x14ac:dyDescent="0.35">
      <c r="A47" t="s">
        <v>243</v>
      </c>
      <c r="B47" t="s">
        <v>240</v>
      </c>
      <c r="C47" t="s">
        <v>241</v>
      </c>
      <c r="D47" t="s">
        <v>7459</v>
      </c>
      <c r="E47" t="s">
        <v>288</v>
      </c>
      <c r="F47" t="s">
        <v>7436</v>
      </c>
      <c r="G47" t="s">
        <v>7437</v>
      </c>
      <c r="H47">
        <v>298101</v>
      </c>
    </row>
    <row r="48" spans="1:8" x14ac:dyDescent="0.35">
      <c r="A48" t="s">
        <v>243</v>
      </c>
      <c r="B48" t="s">
        <v>240</v>
      </c>
      <c r="C48" t="s">
        <v>241</v>
      </c>
      <c r="D48" t="s">
        <v>7459</v>
      </c>
      <c r="E48" t="s">
        <v>288</v>
      </c>
      <c r="F48" t="s">
        <v>7442</v>
      </c>
      <c r="G48" t="s">
        <v>7443</v>
      </c>
      <c r="H48">
        <v>341374</v>
      </c>
    </row>
    <row r="49" spans="1:8" x14ac:dyDescent="0.35">
      <c r="A49" t="s">
        <v>243</v>
      </c>
      <c r="B49" t="s">
        <v>240</v>
      </c>
      <c r="C49" t="s">
        <v>241</v>
      </c>
      <c r="D49" t="s">
        <v>7459</v>
      </c>
      <c r="E49" t="s">
        <v>288</v>
      </c>
      <c r="F49" t="s">
        <v>7462</v>
      </c>
      <c r="G49" t="s">
        <v>7463</v>
      </c>
      <c r="H49">
        <v>0</v>
      </c>
    </row>
    <row r="50" spans="1:8" x14ac:dyDescent="0.35">
      <c r="A50" t="s">
        <v>243</v>
      </c>
      <c r="B50" t="s">
        <v>240</v>
      </c>
      <c r="C50" t="s">
        <v>245</v>
      </c>
      <c r="D50" t="s">
        <v>7464</v>
      </c>
      <c r="E50" t="s">
        <v>291</v>
      </c>
      <c r="F50" t="s">
        <v>7436</v>
      </c>
      <c r="G50" t="s">
        <v>7437</v>
      </c>
      <c r="H50">
        <v>876415</v>
      </c>
    </row>
    <row r="51" spans="1:8" x14ac:dyDescent="0.35">
      <c r="A51" t="s">
        <v>243</v>
      </c>
      <c r="B51" t="s">
        <v>240</v>
      </c>
      <c r="C51" t="s">
        <v>245</v>
      </c>
      <c r="D51" t="s">
        <v>7464</v>
      </c>
      <c r="E51" t="s">
        <v>291</v>
      </c>
      <c r="F51" t="s">
        <v>7465</v>
      </c>
      <c r="G51" t="s">
        <v>7466</v>
      </c>
      <c r="H51">
        <v>0</v>
      </c>
    </row>
    <row r="52" spans="1:8" x14ac:dyDescent="0.35">
      <c r="A52" t="s">
        <v>243</v>
      </c>
      <c r="B52" t="s">
        <v>240</v>
      </c>
      <c r="C52" t="s">
        <v>249</v>
      </c>
      <c r="D52" t="s">
        <v>7467</v>
      </c>
      <c r="E52" t="s">
        <v>294</v>
      </c>
      <c r="F52" t="s">
        <v>7435</v>
      </c>
      <c r="G52" t="s">
        <v>7142</v>
      </c>
      <c r="H52">
        <v>254000</v>
      </c>
    </row>
    <row r="53" spans="1:8" x14ac:dyDescent="0.35">
      <c r="A53" t="s">
        <v>243</v>
      </c>
      <c r="B53" t="s">
        <v>240</v>
      </c>
      <c r="C53" t="s">
        <v>249</v>
      </c>
      <c r="D53" t="s">
        <v>7467</v>
      </c>
      <c r="E53" t="s">
        <v>294</v>
      </c>
      <c r="F53" t="s">
        <v>7436</v>
      </c>
      <c r="G53" t="s">
        <v>7437</v>
      </c>
      <c r="H53">
        <v>127500</v>
      </c>
    </row>
    <row r="54" spans="1:8" x14ac:dyDescent="0.35">
      <c r="A54" t="s">
        <v>243</v>
      </c>
      <c r="B54" t="s">
        <v>240</v>
      </c>
      <c r="C54" t="s">
        <v>253</v>
      </c>
      <c r="D54" t="s">
        <v>7468</v>
      </c>
      <c r="E54" t="s">
        <v>297</v>
      </c>
      <c r="F54" t="s">
        <v>7436</v>
      </c>
      <c r="G54" t="s">
        <v>7437</v>
      </c>
      <c r="H54">
        <v>14000</v>
      </c>
    </row>
    <row r="55" spans="1:8" x14ac:dyDescent="0.35">
      <c r="A55" t="s">
        <v>243</v>
      </c>
      <c r="B55" t="s">
        <v>240</v>
      </c>
      <c r="C55" t="s">
        <v>253</v>
      </c>
      <c r="D55" t="s">
        <v>7468</v>
      </c>
      <c r="E55" t="s">
        <v>297</v>
      </c>
      <c r="F55" t="s">
        <v>7442</v>
      </c>
      <c r="G55" t="s">
        <v>7443</v>
      </c>
      <c r="H55">
        <v>700</v>
      </c>
    </row>
    <row r="56" spans="1:8" x14ac:dyDescent="0.35">
      <c r="A56" t="s">
        <v>243</v>
      </c>
      <c r="B56" t="s">
        <v>240</v>
      </c>
      <c r="C56" t="s">
        <v>257</v>
      </c>
      <c r="D56" t="s">
        <v>7469</v>
      </c>
      <c r="E56" t="s">
        <v>300</v>
      </c>
      <c r="F56" t="s">
        <v>7435</v>
      </c>
      <c r="G56" t="s">
        <v>7142</v>
      </c>
      <c r="H56">
        <v>10000</v>
      </c>
    </row>
    <row r="57" spans="1:8" x14ac:dyDescent="0.35">
      <c r="A57" t="s">
        <v>243</v>
      </c>
      <c r="B57" t="s">
        <v>240</v>
      </c>
      <c r="C57" t="s">
        <v>257</v>
      </c>
      <c r="D57" t="s">
        <v>7469</v>
      </c>
      <c r="E57" t="s">
        <v>300</v>
      </c>
      <c r="F57" t="s">
        <v>7436</v>
      </c>
      <c r="G57" t="s">
        <v>7437</v>
      </c>
      <c r="H57">
        <v>11286</v>
      </c>
    </row>
    <row r="58" spans="1:8" x14ac:dyDescent="0.35">
      <c r="A58" t="s">
        <v>243</v>
      </c>
      <c r="B58" t="s">
        <v>240</v>
      </c>
      <c r="C58" t="s">
        <v>257</v>
      </c>
      <c r="D58" t="s">
        <v>7469</v>
      </c>
      <c r="E58" t="s">
        <v>300</v>
      </c>
      <c r="F58" t="s">
        <v>7438</v>
      </c>
      <c r="G58" t="s">
        <v>7439</v>
      </c>
      <c r="H58">
        <v>14865</v>
      </c>
    </row>
    <row r="59" spans="1:8" x14ac:dyDescent="0.35">
      <c r="A59" t="s">
        <v>243</v>
      </c>
      <c r="B59" t="s">
        <v>240</v>
      </c>
      <c r="C59" t="s">
        <v>257</v>
      </c>
      <c r="D59" t="s">
        <v>7469</v>
      </c>
      <c r="E59" t="s">
        <v>300</v>
      </c>
      <c r="F59" t="s">
        <v>7448</v>
      </c>
      <c r="G59" t="s">
        <v>7449</v>
      </c>
      <c r="H59">
        <v>10000</v>
      </c>
    </row>
    <row r="60" spans="1:8" x14ac:dyDescent="0.35">
      <c r="A60" t="s">
        <v>243</v>
      </c>
      <c r="B60" t="s">
        <v>240</v>
      </c>
      <c r="C60" t="s">
        <v>261</v>
      </c>
      <c r="D60" t="s">
        <v>7470</v>
      </c>
      <c r="E60" t="s">
        <v>254</v>
      </c>
      <c r="F60" t="s">
        <v>7436</v>
      </c>
      <c r="G60" t="s">
        <v>7437</v>
      </c>
      <c r="H60">
        <v>35900</v>
      </c>
    </row>
    <row r="61" spans="1:8" x14ac:dyDescent="0.35">
      <c r="A61" t="s">
        <v>243</v>
      </c>
      <c r="B61" t="s">
        <v>240</v>
      </c>
      <c r="C61" t="s">
        <v>261</v>
      </c>
      <c r="D61" t="s">
        <v>7470</v>
      </c>
      <c r="E61" t="s">
        <v>254</v>
      </c>
      <c r="F61" t="s">
        <v>7442</v>
      </c>
      <c r="G61" t="s">
        <v>7443</v>
      </c>
      <c r="H61">
        <v>54550</v>
      </c>
    </row>
    <row r="62" spans="1:8" x14ac:dyDescent="0.35">
      <c r="A62" t="s">
        <v>243</v>
      </c>
      <c r="B62" t="s">
        <v>240</v>
      </c>
      <c r="C62" t="s">
        <v>265</v>
      </c>
      <c r="D62" t="s">
        <v>7471</v>
      </c>
      <c r="E62" t="s">
        <v>305</v>
      </c>
      <c r="F62" t="s">
        <v>7435</v>
      </c>
      <c r="G62" t="s">
        <v>7142</v>
      </c>
      <c r="H62">
        <v>5000</v>
      </c>
    </row>
    <row r="63" spans="1:8" x14ac:dyDescent="0.35">
      <c r="A63" t="s">
        <v>243</v>
      </c>
      <c r="B63" t="s">
        <v>240</v>
      </c>
      <c r="C63" t="s">
        <v>265</v>
      </c>
      <c r="D63" t="s">
        <v>7471</v>
      </c>
      <c r="E63" t="s">
        <v>305</v>
      </c>
      <c r="F63" t="s">
        <v>7436</v>
      </c>
      <c r="G63" t="s">
        <v>7437</v>
      </c>
      <c r="H63">
        <v>40000</v>
      </c>
    </row>
    <row r="64" spans="1:8" x14ac:dyDescent="0.35">
      <c r="A64" t="s">
        <v>243</v>
      </c>
      <c r="B64" t="s">
        <v>240</v>
      </c>
      <c r="C64" t="s">
        <v>269</v>
      </c>
      <c r="D64" t="s">
        <v>7472</v>
      </c>
      <c r="E64" t="s">
        <v>308</v>
      </c>
      <c r="F64" t="s">
        <v>7435</v>
      </c>
      <c r="G64" t="s">
        <v>7142</v>
      </c>
      <c r="H64">
        <v>0</v>
      </c>
    </row>
    <row r="65" spans="1:8" x14ac:dyDescent="0.35">
      <c r="A65" t="s">
        <v>243</v>
      </c>
      <c r="B65" t="s">
        <v>240</v>
      </c>
      <c r="C65" t="s">
        <v>269</v>
      </c>
      <c r="D65" t="s">
        <v>7472</v>
      </c>
      <c r="E65" t="s">
        <v>308</v>
      </c>
      <c r="F65" t="s">
        <v>7436</v>
      </c>
      <c r="G65" t="s">
        <v>7437</v>
      </c>
      <c r="H65">
        <v>54698</v>
      </c>
    </row>
    <row r="66" spans="1:8" x14ac:dyDescent="0.35">
      <c r="A66" t="s">
        <v>243</v>
      </c>
      <c r="B66" t="s">
        <v>240</v>
      </c>
      <c r="C66" t="s">
        <v>269</v>
      </c>
      <c r="D66" t="s">
        <v>7472</v>
      </c>
      <c r="E66" t="s">
        <v>308</v>
      </c>
      <c r="F66" t="s">
        <v>7442</v>
      </c>
      <c r="G66" t="s">
        <v>7443</v>
      </c>
      <c r="H66">
        <v>23000</v>
      </c>
    </row>
    <row r="67" spans="1:8" x14ac:dyDescent="0.35">
      <c r="A67" t="s">
        <v>243</v>
      </c>
      <c r="B67" t="s">
        <v>240</v>
      </c>
      <c r="C67" t="s">
        <v>273</v>
      </c>
      <c r="D67" t="s">
        <v>7473</v>
      </c>
      <c r="E67" t="s">
        <v>311</v>
      </c>
      <c r="F67" t="s">
        <v>7435</v>
      </c>
      <c r="G67" t="s">
        <v>7142</v>
      </c>
      <c r="H67">
        <v>2500</v>
      </c>
    </row>
    <row r="68" spans="1:8" x14ac:dyDescent="0.35">
      <c r="A68" t="s">
        <v>243</v>
      </c>
      <c r="B68" t="s">
        <v>240</v>
      </c>
      <c r="C68" t="s">
        <v>273</v>
      </c>
      <c r="D68" t="s">
        <v>7473</v>
      </c>
      <c r="E68" t="s">
        <v>311</v>
      </c>
      <c r="F68" t="s">
        <v>7436</v>
      </c>
      <c r="G68" t="s">
        <v>7437</v>
      </c>
      <c r="H68">
        <v>25792</v>
      </c>
    </row>
    <row r="69" spans="1:8" x14ac:dyDescent="0.35">
      <c r="A69" t="s">
        <v>243</v>
      </c>
      <c r="B69" t="s">
        <v>240</v>
      </c>
      <c r="C69" t="s">
        <v>273</v>
      </c>
      <c r="D69" t="s">
        <v>7473</v>
      </c>
      <c r="E69" t="s">
        <v>311</v>
      </c>
      <c r="F69" t="s">
        <v>7438</v>
      </c>
      <c r="G69" t="s">
        <v>7439</v>
      </c>
      <c r="H69">
        <v>149000</v>
      </c>
    </row>
    <row r="70" spans="1:8" x14ac:dyDescent="0.35">
      <c r="A70" t="s">
        <v>243</v>
      </c>
      <c r="B70" t="s">
        <v>240</v>
      </c>
      <c r="C70" t="s">
        <v>273</v>
      </c>
      <c r="D70" t="s">
        <v>7473</v>
      </c>
      <c r="E70" t="s">
        <v>311</v>
      </c>
      <c r="F70" t="s">
        <v>7448</v>
      </c>
      <c r="G70" t="s">
        <v>7449</v>
      </c>
      <c r="H70">
        <v>30000</v>
      </c>
    </row>
    <row r="71" spans="1:8" x14ac:dyDescent="0.35">
      <c r="A71" t="s">
        <v>243</v>
      </c>
      <c r="B71" t="s">
        <v>240</v>
      </c>
      <c r="C71" t="s">
        <v>277</v>
      </c>
      <c r="D71" t="s">
        <v>7474</v>
      </c>
      <c r="E71" t="s">
        <v>314</v>
      </c>
      <c r="F71" t="s">
        <v>7435</v>
      </c>
      <c r="G71" t="s">
        <v>7142</v>
      </c>
      <c r="H71">
        <v>9679</v>
      </c>
    </row>
    <row r="72" spans="1:8" x14ac:dyDescent="0.35">
      <c r="A72" t="s">
        <v>243</v>
      </c>
      <c r="B72" t="s">
        <v>240</v>
      </c>
      <c r="C72" t="s">
        <v>277</v>
      </c>
      <c r="D72" t="s">
        <v>7474</v>
      </c>
      <c r="E72" t="s">
        <v>314</v>
      </c>
      <c r="F72" t="s">
        <v>7436</v>
      </c>
      <c r="G72" t="s">
        <v>7437</v>
      </c>
      <c r="H72">
        <v>56655</v>
      </c>
    </row>
    <row r="73" spans="1:8" x14ac:dyDescent="0.35">
      <c r="A73" t="s">
        <v>243</v>
      </c>
      <c r="B73" t="s">
        <v>240</v>
      </c>
      <c r="C73" t="s">
        <v>281</v>
      </c>
      <c r="D73" t="s">
        <v>7475</v>
      </c>
      <c r="E73" t="s">
        <v>317</v>
      </c>
      <c r="F73" t="s">
        <v>7435</v>
      </c>
      <c r="G73" t="s">
        <v>7142</v>
      </c>
      <c r="H73">
        <v>1500</v>
      </c>
    </row>
    <row r="74" spans="1:8" x14ac:dyDescent="0.35">
      <c r="A74" t="s">
        <v>243</v>
      </c>
      <c r="B74" t="s">
        <v>240</v>
      </c>
      <c r="C74" t="s">
        <v>281</v>
      </c>
      <c r="D74" t="s">
        <v>7475</v>
      </c>
      <c r="E74" t="s">
        <v>317</v>
      </c>
      <c r="F74" t="s">
        <v>7436</v>
      </c>
      <c r="G74" t="s">
        <v>7437</v>
      </c>
      <c r="H74">
        <v>52730</v>
      </c>
    </row>
    <row r="75" spans="1:8" x14ac:dyDescent="0.35">
      <c r="A75" t="s">
        <v>243</v>
      </c>
      <c r="B75" t="s">
        <v>240</v>
      </c>
      <c r="C75" t="s">
        <v>281</v>
      </c>
      <c r="D75" t="s">
        <v>7475</v>
      </c>
      <c r="E75" t="s">
        <v>317</v>
      </c>
      <c r="F75" t="s">
        <v>7442</v>
      </c>
      <c r="G75" t="s">
        <v>7443</v>
      </c>
      <c r="H75">
        <v>52500</v>
      </c>
    </row>
    <row r="76" spans="1:8" x14ac:dyDescent="0.35">
      <c r="A76" t="s">
        <v>243</v>
      </c>
      <c r="B76" t="s">
        <v>240</v>
      </c>
      <c r="C76" t="s">
        <v>285</v>
      </c>
      <c r="D76" t="s">
        <v>7476</v>
      </c>
      <c r="E76" t="s">
        <v>320</v>
      </c>
      <c r="F76" t="s">
        <v>7435</v>
      </c>
      <c r="G76" t="s">
        <v>7142</v>
      </c>
      <c r="H76">
        <v>0</v>
      </c>
    </row>
    <row r="77" spans="1:8" x14ac:dyDescent="0.35">
      <c r="A77" t="s">
        <v>243</v>
      </c>
      <c r="B77" t="s">
        <v>240</v>
      </c>
      <c r="C77" t="s">
        <v>285</v>
      </c>
      <c r="D77" t="s">
        <v>7476</v>
      </c>
      <c r="E77" t="s">
        <v>320</v>
      </c>
      <c r="F77" t="s">
        <v>7436</v>
      </c>
      <c r="G77" t="s">
        <v>7437</v>
      </c>
      <c r="H77">
        <v>53300</v>
      </c>
    </row>
    <row r="78" spans="1:8" x14ac:dyDescent="0.35">
      <c r="A78" t="s">
        <v>243</v>
      </c>
      <c r="B78" t="s">
        <v>240</v>
      </c>
      <c r="C78" t="s">
        <v>323</v>
      </c>
      <c r="D78" t="s">
        <v>7477</v>
      </c>
      <c r="E78" t="s">
        <v>262</v>
      </c>
      <c r="F78" t="s">
        <v>7435</v>
      </c>
      <c r="G78" t="s">
        <v>7142</v>
      </c>
      <c r="H78">
        <v>4000</v>
      </c>
    </row>
    <row r="79" spans="1:8" x14ac:dyDescent="0.35">
      <c r="A79" t="s">
        <v>243</v>
      </c>
      <c r="B79" t="s">
        <v>240</v>
      </c>
      <c r="C79" t="s">
        <v>323</v>
      </c>
      <c r="D79" t="s">
        <v>7477</v>
      </c>
      <c r="E79" t="s">
        <v>262</v>
      </c>
      <c r="F79" t="s">
        <v>7436</v>
      </c>
      <c r="G79" t="s">
        <v>7437</v>
      </c>
      <c r="H79">
        <v>57375</v>
      </c>
    </row>
    <row r="80" spans="1:8" x14ac:dyDescent="0.35">
      <c r="A80" t="s">
        <v>243</v>
      </c>
      <c r="B80" t="s">
        <v>240</v>
      </c>
      <c r="C80" t="s">
        <v>323</v>
      </c>
      <c r="D80" t="s">
        <v>7477</v>
      </c>
      <c r="E80" t="s">
        <v>262</v>
      </c>
      <c r="F80" t="s">
        <v>7438</v>
      </c>
      <c r="G80" t="s">
        <v>7439</v>
      </c>
      <c r="H80">
        <v>24000</v>
      </c>
    </row>
    <row r="81" spans="1:8" x14ac:dyDescent="0.35">
      <c r="A81" t="s">
        <v>243</v>
      </c>
      <c r="B81" t="s">
        <v>240</v>
      </c>
      <c r="C81" t="s">
        <v>323</v>
      </c>
      <c r="D81" t="s">
        <v>7477</v>
      </c>
      <c r="E81" t="s">
        <v>262</v>
      </c>
      <c r="F81" t="s">
        <v>7448</v>
      </c>
      <c r="G81" t="s">
        <v>7449</v>
      </c>
      <c r="H81">
        <v>50000</v>
      </c>
    </row>
    <row r="82" spans="1:8" x14ac:dyDescent="0.35">
      <c r="A82" t="s">
        <v>243</v>
      </c>
      <c r="B82" t="s">
        <v>240</v>
      </c>
      <c r="C82" t="s">
        <v>323</v>
      </c>
      <c r="D82" t="s">
        <v>7477</v>
      </c>
      <c r="E82" t="s">
        <v>262</v>
      </c>
      <c r="F82" t="s">
        <v>7442</v>
      </c>
      <c r="G82" t="s">
        <v>7443</v>
      </c>
      <c r="H82">
        <v>1500</v>
      </c>
    </row>
    <row r="83" spans="1:8" x14ac:dyDescent="0.35">
      <c r="A83" t="s">
        <v>243</v>
      </c>
      <c r="B83" t="s">
        <v>240</v>
      </c>
      <c r="C83" t="s">
        <v>326</v>
      </c>
      <c r="D83" t="s">
        <v>7478</v>
      </c>
      <c r="E83" t="s">
        <v>327</v>
      </c>
      <c r="F83" t="s">
        <v>7435</v>
      </c>
      <c r="G83" t="s">
        <v>7142</v>
      </c>
      <c r="H83">
        <v>125000</v>
      </c>
    </row>
    <row r="84" spans="1:8" x14ac:dyDescent="0.35">
      <c r="A84" t="s">
        <v>243</v>
      </c>
      <c r="B84" t="s">
        <v>240</v>
      </c>
      <c r="C84" t="s">
        <v>326</v>
      </c>
      <c r="D84" t="s">
        <v>7478</v>
      </c>
      <c r="E84" t="s">
        <v>327</v>
      </c>
      <c r="F84" t="s">
        <v>7436</v>
      </c>
      <c r="G84" t="s">
        <v>7437</v>
      </c>
      <c r="H84">
        <v>123012</v>
      </c>
    </row>
    <row r="85" spans="1:8" x14ac:dyDescent="0.35">
      <c r="A85" t="s">
        <v>243</v>
      </c>
      <c r="B85" t="s">
        <v>240</v>
      </c>
      <c r="C85" t="s">
        <v>330</v>
      </c>
      <c r="D85" t="s">
        <v>7479</v>
      </c>
      <c r="E85" t="s">
        <v>331</v>
      </c>
      <c r="F85" t="s">
        <v>7435</v>
      </c>
      <c r="G85" t="s">
        <v>7142</v>
      </c>
      <c r="H85">
        <v>2890</v>
      </c>
    </row>
    <row r="86" spans="1:8" x14ac:dyDescent="0.35">
      <c r="A86" t="s">
        <v>243</v>
      </c>
      <c r="B86" t="s">
        <v>240</v>
      </c>
      <c r="C86" t="s">
        <v>330</v>
      </c>
      <c r="D86" t="s">
        <v>7479</v>
      </c>
      <c r="E86" t="s">
        <v>331</v>
      </c>
      <c r="F86" t="s">
        <v>7436</v>
      </c>
      <c r="G86" t="s">
        <v>7437</v>
      </c>
      <c r="H86">
        <v>47900</v>
      </c>
    </row>
    <row r="87" spans="1:8" x14ac:dyDescent="0.35">
      <c r="A87" t="s">
        <v>243</v>
      </c>
      <c r="B87" t="s">
        <v>240</v>
      </c>
      <c r="C87" t="s">
        <v>335</v>
      </c>
      <c r="D87" t="s">
        <v>7480</v>
      </c>
      <c r="E87" t="s">
        <v>336</v>
      </c>
      <c r="F87" t="s">
        <v>7436</v>
      </c>
      <c r="G87" t="s">
        <v>7437</v>
      </c>
      <c r="H87">
        <v>7150</v>
      </c>
    </row>
    <row r="88" spans="1:8" x14ac:dyDescent="0.35">
      <c r="A88" t="s">
        <v>243</v>
      </c>
      <c r="B88" t="s">
        <v>240</v>
      </c>
      <c r="C88" t="s">
        <v>339</v>
      </c>
      <c r="D88" t="s">
        <v>7481</v>
      </c>
      <c r="E88" t="s">
        <v>340</v>
      </c>
      <c r="F88" t="s">
        <v>7435</v>
      </c>
      <c r="G88" t="s">
        <v>7142</v>
      </c>
      <c r="H88">
        <v>10000</v>
      </c>
    </row>
    <row r="89" spans="1:8" x14ac:dyDescent="0.35">
      <c r="A89" t="s">
        <v>243</v>
      </c>
      <c r="B89" t="s">
        <v>240</v>
      </c>
      <c r="C89" t="s">
        <v>339</v>
      </c>
      <c r="D89" t="s">
        <v>7481</v>
      </c>
      <c r="E89" t="s">
        <v>340</v>
      </c>
      <c r="F89" t="s">
        <v>7436</v>
      </c>
      <c r="G89" t="s">
        <v>7437</v>
      </c>
      <c r="H89">
        <v>121550</v>
      </c>
    </row>
    <row r="90" spans="1:8" x14ac:dyDescent="0.35">
      <c r="A90" t="s">
        <v>243</v>
      </c>
      <c r="B90" t="s">
        <v>240</v>
      </c>
      <c r="C90" t="s">
        <v>339</v>
      </c>
      <c r="D90" t="s">
        <v>7481</v>
      </c>
      <c r="E90" t="s">
        <v>340</v>
      </c>
      <c r="F90" t="s">
        <v>7442</v>
      </c>
      <c r="G90" t="s">
        <v>7443</v>
      </c>
      <c r="H90">
        <v>10000</v>
      </c>
    </row>
    <row r="91" spans="1:8" x14ac:dyDescent="0.35">
      <c r="A91" t="s">
        <v>243</v>
      </c>
      <c r="B91" t="s">
        <v>240</v>
      </c>
      <c r="C91" t="s">
        <v>343</v>
      </c>
      <c r="D91" t="s">
        <v>7482</v>
      </c>
      <c r="E91" t="s">
        <v>344</v>
      </c>
      <c r="F91" t="s">
        <v>7435</v>
      </c>
      <c r="G91" t="s">
        <v>7142</v>
      </c>
      <c r="H91">
        <v>75440</v>
      </c>
    </row>
    <row r="92" spans="1:8" x14ac:dyDescent="0.35">
      <c r="A92" t="s">
        <v>243</v>
      </c>
      <c r="B92" t="s">
        <v>240</v>
      </c>
      <c r="C92" t="s">
        <v>343</v>
      </c>
      <c r="D92" t="s">
        <v>7482</v>
      </c>
      <c r="E92" t="s">
        <v>344</v>
      </c>
      <c r="F92" t="s">
        <v>7436</v>
      </c>
      <c r="G92" t="s">
        <v>7437</v>
      </c>
      <c r="H92">
        <v>818266</v>
      </c>
    </row>
    <row r="93" spans="1:8" x14ac:dyDescent="0.35">
      <c r="A93" t="s">
        <v>243</v>
      </c>
      <c r="B93" t="s">
        <v>240</v>
      </c>
      <c r="C93" t="s">
        <v>343</v>
      </c>
      <c r="D93" t="s">
        <v>7482</v>
      </c>
      <c r="E93" t="s">
        <v>344</v>
      </c>
      <c r="F93" t="s">
        <v>7438</v>
      </c>
      <c r="G93" t="s">
        <v>7439</v>
      </c>
      <c r="H93">
        <v>411650</v>
      </c>
    </row>
    <row r="94" spans="1:8" x14ac:dyDescent="0.35">
      <c r="A94" t="s">
        <v>243</v>
      </c>
      <c r="B94" t="s">
        <v>240</v>
      </c>
      <c r="C94" t="s">
        <v>343</v>
      </c>
      <c r="D94" t="s">
        <v>7482</v>
      </c>
      <c r="E94" t="s">
        <v>344</v>
      </c>
      <c r="F94" t="s">
        <v>7448</v>
      </c>
      <c r="G94" t="s">
        <v>7449</v>
      </c>
      <c r="H94">
        <v>400000</v>
      </c>
    </row>
    <row r="95" spans="1:8" x14ac:dyDescent="0.35">
      <c r="A95" t="s">
        <v>243</v>
      </c>
      <c r="B95" t="s">
        <v>240</v>
      </c>
      <c r="C95" t="s">
        <v>343</v>
      </c>
      <c r="D95" t="s">
        <v>7482</v>
      </c>
      <c r="E95" t="s">
        <v>344</v>
      </c>
      <c r="F95" t="s">
        <v>7442</v>
      </c>
      <c r="G95" t="s">
        <v>7443</v>
      </c>
      <c r="H95">
        <v>130000</v>
      </c>
    </row>
    <row r="96" spans="1:8" x14ac:dyDescent="0.35">
      <c r="A96" t="s">
        <v>243</v>
      </c>
      <c r="B96" t="s">
        <v>240</v>
      </c>
      <c r="C96" t="s">
        <v>347</v>
      </c>
      <c r="D96" t="s">
        <v>7483</v>
      </c>
      <c r="E96" t="s">
        <v>125</v>
      </c>
      <c r="F96" t="s">
        <v>7435</v>
      </c>
      <c r="G96" t="s">
        <v>7142</v>
      </c>
      <c r="H96">
        <v>1000</v>
      </c>
    </row>
    <row r="97" spans="1:8" x14ac:dyDescent="0.35">
      <c r="A97" t="s">
        <v>243</v>
      </c>
      <c r="B97" t="s">
        <v>240</v>
      </c>
      <c r="C97" t="s">
        <v>347</v>
      </c>
      <c r="D97" t="s">
        <v>7483</v>
      </c>
      <c r="E97" t="s">
        <v>125</v>
      </c>
      <c r="F97" t="s">
        <v>7436</v>
      </c>
      <c r="G97" t="s">
        <v>7437</v>
      </c>
      <c r="H97">
        <v>104130</v>
      </c>
    </row>
    <row r="98" spans="1:8" x14ac:dyDescent="0.35">
      <c r="A98" t="s">
        <v>243</v>
      </c>
      <c r="B98" t="s">
        <v>240</v>
      </c>
      <c r="C98" t="s">
        <v>347</v>
      </c>
      <c r="D98" t="s">
        <v>7483</v>
      </c>
      <c r="E98" t="s">
        <v>125</v>
      </c>
      <c r="F98" t="s">
        <v>7442</v>
      </c>
      <c r="G98" t="s">
        <v>7443</v>
      </c>
      <c r="H98">
        <v>15500</v>
      </c>
    </row>
    <row r="99" spans="1:8" x14ac:dyDescent="0.35">
      <c r="A99" t="s">
        <v>243</v>
      </c>
      <c r="B99" t="s">
        <v>240</v>
      </c>
      <c r="C99" t="s">
        <v>350</v>
      </c>
      <c r="D99" t="s">
        <v>7484</v>
      </c>
      <c r="E99" t="s">
        <v>351</v>
      </c>
      <c r="F99" t="s">
        <v>7436</v>
      </c>
      <c r="G99" t="s">
        <v>7437</v>
      </c>
      <c r="H99">
        <v>1184147</v>
      </c>
    </row>
    <row r="100" spans="1:8" x14ac:dyDescent="0.35">
      <c r="A100" t="s">
        <v>247</v>
      </c>
      <c r="B100" t="s">
        <v>240</v>
      </c>
      <c r="C100" t="s">
        <v>241</v>
      </c>
      <c r="D100" t="s">
        <v>7485</v>
      </c>
      <c r="E100" t="s">
        <v>354</v>
      </c>
      <c r="F100" t="s">
        <v>7435</v>
      </c>
      <c r="G100" t="s">
        <v>7142</v>
      </c>
      <c r="H100">
        <v>25000</v>
      </c>
    </row>
    <row r="101" spans="1:8" x14ac:dyDescent="0.35">
      <c r="A101" t="s">
        <v>247</v>
      </c>
      <c r="B101" t="s">
        <v>240</v>
      </c>
      <c r="C101" t="s">
        <v>241</v>
      </c>
      <c r="D101" t="s">
        <v>7485</v>
      </c>
      <c r="E101" t="s">
        <v>354</v>
      </c>
      <c r="F101" t="s">
        <v>7436</v>
      </c>
      <c r="G101" t="s">
        <v>7437</v>
      </c>
      <c r="H101">
        <v>102125</v>
      </c>
    </row>
    <row r="102" spans="1:8" x14ac:dyDescent="0.35">
      <c r="A102" t="s">
        <v>247</v>
      </c>
      <c r="B102" t="s">
        <v>240</v>
      </c>
      <c r="C102" t="s">
        <v>241</v>
      </c>
      <c r="D102" t="s">
        <v>7485</v>
      </c>
      <c r="E102" t="s">
        <v>354</v>
      </c>
      <c r="F102" t="s">
        <v>7438</v>
      </c>
      <c r="G102" t="s">
        <v>7439</v>
      </c>
      <c r="H102">
        <v>39736</v>
      </c>
    </row>
    <row r="103" spans="1:8" x14ac:dyDescent="0.35">
      <c r="A103" t="s">
        <v>247</v>
      </c>
      <c r="B103" t="s">
        <v>240</v>
      </c>
      <c r="C103" t="s">
        <v>245</v>
      </c>
      <c r="D103" t="s">
        <v>7486</v>
      </c>
      <c r="E103" t="s">
        <v>357</v>
      </c>
      <c r="F103" t="s">
        <v>7436</v>
      </c>
      <c r="G103" t="s">
        <v>7437</v>
      </c>
      <c r="H103">
        <v>46850</v>
      </c>
    </row>
    <row r="104" spans="1:8" x14ac:dyDescent="0.35">
      <c r="A104" t="s">
        <v>247</v>
      </c>
      <c r="B104" t="s">
        <v>240</v>
      </c>
      <c r="C104" t="s">
        <v>245</v>
      </c>
      <c r="D104" t="s">
        <v>7486</v>
      </c>
      <c r="E104" t="s">
        <v>357</v>
      </c>
      <c r="F104" t="s">
        <v>7438</v>
      </c>
      <c r="G104" t="s">
        <v>7439</v>
      </c>
      <c r="H104">
        <v>5951</v>
      </c>
    </row>
    <row r="105" spans="1:8" x14ac:dyDescent="0.35">
      <c r="A105" t="s">
        <v>247</v>
      </c>
      <c r="B105" t="s">
        <v>240</v>
      </c>
      <c r="C105" t="s">
        <v>249</v>
      </c>
      <c r="D105" t="s">
        <v>7487</v>
      </c>
      <c r="E105" t="s">
        <v>360</v>
      </c>
      <c r="F105" t="s">
        <v>7436</v>
      </c>
      <c r="G105" t="s">
        <v>7437</v>
      </c>
      <c r="H105">
        <v>878731</v>
      </c>
    </row>
    <row r="106" spans="1:8" x14ac:dyDescent="0.35">
      <c r="A106" t="s">
        <v>247</v>
      </c>
      <c r="B106" t="s">
        <v>240</v>
      </c>
      <c r="C106" t="s">
        <v>249</v>
      </c>
      <c r="D106" t="s">
        <v>7487</v>
      </c>
      <c r="E106" t="s">
        <v>360</v>
      </c>
      <c r="F106" t="s">
        <v>7438</v>
      </c>
      <c r="G106" t="s">
        <v>7439</v>
      </c>
      <c r="H106">
        <v>718100</v>
      </c>
    </row>
    <row r="107" spans="1:8" x14ac:dyDescent="0.35">
      <c r="A107" t="s">
        <v>247</v>
      </c>
      <c r="B107" t="s">
        <v>240</v>
      </c>
      <c r="C107" t="s">
        <v>249</v>
      </c>
      <c r="D107" t="s">
        <v>7487</v>
      </c>
      <c r="E107" t="s">
        <v>360</v>
      </c>
      <c r="F107" t="s">
        <v>7448</v>
      </c>
      <c r="G107" t="s">
        <v>7449</v>
      </c>
      <c r="H107">
        <v>98034</v>
      </c>
    </row>
    <row r="108" spans="1:8" x14ac:dyDescent="0.35">
      <c r="A108" t="s">
        <v>247</v>
      </c>
      <c r="B108" t="s">
        <v>240</v>
      </c>
      <c r="C108" t="s">
        <v>253</v>
      </c>
      <c r="D108" t="s">
        <v>7488</v>
      </c>
      <c r="E108" t="s">
        <v>363</v>
      </c>
      <c r="F108" t="s">
        <v>7436</v>
      </c>
      <c r="G108" t="s">
        <v>7437</v>
      </c>
      <c r="H108">
        <v>29150</v>
      </c>
    </row>
    <row r="109" spans="1:8" x14ac:dyDescent="0.35">
      <c r="A109" t="s">
        <v>247</v>
      </c>
      <c r="B109" t="s">
        <v>240</v>
      </c>
      <c r="C109" t="s">
        <v>253</v>
      </c>
      <c r="D109" t="s">
        <v>7488</v>
      </c>
      <c r="E109" t="s">
        <v>363</v>
      </c>
      <c r="F109" t="s">
        <v>7438</v>
      </c>
      <c r="G109" t="s">
        <v>7439</v>
      </c>
      <c r="H109">
        <v>40000</v>
      </c>
    </row>
    <row r="110" spans="1:8" x14ac:dyDescent="0.35">
      <c r="A110" t="s">
        <v>247</v>
      </c>
      <c r="B110" t="s">
        <v>240</v>
      </c>
      <c r="C110" t="s">
        <v>253</v>
      </c>
      <c r="D110" t="s">
        <v>7488</v>
      </c>
      <c r="E110" t="s">
        <v>363</v>
      </c>
      <c r="F110" t="s">
        <v>7448</v>
      </c>
      <c r="G110" t="s">
        <v>7449</v>
      </c>
      <c r="H110">
        <v>40000</v>
      </c>
    </row>
    <row r="111" spans="1:8" x14ac:dyDescent="0.35">
      <c r="A111" t="s">
        <v>247</v>
      </c>
      <c r="B111" t="s">
        <v>240</v>
      </c>
      <c r="C111" t="s">
        <v>257</v>
      </c>
      <c r="D111" t="s">
        <v>7489</v>
      </c>
      <c r="E111" t="s">
        <v>366</v>
      </c>
      <c r="F111" t="s">
        <v>7436</v>
      </c>
      <c r="G111" t="s">
        <v>7437</v>
      </c>
      <c r="H111">
        <v>200000</v>
      </c>
    </row>
    <row r="112" spans="1:8" x14ac:dyDescent="0.35">
      <c r="A112" t="s">
        <v>247</v>
      </c>
      <c r="B112" t="s">
        <v>240</v>
      </c>
      <c r="C112" t="s">
        <v>257</v>
      </c>
      <c r="D112" t="s">
        <v>7489</v>
      </c>
      <c r="E112" t="s">
        <v>366</v>
      </c>
      <c r="F112" t="s">
        <v>7438</v>
      </c>
      <c r="G112" t="s">
        <v>7439</v>
      </c>
      <c r="H112">
        <v>57988</v>
      </c>
    </row>
    <row r="113" spans="1:8" x14ac:dyDescent="0.35">
      <c r="A113" t="s">
        <v>247</v>
      </c>
      <c r="B113" t="s">
        <v>240</v>
      </c>
      <c r="C113" t="s">
        <v>257</v>
      </c>
      <c r="D113" t="s">
        <v>7489</v>
      </c>
      <c r="E113" t="s">
        <v>366</v>
      </c>
      <c r="F113" t="s">
        <v>7448</v>
      </c>
      <c r="G113" t="s">
        <v>7449</v>
      </c>
      <c r="H113">
        <v>150000</v>
      </c>
    </row>
    <row r="114" spans="1:8" x14ac:dyDescent="0.35">
      <c r="A114" t="s">
        <v>247</v>
      </c>
      <c r="B114" t="s">
        <v>240</v>
      </c>
      <c r="C114" t="s">
        <v>261</v>
      </c>
      <c r="D114" t="s">
        <v>7490</v>
      </c>
      <c r="E114" t="s">
        <v>369</v>
      </c>
      <c r="F114" t="s">
        <v>7435</v>
      </c>
      <c r="G114" t="s">
        <v>7142</v>
      </c>
      <c r="H114">
        <v>350000</v>
      </c>
    </row>
    <row r="115" spans="1:8" x14ac:dyDescent="0.35">
      <c r="A115" t="s">
        <v>247</v>
      </c>
      <c r="B115" t="s">
        <v>240</v>
      </c>
      <c r="C115" t="s">
        <v>261</v>
      </c>
      <c r="D115" t="s">
        <v>7490</v>
      </c>
      <c r="E115" t="s">
        <v>369</v>
      </c>
      <c r="F115" t="s">
        <v>7436</v>
      </c>
      <c r="G115" t="s">
        <v>7437</v>
      </c>
      <c r="H115">
        <v>470759</v>
      </c>
    </row>
    <row r="116" spans="1:8" x14ac:dyDescent="0.35">
      <c r="A116" t="s">
        <v>247</v>
      </c>
      <c r="B116" t="s">
        <v>240</v>
      </c>
      <c r="C116" t="s">
        <v>261</v>
      </c>
      <c r="D116" t="s">
        <v>7490</v>
      </c>
      <c r="E116" t="s">
        <v>369</v>
      </c>
      <c r="F116" t="s">
        <v>7438</v>
      </c>
      <c r="G116" t="s">
        <v>7439</v>
      </c>
      <c r="H116">
        <v>418000</v>
      </c>
    </row>
    <row r="117" spans="1:8" x14ac:dyDescent="0.35">
      <c r="A117" t="s">
        <v>247</v>
      </c>
      <c r="B117" t="s">
        <v>240</v>
      </c>
      <c r="C117" t="s">
        <v>261</v>
      </c>
      <c r="D117" t="s">
        <v>7490</v>
      </c>
      <c r="E117" t="s">
        <v>369</v>
      </c>
      <c r="F117" t="s">
        <v>7448</v>
      </c>
      <c r="G117" t="s">
        <v>7449</v>
      </c>
      <c r="H117">
        <v>500000</v>
      </c>
    </row>
    <row r="118" spans="1:8" x14ac:dyDescent="0.35">
      <c r="A118" t="s">
        <v>247</v>
      </c>
      <c r="B118" t="s">
        <v>240</v>
      </c>
      <c r="C118" t="s">
        <v>265</v>
      </c>
      <c r="D118" t="s">
        <v>7491</v>
      </c>
      <c r="E118" t="s">
        <v>372</v>
      </c>
      <c r="F118" t="s">
        <v>7436</v>
      </c>
      <c r="G118" t="s">
        <v>7437</v>
      </c>
      <c r="H118">
        <v>135620</v>
      </c>
    </row>
    <row r="119" spans="1:8" x14ac:dyDescent="0.35">
      <c r="A119" t="s">
        <v>247</v>
      </c>
      <c r="B119" t="s">
        <v>240</v>
      </c>
      <c r="C119" t="s">
        <v>265</v>
      </c>
      <c r="D119" t="s">
        <v>7491</v>
      </c>
      <c r="E119" t="s">
        <v>372</v>
      </c>
      <c r="F119" t="s">
        <v>7438</v>
      </c>
      <c r="G119" t="s">
        <v>7439</v>
      </c>
      <c r="H119">
        <v>117000</v>
      </c>
    </row>
    <row r="120" spans="1:8" x14ac:dyDescent="0.35">
      <c r="A120" t="s">
        <v>247</v>
      </c>
      <c r="B120" t="s">
        <v>240</v>
      </c>
      <c r="C120" t="s">
        <v>269</v>
      </c>
      <c r="D120" t="s">
        <v>7492</v>
      </c>
      <c r="E120" t="s">
        <v>300</v>
      </c>
      <c r="F120" t="s">
        <v>7436</v>
      </c>
      <c r="G120" t="s">
        <v>7437</v>
      </c>
      <c r="H120">
        <v>64900</v>
      </c>
    </row>
    <row r="121" spans="1:8" x14ac:dyDescent="0.35">
      <c r="A121" t="s">
        <v>247</v>
      </c>
      <c r="B121" t="s">
        <v>240</v>
      </c>
      <c r="C121" t="s">
        <v>273</v>
      </c>
      <c r="D121" t="s">
        <v>7493</v>
      </c>
      <c r="E121" t="s">
        <v>377</v>
      </c>
      <c r="F121" t="s">
        <v>7436</v>
      </c>
      <c r="G121" t="s">
        <v>7437</v>
      </c>
      <c r="H121">
        <v>75800</v>
      </c>
    </row>
    <row r="122" spans="1:8" x14ac:dyDescent="0.35">
      <c r="A122" t="s">
        <v>247</v>
      </c>
      <c r="B122" t="s">
        <v>240</v>
      </c>
      <c r="C122" t="s">
        <v>273</v>
      </c>
      <c r="D122" t="s">
        <v>7493</v>
      </c>
      <c r="E122" t="s">
        <v>377</v>
      </c>
      <c r="F122" t="s">
        <v>7494</v>
      </c>
      <c r="G122" t="s">
        <v>7495</v>
      </c>
      <c r="H122">
        <v>325000</v>
      </c>
    </row>
    <row r="123" spans="1:8" x14ac:dyDescent="0.35">
      <c r="A123" t="s">
        <v>247</v>
      </c>
      <c r="B123" t="s">
        <v>240</v>
      </c>
      <c r="C123" t="s">
        <v>273</v>
      </c>
      <c r="D123" t="s">
        <v>7493</v>
      </c>
      <c r="E123" t="s">
        <v>377</v>
      </c>
      <c r="F123" t="s">
        <v>7496</v>
      </c>
      <c r="G123" t="s">
        <v>7497</v>
      </c>
      <c r="H123">
        <v>100000</v>
      </c>
    </row>
    <row r="124" spans="1:8" x14ac:dyDescent="0.35">
      <c r="A124" t="s">
        <v>247</v>
      </c>
      <c r="B124" t="s">
        <v>240</v>
      </c>
      <c r="C124" t="s">
        <v>277</v>
      </c>
      <c r="D124" t="s">
        <v>7498</v>
      </c>
      <c r="E124" t="s">
        <v>380</v>
      </c>
      <c r="F124" t="s">
        <v>7436</v>
      </c>
      <c r="G124" t="s">
        <v>7437</v>
      </c>
      <c r="H124">
        <v>18545</v>
      </c>
    </row>
    <row r="125" spans="1:8" x14ac:dyDescent="0.35">
      <c r="A125" t="s">
        <v>247</v>
      </c>
      <c r="B125" t="s">
        <v>240</v>
      </c>
      <c r="C125" t="s">
        <v>277</v>
      </c>
      <c r="D125" t="s">
        <v>7498</v>
      </c>
      <c r="E125" t="s">
        <v>380</v>
      </c>
      <c r="F125" t="s">
        <v>7438</v>
      </c>
      <c r="G125" t="s">
        <v>7439</v>
      </c>
      <c r="H125">
        <v>21000</v>
      </c>
    </row>
    <row r="126" spans="1:8" x14ac:dyDescent="0.35">
      <c r="A126" t="s">
        <v>247</v>
      </c>
      <c r="B126" t="s">
        <v>240</v>
      </c>
      <c r="C126" t="s">
        <v>277</v>
      </c>
      <c r="D126" t="s">
        <v>7498</v>
      </c>
      <c r="E126" t="s">
        <v>380</v>
      </c>
      <c r="F126" t="s">
        <v>7448</v>
      </c>
      <c r="G126" t="s">
        <v>7449</v>
      </c>
      <c r="H126">
        <v>30000</v>
      </c>
    </row>
    <row r="127" spans="1:8" x14ac:dyDescent="0.35">
      <c r="A127" t="s">
        <v>247</v>
      </c>
      <c r="B127" t="s">
        <v>240</v>
      </c>
      <c r="C127" t="s">
        <v>281</v>
      </c>
      <c r="D127" t="s">
        <v>7499</v>
      </c>
      <c r="E127" t="s">
        <v>383</v>
      </c>
      <c r="F127" t="s">
        <v>7436</v>
      </c>
      <c r="G127" t="s">
        <v>7437</v>
      </c>
      <c r="H127">
        <v>36500</v>
      </c>
    </row>
    <row r="128" spans="1:8" x14ac:dyDescent="0.35">
      <c r="A128" t="s">
        <v>247</v>
      </c>
      <c r="B128" t="s">
        <v>240</v>
      </c>
      <c r="C128" t="s">
        <v>281</v>
      </c>
      <c r="D128" t="s">
        <v>7499</v>
      </c>
      <c r="E128" t="s">
        <v>383</v>
      </c>
      <c r="F128" t="s">
        <v>7438</v>
      </c>
      <c r="G128" t="s">
        <v>7439</v>
      </c>
      <c r="H128">
        <v>12500</v>
      </c>
    </row>
    <row r="129" spans="1:8" x14ac:dyDescent="0.35">
      <c r="A129" t="s">
        <v>247</v>
      </c>
      <c r="B129" t="s">
        <v>240</v>
      </c>
      <c r="C129" t="s">
        <v>285</v>
      </c>
      <c r="D129" t="s">
        <v>7500</v>
      </c>
      <c r="E129" t="s">
        <v>351</v>
      </c>
      <c r="F129" t="s">
        <v>7435</v>
      </c>
      <c r="G129" t="s">
        <v>7142</v>
      </c>
      <c r="H129">
        <v>40000</v>
      </c>
    </row>
    <row r="130" spans="1:8" x14ac:dyDescent="0.35">
      <c r="A130" t="s">
        <v>247</v>
      </c>
      <c r="B130" t="s">
        <v>240</v>
      </c>
      <c r="C130" t="s">
        <v>285</v>
      </c>
      <c r="D130" t="s">
        <v>7500</v>
      </c>
      <c r="E130" t="s">
        <v>351</v>
      </c>
      <c r="F130" t="s">
        <v>7436</v>
      </c>
      <c r="G130" t="s">
        <v>7437</v>
      </c>
      <c r="H130">
        <v>129213</v>
      </c>
    </row>
    <row r="131" spans="1:8" x14ac:dyDescent="0.35">
      <c r="A131" t="s">
        <v>247</v>
      </c>
      <c r="B131" t="s">
        <v>240</v>
      </c>
      <c r="C131" t="s">
        <v>285</v>
      </c>
      <c r="D131" t="s">
        <v>7500</v>
      </c>
      <c r="E131" t="s">
        <v>351</v>
      </c>
      <c r="F131" t="s">
        <v>7438</v>
      </c>
      <c r="G131" t="s">
        <v>7439</v>
      </c>
      <c r="H131">
        <v>52000</v>
      </c>
    </row>
    <row r="132" spans="1:8" x14ac:dyDescent="0.35">
      <c r="A132" t="s">
        <v>247</v>
      </c>
      <c r="B132" t="s">
        <v>240</v>
      </c>
      <c r="C132" t="s">
        <v>285</v>
      </c>
      <c r="D132" t="s">
        <v>7500</v>
      </c>
      <c r="E132" t="s">
        <v>351</v>
      </c>
      <c r="F132" t="s">
        <v>7448</v>
      </c>
      <c r="G132" t="s">
        <v>7449</v>
      </c>
      <c r="H132">
        <v>400000</v>
      </c>
    </row>
    <row r="133" spans="1:8" x14ac:dyDescent="0.35">
      <c r="A133" t="s">
        <v>251</v>
      </c>
      <c r="B133" t="s">
        <v>240</v>
      </c>
      <c r="C133" t="s">
        <v>241</v>
      </c>
      <c r="D133" t="s">
        <v>7501</v>
      </c>
      <c r="E133" t="s">
        <v>388</v>
      </c>
      <c r="F133" t="s">
        <v>7435</v>
      </c>
      <c r="G133" t="s">
        <v>7142</v>
      </c>
      <c r="H133">
        <v>128</v>
      </c>
    </row>
    <row r="134" spans="1:8" x14ac:dyDescent="0.35">
      <c r="A134" t="s">
        <v>251</v>
      </c>
      <c r="B134" t="s">
        <v>240</v>
      </c>
      <c r="C134" t="s">
        <v>241</v>
      </c>
      <c r="D134" t="s">
        <v>7501</v>
      </c>
      <c r="E134" t="s">
        <v>388</v>
      </c>
      <c r="F134" t="s">
        <v>7436</v>
      </c>
      <c r="G134" t="s">
        <v>7437</v>
      </c>
      <c r="H134">
        <v>33359</v>
      </c>
    </row>
    <row r="135" spans="1:8" x14ac:dyDescent="0.35">
      <c r="A135" t="s">
        <v>251</v>
      </c>
      <c r="B135" t="s">
        <v>240</v>
      </c>
      <c r="C135" t="s">
        <v>245</v>
      </c>
      <c r="D135" t="s">
        <v>7502</v>
      </c>
      <c r="E135" t="s">
        <v>391</v>
      </c>
      <c r="F135" t="s">
        <v>7435</v>
      </c>
      <c r="G135" t="s">
        <v>7142</v>
      </c>
      <c r="H135">
        <v>0</v>
      </c>
    </row>
    <row r="136" spans="1:8" x14ac:dyDescent="0.35">
      <c r="A136" t="s">
        <v>251</v>
      </c>
      <c r="B136" t="s">
        <v>240</v>
      </c>
      <c r="C136" t="s">
        <v>245</v>
      </c>
      <c r="D136" t="s">
        <v>7502</v>
      </c>
      <c r="E136" t="s">
        <v>391</v>
      </c>
      <c r="F136" t="s">
        <v>7436</v>
      </c>
      <c r="G136" t="s">
        <v>7437</v>
      </c>
      <c r="H136">
        <v>33900</v>
      </c>
    </row>
    <row r="137" spans="1:8" x14ac:dyDescent="0.35">
      <c r="A137" t="s">
        <v>251</v>
      </c>
      <c r="B137" t="s">
        <v>240</v>
      </c>
      <c r="C137" t="s">
        <v>245</v>
      </c>
      <c r="D137" t="s">
        <v>7502</v>
      </c>
      <c r="E137" t="s">
        <v>391</v>
      </c>
      <c r="F137" t="s">
        <v>7438</v>
      </c>
      <c r="G137" t="s">
        <v>7439</v>
      </c>
      <c r="H137">
        <v>103800</v>
      </c>
    </row>
    <row r="138" spans="1:8" x14ac:dyDescent="0.35">
      <c r="A138" t="s">
        <v>251</v>
      </c>
      <c r="B138" t="s">
        <v>240</v>
      </c>
      <c r="C138" t="s">
        <v>245</v>
      </c>
      <c r="D138" t="s">
        <v>7502</v>
      </c>
      <c r="E138" t="s">
        <v>391</v>
      </c>
      <c r="F138" t="s">
        <v>7448</v>
      </c>
      <c r="G138" t="s">
        <v>7449</v>
      </c>
      <c r="H138">
        <v>30000</v>
      </c>
    </row>
    <row r="139" spans="1:8" x14ac:dyDescent="0.35">
      <c r="A139" t="s">
        <v>251</v>
      </c>
      <c r="B139" t="s">
        <v>240</v>
      </c>
      <c r="C139" t="s">
        <v>249</v>
      </c>
      <c r="D139" t="s">
        <v>7503</v>
      </c>
      <c r="E139" t="s">
        <v>394</v>
      </c>
      <c r="F139" t="s">
        <v>7435</v>
      </c>
      <c r="G139" t="s">
        <v>7142</v>
      </c>
      <c r="H139">
        <v>0</v>
      </c>
    </row>
    <row r="140" spans="1:8" x14ac:dyDescent="0.35">
      <c r="A140" t="s">
        <v>251</v>
      </c>
      <c r="B140" t="s">
        <v>240</v>
      </c>
      <c r="C140" t="s">
        <v>249</v>
      </c>
      <c r="D140" t="s">
        <v>7503</v>
      </c>
      <c r="E140" t="s">
        <v>394</v>
      </c>
      <c r="F140" t="s">
        <v>7436</v>
      </c>
      <c r="G140" t="s">
        <v>7437</v>
      </c>
      <c r="H140">
        <v>0</v>
      </c>
    </row>
    <row r="141" spans="1:8" x14ac:dyDescent="0.35">
      <c r="A141" t="s">
        <v>251</v>
      </c>
      <c r="B141" t="s">
        <v>240</v>
      </c>
      <c r="C141" t="s">
        <v>249</v>
      </c>
      <c r="D141" t="s">
        <v>7503</v>
      </c>
      <c r="E141" t="s">
        <v>394</v>
      </c>
      <c r="F141" t="s">
        <v>7438</v>
      </c>
      <c r="G141" t="s">
        <v>7439</v>
      </c>
      <c r="H141">
        <v>0</v>
      </c>
    </row>
    <row r="142" spans="1:8" x14ac:dyDescent="0.35">
      <c r="A142" t="s">
        <v>251</v>
      </c>
      <c r="B142" t="s">
        <v>240</v>
      </c>
      <c r="C142" t="s">
        <v>253</v>
      </c>
      <c r="D142" t="s">
        <v>7504</v>
      </c>
      <c r="E142" t="s">
        <v>397</v>
      </c>
      <c r="F142" t="s">
        <v>7436</v>
      </c>
      <c r="G142" t="s">
        <v>7437</v>
      </c>
      <c r="H142">
        <v>44586</v>
      </c>
    </row>
    <row r="143" spans="1:8" x14ac:dyDescent="0.35">
      <c r="A143" t="s">
        <v>251</v>
      </c>
      <c r="B143" t="s">
        <v>240</v>
      </c>
      <c r="C143" t="s">
        <v>253</v>
      </c>
      <c r="D143" t="s">
        <v>7504</v>
      </c>
      <c r="E143" t="s">
        <v>397</v>
      </c>
      <c r="F143" t="s">
        <v>7438</v>
      </c>
      <c r="G143" t="s">
        <v>7439</v>
      </c>
      <c r="H143">
        <v>69353</v>
      </c>
    </row>
    <row r="144" spans="1:8" x14ac:dyDescent="0.35">
      <c r="A144" t="s">
        <v>251</v>
      </c>
      <c r="B144" t="s">
        <v>240</v>
      </c>
      <c r="C144" t="s">
        <v>253</v>
      </c>
      <c r="D144" t="s">
        <v>7504</v>
      </c>
      <c r="E144" t="s">
        <v>397</v>
      </c>
      <c r="F144" t="s">
        <v>7448</v>
      </c>
      <c r="G144" t="s">
        <v>7449</v>
      </c>
      <c r="H144">
        <v>50000</v>
      </c>
    </row>
    <row r="145" spans="1:8" x14ac:dyDescent="0.35">
      <c r="A145" t="s">
        <v>251</v>
      </c>
      <c r="B145" t="s">
        <v>240</v>
      </c>
      <c r="C145" t="s">
        <v>257</v>
      </c>
      <c r="D145" t="s">
        <v>7505</v>
      </c>
      <c r="E145" t="s">
        <v>400</v>
      </c>
      <c r="F145" t="s">
        <v>7436</v>
      </c>
      <c r="G145" t="s">
        <v>7437</v>
      </c>
      <c r="H145">
        <v>69021</v>
      </c>
    </row>
    <row r="146" spans="1:8" x14ac:dyDescent="0.35">
      <c r="A146" t="s">
        <v>251</v>
      </c>
      <c r="B146" t="s">
        <v>240</v>
      </c>
      <c r="C146" t="s">
        <v>257</v>
      </c>
      <c r="D146" t="s">
        <v>7505</v>
      </c>
      <c r="E146" t="s">
        <v>400</v>
      </c>
      <c r="F146" t="s">
        <v>7438</v>
      </c>
      <c r="G146" t="s">
        <v>7439</v>
      </c>
      <c r="H146">
        <v>136770</v>
      </c>
    </row>
    <row r="147" spans="1:8" x14ac:dyDescent="0.35">
      <c r="A147" t="s">
        <v>251</v>
      </c>
      <c r="B147" t="s">
        <v>240</v>
      </c>
      <c r="C147" t="s">
        <v>257</v>
      </c>
      <c r="D147" t="s">
        <v>7505</v>
      </c>
      <c r="E147" t="s">
        <v>400</v>
      </c>
      <c r="F147" t="s">
        <v>7448</v>
      </c>
      <c r="G147" t="s">
        <v>7449</v>
      </c>
      <c r="H147">
        <v>13287</v>
      </c>
    </row>
    <row r="148" spans="1:8" x14ac:dyDescent="0.35">
      <c r="A148" t="s">
        <v>251</v>
      </c>
      <c r="B148" t="s">
        <v>240</v>
      </c>
      <c r="C148" t="s">
        <v>261</v>
      </c>
      <c r="D148" t="s">
        <v>7506</v>
      </c>
      <c r="E148" t="s">
        <v>403</v>
      </c>
      <c r="F148" t="s">
        <v>7435</v>
      </c>
      <c r="G148" t="s">
        <v>7142</v>
      </c>
      <c r="H148">
        <v>0</v>
      </c>
    </row>
    <row r="149" spans="1:8" x14ac:dyDescent="0.35">
      <c r="A149" t="s">
        <v>251</v>
      </c>
      <c r="B149" t="s">
        <v>240</v>
      </c>
      <c r="C149" t="s">
        <v>261</v>
      </c>
      <c r="D149" t="s">
        <v>7506</v>
      </c>
      <c r="E149" t="s">
        <v>403</v>
      </c>
      <c r="F149" t="s">
        <v>7436</v>
      </c>
      <c r="G149" t="s">
        <v>7437</v>
      </c>
      <c r="H149">
        <v>67401</v>
      </c>
    </row>
    <row r="150" spans="1:8" x14ac:dyDescent="0.35">
      <c r="A150" t="s">
        <v>251</v>
      </c>
      <c r="B150" t="s">
        <v>240</v>
      </c>
      <c r="C150" t="s">
        <v>261</v>
      </c>
      <c r="D150" t="s">
        <v>7506</v>
      </c>
      <c r="E150" t="s">
        <v>403</v>
      </c>
      <c r="F150" t="s">
        <v>7438</v>
      </c>
      <c r="G150" t="s">
        <v>7439</v>
      </c>
      <c r="H150">
        <v>27198</v>
      </c>
    </row>
    <row r="151" spans="1:8" x14ac:dyDescent="0.35">
      <c r="A151" t="s">
        <v>251</v>
      </c>
      <c r="B151" t="s">
        <v>240</v>
      </c>
      <c r="C151" t="s">
        <v>261</v>
      </c>
      <c r="D151" t="s">
        <v>7506</v>
      </c>
      <c r="E151" t="s">
        <v>403</v>
      </c>
      <c r="F151" t="s">
        <v>7448</v>
      </c>
      <c r="G151" t="s">
        <v>7449</v>
      </c>
      <c r="H151">
        <v>144019</v>
      </c>
    </row>
    <row r="152" spans="1:8" x14ac:dyDescent="0.35">
      <c r="A152" t="s">
        <v>251</v>
      </c>
      <c r="B152" t="s">
        <v>240</v>
      </c>
      <c r="C152" t="s">
        <v>265</v>
      </c>
      <c r="D152" t="s">
        <v>7507</v>
      </c>
      <c r="E152" t="s">
        <v>406</v>
      </c>
      <c r="F152" t="s">
        <v>7435</v>
      </c>
      <c r="G152" t="s">
        <v>7142</v>
      </c>
      <c r="H152">
        <v>250</v>
      </c>
    </row>
    <row r="153" spans="1:8" x14ac:dyDescent="0.35">
      <c r="A153" t="s">
        <v>251</v>
      </c>
      <c r="B153" t="s">
        <v>240</v>
      </c>
      <c r="C153" t="s">
        <v>265</v>
      </c>
      <c r="D153" t="s">
        <v>7507</v>
      </c>
      <c r="E153" t="s">
        <v>406</v>
      </c>
      <c r="F153" t="s">
        <v>7436</v>
      </c>
      <c r="G153" t="s">
        <v>7437</v>
      </c>
      <c r="H153">
        <v>63246</v>
      </c>
    </row>
    <row r="154" spans="1:8" x14ac:dyDescent="0.35">
      <c r="A154" t="s">
        <v>251</v>
      </c>
      <c r="B154" t="s">
        <v>240</v>
      </c>
      <c r="C154" t="s">
        <v>265</v>
      </c>
      <c r="D154" t="s">
        <v>7507</v>
      </c>
      <c r="E154" t="s">
        <v>406</v>
      </c>
      <c r="F154" t="s">
        <v>7438</v>
      </c>
      <c r="G154" t="s">
        <v>7439</v>
      </c>
      <c r="H154">
        <v>17078</v>
      </c>
    </row>
    <row r="155" spans="1:8" x14ac:dyDescent="0.35">
      <c r="A155" t="s">
        <v>251</v>
      </c>
      <c r="B155" t="s">
        <v>240</v>
      </c>
      <c r="C155" t="s">
        <v>269</v>
      </c>
      <c r="D155" t="s">
        <v>7508</v>
      </c>
      <c r="E155" t="s">
        <v>409</v>
      </c>
      <c r="F155" t="s">
        <v>7436</v>
      </c>
      <c r="G155" t="s">
        <v>7437</v>
      </c>
      <c r="H155">
        <v>14000</v>
      </c>
    </row>
    <row r="156" spans="1:8" x14ac:dyDescent="0.35">
      <c r="A156" t="s">
        <v>251</v>
      </c>
      <c r="B156" t="s">
        <v>240</v>
      </c>
      <c r="C156" t="s">
        <v>273</v>
      </c>
      <c r="D156" t="s">
        <v>7509</v>
      </c>
      <c r="E156" t="s">
        <v>412</v>
      </c>
      <c r="F156" t="s">
        <v>7436</v>
      </c>
      <c r="G156" t="s">
        <v>7437</v>
      </c>
      <c r="H156">
        <v>40831</v>
      </c>
    </row>
    <row r="157" spans="1:8" x14ac:dyDescent="0.35">
      <c r="A157" t="s">
        <v>251</v>
      </c>
      <c r="B157" t="s">
        <v>240</v>
      </c>
      <c r="C157" t="s">
        <v>273</v>
      </c>
      <c r="D157" t="s">
        <v>7509</v>
      </c>
      <c r="E157" t="s">
        <v>412</v>
      </c>
      <c r="F157" t="s">
        <v>7438</v>
      </c>
      <c r="G157" t="s">
        <v>7439</v>
      </c>
      <c r="H157">
        <v>65509</v>
      </c>
    </row>
    <row r="158" spans="1:8" x14ac:dyDescent="0.35">
      <c r="A158" t="s">
        <v>251</v>
      </c>
      <c r="B158" t="s">
        <v>240</v>
      </c>
      <c r="C158" t="s">
        <v>273</v>
      </c>
      <c r="D158" t="s">
        <v>7509</v>
      </c>
      <c r="E158" t="s">
        <v>412</v>
      </c>
      <c r="F158" t="s">
        <v>7442</v>
      </c>
      <c r="G158" t="s">
        <v>7443</v>
      </c>
      <c r="H158">
        <v>17842</v>
      </c>
    </row>
    <row r="159" spans="1:8" x14ac:dyDescent="0.35">
      <c r="A159" t="s">
        <v>251</v>
      </c>
      <c r="B159" t="s">
        <v>240</v>
      </c>
      <c r="C159" t="s">
        <v>277</v>
      </c>
      <c r="D159" t="s">
        <v>7510</v>
      </c>
      <c r="E159" t="s">
        <v>278</v>
      </c>
      <c r="F159" t="s">
        <v>7435</v>
      </c>
      <c r="G159" t="s">
        <v>7142</v>
      </c>
      <c r="H159">
        <v>0</v>
      </c>
    </row>
    <row r="160" spans="1:8" x14ac:dyDescent="0.35">
      <c r="A160" t="s">
        <v>251</v>
      </c>
      <c r="B160" t="s">
        <v>240</v>
      </c>
      <c r="C160" t="s">
        <v>277</v>
      </c>
      <c r="D160" t="s">
        <v>7510</v>
      </c>
      <c r="E160" t="s">
        <v>278</v>
      </c>
      <c r="F160" t="s">
        <v>7436</v>
      </c>
      <c r="G160" t="s">
        <v>7437</v>
      </c>
      <c r="H160">
        <v>8880</v>
      </c>
    </row>
    <row r="161" spans="1:8" x14ac:dyDescent="0.35">
      <c r="A161" t="s">
        <v>251</v>
      </c>
      <c r="B161" t="s">
        <v>240</v>
      </c>
      <c r="C161" t="s">
        <v>277</v>
      </c>
      <c r="D161" t="s">
        <v>7510</v>
      </c>
      <c r="E161" t="s">
        <v>278</v>
      </c>
      <c r="F161" t="s">
        <v>7438</v>
      </c>
      <c r="G161" t="s">
        <v>7439</v>
      </c>
      <c r="H161">
        <v>10000</v>
      </c>
    </row>
    <row r="162" spans="1:8" x14ac:dyDescent="0.35">
      <c r="A162" t="s">
        <v>251</v>
      </c>
      <c r="B162" t="s">
        <v>240</v>
      </c>
      <c r="C162" t="s">
        <v>281</v>
      </c>
      <c r="D162" t="s">
        <v>7511</v>
      </c>
      <c r="E162" t="s">
        <v>417</v>
      </c>
      <c r="F162" t="s">
        <v>7436</v>
      </c>
      <c r="G162" t="s">
        <v>7437</v>
      </c>
      <c r="H162">
        <v>33521</v>
      </c>
    </row>
    <row r="163" spans="1:8" x14ac:dyDescent="0.35">
      <c r="A163" t="s">
        <v>251</v>
      </c>
      <c r="B163" t="s">
        <v>240</v>
      </c>
      <c r="C163" t="s">
        <v>281</v>
      </c>
      <c r="D163" t="s">
        <v>7511</v>
      </c>
      <c r="E163" t="s">
        <v>417</v>
      </c>
      <c r="F163" t="s">
        <v>7438</v>
      </c>
      <c r="G163" t="s">
        <v>7439</v>
      </c>
      <c r="H163">
        <v>27155</v>
      </c>
    </row>
    <row r="164" spans="1:8" x14ac:dyDescent="0.35">
      <c r="A164" t="s">
        <v>255</v>
      </c>
      <c r="B164" t="s">
        <v>240</v>
      </c>
      <c r="C164" t="s">
        <v>241</v>
      </c>
      <c r="D164" t="s">
        <v>7512</v>
      </c>
      <c r="E164" t="s">
        <v>369</v>
      </c>
      <c r="F164" t="s">
        <v>7436</v>
      </c>
      <c r="G164" t="s">
        <v>7437</v>
      </c>
      <c r="H164">
        <v>117000</v>
      </c>
    </row>
    <row r="165" spans="1:8" x14ac:dyDescent="0.35">
      <c r="A165" t="s">
        <v>255</v>
      </c>
      <c r="B165" t="s">
        <v>240</v>
      </c>
      <c r="C165" t="s">
        <v>241</v>
      </c>
      <c r="D165" t="s">
        <v>7512</v>
      </c>
      <c r="E165" t="s">
        <v>369</v>
      </c>
      <c r="F165" t="s">
        <v>7438</v>
      </c>
      <c r="G165" t="s">
        <v>7439</v>
      </c>
      <c r="H165">
        <v>31000</v>
      </c>
    </row>
    <row r="166" spans="1:8" x14ac:dyDescent="0.35">
      <c r="A166" t="s">
        <v>255</v>
      </c>
      <c r="B166" t="s">
        <v>240</v>
      </c>
      <c r="C166" t="s">
        <v>245</v>
      </c>
      <c r="D166" t="s">
        <v>7513</v>
      </c>
      <c r="E166" t="s">
        <v>300</v>
      </c>
      <c r="F166" t="s">
        <v>7436</v>
      </c>
      <c r="G166" t="s">
        <v>7437</v>
      </c>
      <c r="H166">
        <v>29090</v>
      </c>
    </row>
    <row r="167" spans="1:8" x14ac:dyDescent="0.35">
      <c r="A167" t="s">
        <v>255</v>
      </c>
      <c r="B167" t="s">
        <v>240</v>
      </c>
      <c r="C167" t="s">
        <v>245</v>
      </c>
      <c r="D167" t="s">
        <v>7513</v>
      </c>
      <c r="E167" t="s">
        <v>300</v>
      </c>
      <c r="F167" t="s">
        <v>7438</v>
      </c>
      <c r="G167" t="s">
        <v>7439</v>
      </c>
      <c r="H167">
        <v>110000</v>
      </c>
    </row>
    <row r="168" spans="1:8" x14ac:dyDescent="0.35">
      <c r="A168" t="s">
        <v>255</v>
      </c>
      <c r="B168" t="s">
        <v>240</v>
      </c>
      <c r="C168" t="s">
        <v>245</v>
      </c>
      <c r="D168" t="s">
        <v>7513</v>
      </c>
      <c r="E168" t="s">
        <v>300</v>
      </c>
      <c r="F168" t="s">
        <v>7451</v>
      </c>
      <c r="G168" t="s">
        <v>7452</v>
      </c>
      <c r="H168">
        <v>5000</v>
      </c>
    </row>
    <row r="169" spans="1:8" x14ac:dyDescent="0.35">
      <c r="A169" t="s">
        <v>255</v>
      </c>
      <c r="B169" t="s">
        <v>240</v>
      </c>
      <c r="C169" t="s">
        <v>249</v>
      </c>
      <c r="D169" t="s">
        <v>7514</v>
      </c>
      <c r="E169" t="s">
        <v>424</v>
      </c>
      <c r="F169" t="s">
        <v>7436</v>
      </c>
      <c r="G169" t="s">
        <v>7437</v>
      </c>
      <c r="H169">
        <v>124200</v>
      </c>
    </row>
    <row r="170" spans="1:8" x14ac:dyDescent="0.35">
      <c r="A170" t="s">
        <v>255</v>
      </c>
      <c r="B170" t="s">
        <v>240</v>
      </c>
      <c r="C170" t="s">
        <v>249</v>
      </c>
      <c r="D170" t="s">
        <v>7514</v>
      </c>
      <c r="E170" t="s">
        <v>424</v>
      </c>
      <c r="F170" t="s">
        <v>7438</v>
      </c>
      <c r="G170" t="s">
        <v>7439</v>
      </c>
      <c r="H170">
        <v>46700</v>
      </c>
    </row>
    <row r="171" spans="1:8" x14ac:dyDescent="0.35">
      <c r="A171" t="s">
        <v>255</v>
      </c>
      <c r="B171" t="s">
        <v>240</v>
      </c>
      <c r="C171" t="s">
        <v>249</v>
      </c>
      <c r="D171" t="s">
        <v>7514</v>
      </c>
      <c r="E171" t="s">
        <v>424</v>
      </c>
      <c r="F171" t="s">
        <v>7451</v>
      </c>
      <c r="G171" t="s">
        <v>7452</v>
      </c>
      <c r="H171">
        <v>11000</v>
      </c>
    </row>
    <row r="172" spans="1:8" x14ac:dyDescent="0.35">
      <c r="A172" t="s">
        <v>255</v>
      </c>
      <c r="B172" t="s">
        <v>240</v>
      </c>
      <c r="C172" t="s">
        <v>249</v>
      </c>
      <c r="D172" t="s">
        <v>7514</v>
      </c>
      <c r="E172" t="s">
        <v>424</v>
      </c>
      <c r="F172" t="s">
        <v>7445</v>
      </c>
      <c r="G172" t="s">
        <v>7446</v>
      </c>
      <c r="H172">
        <v>332600</v>
      </c>
    </row>
    <row r="173" spans="1:8" x14ac:dyDescent="0.35">
      <c r="A173" t="s">
        <v>255</v>
      </c>
      <c r="B173" t="s">
        <v>240</v>
      </c>
      <c r="C173" t="s">
        <v>253</v>
      </c>
      <c r="D173" t="s">
        <v>7515</v>
      </c>
      <c r="E173" t="s">
        <v>125</v>
      </c>
      <c r="F173" t="s">
        <v>7436</v>
      </c>
      <c r="G173" t="s">
        <v>7437</v>
      </c>
      <c r="H173">
        <v>49588</v>
      </c>
    </row>
    <row r="174" spans="1:8" x14ac:dyDescent="0.35">
      <c r="A174" t="s">
        <v>255</v>
      </c>
      <c r="B174" t="s">
        <v>240</v>
      </c>
      <c r="C174" t="s">
        <v>253</v>
      </c>
      <c r="D174" t="s">
        <v>7515</v>
      </c>
      <c r="E174" t="s">
        <v>125</v>
      </c>
      <c r="F174" t="s">
        <v>7438</v>
      </c>
      <c r="G174" t="s">
        <v>7439</v>
      </c>
      <c r="H174">
        <v>23410</v>
      </c>
    </row>
    <row r="175" spans="1:8" x14ac:dyDescent="0.35">
      <c r="A175" t="s">
        <v>259</v>
      </c>
      <c r="B175" t="s">
        <v>240</v>
      </c>
      <c r="C175" t="s">
        <v>241</v>
      </c>
      <c r="D175" t="s">
        <v>7516</v>
      </c>
      <c r="E175" t="s">
        <v>391</v>
      </c>
      <c r="F175" t="s">
        <v>7435</v>
      </c>
      <c r="G175" t="s">
        <v>7142</v>
      </c>
      <c r="H175">
        <v>85000</v>
      </c>
    </row>
    <row r="176" spans="1:8" x14ac:dyDescent="0.35">
      <c r="A176" t="s">
        <v>259</v>
      </c>
      <c r="B176" t="s">
        <v>240</v>
      </c>
      <c r="C176" t="s">
        <v>241</v>
      </c>
      <c r="D176" t="s">
        <v>7516</v>
      </c>
      <c r="E176" t="s">
        <v>391</v>
      </c>
      <c r="F176" t="s">
        <v>7436</v>
      </c>
      <c r="G176" t="s">
        <v>7437</v>
      </c>
      <c r="H176">
        <v>490000</v>
      </c>
    </row>
    <row r="177" spans="1:8" x14ac:dyDescent="0.35">
      <c r="A177" t="s">
        <v>259</v>
      </c>
      <c r="B177" t="s">
        <v>240</v>
      </c>
      <c r="C177" t="s">
        <v>241</v>
      </c>
      <c r="D177" t="s">
        <v>7516</v>
      </c>
      <c r="E177" t="s">
        <v>391</v>
      </c>
      <c r="F177" t="s">
        <v>7438</v>
      </c>
      <c r="G177" t="s">
        <v>7439</v>
      </c>
      <c r="H177">
        <v>1034000</v>
      </c>
    </row>
    <row r="178" spans="1:8" x14ac:dyDescent="0.35">
      <c r="A178" t="s">
        <v>259</v>
      </c>
      <c r="B178" t="s">
        <v>240</v>
      </c>
      <c r="C178" t="s">
        <v>245</v>
      </c>
      <c r="D178" t="s">
        <v>7517</v>
      </c>
      <c r="E178" t="s">
        <v>431</v>
      </c>
      <c r="F178" t="s">
        <v>7436</v>
      </c>
      <c r="G178" t="s">
        <v>7437</v>
      </c>
      <c r="H178">
        <v>27225</v>
      </c>
    </row>
    <row r="179" spans="1:8" x14ac:dyDescent="0.35">
      <c r="A179" t="s">
        <v>259</v>
      </c>
      <c r="B179" t="s">
        <v>240</v>
      </c>
      <c r="C179" t="s">
        <v>245</v>
      </c>
      <c r="D179" t="s">
        <v>7517</v>
      </c>
      <c r="E179" t="s">
        <v>431</v>
      </c>
      <c r="F179" t="s">
        <v>7518</v>
      </c>
      <c r="G179" t="s">
        <v>7366</v>
      </c>
      <c r="H179">
        <v>10000</v>
      </c>
    </row>
    <row r="180" spans="1:8" x14ac:dyDescent="0.35">
      <c r="A180" t="s">
        <v>259</v>
      </c>
      <c r="B180" t="s">
        <v>240</v>
      </c>
      <c r="C180" t="s">
        <v>253</v>
      </c>
      <c r="D180" t="s">
        <v>7519</v>
      </c>
      <c r="E180" t="s">
        <v>369</v>
      </c>
      <c r="F180" t="s">
        <v>7436</v>
      </c>
      <c r="G180" t="s">
        <v>7437</v>
      </c>
      <c r="H180">
        <v>23125</v>
      </c>
    </row>
    <row r="181" spans="1:8" x14ac:dyDescent="0.35">
      <c r="A181" t="s">
        <v>259</v>
      </c>
      <c r="B181" t="s">
        <v>240</v>
      </c>
      <c r="C181" t="s">
        <v>253</v>
      </c>
      <c r="D181" t="s">
        <v>7519</v>
      </c>
      <c r="E181" t="s">
        <v>369</v>
      </c>
      <c r="F181" t="s">
        <v>7518</v>
      </c>
      <c r="G181" t="s">
        <v>7366</v>
      </c>
      <c r="H181">
        <v>8000</v>
      </c>
    </row>
    <row r="182" spans="1:8" x14ac:dyDescent="0.35">
      <c r="A182" t="s">
        <v>259</v>
      </c>
      <c r="B182" t="s">
        <v>240</v>
      </c>
      <c r="C182" t="s">
        <v>257</v>
      </c>
      <c r="D182" t="s">
        <v>7520</v>
      </c>
      <c r="E182" t="s">
        <v>300</v>
      </c>
      <c r="F182" t="s">
        <v>7435</v>
      </c>
      <c r="G182" t="s">
        <v>7142</v>
      </c>
      <c r="H182">
        <v>2000</v>
      </c>
    </row>
    <row r="183" spans="1:8" x14ac:dyDescent="0.35">
      <c r="A183" t="s">
        <v>259</v>
      </c>
      <c r="B183" t="s">
        <v>240</v>
      </c>
      <c r="C183" t="s">
        <v>257</v>
      </c>
      <c r="D183" t="s">
        <v>7520</v>
      </c>
      <c r="E183" t="s">
        <v>300</v>
      </c>
      <c r="F183" t="s">
        <v>7436</v>
      </c>
      <c r="G183" t="s">
        <v>7437</v>
      </c>
      <c r="H183">
        <v>90050</v>
      </c>
    </row>
    <row r="184" spans="1:8" x14ac:dyDescent="0.35">
      <c r="A184" t="s">
        <v>259</v>
      </c>
      <c r="B184" t="s">
        <v>240</v>
      </c>
      <c r="C184" t="s">
        <v>257</v>
      </c>
      <c r="D184" t="s">
        <v>7520</v>
      </c>
      <c r="E184" t="s">
        <v>300</v>
      </c>
      <c r="F184" t="s">
        <v>7438</v>
      </c>
      <c r="G184" t="s">
        <v>7439</v>
      </c>
      <c r="H184">
        <v>75000</v>
      </c>
    </row>
    <row r="185" spans="1:8" x14ac:dyDescent="0.35">
      <c r="A185" t="s">
        <v>259</v>
      </c>
      <c r="B185" t="s">
        <v>240</v>
      </c>
      <c r="C185" t="s">
        <v>261</v>
      </c>
      <c r="D185" t="s">
        <v>7521</v>
      </c>
      <c r="E185" t="s">
        <v>254</v>
      </c>
      <c r="F185" t="s">
        <v>7435</v>
      </c>
      <c r="G185" t="s">
        <v>7142</v>
      </c>
      <c r="H185">
        <v>7000</v>
      </c>
    </row>
    <row r="186" spans="1:8" x14ac:dyDescent="0.35">
      <c r="A186" t="s">
        <v>259</v>
      </c>
      <c r="B186" t="s">
        <v>240</v>
      </c>
      <c r="C186" t="s">
        <v>261</v>
      </c>
      <c r="D186" t="s">
        <v>7521</v>
      </c>
      <c r="E186" t="s">
        <v>254</v>
      </c>
      <c r="F186" t="s">
        <v>7436</v>
      </c>
      <c r="G186" t="s">
        <v>7437</v>
      </c>
      <c r="H186">
        <v>34600</v>
      </c>
    </row>
    <row r="187" spans="1:8" x14ac:dyDescent="0.35">
      <c r="A187" t="s">
        <v>259</v>
      </c>
      <c r="B187" t="s">
        <v>240</v>
      </c>
      <c r="C187" t="s">
        <v>261</v>
      </c>
      <c r="D187" t="s">
        <v>7521</v>
      </c>
      <c r="E187" t="s">
        <v>254</v>
      </c>
      <c r="F187" t="s">
        <v>7438</v>
      </c>
      <c r="G187" t="s">
        <v>7439</v>
      </c>
      <c r="H187">
        <v>15000</v>
      </c>
    </row>
    <row r="188" spans="1:8" x14ac:dyDescent="0.35">
      <c r="A188" t="s">
        <v>259</v>
      </c>
      <c r="B188" t="s">
        <v>240</v>
      </c>
      <c r="C188" t="s">
        <v>265</v>
      </c>
      <c r="D188" t="s">
        <v>7522</v>
      </c>
      <c r="E188" t="s">
        <v>314</v>
      </c>
      <c r="F188" t="s">
        <v>7435</v>
      </c>
      <c r="G188" t="s">
        <v>7142</v>
      </c>
      <c r="H188">
        <v>0</v>
      </c>
    </row>
    <row r="189" spans="1:8" x14ac:dyDescent="0.35">
      <c r="A189" t="s">
        <v>259</v>
      </c>
      <c r="B189" t="s">
        <v>240</v>
      </c>
      <c r="C189" t="s">
        <v>265</v>
      </c>
      <c r="D189" t="s">
        <v>7522</v>
      </c>
      <c r="E189" t="s">
        <v>314</v>
      </c>
      <c r="F189" t="s">
        <v>7436</v>
      </c>
      <c r="G189" t="s">
        <v>7437</v>
      </c>
      <c r="H189">
        <v>26115</v>
      </c>
    </row>
    <row r="190" spans="1:8" x14ac:dyDescent="0.35">
      <c r="A190" t="s">
        <v>259</v>
      </c>
      <c r="B190" t="s">
        <v>240</v>
      </c>
      <c r="C190" t="s">
        <v>265</v>
      </c>
      <c r="D190" t="s">
        <v>7522</v>
      </c>
      <c r="E190" t="s">
        <v>314</v>
      </c>
      <c r="F190" t="s">
        <v>7438</v>
      </c>
      <c r="G190" t="s">
        <v>7439</v>
      </c>
      <c r="H190">
        <v>22272</v>
      </c>
    </row>
    <row r="191" spans="1:8" x14ac:dyDescent="0.35">
      <c r="A191" t="s">
        <v>259</v>
      </c>
      <c r="B191" t="s">
        <v>240</v>
      </c>
      <c r="C191" t="s">
        <v>273</v>
      </c>
      <c r="D191" t="s">
        <v>7523</v>
      </c>
      <c r="E191" t="s">
        <v>442</v>
      </c>
      <c r="F191" t="s">
        <v>7435</v>
      </c>
      <c r="G191" t="s">
        <v>7142</v>
      </c>
      <c r="H191">
        <v>0</v>
      </c>
    </row>
    <row r="192" spans="1:8" x14ac:dyDescent="0.35">
      <c r="A192" t="s">
        <v>259</v>
      </c>
      <c r="B192" t="s">
        <v>240</v>
      </c>
      <c r="C192" t="s">
        <v>273</v>
      </c>
      <c r="D192" t="s">
        <v>7523</v>
      </c>
      <c r="E192" t="s">
        <v>442</v>
      </c>
      <c r="F192" t="s">
        <v>7436</v>
      </c>
      <c r="G192" t="s">
        <v>7437</v>
      </c>
      <c r="H192">
        <v>100008</v>
      </c>
    </row>
    <row r="193" spans="1:8" x14ac:dyDescent="0.35">
      <c r="A193" t="s">
        <v>259</v>
      </c>
      <c r="B193" t="s">
        <v>240</v>
      </c>
      <c r="C193" t="s">
        <v>273</v>
      </c>
      <c r="D193" t="s">
        <v>7523</v>
      </c>
      <c r="E193" t="s">
        <v>442</v>
      </c>
      <c r="F193" t="s">
        <v>7438</v>
      </c>
      <c r="G193" t="s">
        <v>7439</v>
      </c>
      <c r="H193">
        <v>200000</v>
      </c>
    </row>
    <row r="194" spans="1:8" x14ac:dyDescent="0.35">
      <c r="A194" t="s">
        <v>259</v>
      </c>
      <c r="B194" t="s">
        <v>240</v>
      </c>
      <c r="C194" t="s">
        <v>273</v>
      </c>
      <c r="D194" t="s">
        <v>7523</v>
      </c>
      <c r="E194" t="s">
        <v>442</v>
      </c>
      <c r="F194" t="s">
        <v>7448</v>
      </c>
      <c r="G194" t="s">
        <v>7449</v>
      </c>
      <c r="H194">
        <v>125000</v>
      </c>
    </row>
    <row r="195" spans="1:8" x14ac:dyDescent="0.35">
      <c r="A195" t="s">
        <v>259</v>
      </c>
      <c r="B195" t="s">
        <v>240</v>
      </c>
      <c r="C195" t="s">
        <v>281</v>
      </c>
      <c r="D195" t="s">
        <v>7524</v>
      </c>
      <c r="E195" t="s">
        <v>125</v>
      </c>
      <c r="F195" t="s">
        <v>7435</v>
      </c>
      <c r="G195" t="s">
        <v>7142</v>
      </c>
      <c r="H195">
        <v>0</v>
      </c>
    </row>
    <row r="196" spans="1:8" x14ac:dyDescent="0.35">
      <c r="A196" t="s">
        <v>259</v>
      </c>
      <c r="B196" t="s">
        <v>240</v>
      </c>
      <c r="C196" t="s">
        <v>281</v>
      </c>
      <c r="D196" t="s">
        <v>7524</v>
      </c>
      <c r="E196" t="s">
        <v>125</v>
      </c>
      <c r="F196" t="s">
        <v>7436</v>
      </c>
      <c r="G196" t="s">
        <v>7437</v>
      </c>
      <c r="H196">
        <v>32969</v>
      </c>
    </row>
    <row r="197" spans="1:8" x14ac:dyDescent="0.35">
      <c r="A197" t="s">
        <v>259</v>
      </c>
      <c r="B197" t="s">
        <v>240</v>
      </c>
      <c r="C197" t="s">
        <v>281</v>
      </c>
      <c r="D197" t="s">
        <v>7524</v>
      </c>
      <c r="E197" t="s">
        <v>125</v>
      </c>
      <c r="F197" t="s">
        <v>7438</v>
      </c>
      <c r="G197" t="s">
        <v>7439</v>
      </c>
      <c r="H197">
        <v>13000</v>
      </c>
    </row>
    <row r="198" spans="1:8" x14ac:dyDescent="0.35">
      <c r="A198" t="s">
        <v>259</v>
      </c>
      <c r="B198" t="s">
        <v>240</v>
      </c>
      <c r="C198" t="s">
        <v>285</v>
      </c>
      <c r="D198" t="s">
        <v>7525</v>
      </c>
      <c r="E198" t="s">
        <v>447</v>
      </c>
      <c r="F198" t="s">
        <v>7436</v>
      </c>
      <c r="G198" t="s">
        <v>7437</v>
      </c>
      <c r="H198">
        <v>150000</v>
      </c>
    </row>
    <row r="199" spans="1:8" x14ac:dyDescent="0.35">
      <c r="A199" t="s">
        <v>259</v>
      </c>
      <c r="B199" t="s">
        <v>240</v>
      </c>
      <c r="C199" t="s">
        <v>285</v>
      </c>
      <c r="D199" t="s">
        <v>7525</v>
      </c>
      <c r="E199" t="s">
        <v>447</v>
      </c>
      <c r="F199" t="s">
        <v>7438</v>
      </c>
      <c r="G199" t="s">
        <v>7439</v>
      </c>
      <c r="H199">
        <v>325000</v>
      </c>
    </row>
    <row r="200" spans="1:8" x14ac:dyDescent="0.35">
      <c r="A200" t="s">
        <v>259</v>
      </c>
      <c r="B200" t="s">
        <v>240</v>
      </c>
      <c r="C200" t="s">
        <v>285</v>
      </c>
      <c r="D200" t="s">
        <v>7525</v>
      </c>
      <c r="E200" t="s">
        <v>447</v>
      </c>
      <c r="F200" t="s">
        <v>7442</v>
      </c>
      <c r="G200" t="s">
        <v>7443</v>
      </c>
      <c r="H200">
        <v>2000</v>
      </c>
    </row>
    <row r="201" spans="1:8" x14ac:dyDescent="0.35">
      <c r="A201" t="s">
        <v>263</v>
      </c>
      <c r="B201" t="s">
        <v>240</v>
      </c>
      <c r="C201" t="s">
        <v>241</v>
      </c>
      <c r="D201" t="s">
        <v>7526</v>
      </c>
      <c r="E201" t="s">
        <v>450</v>
      </c>
      <c r="F201" t="s">
        <v>7436</v>
      </c>
      <c r="G201" t="s">
        <v>7437</v>
      </c>
      <c r="H201">
        <v>98550</v>
      </c>
    </row>
    <row r="202" spans="1:8" x14ac:dyDescent="0.35">
      <c r="A202" t="s">
        <v>263</v>
      </c>
      <c r="B202" t="s">
        <v>240</v>
      </c>
      <c r="C202" t="s">
        <v>241</v>
      </c>
      <c r="D202" t="s">
        <v>7526</v>
      </c>
      <c r="E202" t="s">
        <v>450</v>
      </c>
      <c r="F202" t="s">
        <v>7438</v>
      </c>
      <c r="G202" t="s">
        <v>7439</v>
      </c>
      <c r="H202">
        <v>34500</v>
      </c>
    </row>
    <row r="203" spans="1:8" x14ac:dyDescent="0.35">
      <c r="A203" t="s">
        <v>263</v>
      </c>
      <c r="B203" t="s">
        <v>240</v>
      </c>
      <c r="C203" t="s">
        <v>241</v>
      </c>
      <c r="D203" t="s">
        <v>7526</v>
      </c>
      <c r="E203" t="s">
        <v>450</v>
      </c>
      <c r="F203" t="s">
        <v>7448</v>
      </c>
      <c r="G203" t="s">
        <v>7449</v>
      </c>
      <c r="H203">
        <v>100000</v>
      </c>
    </row>
    <row r="204" spans="1:8" x14ac:dyDescent="0.35">
      <c r="A204" t="s">
        <v>263</v>
      </c>
      <c r="B204" t="s">
        <v>240</v>
      </c>
      <c r="C204" t="s">
        <v>245</v>
      </c>
      <c r="D204" t="s">
        <v>7527</v>
      </c>
      <c r="E204" t="s">
        <v>300</v>
      </c>
      <c r="F204" t="s">
        <v>7435</v>
      </c>
      <c r="G204" t="s">
        <v>7142</v>
      </c>
      <c r="H204">
        <v>10000</v>
      </c>
    </row>
    <row r="205" spans="1:8" x14ac:dyDescent="0.35">
      <c r="A205" t="s">
        <v>263</v>
      </c>
      <c r="B205" t="s">
        <v>240</v>
      </c>
      <c r="C205" t="s">
        <v>245</v>
      </c>
      <c r="D205" t="s">
        <v>7527</v>
      </c>
      <c r="E205" t="s">
        <v>300</v>
      </c>
      <c r="F205" t="s">
        <v>7436</v>
      </c>
      <c r="G205" t="s">
        <v>7437</v>
      </c>
      <c r="H205">
        <v>149098</v>
      </c>
    </row>
    <row r="206" spans="1:8" x14ac:dyDescent="0.35">
      <c r="A206" t="s">
        <v>263</v>
      </c>
      <c r="B206" t="s">
        <v>240</v>
      </c>
      <c r="C206" t="s">
        <v>245</v>
      </c>
      <c r="D206" t="s">
        <v>7527</v>
      </c>
      <c r="E206" t="s">
        <v>300</v>
      </c>
      <c r="F206" t="s">
        <v>7438</v>
      </c>
      <c r="G206" t="s">
        <v>7439</v>
      </c>
      <c r="H206">
        <v>37809</v>
      </c>
    </row>
    <row r="207" spans="1:8" x14ac:dyDescent="0.35">
      <c r="A207" t="s">
        <v>263</v>
      </c>
      <c r="B207" t="s">
        <v>240</v>
      </c>
      <c r="C207" t="s">
        <v>245</v>
      </c>
      <c r="D207" t="s">
        <v>7527</v>
      </c>
      <c r="E207" t="s">
        <v>300</v>
      </c>
      <c r="F207" t="s">
        <v>7448</v>
      </c>
      <c r="G207" t="s">
        <v>7449</v>
      </c>
      <c r="H207">
        <v>100000</v>
      </c>
    </row>
    <row r="208" spans="1:8" x14ac:dyDescent="0.35">
      <c r="A208" t="s">
        <v>263</v>
      </c>
      <c r="B208" t="s">
        <v>240</v>
      </c>
      <c r="C208" t="s">
        <v>249</v>
      </c>
      <c r="D208" t="s">
        <v>7528</v>
      </c>
      <c r="E208" t="s">
        <v>455</v>
      </c>
      <c r="F208" t="s">
        <v>7436</v>
      </c>
      <c r="G208" t="s">
        <v>7437</v>
      </c>
      <c r="H208">
        <v>60350</v>
      </c>
    </row>
    <row r="209" spans="1:8" x14ac:dyDescent="0.35">
      <c r="A209" t="s">
        <v>263</v>
      </c>
      <c r="B209" t="s">
        <v>240</v>
      </c>
      <c r="C209" t="s">
        <v>249</v>
      </c>
      <c r="D209" t="s">
        <v>7528</v>
      </c>
      <c r="E209" t="s">
        <v>455</v>
      </c>
      <c r="F209" t="s">
        <v>7438</v>
      </c>
      <c r="G209" t="s">
        <v>7439</v>
      </c>
      <c r="H209">
        <v>31500</v>
      </c>
    </row>
    <row r="210" spans="1:8" x14ac:dyDescent="0.35">
      <c r="A210" t="s">
        <v>263</v>
      </c>
      <c r="B210" t="s">
        <v>240</v>
      </c>
      <c r="C210" t="s">
        <v>249</v>
      </c>
      <c r="D210" t="s">
        <v>7528</v>
      </c>
      <c r="E210" t="s">
        <v>455</v>
      </c>
      <c r="F210" t="s">
        <v>7448</v>
      </c>
      <c r="G210" t="s">
        <v>7449</v>
      </c>
      <c r="H210">
        <v>70000</v>
      </c>
    </row>
    <row r="211" spans="1:8" x14ac:dyDescent="0.35">
      <c r="A211" t="s">
        <v>263</v>
      </c>
      <c r="B211" t="s">
        <v>240</v>
      </c>
      <c r="C211" t="s">
        <v>253</v>
      </c>
      <c r="D211" t="s">
        <v>7529</v>
      </c>
      <c r="E211" t="s">
        <v>125</v>
      </c>
      <c r="F211" t="s">
        <v>7435</v>
      </c>
      <c r="G211" t="s">
        <v>7142</v>
      </c>
      <c r="H211">
        <v>0</v>
      </c>
    </row>
    <row r="212" spans="1:8" x14ac:dyDescent="0.35">
      <c r="A212" t="s">
        <v>263</v>
      </c>
      <c r="B212" t="s">
        <v>240</v>
      </c>
      <c r="C212" t="s">
        <v>253</v>
      </c>
      <c r="D212" t="s">
        <v>7529</v>
      </c>
      <c r="E212" t="s">
        <v>125</v>
      </c>
      <c r="F212" t="s">
        <v>7436</v>
      </c>
      <c r="G212" t="s">
        <v>7437</v>
      </c>
      <c r="H212">
        <v>58852</v>
      </c>
    </row>
    <row r="213" spans="1:8" x14ac:dyDescent="0.35">
      <c r="A213" t="s">
        <v>263</v>
      </c>
      <c r="B213" t="s">
        <v>240</v>
      </c>
      <c r="C213" t="s">
        <v>253</v>
      </c>
      <c r="D213" t="s">
        <v>7529</v>
      </c>
      <c r="E213" t="s">
        <v>125</v>
      </c>
      <c r="F213" t="s">
        <v>7438</v>
      </c>
      <c r="G213" t="s">
        <v>7439</v>
      </c>
      <c r="H213">
        <v>80000</v>
      </c>
    </row>
    <row r="214" spans="1:8" x14ac:dyDescent="0.35">
      <c r="A214" t="s">
        <v>263</v>
      </c>
      <c r="B214" t="s">
        <v>240</v>
      </c>
      <c r="C214" t="s">
        <v>253</v>
      </c>
      <c r="D214" t="s">
        <v>7529</v>
      </c>
      <c r="E214" t="s">
        <v>125</v>
      </c>
      <c r="F214" t="s">
        <v>7448</v>
      </c>
      <c r="G214" t="s">
        <v>7449</v>
      </c>
      <c r="H214">
        <v>0</v>
      </c>
    </row>
    <row r="215" spans="1:8" x14ac:dyDescent="0.35">
      <c r="A215" t="s">
        <v>267</v>
      </c>
      <c r="B215" t="s">
        <v>240</v>
      </c>
      <c r="C215" t="s">
        <v>241</v>
      </c>
      <c r="D215" t="s">
        <v>7530</v>
      </c>
      <c r="E215" t="s">
        <v>291</v>
      </c>
      <c r="F215" t="s">
        <v>7436</v>
      </c>
      <c r="G215" t="s">
        <v>7437</v>
      </c>
      <c r="H215">
        <v>14010</v>
      </c>
    </row>
    <row r="216" spans="1:8" x14ac:dyDescent="0.35">
      <c r="A216" t="s">
        <v>267</v>
      </c>
      <c r="B216" t="s">
        <v>240</v>
      </c>
      <c r="C216" t="s">
        <v>241</v>
      </c>
      <c r="D216" t="s">
        <v>7530</v>
      </c>
      <c r="E216" t="s">
        <v>291</v>
      </c>
      <c r="F216" t="s">
        <v>7438</v>
      </c>
      <c r="G216" t="s">
        <v>7439</v>
      </c>
      <c r="H216">
        <v>16466</v>
      </c>
    </row>
    <row r="217" spans="1:8" x14ac:dyDescent="0.35">
      <c r="A217" t="s">
        <v>267</v>
      </c>
      <c r="B217" t="s">
        <v>240</v>
      </c>
      <c r="C217" t="s">
        <v>245</v>
      </c>
      <c r="D217" t="s">
        <v>7531</v>
      </c>
      <c r="E217" t="s">
        <v>462</v>
      </c>
      <c r="F217" t="s">
        <v>7435</v>
      </c>
      <c r="G217" t="s">
        <v>7142</v>
      </c>
      <c r="H217">
        <v>10000</v>
      </c>
    </row>
    <row r="218" spans="1:8" x14ac:dyDescent="0.35">
      <c r="A218" t="s">
        <v>267</v>
      </c>
      <c r="B218" t="s">
        <v>240</v>
      </c>
      <c r="C218" t="s">
        <v>245</v>
      </c>
      <c r="D218" t="s">
        <v>7531</v>
      </c>
      <c r="E218" t="s">
        <v>462</v>
      </c>
      <c r="F218" t="s">
        <v>7436</v>
      </c>
      <c r="G218" t="s">
        <v>7437</v>
      </c>
      <c r="H218">
        <v>122300</v>
      </c>
    </row>
    <row r="219" spans="1:8" x14ac:dyDescent="0.35">
      <c r="A219" t="s">
        <v>267</v>
      </c>
      <c r="B219" t="s">
        <v>240</v>
      </c>
      <c r="C219" t="s">
        <v>245</v>
      </c>
      <c r="D219" t="s">
        <v>7531</v>
      </c>
      <c r="E219" t="s">
        <v>462</v>
      </c>
      <c r="F219" t="s">
        <v>7438</v>
      </c>
      <c r="G219" t="s">
        <v>7439</v>
      </c>
      <c r="H219">
        <v>69000</v>
      </c>
    </row>
    <row r="220" spans="1:8" x14ac:dyDescent="0.35">
      <c r="A220" t="s">
        <v>267</v>
      </c>
      <c r="B220" t="s">
        <v>240</v>
      </c>
      <c r="C220" t="s">
        <v>245</v>
      </c>
      <c r="D220" t="s">
        <v>7531</v>
      </c>
      <c r="E220" t="s">
        <v>462</v>
      </c>
      <c r="F220" t="s">
        <v>7448</v>
      </c>
      <c r="G220" t="s">
        <v>7449</v>
      </c>
      <c r="H220">
        <v>50000</v>
      </c>
    </row>
    <row r="221" spans="1:8" x14ac:dyDescent="0.35">
      <c r="A221" t="s">
        <v>267</v>
      </c>
      <c r="B221" t="s">
        <v>240</v>
      </c>
      <c r="C221" t="s">
        <v>245</v>
      </c>
      <c r="D221" t="s">
        <v>7531</v>
      </c>
      <c r="E221" t="s">
        <v>462</v>
      </c>
      <c r="F221" t="s">
        <v>7442</v>
      </c>
      <c r="G221" t="s">
        <v>7443</v>
      </c>
      <c r="H221">
        <v>50000</v>
      </c>
    </row>
    <row r="222" spans="1:8" x14ac:dyDescent="0.35">
      <c r="A222" t="s">
        <v>267</v>
      </c>
      <c r="B222" t="s">
        <v>240</v>
      </c>
      <c r="C222" t="s">
        <v>245</v>
      </c>
      <c r="D222" t="s">
        <v>7531</v>
      </c>
      <c r="E222" t="s">
        <v>462</v>
      </c>
      <c r="F222" t="s">
        <v>7451</v>
      </c>
      <c r="G222" t="s">
        <v>7452</v>
      </c>
      <c r="H222">
        <v>18000</v>
      </c>
    </row>
    <row r="223" spans="1:8" x14ac:dyDescent="0.35">
      <c r="A223" t="s">
        <v>267</v>
      </c>
      <c r="B223" t="s">
        <v>240</v>
      </c>
      <c r="C223" t="s">
        <v>249</v>
      </c>
      <c r="D223" t="s">
        <v>7532</v>
      </c>
      <c r="E223" t="s">
        <v>465</v>
      </c>
      <c r="F223" t="s">
        <v>7435</v>
      </c>
      <c r="G223" t="s">
        <v>7142</v>
      </c>
      <c r="H223">
        <v>0</v>
      </c>
    </row>
    <row r="224" spans="1:8" x14ac:dyDescent="0.35">
      <c r="A224" t="s">
        <v>267</v>
      </c>
      <c r="B224" t="s">
        <v>240</v>
      </c>
      <c r="C224" t="s">
        <v>249</v>
      </c>
      <c r="D224" t="s">
        <v>7532</v>
      </c>
      <c r="E224" t="s">
        <v>465</v>
      </c>
      <c r="F224" t="s">
        <v>7436</v>
      </c>
      <c r="G224" t="s">
        <v>7437</v>
      </c>
      <c r="H224">
        <v>17225</v>
      </c>
    </row>
    <row r="225" spans="1:8" x14ac:dyDescent="0.35">
      <c r="A225" t="s">
        <v>267</v>
      </c>
      <c r="B225" t="s">
        <v>240</v>
      </c>
      <c r="C225" t="s">
        <v>249</v>
      </c>
      <c r="D225" t="s">
        <v>7532</v>
      </c>
      <c r="E225" t="s">
        <v>465</v>
      </c>
      <c r="F225" t="s">
        <v>7438</v>
      </c>
      <c r="G225" t="s">
        <v>7439</v>
      </c>
      <c r="H225">
        <v>18000</v>
      </c>
    </row>
    <row r="226" spans="1:8" x14ac:dyDescent="0.35">
      <c r="A226" t="s">
        <v>267</v>
      </c>
      <c r="B226" t="s">
        <v>240</v>
      </c>
      <c r="C226" t="s">
        <v>249</v>
      </c>
      <c r="D226" t="s">
        <v>7532</v>
      </c>
      <c r="E226" t="s">
        <v>465</v>
      </c>
      <c r="F226" t="s">
        <v>7445</v>
      </c>
      <c r="G226" t="s">
        <v>7446</v>
      </c>
      <c r="H226">
        <v>2400</v>
      </c>
    </row>
    <row r="227" spans="1:8" x14ac:dyDescent="0.35">
      <c r="A227" t="s">
        <v>267</v>
      </c>
      <c r="B227" t="s">
        <v>240</v>
      </c>
      <c r="C227" t="s">
        <v>253</v>
      </c>
      <c r="D227" t="s">
        <v>7533</v>
      </c>
      <c r="E227" t="s">
        <v>354</v>
      </c>
      <c r="F227" t="s">
        <v>7435</v>
      </c>
      <c r="G227" t="s">
        <v>7142</v>
      </c>
      <c r="H227">
        <v>800</v>
      </c>
    </row>
    <row r="228" spans="1:8" x14ac:dyDescent="0.35">
      <c r="A228" t="s">
        <v>267</v>
      </c>
      <c r="B228" t="s">
        <v>240</v>
      </c>
      <c r="C228" t="s">
        <v>253</v>
      </c>
      <c r="D228" t="s">
        <v>7533</v>
      </c>
      <c r="E228" t="s">
        <v>354</v>
      </c>
      <c r="F228" t="s">
        <v>7436</v>
      </c>
      <c r="G228" t="s">
        <v>7437</v>
      </c>
      <c r="H228">
        <v>43950</v>
      </c>
    </row>
    <row r="229" spans="1:8" x14ac:dyDescent="0.35">
      <c r="A229" t="s">
        <v>267</v>
      </c>
      <c r="B229" t="s">
        <v>240</v>
      </c>
      <c r="C229" t="s">
        <v>253</v>
      </c>
      <c r="D229" t="s">
        <v>7533</v>
      </c>
      <c r="E229" t="s">
        <v>354</v>
      </c>
      <c r="F229" t="s">
        <v>7438</v>
      </c>
      <c r="G229" t="s">
        <v>7439</v>
      </c>
      <c r="H229">
        <v>70000</v>
      </c>
    </row>
    <row r="230" spans="1:8" x14ac:dyDescent="0.35">
      <c r="A230" t="s">
        <v>267</v>
      </c>
      <c r="B230" t="s">
        <v>240</v>
      </c>
      <c r="C230" t="s">
        <v>253</v>
      </c>
      <c r="D230" t="s">
        <v>7533</v>
      </c>
      <c r="E230" t="s">
        <v>354</v>
      </c>
      <c r="F230" t="s">
        <v>7448</v>
      </c>
      <c r="G230" t="s">
        <v>7449</v>
      </c>
      <c r="H230">
        <v>33000</v>
      </c>
    </row>
    <row r="231" spans="1:8" x14ac:dyDescent="0.35">
      <c r="A231" t="s">
        <v>267</v>
      </c>
      <c r="B231" t="s">
        <v>240</v>
      </c>
      <c r="C231" t="s">
        <v>257</v>
      </c>
      <c r="D231" t="s">
        <v>7534</v>
      </c>
      <c r="E231" t="s">
        <v>470</v>
      </c>
      <c r="F231" t="s">
        <v>7435</v>
      </c>
      <c r="G231" t="s">
        <v>7142</v>
      </c>
      <c r="H231">
        <v>0</v>
      </c>
    </row>
    <row r="232" spans="1:8" x14ac:dyDescent="0.35">
      <c r="A232" t="s">
        <v>267</v>
      </c>
      <c r="B232" t="s">
        <v>240</v>
      </c>
      <c r="C232" t="s">
        <v>257</v>
      </c>
      <c r="D232" t="s">
        <v>7534</v>
      </c>
      <c r="E232" t="s">
        <v>470</v>
      </c>
      <c r="F232" t="s">
        <v>7436</v>
      </c>
      <c r="G232" t="s">
        <v>7437</v>
      </c>
      <c r="H232">
        <v>172175</v>
      </c>
    </row>
    <row r="233" spans="1:8" x14ac:dyDescent="0.35">
      <c r="A233" t="s">
        <v>267</v>
      </c>
      <c r="B233" t="s">
        <v>240</v>
      </c>
      <c r="C233" t="s">
        <v>257</v>
      </c>
      <c r="D233" t="s">
        <v>7534</v>
      </c>
      <c r="E233" t="s">
        <v>470</v>
      </c>
      <c r="F233" t="s">
        <v>7442</v>
      </c>
      <c r="G233" t="s">
        <v>7443</v>
      </c>
      <c r="H233">
        <v>36200</v>
      </c>
    </row>
    <row r="234" spans="1:8" x14ac:dyDescent="0.35">
      <c r="A234" t="s">
        <v>267</v>
      </c>
      <c r="B234" t="s">
        <v>240</v>
      </c>
      <c r="C234" t="s">
        <v>257</v>
      </c>
      <c r="D234" t="s">
        <v>7534</v>
      </c>
      <c r="E234" t="s">
        <v>470</v>
      </c>
      <c r="F234" t="s">
        <v>7445</v>
      </c>
      <c r="G234" t="s">
        <v>7446</v>
      </c>
      <c r="H234">
        <v>76600</v>
      </c>
    </row>
    <row r="235" spans="1:8" x14ac:dyDescent="0.35">
      <c r="A235" t="s">
        <v>267</v>
      </c>
      <c r="B235" t="s">
        <v>240</v>
      </c>
      <c r="C235" t="s">
        <v>261</v>
      </c>
      <c r="D235" t="s">
        <v>7535</v>
      </c>
      <c r="E235" t="s">
        <v>473</v>
      </c>
      <c r="F235" t="s">
        <v>7435</v>
      </c>
      <c r="G235" t="s">
        <v>7142</v>
      </c>
      <c r="H235">
        <v>6761</v>
      </c>
    </row>
    <row r="236" spans="1:8" x14ac:dyDescent="0.35">
      <c r="A236" t="s">
        <v>267</v>
      </c>
      <c r="B236" t="s">
        <v>240</v>
      </c>
      <c r="C236" t="s">
        <v>261</v>
      </c>
      <c r="D236" t="s">
        <v>7535</v>
      </c>
      <c r="E236" t="s">
        <v>473</v>
      </c>
      <c r="F236" t="s">
        <v>7436</v>
      </c>
      <c r="G236" t="s">
        <v>7437</v>
      </c>
      <c r="H236">
        <v>41850</v>
      </c>
    </row>
    <row r="237" spans="1:8" x14ac:dyDescent="0.35">
      <c r="A237" t="s">
        <v>267</v>
      </c>
      <c r="B237" t="s">
        <v>240</v>
      </c>
      <c r="C237" t="s">
        <v>261</v>
      </c>
      <c r="D237" t="s">
        <v>7535</v>
      </c>
      <c r="E237" t="s">
        <v>473</v>
      </c>
      <c r="F237" t="s">
        <v>7438</v>
      </c>
      <c r="G237" t="s">
        <v>7439</v>
      </c>
      <c r="H237">
        <v>65100</v>
      </c>
    </row>
    <row r="238" spans="1:8" x14ac:dyDescent="0.35">
      <c r="A238" t="s">
        <v>267</v>
      </c>
      <c r="B238" t="s">
        <v>240</v>
      </c>
      <c r="C238" t="s">
        <v>261</v>
      </c>
      <c r="D238" t="s">
        <v>7535</v>
      </c>
      <c r="E238" t="s">
        <v>473</v>
      </c>
      <c r="F238" t="s">
        <v>7448</v>
      </c>
      <c r="G238" t="s">
        <v>7449</v>
      </c>
      <c r="H238">
        <v>0</v>
      </c>
    </row>
    <row r="239" spans="1:8" x14ac:dyDescent="0.35">
      <c r="A239" t="s">
        <v>267</v>
      </c>
      <c r="B239" t="s">
        <v>240</v>
      </c>
      <c r="C239" t="s">
        <v>265</v>
      </c>
      <c r="D239" t="s">
        <v>7536</v>
      </c>
      <c r="E239" t="s">
        <v>300</v>
      </c>
      <c r="F239" t="s">
        <v>7435</v>
      </c>
      <c r="G239" t="s">
        <v>7142</v>
      </c>
      <c r="H239">
        <v>4000</v>
      </c>
    </row>
    <row r="240" spans="1:8" x14ac:dyDescent="0.35">
      <c r="A240" t="s">
        <v>267</v>
      </c>
      <c r="B240" t="s">
        <v>240</v>
      </c>
      <c r="C240" t="s">
        <v>265</v>
      </c>
      <c r="D240" t="s">
        <v>7536</v>
      </c>
      <c r="E240" t="s">
        <v>300</v>
      </c>
      <c r="F240" t="s">
        <v>7436</v>
      </c>
      <c r="G240" t="s">
        <v>7437</v>
      </c>
      <c r="H240">
        <v>136752</v>
      </c>
    </row>
    <row r="241" spans="1:8" x14ac:dyDescent="0.35">
      <c r="A241" t="s">
        <v>267</v>
      </c>
      <c r="B241" t="s">
        <v>240</v>
      </c>
      <c r="C241" t="s">
        <v>265</v>
      </c>
      <c r="D241" t="s">
        <v>7536</v>
      </c>
      <c r="E241" t="s">
        <v>300</v>
      </c>
      <c r="F241" t="s">
        <v>7438</v>
      </c>
      <c r="G241" t="s">
        <v>7439</v>
      </c>
      <c r="H241">
        <v>62300</v>
      </c>
    </row>
    <row r="242" spans="1:8" x14ac:dyDescent="0.35">
      <c r="A242" t="s">
        <v>267</v>
      </c>
      <c r="B242" t="s">
        <v>240</v>
      </c>
      <c r="C242" t="s">
        <v>265</v>
      </c>
      <c r="D242" t="s">
        <v>7536</v>
      </c>
      <c r="E242" t="s">
        <v>300</v>
      </c>
      <c r="F242" t="s">
        <v>7448</v>
      </c>
      <c r="G242" t="s">
        <v>7449</v>
      </c>
      <c r="H242">
        <v>25042</v>
      </c>
    </row>
    <row r="243" spans="1:8" x14ac:dyDescent="0.35">
      <c r="A243" t="s">
        <v>267</v>
      </c>
      <c r="B243" t="s">
        <v>240</v>
      </c>
      <c r="C243" t="s">
        <v>265</v>
      </c>
      <c r="D243" t="s">
        <v>7536</v>
      </c>
      <c r="E243" t="s">
        <v>300</v>
      </c>
      <c r="F243" t="s">
        <v>7442</v>
      </c>
      <c r="G243" t="s">
        <v>7443</v>
      </c>
      <c r="H243">
        <v>11650</v>
      </c>
    </row>
    <row r="244" spans="1:8" x14ac:dyDescent="0.35">
      <c r="A244" t="s">
        <v>267</v>
      </c>
      <c r="B244" t="s">
        <v>240</v>
      </c>
      <c r="C244" t="s">
        <v>269</v>
      </c>
      <c r="D244" t="s">
        <v>7537</v>
      </c>
      <c r="E244" t="s">
        <v>254</v>
      </c>
      <c r="F244" t="s">
        <v>7435</v>
      </c>
      <c r="G244" t="s">
        <v>7142</v>
      </c>
      <c r="H244">
        <v>6581</v>
      </c>
    </row>
    <row r="245" spans="1:8" x14ac:dyDescent="0.35">
      <c r="A245" t="s">
        <v>267</v>
      </c>
      <c r="B245" t="s">
        <v>240</v>
      </c>
      <c r="C245" t="s">
        <v>269</v>
      </c>
      <c r="D245" t="s">
        <v>7537</v>
      </c>
      <c r="E245" t="s">
        <v>254</v>
      </c>
      <c r="F245" t="s">
        <v>7436</v>
      </c>
      <c r="G245" t="s">
        <v>7437</v>
      </c>
      <c r="H245">
        <v>91050</v>
      </c>
    </row>
    <row r="246" spans="1:8" x14ac:dyDescent="0.35">
      <c r="A246" t="s">
        <v>267</v>
      </c>
      <c r="B246" t="s">
        <v>240</v>
      </c>
      <c r="C246" t="s">
        <v>269</v>
      </c>
      <c r="D246" t="s">
        <v>7537</v>
      </c>
      <c r="E246" t="s">
        <v>254</v>
      </c>
      <c r="F246" t="s">
        <v>7438</v>
      </c>
      <c r="G246" t="s">
        <v>7439</v>
      </c>
      <c r="H246">
        <v>140976</v>
      </c>
    </row>
    <row r="247" spans="1:8" x14ac:dyDescent="0.35">
      <c r="A247" t="s">
        <v>267</v>
      </c>
      <c r="B247" t="s">
        <v>240</v>
      </c>
      <c r="C247" t="s">
        <v>269</v>
      </c>
      <c r="D247" t="s">
        <v>7537</v>
      </c>
      <c r="E247" t="s">
        <v>254</v>
      </c>
      <c r="F247" t="s">
        <v>7448</v>
      </c>
      <c r="G247" t="s">
        <v>7449</v>
      </c>
      <c r="H247">
        <v>150000</v>
      </c>
    </row>
    <row r="248" spans="1:8" x14ac:dyDescent="0.35">
      <c r="A248" t="s">
        <v>267</v>
      </c>
      <c r="B248" t="s">
        <v>240</v>
      </c>
      <c r="C248" t="s">
        <v>273</v>
      </c>
      <c r="D248" t="s">
        <v>7538</v>
      </c>
      <c r="E248" t="s">
        <v>480</v>
      </c>
      <c r="F248" t="s">
        <v>7436</v>
      </c>
      <c r="G248" t="s">
        <v>7437</v>
      </c>
      <c r="H248">
        <v>33396</v>
      </c>
    </row>
    <row r="249" spans="1:8" x14ac:dyDescent="0.35">
      <c r="A249" t="s">
        <v>267</v>
      </c>
      <c r="B249" t="s">
        <v>240</v>
      </c>
      <c r="C249" t="s">
        <v>273</v>
      </c>
      <c r="D249" t="s">
        <v>7538</v>
      </c>
      <c r="E249" t="s">
        <v>480</v>
      </c>
      <c r="F249" t="s">
        <v>7438</v>
      </c>
      <c r="G249" t="s">
        <v>7439</v>
      </c>
      <c r="H249">
        <v>59100</v>
      </c>
    </row>
    <row r="250" spans="1:8" x14ac:dyDescent="0.35">
      <c r="A250" t="s">
        <v>267</v>
      </c>
      <c r="B250" t="s">
        <v>240</v>
      </c>
      <c r="C250" t="s">
        <v>273</v>
      </c>
      <c r="D250" t="s">
        <v>7538</v>
      </c>
      <c r="E250" t="s">
        <v>480</v>
      </c>
      <c r="F250" t="s">
        <v>7445</v>
      </c>
      <c r="G250" t="s">
        <v>7446</v>
      </c>
      <c r="H250">
        <v>8000</v>
      </c>
    </row>
    <row r="251" spans="1:8" x14ac:dyDescent="0.35">
      <c r="A251" t="s">
        <v>267</v>
      </c>
      <c r="B251" t="s">
        <v>240</v>
      </c>
      <c r="C251" t="s">
        <v>277</v>
      </c>
      <c r="D251" t="s">
        <v>7539</v>
      </c>
      <c r="E251" t="s">
        <v>311</v>
      </c>
      <c r="F251" t="s">
        <v>7436</v>
      </c>
      <c r="G251" t="s">
        <v>7437</v>
      </c>
      <c r="H251">
        <v>0</v>
      </c>
    </row>
    <row r="252" spans="1:8" x14ac:dyDescent="0.35">
      <c r="A252" t="s">
        <v>267</v>
      </c>
      <c r="B252" t="s">
        <v>240</v>
      </c>
      <c r="C252" t="s">
        <v>281</v>
      </c>
      <c r="D252" t="s">
        <v>7540</v>
      </c>
      <c r="E252" t="s">
        <v>262</v>
      </c>
      <c r="F252" t="s">
        <v>7435</v>
      </c>
      <c r="G252" t="s">
        <v>7142</v>
      </c>
      <c r="H252">
        <v>4000</v>
      </c>
    </row>
    <row r="253" spans="1:8" x14ac:dyDescent="0.35">
      <c r="A253" t="s">
        <v>267</v>
      </c>
      <c r="B253" t="s">
        <v>240</v>
      </c>
      <c r="C253" t="s">
        <v>281</v>
      </c>
      <c r="D253" t="s">
        <v>7540</v>
      </c>
      <c r="E253" t="s">
        <v>262</v>
      </c>
      <c r="F253" t="s">
        <v>7436</v>
      </c>
      <c r="G253" t="s">
        <v>7437</v>
      </c>
      <c r="H253">
        <v>50650</v>
      </c>
    </row>
    <row r="254" spans="1:8" x14ac:dyDescent="0.35">
      <c r="A254" t="s">
        <v>267</v>
      </c>
      <c r="B254" t="s">
        <v>240</v>
      </c>
      <c r="C254" t="s">
        <v>281</v>
      </c>
      <c r="D254" t="s">
        <v>7540</v>
      </c>
      <c r="E254" t="s">
        <v>262</v>
      </c>
      <c r="F254" t="s">
        <v>7438</v>
      </c>
      <c r="G254" t="s">
        <v>7439</v>
      </c>
      <c r="H254">
        <v>6000</v>
      </c>
    </row>
    <row r="255" spans="1:8" x14ac:dyDescent="0.35">
      <c r="A255" t="s">
        <v>267</v>
      </c>
      <c r="B255" t="s">
        <v>240</v>
      </c>
      <c r="C255" t="s">
        <v>281</v>
      </c>
      <c r="D255" t="s">
        <v>7540</v>
      </c>
      <c r="E255" t="s">
        <v>262</v>
      </c>
      <c r="F255" t="s">
        <v>7448</v>
      </c>
      <c r="G255" t="s">
        <v>7449</v>
      </c>
      <c r="H255">
        <v>1000</v>
      </c>
    </row>
    <row r="256" spans="1:8" x14ac:dyDescent="0.35">
      <c r="A256" t="s">
        <v>267</v>
      </c>
      <c r="B256" t="s">
        <v>240</v>
      </c>
      <c r="C256" t="s">
        <v>285</v>
      </c>
      <c r="D256" t="s">
        <v>7541</v>
      </c>
      <c r="E256" t="s">
        <v>487</v>
      </c>
      <c r="F256" t="s">
        <v>7435</v>
      </c>
      <c r="G256" t="s">
        <v>7142</v>
      </c>
      <c r="H256">
        <v>0</v>
      </c>
    </row>
    <row r="257" spans="1:8" x14ac:dyDescent="0.35">
      <c r="A257" t="s">
        <v>267</v>
      </c>
      <c r="B257" t="s">
        <v>240</v>
      </c>
      <c r="C257" t="s">
        <v>285</v>
      </c>
      <c r="D257" t="s">
        <v>7541</v>
      </c>
      <c r="E257" t="s">
        <v>487</v>
      </c>
      <c r="F257" t="s">
        <v>7436</v>
      </c>
      <c r="G257" t="s">
        <v>7437</v>
      </c>
      <c r="H257">
        <v>50900</v>
      </c>
    </row>
    <row r="258" spans="1:8" x14ac:dyDescent="0.35">
      <c r="A258" t="s">
        <v>267</v>
      </c>
      <c r="B258" t="s">
        <v>240</v>
      </c>
      <c r="C258" t="s">
        <v>285</v>
      </c>
      <c r="D258" t="s">
        <v>7541</v>
      </c>
      <c r="E258" t="s">
        <v>487</v>
      </c>
      <c r="F258" t="s">
        <v>7438</v>
      </c>
      <c r="G258" t="s">
        <v>7439</v>
      </c>
      <c r="H258">
        <v>20000</v>
      </c>
    </row>
    <row r="259" spans="1:8" x14ac:dyDescent="0.35">
      <c r="A259" t="s">
        <v>267</v>
      </c>
      <c r="B259" t="s">
        <v>240</v>
      </c>
      <c r="C259" t="s">
        <v>285</v>
      </c>
      <c r="D259" t="s">
        <v>7541</v>
      </c>
      <c r="E259" t="s">
        <v>487</v>
      </c>
      <c r="F259" t="s">
        <v>7442</v>
      </c>
      <c r="G259" t="s">
        <v>7443</v>
      </c>
      <c r="H259">
        <v>14000</v>
      </c>
    </row>
    <row r="260" spans="1:8" x14ac:dyDescent="0.35">
      <c r="A260" t="s">
        <v>267</v>
      </c>
      <c r="B260" t="s">
        <v>240</v>
      </c>
      <c r="C260" t="s">
        <v>323</v>
      </c>
      <c r="D260" t="s">
        <v>7542</v>
      </c>
      <c r="E260" t="s">
        <v>490</v>
      </c>
      <c r="F260" t="s">
        <v>7435</v>
      </c>
      <c r="G260" t="s">
        <v>7142</v>
      </c>
      <c r="H260">
        <v>0</v>
      </c>
    </row>
    <row r="261" spans="1:8" x14ac:dyDescent="0.35">
      <c r="A261" t="s">
        <v>267</v>
      </c>
      <c r="B261" t="s">
        <v>240</v>
      </c>
      <c r="C261" t="s">
        <v>323</v>
      </c>
      <c r="D261" t="s">
        <v>7542</v>
      </c>
      <c r="E261" t="s">
        <v>490</v>
      </c>
      <c r="F261" t="s">
        <v>7436</v>
      </c>
      <c r="G261" t="s">
        <v>7437</v>
      </c>
      <c r="H261">
        <v>0</v>
      </c>
    </row>
    <row r="262" spans="1:8" x14ac:dyDescent="0.35">
      <c r="A262" t="s">
        <v>267</v>
      </c>
      <c r="B262" t="s">
        <v>240</v>
      </c>
      <c r="C262" t="s">
        <v>323</v>
      </c>
      <c r="D262" t="s">
        <v>7542</v>
      </c>
      <c r="E262" t="s">
        <v>490</v>
      </c>
      <c r="F262" t="s">
        <v>7442</v>
      </c>
      <c r="G262" t="s">
        <v>7443</v>
      </c>
      <c r="H262">
        <v>0</v>
      </c>
    </row>
    <row r="263" spans="1:8" x14ac:dyDescent="0.35">
      <c r="A263" t="s">
        <v>267</v>
      </c>
      <c r="B263" t="s">
        <v>240</v>
      </c>
      <c r="C263" t="s">
        <v>326</v>
      </c>
      <c r="D263" t="s">
        <v>7543</v>
      </c>
      <c r="E263" t="s">
        <v>125</v>
      </c>
      <c r="F263" t="s">
        <v>7435</v>
      </c>
      <c r="G263" t="s">
        <v>7142</v>
      </c>
      <c r="H263">
        <v>1000</v>
      </c>
    </row>
    <row r="264" spans="1:8" x14ac:dyDescent="0.35">
      <c r="A264" t="s">
        <v>267</v>
      </c>
      <c r="B264" t="s">
        <v>240</v>
      </c>
      <c r="C264" t="s">
        <v>326</v>
      </c>
      <c r="D264" t="s">
        <v>7543</v>
      </c>
      <c r="E264" t="s">
        <v>125</v>
      </c>
      <c r="F264" t="s">
        <v>7436</v>
      </c>
      <c r="G264" t="s">
        <v>7437</v>
      </c>
      <c r="H264">
        <v>14692</v>
      </c>
    </row>
    <row r="265" spans="1:8" x14ac:dyDescent="0.35">
      <c r="A265" t="s">
        <v>267</v>
      </c>
      <c r="B265" t="s">
        <v>240</v>
      </c>
      <c r="C265" t="s">
        <v>326</v>
      </c>
      <c r="D265" t="s">
        <v>7543</v>
      </c>
      <c r="E265" t="s">
        <v>125</v>
      </c>
      <c r="F265" t="s">
        <v>7438</v>
      </c>
      <c r="G265" t="s">
        <v>7439</v>
      </c>
      <c r="H265">
        <v>10600</v>
      </c>
    </row>
    <row r="266" spans="1:8" x14ac:dyDescent="0.35">
      <c r="A266" t="s">
        <v>267</v>
      </c>
      <c r="B266" t="s">
        <v>240</v>
      </c>
      <c r="C266" t="s">
        <v>326</v>
      </c>
      <c r="D266" t="s">
        <v>7543</v>
      </c>
      <c r="E266" t="s">
        <v>125</v>
      </c>
      <c r="F266" t="s">
        <v>7448</v>
      </c>
      <c r="G266" t="s">
        <v>7449</v>
      </c>
      <c r="H266">
        <v>18500</v>
      </c>
    </row>
    <row r="267" spans="1:8" x14ac:dyDescent="0.35">
      <c r="A267" t="s">
        <v>271</v>
      </c>
      <c r="B267" t="s">
        <v>240</v>
      </c>
      <c r="C267" t="s">
        <v>241</v>
      </c>
      <c r="D267" t="s">
        <v>7544</v>
      </c>
      <c r="E267" t="s">
        <v>291</v>
      </c>
      <c r="F267" t="s">
        <v>7436</v>
      </c>
      <c r="G267" t="s">
        <v>7437</v>
      </c>
      <c r="H267">
        <v>16900</v>
      </c>
    </row>
    <row r="268" spans="1:8" x14ac:dyDescent="0.35">
      <c r="A268" t="s">
        <v>271</v>
      </c>
      <c r="B268" t="s">
        <v>240</v>
      </c>
      <c r="C268" t="s">
        <v>241</v>
      </c>
      <c r="D268" t="s">
        <v>7544</v>
      </c>
      <c r="E268" t="s">
        <v>291</v>
      </c>
      <c r="F268" t="s">
        <v>7438</v>
      </c>
      <c r="G268" t="s">
        <v>7439</v>
      </c>
      <c r="H268">
        <v>25000</v>
      </c>
    </row>
    <row r="269" spans="1:8" x14ac:dyDescent="0.35">
      <c r="A269" t="s">
        <v>271</v>
      </c>
      <c r="B269" t="s">
        <v>240</v>
      </c>
      <c r="C269" t="s">
        <v>241</v>
      </c>
      <c r="D269" t="s">
        <v>7544</v>
      </c>
      <c r="E269" t="s">
        <v>291</v>
      </c>
      <c r="F269" t="s">
        <v>7448</v>
      </c>
      <c r="G269" t="s">
        <v>7449</v>
      </c>
      <c r="H269">
        <v>0</v>
      </c>
    </row>
    <row r="270" spans="1:8" x14ac:dyDescent="0.35">
      <c r="A270" t="s">
        <v>271</v>
      </c>
      <c r="B270" t="s">
        <v>240</v>
      </c>
      <c r="C270" t="s">
        <v>245</v>
      </c>
      <c r="D270" t="s">
        <v>7545</v>
      </c>
      <c r="E270" t="s">
        <v>497</v>
      </c>
      <c r="F270" t="s">
        <v>7435</v>
      </c>
      <c r="G270" t="s">
        <v>7142</v>
      </c>
      <c r="H270">
        <v>400</v>
      </c>
    </row>
    <row r="271" spans="1:8" x14ac:dyDescent="0.35">
      <c r="A271" t="s">
        <v>271</v>
      </c>
      <c r="B271" t="s">
        <v>240</v>
      </c>
      <c r="C271" t="s">
        <v>245</v>
      </c>
      <c r="D271" t="s">
        <v>7545</v>
      </c>
      <c r="E271" t="s">
        <v>497</v>
      </c>
      <c r="F271" t="s">
        <v>7436</v>
      </c>
      <c r="G271" t="s">
        <v>7437</v>
      </c>
      <c r="H271">
        <v>14500</v>
      </c>
    </row>
    <row r="272" spans="1:8" x14ac:dyDescent="0.35">
      <c r="A272" t="s">
        <v>271</v>
      </c>
      <c r="B272" t="s">
        <v>240</v>
      </c>
      <c r="C272" t="s">
        <v>245</v>
      </c>
      <c r="D272" t="s">
        <v>7545</v>
      </c>
      <c r="E272" t="s">
        <v>497</v>
      </c>
      <c r="F272" t="s">
        <v>7438</v>
      </c>
      <c r="G272" t="s">
        <v>7439</v>
      </c>
      <c r="H272">
        <v>32000</v>
      </c>
    </row>
    <row r="273" spans="1:8" x14ac:dyDescent="0.35">
      <c r="A273" t="s">
        <v>271</v>
      </c>
      <c r="B273" t="s">
        <v>240</v>
      </c>
      <c r="C273" t="s">
        <v>245</v>
      </c>
      <c r="D273" t="s">
        <v>7545</v>
      </c>
      <c r="E273" t="s">
        <v>497</v>
      </c>
      <c r="F273" t="s">
        <v>7448</v>
      </c>
      <c r="G273" t="s">
        <v>7449</v>
      </c>
      <c r="H273">
        <v>20000</v>
      </c>
    </row>
    <row r="274" spans="1:8" x14ac:dyDescent="0.35">
      <c r="A274" t="s">
        <v>271</v>
      </c>
      <c r="B274" t="s">
        <v>240</v>
      </c>
      <c r="C274" t="s">
        <v>249</v>
      </c>
      <c r="D274" t="s">
        <v>7546</v>
      </c>
      <c r="E274" t="s">
        <v>500</v>
      </c>
      <c r="F274" t="s">
        <v>7435</v>
      </c>
      <c r="G274" t="s">
        <v>7142</v>
      </c>
      <c r="H274">
        <v>20000</v>
      </c>
    </row>
    <row r="275" spans="1:8" x14ac:dyDescent="0.35">
      <c r="A275" t="s">
        <v>271</v>
      </c>
      <c r="B275" t="s">
        <v>240</v>
      </c>
      <c r="C275" t="s">
        <v>249</v>
      </c>
      <c r="D275" t="s">
        <v>7546</v>
      </c>
      <c r="E275" t="s">
        <v>500</v>
      </c>
      <c r="F275" t="s">
        <v>7436</v>
      </c>
      <c r="G275" t="s">
        <v>7437</v>
      </c>
      <c r="H275">
        <v>22144</v>
      </c>
    </row>
    <row r="276" spans="1:8" x14ac:dyDescent="0.35">
      <c r="A276" t="s">
        <v>271</v>
      </c>
      <c r="B276" t="s">
        <v>240</v>
      </c>
      <c r="C276" t="s">
        <v>249</v>
      </c>
      <c r="D276" t="s">
        <v>7546</v>
      </c>
      <c r="E276" t="s">
        <v>500</v>
      </c>
      <c r="F276" t="s">
        <v>7438</v>
      </c>
      <c r="G276" t="s">
        <v>7439</v>
      </c>
      <c r="H276">
        <v>14000</v>
      </c>
    </row>
    <row r="277" spans="1:8" x14ac:dyDescent="0.35">
      <c r="A277" t="s">
        <v>271</v>
      </c>
      <c r="B277" t="s">
        <v>240</v>
      </c>
      <c r="C277" t="s">
        <v>249</v>
      </c>
      <c r="D277" t="s">
        <v>7546</v>
      </c>
      <c r="E277" t="s">
        <v>500</v>
      </c>
      <c r="F277" t="s">
        <v>7448</v>
      </c>
      <c r="G277" t="s">
        <v>7449</v>
      </c>
      <c r="H277">
        <v>32500</v>
      </c>
    </row>
    <row r="278" spans="1:8" x14ac:dyDescent="0.35">
      <c r="A278" t="s">
        <v>271</v>
      </c>
      <c r="B278" t="s">
        <v>240</v>
      </c>
      <c r="C278" t="s">
        <v>249</v>
      </c>
      <c r="D278" t="s">
        <v>7546</v>
      </c>
      <c r="E278" t="s">
        <v>500</v>
      </c>
      <c r="F278" t="s">
        <v>7442</v>
      </c>
      <c r="G278" t="s">
        <v>7443</v>
      </c>
      <c r="H278">
        <v>10000</v>
      </c>
    </row>
    <row r="279" spans="1:8" x14ac:dyDescent="0.35">
      <c r="A279" t="s">
        <v>271</v>
      </c>
      <c r="B279" t="s">
        <v>240</v>
      </c>
      <c r="C279" t="s">
        <v>253</v>
      </c>
      <c r="D279" t="s">
        <v>7547</v>
      </c>
      <c r="E279" t="s">
        <v>354</v>
      </c>
      <c r="F279" t="s">
        <v>7435</v>
      </c>
      <c r="G279" t="s">
        <v>7142</v>
      </c>
      <c r="H279">
        <v>0</v>
      </c>
    </row>
    <row r="280" spans="1:8" x14ac:dyDescent="0.35">
      <c r="A280" t="s">
        <v>271</v>
      </c>
      <c r="B280" t="s">
        <v>240</v>
      </c>
      <c r="C280" t="s">
        <v>253</v>
      </c>
      <c r="D280" t="s">
        <v>7547</v>
      </c>
      <c r="E280" t="s">
        <v>354</v>
      </c>
      <c r="F280" t="s">
        <v>7436</v>
      </c>
      <c r="G280" t="s">
        <v>7437</v>
      </c>
      <c r="H280">
        <v>20200</v>
      </c>
    </row>
    <row r="281" spans="1:8" x14ac:dyDescent="0.35">
      <c r="A281" t="s">
        <v>271</v>
      </c>
      <c r="B281" t="s">
        <v>240</v>
      </c>
      <c r="C281" t="s">
        <v>257</v>
      </c>
      <c r="D281" t="s">
        <v>7548</v>
      </c>
      <c r="E281" t="s">
        <v>431</v>
      </c>
      <c r="F281" t="s">
        <v>7436</v>
      </c>
      <c r="G281" t="s">
        <v>7437</v>
      </c>
      <c r="H281">
        <v>56550</v>
      </c>
    </row>
    <row r="282" spans="1:8" x14ac:dyDescent="0.35">
      <c r="A282" t="s">
        <v>271</v>
      </c>
      <c r="B282" t="s">
        <v>240</v>
      </c>
      <c r="C282" t="s">
        <v>257</v>
      </c>
      <c r="D282" t="s">
        <v>7548</v>
      </c>
      <c r="E282" t="s">
        <v>431</v>
      </c>
      <c r="F282" t="s">
        <v>7438</v>
      </c>
      <c r="G282" t="s">
        <v>7439</v>
      </c>
      <c r="H282">
        <v>43500</v>
      </c>
    </row>
    <row r="283" spans="1:8" x14ac:dyDescent="0.35">
      <c r="A283" t="s">
        <v>271</v>
      </c>
      <c r="B283" t="s">
        <v>240</v>
      </c>
      <c r="C283" t="s">
        <v>257</v>
      </c>
      <c r="D283" t="s">
        <v>7548</v>
      </c>
      <c r="E283" t="s">
        <v>431</v>
      </c>
      <c r="F283" t="s">
        <v>7448</v>
      </c>
      <c r="G283" t="s">
        <v>7449</v>
      </c>
      <c r="H283">
        <v>0</v>
      </c>
    </row>
    <row r="284" spans="1:8" x14ac:dyDescent="0.35">
      <c r="A284" t="s">
        <v>271</v>
      </c>
      <c r="B284" t="s">
        <v>240</v>
      </c>
      <c r="C284" t="s">
        <v>261</v>
      </c>
      <c r="D284" t="s">
        <v>7549</v>
      </c>
      <c r="E284" t="s">
        <v>470</v>
      </c>
      <c r="F284" t="s">
        <v>7436</v>
      </c>
      <c r="G284" t="s">
        <v>7437</v>
      </c>
      <c r="H284">
        <v>20950</v>
      </c>
    </row>
    <row r="285" spans="1:8" x14ac:dyDescent="0.35">
      <c r="A285" t="s">
        <v>271</v>
      </c>
      <c r="B285" t="s">
        <v>240</v>
      </c>
      <c r="C285" t="s">
        <v>261</v>
      </c>
      <c r="D285" t="s">
        <v>7549</v>
      </c>
      <c r="E285" t="s">
        <v>470</v>
      </c>
      <c r="F285" t="s">
        <v>7438</v>
      </c>
      <c r="G285" t="s">
        <v>7439</v>
      </c>
      <c r="H285">
        <v>51100</v>
      </c>
    </row>
    <row r="286" spans="1:8" x14ac:dyDescent="0.35">
      <c r="A286" t="s">
        <v>271</v>
      </c>
      <c r="B286" t="s">
        <v>240</v>
      </c>
      <c r="C286" t="s">
        <v>261</v>
      </c>
      <c r="D286" t="s">
        <v>7549</v>
      </c>
      <c r="E286" t="s">
        <v>470</v>
      </c>
      <c r="F286" t="s">
        <v>7445</v>
      </c>
      <c r="G286" t="s">
        <v>7446</v>
      </c>
      <c r="H286">
        <v>6500</v>
      </c>
    </row>
    <row r="287" spans="1:8" x14ac:dyDescent="0.35">
      <c r="A287" t="s">
        <v>271</v>
      </c>
      <c r="B287" t="s">
        <v>240</v>
      </c>
      <c r="C287" t="s">
        <v>265</v>
      </c>
      <c r="D287" t="s">
        <v>7550</v>
      </c>
      <c r="E287" t="s">
        <v>508</v>
      </c>
      <c r="F287" t="s">
        <v>7436</v>
      </c>
      <c r="G287" t="s">
        <v>7437</v>
      </c>
      <c r="H287">
        <v>185400</v>
      </c>
    </row>
    <row r="288" spans="1:8" x14ac:dyDescent="0.35">
      <c r="A288" t="s">
        <v>271</v>
      </c>
      <c r="B288" t="s">
        <v>240</v>
      </c>
      <c r="C288" t="s">
        <v>269</v>
      </c>
      <c r="D288" t="s">
        <v>7551</v>
      </c>
      <c r="E288" t="s">
        <v>369</v>
      </c>
      <c r="F288" t="s">
        <v>7436</v>
      </c>
      <c r="G288" t="s">
        <v>7437</v>
      </c>
      <c r="H288">
        <v>27300</v>
      </c>
    </row>
    <row r="289" spans="1:8" x14ac:dyDescent="0.35">
      <c r="A289" t="s">
        <v>271</v>
      </c>
      <c r="B289" t="s">
        <v>240</v>
      </c>
      <c r="C289" t="s">
        <v>269</v>
      </c>
      <c r="D289" t="s">
        <v>7551</v>
      </c>
      <c r="E289" t="s">
        <v>369</v>
      </c>
      <c r="F289" t="s">
        <v>7438</v>
      </c>
      <c r="G289" t="s">
        <v>7439</v>
      </c>
      <c r="H289">
        <v>99100</v>
      </c>
    </row>
    <row r="290" spans="1:8" x14ac:dyDescent="0.35">
      <c r="A290" t="s">
        <v>271</v>
      </c>
      <c r="B290" t="s">
        <v>240</v>
      </c>
      <c r="C290" t="s">
        <v>269</v>
      </c>
      <c r="D290" t="s">
        <v>7551</v>
      </c>
      <c r="E290" t="s">
        <v>369</v>
      </c>
      <c r="F290" t="s">
        <v>7448</v>
      </c>
      <c r="G290" t="s">
        <v>7449</v>
      </c>
      <c r="H290">
        <v>20000</v>
      </c>
    </row>
    <row r="291" spans="1:8" x14ac:dyDescent="0.35">
      <c r="A291" t="s">
        <v>271</v>
      </c>
      <c r="B291" t="s">
        <v>240</v>
      </c>
      <c r="C291" t="s">
        <v>273</v>
      </c>
      <c r="D291" t="s">
        <v>7552</v>
      </c>
      <c r="E291" t="s">
        <v>300</v>
      </c>
      <c r="F291" t="s">
        <v>7435</v>
      </c>
      <c r="G291" t="s">
        <v>7142</v>
      </c>
      <c r="H291">
        <v>1000</v>
      </c>
    </row>
    <row r="292" spans="1:8" x14ac:dyDescent="0.35">
      <c r="A292" t="s">
        <v>271</v>
      </c>
      <c r="B292" t="s">
        <v>240</v>
      </c>
      <c r="C292" t="s">
        <v>273</v>
      </c>
      <c r="D292" t="s">
        <v>7552</v>
      </c>
      <c r="E292" t="s">
        <v>300</v>
      </c>
      <c r="F292" t="s">
        <v>7436</v>
      </c>
      <c r="G292" t="s">
        <v>7437</v>
      </c>
      <c r="H292">
        <v>31000</v>
      </c>
    </row>
    <row r="293" spans="1:8" x14ac:dyDescent="0.35">
      <c r="A293" t="s">
        <v>271</v>
      </c>
      <c r="B293" t="s">
        <v>240</v>
      </c>
      <c r="C293" t="s">
        <v>273</v>
      </c>
      <c r="D293" t="s">
        <v>7552</v>
      </c>
      <c r="E293" t="s">
        <v>300</v>
      </c>
      <c r="F293" t="s">
        <v>7438</v>
      </c>
      <c r="G293" t="s">
        <v>7439</v>
      </c>
      <c r="H293">
        <v>32000</v>
      </c>
    </row>
    <row r="294" spans="1:8" x14ac:dyDescent="0.35">
      <c r="A294" t="s">
        <v>271</v>
      </c>
      <c r="B294" t="s">
        <v>240</v>
      </c>
      <c r="C294" t="s">
        <v>277</v>
      </c>
      <c r="D294" t="s">
        <v>7553</v>
      </c>
      <c r="E294" t="s">
        <v>254</v>
      </c>
      <c r="F294" t="s">
        <v>7436</v>
      </c>
      <c r="G294" t="s">
        <v>7437</v>
      </c>
      <c r="H294">
        <v>15601</v>
      </c>
    </row>
    <row r="295" spans="1:8" x14ac:dyDescent="0.35">
      <c r="A295" t="s">
        <v>271</v>
      </c>
      <c r="B295" t="s">
        <v>240</v>
      </c>
      <c r="C295" t="s">
        <v>277</v>
      </c>
      <c r="D295" t="s">
        <v>7553</v>
      </c>
      <c r="E295" t="s">
        <v>254</v>
      </c>
      <c r="F295" t="s">
        <v>7438</v>
      </c>
      <c r="G295" t="s">
        <v>7439</v>
      </c>
      <c r="H295">
        <v>28000</v>
      </c>
    </row>
    <row r="296" spans="1:8" x14ac:dyDescent="0.35">
      <c r="A296" t="s">
        <v>271</v>
      </c>
      <c r="B296" t="s">
        <v>240</v>
      </c>
      <c r="C296" t="s">
        <v>277</v>
      </c>
      <c r="D296" t="s">
        <v>7553</v>
      </c>
      <c r="E296" t="s">
        <v>254</v>
      </c>
      <c r="F296" t="s">
        <v>7448</v>
      </c>
      <c r="G296" t="s">
        <v>7449</v>
      </c>
      <c r="H296">
        <v>10000</v>
      </c>
    </row>
    <row r="297" spans="1:8" x14ac:dyDescent="0.35">
      <c r="A297" t="s">
        <v>271</v>
      </c>
      <c r="B297" t="s">
        <v>240</v>
      </c>
      <c r="C297" t="s">
        <v>281</v>
      </c>
      <c r="D297" t="s">
        <v>7554</v>
      </c>
      <c r="E297" t="s">
        <v>509</v>
      </c>
      <c r="F297" t="s">
        <v>7435</v>
      </c>
      <c r="G297" t="s">
        <v>7142</v>
      </c>
      <c r="H297">
        <v>17000</v>
      </c>
    </row>
    <row r="298" spans="1:8" x14ac:dyDescent="0.35">
      <c r="A298" t="s">
        <v>271</v>
      </c>
      <c r="B298" t="s">
        <v>240</v>
      </c>
      <c r="C298" t="s">
        <v>281</v>
      </c>
      <c r="D298" t="s">
        <v>7554</v>
      </c>
      <c r="E298" t="s">
        <v>509</v>
      </c>
      <c r="F298" t="s">
        <v>7436</v>
      </c>
      <c r="G298" t="s">
        <v>7437</v>
      </c>
      <c r="H298">
        <v>409900</v>
      </c>
    </row>
    <row r="299" spans="1:8" x14ac:dyDescent="0.35">
      <c r="A299" t="s">
        <v>271</v>
      </c>
      <c r="B299" t="s">
        <v>240</v>
      </c>
      <c r="C299" t="s">
        <v>281</v>
      </c>
      <c r="D299" t="s">
        <v>7554</v>
      </c>
      <c r="E299" t="s">
        <v>509</v>
      </c>
      <c r="F299" t="s">
        <v>7438</v>
      </c>
      <c r="G299" t="s">
        <v>7439</v>
      </c>
      <c r="H299">
        <v>260000</v>
      </c>
    </row>
    <row r="300" spans="1:8" x14ac:dyDescent="0.35">
      <c r="A300" t="s">
        <v>271</v>
      </c>
      <c r="B300" t="s">
        <v>240</v>
      </c>
      <c r="C300" t="s">
        <v>281</v>
      </c>
      <c r="D300" t="s">
        <v>7554</v>
      </c>
      <c r="E300" t="s">
        <v>509</v>
      </c>
      <c r="F300" t="s">
        <v>7448</v>
      </c>
      <c r="G300" t="s">
        <v>7449</v>
      </c>
      <c r="H300">
        <v>50000</v>
      </c>
    </row>
    <row r="301" spans="1:8" x14ac:dyDescent="0.35">
      <c r="A301" t="s">
        <v>271</v>
      </c>
      <c r="B301" t="s">
        <v>240</v>
      </c>
      <c r="C301" t="s">
        <v>285</v>
      </c>
      <c r="D301" t="s">
        <v>7555</v>
      </c>
      <c r="E301" t="s">
        <v>510</v>
      </c>
      <c r="F301" t="s">
        <v>7435</v>
      </c>
      <c r="G301" t="s">
        <v>7142</v>
      </c>
      <c r="H301">
        <v>30078</v>
      </c>
    </row>
    <row r="302" spans="1:8" x14ac:dyDescent="0.35">
      <c r="A302" t="s">
        <v>271</v>
      </c>
      <c r="B302" t="s">
        <v>240</v>
      </c>
      <c r="C302" t="s">
        <v>285</v>
      </c>
      <c r="D302" t="s">
        <v>7555</v>
      </c>
      <c r="E302" t="s">
        <v>510</v>
      </c>
      <c r="F302" t="s">
        <v>7436</v>
      </c>
      <c r="G302" t="s">
        <v>7437</v>
      </c>
      <c r="H302">
        <v>66300</v>
      </c>
    </row>
    <row r="303" spans="1:8" x14ac:dyDescent="0.35">
      <c r="A303" t="s">
        <v>271</v>
      </c>
      <c r="B303" t="s">
        <v>240</v>
      </c>
      <c r="C303" t="s">
        <v>323</v>
      </c>
      <c r="D303" t="s">
        <v>7556</v>
      </c>
      <c r="E303" t="s">
        <v>511</v>
      </c>
      <c r="F303" t="s">
        <v>7436</v>
      </c>
      <c r="G303" t="s">
        <v>7437</v>
      </c>
      <c r="H303">
        <v>19190</v>
      </c>
    </row>
    <row r="304" spans="1:8" x14ac:dyDescent="0.35">
      <c r="A304" t="s">
        <v>271</v>
      </c>
      <c r="B304" t="s">
        <v>240</v>
      </c>
      <c r="C304" t="s">
        <v>323</v>
      </c>
      <c r="D304" t="s">
        <v>7556</v>
      </c>
      <c r="E304" t="s">
        <v>511</v>
      </c>
      <c r="F304" t="s">
        <v>7438</v>
      </c>
      <c r="G304" t="s">
        <v>7439</v>
      </c>
      <c r="H304">
        <v>45800</v>
      </c>
    </row>
    <row r="305" spans="1:8" x14ac:dyDescent="0.35">
      <c r="A305" t="s">
        <v>271</v>
      </c>
      <c r="B305" t="s">
        <v>240</v>
      </c>
      <c r="C305" t="s">
        <v>326</v>
      </c>
      <c r="D305" t="s">
        <v>7557</v>
      </c>
      <c r="E305" t="s">
        <v>125</v>
      </c>
      <c r="F305" t="s">
        <v>7435</v>
      </c>
      <c r="G305" t="s">
        <v>7142</v>
      </c>
      <c r="H305">
        <v>5000</v>
      </c>
    </row>
    <row r="306" spans="1:8" x14ac:dyDescent="0.35">
      <c r="A306" t="s">
        <v>271</v>
      </c>
      <c r="B306" t="s">
        <v>240</v>
      </c>
      <c r="C306" t="s">
        <v>326</v>
      </c>
      <c r="D306" t="s">
        <v>7557</v>
      </c>
      <c r="E306" t="s">
        <v>125</v>
      </c>
      <c r="F306" t="s">
        <v>7436</v>
      </c>
      <c r="G306" t="s">
        <v>7437</v>
      </c>
      <c r="H306">
        <v>122650</v>
      </c>
    </row>
    <row r="307" spans="1:8" x14ac:dyDescent="0.35">
      <c r="A307" t="s">
        <v>271</v>
      </c>
      <c r="B307" t="s">
        <v>240</v>
      </c>
      <c r="C307" t="s">
        <v>326</v>
      </c>
      <c r="D307" t="s">
        <v>7557</v>
      </c>
      <c r="E307" t="s">
        <v>125</v>
      </c>
      <c r="F307" t="s">
        <v>7438</v>
      </c>
      <c r="G307" t="s">
        <v>7439</v>
      </c>
      <c r="H307">
        <v>182000</v>
      </c>
    </row>
    <row r="308" spans="1:8" x14ac:dyDescent="0.35">
      <c r="A308" t="s">
        <v>275</v>
      </c>
      <c r="B308" t="s">
        <v>240</v>
      </c>
      <c r="C308" t="s">
        <v>241</v>
      </c>
      <c r="D308" t="s">
        <v>7558</v>
      </c>
      <c r="E308" t="s">
        <v>497</v>
      </c>
      <c r="F308" t="s">
        <v>7436</v>
      </c>
      <c r="G308" t="s">
        <v>7437</v>
      </c>
      <c r="H308">
        <v>11300</v>
      </c>
    </row>
    <row r="309" spans="1:8" x14ac:dyDescent="0.35">
      <c r="A309" t="s">
        <v>275</v>
      </c>
      <c r="B309" t="s">
        <v>240</v>
      </c>
      <c r="C309" t="s">
        <v>245</v>
      </c>
      <c r="D309" t="s">
        <v>7559</v>
      </c>
      <c r="E309" t="s">
        <v>512</v>
      </c>
      <c r="F309" t="s">
        <v>7436</v>
      </c>
      <c r="G309" t="s">
        <v>7437</v>
      </c>
      <c r="H309">
        <v>104250</v>
      </c>
    </row>
    <row r="310" spans="1:8" x14ac:dyDescent="0.35">
      <c r="A310" t="s">
        <v>275</v>
      </c>
      <c r="B310" t="s">
        <v>240</v>
      </c>
      <c r="C310" t="s">
        <v>249</v>
      </c>
      <c r="D310" t="s">
        <v>7560</v>
      </c>
      <c r="E310" t="s">
        <v>513</v>
      </c>
      <c r="F310" t="s">
        <v>7436</v>
      </c>
      <c r="G310" t="s">
        <v>7437</v>
      </c>
      <c r="H310">
        <v>210550</v>
      </c>
    </row>
    <row r="311" spans="1:8" x14ac:dyDescent="0.35">
      <c r="A311" t="s">
        <v>275</v>
      </c>
      <c r="B311" t="s">
        <v>240</v>
      </c>
      <c r="C311" t="s">
        <v>253</v>
      </c>
      <c r="D311" t="s">
        <v>7561</v>
      </c>
      <c r="E311" t="s">
        <v>514</v>
      </c>
      <c r="F311" t="s">
        <v>7435</v>
      </c>
      <c r="G311" t="s">
        <v>7142</v>
      </c>
      <c r="H311">
        <v>255367</v>
      </c>
    </row>
    <row r="312" spans="1:8" x14ac:dyDescent="0.35">
      <c r="A312" t="s">
        <v>275</v>
      </c>
      <c r="B312" t="s">
        <v>240</v>
      </c>
      <c r="C312" t="s">
        <v>253</v>
      </c>
      <c r="D312" t="s">
        <v>7561</v>
      </c>
      <c r="E312" t="s">
        <v>514</v>
      </c>
      <c r="F312" t="s">
        <v>7436</v>
      </c>
      <c r="G312" t="s">
        <v>7437</v>
      </c>
      <c r="H312">
        <v>477379</v>
      </c>
    </row>
    <row r="313" spans="1:8" x14ac:dyDescent="0.35">
      <c r="A313" t="s">
        <v>275</v>
      </c>
      <c r="B313" t="s">
        <v>240</v>
      </c>
      <c r="C313" t="s">
        <v>257</v>
      </c>
      <c r="D313" t="s">
        <v>7562</v>
      </c>
      <c r="E313" t="s">
        <v>262</v>
      </c>
      <c r="F313" t="s">
        <v>7436</v>
      </c>
      <c r="G313" t="s">
        <v>7437</v>
      </c>
      <c r="H313">
        <v>82300</v>
      </c>
    </row>
    <row r="314" spans="1:8" x14ac:dyDescent="0.35">
      <c r="A314" t="s">
        <v>275</v>
      </c>
      <c r="B314" t="s">
        <v>240</v>
      </c>
      <c r="C314" t="s">
        <v>261</v>
      </c>
      <c r="D314" t="s">
        <v>7563</v>
      </c>
      <c r="E314" t="s">
        <v>515</v>
      </c>
      <c r="F314" t="s">
        <v>7436</v>
      </c>
      <c r="G314" t="s">
        <v>7437</v>
      </c>
      <c r="H314">
        <v>27800</v>
      </c>
    </row>
    <row r="315" spans="1:8" x14ac:dyDescent="0.35">
      <c r="A315" t="s">
        <v>275</v>
      </c>
      <c r="B315" t="s">
        <v>240</v>
      </c>
      <c r="C315" t="s">
        <v>265</v>
      </c>
      <c r="D315" t="s">
        <v>7564</v>
      </c>
      <c r="E315" t="s">
        <v>516</v>
      </c>
      <c r="F315" t="s">
        <v>7436</v>
      </c>
      <c r="G315" t="s">
        <v>7437</v>
      </c>
      <c r="H315">
        <v>31660</v>
      </c>
    </row>
    <row r="316" spans="1:8" x14ac:dyDescent="0.35">
      <c r="A316" t="s">
        <v>275</v>
      </c>
      <c r="B316" t="s">
        <v>240</v>
      </c>
      <c r="C316" t="s">
        <v>269</v>
      </c>
      <c r="D316" t="s">
        <v>7565</v>
      </c>
      <c r="E316" t="s">
        <v>517</v>
      </c>
      <c r="F316" t="s">
        <v>7435</v>
      </c>
      <c r="G316" t="s">
        <v>7142</v>
      </c>
      <c r="H316">
        <v>9000</v>
      </c>
    </row>
    <row r="317" spans="1:8" x14ac:dyDescent="0.35">
      <c r="A317" t="s">
        <v>275</v>
      </c>
      <c r="B317" t="s">
        <v>240</v>
      </c>
      <c r="C317" t="s">
        <v>269</v>
      </c>
      <c r="D317" t="s">
        <v>7565</v>
      </c>
      <c r="E317" t="s">
        <v>517</v>
      </c>
      <c r="F317" t="s">
        <v>7436</v>
      </c>
      <c r="G317" t="s">
        <v>7437</v>
      </c>
      <c r="H317">
        <v>220889</v>
      </c>
    </row>
    <row r="318" spans="1:8" x14ac:dyDescent="0.35">
      <c r="A318" t="s">
        <v>275</v>
      </c>
      <c r="B318" t="s">
        <v>240</v>
      </c>
      <c r="C318" t="s">
        <v>269</v>
      </c>
      <c r="D318" t="s">
        <v>7565</v>
      </c>
      <c r="E318" t="s">
        <v>517</v>
      </c>
      <c r="F318" t="s">
        <v>7442</v>
      </c>
      <c r="G318" t="s">
        <v>7443</v>
      </c>
      <c r="H318">
        <v>151500</v>
      </c>
    </row>
    <row r="319" spans="1:8" x14ac:dyDescent="0.35">
      <c r="A319" t="s">
        <v>275</v>
      </c>
      <c r="B319" t="s">
        <v>240</v>
      </c>
      <c r="C319" t="s">
        <v>273</v>
      </c>
      <c r="D319" t="s">
        <v>7566</v>
      </c>
      <c r="E319" t="s">
        <v>278</v>
      </c>
      <c r="F319" t="s">
        <v>7435</v>
      </c>
      <c r="G319" t="s">
        <v>7142</v>
      </c>
      <c r="H319">
        <v>503</v>
      </c>
    </row>
    <row r="320" spans="1:8" x14ac:dyDescent="0.35">
      <c r="A320" t="s">
        <v>275</v>
      </c>
      <c r="B320" t="s">
        <v>240</v>
      </c>
      <c r="C320" t="s">
        <v>273</v>
      </c>
      <c r="D320" t="s">
        <v>7566</v>
      </c>
      <c r="E320" t="s">
        <v>278</v>
      </c>
      <c r="F320" t="s">
        <v>7436</v>
      </c>
      <c r="G320" t="s">
        <v>7437</v>
      </c>
      <c r="H320">
        <v>33384</v>
      </c>
    </row>
    <row r="321" spans="1:8" x14ac:dyDescent="0.35">
      <c r="A321" t="s">
        <v>275</v>
      </c>
      <c r="B321" t="s">
        <v>240</v>
      </c>
      <c r="C321" t="s">
        <v>277</v>
      </c>
      <c r="D321" t="s">
        <v>7567</v>
      </c>
      <c r="E321" t="s">
        <v>518</v>
      </c>
      <c r="F321" t="s">
        <v>7436</v>
      </c>
      <c r="G321" t="s">
        <v>7437</v>
      </c>
      <c r="H321">
        <v>35190</v>
      </c>
    </row>
    <row r="322" spans="1:8" x14ac:dyDescent="0.35">
      <c r="A322" t="s">
        <v>275</v>
      </c>
      <c r="B322" t="s">
        <v>240</v>
      </c>
      <c r="C322" t="s">
        <v>277</v>
      </c>
      <c r="D322" t="s">
        <v>7567</v>
      </c>
      <c r="E322" t="s">
        <v>518</v>
      </c>
      <c r="F322" t="s">
        <v>7442</v>
      </c>
      <c r="G322" t="s">
        <v>7443</v>
      </c>
      <c r="H322">
        <v>0</v>
      </c>
    </row>
    <row r="323" spans="1:8" x14ac:dyDescent="0.35">
      <c r="A323" t="s">
        <v>275</v>
      </c>
      <c r="B323" t="s">
        <v>240</v>
      </c>
      <c r="C323" t="s">
        <v>281</v>
      </c>
      <c r="D323" t="s">
        <v>7568</v>
      </c>
      <c r="E323" t="s">
        <v>125</v>
      </c>
      <c r="F323" t="s">
        <v>7436</v>
      </c>
      <c r="G323" t="s">
        <v>7437</v>
      </c>
      <c r="H323">
        <v>27700</v>
      </c>
    </row>
    <row r="324" spans="1:8" x14ac:dyDescent="0.35">
      <c r="A324" t="s">
        <v>275</v>
      </c>
      <c r="B324" t="s">
        <v>240</v>
      </c>
      <c r="C324" t="s">
        <v>285</v>
      </c>
      <c r="D324" t="s">
        <v>7569</v>
      </c>
      <c r="E324" t="s">
        <v>519</v>
      </c>
      <c r="F324" t="s">
        <v>7436</v>
      </c>
      <c r="G324" t="s">
        <v>7437</v>
      </c>
      <c r="H324">
        <v>388200</v>
      </c>
    </row>
    <row r="325" spans="1:8" x14ac:dyDescent="0.35">
      <c r="A325" t="s">
        <v>275</v>
      </c>
      <c r="B325" t="s">
        <v>240</v>
      </c>
      <c r="C325" t="s">
        <v>285</v>
      </c>
      <c r="D325" t="s">
        <v>7569</v>
      </c>
      <c r="E325" t="s">
        <v>519</v>
      </c>
      <c r="F325" t="s">
        <v>7438</v>
      </c>
      <c r="G325" t="s">
        <v>7439</v>
      </c>
      <c r="H325">
        <v>48000</v>
      </c>
    </row>
    <row r="326" spans="1:8" x14ac:dyDescent="0.35">
      <c r="A326" t="s">
        <v>275</v>
      </c>
      <c r="B326" t="s">
        <v>240</v>
      </c>
      <c r="C326" t="s">
        <v>285</v>
      </c>
      <c r="D326" t="s">
        <v>7569</v>
      </c>
      <c r="E326" t="s">
        <v>519</v>
      </c>
      <c r="F326" t="s">
        <v>7448</v>
      </c>
      <c r="G326" t="s">
        <v>7449</v>
      </c>
      <c r="H326">
        <v>30000</v>
      </c>
    </row>
    <row r="327" spans="1:8" x14ac:dyDescent="0.35">
      <c r="A327" t="s">
        <v>279</v>
      </c>
      <c r="B327" t="s">
        <v>240</v>
      </c>
      <c r="C327" t="s">
        <v>241</v>
      </c>
      <c r="D327" t="s">
        <v>7570</v>
      </c>
      <c r="E327" t="s">
        <v>520</v>
      </c>
      <c r="F327" t="s">
        <v>7436</v>
      </c>
      <c r="G327" t="s">
        <v>7437</v>
      </c>
      <c r="H327">
        <v>116122</v>
      </c>
    </row>
    <row r="328" spans="1:8" x14ac:dyDescent="0.35">
      <c r="A328" t="s">
        <v>279</v>
      </c>
      <c r="B328" t="s">
        <v>240</v>
      </c>
      <c r="C328" t="s">
        <v>241</v>
      </c>
      <c r="D328" t="s">
        <v>7570</v>
      </c>
      <c r="E328" t="s">
        <v>520</v>
      </c>
      <c r="F328" t="s">
        <v>7438</v>
      </c>
      <c r="G328" t="s">
        <v>7439</v>
      </c>
      <c r="H328">
        <v>25000</v>
      </c>
    </row>
    <row r="329" spans="1:8" x14ac:dyDescent="0.35">
      <c r="A329" t="s">
        <v>279</v>
      </c>
      <c r="B329" t="s">
        <v>240</v>
      </c>
      <c r="C329" t="s">
        <v>245</v>
      </c>
      <c r="D329" t="s">
        <v>7571</v>
      </c>
      <c r="E329" t="s">
        <v>521</v>
      </c>
      <c r="F329" t="s">
        <v>7435</v>
      </c>
      <c r="G329" t="s">
        <v>7142</v>
      </c>
      <c r="H329">
        <v>0</v>
      </c>
    </row>
    <row r="330" spans="1:8" x14ac:dyDescent="0.35">
      <c r="A330" t="s">
        <v>279</v>
      </c>
      <c r="B330" t="s">
        <v>240</v>
      </c>
      <c r="C330" t="s">
        <v>245</v>
      </c>
      <c r="D330" t="s">
        <v>7571</v>
      </c>
      <c r="E330" t="s">
        <v>521</v>
      </c>
      <c r="F330" t="s">
        <v>7436</v>
      </c>
      <c r="G330" t="s">
        <v>7437</v>
      </c>
      <c r="H330">
        <v>8300</v>
      </c>
    </row>
    <row r="331" spans="1:8" x14ac:dyDescent="0.35">
      <c r="A331" t="s">
        <v>279</v>
      </c>
      <c r="B331" t="s">
        <v>240</v>
      </c>
      <c r="C331" t="s">
        <v>249</v>
      </c>
      <c r="D331" t="s">
        <v>7572</v>
      </c>
      <c r="E331" t="s">
        <v>522</v>
      </c>
      <c r="F331" t="s">
        <v>7435</v>
      </c>
      <c r="G331" t="s">
        <v>7142</v>
      </c>
      <c r="H331">
        <v>5000</v>
      </c>
    </row>
    <row r="332" spans="1:8" x14ac:dyDescent="0.35">
      <c r="A332" t="s">
        <v>279</v>
      </c>
      <c r="B332" t="s">
        <v>240</v>
      </c>
      <c r="C332" t="s">
        <v>249</v>
      </c>
      <c r="D332" t="s">
        <v>7572</v>
      </c>
      <c r="E332" t="s">
        <v>522</v>
      </c>
      <c r="F332" t="s">
        <v>7436</v>
      </c>
      <c r="G332" t="s">
        <v>7437</v>
      </c>
      <c r="H332">
        <v>24650</v>
      </c>
    </row>
    <row r="333" spans="1:8" x14ac:dyDescent="0.35">
      <c r="A333" t="s">
        <v>279</v>
      </c>
      <c r="B333" t="s">
        <v>240</v>
      </c>
      <c r="C333" t="s">
        <v>249</v>
      </c>
      <c r="D333" t="s">
        <v>7572</v>
      </c>
      <c r="E333" t="s">
        <v>522</v>
      </c>
      <c r="F333" t="s">
        <v>7438</v>
      </c>
      <c r="G333" t="s">
        <v>7439</v>
      </c>
      <c r="H333">
        <v>46000</v>
      </c>
    </row>
    <row r="334" spans="1:8" x14ac:dyDescent="0.35">
      <c r="A334" t="s">
        <v>279</v>
      </c>
      <c r="B334" t="s">
        <v>240</v>
      </c>
      <c r="C334" t="s">
        <v>253</v>
      </c>
      <c r="D334" t="s">
        <v>7573</v>
      </c>
      <c r="E334" t="s">
        <v>369</v>
      </c>
      <c r="F334" t="s">
        <v>7436</v>
      </c>
      <c r="G334" t="s">
        <v>7437</v>
      </c>
      <c r="H334">
        <v>35550</v>
      </c>
    </row>
    <row r="335" spans="1:8" x14ac:dyDescent="0.35">
      <c r="A335" t="s">
        <v>279</v>
      </c>
      <c r="B335" t="s">
        <v>240</v>
      </c>
      <c r="C335" t="s">
        <v>253</v>
      </c>
      <c r="D335" t="s">
        <v>7573</v>
      </c>
      <c r="E335" t="s">
        <v>369</v>
      </c>
      <c r="F335" t="s">
        <v>7438</v>
      </c>
      <c r="G335" t="s">
        <v>7439</v>
      </c>
      <c r="H335">
        <v>15000</v>
      </c>
    </row>
    <row r="336" spans="1:8" x14ac:dyDescent="0.35">
      <c r="A336" t="s">
        <v>279</v>
      </c>
      <c r="B336" t="s">
        <v>240</v>
      </c>
      <c r="C336" t="s">
        <v>253</v>
      </c>
      <c r="D336" t="s">
        <v>7573</v>
      </c>
      <c r="E336" t="s">
        <v>369</v>
      </c>
      <c r="F336" t="s">
        <v>7448</v>
      </c>
      <c r="G336" t="s">
        <v>7449</v>
      </c>
      <c r="H336">
        <v>20000</v>
      </c>
    </row>
    <row r="337" spans="1:8" x14ac:dyDescent="0.35">
      <c r="A337" t="s">
        <v>279</v>
      </c>
      <c r="B337" t="s">
        <v>240</v>
      </c>
      <c r="C337" t="s">
        <v>253</v>
      </c>
      <c r="D337" t="s">
        <v>7573</v>
      </c>
      <c r="E337" t="s">
        <v>369</v>
      </c>
      <c r="F337" t="s">
        <v>7442</v>
      </c>
      <c r="G337" t="s">
        <v>7443</v>
      </c>
      <c r="H337">
        <v>179000</v>
      </c>
    </row>
    <row r="338" spans="1:8" x14ac:dyDescent="0.35">
      <c r="A338" t="s">
        <v>279</v>
      </c>
      <c r="B338" t="s">
        <v>240</v>
      </c>
      <c r="C338" t="s">
        <v>257</v>
      </c>
      <c r="D338" t="s">
        <v>7574</v>
      </c>
      <c r="E338" t="s">
        <v>300</v>
      </c>
      <c r="F338" t="s">
        <v>7435</v>
      </c>
      <c r="G338" t="s">
        <v>7142</v>
      </c>
      <c r="H338">
        <v>0</v>
      </c>
    </row>
    <row r="339" spans="1:8" x14ac:dyDescent="0.35">
      <c r="A339" t="s">
        <v>279</v>
      </c>
      <c r="B339" t="s">
        <v>240</v>
      </c>
      <c r="C339" t="s">
        <v>257</v>
      </c>
      <c r="D339" t="s">
        <v>7574</v>
      </c>
      <c r="E339" t="s">
        <v>300</v>
      </c>
      <c r="F339" t="s">
        <v>7436</v>
      </c>
      <c r="G339" t="s">
        <v>7437</v>
      </c>
      <c r="H339">
        <v>34330</v>
      </c>
    </row>
    <row r="340" spans="1:8" x14ac:dyDescent="0.35">
      <c r="A340" t="s">
        <v>279</v>
      </c>
      <c r="B340" t="s">
        <v>240</v>
      </c>
      <c r="C340" t="s">
        <v>257</v>
      </c>
      <c r="D340" t="s">
        <v>7574</v>
      </c>
      <c r="E340" t="s">
        <v>300</v>
      </c>
      <c r="F340" t="s">
        <v>7438</v>
      </c>
      <c r="G340" t="s">
        <v>7439</v>
      </c>
      <c r="H340">
        <v>32100</v>
      </c>
    </row>
    <row r="341" spans="1:8" x14ac:dyDescent="0.35">
      <c r="A341" t="s">
        <v>279</v>
      </c>
      <c r="B341" t="s">
        <v>240</v>
      </c>
      <c r="C341" t="s">
        <v>261</v>
      </c>
      <c r="D341" t="s">
        <v>7575</v>
      </c>
      <c r="E341" t="s">
        <v>523</v>
      </c>
      <c r="F341" t="s">
        <v>7435</v>
      </c>
      <c r="G341" t="s">
        <v>7142</v>
      </c>
      <c r="H341">
        <v>4000</v>
      </c>
    </row>
    <row r="342" spans="1:8" x14ac:dyDescent="0.35">
      <c r="A342" t="s">
        <v>279</v>
      </c>
      <c r="B342" t="s">
        <v>240</v>
      </c>
      <c r="C342" t="s">
        <v>261</v>
      </c>
      <c r="D342" t="s">
        <v>7575</v>
      </c>
      <c r="E342" t="s">
        <v>523</v>
      </c>
      <c r="F342" t="s">
        <v>7436</v>
      </c>
      <c r="G342" t="s">
        <v>7437</v>
      </c>
      <c r="H342">
        <v>22875</v>
      </c>
    </row>
    <row r="343" spans="1:8" x14ac:dyDescent="0.35">
      <c r="A343" t="s">
        <v>279</v>
      </c>
      <c r="B343" t="s">
        <v>240</v>
      </c>
      <c r="C343" t="s">
        <v>265</v>
      </c>
      <c r="D343" t="s">
        <v>7576</v>
      </c>
      <c r="E343" t="s">
        <v>327</v>
      </c>
      <c r="F343" t="s">
        <v>7435</v>
      </c>
      <c r="G343" t="s">
        <v>7142</v>
      </c>
      <c r="H343">
        <v>500</v>
      </c>
    </row>
    <row r="344" spans="1:8" x14ac:dyDescent="0.35">
      <c r="A344" t="s">
        <v>279</v>
      </c>
      <c r="B344" t="s">
        <v>240</v>
      </c>
      <c r="C344" t="s">
        <v>265</v>
      </c>
      <c r="D344" t="s">
        <v>7576</v>
      </c>
      <c r="E344" t="s">
        <v>327</v>
      </c>
      <c r="F344" t="s">
        <v>7436</v>
      </c>
      <c r="G344" t="s">
        <v>7437</v>
      </c>
      <c r="H344">
        <v>29200</v>
      </c>
    </row>
    <row r="345" spans="1:8" x14ac:dyDescent="0.35">
      <c r="A345" t="s">
        <v>279</v>
      </c>
      <c r="B345" t="s">
        <v>240</v>
      </c>
      <c r="C345" t="s">
        <v>265</v>
      </c>
      <c r="D345" t="s">
        <v>7576</v>
      </c>
      <c r="E345" t="s">
        <v>327</v>
      </c>
      <c r="F345" t="s">
        <v>7438</v>
      </c>
      <c r="G345" t="s">
        <v>7439</v>
      </c>
      <c r="H345">
        <v>14279</v>
      </c>
    </row>
    <row r="346" spans="1:8" x14ac:dyDescent="0.35">
      <c r="A346" t="s">
        <v>279</v>
      </c>
      <c r="B346" t="s">
        <v>240</v>
      </c>
      <c r="C346" t="s">
        <v>269</v>
      </c>
      <c r="D346" t="s">
        <v>7577</v>
      </c>
      <c r="E346" t="s">
        <v>524</v>
      </c>
      <c r="F346" t="s">
        <v>7435</v>
      </c>
      <c r="G346" t="s">
        <v>7142</v>
      </c>
      <c r="H346">
        <v>0</v>
      </c>
    </row>
    <row r="347" spans="1:8" x14ac:dyDescent="0.35">
      <c r="A347" t="s">
        <v>279</v>
      </c>
      <c r="B347" t="s">
        <v>240</v>
      </c>
      <c r="C347" t="s">
        <v>269</v>
      </c>
      <c r="D347" t="s">
        <v>7577</v>
      </c>
      <c r="E347" t="s">
        <v>524</v>
      </c>
      <c r="F347" t="s">
        <v>7436</v>
      </c>
      <c r="G347" t="s">
        <v>7437</v>
      </c>
      <c r="H347">
        <v>45569</v>
      </c>
    </row>
    <row r="348" spans="1:8" x14ac:dyDescent="0.35">
      <c r="A348" t="s">
        <v>279</v>
      </c>
      <c r="B348" t="s">
        <v>240</v>
      </c>
      <c r="C348" t="s">
        <v>273</v>
      </c>
      <c r="D348" t="s">
        <v>7578</v>
      </c>
      <c r="E348" t="s">
        <v>525</v>
      </c>
      <c r="F348" t="s">
        <v>7435</v>
      </c>
      <c r="G348" t="s">
        <v>7142</v>
      </c>
      <c r="H348">
        <v>2900</v>
      </c>
    </row>
    <row r="349" spans="1:8" x14ac:dyDescent="0.35">
      <c r="A349" t="s">
        <v>279</v>
      </c>
      <c r="B349" t="s">
        <v>240</v>
      </c>
      <c r="C349" t="s">
        <v>273</v>
      </c>
      <c r="D349" t="s">
        <v>7578</v>
      </c>
      <c r="E349" t="s">
        <v>525</v>
      </c>
      <c r="F349" t="s">
        <v>7436</v>
      </c>
      <c r="G349" t="s">
        <v>7437</v>
      </c>
      <c r="H349">
        <v>30560</v>
      </c>
    </row>
    <row r="350" spans="1:8" x14ac:dyDescent="0.35">
      <c r="A350" t="s">
        <v>279</v>
      </c>
      <c r="B350" t="s">
        <v>240</v>
      </c>
      <c r="C350" t="s">
        <v>273</v>
      </c>
      <c r="D350" t="s">
        <v>7578</v>
      </c>
      <c r="E350" t="s">
        <v>525</v>
      </c>
      <c r="F350" t="s">
        <v>7438</v>
      </c>
      <c r="G350" t="s">
        <v>7439</v>
      </c>
      <c r="H350">
        <v>20000</v>
      </c>
    </row>
    <row r="351" spans="1:8" x14ac:dyDescent="0.35">
      <c r="A351" t="s">
        <v>279</v>
      </c>
      <c r="B351" t="s">
        <v>240</v>
      </c>
      <c r="C351" t="s">
        <v>277</v>
      </c>
      <c r="D351" t="s">
        <v>7579</v>
      </c>
      <c r="E351" t="s">
        <v>455</v>
      </c>
      <c r="F351" t="s">
        <v>7435</v>
      </c>
      <c r="G351" t="s">
        <v>7142</v>
      </c>
      <c r="H351">
        <v>20000</v>
      </c>
    </row>
    <row r="352" spans="1:8" x14ac:dyDescent="0.35">
      <c r="A352" t="s">
        <v>279</v>
      </c>
      <c r="B352" t="s">
        <v>240</v>
      </c>
      <c r="C352" t="s">
        <v>277</v>
      </c>
      <c r="D352" t="s">
        <v>7579</v>
      </c>
      <c r="E352" t="s">
        <v>455</v>
      </c>
      <c r="F352" t="s">
        <v>7436</v>
      </c>
      <c r="G352" t="s">
        <v>7437</v>
      </c>
      <c r="H352">
        <v>80200</v>
      </c>
    </row>
    <row r="353" spans="1:8" x14ac:dyDescent="0.35">
      <c r="A353" t="s">
        <v>279</v>
      </c>
      <c r="B353" t="s">
        <v>240</v>
      </c>
      <c r="C353" t="s">
        <v>281</v>
      </c>
      <c r="D353" t="s">
        <v>7580</v>
      </c>
      <c r="E353" t="s">
        <v>125</v>
      </c>
      <c r="F353" t="s">
        <v>7435</v>
      </c>
      <c r="G353" t="s">
        <v>7142</v>
      </c>
      <c r="H353">
        <v>0</v>
      </c>
    </row>
    <row r="354" spans="1:8" x14ac:dyDescent="0.35">
      <c r="A354" t="s">
        <v>279</v>
      </c>
      <c r="B354" t="s">
        <v>240</v>
      </c>
      <c r="C354" t="s">
        <v>281</v>
      </c>
      <c r="D354" t="s">
        <v>7580</v>
      </c>
      <c r="E354" t="s">
        <v>125</v>
      </c>
      <c r="F354" t="s">
        <v>7436</v>
      </c>
      <c r="G354" t="s">
        <v>7437</v>
      </c>
      <c r="H354">
        <v>9200</v>
      </c>
    </row>
    <row r="355" spans="1:8" x14ac:dyDescent="0.35">
      <c r="A355" t="s">
        <v>279</v>
      </c>
      <c r="B355" t="s">
        <v>240</v>
      </c>
      <c r="C355" t="s">
        <v>281</v>
      </c>
      <c r="D355" t="s">
        <v>7580</v>
      </c>
      <c r="E355" t="s">
        <v>125</v>
      </c>
      <c r="F355" t="s">
        <v>7438</v>
      </c>
      <c r="G355" t="s">
        <v>7439</v>
      </c>
      <c r="H355">
        <v>11000</v>
      </c>
    </row>
    <row r="356" spans="1:8" x14ac:dyDescent="0.35">
      <c r="A356" t="s">
        <v>279</v>
      </c>
      <c r="B356" t="s">
        <v>240</v>
      </c>
      <c r="C356" t="s">
        <v>281</v>
      </c>
      <c r="D356" t="s">
        <v>7580</v>
      </c>
      <c r="E356" t="s">
        <v>125</v>
      </c>
      <c r="F356" t="s">
        <v>7442</v>
      </c>
      <c r="G356" t="s">
        <v>7443</v>
      </c>
      <c r="H356">
        <v>2700</v>
      </c>
    </row>
    <row r="357" spans="1:8" x14ac:dyDescent="0.35">
      <c r="A357" t="s">
        <v>283</v>
      </c>
      <c r="B357" t="s">
        <v>240</v>
      </c>
      <c r="C357" t="s">
        <v>241</v>
      </c>
      <c r="D357" t="s">
        <v>7581</v>
      </c>
      <c r="E357" t="s">
        <v>391</v>
      </c>
      <c r="F357" t="s">
        <v>7435</v>
      </c>
      <c r="G357" t="s">
        <v>7142</v>
      </c>
      <c r="H357">
        <v>0</v>
      </c>
    </row>
    <row r="358" spans="1:8" x14ac:dyDescent="0.35">
      <c r="A358" t="s">
        <v>283</v>
      </c>
      <c r="B358" t="s">
        <v>240</v>
      </c>
      <c r="C358" t="s">
        <v>241</v>
      </c>
      <c r="D358" t="s">
        <v>7581</v>
      </c>
      <c r="E358" t="s">
        <v>391</v>
      </c>
      <c r="F358" t="s">
        <v>7436</v>
      </c>
      <c r="G358" t="s">
        <v>7437</v>
      </c>
      <c r="H358">
        <v>244000</v>
      </c>
    </row>
    <row r="359" spans="1:8" x14ac:dyDescent="0.35">
      <c r="A359" t="s">
        <v>283</v>
      </c>
      <c r="B359" t="s">
        <v>240</v>
      </c>
      <c r="C359" t="s">
        <v>241</v>
      </c>
      <c r="D359" t="s">
        <v>7581</v>
      </c>
      <c r="E359" t="s">
        <v>391</v>
      </c>
      <c r="F359" t="s">
        <v>7438</v>
      </c>
      <c r="G359" t="s">
        <v>7439</v>
      </c>
      <c r="H359">
        <v>167275</v>
      </c>
    </row>
    <row r="360" spans="1:8" x14ac:dyDescent="0.35">
      <c r="A360" t="s">
        <v>283</v>
      </c>
      <c r="B360" t="s">
        <v>240</v>
      </c>
      <c r="C360" t="s">
        <v>241</v>
      </c>
      <c r="D360" t="s">
        <v>7581</v>
      </c>
      <c r="E360" t="s">
        <v>391</v>
      </c>
      <c r="F360" t="s">
        <v>7448</v>
      </c>
      <c r="G360" t="s">
        <v>7449</v>
      </c>
      <c r="H360">
        <v>1000</v>
      </c>
    </row>
    <row r="361" spans="1:8" x14ac:dyDescent="0.35">
      <c r="A361" t="s">
        <v>283</v>
      </c>
      <c r="B361" t="s">
        <v>240</v>
      </c>
      <c r="C361" t="s">
        <v>241</v>
      </c>
      <c r="D361" t="s">
        <v>7581</v>
      </c>
      <c r="E361" t="s">
        <v>391</v>
      </c>
      <c r="F361" t="s">
        <v>7582</v>
      </c>
      <c r="G361" t="s">
        <v>7583</v>
      </c>
      <c r="H361">
        <v>15000</v>
      </c>
    </row>
    <row r="362" spans="1:8" x14ac:dyDescent="0.35">
      <c r="A362" t="s">
        <v>283</v>
      </c>
      <c r="B362" t="s">
        <v>240</v>
      </c>
      <c r="C362" t="s">
        <v>245</v>
      </c>
      <c r="D362" t="s">
        <v>7584</v>
      </c>
      <c r="E362" t="s">
        <v>526</v>
      </c>
      <c r="F362" t="s">
        <v>7436</v>
      </c>
      <c r="G362" t="s">
        <v>7437</v>
      </c>
      <c r="H362">
        <v>84500</v>
      </c>
    </row>
    <row r="363" spans="1:8" x14ac:dyDescent="0.35">
      <c r="A363" t="s">
        <v>283</v>
      </c>
      <c r="B363" t="s">
        <v>240</v>
      </c>
      <c r="C363" t="s">
        <v>245</v>
      </c>
      <c r="D363" t="s">
        <v>7584</v>
      </c>
      <c r="E363" t="s">
        <v>526</v>
      </c>
      <c r="F363" t="s">
        <v>7442</v>
      </c>
      <c r="G363" t="s">
        <v>7443</v>
      </c>
      <c r="H363">
        <v>9000</v>
      </c>
    </row>
    <row r="364" spans="1:8" x14ac:dyDescent="0.35">
      <c r="A364" t="s">
        <v>283</v>
      </c>
      <c r="B364" t="s">
        <v>240</v>
      </c>
      <c r="C364" t="s">
        <v>249</v>
      </c>
      <c r="D364" t="s">
        <v>7585</v>
      </c>
      <c r="E364" t="s">
        <v>300</v>
      </c>
      <c r="F364" t="s">
        <v>7435</v>
      </c>
      <c r="G364" t="s">
        <v>7142</v>
      </c>
      <c r="H364">
        <v>0</v>
      </c>
    </row>
    <row r="365" spans="1:8" x14ac:dyDescent="0.35">
      <c r="A365" t="s">
        <v>283</v>
      </c>
      <c r="B365" t="s">
        <v>240</v>
      </c>
      <c r="C365" t="s">
        <v>249</v>
      </c>
      <c r="D365" t="s">
        <v>7585</v>
      </c>
      <c r="E365" t="s">
        <v>300</v>
      </c>
      <c r="F365" t="s">
        <v>7436</v>
      </c>
      <c r="G365" t="s">
        <v>7437</v>
      </c>
      <c r="H365">
        <v>51405</v>
      </c>
    </row>
    <row r="366" spans="1:8" x14ac:dyDescent="0.35">
      <c r="A366" t="s">
        <v>283</v>
      </c>
      <c r="B366" t="s">
        <v>240</v>
      </c>
      <c r="C366" t="s">
        <v>249</v>
      </c>
      <c r="D366" t="s">
        <v>7585</v>
      </c>
      <c r="E366" t="s">
        <v>300</v>
      </c>
      <c r="F366" t="s">
        <v>7438</v>
      </c>
      <c r="G366" t="s">
        <v>7439</v>
      </c>
      <c r="H366">
        <v>40000</v>
      </c>
    </row>
    <row r="367" spans="1:8" x14ac:dyDescent="0.35">
      <c r="A367" t="s">
        <v>283</v>
      </c>
      <c r="B367" t="s">
        <v>240</v>
      </c>
      <c r="C367" t="s">
        <v>249</v>
      </c>
      <c r="D367" t="s">
        <v>7585</v>
      </c>
      <c r="E367" t="s">
        <v>300</v>
      </c>
      <c r="F367" t="s">
        <v>7448</v>
      </c>
      <c r="G367" t="s">
        <v>7449</v>
      </c>
      <c r="H367">
        <v>0</v>
      </c>
    </row>
    <row r="368" spans="1:8" x14ac:dyDescent="0.35">
      <c r="A368" t="s">
        <v>283</v>
      </c>
      <c r="B368" t="s">
        <v>240</v>
      </c>
      <c r="C368" t="s">
        <v>253</v>
      </c>
      <c r="D368" t="s">
        <v>7586</v>
      </c>
      <c r="E368" t="s">
        <v>527</v>
      </c>
      <c r="F368" t="s">
        <v>7436</v>
      </c>
      <c r="G368" t="s">
        <v>7437</v>
      </c>
      <c r="H368">
        <v>54822</v>
      </c>
    </row>
    <row r="369" spans="1:8" x14ac:dyDescent="0.35">
      <c r="A369" t="s">
        <v>283</v>
      </c>
      <c r="B369" t="s">
        <v>240</v>
      </c>
      <c r="C369" t="s">
        <v>257</v>
      </c>
      <c r="D369" t="s">
        <v>7587</v>
      </c>
      <c r="E369" t="s">
        <v>528</v>
      </c>
      <c r="F369" t="s">
        <v>7435</v>
      </c>
      <c r="G369" t="s">
        <v>7142</v>
      </c>
      <c r="H369">
        <v>3000</v>
      </c>
    </row>
    <row r="370" spans="1:8" x14ac:dyDescent="0.35">
      <c r="A370" t="s">
        <v>283</v>
      </c>
      <c r="B370" t="s">
        <v>240</v>
      </c>
      <c r="C370" t="s">
        <v>257</v>
      </c>
      <c r="D370" t="s">
        <v>7587</v>
      </c>
      <c r="E370" t="s">
        <v>528</v>
      </c>
      <c r="F370" t="s">
        <v>7436</v>
      </c>
      <c r="G370" t="s">
        <v>7437</v>
      </c>
      <c r="H370">
        <v>50000</v>
      </c>
    </row>
    <row r="371" spans="1:8" x14ac:dyDescent="0.35">
      <c r="A371" t="s">
        <v>283</v>
      </c>
      <c r="B371" t="s">
        <v>240</v>
      </c>
      <c r="C371" t="s">
        <v>257</v>
      </c>
      <c r="D371" t="s">
        <v>7587</v>
      </c>
      <c r="E371" t="s">
        <v>528</v>
      </c>
      <c r="F371" t="s">
        <v>7494</v>
      </c>
      <c r="G371" t="s">
        <v>7495</v>
      </c>
      <c r="H371">
        <v>85000</v>
      </c>
    </row>
    <row r="372" spans="1:8" x14ac:dyDescent="0.35">
      <c r="A372" t="s">
        <v>283</v>
      </c>
      <c r="B372" t="s">
        <v>240</v>
      </c>
      <c r="C372" t="s">
        <v>257</v>
      </c>
      <c r="D372" t="s">
        <v>7587</v>
      </c>
      <c r="E372" t="s">
        <v>528</v>
      </c>
      <c r="F372" t="s">
        <v>7496</v>
      </c>
      <c r="G372" t="s">
        <v>7497</v>
      </c>
      <c r="H372">
        <v>50000</v>
      </c>
    </row>
    <row r="373" spans="1:8" x14ac:dyDescent="0.35">
      <c r="A373" t="s">
        <v>283</v>
      </c>
      <c r="B373" t="s">
        <v>240</v>
      </c>
      <c r="C373" t="s">
        <v>261</v>
      </c>
      <c r="D373" t="s">
        <v>7588</v>
      </c>
      <c r="E373" t="s">
        <v>311</v>
      </c>
      <c r="F373" t="s">
        <v>7435</v>
      </c>
      <c r="G373" t="s">
        <v>7142</v>
      </c>
      <c r="H373">
        <v>0</v>
      </c>
    </row>
    <row r="374" spans="1:8" x14ac:dyDescent="0.35">
      <c r="A374" t="s">
        <v>283</v>
      </c>
      <c r="B374" t="s">
        <v>240</v>
      </c>
      <c r="C374" t="s">
        <v>261</v>
      </c>
      <c r="D374" t="s">
        <v>7588</v>
      </c>
      <c r="E374" t="s">
        <v>311</v>
      </c>
      <c r="F374" t="s">
        <v>7436</v>
      </c>
      <c r="G374" t="s">
        <v>7437</v>
      </c>
      <c r="H374">
        <v>64119</v>
      </c>
    </row>
    <row r="375" spans="1:8" x14ac:dyDescent="0.35">
      <c r="A375" t="s">
        <v>283</v>
      </c>
      <c r="B375" t="s">
        <v>240</v>
      </c>
      <c r="C375" t="s">
        <v>261</v>
      </c>
      <c r="D375" t="s">
        <v>7588</v>
      </c>
      <c r="E375" t="s">
        <v>311</v>
      </c>
      <c r="F375" t="s">
        <v>7438</v>
      </c>
      <c r="G375" t="s">
        <v>7439</v>
      </c>
      <c r="H375">
        <v>61935</v>
      </c>
    </row>
    <row r="376" spans="1:8" x14ac:dyDescent="0.35">
      <c r="A376" t="s">
        <v>283</v>
      </c>
      <c r="B376" t="s">
        <v>240</v>
      </c>
      <c r="C376" t="s">
        <v>261</v>
      </c>
      <c r="D376" t="s">
        <v>7588</v>
      </c>
      <c r="E376" t="s">
        <v>311</v>
      </c>
      <c r="F376" t="s">
        <v>7448</v>
      </c>
      <c r="G376" t="s">
        <v>7449</v>
      </c>
      <c r="H376">
        <v>0</v>
      </c>
    </row>
    <row r="377" spans="1:8" x14ac:dyDescent="0.35">
      <c r="A377" t="s">
        <v>283</v>
      </c>
      <c r="B377" t="s">
        <v>240</v>
      </c>
      <c r="C377" t="s">
        <v>265</v>
      </c>
      <c r="D377" t="s">
        <v>7589</v>
      </c>
      <c r="E377" t="s">
        <v>529</v>
      </c>
      <c r="F377" t="s">
        <v>7435</v>
      </c>
      <c r="G377" t="s">
        <v>7142</v>
      </c>
      <c r="H377">
        <v>0</v>
      </c>
    </row>
    <row r="378" spans="1:8" x14ac:dyDescent="0.35">
      <c r="A378" t="s">
        <v>283</v>
      </c>
      <c r="B378" t="s">
        <v>240</v>
      </c>
      <c r="C378" t="s">
        <v>265</v>
      </c>
      <c r="D378" t="s">
        <v>7589</v>
      </c>
      <c r="E378" t="s">
        <v>529</v>
      </c>
      <c r="F378" t="s">
        <v>7436</v>
      </c>
      <c r="G378" t="s">
        <v>7437</v>
      </c>
      <c r="H378">
        <v>45000</v>
      </c>
    </row>
    <row r="379" spans="1:8" x14ac:dyDescent="0.35">
      <c r="A379" t="s">
        <v>283</v>
      </c>
      <c r="B379" t="s">
        <v>240</v>
      </c>
      <c r="C379" t="s">
        <v>265</v>
      </c>
      <c r="D379" t="s">
        <v>7589</v>
      </c>
      <c r="E379" t="s">
        <v>529</v>
      </c>
      <c r="F379" t="s">
        <v>7494</v>
      </c>
      <c r="G379" t="s">
        <v>7495</v>
      </c>
      <c r="H379">
        <v>275000</v>
      </c>
    </row>
    <row r="380" spans="1:8" x14ac:dyDescent="0.35">
      <c r="A380" t="s">
        <v>283</v>
      </c>
      <c r="B380" t="s">
        <v>240</v>
      </c>
      <c r="C380" t="s">
        <v>265</v>
      </c>
      <c r="D380" t="s">
        <v>7589</v>
      </c>
      <c r="E380" t="s">
        <v>529</v>
      </c>
      <c r="F380" t="s">
        <v>7496</v>
      </c>
      <c r="G380" t="s">
        <v>7497</v>
      </c>
      <c r="H380">
        <v>200000</v>
      </c>
    </row>
    <row r="381" spans="1:8" x14ac:dyDescent="0.35">
      <c r="A381" t="s">
        <v>283</v>
      </c>
      <c r="B381" t="s">
        <v>240</v>
      </c>
      <c r="C381" t="s">
        <v>269</v>
      </c>
      <c r="D381" t="s">
        <v>7590</v>
      </c>
      <c r="E381" t="s">
        <v>516</v>
      </c>
      <c r="F381" t="s">
        <v>7435</v>
      </c>
      <c r="G381" t="s">
        <v>7142</v>
      </c>
      <c r="H381">
        <v>15000</v>
      </c>
    </row>
    <row r="382" spans="1:8" x14ac:dyDescent="0.35">
      <c r="A382" t="s">
        <v>283</v>
      </c>
      <c r="B382" t="s">
        <v>240</v>
      </c>
      <c r="C382" t="s">
        <v>269</v>
      </c>
      <c r="D382" t="s">
        <v>7590</v>
      </c>
      <c r="E382" t="s">
        <v>516</v>
      </c>
      <c r="F382" t="s">
        <v>7436</v>
      </c>
      <c r="G382" t="s">
        <v>7437</v>
      </c>
      <c r="H382">
        <v>54800</v>
      </c>
    </row>
    <row r="383" spans="1:8" x14ac:dyDescent="0.35">
      <c r="A383" t="s">
        <v>283</v>
      </c>
      <c r="B383" t="s">
        <v>240</v>
      </c>
      <c r="C383" t="s">
        <v>269</v>
      </c>
      <c r="D383" t="s">
        <v>7590</v>
      </c>
      <c r="E383" t="s">
        <v>516</v>
      </c>
      <c r="F383" t="s">
        <v>7438</v>
      </c>
      <c r="G383" t="s">
        <v>7439</v>
      </c>
      <c r="H383">
        <v>40000</v>
      </c>
    </row>
    <row r="384" spans="1:8" x14ac:dyDescent="0.35">
      <c r="A384" t="s">
        <v>283</v>
      </c>
      <c r="B384" t="s">
        <v>240</v>
      </c>
      <c r="C384" t="s">
        <v>269</v>
      </c>
      <c r="D384" t="s">
        <v>7590</v>
      </c>
      <c r="E384" t="s">
        <v>516</v>
      </c>
      <c r="F384" t="s">
        <v>7448</v>
      </c>
      <c r="G384" t="s">
        <v>7449</v>
      </c>
      <c r="H384">
        <v>50000</v>
      </c>
    </row>
    <row r="385" spans="1:8" x14ac:dyDescent="0.35">
      <c r="A385" t="s">
        <v>283</v>
      </c>
      <c r="B385" t="s">
        <v>240</v>
      </c>
      <c r="C385" t="s">
        <v>273</v>
      </c>
      <c r="D385" t="s">
        <v>7591</v>
      </c>
      <c r="E385" t="s">
        <v>327</v>
      </c>
      <c r="F385" t="s">
        <v>7435</v>
      </c>
      <c r="G385" t="s">
        <v>7142</v>
      </c>
      <c r="H385">
        <v>499</v>
      </c>
    </row>
    <row r="386" spans="1:8" x14ac:dyDescent="0.35">
      <c r="A386" t="s">
        <v>283</v>
      </c>
      <c r="B386" t="s">
        <v>240</v>
      </c>
      <c r="C386" t="s">
        <v>273</v>
      </c>
      <c r="D386" t="s">
        <v>7591</v>
      </c>
      <c r="E386" t="s">
        <v>327</v>
      </c>
      <c r="F386" t="s">
        <v>7436</v>
      </c>
      <c r="G386" t="s">
        <v>7437</v>
      </c>
      <c r="H386">
        <v>71845</v>
      </c>
    </row>
    <row r="387" spans="1:8" x14ac:dyDescent="0.35">
      <c r="A387" t="s">
        <v>283</v>
      </c>
      <c r="B387" t="s">
        <v>240</v>
      </c>
      <c r="C387" t="s">
        <v>273</v>
      </c>
      <c r="D387" t="s">
        <v>7591</v>
      </c>
      <c r="E387" t="s">
        <v>327</v>
      </c>
      <c r="F387" t="s">
        <v>7438</v>
      </c>
      <c r="G387" t="s">
        <v>7439</v>
      </c>
      <c r="H387">
        <v>100890</v>
      </c>
    </row>
    <row r="388" spans="1:8" x14ac:dyDescent="0.35">
      <c r="A388" t="s">
        <v>283</v>
      </c>
      <c r="B388" t="s">
        <v>240</v>
      </c>
      <c r="C388" t="s">
        <v>273</v>
      </c>
      <c r="D388" t="s">
        <v>7591</v>
      </c>
      <c r="E388" t="s">
        <v>327</v>
      </c>
      <c r="F388" t="s">
        <v>7448</v>
      </c>
      <c r="G388" t="s">
        <v>7449</v>
      </c>
      <c r="H388">
        <v>110000</v>
      </c>
    </row>
    <row r="389" spans="1:8" x14ac:dyDescent="0.35">
      <c r="A389" t="s">
        <v>283</v>
      </c>
      <c r="B389" t="s">
        <v>240</v>
      </c>
      <c r="C389" t="s">
        <v>277</v>
      </c>
      <c r="D389" t="s">
        <v>7592</v>
      </c>
      <c r="E389" t="s">
        <v>530</v>
      </c>
      <c r="F389" t="s">
        <v>7435</v>
      </c>
      <c r="G389" t="s">
        <v>7142</v>
      </c>
      <c r="H389">
        <v>5000</v>
      </c>
    </row>
    <row r="390" spans="1:8" x14ac:dyDescent="0.35">
      <c r="A390" t="s">
        <v>283</v>
      </c>
      <c r="B390" t="s">
        <v>240</v>
      </c>
      <c r="C390" t="s">
        <v>277</v>
      </c>
      <c r="D390" t="s">
        <v>7592</v>
      </c>
      <c r="E390" t="s">
        <v>530</v>
      </c>
      <c r="F390" t="s">
        <v>7436</v>
      </c>
      <c r="G390" t="s">
        <v>7437</v>
      </c>
      <c r="H390">
        <v>80750</v>
      </c>
    </row>
    <row r="391" spans="1:8" x14ac:dyDescent="0.35">
      <c r="A391" t="s">
        <v>283</v>
      </c>
      <c r="B391" t="s">
        <v>240</v>
      </c>
      <c r="C391" t="s">
        <v>277</v>
      </c>
      <c r="D391" t="s">
        <v>7592</v>
      </c>
      <c r="E391" t="s">
        <v>530</v>
      </c>
      <c r="F391" t="s">
        <v>7438</v>
      </c>
      <c r="G391" t="s">
        <v>7439</v>
      </c>
      <c r="H391">
        <v>43000</v>
      </c>
    </row>
    <row r="392" spans="1:8" x14ac:dyDescent="0.35">
      <c r="A392" t="s">
        <v>283</v>
      </c>
      <c r="B392" t="s">
        <v>240</v>
      </c>
      <c r="C392" t="s">
        <v>277</v>
      </c>
      <c r="D392" t="s">
        <v>7592</v>
      </c>
      <c r="E392" t="s">
        <v>530</v>
      </c>
      <c r="F392" t="s">
        <v>7448</v>
      </c>
      <c r="G392" t="s">
        <v>7449</v>
      </c>
      <c r="H392">
        <v>150000</v>
      </c>
    </row>
    <row r="393" spans="1:8" x14ac:dyDescent="0.35">
      <c r="A393" t="s">
        <v>283</v>
      </c>
      <c r="B393" t="s">
        <v>240</v>
      </c>
      <c r="C393" t="s">
        <v>281</v>
      </c>
      <c r="D393" t="s">
        <v>7593</v>
      </c>
      <c r="E393" t="s">
        <v>442</v>
      </c>
      <c r="F393" t="s">
        <v>7436</v>
      </c>
      <c r="G393" t="s">
        <v>7437</v>
      </c>
      <c r="H393">
        <v>22000</v>
      </c>
    </row>
    <row r="394" spans="1:8" x14ac:dyDescent="0.35">
      <c r="A394" t="s">
        <v>283</v>
      </c>
      <c r="B394" t="s">
        <v>240</v>
      </c>
      <c r="C394" t="s">
        <v>281</v>
      </c>
      <c r="D394" t="s">
        <v>7593</v>
      </c>
      <c r="E394" t="s">
        <v>442</v>
      </c>
      <c r="F394" t="s">
        <v>7445</v>
      </c>
      <c r="G394" t="s">
        <v>7446</v>
      </c>
      <c r="H394">
        <v>5000</v>
      </c>
    </row>
    <row r="395" spans="1:8" x14ac:dyDescent="0.35">
      <c r="A395" t="s">
        <v>283</v>
      </c>
      <c r="B395" t="s">
        <v>240</v>
      </c>
      <c r="C395" t="s">
        <v>285</v>
      </c>
      <c r="D395" t="s">
        <v>7594</v>
      </c>
      <c r="E395" t="s">
        <v>278</v>
      </c>
      <c r="F395" t="s">
        <v>7435</v>
      </c>
      <c r="G395" t="s">
        <v>7142</v>
      </c>
      <c r="H395">
        <v>1000</v>
      </c>
    </row>
    <row r="396" spans="1:8" x14ac:dyDescent="0.35">
      <c r="A396" t="s">
        <v>283</v>
      </c>
      <c r="B396" t="s">
        <v>240</v>
      </c>
      <c r="C396" t="s">
        <v>285</v>
      </c>
      <c r="D396" t="s">
        <v>7594</v>
      </c>
      <c r="E396" t="s">
        <v>278</v>
      </c>
      <c r="F396" t="s">
        <v>7436</v>
      </c>
      <c r="G396" t="s">
        <v>7437</v>
      </c>
      <c r="H396">
        <v>49050</v>
      </c>
    </row>
    <row r="397" spans="1:8" x14ac:dyDescent="0.35">
      <c r="A397" t="s">
        <v>283</v>
      </c>
      <c r="B397" t="s">
        <v>240</v>
      </c>
      <c r="C397" t="s">
        <v>285</v>
      </c>
      <c r="D397" t="s">
        <v>7594</v>
      </c>
      <c r="E397" t="s">
        <v>278</v>
      </c>
      <c r="F397" t="s">
        <v>7438</v>
      </c>
      <c r="G397" t="s">
        <v>7439</v>
      </c>
      <c r="H397">
        <v>33000</v>
      </c>
    </row>
    <row r="398" spans="1:8" x14ac:dyDescent="0.35">
      <c r="A398" t="s">
        <v>283</v>
      </c>
      <c r="B398" t="s">
        <v>240</v>
      </c>
      <c r="C398" t="s">
        <v>285</v>
      </c>
      <c r="D398" t="s">
        <v>7594</v>
      </c>
      <c r="E398" t="s">
        <v>278</v>
      </c>
      <c r="F398" t="s">
        <v>7448</v>
      </c>
      <c r="G398" t="s">
        <v>7449</v>
      </c>
      <c r="H398">
        <v>32000</v>
      </c>
    </row>
    <row r="399" spans="1:8" x14ac:dyDescent="0.35">
      <c r="A399" t="s">
        <v>283</v>
      </c>
      <c r="B399" t="s">
        <v>240</v>
      </c>
      <c r="C399" t="s">
        <v>323</v>
      </c>
      <c r="D399" t="s">
        <v>7595</v>
      </c>
      <c r="E399" t="s">
        <v>531</v>
      </c>
      <c r="F399" t="s">
        <v>7435</v>
      </c>
      <c r="G399" t="s">
        <v>7142</v>
      </c>
      <c r="H399">
        <v>0</v>
      </c>
    </row>
    <row r="400" spans="1:8" x14ac:dyDescent="0.35">
      <c r="A400" t="s">
        <v>283</v>
      </c>
      <c r="B400" t="s">
        <v>240</v>
      </c>
      <c r="C400" t="s">
        <v>323</v>
      </c>
      <c r="D400" t="s">
        <v>7595</v>
      </c>
      <c r="E400" t="s">
        <v>531</v>
      </c>
      <c r="F400" t="s">
        <v>7436</v>
      </c>
      <c r="G400" t="s">
        <v>7437</v>
      </c>
      <c r="H400">
        <v>49800</v>
      </c>
    </row>
    <row r="401" spans="1:8" x14ac:dyDescent="0.35">
      <c r="A401" t="s">
        <v>283</v>
      </c>
      <c r="B401" t="s">
        <v>240</v>
      </c>
      <c r="C401" t="s">
        <v>326</v>
      </c>
      <c r="D401" t="s">
        <v>7596</v>
      </c>
      <c r="E401" t="s">
        <v>125</v>
      </c>
      <c r="F401" t="s">
        <v>7435</v>
      </c>
      <c r="G401" t="s">
        <v>7142</v>
      </c>
      <c r="H401">
        <v>192</v>
      </c>
    </row>
    <row r="402" spans="1:8" x14ac:dyDescent="0.35">
      <c r="A402" t="s">
        <v>283</v>
      </c>
      <c r="B402" t="s">
        <v>240</v>
      </c>
      <c r="C402" t="s">
        <v>326</v>
      </c>
      <c r="D402" t="s">
        <v>7596</v>
      </c>
      <c r="E402" t="s">
        <v>125</v>
      </c>
      <c r="F402" t="s">
        <v>7436</v>
      </c>
      <c r="G402" t="s">
        <v>7437</v>
      </c>
      <c r="H402">
        <v>44300</v>
      </c>
    </row>
    <row r="403" spans="1:8" x14ac:dyDescent="0.35">
      <c r="A403" t="s">
        <v>283</v>
      </c>
      <c r="B403" t="s">
        <v>240</v>
      </c>
      <c r="C403" t="s">
        <v>326</v>
      </c>
      <c r="D403" t="s">
        <v>7596</v>
      </c>
      <c r="E403" t="s">
        <v>125</v>
      </c>
      <c r="F403" t="s">
        <v>7438</v>
      </c>
      <c r="G403" t="s">
        <v>7439</v>
      </c>
      <c r="H403">
        <v>32000</v>
      </c>
    </row>
    <row r="404" spans="1:8" x14ac:dyDescent="0.35">
      <c r="A404" t="s">
        <v>283</v>
      </c>
      <c r="B404" t="s">
        <v>240</v>
      </c>
      <c r="C404" t="s">
        <v>326</v>
      </c>
      <c r="D404" t="s">
        <v>7596</v>
      </c>
      <c r="E404" t="s">
        <v>125</v>
      </c>
      <c r="F404" t="s">
        <v>7448</v>
      </c>
      <c r="G404" t="s">
        <v>7449</v>
      </c>
      <c r="H404">
        <v>15000</v>
      </c>
    </row>
    <row r="405" spans="1:8" x14ac:dyDescent="0.35">
      <c r="A405" t="s">
        <v>283</v>
      </c>
      <c r="B405" t="s">
        <v>240</v>
      </c>
      <c r="C405" t="s">
        <v>326</v>
      </c>
      <c r="D405" t="s">
        <v>7596</v>
      </c>
      <c r="E405" t="s">
        <v>125</v>
      </c>
      <c r="F405" t="s">
        <v>7445</v>
      </c>
      <c r="G405" t="s">
        <v>7446</v>
      </c>
      <c r="H405">
        <v>2000</v>
      </c>
    </row>
    <row r="406" spans="1:8" x14ac:dyDescent="0.35">
      <c r="A406" t="s">
        <v>286</v>
      </c>
      <c r="B406" t="s">
        <v>240</v>
      </c>
      <c r="C406" t="s">
        <v>241</v>
      </c>
      <c r="D406" t="s">
        <v>7597</v>
      </c>
      <c r="E406" t="s">
        <v>500</v>
      </c>
      <c r="F406" t="s">
        <v>7436</v>
      </c>
      <c r="G406" t="s">
        <v>7437</v>
      </c>
      <c r="H406">
        <v>7460</v>
      </c>
    </row>
    <row r="407" spans="1:8" x14ac:dyDescent="0.35">
      <c r="A407" t="s">
        <v>286</v>
      </c>
      <c r="B407" t="s">
        <v>240</v>
      </c>
      <c r="C407" t="s">
        <v>245</v>
      </c>
      <c r="D407" t="s">
        <v>7598</v>
      </c>
      <c r="E407" t="s">
        <v>532</v>
      </c>
      <c r="F407" t="s">
        <v>7435</v>
      </c>
      <c r="G407" t="s">
        <v>7142</v>
      </c>
      <c r="H407">
        <v>2500</v>
      </c>
    </row>
    <row r="408" spans="1:8" x14ac:dyDescent="0.35">
      <c r="A408" t="s">
        <v>286</v>
      </c>
      <c r="B408" t="s">
        <v>240</v>
      </c>
      <c r="C408" t="s">
        <v>245</v>
      </c>
      <c r="D408" t="s">
        <v>7598</v>
      </c>
      <c r="E408" t="s">
        <v>532</v>
      </c>
      <c r="F408" t="s">
        <v>7436</v>
      </c>
      <c r="G408" t="s">
        <v>7437</v>
      </c>
      <c r="H408">
        <v>32900</v>
      </c>
    </row>
    <row r="409" spans="1:8" x14ac:dyDescent="0.35">
      <c r="A409" t="s">
        <v>286</v>
      </c>
      <c r="B409" t="s">
        <v>240</v>
      </c>
      <c r="C409" t="s">
        <v>249</v>
      </c>
      <c r="D409" t="s">
        <v>7599</v>
      </c>
      <c r="E409" t="s">
        <v>527</v>
      </c>
      <c r="F409" t="s">
        <v>7436</v>
      </c>
      <c r="G409" t="s">
        <v>7437</v>
      </c>
      <c r="H409">
        <v>7237</v>
      </c>
    </row>
    <row r="410" spans="1:8" x14ac:dyDescent="0.35">
      <c r="A410" t="s">
        <v>286</v>
      </c>
      <c r="B410" t="s">
        <v>240</v>
      </c>
      <c r="C410" t="s">
        <v>253</v>
      </c>
      <c r="D410" t="s">
        <v>7600</v>
      </c>
      <c r="E410" t="s">
        <v>480</v>
      </c>
      <c r="F410" t="s">
        <v>7436</v>
      </c>
      <c r="G410" t="s">
        <v>7437</v>
      </c>
      <c r="H410">
        <v>27951</v>
      </c>
    </row>
    <row r="411" spans="1:8" x14ac:dyDescent="0.35">
      <c r="A411" t="s">
        <v>286</v>
      </c>
      <c r="B411" t="s">
        <v>240</v>
      </c>
      <c r="C411" t="s">
        <v>257</v>
      </c>
      <c r="D411" t="s">
        <v>7601</v>
      </c>
      <c r="E411" t="s">
        <v>377</v>
      </c>
      <c r="F411" t="s">
        <v>7436</v>
      </c>
      <c r="G411" t="s">
        <v>7437</v>
      </c>
      <c r="H411">
        <v>12200</v>
      </c>
    </row>
    <row r="412" spans="1:8" x14ac:dyDescent="0.35">
      <c r="A412" t="s">
        <v>286</v>
      </c>
      <c r="B412" t="s">
        <v>240</v>
      </c>
      <c r="C412" t="s">
        <v>261</v>
      </c>
      <c r="D412" t="s">
        <v>7602</v>
      </c>
      <c r="E412" t="s">
        <v>533</v>
      </c>
      <c r="F412" t="s">
        <v>7436</v>
      </c>
      <c r="G412" t="s">
        <v>7437</v>
      </c>
      <c r="H412">
        <v>40350</v>
      </c>
    </row>
    <row r="413" spans="1:8" x14ac:dyDescent="0.35">
      <c r="A413" t="s">
        <v>286</v>
      </c>
      <c r="B413" t="s">
        <v>240</v>
      </c>
      <c r="C413" t="s">
        <v>265</v>
      </c>
      <c r="D413" t="s">
        <v>7603</v>
      </c>
      <c r="E413" t="s">
        <v>534</v>
      </c>
      <c r="F413" t="s">
        <v>7436</v>
      </c>
      <c r="G413" t="s">
        <v>7437</v>
      </c>
      <c r="H413">
        <v>32750</v>
      </c>
    </row>
    <row r="414" spans="1:8" x14ac:dyDescent="0.35">
      <c r="A414" t="s">
        <v>286</v>
      </c>
      <c r="B414" t="s">
        <v>240</v>
      </c>
      <c r="C414" t="s">
        <v>269</v>
      </c>
      <c r="D414" t="s">
        <v>7604</v>
      </c>
      <c r="E414" t="s">
        <v>278</v>
      </c>
      <c r="F414" t="s">
        <v>7436</v>
      </c>
      <c r="G414" t="s">
        <v>7437</v>
      </c>
      <c r="H414">
        <v>18690</v>
      </c>
    </row>
    <row r="415" spans="1:8" x14ac:dyDescent="0.35">
      <c r="A415" t="s">
        <v>286</v>
      </c>
      <c r="B415" t="s">
        <v>240</v>
      </c>
      <c r="C415" t="s">
        <v>273</v>
      </c>
      <c r="D415" t="s">
        <v>7605</v>
      </c>
      <c r="E415" t="s">
        <v>535</v>
      </c>
      <c r="F415" t="s">
        <v>7436</v>
      </c>
      <c r="G415" t="s">
        <v>7437</v>
      </c>
      <c r="H415">
        <v>24100</v>
      </c>
    </row>
    <row r="416" spans="1:8" x14ac:dyDescent="0.35">
      <c r="A416" t="s">
        <v>289</v>
      </c>
      <c r="B416" t="s">
        <v>240</v>
      </c>
      <c r="C416" t="s">
        <v>241</v>
      </c>
      <c r="D416" t="s">
        <v>7606</v>
      </c>
      <c r="E416" t="s">
        <v>536</v>
      </c>
      <c r="F416" t="s">
        <v>7436</v>
      </c>
      <c r="G416" t="s">
        <v>7437</v>
      </c>
      <c r="H416">
        <v>44800</v>
      </c>
    </row>
    <row r="417" spans="1:8" x14ac:dyDescent="0.35">
      <c r="A417" t="s">
        <v>289</v>
      </c>
      <c r="B417" t="s">
        <v>240</v>
      </c>
      <c r="C417" t="s">
        <v>241</v>
      </c>
      <c r="D417" t="s">
        <v>7606</v>
      </c>
      <c r="E417" t="s">
        <v>536</v>
      </c>
      <c r="F417" t="s">
        <v>7438</v>
      </c>
      <c r="G417" t="s">
        <v>7439</v>
      </c>
      <c r="H417">
        <v>30000</v>
      </c>
    </row>
    <row r="418" spans="1:8" x14ac:dyDescent="0.35">
      <c r="A418" t="s">
        <v>289</v>
      </c>
      <c r="B418" t="s">
        <v>240</v>
      </c>
      <c r="C418" t="s">
        <v>245</v>
      </c>
      <c r="D418" t="s">
        <v>7607</v>
      </c>
      <c r="E418" t="s">
        <v>537</v>
      </c>
      <c r="F418" t="s">
        <v>7436</v>
      </c>
      <c r="G418" t="s">
        <v>7437</v>
      </c>
      <c r="H418">
        <v>31915</v>
      </c>
    </row>
    <row r="419" spans="1:8" x14ac:dyDescent="0.35">
      <c r="A419" t="s">
        <v>289</v>
      </c>
      <c r="B419" t="s">
        <v>240</v>
      </c>
      <c r="C419" t="s">
        <v>245</v>
      </c>
      <c r="D419" t="s">
        <v>7607</v>
      </c>
      <c r="E419" t="s">
        <v>537</v>
      </c>
      <c r="F419" t="s">
        <v>7438</v>
      </c>
      <c r="G419" t="s">
        <v>7439</v>
      </c>
      <c r="H419">
        <v>8000</v>
      </c>
    </row>
    <row r="420" spans="1:8" x14ac:dyDescent="0.35">
      <c r="A420" t="s">
        <v>289</v>
      </c>
      <c r="B420" t="s">
        <v>240</v>
      </c>
      <c r="C420" t="s">
        <v>249</v>
      </c>
      <c r="D420" t="s">
        <v>7608</v>
      </c>
      <c r="E420" t="s">
        <v>538</v>
      </c>
      <c r="F420" t="s">
        <v>7436</v>
      </c>
      <c r="G420" t="s">
        <v>7437</v>
      </c>
      <c r="H420">
        <v>22599</v>
      </c>
    </row>
    <row r="421" spans="1:8" x14ac:dyDescent="0.35">
      <c r="A421" t="s">
        <v>289</v>
      </c>
      <c r="B421" t="s">
        <v>240</v>
      </c>
      <c r="C421" t="s">
        <v>249</v>
      </c>
      <c r="D421" t="s">
        <v>7608</v>
      </c>
      <c r="E421" t="s">
        <v>538</v>
      </c>
      <c r="F421" t="s">
        <v>7438</v>
      </c>
      <c r="G421" t="s">
        <v>7439</v>
      </c>
      <c r="H421">
        <v>0</v>
      </c>
    </row>
    <row r="422" spans="1:8" x14ac:dyDescent="0.35">
      <c r="A422" t="s">
        <v>289</v>
      </c>
      <c r="B422" t="s">
        <v>240</v>
      </c>
      <c r="C422" t="s">
        <v>249</v>
      </c>
      <c r="D422" t="s">
        <v>7608</v>
      </c>
      <c r="E422" t="s">
        <v>538</v>
      </c>
      <c r="F422" t="s">
        <v>7448</v>
      </c>
      <c r="G422" t="s">
        <v>7449</v>
      </c>
      <c r="H422">
        <v>0</v>
      </c>
    </row>
    <row r="423" spans="1:8" x14ac:dyDescent="0.35">
      <c r="A423" t="s">
        <v>289</v>
      </c>
      <c r="B423" t="s">
        <v>240</v>
      </c>
      <c r="C423" t="s">
        <v>253</v>
      </c>
      <c r="D423" t="s">
        <v>7609</v>
      </c>
      <c r="E423" t="s">
        <v>369</v>
      </c>
      <c r="F423" t="s">
        <v>7435</v>
      </c>
      <c r="G423" t="s">
        <v>7142</v>
      </c>
      <c r="H423">
        <v>250</v>
      </c>
    </row>
    <row r="424" spans="1:8" x14ac:dyDescent="0.35">
      <c r="A424" t="s">
        <v>289</v>
      </c>
      <c r="B424" t="s">
        <v>240</v>
      </c>
      <c r="C424" t="s">
        <v>253</v>
      </c>
      <c r="D424" t="s">
        <v>7609</v>
      </c>
      <c r="E424" t="s">
        <v>369</v>
      </c>
      <c r="F424" t="s">
        <v>7436</v>
      </c>
      <c r="G424" t="s">
        <v>7437</v>
      </c>
      <c r="H424">
        <v>11300</v>
      </c>
    </row>
    <row r="425" spans="1:8" x14ac:dyDescent="0.35">
      <c r="A425" t="s">
        <v>289</v>
      </c>
      <c r="B425" t="s">
        <v>240</v>
      </c>
      <c r="C425" t="s">
        <v>257</v>
      </c>
      <c r="D425" t="s">
        <v>7610</v>
      </c>
      <c r="E425" t="s">
        <v>311</v>
      </c>
      <c r="F425" t="s">
        <v>7435</v>
      </c>
      <c r="G425" t="s">
        <v>7142</v>
      </c>
      <c r="H425">
        <v>12500</v>
      </c>
    </row>
    <row r="426" spans="1:8" x14ac:dyDescent="0.35">
      <c r="A426" t="s">
        <v>289</v>
      </c>
      <c r="B426" t="s">
        <v>240</v>
      </c>
      <c r="C426" t="s">
        <v>257</v>
      </c>
      <c r="D426" t="s">
        <v>7610</v>
      </c>
      <c r="E426" t="s">
        <v>311</v>
      </c>
      <c r="F426" t="s">
        <v>7436</v>
      </c>
      <c r="G426" t="s">
        <v>7437</v>
      </c>
      <c r="H426">
        <v>65280</v>
      </c>
    </row>
    <row r="427" spans="1:8" x14ac:dyDescent="0.35">
      <c r="A427" t="s">
        <v>289</v>
      </c>
      <c r="B427" t="s">
        <v>240</v>
      </c>
      <c r="C427" t="s">
        <v>257</v>
      </c>
      <c r="D427" t="s">
        <v>7610</v>
      </c>
      <c r="E427" t="s">
        <v>311</v>
      </c>
      <c r="F427" t="s">
        <v>7438</v>
      </c>
      <c r="G427" t="s">
        <v>7439</v>
      </c>
      <c r="H427">
        <v>83400</v>
      </c>
    </row>
    <row r="428" spans="1:8" x14ac:dyDescent="0.35">
      <c r="A428" t="s">
        <v>289</v>
      </c>
      <c r="B428" t="s">
        <v>240</v>
      </c>
      <c r="C428" t="s">
        <v>261</v>
      </c>
      <c r="D428" t="s">
        <v>7611</v>
      </c>
      <c r="E428" t="s">
        <v>539</v>
      </c>
      <c r="F428" t="s">
        <v>7436</v>
      </c>
      <c r="G428" t="s">
        <v>7437</v>
      </c>
      <c r="H428">
        <v>28350</v>
      </c>
    </row>
    <row r="429" spans="1:8" x14ac:dyDescent="0.35">
      <c r="A429" t="s">
        <v>289</v>
      </c>
      <c r="B429" t="s">
        <v>240</v>
      </c>
      <c r="C429" t="s">
        <v>265</v>
      </c>
      <c r="D429" t="s">
        <v>7612</v>
      </c>
      <c r="E429" t="s">
        <v>540</v>
      </c>
      <c r="F429" t="s">
        <v>7435</v>
      </c>
      <c r="G429" t="s">
        <v>7142</v>
      </c>
      <c r="H429">
        <v>2000</v>
      </c>
    </row>
    <row r="430" spans="1:8" x14ac:dyDescent="0.35">
      <c r="A430" t="s">
        <v>289</v>
      </c>
      <c r="B430" t="s">
        <v>240</v>
      </c>
      <c r="C430" t="s">
        <v>265</v>
      </c>
      <c r="D430" t="s">
        <v>7612</v>
      </c>
      <c r="E430" t="s">
        <v>540</v>
      </c>
      <c r="F430" t="s">
        <v>7436</v>
      </c>
      <c r="G430" t="s">
        <v>7437</v>
      </c>
      <c r="H430">
        <v>38979</v>
      </c>
    </row>
    <row r="431" spans="1:8" x14ac:dyDescent="0.35">
      <c r="A431" t="s">
        <v>289</v>
      </c>
      <c r="B431" t="s">
        <v>240</v>
      </c>
      <c r="C431" t="s">
        <v>265</v>
      </c>
      <c r="D431" t="s">
        <v>7612</v>
      </c>
      <c r="E431" t="s">
        <v>540</v>
      </c>
      <c r="F431" t="s">
        <v>7438</v>
      </c>
      <c r="G431" t="s">
        <v>7439</v>
      </c>
      <c r="H431">
        <v>10000</v>
      </c>
    </row>
    <row r="432" spans="1:8" x14ac:dyDescent="0.35">
      <c r="A432" t="s">
        <v>289</v>
      </c>
      <c r="B432" t="s">
        <v>240</v>
      </c>
      <c r="C432" t="s">
        <v>265</v>
      </c>
      <c r="D432" t="s">
        <v>7612</v>
      </c>
      <c r="E432" t="s">
        <v>540</v>
      </c>
      <c r="F432" t="s">
        <v>7442</v>
      </c>
      <c r="G432" t="s">
        <v>7443</v>
      </c>
      <c r="H432">
        <v>2000</v>
      </c>
    </row>
    <row r="433" spans="1:8" x14ac:dyDescent="0.35">
      <c r="A433" t="s">
        <v>289</v>
      </c>
      <c r="B433" t="s">
        <v>240</v>
      </c>
      <c r="C433" t="s">
        <v>269</v>
      </c>
      <c r="D433" t="s">
        <v>7613</v>
      </c>
      <c r="E433" t="s">
        <v>455</v>
      </c>
      <c r="F433" t="s">
        <v>7436</v>
      </c>
      <c r="G433" t="s">
        <v>7437</v>
      </c>
      <c r="H433">
        <v>56700</v>
      </c>
    </row>
    <row r="434" spans="1:8" x14ac:dyDescent="0.35">
      <c r="A434" t="s">
        <v>289</v>
      </c>
      <c r="B434" t="s">
        <v>240</v>
      </c>
      <c r="C434" t="s">
        <v>269</v>
      </c>
      <c r="D434" t="s">
        <v>7613</v>
      </c>
      <c r="E434" t="s">
        <v>455</v>
      </c>
      <c r="F434" t="s">
        <v>7438</v>
      </c>
      <c r="G434" t="s">
        <v>7439</v>
      </c>
      <c r="H434">
        <v>18000</v>
      </c>
    </row>
    <row r="435" spans="1:8" x14ac:dyDescent="0.35">
      <c r="A435" t="s">
        <v>289</v>
      </c>
      <c r="B435" t="s">
        <v>240</v>
      </c>
      <c r="C435" t="s">
        <v>273</v>
      </c>
      <c r="D435" t="s">
        <v>7614</v>
      </c>
      <c r="E435" t="s">
        <v>541</v>
      </c>
      <c r="F435" t="s">
        <v>7436</v>
      </c>
      <c r="G435" t="s">
        <v>7437</v>
      </c>
      <c r="H435">
        <v>49395</v>
      </c>
    </row>
    <row r="436" spans="1:8" x14ac:dyDescent="0.35">
      <c r="A436" t="s">
        <v>289</v>
      </c>
      <c r="B436" t="s">
        <v>240</v>
      </c>
      <c r="C436" t="s">
        <v>277</v>
      </c>
      <c r="D436" t="s">
        <v>7615</v>
      </c>
      <c r="E436" t="s">
        <v>125</v>
      </c>
      <c r="F436" t="s">
        <v>7435</v>
      </c>
      <c r="G436" t="s">
        <v>7142</v>
      </c>
      <c r="H436">
        <v>5000</v>
      </c>
    </row>
    <row r="437" spans="1:8" x14ac:dyDescent="0.35">
      <c r="A437" t="s">
        <v>289</v>
      </c>
      <c r="B437" t="s">
        <v>240</v>
      </c>
      <c r="C437" t="s">
        <v>277</v>
      </c>
      <c r="D437" t="s">
        <v>7615</v>
      </c>
      <c r="E437" t="s">
        <v>125</v>
      </c>
      <c r="F437" t="s">
        <v>7436</v>
      </c>
      <c r="G437" t="s">
        <v>7437</v>
      </c>
      <c r="H437">
        <v>164548</v>
      </c>
    </row>
    <row r="438" spans="1:8" x14ac:dyDescent="0.35">
      <c r="A438" t="s">
        <v>289</v>
      </c>
      <c r="B438" t="s">
        <v>240</v>
      </c>
      <c r="C438" t="s">
        <v>277</v>
      </c>
      <c r="D438" t="s">
        <v>7615</v>
      </c>
      <c r="E438" t="s">
        <v>125</v>
      </c>
      <c r="F438" t="s">
        <v>7438</v>
      </c>
      <c r="G438" t="s">
        <v>7439</v>
      </c>
      <c r="H438">
        <v>240700</v>
      </c>
    </row>
    <row r="439" spans="1:8" x14ac:dyDescent="0.35">
      <c r="A439" t="s">
        <v>289</v>
      </c>
      <c r="B439" t="s">
        <v>240</v>
      </c>
      <c r="C439" t="s">
        <v>277</v>
      </c>
      <c r="D439" t="s">
        <v>7615</v>
      </c>
      <c r="E439" t="s">
        <v>125</v>
      </c>
      <c r="F439" t="s">
        <v>7448</v>
      </c>
      <c r="G439" t="s">
        <v>7449</v>
      </c>
      <c r="H439">
        <v>27000</v>
      </c>
    </row>
    <row r="440" spans="1:8" x14ac:dyDescent="0.35">
      <c r="A440" t="s">
        <v>292</v>
      </c>
      <c r="B440" t="s">
        <v>240</v>
      </c>
      <c r="C440" t="s">
        <v>241</v>
      </c>
      <c r="D440" t="s">
        <v>7616</v>
      </c>
      <c r="E440" t="s">
        <v>542</v>
      </c>
      <c r="F440" t="s">
        <v>7436</v>
      </c>
      <c r="G440" t="s">
        <v>7437</v>
      </c>
      <c r="H440">
        <v>23000</v>
      </c>
    </row>
    <row r="441" spans="1:8" x14ac:dyDescent="0.35">
      <c r="A441" t="s">
        <v>292</v>
      </c>
      <c r="B441" t="s">
        <v>240</v>
      </c>
      <c r="C441" t="s">
        <v>241</v>
      </c>
      <c r="D441" t="s">
        <v>7616</v>
      </c>
      <c r="E441" t="s">
        <v>542</v>
      </c>
      <c r="F441" t="s">
        <v>7438</v>
      </c>
      <c r="G441" t="s">
        <v>7439</v>
      </c>
      <c r="H441">
        <v>5000</v>
      </c>
    </row>
    <row r="442" spans="1:8" x14ac:dyDescent="0.35">
      <c r="A442" t="s">
        <v>292</v>
      </c>
      <c r="B442" t="s">
        <v>240</v>
      </c>
      <c r="C442" t="s">
        <v>245</v>
      </c>
      <c r="D442" t="s">
        <v>7617</v>
      </c>
      <c r="E442" t="s">
        <v>391</v>
      </c>
      <c r="F442" t="s">
        <v>7436</v>
      </c>
      <c r="G442" t="s">
        <v>7437</v>
      </c>
      <c r="H442">
        <v>23640</v>
      </c>
    </row>
    <row r="443" spans="1:8" x14ac:dyDescent="0.35">
      <c r="A443" t="s">
        <v>292</v>
      </c>
      <c r="B443" t="s">
        <v>240</v>
      </c>
      <c r="C443" t="s">
        <v>245</v>
      </c>
      <c r="D443" t="s">
        <v>7617</v>
      </c>
      <c r="E443" t="s">
        <v>391</v>
      </c>
      <c r="F443" t="s">
        <v>7438</v>
      </c>
      <c r="G443" t="s">
        <v>7439</v>
      </c>
      <c r="H443">
        <v>0</v>
      </c>
    </row>
    <row r="444" spans="1:8" x14ac:dyDescent="0.35">
      <c r="A444" t="s">
        <v>292</v>
      </c>
      <c r="B444" t="s">
        <v>240</v>
      </c>
      <c r="C444" t="s">
        <v>249</v>
      </c>
      <c r="D444" t="s">
        <v>7618</v>
      </c>
      <c r="E444" t="s">
        <v>354</v>
      </c>
      <c r="F444" t="s">
        <v>7436</v>
      </c>
      <c r="G444" t="s">
        <v>7437</v>
      </c>
      <c r="H444">
        <v>32900</v>
      </c>
    </row>
    <row r="445" spans="1:8" x14ac:dyDescent="0.35">
      <c r="A445" t="s">
        <v>292</v>
      </c>
      <c r="B445" t="s">
        <v>240</v>
      </c>
      <c r="C445" t="s">
        <v>249</v>
      </c>
      <c r="D445" t="s">
        <v>7618</v>
      </c>
      <c r="E445" t="s">
        <v>354</v>
      </c>
      <c r="F445" t="s">
        <v>7438</v>
      </c>
      <c r="G445" t="s">
        <v>7439</v>
      </c>
      <c r="H445">
        <v>59600</v>
      </c>
    </row>
    <row r="446" spans="1:8" x14ac:dyDescent="0.35">
      <c r="A446" t="s">
        <v>292</v>
      </c>
      <c r="B446" t="s">
        <v>240</v>
      </c>
      <c r="C446" t="s">
        <v>253</v>
      </c>
      <c r="D446" t="s">
        <v>7619</v>
      </c>
      <c r="E446" t="s">
        <v>369</v>
      </c>
      <c r="F446" t="s">
        <v>7436</v>
      </c>
      <c r="G446" t="s">
        <v>7437</v>
      </c>
      <c r="H446">
        <v>173440</v>
      </c>
    </row>
    <row r="447" spans="1:8" x14ac:dyDescent="0.35">
      <c r="A447" t="s">
        <v>292</v>
      </c>
      <c r="B447" t="s">
        <v>240</v>
      </c>
      <c r="C447" t="s">
        <v>253</v>
      </c>
      <c r="D447" t="s">
        <v>7619</v>
      </c>
      <c r="E447" t="s">
        <v>369</v>
      </c>
      <c r="F447" t="s">
        <v>7438</v>
      </c>
      <c r="G447" t="s">
        <v>7439</v>
      </c>
      <c r="H447">
        <v>0</v>
      </c>
    </row>
    <row r="448" spans="1:8" x14ac:dyDescent="0.35">
      <c r="A448" t="s">
        <v>292</v>
      </c>
      <c r="B448" t="s">
        <v>240</v>
      </c>
      <c r="C448" t="s">
        <v>257</v>
      </c>
      <c r="D448" t="s">
        <v>7620</v>
      </c>
      <c r="E448" t="s">
        <v>543</v>
      </c>
      <c r="F448" t="s">
        <v>7436</v>
      </c>
      <c r="G448" t="s">
        <v>7437</v>
      </c>
      <c r="H448">
        <v>16253</v>
      </c>
    </row>
    <row r="449" spans="1:8" x14ac:dyDescent="0.35">
      <c r="A449" t="s">
        <v>292</v>
      </c>
      <c r="B449" t="s">
        <v>240</v>
      </c>
      <c r="C449" t="s">
        <v>257</v>
      </c>
      <c r="D449" t="s">
        <v>7620</v>
      </c>
      <c r="E449" t="s">
        <v>543</v>
      </c>
      <c r="F449" t="s">
        <v>7438</v>
      </c>
      <c r="G449" t="s">
        <v>7439</v>
      </c>
      <c r="H449">
        <v>0</v>
      </c>
    </row>
    <row r="450" spans="1:8" x14ac:dyDescent="0.35">
      <c r="A450" t="s">
        <v>292</v>
      </c>
      <c r="B450" t="s">
        <v>240</v>
      </c>
      <c r="C450" t="s">
        <v>261</v>
      </c>
      <c r="D450" t="s">
        <v>7621</v>
      </c>
      <c r="E450" t="s">
        <v>300</v>
      </c>
      <c r="F450" t="s">
        <v>7436</v>
      </c>
      <c r="G450" t="s">
        <v>7437</v>
      </c>
      <c r="H450">
        <v>23850</v>
      </c>
    </row>
    <row r="451" spans="1:8" x14ac:dyDescent="0.35">
      <c r="A451" t="s">
        <v>292</v>
      </c>
      <c r="B451" t="s">
        <v>240</v>
      </c>
      <c r="C451" t="s">
        <v>261</v>
      </c>
      <c r="D451" t="s">
        <v>7621</v>
      </c>
      <c r="E451" t="s">
        <v>300</v>
      </c>
      <c r="F451" t="s">
        <v>7438</v>
      </c>
      <c r="G451" t="s">
        <v>7439</v>
      </c>
      <c r="H451">
        <v>28081</v>
      </c>
    </row>
    <row r="452" spans="1:8" x14ac:dyDescent="0.35">
      <c r="A452" t="s">
        <v>292</v>
      </c>
      <c r="B452" t="s">
        <v>240</v>
      </c>
      <c r="C452" t="s">
        <v>265</v>
      </c>
      <c r="D452" t="s">
        <v>7622</v>
      </c>
      <c r="E452" t="s">
        <v>544</v>
      </c>
      <c r="F452" t="s">
        <v>7436</v>
      </c>
      <c r="G452" t="s">
        <v>7437</v>
      </c>
      <c r="H452">
        <v>27600</v>
      </c>
    </row>
    <row r="453" spans="1:8" x14ac:dyDescent="0.35">
      <c r="A453" t="s">
        <v>292</v>
      </c>
      <c r="B453" t="s">
        <v>240</v>
      </c>
      <c r="C453" t="s">
        <v>265</v>
      </c>
      <c r="D453" t="s">
        <v>7622</v>
      </c>
      <c r="E453" t="s">
        <v>544</v>
      </c>
      <c r="F453" t="s">
        <v>7438</v>
      </c>
      <c r="G453" t="s">
        <v>7439</v>
      </c>
      <c r="H453">
        <v>50000</v>
      </c>
    </row>
    <row r="454" spans="1:8" x14ac:dyDescent="0.35">
      <c r="A454" t="s">
        <v>292</v>
      </c>
      <c r="B454" t="s">
        <v>240</v>
      </c>
      <c r="C454" t="s">
        <v>265</v>
      </c>
      <c r="D454" t="s">
        <v>7622</v>
      </c>
      <c r="E454" t="s">
        <v>544</v>
      </c>
      <c r="F454" t="s">
        <v>7445</v>
      </c>
      <c r="G454" t="s">
        <v>7446</v>
      </c>
      <c r="H454">
        <v>11500</v>
      </c>
    </row>
    <row r="455" spans="1:8" x14ac:dyDescent="0.35">
      <c r="A455" t="s">
        <v>292</v>
      </c>
      <c r="B455" t="s">
        <v>240</v>
      </c>
      <c r="C455" t="s">
        <v>269</v>
      </c>
      <c r="D455" t="s">
        <v>7623</v>
      </c>
      <c r="E455" t="s">
        <v>545</v>
      </c>
      <c r="F455" t="s">
        <v>7436</v>
      </c>
      <c r="G455" t="s">
        <v>7437</v>
      </c>
      <c r="H455">
        <v>53900</v>
      </c>
    </row>
    <row r="456" spans="1:8" x14ac:dyDescent="0.35">
      <c r="A456" t="s">
        <v>292</v>
      </c>
      <c r="B456" t="s">
        <v>240</v>
      </c>
      <c r="C456" t="s">
        <v>269</v>
      </c>
      <c r="D456" t="s">
        <v>7623</v>
      </c>
      <c r="E456" t="s">
        <v>545</v>
      </c>
      <c r="F456" t="s">
        <v>7438</v>
      </c>
      <c r="G456" t="s">
        <v>7439</v>
      </c>
      <c r="H456">
        <v>59500</v>
      </c>
    </row>
    <row r="457" spans="1:8" x14ac:dyDescent="0.35">
      <c r="A457" t="s">
        <v>292</v>
      </c>
      <c r="B457" t="s">
        <v>240</v>
      </c>
      <c r="C457" t="s">
        <v>273</v>
      </c>
      <c r="D457" t="s">
        <v>7624</v>
      </c>
      <c r="E457" t="s">
        <v>546</v>
      </c>
      <c r="F457" t="s">
        <v>7436</v>
      </c>
      <c r="G457" t="s">
        <v>7437</v>
      </c>
      <c r="H457">
        <v>50000</v>
      </c>
    </row>
    <row r="458" spans="1:8" x14ac:dyDescent="0.35">
      <c r="A458" t="s">
        <v>292</v>
      </c>
      <c r="B458" t="s">
        <v>240</v>
      </c>
      <c r="C458" t="s">
        <v>273</v>
      </c>
      <c r="D458" t="s">
        <v>7624</v>
      </c>
      <c r="E458" t="s">
        <v>546</v>
      </c>
      <c r="F458" t="s">
        <v>7438</v>
      </c>
      <c r="G458" t="s">
        <v>7439</v>
      </c>
      <c r="H458">
        <v>175000</v>
      </c>
    </row>
    <row r="459" spans="1:8" x14ac:dyDescent="0.35">
      <c r="A459" t="s">
        <v>292</v>
      </c>
      <c r="B459" t="s">
        <v>240</v>
      </c>
      <c r="C459" t="s">
        <v>277</v>
      </c>
      <c r="D459" t="s">
        <v>7625</v>
      </c>
      <c r="E459" t="s">
        <v>547</v>
      </c>
      <c r="F459" t="s">
        <v>7435</v>
      </c>
      <c r="G459" t="s">
        <v>7142</v>
      </c>
      <c r="H459">
        <v>0</v>
      </c>
    </row>
    <row r="460" spans="1:8" x14ac:dyDescent="0.35">
      <c r="A460" t="s">
        <v>292</v>
      </c>
      <c r="B460" t="s">
        <v>240</v>
      </c>
      <c r="C460" t="s">
        <v>277</v>
      </c>
      <c r="D460" t="s">
        <v>7625</v>
      </c>
      <c r="E460" t="s">
        <v>547</v>
      </c>
      <c r="F460" t="s">
        <v>7436</v>
      </c>
      <c r="G460" t="s">
        <v>7437</v>
      </c>
      <c r="H460">
        <v>87095</v>
      </c>
    </row>
    <row r="461" spans="1:8" x14ac:dyDescent="0.35">
      <c r="A461" t="s">
        <v>292</v>
      </c>
      <c r="B461" t="s">
        <v>240</v>
      </c>
      <c r="C461" t="s">
        <v>277</v>
      </c>
      <c r="D461" t="s">
        <v>7625</v>
      </c>
      <c r="E461" t="s">
        <v>547</v>
      </c>
      <c r="F461" t="s">
        <v>7438</v>
      </c>
      <c r="G461" t="s">
        <v>7439</v>
      </c>
      <c r="H461">
        <v>0</v>
      </c>
    </row>
    <row r="462" spans="1:8" x14ac:dyDescent="0.35">
      <c r="A462" t="s">
        <v>292</v>
      </c>
      <c r="B462" t="s">
        <v>240</v>
      </c>
      <c r="C462" t="s">
        <v>281</v>
      </c>
      <c r="D462" t="s">
        <v>7626</v>
      </c>
      <c r="E462" t="s">
        <v>548</v>
      </c>
      <c r="F462" t="s">
        <v>7435</v>
      </c>
      <c r="G462" t="s">
        <v>7142</v>
      </c>
      <c r="H462">
        <v>7827</v>
      </c>
    </row>
    <row r="463" spans="1:8" x14ac:dyDescent="0.35">
      <c r="A463" t="s">
        <v>292</v>
      </c>
      <c r="B463" t="s">
        <v>240</v>
      </c>
      <c r="C463" t="s">
        <v>281</v>
      </c>
      <c r="D463" t="s">
        <v>7626</v>
      </c>
      <c r="E463" t="s">
        <v>548</v>
      </c>
      <c r="F463" t="s">
        <v>7436</v>
      </c>
      <c r="G463" t="s">
        <v>7437</v>
      </c>
      <c r="H463">
        <v>183000</v>
      </c>
    </row>
    <row r="464" spans="1:8" x14ac:dyDescent="0.35">
      <c r="A464" t="s">
        <v>292</v>
      </c>
      <c r="B464" t="s">
        <v>240</v>
      </c>
      <c r="C464" t="s">
        <v>281</v>
      </c>
      <c r="D464" t="s">
        <v>7626</v>
      </c>
      <c r="E464" t="s">
        <v>548</v>
      </c>
      <c r="F464" t="s">
        <v>7438</v>
      </c>
      <c r="G464" t="s">
        <v>7439</v>
      </c>
      <c r="H464">
        <v>254031</v>
      </c>
    </row>
    <row r="465" spans="1:8" x14ac:dyDescent="0.35">
      <c r="A465" t="s">
        <v>292</v>
      </c>
      <c r="B465" t="s">
        <v>240</v>
      </c>
      <c r="C465" t="s">
        <v>281</v>
      </c>
      <c r="D465" t="s">
        <v>7626</v>
      </c>
      <c r="E465" t="s">
        <v>548</v>
      </c>
      <c r="F465" t="s">
        <v>7448</v>
      </c>
      <c r="G465" t="s">
        <v>7449</v>
      </c>
      <c r="H465">
        <v>60000</v>
      </c>
    </row>
    <row r="466" spans="1:8" x14ac:dyDescent="0.35">
      <c r="A466" t="s">
        <v>292</v>
      </c>
      <c r="B466" t="s">
        <v>240</v>
      </c>
      <c r="C466" t="s">
        <v>285</v>
      </c>
      <c r="D466" t="s">
        <v>7627</v>
      </c>
      <c r="E466" t="s">
        <v>549</v>
      </c>
      <c r="F466" t="s">
        <v>7436</v>
      </c>
      <c r="G466" t="s">
        <v>7437</v>
      </c>
      <c r="H466">
        <v>34142</v>
      </c>
    </row>
    <row r="467" spans="1:8" x14ac:dyDescent="0.35">
      <c r="A467" t="s">
        <v>292</v>
      </c>
      <c r="B467" t="s">
        <v>240</v>
      </c>
      <c r="C467" t="s">
        <v>285</v>
      </c>
      <c r="D467" t="s">
        <v>7627</v>
      </c>
      <c r="E467" t="s">
        <v>549</v>
      </c>
      <c r="F467" t="s">
        <v>7438</v>
      </c>
      <c r="G467" t="s">
        <v>7439</v>
      </c>
      <c r="H467">
        <v>21000</v>
      </c>
    </row>
    <row r="468" spans="1:8" x14ac:dyDescent="0.35">
      <c r="A468" t="s">
        <v>292</v>
      </c>
      <c r="B468" t="s">
        <v>240</v>
      </c>
      <c r="C468" t="s">
        <v>285</v>
      </c>
      <c r="D468" t="s">
        <v>7627</v>
      </c>
      <c r="E468" t="s">
        <v>549</v>
      </c>
      <c r="F468" t="s">
        <v>7448</v>
      </c>
      <c r="G468" t="s">
        <v>7449</v>
      </c>
      <c r="H468">
        <v>30000</v>
      </c>
    </row>
    <row r="469" spans="1:8" x14ac:dyDescent="0.35">
      <c r="A469" t="s">
        <v>292</v>
      </c>
      <c r="B469" t="s">
        <v>240</v>
      </c>
      <c r="C469" t="s">
        <v>323</v>
      </c>
      <c r="D469" t="s">
        <v>7628</v>
      </c>
      <c r="E469" t="s">
        <v>125</v>
      </c>
      <c r="F469" t="s">
        <v>7436</v>
      </c>
      <c r="G469" t="s">
        <v>7437</v>
      </c>
      <c r="H469">
        <v>25666</v>
      </c>
    </row>
    <row r="470" spans="1:8" x14ac:dyDescent="0.35">
      <c r="A470" t="s">
        <v>292</v>
      </c>
      <c r="B470" t="s">
        <v>240</v>
      </c>
      <c r="C470" t="s">
        <v>323</v>
      </c>
      <c r="D470" t="s">
        <v>7628</v>
      </c>
      <c r="E470" t="s">
        <v>125</v>
      </c>
      <c r="F470" t="s">
        <v>7438</v>
      </c>
      <c r="G470" t="s">
        <v>7439</v>
      </c>
      <c r="H470">
        <v>29291</v>
      </c>
    </row>
    <row r="471" spans="1:8" x14ac:dyDescent="0.35">
      <c r="A471" t="s">
        <v>292</v>
      </c>
      <c r="B471" t="s">
        <v>240</v>
      </c>
      <c r="C471" t="s">
        <v>326</v>
      </c>
      <c r="D471" t="s">
        <v>7629</v>
      </c>
      <c r="E471" t="s">
        <v>417</v>
      </c>
      <c r="F471" t="s">
        <v>7435</v>
      </c>
      <c r="G471" t="s">
        <v>7142</v>
      </c>
      <c r="H471">
        <v>934</v>
      </c>
    </row>
    <row r="472" spans="1:8" x14ac:dyDescent="0.35">
      <c r="A472" t="s">
        <v>292</v>
      </c>
      <c r="B472" t="s">
        <v>240</v>
      </c>
      <c r="C472" t="s">
        <v>326</v>
      </c>
      <c r="D472" t="s">
        <v>7629</v>
      </c>
      <c r="E472" t="s">
        <v>417</v>
      </c>
      <c r="F472" t="s">
        <v>7436</v>
      </c>
      <c r="G472" t="s">
        <v>7437</v>
      </c>
      <c r="H472">
        <v>86052</v>
      </c>
    </row>
    <row r="473" spans="1:8" x14ac:dyDescent="0.35">
      <c r="A473" t="s">
        <v>292</v>
      </c>
      <c r="B473" t="s">
        <v>240</v>
      </c>
      <c r="C473" t="s">
        <v>326</v>
      </c>
      <c r="D473" t="s">
        <v>7629</v>
      </c>
      <c r="E473" t="s">
        <v>417</v>
      </c>
      <c r="F473" t="s">
        <v>7438</v>
      </c>
      <c r="G473" t="s">
        <v>7439</v>
      </c>
      <c r="H473">
        <v>29483</v>
      </c>
    </row>
    <row r="474" spans="1:8" x14ac:dyDescent="0.35">
      <c r="A474" t="s">
        <v>295</v>
      </c>
      <c r="B474" t="s">
        <v>240</v>
      </c>
      <c r="C474" t="s">
        <v>241</v>
      </c>
      <c r="D474" t="s">
        <v>7630</v>
      </c>
      <c r="E474" t="s">
        <v>291</v>
      </c>
      <c r="F474" t="s">
        <v>7435</v>
      </c>
      <c r="G474" t="s">
        <v>7142</v>
      </c>
      <c r="H474">
        <v>500</v>
      </c>
    </row>
    <row r="475" spans="1:8" x14ac:dyDescent="0.35">
      <c r="A475" t="s">
        <v>295</v>
      </c>
      <c r="B475" t="s">
        <v>240</v>
      </c>
      <c r="C475" t="s">
        <v>241</v>
      </c>
      <c r="D475" t="s">
        <v>7630</v>
      </c>
      <c r="E475" t="s">
        <v>291</v>
      </c>
      <c r="F475" t="s">
        <v>7436</v>
      </c>
      <c r="G475" t="s">
        <v>7437</v>
      </c>
      <c r="H475">
        <v>108400</v>
      </c>
    </row>
    <row r="476" spans="1:8" x14ac:dyDescent="0.35">
      <c r="A476" t="s">
        <v>295</v>
      </c>
      <c r="B476" t="s">
        <v>240</v>
      </c>
      <c r="C476" t="s">
        <v>241</v>
      </c>
      <c r="D476" t="s">
        <v>7630</v>
      </c>
      <c r="E476" t="s">
        <v>291</v>
      </c>
      <c r="F476" t="s">
        <v>7438</v>
      </c>
      <c r="G476" t="s">
        <v>7439</v>
      </c>
      <c r="H476">
        <v>42000</v>
      </c>
    </row>
    <row r="477" spans="1:8" x14ac:dyDescent="0.35">
      <c r="A477" t="s">
        <v>295</v>
      </c>
      <c r="B477" t="s">
        <v>240</v>
      </c>
      <c r="C477" t="s">
        <v>241</v>
      </c>
      <c r="D477" t="s">
        <v>7630</v>
      </c>
      <c r="E477" t="s">
        <v>291</v>
      </c>
      <c r="F477" t="s">
        <v>7448</v>
      </c>
      <c r="G477" t="s">
        <v>7449</v>
      </c>
      <c r="H477">
        <v>50000</v>
      </c>
    </row>
    <row r="478" spans="1:8" x14ac:dyDescent="0.35">
      <c r="A478" t="s">
        <v>295</v>
      </c>
      <c r="B478" t="s">
        <v>240</v>
      </c>
      <c r="C478" t="s">
        <v>245</v>
      </c>
      <c r="D478" t="s">
        <v>7631</v>
      </c>
      <c r="E478" t="s">
        <v>354</v>
      </c>
      <c r="F478" t="s">
        <v>7436</v>
      </c>
      <c r="G478" t="s">
        <v>7437</v>
      </c>
      <c r="H478">
        <v>93400</v>
      </c>
    </row>
    <row r="479" spans="1:8" x14ac:dyDescent="0.35">
      <c r="A479" t="s">
        <v>295</v>
      </c>
      <c r="B479" t="s">
        <v>240</v>
      </c>
      <c r="C479" t="s">
        <v>245</v>
      </c>
      <c r="D479" t="s">
        <v>7631</v>
      </c>
      <c r="E479" t="s">
        <v>354</v>
      </c>
      <c r="F479" t="s">
        <v>7465</v>
      </c>
      <c r="G479" t="s">
        <v>7466</v>
      </c>
      <c r="H479">
        <v>0</v>
      </c>
    </row>
    <row r="480" spans="1:8" x14ac:dyDescent="0.35">
      <c r="A480" t="s">
        <v>295</v>
      </c>
      <c r="B480" t="s">
        <v>240</v>
      </c>
      <c r="C480" t="s">
        <v>245</v>
      </c>
      <c r="D480" t="s">
        <v>7631</v>
      </c>
      <c r="E480" t="s">
        <v>354</v>
      </c>
      <c r="F480" t="s">
        <v>7438</v>
      </c>
      <c r="G480" t="s">
        <v>7439</v>
      </c>
      <c r="H480">
        <v>38941</v>
      </c>
    </row>
    <row r="481" spans="1:8" x14ac:dyDescent="0.35">
      <c r="A481" t="s">
        <v>295</v>
      </c>
      <c r="B481" t="s">
        <v>240</v>
      </c>
      <c r="C481" t="s">
        <v>249</v>
      </c>
      <c r="D481" t="s">
        <v>7632</v>
      </c>
      <c r="E481" t="s">
        <v>431</v>
      </c>
      <c r="F481" t="s">
        <v>7436</v>
      </c>
      <c r="G481" t="s">
        <v>7437</v>
      </c>
      <c r="H481">
        <v>35000</v>
      </c>
    </row>
    <row r="482" spans="1:8" x14ac:dyDescent="0.35">
      <c r="A482" t="s">
        <v>295</v>
      </c>
      <c r="B482" t="s">
        <v>240</v>
      </c>
      <c r="C482" t="s">
        <v>249</v>
      </c>
      <c r="D482" t="s">
        <v>7632</v>
      </c>
      <c r="E482" t="s">
        <v>431</v>
      </c>
      <c r="F482" t="s">
        <v>7438</v>
      </c>
      <c r="G482" t="s">
        <v>7439</v>
      </c>
      <c r="H482">
        <v>1932</v>
      </c>
    </row>
    <row r="483" spans="1:8" x14ac:dyDescent="0.35">
      <c r="A483" t="s">
        <v>295</v>
      </c>
      <c r="B483" t="s">
        <v>240</v>
      </c>
      <c r="C483" t="s">
        <v>253</v>
      </c>
      <c r="D483" t="s">
        <v>7633</v>
      </c>
      <c r="E483" t="s">
        <v>550</v>
      </c>
      <c r="F483" t="s">
        <v>7435</v>
      </c>
      <c r="G483" t="s">
        <v>7142</v>
      </c>
      <c r="H483">
        <v>21000</v>
      </c>
    </row>
    <row r="484" spans="1:8" x14ac:dyDescent="0.35">
      <c r="A484" t="s">
        <v>295</v>
      </c>
      <c r="B484" t="s">
        <v>240</v>
      </c>
      <c r="C484" t="s">
        <v>253</v>
      </c>
      <c r="D484" t="s">
        <v>7633</v>
      </c>
      <c r="E484" t="s">
        <v>550</v>
      </c>
      <c r="F484" t="s">
        <v>7436</v>
      </c>
      <c r="G484" t="s">
        <v>7437</v>
      </c>
      <c r="H484">
        <v>68128</v>
      </c>
    </row>
    <row r="485" spans="1:8" x14ac:dyDescent="0.35">
      <c r="A485" t="s">
        <v>295</v>
      </c>
      <c r="B485" t="s">
        <v>240</v>
      </c>
      <c r="C485" t="s">
        <v>253</v>
      </c>
      <c r="D485" t="s">
        <v>7633</v>
      </c>
      <c r="E485" t="s">
        <v>550</v>
      </c>
      <c r="F485" t="s">
        <v>7438</v>
      </c>
      <c r="G485" t="s">
        <v>7439</v>
      </c>
      <c r="H485">
        <v>41000</v>
      </c>
    </row>
    <row r="486" spans="1:8" x14ac:dyDescent="0.35">
      <c r="A486" t="s">
        <v>295</v>
      </c>
      <c r="B486" t="s">
        <v>240</v>
      </c>
      <c r="C486" t="s">
        <v>253</v>
      </c>
      <c r="D486" t="s">
        <v>7633</v>
      </c>
      <c r="E486" t="s">
        <v>550</v>
      </c>
      <c r="F486" t="s">
        <v>7448</v>
      </c>
      <c r="G486" t="s">
        <v>7449</v>
      </c>
      <c r="H486">
        <v>29000</v>
      </c>
    </row>
    <row r="487" spans="1:8" x14ac:dyDescent="0.35">
      <c r="A487" t="s">
        <v>295</v>
      </c>
      <c r="B487" t="s">
        <v>240</v>
      </c>
      <c r="C487" t="s">
        <v>257</v>
      </c>
      <c r="D487" t="s">
        <v>7634</v>
      </c>
      <c r="E487" t="s">
        <v>300</v>
      </c>
      <c r="F487" t="s">
        <v>7436</v>
      </c>
      <c r="G487" t="s">
        <v>7437</v>
      </c>
      <c r="H487">
        <v>74840</v>
      </c>
    </row>
    <row r="488" spans="1:8" x14ac:dyDescent="0.35">
      <c r="A488" t="s">
        <v>295</v>
      </c>
      <c r="B488" t="s">
        <v>240</v>
      </c>
      <c r="C488" t="s">
        <v>257</v>
      </c>
      <c r="D488" t="s">
        <v>7634</v>
      </c>
      <c r="E488" t="s">
        <v>300</v>
      </c>
      <c r="F488" t="s">
        <v>7438</v>
      </c>
      <c r="G488" t="s">
        <v>7439</v>
      </c>
      <c r="H488">
        <v>18000</v>
      </c>
    </row>
    <row r="489" spans="1:8" x14ac:dyDescent="0.35">
      <c r="A489" t="s">
        <v>295</v>
      </c>
      <c r="B489" t="s">
        <v>240</v>
      </c>
      <c r="C489" t="s">
        <v>257</v>
      </c>
      <c r="D489" t="s">
        <v>7634</v>
      </c>
      <c r="E489" t="s">
        <v>300</v>
      </c>
      <c r="F489" t="s">
        <v>7442</v>
      </c>
      <c r="G489" t="s">
        <v>7443</v>
      </c>
      <c r="H489">
        <v>3000</v>
      </c>
    </row>
    <row r="490" spans="1:8" x14ac:dyDescent="0.35">
      <c r="A490" t="s">
        <v>295</v>
      </c>
      <c r="B490" t="s">
        <v>240</v>
      </c>
      <c r="C490" t="s">
        <v>261</v>
      </c>
      <c r="D490" t="s">
        <v>7635</v>
      </c>
      <c r="E490" t="s">
        <v>314</v>
      </c>
      <c r="F490" t="s">
        <v>7436</v>
      </c>
      <c r="G490" t="s">
        <v>7437</v>
      </c>
      <c r="H490">
        <v>27129</v>
      </c>
    </row>
    <row r="491" spans="1:8" x14ac:dyDescent="0.35">
      <c r="A491" t="s">
        <v>295</v>
      </c>
      <c r="B491" t="s">
        <v>240</v>
      </c>
      <c r="C491" t="s">
        <v>261</v>
      </c>
      <c r="D491" t="s">
        <v>7635</v>
      </c>
      <c r="E491" t="s">
        <v>314</v>
      </c>
      <c r="F491" t="s">
        <v>7438</v>
      </c>
      <c r="G491" t="s">
        <v>7439</v>
      </c>
      <c r="H491">
        <v>20000</v>
      </c>
    </row>
    <row r="492" spans="1:8" x14ac:dyDescent="0.35">
      <c r="A492" t="s">
        <v>295</v>
      </c>
      <c r="B492" t="s">
        <v>240</v>
      </c>
      <c r="C492" t="s">
        <v>261</v>
      </c>
      <c r="D492" t="s">
        <v>7635</v>
      </c>
      <c r="E492" t="s">
        <v>314</v>
      </c>
      <c r="F492" t="s">
        <v>7448</v>
      </c>
      <c r="G492" t="s">
        <v>7449</v>
      </c>
      <c r="H492">
        <v>60000</v>
      </c>
    </row>
    <row r="493" spans="1:8" x14ac:dyDescent="0.35">
      <c r="A493" t="s">
        <v>295</v>
      </c>
      <c r="B493" t="s">
        <v>240</v>
      </c>
      <c r="C493" t="s">
        <v>265</v>
      </c>
      <c r="D493" t="s">
        <v>7636</v>
      </c>
      <c r="E493" t="s">
        <v>551</v>
      </c>
      <c r="F493" t="s">
        <v>7436</v>
      </c>
      <c r="G493" t="s">
        <v>7437</v>
      </c>
      <c r="H493">
        <v>37650</v>
      </c>
    </row>
    <row r="494" spans="1:8" x14ac:dyDescent="0.35">
      <c r="A494" t="s">
        <v>295</v>
      </c>
      <c r="B494" t="s">
        <v>240</v>
      </c>
      <c r="C494" t="s">
        <v>265</v>
      </c>
      <c r="D494" t="s">
        <v>7636</v>
      </c>
      <c r="E494" t="s">
        <v>551</v>
      </c>
      <c r="F494" t="s">
        <v>7438</v>
      </c>
      <c r="G494" t="s">
        <v>7439</v>
      </c>
      <c r="H494">
        <v>90000</v>
      </c>
    </row>
    <row r="495" spans="1:8" x14ac:dyDescent="0.35">
      <c r="A495" t="s">
        <v>295</v>
      </c>
      <c r="B495" t="s">
        <v>240</v>
      </c>
      <c r="C495" t="s">
        <v>265</v>
      </c>
      <c r="D495" t="s">
        <v>7636</v>
      </c>
      <c r="E495" t="s">
        <v>551</v>
      </c>
      <c r="F495" t="s">
        <v>7442</v>
      </c>
      <c r="G495" t="s">
        <v>7443</v>
      </c>
      <c r="H495">
        <v>11300</v>
      </c>
    </row>
    <row r="496" spans="1:8" x14ac:dyDescent="0.35">
      <c r="A496" t="s">
        <v>295</v>
      </c>
      <c r="B496" t="s">
        <v>240</v>
      </c>
      <c r="C496" t="s">
        <v>269</v>
      </c>
      <c r="D496" t="s">
        <v>7637</v>
      </c>
      <c r="E496" t="s">
        <v>383</v>
      </c>
      <c r="F496" t="s">
        <v>7435</v>
      </c>
      <c r="G496" t="s">
        <v>7142</v>
      </c>
      <c r="H496">
        <v>0</v>
      </c>
    </row>
    <row r="497" spans="1:8" x14ac:dyDescent="0.35">
      <c r="A497" t="s">
        <v>295</v>
      </c>
      <c r="B497" t="s">
        <v>240</v>
      </c>
      <c r="C497" t="s">
        <v>269</v>
      </c>
      <c r="D497" t="s">
        <v>7637</v>
      </c>
      <c r="E497" t="s">
        <v>383</v>
      </c>
      <c r="F497" t="s">
        <v>7436</v>
      </c>
      <c r="G497" t="s">
        <v>7437</v>
      </c>
      <c r="H497">
        <v>109900</v>
      </c>
    </row>
    <row r="498" spans="1:8" x14ac:dyDescent="0.35">
      <c r="A498" t="s">
        <v>295</v>
      </c>
      <c r="B498" t="s">
        <v>240</v>
      </c>
      <c r="C498" t="s">
        <v>269</v>
      </c>
      <c r="D498" t="s">
        <v>7637</v>
      </c>
      <c r="E498" t="s">
        <v>383</v>
      </c>
      <c r="F498" t="s">
        <v>7438</v>
      </c>
      <c r="G498" t="s">
        <v>7439</v>
      </c>
      <c r="H498">
        <v>108000</v>
      </c>
    </row>
    <row r="499" spans="1:8" x14ac:dyDescent="0.35">
      <c r="A499" t="s">
        <v>295</v>
      </c>
      <c r="B499" t="s">
        <v>240</v>
      </c>
      <c r="C499" t="s">
        <v>269</v>
      </c>
      <c r="D499" t="s">
        <v>7637</v>
      </c>
      <c r="E499" t="s">
        <v>383</v>
      </c>
      <c r="F499" t="s">
        <v>7448</v>
      </c>
      <c r="G499" t="s">
        <v>7449</v>
      </c>
      <c r="H499">
        <v>20000</v>
      </c>
    </row>
    <row r="500" spans="1:8" x14ac:dyDescent="0.35">
      <c r="A500" t="s">
        <v>295</v>
      </c>
      <c r="B500" t="s">
        <v>240</v>
      </c>
      <c r="C500" t="s">
        <v>269</v>
      </c>
      <c r="D500" t="s">
        <v>7637</v>
      </c>
      <c r="E500" t="s">
        <v>383</v>
      </c>
      <c r="F500" t="s">
        <v>7442</v>
      </c>
      <c r="G500" t="s">
        <v>7443</v>
      </c>
      <c r="H500">
        <v>12300</v>
      </c>
    </row>
    <row r="501" spans="1:8" x14ac:dyDescent="0.35">
      <c r="A501" t="s">
        <v>295</v>
      </c>
      <c r="B501" t="s">
        <v>240</v>
      </c>
      <c r="C501" t="s">
        <v>273</v>
      </c>
      <c r="D501" t="s">
        <v>7638</v>
      </c>
      <c r="E501" t="s">
        <v>125</v>
      </c>
      <c r="F501" t="s">
        <v>7436</v>
      </c>
      <c r="G501" t="s">
        <v>7437</v>
      </c>
      <c r="H501">
        <v>205090</v>
      </c>
    </row>
    <row r="502" spans="1:8" x14ac:dyDescent="0.35">
      <c r="A502" t="s">
        <v>295</v>
      </c>
      <c r="B502" t="s">
        <v>240</v>
      </c>
      <c r="C502" t="s">
        <v>273</v>
      </c>
      <c r="D502" t="s">
        <v>7638</v>
      </c>
      <c r="E502" t="s">
        <v>125</v>
      </c>
      <c r="F502" t="s">
        <v>7438</v>
      </c>
      <c r="G502" t="s">
        <v>7439</v>
      </c>
      <c r="H502">
        <v>447000</v>
      </c>
    </row>
    <row r="503" spans="1:8" x14ac:dyDescent="0.35">
      <c r="A503" t="s">
        <v>295</v>
      </c>
      <c r="B503" t="s">
        <v>240</v>
      </c>
      <c r="C503" t="s">
        <v>273</v>
      </c>
      <c r="D503" t="s">
        <v>7638</v>
      </c>
      <c r="E503" t="s">
        <v>125</v>
      </c>
      <c r="F503" t="s">
        <v>7448</v>
      </c>
      <c r="G503" t="s">
        <v>7449</v>
      </c>
      <c r="H503">
        <v>80000</v>
      </c>
    </row>
    <row r="504" spans="1:8" x14ac:dyDescent="0.35">
      <c r="A504" t="s">
        <v>298</v>
      </c>
      <c r="B504" t="s">
        <v>240</v>
      </c>
      <c r="C504" t="s">
        <v>241</v>
      </c>
      <c r="D504" t="s">
        <v>7639</v>
      </c>
      <c r="E504" t="s">
        <v>552</v>
      </c>
      <c r="F504" t="s">
        <v>7436</v>
      </c>
      <c r="G504" t="s">
        <v>7437</v>
      </c>
      <c r="H504">
        <v>20245</v>
      </c>
    </row>
    <row r="505" spans="1:8" x14ac:dyDescent="0.35">
      <c r="A505" t="s">
        <v>298</v>
      </c>
      <c r="B505" t="s">
        <v>240</v>
      </c>
      <c r="C505" t="s">
        <v>241</v>
      </c>
      <c r="D505" t="s">
        <v>7639</v>
      </c>
      <c r="E505" t="s">
        <v>552</v>
      </c>
      <c r="F505" t="s">
        <v>7438</v>
      </c>
      <c r="G505" t="s">
        <v>7439</v>
      </c>
      <c r="H505">
        <v>42000</v>
      </c>
    </row>
    <row r="506" spans="1:8" x14ac:dyDescent="0.35">
      <c r="A506" t="s">
        <v>298</v>
      </c>
      <c r="B506" t="s">
        <v>240</v>
      </c>
      <c r="C506" t="s">
        <v>245</v>
      </c>
      <c r="D506" t="s">
        <v>7640</v>
      </c>
      <c r="E506" t="s">
        <v>553</v>
      </c>
      <c r="F506" t="s">
        <v>7435</v>
      </c>
      <c r="G506" t="s">
        <v>7142</v>
      </c>
      <c r="H506">
        <v>9221</v>
      </c>
    </row>
    <row r="507" spans="1:8" x14ac:dyDescent="0.35">
      <c r="A507" t="s">
        <v>298</v>
      </c>
      <c r="B507" t="s">
        <v>240</v>
      </c>
      <c r="C507" t="s">
        <v>245</v>
      </c>
      <c r="D507" t="s">
        <v>7640</v>
      </c>
      <c r="E507" t="s">
        <v>553</v>
      </c>
      <c r="F507" t="s">
        <v>7436</v>
      </c>
      <c r="G507" t="s">
        <v>7437</v>
      </c>
      <c r="H507">
        <v>26030</v>
      </c>
    </row>
    <row r="508" spans="1:8" x14ac:dyDescent="0.35">
      <c r="A508" t="s">
        <v>298</v>
      </c>
      <c r="B508" t="s">
        <v>240</v>
      </c>
      <c r="C508" t="s">
        <v>245</v>
      </c>
      <c r="D508" t="s">
        <v>7640</v>
      </c>
      <c r="E508" t="s">
        <v>553</v>
      </c>
      <c r="F508" t="s">
        <v>7438</v>
      </c>
      <c r="G508" t="s">
        <v>7439</v>
      </c>
      <c r="H508">
        <v>75000</v>
      </c>
    </row>
    <row r="509" spans="1:8" x14ac:dyDescent="0.35">
      <c r="A509" t="s">
        <v>298</v>
      </c>
      <c r="B509" t="s">
        <v>240</v>
      </c>
      <c r="C509" t="s">
        <v>249</v>
      </c>
      <c r="D509" t="s">
        <v>7641</v>
      </c>
      <c r="E509" t="s">
        <v>554</v>
      </c>
      <c r="F509" t="s">
        <v>7436</v>
      </c>
      <c r="G509" t="s">
        <v>7437</v>
      </c>
      <c r="H509">
        <v>41900</v>
      </c>
    </row>
    <row r="510" spans="1:8" x14ac:dyDescent="0.35">
      <c r="A510" t="s">
        <v>298</v>
      </c>
      <c r="B510" t="s">
        <v>240</v>
      </c>
      <c r="C510" t="s">
        <v>249</v>
      </c>
      <c r="D510" t="s">
        <v>7641</v>
      </c>
      <c r="E510" t="s">
        <v>554</v>
      </c>
      <c r="F510" t="s">
        <v>7438</v>
      </c>
      <c r="G510" t="s">
        <v>7439</v>
      </c>
      <c r="H510">
        <v>65000</v>
      </c>
    </row>
    <row r="511" spans="1:8" x14ac:dyDescent="0.35">
      <c r="A511" t="s">
        <v>298</v>
      </c>
      <c r="B511" t="s">
        <v>240</v>
      </c>
      <c r="C511" t="s">
        <v>253</v>
      </c>
      <c r="D511" t="s">
        <v>7642</v>
      </c>
      <c r="E511" t="s">
        <v>555</v>
      </c>
      <c r="F511" t="s">
        <v>7436</v>
      </c>
      <c r="G511" t="s">
        <v>7437</v>
      </c>
      <c r="H511">
        <v>57320</v>
      </c>
    </row>
    <row r="512" spans="1:8" x14ac:dyDescent="0.35">
      <c r="A512" t="s">
        <v>298</v>
      </c>
      <c r="B512" t="s">
        <v>240</v>
      </c>
      <c r="C512" t="s">
        <v>253</v>
      </c>
      <c r="D512" t="s">
        <v>7642</v>
      </c>
      <c r="E512" t="s">
        <v>555</v>
      </c>
      <c r="F512" t="s">
        <v>7438</v>
      </c>
      <c r="G512" t="s">
        <v>7439</v>
      </c>
      <c r="H512">
        <v>34000</v>
      </c>
    </row>
    <row r="513" spans="1:8" x14ac:dyDescent="0.35">
      <c r="A513" t="s">
        <v>298</v>
      </c>
      <c r="B513" t="s">
        <v>240</v>
      </c>
      <c r="C513" t="s">
        <v>253</v>
      </c>
      <c r="D513" t="s">
        <v>7642</v>
      </c>
      <c r="E513" t="s">
        <v>555</v>
      </c>
      <c r="F513" t="s">
        <v>7448</v>
      </c>
      <c r="G513" t="s">
        <v>7449</v>
      </c>
      <c r="H513">
        <v>20000</v>
      </c>
    </row>
    <row r="514" spans="1:8" x14ac:dyDescent="0.35">
      <c r="A514" t="s">
        <v>298</v>
      </c>
      <c r="B514" t="s">
        <v>240</v>
      </c>
      <c r="C514" t="s">
        <v>257</v>
      </c>
      <c r="D514" t="s">
        <v>7643</v>
      </c>
      <c r="E514" t="s">
        <v>397</v>
      </c>
      <c r="F514" t="s">
        <v>7435</v>
      </c>
      <c r="G514" t="s">
        <v>7142</v>
      </c>
      <c r="H514">
        <v>0</v>
      </c>
    </row>
    <row r="515" spans="1:8" x14ac:dyDescent="0.35">
      <c r="A515" t="s">
        <v>298</v>
      </c>
      <c r="B515" t="s">
        <v>240</v>
      </c>
      <c r="C515" t="s">
        <v>257</v>
      </c>
      <c r="D515" t="s">
        <v>7643</v>
      </c>
      <c r="E515" t="s">
        <v>397</v>
      </c>
      <c r="F515" t="s">
        <v>7436</v>
      </c>
      <c r="G515" t="s">
        <v>7437</v>
      </c>
      <c r="H515">
        <v>149916</v>
      </c>
    </row>
    <row r="516" spans="1:8" x14ac:dyDescent="0.35">
      <c r="A516" t="s">
        <v>298</v>
      </c>
      <c r="B516" t="s">
        <v>240</v>
      </c>
      <c r="C516" t="s">
        <v>257</v>
      </c>
      <c r="D516" t="s">
        <v>7643</v>
      </c>
      <c r="E516" t="s">
        <v>397</v>
      </c>
      <c r="F516" t="s">
        <v>7438</v>
      </c>
      <c r="G516" t="s">
        <v>7439</v>
      </c>
      <c r="H516">
        <v>68200</v>
      </c>
    </row>
    <row r="517" spans="1:8" x14ac:dyDescent="0.35">
      <c r="A517" t="s">
        <v>298</v>
      </c>
      <c r="B517" t="s">
        <v>240</v>
      </c>
      <c r="C517" t="s">
        <v>257</v>
      </c>
      <c r="D517" t="s">
        <v>7643</v>
      </c>
      <c r="E517" t="s">
        <v>397</v>
      </c>
      <c r="F517" t="s">
        <v>7448</v>
      </c>
      <c r="G517" t="s">
        <v>7449</v>
      </c>
      <c r="H517">
        <v>40000</v>
      </c>
    </row>
    <row r="518" spans="1:8" x14ac:dyDescent="0.35">
      <c r="A518" t="s">
        <v>298</v>
      </c>
      <c r="B518" t="s">
        <v>240</v>
      </c>
      <c r="C518" t="s">
        <v>257</v>
      </c>
      <c r="D518" t="s">
        <v>7643</v>
      </c>
      <c r="E518" t="s">
        <v>397</v>
      </c>
      <c r="F518" t="s">
        <v>7442</v>
      </c>
      <c r="G518" t="s">
        <v>7443</v>
      </c>
      <c r="H518">
        <v>3000</v>
      </c>
    </row>
    <row r="519" spans="1:8" x14ac:dyDescent="0.35">
      <c r="A519" t="s">
        <v>298</v>
      </c>
      <c r="B519" t="s">
        <v>240</v>
      </c>
      <c r="C519" t="s">
        <v>261</v>
      </c>
      <c r="D519" t="s">
        <v>7644</v>
      </c>
      <c r="E519" t="s">
        <v>300</v>
      </c>
      <c r="F519" t="s">
        <v>7435</v>
      </c>
      <c r="G519" t="s">
        <v>7142</v>
      </c>
      <c r="H519">
        <v>45000</v>
      </c>
    </row>
    <row r="520" spans="1:8" x14ac:dyDescent="0.35">
      <c r="A520" t="s">
        <v>298</v>
      </c>
      <c r="B520" t="s">
        <v>240</v>
      </c>
      <c r="C520" t="s">
        <v>261</v>
      </c>
      <c r="D520" t="s">
        <v>7644</v>
      </c>
      <c r="E520" t="s">
        <v>300</v>
      </c>
      <c r="F520" t="s">
        <v>7436</v>
      </c>
      <c r="G520" t="s">
        <v>7437</v>
      </c>
      <c r="H520">
        <v>57710</v>
      </c>
    </row>
    <row r="521" spans="1:8" x14ac:dyDescent="0.35">
      <c r="A521" t="s">
        <v>298</v>
      </c>
      <c r="B521" t="s">
        <v>240</v>
      </c>
      <c r="C521" t="s">
        <v>261</v>
      </c>
      <c r="D521" t="s">
        <v>7644</v>
      </c>
      <c r="E521" t="s">
        <v>300</v>
      </c>
      <c r="F521" t="s">
        <v>7438</v>
      </c>
      <c r="G521" t="s">
        <v>7439</v>
      </c>
      <c r="H521">
        <v>66400</v>
      </c>
    </row>
    <row r="522" spans="1:8" x14ac:dyDescent="0.35">
      <c r="A522" t="s">
        <v>298</v>
      </c>
      <c r="B522" t="s">
        <v>240</v>
      </c>
      <c r="C522" t="s">
        <v>261</v>
      </c>
      <c r="D522" t="s">
        <v>7644</v>
      </c>
      <c r="E522" t="s">
        <v>300</v>
      </c>
      <c r="F522" t="s">
        <v>7448</v>
      </c>
      <c r="G522" t="s">
        <v>7449</v>
      </c>
      <c r="H522">
        <v>30000</v>
      </c>
    </row>
    <row r="523" spans="1:8" x14ac:dyDescent="0.35">
      <c r="A523" t="s">
        <v>298</v>
      </c>
      <c r="B523" t="s">
        <v>240</v>
      </c>
      <c r="C523" t="s">
        <v>265</v>
      </c>
      <c r="D523" t="s">
        <v>7645</v>
      </c>
      <c r="E523" t="s">
        <v>556</v>
      </c>
      <c r="F523" t="s">
        <v>7436</v>
      </c>
      <c r="G523" t="s">
        <v>7437</v>
      </c>
      <c r="H523">
        <v>48100</v>
      </c>
    </row>
    <row r="524" spans="1:8" x14ac:dyDescent="0.35">
      <c r="A524" t="s">
        <v>298</v>
      </c>
      <c r="B524" t="s">
        <v>240</v>
      </c>
      <c r="C524" t="s">
        <v>269</v>
      </c>
      <c r="D524" t="s">
        <v>7646</v>
      </c>
      <c r="E524" t="s">
        <v>557</v>
      </c>
      <c r="F524" t="s">
        <v>7435</v>
      </c>
      <c r="G524" t="s">
        <v>7142</v>
      </c>
      <c r="H524">
        <v>0</v>
      </c>
    </row>
    <row r="525" spans="1:8" x14ac:dyDescent="0.35">
      <c r="A525" t="s">
        <v>298</v>
      </c>
      <c r="B525" t="s">
        <v>240</v>
      </c>
      <c r="C525" t="s">
        <v>269</v>
      </c>
      <c r="D525" t="s">
        <v>7646</v>
      </c>
      <c r="E525" t="s">
        <v>557</v>
      </c>
      <c r="F525" t="s">
        <v>7436</v>
      </c>
      <c r="G525" t="s">
        <v>7437</v>
      </c>
      <c r="H525">
        <v>32774</v>
      </c>
    </row>
    <row r="526" spans="1:8" x14ac:dyDescent="0.35">
      <c r="A526" t="s">
        <v>298</v>
      </c>
      <c r="B526" t="s">
        <v>240</v>
      </c>
      <c r="C526" t="s">
        <v>269</v>
      </c>
      <c r="D526" t="s">
        <v>7646</v>
      </c>
      <c r="E526" t="s">
        <v>557</v>
      </c>
      <c r="F526" t="s">
        <v>7438</v>
      </c>
      <c r="G526" t="s">
        <v>7439</v>
      </c>
      <c r="H526">
        <v>18000</v>
      </c>
    </row>
    <row r="527" spans="1:8" x14ac:dyDescent="0.35">
      <c r="A527" t="s">
        <v>298</v>
      </c>
      <c r="B527" t="s">
        <v>240</v>
      </c>
      <c r="C527" t="s">
        <v>273</v>
      </c>
      <c r="D527" t="s">
        <v>7647</v>
      </c>
      <c r="E527" t="s">
        <v>412</v>
      </c>
      <c r="F527" t="s">
        <v>7435</v>
      </c>
      <c r="G527" t="s">
        <v>7142</v>
      </c>
      <c r="H527">
        <v>1000</v>
      </c>
    </row>
    <row r="528" spans="1:8" x14ac:dyDescent="0.35">
      <c r="A528" t="s">
        <v>298</v>
      </c>
      <c r="B528" t="s">
        <v>240</v>
      </c>
      <c r="C528" t="s">
        <v>273</v>
      </c>
      <c r="D528" t="s">
        <v>7647</v>
      </c>
      <c r="E528" t="s">
        <v>412</v>
      </c>
      <c r="F528" t="s">
        <v>7436</v>
      </c>
      <c r="G528" t="s">
        <v>7437</v>
      </c>
      <c r="H528">
        <v>41800</v>
      </c>
    </row>
    <row r="529" spans="1:8" x14ac:dyDescent="0.35">
      <c r="A529" t="s">
        <v>298</v>
      </c>
      <c r="B529" t="s">
        <v>240</v>
      </c>
      <c r="C529" t="s">
        <v>273</v>
      </c>
      <c r="D529" t="s">
        <v>7647</v>
      </c>
      <c r="E529" t="s">
        <v>412</v>
      </c>
      <c r="F529" t="s">
        <v>7438</v>
      </c>
      <c r="G529" t="s">
        <v>7439</v>
      </c>
      <c r="H529">
        <v>33000</v>
      </c>
    </row>
    <row r="530" spans="1:8" x14ac:dyDescent="0.35">
      <c r="A530" t="s">
        <v>298</v>
      </c>
      <c r="B530" t="s">
        <v>240</v>
      </c>
      <c r="C530" t="s">
        <v>273</v>
      </c>
      <c r="D530" t="s">
        <v>7647</v>
      </c>
      <c r="E530" t="s">
        <v>412</v>
      </c>
      <c r="F530" t="s">
        <v>7448</v>
      </c>
      <c r="G530" t="s">
        <v>7449</v>
      </c>
      <c r="H530">
        <v>0</v>
      </c>
    </row>
    <row r="531" spans="1:8" x14ac:dyDescent="0.35">
      <c r="A531" t="s">
        <v>298</v>
      </c>
      <c r="B531" t="s">
        <v>240</v>
      </c>
      <c r="C531" t="s">
        <v>277</v>
      </c>
      <c r="D531" t="s">
        <v>7648</v>
      </c>
      <c r="E531" t="s">
        <v>558</v>
      </c>
      <c r="F531" t="s">
        <v>7435</v>
      </c>
      <c r="G531" t="s">
        <v>7142</v>
      </c>
      <c r="H531">
        <v>2500</v>
      </c>
    </row>
    <row r="532" spans="1:8" x14ac:dyDescent="0.35">
      <c r="A532" t="s">
        <v>298</v>
      </c>
      <c r="B532" t="s">
        <v>240</v>
      </c>
      <c r="C532" t="s">
        <v>277</v>
      </c>
      <c r="D532" t="s">
        <v>7648</v>
      </c>
      <c r="E532" t="s">
        <v>558</v>
      </c>
      <c r="F532" t="s">
        <v>7436</v>
      </c>
      <c r="G532" t="s">
        <v>7437</v>
      </c>
      <c r="H532">
        <v>35673</v>
      </c>
    </row>
    <row r="533" spans="1:8" x14ac:dyDescent="0.35">
      <c r="A533" t="s">
        <v>298</v>
      </c>
      <c r="B533" t="s">
        <v>240</v>
      </c>
      <c r="C533" t="s">
        <v>277</v>
      </c>
      <c r="D533" t="s">
        <v>7648</v>
      </c>
      <c r="E533" t="s">
        <v>558</v>
      </c>
      <c r="F533" t="s">
        <v>7438</v>
      </c>
      <c r="G533" t="s">
        <v>7439</v>
      </c>
      <c r="H533">
        <v>51142</v>
      </c>
    </row>
    <row r="534" spans="1:8" x14ac:dyDescent="0.35">
      <c r="A534" t="s">
        <v>298</v>
      </c>
      <c r="B534" t="s">
        <v>240</v>
      </c>
      <c r="C534" t="s">
        <v>281</v>
      </c>
      <c r="D534" t="s">
        <v>7649</v>
      </c>
      <c r="E534" t="s">
        <v>559</v>
      </c>
      <c r="F534" t="s">
        <v>7435</v>
      </c>
      <c r="G534" t="s">
        <v>7142</v>
      </c>
      <c r="H534">
        <v>5000</v>
      </c>
    </row>
    <row r="535" spans="1:8" x14ac:dyDescent="0.35">
      <c r="A535" t="s">
        <v>298</v>
      </c>
      <c r="B535" t="s">
        <v>240</v>
      </c>
      <c r="C535" t="s">
        <v>281</v>
      </c>
      <c r="D535" t="s">
        <v>7649</v>
      </c>
      <c r="E535" t="s">
        <v>559</v>
      </c>
      <c r="F535" t="s">
        <v>7436</v>
      </c>
      <c r="G535" t="s">
        <v>7437</v>
      </c>
      <c r="H535">
        <v>75000</v>
      </c>
    </row>
    <row r="536" spans="1:8" x14ac:dyDescent="0.35">
      <c r="A536" t="s">
        <v>298</v>
      </c>
      <c r="B536" t="s">
        <v>240</v>
      </c>
      <c r="C536" t="s">
        <v>281</v>
      </c>
      <c r="D536" t="s">
        <v>7649</v>
      </c>
      <c r="E536" t="s">
        <v>559</v>
      </c>
      <c r="F536" t="s">
        <v>7438</v>
      </c>
      <c r="G536" t="s">
        <v>7439</v>
      </c>
      <c r="H536">
        <v>90000</v>
      </c>
    </row>
    <row r="537" spans="1:8" x14ac:dyDescent="0.35">
      <c r="A537" t="s">
        <v>298</v>
      </c>
      <c r="B537" t="s">
        <v>240</v>
      </c>
      <c r="C537" t="s">
        <v>281</v>
      </c>
      <c r="D537" t="s">
        <v>7649</v>
      </c>
      <c r="E537" t="s">
        <v>559</v>
      </c>
      <c r="F537" t="s">
        <v>7448</v>
      </c>
      <c r="G537" t="s">
        <v>7449</v>
      </c>
      <c r="H537">
        <v>80000</v>
      </c>
    </row>
    <row r="538" spans="1:8" x14ac:dyDescent="0.35">
      <c r="A538" t="s">
        <v>298</v>
      </c>
      <c r="B538" t="s">
        <v>240</v>
      </c>
      <c r="C538" t="s">
        <v>285</v>
      </c>
      <c r="D538" t="s">
        <v>7650</v>
      </c>
      <c r="E538" t="s">
        <v>560</v>
      </c>
      <c r="F538" t="s">
        <v>7435</v>
      </c>
      <c r="G538" t="s">
        <v>7142</v>
      </c>
      <c r="H538">
        <v>1500</v>
      </c>
    </row>
    <row r="539" spans="1:8" x14ac:dyDescent="0.35">
      <c r="A539" t="s">
        <v>298</v>
      </c>
      <c r="B539" t="s">
        <v>240</v>
      </c>
      <c r="C539" t="s">
        <v>285</v>
      </c>
      <c r="D539" t="s">
        <v>7650</v>
      </c>
      <c r="E539" t="s">
        <v>560</v>
      </c>
      <c r="F539" t="s">
        <v>7436</v>
      </c>
      <c r="G539" t="s">
        <v>7437</v>
      </c>
      <c r="H539">
        <v>22350</v>
      </c>
    </row>
    <row r="540" spans="1:8" x14ac:dyDescent="0.35">
      <c r="A540" t="s">
        <v>298</v>
      </c>
      <c r="B540" t="s">
        <v>240</v>
      </c>
      <c r="C540" t="s">
        <v>285</v>
      </c>
      <c r="D540" t="s">
        <v>7650</v>
      </c>
      <c r="E540" t="s">
        <v>560</v>
      </c>
      <c r="F540" t="s">
        <v>7438</v>
      </c>
      <c r="G540" t="s">
        <v>7439</v>
      </c>
      <c r="H540">
        <v>11440</v>
      </c>
    </row>
    <row r="541" spans="1:8" x14ac:dyDescent="0.35">
      <c r="A541" t="s">
        <v>298</v>
      </c>
      <c r="B541" t="s">
        <v>240</v>
      </c>
      <c r="C541" t="s">
        <v>285</v>
      </c>
      <c r="D541" t="s">
        <v>7650</v>
      </c>
      <c r="E541" t="s">
        <v>560</v>
      </c>
      <c r="F541" t="s">
        <v>7448</v>
      </c>
      <c r="G541" t="s">
        <v>7449</v>
      </c>
      <c r="H541">
        <v>5000</v>
      </c>
    </row>
    <row r="542" spans="1:8" x14ac:dyDescent="0.35">
      <c r="A542" t="s">
        <v>298</v>
      </c>
      <c r="B542" t="s">
        <v>240</v>
      </c>
      <c r="C542" t="s">
        <v>323</v>
      </c>
      <c r="D542" t="s">
        <v>7651</v>
      </c>
      <c r="E542" t="s">
        <v>561</v>
      </c>
      <c r="F542" t="s">
        <v>7435</v>
      </c>
      <c r="G542" t="s">
        <v>7142</v>
      </c>
      <c r="H542">
        <v>0</v>
      </c>
    </row>
    <row r="543" spans="1:8" x14ac:dyDescent="0.35">
      <c r="A543" t="s">
        <v>298</v>
      </c>
      <c r="B543" t="s">
        <v>240</v>
      </c>
      <c r="C543" t="s">
        <v>323</v>
      </c>
      <c r="D543" t="s">
        <v>7651</v>
      </c>
      <c r="E543" t="s">
        <v>561</v>
      </c>
      <c r="F543" t="s">
        <v>7436</v>
      </c>
      <c r="G543" t="s">
        <v>7437</v>
      </c>
      <c r="H543">
        <v>17550</v>
      </c>
    </row>
    <row r="544" spans="1:8" x14ac:dyDescent="0.35">
      <c r="A544" t="s">
        <v>298</v>
      </c>
      <c r="B544" t="s">
        <v>240</v>
      </c>
      <c r="C544" t="s">
        <v>323</v>
      </c>
      <c r="D544" t="s">
        <v>7651</v>
      </c>
      <c r="E544" t="s">
        <v>561</v>
      </c>
      <c r="F544" t="s">
        <v>7438</v>
      </c>
      <c r="G544" t="s">
        <v>7439</v>
      </c>
      <c r="H544">
        <v>11000</v>
      </c>
    </row>
    <row r="545" spans="1:8" x14ac:dyDescent="0.35">
      <c r="A545" t="s">
        <v>298</v>
      </c>
      <c r="B545" t="s">
        <v>240</v>
      </c>
      <c r="C545" t="s">
        <v>323</v>
      </c>
      <c r="D545" t="s">
        <v>7651</v>
      </c>
      <c r="E545" t="s">
        <v>561</v>
      </c>
      <c r="F545" t="s">
        <v>7448</v>
      </c>
      <c r="G545" t="s">
        <v>7449</v>
      </c>
      <c r="H545">
        <v>8000</v>
      </c>
    </row>
    <row r="546" spans="1:8" x14ac:dyDescent="0.35">
      <c r="A546" t="s">
        <v>298</v>
      </c>
      <c r="B546" t="s">
        <v>240</v>
      </c>
      <c r="C546" t="s">
        <v>326</v>
      </c>
      <c r="D546" t="s">
        <v>7652</v>
      </c>
      <c r="E546" t="s">
        <v>278</v>
      </c>
      <c r="F546" t="s">
        <v>7436</v>
      </c>
      <c r="G546" t="s">
        <v>7437</v>
      </c>
      <c r="H546">
        <v>115750</v>
      </c>
    </row>
    <row r="547" spans="1:8" x14ac:dyDescent="0.35">
      <c r="A547" t="s">
        <v>298</v>
      </c>
      <c r="B547" t="s">
        <v>240</v>
      </c>
      <c r="C547" t="s">
        <v>330</v>
      </c>
      <c r="D547" t="s">
        <v>7653</v>
      </c>
      <c r="E547" t="s">
        <v>562</v>
      </c>
      <c r="F547" t="s">
        <v>7436</v>
      </c>
      <c r="G547" t="s">
        <v>7437</v>
      </c>
      <c r="H547">
        <v>103850</v>
      </c>
    </row>
    <row r="548" spans="1:8" x14ac:dyDescent="0.35">
      <c r="A548" t="s">
        <v>298</v>
      </c>
      <c r="B548" t="s">
        <v>240</v>
      </c>
      <c r="C548" t="s">
        <v>330</v>
      </c>
      <c r="D548" t="s">
        <v>7653</v>
      </c>
      <c r="E548" t="s">
        <v>562</v>
      </c>
      <c r="F548" t="s">
        <v>7451</v>
      </c>
      <c r="G548" t="s">
        <v>7452</v>
      </c>
      <c r="H548">
        <v>3500</v>
      </c>
    </row>
    <row r="549" spans="1:8" x14ac:dyDescent="0.35">
      <c r="A549" t="s">
        <v>301</v>
      </c>
      <c r="B549" t="s">
        <v>240</v>
      </c>
      <c r="C549" t="s">
        <v>241</v>
      </c>
      <c r="D549" t="s">
        <v>7654</v>
      </c>
      <c r="E549" t="s">
        <v>391</v>
      </c>
      <c r="F549" t="s">
        <v>7435</v>
      </c>
      <c r="G549" t="s">
        <v>7142</v>
      </c>
      <c r="H549">
        <v>35578</v>
      </c>
    </row>
    <row r="550" spans="1:8" x14ac:dyDescent="0.35">
      <c r="A550" t="s">
        <v>301</v>
      </c>
      <c r="B550" t="s">
        <v>240</v>
      </c>
      <c r="C550" t="s">
        <v>241</v>
      </c>
      <c r="D550" t="s">
        <v>7654</v>
      </c>
      <c r="E550" t="s">
        <v>391</v>
      </c>
      <c r="F550" t="s">
        <v>7436</v>
      </c>
      <c r="G550" t="s">
        <v>7437</v>
      </c>
      <c r="H550">
        <v>1303700</v>
      </c>
    </row>
    <row r="551" spans="1:8" x14ac:dyDescent="0.35">
      <c r="A551" t="s">
        <v>301</v>
      </c>
      <c r="B551" t="s">
        <v>240</v>
      </c>
      <c r="C551" t="s">
        <v>241</v>
      </c>
      <c r="D551" t="s">
        <v>7654</v>
      </c>
      <c r="E551" t="s">
        <v>391</v>
      </c>
      <c r="F551" t="s">
        <v>7438</v>
      </c>
      <c r="G551" t="s">
        <v>7439</v>
      </c>
      <c r="H551">
        <v>426000</v>
      </c>
    </row>
    <row r="552" spans="1:8" x14ac:dyDescent="0.35">
      <c r="A552" t="s">
        <v>301</v>
      </c>
      <c r="B552" t="s">
        <v>240</v>
      </c>
      <c r="C552" t="s">
        <v>241</v>
      </c>
      <c r="D552" t="s">
        <v>7654</v>
      </c>
      <c r="E552" t="s">
        <v>391</v>
      </c>
      <c r="F552" t="s">
        <v>7442</v>
      </c>
      <c r="G552" t="s">
        <v>7443</v>
      </c>
      <c r="H552">
        <v>1681074</v>
      </c>
    </row>
    <row r="553" spans="1:8" x14ac:dyDescent="0.35">
      <c r="A553" t="s">
        <v>301</v>
      </c>
      <c r="B553" t="s">
        <v>240</v>
      </c>
      <c r="C553" t="s">
        <v>245</v>
      </c>
      <c r="D553" t="s">
        <v>7655</v>
      </c>
      <c r="E553" t="s">
        <v>563</v>
      </c>
      <c r="F553" t="s">
        <v>7436</v>
      </c>
      <c r="G553" t="s">
        <v>7437</v>
      </c>
      <c r="H553">
        <v>60000</v>
      </c>
    </row>
    <row r="554" spans="1:8" x14ac:dyDescent="0.35">
      <c r="A554" t="s">
        <v>301</v>
      </c>
      <c r="B554" t="s">
        <v>240</v>
      </c>
      <c r="C554" t="s">
        <v>245</v>
      </c>
      <c r="D554" t="s">
        <v>7655</v>
      </c>
      <c r="E554" t="s">
        <v>563</v>
      </c>
      <c r="F554" t="s">
        <v>7438</v>
      </c>
      <c r="G554" t="s">
        <v>7439</v>
      </c>
      <c r="H554">
        <v>42000</v>
      </c>
    </row>
    <row r="555" spans="1:8" x14ac:dyDescent="0.35">
      <c r="A555" t="s">
        <v>301</v>
      </c>
      <c r="B555" t="s">
        <v>240</v>
      </c>
      <c r="C555" t="s">
        <v>245</v>
      </c>
      <c r="D555" t="s">
        <v>7655</v>
      </c>
      <c r="E555" t="s">
        <v>563</v>
      </c>
      <c r="F555" t="s">
        <v>7448</v>
      </c>
      <c r="G555" t="s">
        <v>7449</v>
      </c>
      <c r="H555">
        <v>58000</v>
      </c>
    </row>
    <row r="556" spans="1:8" x14ac:dyDescent="0.35">
      <c r="A556" t="s">
        <v>301</v>
      </c>
      <c r="B556" t="s">
        <v>240</v>
      </c>
      <c r="C556" t="s">
        <v>249</v>
      </c>
      <c r="D556" t="s">
        <v>7656</v>
      </c>
      <c r="E556" t="s">
        <v>564</v>
      </c>
      <c r="F556" t="s">
        <v>7435</v>
      </c>
      <c r="G556" t="s">
        <v>7142</v>
      </c>
      <c r="H556">
        <v>1171</v>
      </c>
    </row>
    <row r="557" spans="1:8" x14ac:dyDescent="0.35">
      <c r="A557" t="s">
        <v>301</v>
      </c>
      <c r="B557" t="s">
        <v>240</v>
      </c>
      <c r="C557" t="s">
        <v>249</v>
      </c>
      <c r="D557" t="s">
        <v>7656</v>
      </c>
      <c r="E557" t="s">
        <v>564</v>
      </c>
      <c r="F557" t="s">
        <v>7436</v>
      </c>
      <c r="G557" t="s">
        <v>7437</v>
      </c>
      <c r="H557">
        <v>66549</v>
      </c>
    </row>
    <row r="558" spans="1:8" x14ac:dyDescent="0.35">
      <c r="A558" t="s">
        <v>301</v>
      </c>
      <c r="B558" t="s">
        <v>240</v>
      </c>
      <c r="C558" t="s">
        <v>249</v>
      </c>
      <c r="D558" t="s">
        <v>7656</v>
      </c>
      <c r="E558" t="s">
        <v>564</v>
      </c>
      <c r="F558" t="s">
        <v>7438</v>
      </c>
      <c r="G558" t="s">
        <v>7439</v>
      </c>
      <c r="H558">
        <v>129895</v>
      </c>
    </row>
    <row r="559" spans="1:8" x14ac:dyDescent="0.35">
      <c r="A559" t="s">
        <v>301</v>
      </c>
      <c r="B559" t="s">
        <v>240</v>
      </c>
      <c r="C559" t="s">
        <v>249</v>
      </c>
      <c r="D559" t="s">
        <v>7656</v>
      </c>
      <c r="E559" t="s">
        <v>564</v>
      </c>
      <c r="F559" t="s">
        <v>7448</v>
      </c>
      <c r="G559" t="s">
        <v>7449</v>
      </c>
      <c r="H559">
        <v>146500</v>
      </c>
    </row>
    <row r="560" spans="1:8" x14ac:dyDescent="0.35">
      <c r="A560" t="s">
        <v>301</v>
      </c>
      <c r="B560" t="s">
        <v>240</v>
      </c>
      <c r="C560" t="s">
        <v>253</v>
      </c>
      <c r="D560" t="s">
        <v>7657</v>
      </c>
      <c r="E560" t="s">
        <v>369</v>
      </c>
      <c r="F560" t="s">
        <v>7435</v>
      </c>
      <c r="G560" t="s">
        <v>7142</v>
      </c>
      <c r="H560">
        <v>0</v>
      </c>
    </row>
    <row r="561" spans="1:8" x14ac:dyDescent="0.35">
      <c r="A561" t="s">
        <v>301</v>
      </c>
      <c r="B561" t="s">
        <v>240</v>
      </c>
      <c r="C561" t="s">
        <v>253</v>
      </c>
      <c r="D561" t="s">
        <v>7657</v>
      </c>
      <c r="E561" t="s">
        <v>369</v>
      </c>
      <c r="F561" t="s">
        <v>7436</v>
      </c>
      <c r="G561" t="s">
        <v>7437</v>
      </c>
      <c r="H561">
        <v>38050</v>
      </c>
    </row>
    <row r="562" spans="1:8" x14ac:dyDescent="0.35">
      <c r="A562" t="s">
        <v>301</v>
      </c>
      <c r="B562" t="s">
        <v>240</v>
      </c>
      <c r="C562" t="s">
        <v>253</v>
      </c>
      <c r="D562" t="s">
        <v>7657</v>
      </c>
      <c r="E562" t="s">
        <v>369</v>
      </c>
      <c r="F562" t="s">
        <v>7438</v>
      </c>
      <c r="G562" t="s">
        <v>7439</v>
      </c>
      <c r="H562">
        <v>28500</v>
      </c>
    </row>
    <row r="563" spans="1:8" x14ac:dyDescent="0.35">
      <c r="A563" t="s">
        <v>301</v>
      </c>
      <c r="B563" t="s">
        <v>240</v>
      </c>
      <c r="C563" t="s">
        <v>253</v>
      </c>
      <c r="D563" t="s">
        <v>7657</v>
      </c>
      <c r="E563" t="s">
        <v>369</v>
      </c>
      <c r="F563" t="s">
        <v>7448</v>
      </c>
      <c r="G563" t="s">
        <v>7449</v>
      </c>
      <c r="H563">
        <v>40000</v>
      </c>
    </row>
    <row r="564" spans="1:8" x14ac:dyDescent="0.35">
      <c r="A564" t="s">
        <v>301</v>
      </c>
      <c r="B564" t="s">
        <v>240</v>
      </c>
      <c r="C564" t="s">
        <v>257</v>
      </c>
      <c r="D564" t="s">
        <v>7658</v>
      </c>
      <c r="E564" t="s">
        <v>480</v>
      </c>
      <c r="F564" t="s">
        <v>7435</v>
      </c>
      <c r="G564" t="s">
        <v>7142</v>
      </c>
      <c r="H564">
        <v>0</v>
      </c>
    </row>
    <row r="565" spans="1:8" x14ac:dyDescent="0.35">
      <c r="A565" t="s">
        <v>301</v>
      </c>
      <c r="B565" t="s">
        <v>240</v>
      </c>
      <c r="C565" t="s">
        <v>257</v>
      </c>
      <c r="D565" t="s">
        <v>7658</v>
      </c>
      <c r="E565" t="s">
        <v>480</v>
      </c>
      <c r="F565" t="s">
        <v>7436</v>
      </c>
      <c r="G565" t="s">
        <v>7437</v>
      </c>
      <c r="H565">
        <v>37300</v>
      </c>
    </row>
    <row r="566" spans="1:8" x14ac:dyDescent="0.35">
      <c r="A566" t="s">
        <v>301</v>
      </c>
      <c r="B566" t="s">
        <v>240</v>
      </c>
      <c r="C566" t="s">
        <v>257</v>
      </c>
      <c r="D566" t="s">
        <v>7658</v>
      </c>
      <c r="E566" t="s">
        <v>480</v>
      </c>
      <c r="F566" t="s">
        <v>7438</v>
      </c>
      <c r="G566" t="s">
        <v>7439</v>
      </c>
      <c r="H566">
        <v>60830</v>
      </c>
    </row>
    <row r="567" spans="1:8" x14ac:dyDescent="0.35">
      <c r="A567" t="s">
        <v>301</v>
      </c>
      <c r="B567" t="s">
        <v>240</v>
      </c>
      <c r="C567" t="s">
        <v>257</v>
      </c>
      <c r="D567" t="s">
        <v>7658</v>
      </c>
      <c r="E567" t="s">
        <v>480</v>
      </c>
      <c r="F567" t="s">
        <v>7448</v>
      </c>
      <c r="G567" t="s">
        <v>7449</v>
      </c>
      <c r="H567">
        <v>200000</v>
      </c>
    </row>
    <row r="568" spans="1:8" x14ac:dyDescent="0.35">
      <c r="A568" t="s">
        <v>301</v>
      </c>
      <c r="B568" t="s">
        <v>240</v>
      </c>
      <c r="C568" t="s">
        <v>261</v>
      </c>
      <c r="D568" t="s">
        <v>7659</v>
      </c>
      <c r="E568" t="s">
        <v>262</v>
      </c>
      <c r="F568" t="s">
        <v>7435</v>
      </c>
      <c r="G568" t="s">
        <v>7142</v>
      </c>
      <c r="H568">
        <v>0</v>
      </c>
    </row>
    <row r="569" spans="1:8" x14ac:dyDescent="0.35">
      <c r="A569" t="s">
        <v>301</v>
      </c>
      <c r="B569" t="s">
        <v>240</v>
      </c>
      <c r="C569" t="s">
        <v>261</v>
      </c>
      <c r="D569" t="s">
        <v>7659</v>
      </c>
      <c r="E569" t="s">
        <v>262</v>
      </c>
      <c r="F569" t="s">
        <v>7436</v>
      </c>
      <c r="G569" t="s">
        <v>7437</v>
      </c>
      <c r="H569">
        <v>41125</v>
      </c>
    </row>
    <row r="570" spans="1:8" x14ac:dyDescent="0.35">
      <c r="A570" t="s">
        <v>301</v>
      </c>
      <c r="B570" t="s">
        <v>240</v>
      </c>
      <c r="C570" t="s">
        <v>261</v>
      </c>
      <c r="D570" t="s">
        <v>7659</v>
      </c>
      <c r="E570" t="s">
        <v>262</v>
      </c>
      <c r="F570" t="s">
        <v>7438</v>
      </c>
      <c r="G570" t="s">
        <v>7439</v>
      </c>
      <c r="H570">
        <v>91500</v>
      </c>
    </row>
    <row r="571" spans="1:8" x14ac:dyDescent="0.35">
      <c r="A571" t="s">
        <v>301</v>
      </c>
      <c r="B571" t="s">
        <v>240</v>
      </c>
      <c r="C571" t="s">
        <v>261</v>
      </c>
      <c r="D571" t="s">
        <v>7659</v>
      </c>
      <c r="E571" t="s">
        <v>262</v>
      </c>
      <c r="F571" t="s">
        <v>7448</v>
      </c>
      <c r="G571" t="s">
        <v>7449</v>
      </c>
      <c r="H571">
        <v>25000</v>
      </c>
    </row>
    <row r="572" spans="1:8" x14ac:dyDescent="0.35">
      <c r="A572" t="s">
        <v>301</v>
      </c>
      <c r="B572" t="s">
        <v>240</v>
      </c>
      <c r="C572" t="s">
        <v>261</v>
      </c>
      <c r="D572" t="s">
        <v>7659</v>
      </c>
      <c r="E572" t="s">
        <v>262</v>
      </c>
      <c r="F572" t="s">
        <v>7445</v>
      </c>
      <c r="G572" t="s">
        <v>7446</v>
      </c>
      <c r="H572">
        <v>5800</v>
      </c>
    </row>
    <row r="573" spans="1:8" x14ac:dyDescent="0.35">
      <c r="A573" t="s">
        <v>301</v>
      </c>
      <c r="B573" t="s">
        <v>240</v>
      </c>
      <c r="C573" t="s">
        <v>269</v>
      </c>
      <c r="D573" t="s">
        <v>7660</v>
      </c>
      <c r="E573" t="s">
        <v>565</v>
      </c>
      <c r="F573" t="s">
        <v>7436</v>
      </c>
      <c r="G573" t="s">
        <v>7437</v>
      </c>
      <c r="H573">
        <v>50408</v>
      </c>
    </row>
    <row r="574" spans="1:8" x14ac:dyDescent="0.35">
      <c r="A574" t="s">
        <v>301</v>
      </c>
      <c r="B574" t="s">
        <v>240</v>
      </c>
      <c r="C574" t="s">
        <v>269</v>
      </c>
      <c r="D574" t="s">
        <v>7660</v>
      </c>
      <c r="E574" t="s">
        <v>565</v>
      </c>
      <c r="F574" t="s">
        <v>7438</v>
      </c>
      <c r="G574" t="s">
        <v>7439</v>
      </c>
      <c r="H574">
        <v>14000</v>
      </c>
    </row>
    <row r="575" spans="1:8" x14ac:dyDescent="0.35">
      <c r="A575" t="s">
        <v>301</v>
      </c>
      <c r="B575" t="s">
        <v>240</v>
      </c>
      <c r="C575" t="s">
        <v>273</v>
      </c>
      <c r="D575" t="s">
        <v>7661</v>
      </c>
      <c r="E575" t="s">
        <v>327</v>
      </c>
      <c r="F575" t="s">
        <v>7435</v>
      </c>
      <c r="G575" t="s">
        <v>7142</v>
      </c>
      <c r="H575">
        <v>0</v>
      </c>
    </row>
    <row r="576" spans="1:8" x14ac:dyDescent="0.35">
      <c r="A576" t="s">
        <v>301</v>
      </c>
      <c r="B576" t="s">
        <v>240</v>
      </c>
      <c r="C576" t="s">
        <v>273</v>
      </c>
      <c r="D576" t="s">
        <v>7661</v>
      </c>
      <c r="E576" t="s">
        <v>327</v>
      </c>
      <c r="F576" t="s">
        <v>7436</v>
      </c>
      <c r="G576" t="s">
        <v>7437</v>
      </c>
      <c r="H576">
        <v>15225</v>
      </c>
    </row>
    <row r="577" spans="1:8" x14ac:dyDescent="0.35">
      <c r="A577" t="s">
        <v>301</v>
      </c>
      <c r="B577" t="s">
        <v>240</v>
      </c>
      <c r="C577" t="s">
        <v>273</v>
      </c>
      <c r="D577" t="s">
        <v>7661</v>
      </c>
      <c r="E577" t="s">
        <v>327</v>
      </c>
      <c r="F577" t="s">
        <v>7438</v>
      </c>
      <c r="G577" t="s">
        <v>7439</v>
      </c>
      <c r="H577">
        <v>14000</v>
      </c>
    </row>
    <row r="578" spans="1:8" x14ac:dyDescent="0.35">
      <c r="A578" t="s">
        <v>301</v>
      </c>
      <c r="B578" t="s">
        <v>240</v>
      </c>
      <c r="C578" t="s">
        <v>273</v>
      </c>
      <c r="D578" t="s">
        <v>7661</v>
      </c>
      <c r="E578" t="s">
        <v>327</v>
      </c>
      <c r="F578" t="s">
        <v>7448</v>
      </c>
      <c r="G578" t="s">
        <v>7449</v>
      </c>
      <c r="H578">
        <v>16000</v>
      </c>
    </row>
    <row r="579" spans="1:8" x14ac:dyDescent="0.35">
      <c r="A579" t="s">
        <v>301</v>
      </c>
      <c r="B579" t="s">
        <v>240</v>
      </c>
      <c r="C579" t="s">
        <v>277</v>
      </c>
      <c r="D579" t="s">
        <v>7662</v>
      </c>
      <c r="E579" t="s">
        <v>566</v>
      </c>
      <c r="F579" t="s">
        <v>7436</v>
      </c>
      <c r="G579" t="s">
        <v>7437</v>
      </c>
      <c r="H579">
        <v>83000</v>
      </c>
    </row>
    <row r="580" spans="1:8" x14ac:dyDescent="0.35">
      <c r="A580" t="s">
        <v>301</v>
      </c>
      <c r="B580" t="s">
        <v>240</v>
      </c>
      <c r="C580" t="s">
        <v>277</v>
      </c>
      <c r="D580" t="s">
        <v>7662</v>
      </c>
      <c r="E580" t="s">
        <v>566</v>
      </c>
      <c r="F580" t="s">
        <v>7494</v>
      </c>
      <c r="G580" t="s">
        <v>7495</v>
      </c>
      <c r="H580">
        <v>853086</v>
      </c>
    </row>
    <row r="581" spans="1:8" x14ac:dyDescent="0.35">
      <c r="A581" t="s">
        <v>301</v>
      </c>
      <c r="B581" t="s">
        <v>240</v>
      </c>
      <c r="C581" t="s">
        <v>277</v>
      </c>
      <c r="D581" t="s">
        <v>7662</v>
      </c>
      <c r="E581" t="s">
        <v>566</v>
      </c>
      <c r="F581" t="s">
        <v>7496</v>
      </c>
      <c r="G581" t="s">
        <v>7497</v>
      </c>
      <c r="H581">
        <v>90000</v>
      </c>
    </row>
    <row r="582" spans="1:8" x14ac:dyDescent="0.35">
      <c r="A582" t="s">
        <v>301</v>
      </c>
      <c r="B582" t="s">
        <v>240</v>
      </c>
      <c r="C582" t="s">
        <v>281</v>
      </c>
      <c r="D582" t="s">
        <v>7663</v>
      </c>
      <c r="E582" t="s">
        <v>278</v>
      </c>
      <c r="F582" t="s">
        <v>7435</v>
      </c>
      <c r="G582" t="s">
        <v>7142</v>
      </c>
      <c r="H582">
        <v>0</v>
      </c>
    </row>
    <row r="583" spans="1:8" x14ac:dyDescent="0.35">
      <c r="A583" t="s">
        <v>301</v>
      </c>
      <c r="B583" t="s">
        <v>240</v>
      </c>
      <c r="C583" t="s">
        <v>281</v>
      </c>
      <c r="D583" t="s">
        <v>7663</v>
      </c>
      <c r="E583" t="s">
        <v>278</v>
      </c>
      <c r="F583" t="s">
        <v>7436</v>
      </c>
      <c r="G583" t="s">
        <v>7437</v>
      </c>
      <c r="H583">
        <v>31128</v>
      </c>
    </row>
    <row r="584" spans="1:8" x14ac:dyDescent="0.35">
      <c r="A584" t="s">
        <v>301</v>
      </c>
      <c r="B584" t="s">
        <v>240</v>
      </c>
      <c r="C584" t="s">
        <v>281</v>
      </c>
      <c r="D584" t="s">
        <v>7663</v>
      </c>
      <c r="E584" t="s">
        <v>278</v>
      </c>
      <c r="F584" t="s">
        <v>7438</v>
      </c>
      <c r="G584" t="s">
        <v>7439</v>
      </c>
      <c r="H584">
        <v>38000</v>
      </c>
    </row>
    <row r="585" spans="1:8" x14ac:dyDescent="0.35">
      <c r="A585" t="s">
        <v>301</v>
      </c>
      <c r="B585" t="s">
        <v>240</v>
      </c>
      <c r="C585" t="s">
        <v>281</v>
      </c>
      <c r="D585" t="s">
        <v>7663</v>
      </c>
      <c r="E585" t="s">
        <v>278</v>
      </c>
      <c r="F585" t="s">
        <v>7448</v>
      </c>
      <c r="G585" t="s">
        <v>7449</v>
      </c>
      <c r="H585">
        <v>10000</v>
      </c>
    </row>
    <row r="586" spans="1:8" x14ac:dyDescent="0.35">
      <c r="A586" t="s">
        <v>301</v>
      </c>
      <c r="B586" t="s">
        <v>240</v>
      </c>
      <c r="C586" t="s">
        <v>285</v>
      </c>
      <c r="D586" t="s">
        <v>7664</v>
      </c>
      <c r="E586" t="s">
        <v>125</v>
      </c>
      <c r="F586" t="s">
        <v>7435</v>
      </c>
      <c r="G586" t="s">
        <v>7142</v>
      </c>
      <c r="H586">
        <v>1403</v>
      </c>
    </row>
    <row r="587" spans="1:8" x14ac:dyDescent="0.35">
      <c r="A587" t="s">
        <v>301</v>
      </c>
      <c r="B587" t="s">
        <v>240</v>
      </c>
      <c r="C587" t="s">
        <v>285</v>
      </c>
      <c r="D587" t="s">
        <v>7664</v>
      </c>
      <c r="E587" t="s">
        <v>125</v>
      </c>
      <c r="F587" t="s">
        <v>7436</v>
      </c>
      <c r="G587" t="s">
        <v>7437</v>
      </c>
      <c r="H587">
        <v>27197</v>
      </c>
    </row>
    <row r="588" spans="1:8" x14ac:dyDescent="0.35">
      <c r="A588" t="s">
        <v>301</v>
      </c>
      <c r="B588" t="s">
        <v>240</v>
      </c>
      <c r="C588" t="s">
        <v>285</v>
      </c>
      <c r="D588" t="s">
        <v>7664</v>
      </c>
      <c r="E588" t="s">
        <v>125</v>
      </c>
      <c r="F588" t="s">
        <v>7438</v>
      </c>
      <c r="G588" t="s">
        <v>7439</v>
      </c>
      <c r="H588">
        <v>0</v>
      </c>
    </row>
    <row r="589" spans="1:8" x14ac:dyDescent="0.35">
      <c r="A589" t="s">
        <v>301</v>
      </c>
      <c r="B589" t="s">
        <v>240</v>
      </c>
      <c r="C589" t="s">
        <v>285</v>
      </c>
      <c r="D589" t="s">
        <v>7664</v>
      </c>
      <c r="E589" t="s">
        <v>125</v>
      </c>
      <c r="F589" t="s">
        <v>7448</v>
      </c>
      <c r="G589" t="s">
        <v>7449</v>
      </c>
      <c r="H589">
        <v>0</v>
      </c>
    </row>
    <row r="590" spans="1:8" x14ac:dyDescent="0.35">
      <c r="A590" t="s">
        <v>303</v>
      </c>
      <c r="B590" t="s">
        <v>240</v>
      </c>
      <c r="C590" t="s">
        <v>241</v>
      </c>
      <c r="D590" t="s">
        <v>7665</v>
      </c>
      <c r="E590" t="s">
        <v>567</v>
      </c>
      <c r="F590" t="s">
        <v>7436</v>
      </c>
      <c r="G590" t="s">
        <v>7437</v>
      </c>
      <c r="H590">
        <v>125015</v>
      </c>
    </row>
    <row r="591" spans="1:8" x14ac:dyDescent="0.35">
      <c r="A591" t="s">
        <v>303</v>
      </c>
      <c r="B591" t="s">
        <v>240</v>
      </c>
      <c r="C591" t="s">
        <v>241</v>
      </c>
      <c r="D591" t="s">
        <v>7665</v>
      </c>
      <c r="E591" t="s">
        <v>567</v>
      </c>
      <c r="F591" t="s">
        <v>7438</v>
      </c>
      <c r="G591" t="s">
        <v>7439</v>
      </c>
      <c r="H591">
        <v>60000</v>
      </c>
    </row>
    <row r="592" spans="1:8" x14ac:dyDescent="0.35">
      <c r="A592" t="s">
        <v>303</v>
      </c>
      <c r="B592" t="s">
        <v>240</v>
      </c>
      <c r="C592" t="s">
        <v>245</v>
      </c>
      <c r="D592" t="s">
        <v>7666</v>
      </c>
      <c r="E592" t="s">
        <v>500</v>
      </c>
      <c r="F592" t="s">
        <v>7435</v>
      </c>
      <c r="G592" t="s">
        <v>7142</v>
      </c>
      <c r="H592">
        <v>10000</v>
      </c>
    </row>
    <row r="593" spans="1:8" x14ac:dyDescent="0.35">
      <c r="A593" t="s">
        <v>303</v>
      </c>
      <c r="B593" t="s">
        <v>240</v>
      </c>
      <c r="C593" t="s">
        <v>245</v>
      </c>
      <c r="D593" t="s">
        <v>7666</v>
      </c>
      <c r="E593" t="s">
        <v>500</v>
      </c>
      <c r="F593" t="s">
        <v>7436</v>
      </c>
      <c r="G593" t="s">
        <v>7437</v>
      </c>
      <c r="H593">
        <v>16843</v>
      </c>
    </row>
    <row r="594" spans="1:8" x14ac:dyDescent="0.35">
      <c r="A594" t="s">
        <v>303</v>
      </c>
      <c r="B594" t="s">
        <v>240</v>
      </c>
      <c r="C594" t="s">
        <v>245</v>
      </c>
      <c r="D594" t="s">
        <v>7666</v>
      </c>
      <c r="E594" t="s">
        <v>500</v>
      </c>
      <c r="F594" t="s">
        <v>7438</v>
      </c>
      <c r="G594" t="s">
        <v>7439</v>
      </c>
      <c r="H594">
        <v>29500</v>
      </c>
    </row>
    <row r="595" spans="1:8" x14ac:dyDescent="0.35">
      <c r="A595" t="s">
        <v>303</v>
      </c>
      <c r="B595" t="s">
        <v>240</v>
      </c>
      <c r="C595" t="s">
        <v>245</v>
      </c>
      <c r="D595" t="s">
        <v>7666</v>
      </c>
      <c r="E595" t="s">
        <v>500</v>
      </c>
      <c r="F595" t="s">
        <v>7442</v>
      </c>
      <c r="G595" t="s">
        <v>7443</v>
      </c>
      <c r="H595">
        <v>600</v>
      </c>
    </row>
    <row r="596" spans="1:8" x14ac:dyDescent="0.35">
      <c r="A596" t="s">
        <v>303</v>
      </c>
      <c r="B596" t="s">
        <v>240</v>
      </c>
      <c r="C596" t="s">
        <v>249</v>
      </c>
      <c r="D596" t="s">
        <v>7667</v>
      </c>
      <c r="E596" t="s">
        <v>521</v>
      </c>
      <c r="F596" t="s">
        <v>7435</v>
      </c>
      <c r="G596" t="s">
        <v>7142</v>
      </c>
      <c r="H596">
        <v>0</v>
      </c>
    </row>
    <row r="597" spans="1:8" x14ac:dyDescent="0.35">
      <c r="A597" t="s">
        <v>303</v>
      </c>
      <c r="B597" t="s">
        <v>240</v>
      </c>
      <c r="C597" t="s">
        <v>249</v>
      </c>
      <c r="D597" t="s">
        <v>7667</v>
      </c>
      <c r="E597" t="s">
        <v>521</v>
      </c>
      <c r="F597" t="s">
        <v>7436</v>
      </c>
      <c r="G597" t="s">
        <v>7437</v>
      </c>
      <c r="H597">
        <v>55949</v>
      </c>
    </row>
    <row r="598" spans="1:8" x14ac:dyDescent="0.35">
      <c r="A598" t="s">
        <v>303</v>
      </c>
      <c r="B598" t="s">
        <v>240</v>
      </c>
      <c r="C598" t="s">
        <v>249</v>
      </c>
      <c r="D598" t="s">
        <v>7667</v>
      </c>
      <c r="E598" t="s">
        <v>521</v>
      </c>
      <c r="F598" t="s">
        <v>7438</v>
      </c>
      <c r="G598" t="s">
        <v>7439</v>
      </c>
      <c r="H598">
        <v>14500</v>
      </c>
    </row>
    <row r="599" spans="1:8" x14ac:dyDescent="0.35">
      <c r="A599" t="s">
        <v>303</v>
      </c>
      <c r="B599" t="s">
        <v>240</v>
      </c>
      <c r="C599" t="s">
        <v>249</v>
      </c>
      <c r="D599" t="s">
        <v>7667</v>
      </c>
      <c r="E599" t="s">
        <v>521</v>
      </c>
      <c r="F599" t="s">
        <v>7448</v>
      </c>
      <c r="G599" t="s">
        <v>7449</v>
      </c>
      <c r="H599">
        <v>30000</v>
      </c>
    </row>
    <row r="600" spans="1:8" x14ac:dyDescent="0.35">
      <c r="A600" t="s">
        <v>303</v>
      </c>
      <c r="B600" t="s">
        <v>240</v>
      </c>
      <c r="C600" t="s">
        <v>249</v>
      </c>
      <c r="D600" t="s">
        <v>7667</v>
      </c>
      <c r="E600" t="s">
        <v>521</v>
      </c>
      <c r="F600" t="s">
        <v>7582</v>
      </c>
      <c r="G600" t="s">
        <v>7583</v>
      </c>
      <c r="H600">
        <v>9000</v>
      </c>
    </row>
    <row r="601" spans="1:8" x14ac:dyDescent="0.35">
      <c r="A601" t="s">
        <v>303</v>
      </c>
      <c r="B601" t="s">
        <v>240</v>
      </c>
      <c r="C601" t="s">
        <v>253</v>
      </c>
      <c r="D601" t="s">
        <v>7668</v>
      </c>
      <c r="E601" t="s">
        <v>568</v>
      </c>
      <c r="F601" t="s">
        <v>7436</v>
      </c>
      <c r="G601" t="s">
        <v>7437</v>
      </c>
      <c r="H601">
        <v>32870</v>
      </c>
    </row>
    <row r="602" spans="1:8" x14ac:dyDescent="0.35">
      <c r="A602" t="s">
        <v>303</v>
      </c>
      <c r="B602" t="s">
        <v>240</v>
      </c>
      <c r="C602" t="s">
        <v>257</v>
      </c>
      <c r="D602" t="s">
        <v>7669</v>
      </c>
      <c r="E602" t="s">
        <v>569</v>
      </c>
      <c r="F602" t="s">
        <v>7435</v>
      </c>
      <c r="G602" t="s">
        <v>7142</v>
      </c>
      <c r="H602">
        <v>0</v>
      </c>
    </row>
    <row r="603" spans="1:8" x14ac:dyDescent="0.35">
      <c r="A603" t="s">
        <v>303</v>
      </c>
      <c r="B603" t="s">
        <v>240</v>
      </c>
      <c r="C603" t="s">
        <v>257</v>
      </c>
      <c r="D603" t="s">
        <v>7669</v>
      </c>
      <c r="E603" t="s">
        <v>569</v>
      </c>
      <c r="F603" t="s">
        <v>7436</v>
      </c>
      <c r="G603" t="s">
        <v>7437</v>
      </c>
      <c r="H603">
        <v>119030</v>
      </c>
    </row>
    <row r="604" spans="1:8" x14ac:dyDescent="0.35">
      <c r="A604" t="s">
        <v>303</v>
      </c>
      <c r="B604" t="s">
        <v>240</v>
      </c>
      <c r="C604" t="s">
        <v>257</v>
      </c>
      <c r="D604" t="s">
        <v>7669</v>
      </c>
      <c r="E604" t="s">
        <v>569</v>
      </c>
      <c r="F604" t="s">
        <v>7438</v>
      </c>
      <c r="G604" t="s">
        <v>7439</v>
      </c>
      <c r="H604">
        <v>146937</v>
      </c>
    </row>
    <row r="605" spans="1:8" x14ac:dyDescent="0.35">
      <c r="A605" t="s">
        <v>303</v>
      </c>
      <c r="B605" t="s">
        <v>240</v>
      </c>
      <c r="C605" t="s">
        <v>257</v>
      </c>
      <c r="D605" t="s">
        <v>7669</v>
      </c>
      <c r="E605" t="s">
        <v>569</v>
      </c>
      <c r="F605" t="s">
        <v>7442</v>
      </c>
      <c r="G605" t="s">
        <v>7443</v>
      </c>
      <c r="H605">
        <v>32500</v>
      </c>
    </row>
    <row r="606" spans="1:8" x14ac:dyDescent="0.35">
      <c r="A606" t="s">
        <v>303</v>
      </c>
      <c r="B606" t="s">
        <v>240</v>
      </c>
      <c r="C606" t="s">
        <v>261</v>
      </c>
      <c r="D606" t="s">
        <v>7670</v>
      </c>
      <c r="E606" t="s">
        <v>570</v>
      </c>
      <c r="F606" t="s">
        <v>7435</v>
      </c>
      <c r="G606" t="s">
        <v>7142</v>
      </c>
      <c r="H606">
        <v>1000</v>
      </c>
    </row>
    <row r="607" spans="1:8" x14ac:dyDescent="0.35">
      <c r="A607" t="s">
        <v>303</v>
      </c>
      <c r="B607" t="s">
        <v>240</v>
      </c>
      <c r="C607" t="s">
        <v>261</v>
      </c>
      <c r="D607" t="s">
        <v>7670</v>
      </c>
      <c r="E607" t="s">
        <v>570</v>
      </c>
      <c r="F607" t="s">
        <v>7436</v>
      </c>
      <c r="G607" t="s">
        <v>7437</v>
      </c>
      <c r="H607">
        <v>14800</v>
      </c>
    </row>
    <row r="608" spans="1:8" x14ac:dyDescent="0.35">
      <c r="A608" t="s">
        <v>303</v>
      </c>
      <c r="B608" t="s">
        <v>240</v>
      </c>
      <c r="C608" t="s">
        <v>261</v>
      </c>
      <c r="D608" t="s">
        <v>7670</v>
      </c>
      <c r="E608" t="s">
        <v>570</v>
      </c>
      <c r="F608" t="s">
        <v>7438</v>
      </c>
      <c r="G608" t="s">
        <v>7439</v>
      </c>
      <c r="H608">
        <v>15000</v>
      </c>
    </row>
    <row r="609" spans="1:8" x14ac:dyDescent="0.35">
      <c r="A609" t="s">
        <v>303</v>
      </c>
      <c r="B609" t="s">
        <v>240</v>
      </c>
      <c r="C609" t="s">
        <v>261</v>
      </c>
      <c r="D609" t="s">
        <v>7670</v>
      </c>
      <c r="E609" t="s">
        <v>570</v>
      </c>
      <c r="F609" t="s">
        <v>7448</v>
      </c>
      <c r="G609" t="s">
        <v>7449</v>
      </c>
      <c r="H609">
        <v>14000</v>
      </c>
    </row>
    <row r="610" spans="1:8" x14ac:dyDescent="0.35">
      <c r="A610" t="s">
        <v>303</v>
      </c>
      <c r="B610" t="s">
        <v>240</v>
      </c>
      <c r="C610" t="s">
        <v>265</v>
      </c>
      <c r="D610" t="s">
        <v>7671</v>
      </c>
      <c r="E610" t="s">
        <v>571</v>
      </c>
      <c r="F610" t="s">
        <v>7435</v>
      </c>
      <c r="G610" t="s">
        <v>7142</v>
      </c>
      <c r="H610">
        <v>0</v>
      </c>
    </row>
    <row r="611" spans="1:8" x14ac:dyDescent="0.35">
      <c r="A611" t="s">
        <v>303</v>
      </c>
      <c r="B611" t="s">
        <v>240</v>
      </c>
      <c r="C611" t="s">
        <v>265</v>
      </c>
      <c r="D611" t="s">
        <v>7671</v>
      </c>
      <c r="E611" t="s">
        <v>571</v>
      </c>
      <c r="F611" t="s">
        <v>7436</v>
      </c>
      <c r="G611" t="s">
        <v>7437</v>
      </c>
      <c r="H611">
        <v>44000</v>
      </c>
    </row>
    <row r="612" spans="1:8" x14ac:dyDescent="0.35">
      <c r="A612" t="s">
        <v>303</v>
      </c>
      <c r="B612" t="s">
        <v>240</v>
      </c>
      <c r="C612" t="s">
        <v>265</v>
      </c>
      <c r="D612" t="s">
        <v>7671</v>
      </c>
      <c r="E612" t="s">
        <v>571</v>
      </c>
      <c r="F612" t="s">
        <v>7438</v>
      </c>
      <c r="G612" t="s">
        <v>7439</v>
      </c>
      <c r="H612">
        <v>70000</v>
      </c>
    </row>
    <row r="613" spans="1:8" x14ac:dyDescent="0.35">
      <c r="A613" t="s">
        <v>303</v>
      </c>
      <c r="B613" t="s">
        <v>240</v>
      </c>
      <c r="C613" t="s">
        <v>269</v>
      </c>
      <c r="D613" t="s">
        <v>7672</v>
      </c>
      <c r="E613" t="s">
        <v>300</v>
      </c>
      <c r="F613" t="s">
        <v>7436</v>
      </c>
      <c r="G613" t="s">
        <v>7437</v>
      </c>
      <c r="H613">
        <v>28550</v>
      </c>
    </row>
    <row r="614" spans="1:8" x14ac:dyDescent="0.35">
      <c r="A614" t="s">
        <v>303</v>
      </c>
      <c r="B614" t="s">
        <v>240</v>
      </c>
      <c r="C614" t="s">
        <v>269</v>
      </c>
      <c r="D614" t="s">
        <v>7672</v>
      </c>
      <c r="E614" t="s">
        <v>300</v>
      </c>
      <c r="F614" t="s">
        <v>7438</v>
      </c>
      <c r="G614" t="s">
        <v>7439</v>
      </c>
      <c r="H614">
        <v>57000</v>
      </c>
    </row>
    <row r="615" spans="1:8" x14ac:dyDescent="0.35">
      <c r="A615" t="s">
        <v>303</v>
      </c>
      <c r="B615" t="s">
        <v>240</v>
      </c>
      <c r="C615" t="s">
        <v>269</v>
      </c>
      <c r="D615" t="s">
        <v>7672</v>
      </c>
      <c r="E615" t="s">
        <v>300</v>
      </c>
      <c r="F615" t="s">
        <v>7448</v>
      </c>
      <c r="G615" t="s">
        <v>7449</v>
      </c>
      <c r="H615">
        <v>20000</v>
      </c>
    </row>
    <row r="616" spans="1:8" x14ac:dyDescent="0.35">
      <c r="A616" t="s">
        <v>303</v>
      </c>
      <c r="B616" t="s">
        <v>240</v>
      </c>
      <c r="C616" t="s">
        <v>273</v>
      </c>
      <c r="D616" t="s">
        <v>7673</v>
      </c>
      <c r="E616" t="s">
        <v>254</v>
      </c>
      <c r="F616" t="s">
        <v>7435</v>
      </c>
      <c r="G616" t="s">
        <v>7142</v>
      </c>
      <c r="H616">
        <v>1000</v>
      </c>
    </row>
    <row r="617" spans="1:8" x14ac:dyDescent="0.35">
      <c r="A617" t="s">
        <v>303</v>
      </c>
      <c r="B617" t="s">
        <v>240</v>
      </c>
      <c r="C617" t="s">
        <v>273</v>
      </c>
      <c r="D617" t="s">
        <v>7673</v>
      </c>
      <c r="E617" t="s">
        <v>254</v>
      </c>
      <c r="F617" t="s">
        <v>7436</v>
      </c>
      <c r="G617" t="s">
        <v>7437</v>
      </c>
      <c r="H617">
        <v>31200</v>
      </c>
    </row>
    <row r="618" spans="1:8" x14ac:dyDescent="0.35">
      <c r="A618" t="s">
        <v>303</v>
      </c>
      <c r="B618" t="s">
        <v>240</v>
      </c>
      <c r="C618" t="s">
        <v>273</v>
      </c>
      <c r="D618" t="s">
        <v>7673</v>
      </c>
      <c r="E618" t="s">
        <v>254</v>
      </c>
      <c r="F618" t="s">
        <v>7438</v>
      </c>
      <c r="G618" t="s">
        <v>7439</v>
      </c>
      <c r="H618">
        <v>15000</v>
      </c>
    </row>
    <row r="619" spans="1:8" x14ac:dyDescent="0.35">
      <c r="A619" t="s">
        <v>303</v>
      </c>
      <c r="B619" t="s">
        <v>240</v>
      </c>
      <c r="C619" t="s">
        <v>273</v>
      </c>
      <c r="D619" t="s">
        <v>7673</v>
      </c>
      <c r="E619" t="s">
        <v>254</v>
      </c>
      <c r="F619" t="s">
        <v>7448</v>
      </c>
      <c r="G619" t="s">
        <v>7449</v>
      </c>
      <c r="H619">
        <v>1000</v>
      </c>
    </row>
    <row r="620" spans="1:8" x14ac:dyDescent="0.35">
      <c r="A620" t="s">
        <v>303</v>
      </c>
      <c r="B620" t="s">
        <v>240</v>
      </c>
      <c r="C620" t="s">
        <v>277</v>
      </c>
      <c r="D620" t="s">
        <v>7674</v>
      </c>
      <c r="E620" t="s">
        <v>311</v>
      </c>
      <c r="F620" t="s">
        <v>7436</v>
      </c>
      <c r="G620" t="s">
        <v>7437</v>
      </c>
      <c r="H620">
        <v>36640</v>
      </c>
    </row>
    <row r="621" spans="1:8" x14ac:dyDescent="0.35">
      <c r="A621" t="s">
        <v>303</v>
      </c>
      <c r="B621" t="s">
        <v>240</v>
      </c>
      <c r="C621" t="s">
        <v>277</v>
      </c>
      <c r="D621" t="s">
        <v>7674</v>
      </c>
      <c r="E621" t="s">
        <v>311</v>
      </c>
      <c r="F621" t="s">
        <v>7438</v>
      </c>
      <c r="G621" t="s">
        <v>7439</v>
      </c>
      <c r="H621">
        <v>110000</v>
      </c>
    </row>
    <row r="622" spans="1:8" x14ac:dyDescent="0.35">
      <c r="A622" t="s">
        <v>303</v>
      </c>
      <c r="B622" t="s">
        <v>240</v>
      </c>
      <c r="C622" t="s">
        <v>277</v>
      </c>
      <c r="D622" t="s">
        <v>7674</v>
      </c>
      <c r="E622" t="s">
        <v>311</v>
      </c>
      <c r="F622" t="s">
        <v>7442</v>
      </c>
      <c r="G622" t="s">
        <v>7443</v>
      </c>
      <c r="H622">
        <v>1200</v>
      </c>
    </row>
    <row r="623" spans="1:8" x14ac:dyDescent="0.35">
      <c r="A623" t="s">
        <v>303</v>
      </c>
      <c r="B623" t="s">
        <v>240</v>
      </c>
      <c r="C623" t="s">
        <v>281</v>
      </c>
      <c r="D623" t="s">
        <v>7675</v>
      </c>
      <c r="E623" t="s">
        <v>314</v>
      </c>
      <c r="F623" t="s">
        <v>7436</v>
      </c>
      <c r="G623" t="s">
        <v>7437</v>
      </c>
      <c r="H623">
        <v>16700</v>
      </c>
    </row>
    <row r="624" spans="1:8" x14ac:dyDescent="0.35">
      <c r="A624" t="s">
        <v>303</v>
      </c>
      <c r="B624" t="s">
        <v>240</v>
      </c>
      <c r="C624" t="s">
        <v>281</v>
      </c>
      <c r="D624" t="s">
        <v>7675</v>
      </c>
      <c r="E624" t="s">
        <v>314</v>
      </c>
      <c r="F624" t="s">
        <v>7438</v>
      </c>
      <c r="G624" t="s">
        <v>7439</v>
      </c>
      <c r="H624">
        <v>15000</v>
      </c>
    </row>
    <row r="625" spans="1:8" x14ac:dyDescent="0.35">
      <c r="A625" t="s">
        <v>303</v>
      </c>
      <c r="B625" t="s">
        <v>240</v>
      </c>
      <c r="C625" t="s">
        <v>281</v>
      </c>
      <c r="D625" t="s">
        <v>7675</v>
      </c>
      <c r="E625" t="s">
        <v>314</v>
      </c>
      <c r="F625" t="s">
        <v>7448</v>
      </c>
      <c r="G625" t="s">
        <v>7449</v>
      </c>
      <c r="H625">
        <v>14000</v>
      </c>
    </row>
    <row r="626" spans="1:8" x14ac:dyDescent="0.35">
      <c r="A626" t="s">
        <v>303</v>
      </c>
      <c r="B626" t="s">
        <v>240</v>
      </c>
      <c r="C626" t="s">
        <v>281</v>
      </c>
      <c r="D626" t="s">
        <v>7675</v>
      </c>
      <c r="E626" t="s">
        <v>314</v>
      </c>
      <c r="F626" t="s">
        <v>7442</v>
      </c>
      <c r="G626" t="s">
        <v>7443</v>
      </c>
      <c r="H626">
        <v>2400</v>
      </c>
    </row>
    <row r="627" spans="1:8" x14ac:dyDescent="0.35">
      <c r="A627" t="s">
        <v>303</v>
      </c>
      <c r="B627" t="s">
        <v>240</v>
      </c>
      <c r="C627" t="s">
        <v>285</v>
      </c>
      <c r="D627" t="s">
        <v>7676</v>
      </c>
      <c r="E627" t="s">
        <v>533</v>
      </c>
      <c r="F627" t="s">
        <v>7435</v>
      </c>
      <c r="G627" t="s">
        <v>7142</v>
      </c>
      <c r="H627">
        <v>0</v>
      </c>
    </row>
    <row r="628" spans="1:8" x14ac:dyDescent="0.35">
      <c r="A628" t="s">
        <v>303</v>
      </c>
      <c r="B628" t="s">
        <v>240</v>
      </c>
      <c r="C628" t="s">
        <v>285</v>
      </c>
      <c r="D628" t="s">
        <v>7676</v>
      </c>
      <c r="E628" t="s">
        <v>533</v>
      </c>
      <c r="F628" t="s">
        <v>7436</v>
      </c>
      <c r="G628" t="s">
        <v>7437</v>
      </c>
      <c r="H628">
        <v>100400</v>
      </c>
    </row>
    <row r="629" spans="1:8" x14ac:dyDescent="0.35">
      <c r="A629" t="s">
        <v>303</v>
      </c>
      <c r="B629" t="s">
        <v>240</v>
      </c>
      <c r="C629" t="s">
        <v>285</v>
      </c>
      <c r="D629" t="s">
        <v>7676</v>
      </c>
      <c r="E629" t="s">
        <v>533</v>
      </c>
      <c r="F629" t="s">
        <v>7438</v>
      </c>
      <c r="G629" t="s">
        <v>7439</v>
      </c>
      <c r="H629">
        <v>14000</v>
      </c>
    </row>
    <row r="630" spans="1:8" x14ac:dyDescent="0.35">
      <c r="A630" t="s">
        <v>303</v>
      </c>
      <c r="B630" t="s">
        <v>240</v>
      </c>
      <c r="C630" t="s">
        <v>285</v>
      </c>
      <c r="D630" t="s">
        <v>7676</v>
      </c>
      <c r="E630" t="s">
        <v>533</v>
      </c>
      <c r="F630" t="s">
        <v>7448</v>
      </c>
      <c r="G630" t="s">
        <v>7449</v>
      </c>
      <c r="H630">
        <v>35000</v>
      </c>
    </row>
    <row r="631" spans="1:8" x14ac:dyDescent="0.35">
      <c r="A631" t="s">
        <v>303</v>
      </c>
      <c r="B631" t="s">
        <v>240</v>
      </c>
      <c r="C631" t="s">
        <v>285</v>
      </c>
      <c r="D631" t="s">
        <v>7676</v>
      </c>
      <c r="E631" t="s">
        <v>533</v>
      </c>
      <c r="F631" t="s">
        <v>7442</v>
      </c>
      <c r="G631" t="s">
        <v>7443</v>
      </c>
      <c r="H631">
        <v>20000</v>
      </c>
    </row>
    <row r="632" spans="1:8" x14ac:dyDescent="0.35">
      <c r="A632" t="s">
        <v>306</v>
      </c>
      <c r="B632" t="s">
        <v>240</v>
      </c>
      <c r="C632" t="s">
        <v>241</v>
      </c>
      <c r="D632" t="s">
        <v>7677</v>
      </c>
      <c r="E632" t="s">
        <v>572</v>
      </c>
      <c r="F632" t="s">
        <v>7436</v>
      </c>
      <c r="G632" t="s">
        <v>7437</v>
      </c>
      <c r="H632">
        <v>675330</v>
      </c>
    </row>
    <row r="633" spans="1:8" x14ac:dyDescent="0.35">
      <c r="A633" t="s">
        <v>306</v>
      </c>
      <c r="B633" t="s">
        <v>240</v>
      </c>
      <c r="C633" t="s">
        <v>241</v>
      </c>
      <c r="D633" t="s">
        <v>7677</v>
      </c>
      <c r="E633" t="s">
        <v>572</v>
      </c>
      <c r="F633" t="s">
        <v>7438</v>
      </c>
      <c r="G633" t="s">
        <v>7439</v>
      </c>
      <c r="H633">
        <v>1367175</v>
      </c>
    </row>
    <row r="634" spans="1:8" x14ac:dyDescent="0.35">
      <c r="A634" t="s">
        <v>306</v>
      </c>
      <c r="B634" t="s">
        <v>240</v>
      </c>
      <c r="C634" t="s">
        <v>241</v>
      </c>
      <c r="D634" t="s">
        <v>7677</v>
      </c>
      <c r="E634" t="s">
        <v>572</v>
      </c>
      <c r="F634" t="s">
        <v>7448</v>
      </c>
      <c r="G634" t="s">
        <v>7449</v>
      </c>
      <c r="H634">
        <v>210000</v>
      </c>
    </row>
    <row r="635" spans="1:8" x14ac:dyDescent="0.35">
      <c r="A635" t="s">
        <v>306</v>
      </c>
      <c r="B635" t="s">
        <v>240</v>
      </c>
      <c r="C635" t="s">
        <v>241</v>
      </c>
      <c r="D635" t="s">
        <v>7677</v>
      </c>
      <c r="E635" t="s">
        <v>572</v>
      </c>
      <c r="F635" t="s">
        <v>7442</v>
      </c>
      <c r="G635" t="s">
        <v>7443</v>
      </c>
      <c r="H635">
        <v>6000</v>
      </c>
    </row>
    <row r="636" spans="1:8" x14ac:dyDescent="0.35">
      <c r="A636" t="s">
        <v>306</v>
      </c>
      <c r="B636" t="s">
        <v>240</v>
      </c>
      <c r="C636" t="s">
        <v>245</v>
      </c>
      <c r="D636" t="s">
        <v>7678</v>
      </c>
      <c r="E636" t="s">
        <v>573</v>
      </c>
      <c r="F636" t="s">
        <v>7435</v>
      </c>
      <c r="G636" t="s">
        <v>7142</v>
      </c>
      <c r="H636">
        <v>100000</v>
      </c>
    </row>
    <row r="637" spans="1:8" x14ac:dyDescent="0.35">
      <c r="A637" t="s">
        <v>306</v>
      </c>
      <c r="B637" t="s">
        <v>240</v>
      </c>
      <c r="C637" t="s">
        <v>245</v>
      </c>
      <c r="D637" t="s">
        <v>7678</v>
      </c>
      <c r="E637" t="s">
        <v>573</v>
      </c>
      <c r="F637" t="s">
        <v>7436</v>
      </c>
      <c r="G637" t="s">
        <v>7437</v>
      </c>
      <c r="H637">
        <v>95000</v>
      </c>
    </row>
    <row r="638" spans="1:8" x14ac:dyDescent="0.35">
      <c r="A638" t="s">
        <v>306</v>
      </c>
      <c r="B638" t="s">
        <v>240</v>
      </c>
      <c r="C638" t="s">
        <v>245</v>
      </c>
      <c r="D638" t="s">
        <v>7678</v>
      </c>
      <c r="E638" t="s">
        <v>573</v>
      </c>
      <c r="F638" t="s">
        <v>7438</v>
      </c>
      <c r="G638" t="s">
        <v>7439</v>
      </c>
      <c r="H638">
        <v>158000</v>
      </c>
    </row>
    <row r="639" spans="1:8" x14ac:dyDescent="0.35">
      <c r="A639" t="s">
        <v>306</v>
      </c>
      <c r="B639" t="s">
        <v>240</v>
      </c>
      <c r="C639" t="s">
        <v>245</v>
      </c>
      <c r="D639" t="s">
        <v>7678</v>
      </c>
      <c r="E639" t="s">
        <v>573</v>
      </c>
      <c r="F639" t="s">
        <v>7448</v>
      </c>
      <c r="G639" t="s">
        <v>7449</v>
      </c>
      <c r="H639">
        <v>100000</v>
      </c>
    </row>
    <row r="640" spans="1:8" x14ac:dyDescent="0.35">
      <c r="A640" t="s">
        <v>306</v>
      </c>
      <c r="B640" t="s">
        <v>240</v>
      </c>
      <c r="C640" t="s">
        <v>245</v>
      </c>
      <c r="D640" t="s">
        <v>7678</v>
      </c>
      <c r="E640" t="s">
        <v>573</v>
      </c>
      <c r="F640" t="s">
        <v>7442</v>
      </c>
      <c r="G640" t="s">
        <v>7443</v>
      </c>
      <c r="H640">
        <v>5000</v>
      </c>
    </row>
    <row r="641" spans="1:8" x14ac:dyDescent="0.35">
      <c r="A641" t="s">
        <v>306</v>
      </c>
      <c r="B641" t="s">
        <v>240</v>
      </c>
      <c r="C641" t="s">
        <v>249</v>
      </c>
      <c r="D641" t="s">
        <v>7679</v>
      </c>
      <c r="E641" t="s">
        <v>574</v>
      </c>
      <c r="F641" t="s">
        <v>7435</v>
      </c>
      <c r="G641" t="s">
        <v>7142</v>
      </c>
      <c r="H641">
        <v>160709</v>
      </c>
    </row>
    <row r="642" spans="1:8" x14ac:dyDescent="0.35">
      <c r="A642" t="s">
        <v>306</v>
      </c>
      <c r="B642" t="s">
        <v>240</v>
      </c>
      <c r="C642" t="s">
        <v>249</v>
      </c>
      <c r="D642" t="s">
        <v>7679</v>
      </c>
      <c r="E642" t="s">
        <v>574</v>
      </c>
      <c r="F642" t="s">
        <v>7436</v>
      </c>
      <c r="G642" t="s">
        <v>7437</v>
      </c>
      <c r="H642">
        <v>2831895</v>
      </c>
    </row>
    <row r="643" spans="1:8" x14ac:dyDescent="0.35">
      <c r="A643" t="s">
        <v>306</v>
      </c>
      <c r="B643" t="s">
        <v>240</v>
      </c>
      <c r="C643" t="s">
        <v>249</v>
      </c>
      <c r="D643" t="s">
        <v>7679</v>
      </c>
      <c r="E643" t="s">
        <v>574</v>
      </c>
      <c r="F643" t="s">
        <v>7518</v>
      </c>
      <c r="G643" t="s">
        <v>7366</v>
      </c>
      <c r="H643">
        <v>2892200</v>
      </c>
    </row>
    <row r="644" spans="1:8" x14ac:dyDescent="0.35">
      <c r="A644" t="s">
        <v>306</v>
      </c>
      <c r="B644" t="s">
        <v>240</v>
      </c>
      <c r="C644" t="s">
        <v>249</v>
      </c>
      <c r="D644" t="s">
        <v>7679</v>
      </c>
      <c r="E644" t="s">
        <v>574</v>
      </c>
      <c r="F644" t="s">
        <v>7680</v>
      </c>
      <c r="G644" t="s">
        <v>7356</v>
      </c>
      <c r="H644">
        <v>142000</v>
      </c>
    </row>
    <row r="645" spans="1:8" x14ac:dyDescent="0.35">
      <c r="A645" t="s">
        <v>306</v>
      </c>
      <c r="B645" t="s">
        <v>240</v>
      </c>
      <c r="C645" t="s">
        <v>249</v>
      </c>
      <c r="D645" t="s">
        <v>7679</v>
      </c>
      <c r="E645" t="s">
        <v>574</v>
      </c>
      <c r="F645" t="s">
        <v>7448</v>
      </c>
      <c r="G645" t="s">
        <v>7449</v>
      </c>
      <c r="H645">
        <v>227000</v>
      </c>
    </row>
    <row r="646" spans="1:8" x14ac:dyDescent="0.35">
      <c r="A646" t="s">
        <v>306</v>
      </c>
      <c r="B646" t="s">
        <v>240</v>
      </c>
      <c r="C646" t="s">
        <v>249</v>
      </c>
      <c r="D646" t="s">
        <v>7679</v>
      </c>
      <c r="E646" t="s">
        <v>574</v>
      </c>
      <c r="F646" t="s">
        <v>7442</v>
      </c>
      <c r="G646" t="s">
        <v>7443</v>
      </c>
      <c r="H646">
        <v>2775</v>
      </c>
    </row>
    <row r="647" spans="1:8" x14ac:dyDescent="0.35">
      <c r="A647" t="s">
        <v>306</v>
      </c>
      <c r="B647" t="s">
        <v>240</v>
      </c>
      <c r="C647" t="s">
        <v>253</v>
      </c>
      <c r="D647" t="s">
        <v>7681</v>
      </c>
      <c r="E647" t="s">
        <v>431</v>
      </c>
      <c r="F647" t="s">
        <v>7435</v>
      </c>
      <c r="G647" t="s">
        <v>7142</v>
      </c>
      <c r="H647">
        <v>203248</v>
      </c>
    </row>
    <row r="648" spans="1:8" x14ac:dyDescent="0.35">
      <c r="A648" t="s">
        <v>306</v>
      </c>
      <c r="B648" t="s">
        <v>240</v>
      </c>
      <c r="C648" t="s">
        <v>253</v>
      </c>
      <c r="D648" t="s">
        <v>7681</v>
      </c>
      <c r="E648" t="s">
        <v>431</v>
      </c>
      <c r="F648" t="s">
        <v>7436</v>
      </c>
      <c r="G648" t="s">
        <v>7437</v>
      </c>
      <c r="H648">
        <v>140934</v>
      </c>
    </row>
    <row r="649" spans="1:8" x14ac:dyDescent="0.35">
      <c r="A649" t="s">
        <v>306</v>
      </c>
      <c r="B649" t="s">
        <v>240</v>
      </c>
      <c r="C649" t="s">
        <v>253</v>
      </c>
      <c r="D649" t="s">
        <v>7681</v>
      </c>
      <c r="E649" t="s">
        <v>431</v>
      </c>
      <c r="F649" t="s">
        <v>7442</v>
      </c>
      <c r="G649" t="s">
        <v>7443</v>
      </c>
      <c r="H649">
        <v>11648</v>
      </c>
    </row>
    <row r="650" spans="1:8" x14ac:dyDescent="0.35">
      <c r="A650" t="s">
        <v>306</v>
      </c>
      <c r="B650" t="s">
        <v>240</v>
      </c>
      <c r="C650" t="s">
        <v>253</v>
      </c>
      <c r="D650" t="s">
        <v>7681</v>
      </c>
      <c r="E650" t="s">
        <v>431</v>
      </c>
      <c r="F650" t="s">
        <v>7494</v>
      </c>
      <c r="G650" t="s">
        <v>7495</v>
      </c>
      <c r="H650">
        <v>588500</v>
      </c>
    </row>
    <row r="651" spans="1:8" x14ac:dyDescent="0.35">
      <c r="A651" t="s">
        <v>306</v>
      </c>
      <c r="B651" t="s">
        <v>240</v>
      </c>
      <c r="C651" t="s">
        <v>253</v>
      </c>
      <c r="D651" t="s">
        <v>7681</v>
      </c>
      <c r="E651" t="s">
        <v>431</v>
      </c>
      <c r="F651" t="s">
        <v>7496</v>
      </c>
      <c r="G651" t="s">
        <v>7497</v>
      </c>
      <c r="H651">
        <v>245000</v>
      </c>
    </row>
    <row r="652" spans="1:8" x14ac:dyDescent="0.35">
      <c r="A652" t="s">
        <v>306</v>
      </c>
      <c r="B652" t="s">
        <v>240</v>
      </c>
      <c r="C652" t="s">
        <v>257</v>
      </c>
      <c r="D652" t="s">
        <v>7682</v>
      </c>
      <c r="E652" t="s">
        <v>553</v>
      </c>
      <c r="F652" t="s">
        <v>7435</v>
      </c>
      <c r="G652" t="s">
        <v>7142</v>
      </c>
      <c r="H652">
        <v>534258</v>
      </c>
    </row>
    <row r="653" spans="1:8" x14ac:dyDescent="0.35">
      <c r="A653" t="s">
        <v>306</v>
      </c>
      <c r="B653" t="s">
        <v>240</v>
      </c>
      <c r="C653" t="s">
        <v>257</v>
      </c>
      <c r="D653" t="s">
        <v>7682</v>
      </c>
      <c r="E653" t="s">
        <v>553</v>
      </c>
      <c r="F653" t="s">
        <v>7436</v>
      </c>
      <c r="G653" t="s">
        <v>7437</v>
      </c>
      <c r="H653">
        <v>3869221</v>
      </c>
    </row>
    <row r="654" spans="1:8" x14ac:dyDescent="0.35">
      <c r="A654" t="s">
        <v>306</v>
      </c>
      <c r="B654" t="s">
        <v>240</v>
      </c>
      <c r="C654" t="s">
        <v>257</v>
      </c>
      <c r="D654" t="s">
        <v>7682</v>
      </c>
      <c r="E654" t="s">
        <v>553</v>
      </c>
      <c r="F654" t="s">
        <v>7438</v>
      </c>
      <c r="G654" t="s">
        <v>7439</v>
      </c>
      <c r="H654">
        <v>966723</v>
      </c>
    </row>
    <row r="655" spans="1:8" x14ac:dyDescent="0.35">
      <c r="A655" t="s">
        <v>306</v>
      </c>
      <c r="B655" t="s">
        <v>240</v>
      </c>
      <c r="C655" t="s">
        <v>257</v>
      </c>
      <c r="D655" t="s">
        <v>7682</v>
      </c>
      <c r="E655" t="s">
        <v>553</v>
      </c>
      <c r="F655" t="s">
        <v>7448</v>
      </c>
      <c r="G655" t="s">
        <v>7449</v>
      </c>
      <c r="H655">
        <v>350000</v>
      </c>
    </row>
    <row r="656" spans="1:8" x14ac:dyDescent="0.35">
      <c r="A656" t="s">
        <v>306</v>
      </c>
      <c r="B656" t="s">
        <v>240</v>
      </c>
      <c r="C656" t="s">
        <v>261</v>
      </c>
      <c r="D656" t="s">
        <v>7683</v>
      </c>
      <c r="E656" t="s">
        <v>575</v>
      </c>
      <c r="F656" t="s">
        <v>7435</v>
      </c>
      <c r="G656" t="s">
        <v>7142</v>
      </c>
      <c r="H656">
        <v>52519</v>
      </c>
    </row>
    <row r="657" spans="1:8" x14ac:dyDescent="0.35">
      <c r="A657" t="s">
        <v>306</v>
      </c>
      <c r="B657" t="s">
        <v>240</v>
      </c>
      <c r="C657" t="s">
        <v>261</v>
      </c>
      <c r="D657" t="s">
        <v>7683</v>
      </c>
      <c r="E657" t="s">
        <v>575</v>
      </c>
      <c r="F657" t="s">
        <v>7436</v>
      </c>
      <c r="G657" t="s">
        <v>7437</v>
      </c>
      <c r="H657">
        <v>430350</v>
      </c>
    </row>
    <row r="658" spans="1:8" x14ac:dyDescent="0.35">
      <c r="A658" t="s">
        <v>306</v>
      </c>
      <c r="B658" t="s">
        <v>240</v>
      </c>
      <c r="C658" t="s">
        <v>261</v>
      </c>
      <c r="D658" t="s">
        <v>7683</v>
      </c>
      <c r="E658" t="s">
        <v>575</v>
      </c>
      <c r="F658" t="s">
        <v>7438</v>
      </c>
      <c r="G658" t="s">
        <v>7439</v>
      </c>
      <c r="H658">
        <v>500000</v>
      </c>
    </row>
    <row r="659" spans="1:8" x14ac:dyDescent="0.35">
      <c r="A659" t="s">
        <v>306</v>
      </c>
      <c r="B659" t="s">
        <v>240</v>
      </c>
      <c r="C659" t="s">
        <v>261</v>
      </c>
      <c r="D659" t="s">
        <v>7683</v>
      </c>
      <c r="E659" t="s">
        <v>575</v>
      </c>
      <c r="F659" t="s">
        <v>7448</v>
      </c>
      <c r="G659" t="s">
        <v>7449</v>
      </c>
      <c r="H659">
        <v>200000</v>
      </c>
    </row>
    <row r="660" spans="1:8" x14ac:dyDescent="0.35">
      <c r="A660" t="s">
        <v>306</v>
      </c>
      <c r="B660" t="s">
        <v>240</v>
      </c>
      <c r="C660" t="s">
        <v>261</v>
      </c>
      <c r="D660" t="s">
        <v>7683</v>
      </c>
      <c r="E660" t="s">
        <v>575</v>
      </c>
      <c r="F660" t="s">
        <v>7442</v>
      </c>
      <c r="G660" t="s">
        <v>7443</v>
      </c>
      <c r="H660">
        <v>15000</v>
      </c>
    </row>
    <row r="661" spans="1:8" x14ac:dyDescent="0.35">
      <c r="A661" t="s">
        <v>306</v>
      </c>
      <c r="B661" t="s">
        <v>240</v>
      </c>
      <c r="C661" t="s">
        <v>265</v>
      </c>
      <c r="D661" t="s">
        <v>7684</v>
      </c>
      <c r="E661" t="s">
        <v>369</v>
      </c>
      <c r="F661" t="s">
        <v>7436</v>
      </c>
      <c r="G661" t="s">
        <v>7437</v>
      </c>
      <c r="H661">
        <v>213502</v>
      </c>
    </row>
    <row r="662" spans="1:8" x14ac:dyDescent="0.35">
      <c r="A662" t="s">
        <v>306</v>
      </c>
      <c r="B662" t="s">
        <v>240</v>
      </c>
      <c r="C662" t="s">
        <v>265</v>
      </c>
      <c r="D662" t="s">
        <v>7684</v>
      </c>
      <c r="E662" t="s">
        <v>369</v>
      </c>
      <c r="F662" t="s">
        <v>7518</v>
      </c>
      <c r="G662" t="s">
        <v>7366</v>
      </c>
      <c r="H662">
        <v>235000</v>
      </c>
    </row>
    <row r="663" spans="1:8" x14ac:dyDescent="0.35">
      <c r="A663" t="s">
        <v>306</v>
      </c>
      <c r="B663" t="s">
        <v>240</v>
      </c>
      <c r="C663" t="s">
        <v>265</v>
      </c>
      <c r="D663" t="s">
        <v>7684</v>
      </c>
      <c r="E663" t="s">
        <v>369</v>
      </c>
      <c r="F663" t="s">
        <v>7680</v>
      </c>
      <c r="G663" t="s">
        <v>7356</v>
      </c>
      <c r="H663">
        <v>25000</v>
      </c>
    </row>
    <row r="664" spans="1:8" x14ac:dyDescent="0.35">
      <c r="A664" t="s">
        <v>306</v>
      </c>
      <c r="B664" t="s">
        <v>240</v>
      </c>
      <c r="C664" t="s">
        <v>265</v>
      </c>
      <c r="D664" t="s">
        <v>7684</v>
      </c>
      <c r="E664" t="s">
        <v>369</v>
      </c>
      <c r="F664" t="s">
        <v>7448</v>
      </c>
      <c r="G664" t="s">
        <v>7449</v>
      </c>
      <c r="H664">
        <v>105000</v>
      </c>
    </row>
    <row r="665" spans="1:8" x14ac:dyDescent="0.35">
      <c r="A665" t="s">
        <v>306</v>
      </c>
      <c r="B665" t="s">
        <v>240</v>
      </c>
      <c r="C665" t="s">
        <v>269</v>
      </c>
      <c r="D665" t="s">
        <v>7685</v>
      </c>
      <c r="E665" t="s">
        <v>300</v>
      </c>
      <c r="F665" t="s">
        <v>7436</v>
      </c>
      <c r="G665" t="s">
        <v>7437</v>
      </c>
      <c r="H665">
        <v>577644</v>
      </c>
    </row>
    <row r="666" spans="1:8" x14ac:dyDescent="0.35">
      <c r="A666" t="s">
        <v>306</v>
      </c>
      <c r="B666" t="s">
        <v>240</v>
      </c>
      <c r="C666" t="s">
        <v>269</v>
      </c>
      <c r="D666" t="s">
        <v>7685</v>
      </c>
      <c r="E666" t="s">
        <v>300</v>
      </c>
      <c r="F666" t="s">
        <v>7438</v>
      </c>
      <c r="G666" t="s">
        <v>7439</v>
      </c>
      <c r="H666">
        <v>300989</v>
      </c>
    </row>
    <row r="667" spans="1:8" x14ac:dyDescent="0.35">
      <c r="A667" t="s">
        <v>306</v>
      </c>
      <c r="B667" t="s">
        <v>240</v>
      </c>
      <c r="C667" t="s">
        <v>269</v>
      </c>
      <c r="D667" t="s">
        <v>7685</v>
      </c>
      <c r="E667" t="s">
        <v>300</v>
      </c>
      <c r="F667" t="s">
        <v>7448</v>
      </c>
      <c r="G667" t="s">
        <v>7449</v>
      </c>
      <c r="H667">
        <v>91367</v>
      </c>
    </row>
    <row r="668" spans="1:8" x14ac:dyDescent="0.35">
      <c r="A668" t="s">
        <v>306</v>
      </c>
      <c r="B668" t="s">
        <v>240</v>
      </c>
      <c r="C668" t="s">
        <v>273</v>
      </c>
      <c r="D668" t="s">
        <v>7686</v>
      </c>
      <c r="E668" t="s">
        <v>254</v>
      </c>
      <c r="F668" t="s">
        <v>7435</v>
      </c>
      <c r="G668" t="s">
        <v>7142</v>
      </c>
      <c r="H668">
        <v>24313</v>
      </c>
    </row>
    <row r="669" spans="1:8" x14ac:dyDescent="0.35">
      <c r="A669" t="s">
        <v>306</v>
      </c>
      <c r="B669" t="s">
        <v>240</v>
      </c>
      <c r="C669" t="s">
        <v>273</v>
      </c>
      <c r="D669" t="s">
        <v>7686</v>
      </c>
      <c r="E669" t="s">
        <v>254</v>
      </c>
      <c r="F669" t="s">
        <v>7436</v>
      </c>
      <c r="G669" t="s">
        <v>7437</v>
      </c>
      <c r="H669">
        <v>1184450</v>
      </c>
    </row>
    <row r="670" spans="1:8" x14ac:dyDescent="0.35">
      <c r="A670" t="s">
        <v>306</v>
      </c>
      <c r="B670" t="s">
        <v>240</v>
      </c>
      <c r="C670" t="s">
        <v>273</v>
      </c>
      <c r="D670" t="s">
        <v>7686</v>
      </c>
      <c r="E670" t="s">
        <v>254</v>
      </c>
      <c r="F670" t="s">
        <v>7518</v>
      </c>
      <c r="G670" t="s">
        <v>7366</v>
      </c>
      <c r="H670">
        <v>543550</v>
      </c>
    </row>
    <row r="671" spans="1:8" x14ac:dyDescent="0.35">
      <c r="A671" t="s">
        <v>306</v>
      </c>
      <c r="B671" t="s">
        <v>240</v>
      </c>
      <c r="C671" t="s">
        <v>273</v>
      </c>
      <c r="D671" t="s">
        <v>7686</v>
      </c>
      <c r="E671" t="s">
        <v>254</v>
      </c>
      <c r="F671" t="s">
        <v>7680</v>
      </c>
      <c r="G671" t="s">
        <v>7356</v>
      </c>
      <c r="H671">
        <v>354000</v>
      </c>
    </row>
    <row r="672" spans="1:8" x14ac:dyDescent="0.35">
      <c r="A672" t="s">
        <v>306</v>
      </c>
      <c r="B672" t="s">
        <v>240</v>
      </c>
      <c r="C672" t="s">
        <v>273</v>
      </c>
      <c r="D672" t="s">
        <v>7686</v>
      </c>
      <c r="E672" t="s">
        <v>254</v>
      </c>
      <c r="F672" t="s">
        <v>7448</v>
      </c>
      <c r="G672" t="s">
        <v>7449</v>
      </c>
      <c r="H672">
        <v>300000</v>
      </c>
    </row>
    <row r="673" spans="1:8" x14ac:dyDescent="0.35">
      <c r="A673" t="s">
        <v>306</v>
      </c>
      <c r="B673" t="s">
        <v>240</v>
      </c>
      <c r="C673" t="s">
        <v>273</v>
      </c>
      <c r="D673" t="s">
        <v>7686</v>
      </c>
      <c r="E673" t="s">
        <v>254</v>
      </c>
      <c r="F673" t="s">
        <v>7442</v>
      </c>
      <c r="G673" t="s">
        <v>7443</v>
      </c>
      <c r="H673">
        <v>7900</v>
      </c>
    </row>
    <row r="674" spans="1:8" x14ac:dyDescent="0.35">
      <c r="A674" t="s">
        <v>306</v>
      </c>
      <c r="B674" t="s">
        <v>240</v>
      </c>
      <c r="C674" t="s">
        <v>277</v>
      </c>
      <c r="D674" t="s">
        <v>7687</v>
      </c>
      <c r="E674" t="s">
        <v>576</v>
      </c>
      <c r="F674" t="s">
        <v>7435</v>
      </c>
      <c r="G674" t="s">
        <v>7142</v>
      </c>
      <c r="H674">
        <v>4414</v>
      </c>
    </row>
    <row r="675" spans="1:8" x14ac:dyDescent="0.35">
      <c r="A675" t="s">
        <v>306</v>
      </c>
      <c r="B675" t="s">
        <v>240</v>
      </c>
      <c r="C675" t="s">
        <v>277</v>
      </c>
      <c r="D675" t="s">
        <v>7687</v>
      </c>
      <c r="E675" t="s">
        <v>576</v>
      </c>
      <c r="F675" t="s">
        <v>7436</v>
      </c>
      <c r="G675" t="s">
        <v>7437</v>
      </c>
      <c r="H675">
        <v>168837</v>
      </c>
    </row>
    <row r="676" spans="1:8" x14ac:dyDescent="0.35">
      <c r="A676" t="s">
        <v>306</v>
      </c>
      <c r="B676" t="s">
        <v>240</v>
      </c>
      <c r="C676" t="s">
        <v>277</v>
      </c>
      <c r="D676" t="s">
        <v>7687</v>
      </c>
      <c r="E676" t="s">
        <v>576</v>
      </c>
      <c r="F676" t="s">
        <v>7438</v>
      </c>
      <c r="G676" t="s">
        <v>7439</v>
      </c>
      <c r="H676">
        <v>22646</v>
      </c>
    </row>
    <row r="677" spans="1:8" x14ac:dyDescent="0.35">
      <c r="A677" t="s">
        <v>306</v>
      </c>
      <c r="B677" t="s">
        <v>240</v>
      </c>
      <c r="C677" t="s">
        <v>277</v>
      </c>
      <c r="D677" t="s">
        <v>7687</v>
      </c>
      <c r="E677" t="s">
        <v>576</v>
      </c>
      <c r="F677" t="s">
        <v>7442</v>
      </c>
      <c r="G677" t="s">
        <v>7443</v>
      </c>
      <c r="H677">
        <v>1600</v>
      </c>
    </row>
    <row r="678" spans="1:8" x14ac:dyDescent="0.35">
      <c r="A678" t="s">
        <v>306</v>
      </c>
      <c r="B678" t="s">
        <v>240</v>
      </c>
      <c r="C678" t="s">
        <v>281</v>
      </c>
      <c r="D678" t="s">
        <v>7688</v>
      </c>
      <c r="E678" t="s">
        <v>577</v>
      </c>
      <c r="F678" t="s">
        <v>7435</v>
      </c>
      <c r="G678" t="s">
        <v>7142</v>
      </c>
      <c r="H678">
        <v>3000000</v>
      </c>
    </row>
    <row r="679" spans="1:8" x14ac:dyDescent="0.35">
      <c r="A679" t="s">
        <v>306</v>
      </c>
      <c r="B679" t="s">
        <v>240</v>
      </c>
      <c r="C679" t="s">
        <v>281</v>
      </c>
      <c r="D679" t="s">
        <v>7688</v>
      </c>
      <c r="E679" t="s">
        <v>577</v>
      </c>
      <c r="F679" t="s">
        <v>7436</v>
      </c>
      <c r="G679" t="s">
        <v>7437</v>
      </c>
      <c r="H679">
        <v>5623621</v>
      </c>
    </row>
    <row r="680" spans="1:8" x14ac:dyDescent="0.35">
      <c r="A680" t="s">
        <v>306</v>
      </c>
      <c r="B680" t="s">
        <v>240</v>
      </c>
      <c r="C680" t="s">
        <v>281</v>
      </c>
      <c r="D680" t="s">
        <v>7688</v>
      </c>
      <c r="E680" t="s">
        <v>577</v>
      </c>
      <c r="F680" t="s">
        <v>7438</v>
      </c>
      <c r="G680" t="s">
        <v>7439</v>
      </c>
      <c r="H680">
        <v>809000</v>
      </c>
    </row>
    <row r="681" spans="1:8" x14ac:dyDescent="0.35">
      <c r="A681" t="s">
        <v>306</v>
      </c>
      <c r="B681" t="s">
        <v>240</v>
      </c>
      <c r="C681" t="s">
        <v>281</v>
      </c>
      <c r="D681" t="s">
        <v>7688</v>
      </c>
      <c r="E681" t="s">
        <v>577</v>
      </c>
      <c r="F681" t="s">
        <v>7448</v>
      </c>
      <c r="G681" t="s">
        <v>7449</v>
      </c>
      <c r="H681">
        <v>450000</v>
      </c>
    </row>
    <row r="682" spans="1:8" x14ac:dyDescent="0.35">
      <c r="A682" t="s">
        <v>306</v>
      </c>
      <c r="B682" t="s">
        <v>240</v>
      </c>
      <c r="C682" t="s">
        <v>281</v>
      </c>
      <c r="D682" t="s">
        <v>7688</v>
      </c>
      <c r="E682" t="s">
        <v>577</v>
      </c>
      <c r="F682" t="s">
        <v>7442</v>
      </c>
      <c r="G682" t="s">
        <v>7443</v>
      </c>
      <c r="H682">
        <v>24000</v>
      </c>
    </row>
    <row r="683" spans="1:8" x14ac:dyDescent="0.35">
      <c r="A683" t="s">
        <v>306</v>
      </c>
      <c r="B683" t="s">
        <v>240</v>
      </c>
      <c r="C683" t="s">
        <v>285</v>
      </c>
      <c r="D683" t="s">
        <v>7689</v>
      </c>
      <c r="E683" t="s">
        <v>578</v>
      </c>
      <c r="F683" t="s">
        <v>7435</v>
      </c>
      <c r="G683" t="s">
        <v>7142</v>
      </c>
      <c r="H683">
        <v>1500</v>
      </c>
    </row>
    <row r="684" spans="1:8" x14ac:dyDescent="0.35">
      <c r="A684" t="s">
        <v>306</v>
      </c>
      <c r="B684" t="s">
        <v>240</v>
      </c>
      <c r="C684" t="s">
        <v>285</v>
      </c>
      <c r="D684" t="s">
        <v>7689</v>
      </c>
      <c r="E684" t="s">
        <v>578</v>
      </c>
      <c r="F684" t="s">
        <v>7436</v>
      </c>
      <c r="G684" t="s">
        <v>7437</v>
      </c>
      <c r="H684">
        <v>48600</v>
      </c>
    </row>
    <row r="685" spans="1:8" x14ac:dyDescent="0.35">
      <c r="A685" t="s">
        <v>306</v>
      </c>
      <c r="B685" t="s">
        <v>240</v>
      </c>
      <c r="C685" t="s">
        <v>285</v>
      </c>
      <c r="D685" t="s">
        <v>7689</v>
      </c>
      <c r="E685" t="s">
        <v>578</v>
      </c>
      <c r="F685" t="s">
        <v>7518</v>
      </c>
      <c r="G685" t="s">
        <v>7366</v>
      </c>
      <c r="H685">
        <v>70000</v>
      </c>
    </row>
    <row r="686" spans="1:8" x14ac:dyDescent="0.35">
      <c r="A686" t="s">
        <v>306</v>
      </c>
      <c r="B686" t="s">
        <v>240</v>
      </c>
      <c r="C686" t="s">
        <v>285</v>
      </c>
      <c r="D686" t="s">
        <v>7689</v>
      </c>
      <c r="E686" t="s">
        <v>578</v>
      </c>
      <c r="F686" t="s">
        <v>7680</v>
      </c>
      <c r="G686" t="s">
        <v>7356</v>
      </c>
      <c r="H686">
        <v>70000</v>
      </c>
    </row>
    <row r="687" spans="1:8" x14ac:dyDescent="0.35">
      <c r="A687" t="s">
        <v>306</v>
      </c>
      <c r="B687" t="s">
        <v>240</v>
      </c>
      <c r="C687" t="s">
        <v>285</v>
      </c>
      <c r="D687" t="s">
        <v>7689</v>
      </c>
      <c r="E687" t="s">
        <v>578</v>
      </c>
      <c r="F687" t="s">
        <v>7582</v>
      </c>
      <c r="G687" t="s">
        <v>7583</v>
      </c>
      <c r="H687">
        <v>5100</v>
      </c>
    </row>
    <row r="688" spans="1:8" x14ac:dyDescent="0.35">
      <c r="A688" t="s">
        <v>306</v>
      </c>
      <c r="B688" t="s">
        <v>240</v>
      </c>
      <c r="C688" t="s">
        <v>285</v>
      </c>
      <c r="D688" t="s">
        <v>7689</v>
      </c>
      <c r="E688" t="s">
        <v>578</v>
      </c>
      <c r="F688" t="s">
        <v>7445</v>
      </c>
      <c r="G688" t="s">
        <v>7446</v>
      </c>
      <c r="H688">
        <v>15000</v>
      </c>
    </row>
    <row r="689" spans="1:8" x14ac:dyDescent="0.35">
      <c r="A689" t="s">
        <v>306</v>
      </c>
      <c r="B689" t="s">
        <v>240</v>
      </c>
      <c r="C689" t="s">
        <v>323</v>
      </c>
      <c r="D689" t="s">
        <v>7690</v>
      </c>
      <c r="E689" t="s">
        <v>579</v>
      </c>
      <c r="F689" t="s">
        <v>7435</v>
      </c>
      <c r="G689" t="s">
        <v>7142</v>
      </c>
      <c r="H689">
        <v>0</v>
      </c>
    </row>
    <row r="690" spans="1:8" x14ac:dyDescent="0.35">
      <c r="A690" t="s">
        <v>306</v>
      </c>
      <c r="B690" t="s">
        <v>240</v>
      </c>
      <c r="C690" t="s">
        <v>323</v>
      </c>
      <c r="D690" t="s">
        <v>7690</v>
      </c>
      <c r="E690" t="s">
        <v>579</v>
      </c>
      <c r="F690" t="s">
        <v>7436</v>
      </c>
      <c r="G690" t="s">
        <v>7437</v>
      </c>
      <c r="H690">
        <v>1275050</v>
      </c>
    </row>
    <row r="691" spans="1:8" x14ac:dyDescent="0.35">
      <c r="A691" t="s">
        <v>306</v>
      </c>
      <c r="B691" t="s">
        <v>240</v>
      </c>
      <c r="C691" t="s">
        <v>323</v>
      </c>
      <c r="D691" t="s">
        <v>7690</v>
      </c>
      <c r="E691" t="s">
        <v>579</v>
      </c>
      <c r="F691" t="s">
        <v>7438</v>
      </c>
      <c r="G691" t="s">
        <v>7439</v>
      </c>
      <c r="H691">
        <v>1444598</v>
      </c>
    </row>
    <row r="692" spans="1:8" x14ac:dyDescent="0.35">
      <c r="A692" t="s">
        <v>306</v>
      </c>
      <c r="B692" t="s">
        <v>240</v>
      </c>
      <c r="C692" t="s">
        <v>323</v>
      </c>
      <c r="D692" t="s">
        <v>7690</v>
      </c>
      <c r="E692" t="s">
        <v>579</v>
      </c>
      <c r="F692" t="s">
        <v>7448</v>
      </c>
      <c r="G692" t="s">
        <v>7449</v>
      </c>
      <c r="H692">
        <v>450000</v>
      </c>
    </row>
    <row r="693" spans="1:8" x14ac:dyDescent="0.35">
      <c r="A693" t="s">
        <v>306</v>
      </c>
      <c r="B693" t="s">
        <v>240</v>
      </c>
      <c r="C693" t="s">
        <v>326</v>
      </c>
      <c r="D693" t="s">
        <v>7691</v>
      </c>
      <c r="E693" t="s">
        <v>278</v>
      </c>
      <c r="F693" t="s">
        <v>7435</v>
      </c>
      <c r="G693" t="s">
        <v>7142</v>
      </c>
      <c r="H693">
        <v>222171</v>
      </c>
    </row>
    <row r="694" spans="1:8" x14ac:dyDescent="0.35">
      <c r="A694" t="s">
        <v>306</v>
      </c>
      <c r="B694" t="s">
        <v>240</v>
      </c>
      <c r="C694" t="s">
        <v>326</v>
      </c>
      <c r="D694" t="s">
        <v>7691</v>
      </c>
      <c r="E694" t="s">
        <v>278</v>
      </c>
      <c r="F694" t="s">
        <v>7436</v>
      </c>
      <c r="G694" t="s">
        <v>7437</v>
      </c>
      <c r="H694">
        <v>214950</v>
      </c>
    </row>
    <row r="695" spans="1:8" x14ac:dyDescent="0.35">
      <c r="A695" t="s">
        <v>306</v>
      </c>
      <c r="B695" t="s">
        <v>240</v>
      </c>
      <c r="C695" t="s">
        <v>326</v>
      </c>
      <c r="D695" t="s">
        <v>7691</v>
      </c>
      <c r="E695" t="s">
        <v>278</v>
      </c>
      <c r="F695" t="s">
        <v>7438</v>
      </c>
      <c r="G695" t="s">
        <v>7439</v>
      </c>
      <c r="H695">
        <v>252500</v>
      </c>
    </row>
    <row r="696" spans="1:8" x14ac:dyDescent="0.35">
      <c r="A696" t="s">
        <v>306</v>
      </c>
      <c r="B696" t="s">
        <v>240</v>
      </c>
      <c r="C696" t="s">
        <v>326</v>
      </c>
      <c r="D696" t="s">
        <v>7691</v>
      </c>
      <c r="E696" t="s">
        <v>278</v>
      </c>
      <c r="F696" t="s">
        <v>7448</v>
      </c>
      <c r="G696" t="s">
        <v>7449</v>
      </c>
      <c r="H696">
        <v>180000</v>
      </c>
    </row>
    <row r="697" spans="1:8" x14ac:dyDescent="0.35">
      <c r="A697" t="s">
        <v>306</v>
      </c>
      <c r="B697" t="s">
        <v>240</v>
      </c>
      <c r="C697" t="s">
        <v>326</v>
      </c>
      <c r="D697" t="s">
        <v>7691</v>
      </c>
      <c r="E697" t="s">
        <v>278</v>
      </c>
      <c r="F697" t="s">
        <v>7442</v>
      </c>
      <c r="G697" t="s">
        <v>7443</v>
      </c>
      <c r="H697">
        <v>10000</v>
      </c>
    </row>
    <row r="698" spans="1:8" x14ac:dyDescent="0.35">
      <c r="A698" t="s">
        <v>306</v>
      </c>
      <c r="B698" t="s">
        <v>240</v>
      </c>
      <c r="C698" t="s">
        <v>330</v>
      </c>
      <c r="D698" t="s">
        <v>7692</v>
      </c>
      <c r="E698" t="s">
        <v>125</v>
      </c>
      <c r="F698" t="s">
        <v>7435</v>
      </c>
      <c r="G698" t="s">
        <v>7142</v>
      </c>
      <c r="H698">
        <v>30000</v>
      </c>
    </row>
    <row r="699" spans="1:8" x14ac:dyDescent="0.35">
      <c r="A699" t="s">
        <v>306</v>
      </c>
      <c r="B699" t="s">
        <v>240</v>
      </c>
      <c r="C699" t="s">
        <v>330</v>
      </c>
      <c r="D699" t="s">
        <v>7692</v>
      </c>
      <c r="E699" t="s">
        <v>125</v>
      </c>
      <c r="F699" t="s">
        <v>7436</v>
      </c>
      <c r="G699" t="s">
        <v>7437</v>
      </c>
      <c r="H699">
        <v>549250</v>
      </c>
    </row>
    <row r="700" spans="1:8" x14ac:dyDescent="0.35">
      <c r="A700" t="s">
        <v>306</v>
      </c>
      <c r="B700" t="s">
        <v>240</v>
      </c>
      <c r="C700" t="s">
        <v>330</v>
      </c>
      <c r="D700" t="s">
        <v>7692</v>
      </c>
      <c r="E700" t="s">
        <v>125</v>
      </c>
      <c r="F700" t="s">
        <v>7438</v>
      </c>
      <c r="G700" t="s">
        <v>7439</v>
      </c>
      <c r="H700">
        <v>310000</v>
      </c>
    </row>
    <row r="701" spans="1:8" x14ac:dyDescent="0.35">
      <c r="A701" t="s">
        <v>306</v>
      </c>
      <c r="B701" t="s">
        <v>240</v>
      </c>
      <c r="C701" t="s">
        <v>330</v>
      </c>
      <c r="D701" t="s">
        <v>7692</v>
      </c>
      <c r="E701" t="s">
        <v>125</v>
      </c>
      <c r="F701" t="s">
        <v>7448</v>
      </c>
      <c r="G701" t="s">
        <v>7449</v>
      </c>
      <c r="H701">
        <v>200000</v>
      </c>
    </row>
    <row r="702" spans="1:8" x14ac:dyDescent="0.35">
      <c r="A702" t="s">
        <v>306</v>
      </c>
      <c r="B702" t="s">
        <v>240</v>
      </c>
      <c r="C702" t="s">
        <v>330</v>
      </c>
      <c r="D702" t="s">
        <v>7692</v>
      </c>
      <c r="E702" t="s">
        <v>125</v>
      </c>
      <c r="F702" t="s">
        <v>7442</v>
      </c>
      <c r="G702" t="s">
        <v>7443</v>
      </c>
      <c r="H702">
        <v>2500</v>
      </c>
    </row>
    <row r="703" spans="1:8" x14ac:dyDescent="0.35">
      <c r="A703" t="s">
        <v>306</v>
      </c>
      <c r="B703" t="s">
        <v>240</v>
      </c>
      <c r="C703" t="s">
        <v>335</v>
      </c>
      <c r="D703" t="s">
        <v>7693</v>
      </c>
      <c r="E703" t="s">
        <v>417</v>
      </c>
      <c r="F703" t="s">
        <v>7435</v>
      </c>
      <c r="G703" t="s">
        <v>7142</v>
      </c>
      <c r="H703">
        <v>247000</v>
      </c>
    </row>
    <row r="704" spans="1:8" x14ac:dyDescent="0.35">
      <c r="A704" t="s">
        <v>306</v>
      </c>
      <c r="B704" t="s">
        <v>240</v>
      </c>
      <c r="C704" t="s">
        <v>335</v>
      </c>
      <c r="D704" t="s">
        <v>7693</v>
      </c>
      <c r="E704" t="s">
        <v>417</v>
      </c>
      <c r="F704" t="s">
        <v>7436</v>
      </c>
      <c r="G704" t="s">
        <v>7437</v>
      </c>
      <c r="H704">
        <v>333400</v>
      </c>
    </row>
    <row r="705" spans="1:8" x14ac:dyDescent="0.35">
      <c r="A705" t="s">
        <v>306</v>
      </c>
      <c r="B705" t="s">
        <v>240</v>
      </c>
      <c r="C705" t="s">
        <v>335</v>
      </c>
      <c r="D705" t="s">
        <v>7693</v>
      </c>
      <c r="E705" t="s">
        <v>417</v>
      </c>
      <c r="F705" t="s">
        <v>7438</v>
      </c>
      <c r="G705" t="s">
        <v>7439</v>
      </c>
      <c r="H705">
        <v>112000</v>
      </c>
    </row>
    <row r="706" spans="1:8" x14ac:dyDescent="0.35">
      <c r="A706" t="s">
        <v>306</v>
      </c>
      <c r="B706" t="s">
        <v>240</v>
      </c>
      <c r="C706" t="s">
        <v>335</v>
      </c>
      <c r="D706" t="s">
        <v>7693</v>
      </c>
      <c r="E706" t="s">
        <v>417</v>
      </c>
      <c r="F706" t="s">
        <v>7448</v>
      </c>
      <c r="G706" t="s">
        <v>7449</v>
      </c>
      <c r="H706">
        <v>612000</v>
      </c>
    </row>
    <row r="707" spans="1:8" x14ac:dyDescent="0.35">
      <c r="A707" t="s">
        <v>309</v>
      </c>
      <c r="B707" t="s">
        <v>240</v>
      </c>
      <c r="C707" t="s">
        <v>241</v>
      </c>
      <c r="D707" t="s">
        <v>7694</v>
      </c>
      <c r="E707" t="s">
        <v>568</v>
      </c>
      <c r="F707" t="s">
        <v>7436</v>
      </c>
      <c r="G707" t="s">
        <v>7437</v>
      </c>
      <c r="H707">
        <v>9150</v>
      </c>
    </row>
    <row r="708" spans="1:8" x14ac:dyDescent="0.35">
      <c r="A708" t="s">
        <v>309</v>
      </c>
      <c r="B708" t="s">
        <v>240</v>
      </c>
      <c r="C708" t="s">
        <v>241</v>
      </c>
      <c r="D708" t="s">
        <v>7694</v>
      </c>
      <c r="E708" t="s">
        <v>568</v>
      </c>
      <c r="F708" t="s">
        <v>7438</v>
      </c>
      <c r="G708" t="s">
        <v>7439</v>
      </c>
      <c r="H708">
        <v>3600</v>
      </c>
    </row>
    <row r="709" spans="1:8" x14ac:dyDescent="0.35">
      <c r="A709" t="s">
        <v>309</v>
      </c>
      <c r="B709" t="s">
        <v>240</v>
      </c>
      <c r="C709" t="s">
        <v>245</v>
      </c>
      <c r="D709" t="s">
        <v>7695</v>
      </c>
      <c r="E709" t="s">
        <v>580</v>
      </c>
      <c r="F709" t="s">
        <v>7435</v>
      </c>
      <c r="G709" t="s">
        <v>7142</v>
      </c>
      <c r="H709">
        <v>0</v>
      </c>
    </row>
    <row r="710" spans="1:8" x14ac:dyDescent="0.35">
      <c r="A710" t="s">
        <v>309</v>
      </c>
      <c r="B710" t="s">
        <v>240</v>
      </c>
      <c r="C710" t="s">
        <v>245</v>
      </c>
      <c r="D710" t="s">
        <v>7695</v>
      </c>
      <c r="E710" t="s">
        <v>580</v>
      </c>
      <c r="F710" t="s">
        <v>7436</v>
      </c>
      <c r="G710" t="s">
        <v>7437</v>
      </c>
      <c r="H710">
        <v>140189</v>
      </c>
    </row>
    <row r="711" spans="1:8" x14ac:dyDescent="0.35">
      <c r="A711" t="s">
        <v>309</v>
      </c>
      <c r="B711" t="s">
        <v>240</v>
      </c>
      <c r="C711" t="s">
        <v>245</v>
      </c>
      <c r="D711" t="s">
        <v>7695</v>
      </c>
      <c r="E711" t="s">
        <v>580</v>
      </c>
      <c r="F711" t="s">
        <v>7438</v>
      </c>
      <c r="G711" t="s">
        <v>7439</v>
      </c>
      <c r="H711">
        <v>40000</v>
      </c>
    </row>
    <row r="712" spans="1:8" x14ac:dyDescent="0.35">
      <c r="A712" t="s">
        <v>309</v>
      </c>
      <c r="B712" t="s">
        <v>240</v>
      </c>
      <c r="C712" t="s">
        <v>249</v>
      </c>
      <c r="D712" t="s">
        <v>7696</v>
      </c>
      <c r="E712" t="s">
        <v>581</v>
      </c>
      <c r="F712" t="s">
        <v>7436</v>
      </c>
      <c r="G712" t="s">
        <v>7437</v>
      </c>
      <c r="H712">
        <v>6000</v>
      </c>
    </row>
    <row r="713" spans="1:8" x14ac:dyDescent="0.35">
      <c r="A713" t="s">
        <v>309</v>
      </c>
      <c r="B713" t="s">
        <v>240</v>
      </c>
      <c r="C713" t="s">
        <v>249</v>
      </c>
      <c r="D713" t="s">
        <v>7696</v>
      </c>
      <c r="E713" t="s">
        <v>581</v>
      </c>
      <c r="F713" t="s">
        <v>7438</v>
      </c>
      <c r="G713" t="s">
        <v>7439</v>
      </c>
      <c r="H713">
        <v>10000</v>
      </c>
    </row>
    <row r="714" spans="1:8" x14ac:dyDescent="0.35">
      <c r="A714" t="s">
        <v>309</v>
      </c>
      <c r="B714" t="s">
        <v>240</v>
      </c>
      <c r="C714" t="s">
        <v>253</v>
      </c>
      <c r="D714" t="s">
        <v>7697</v>
      </c>
      <c r="E714" t="s">
        <v>369</v>
      </c>
      <c r="F714" t="s">
        <v>7436</v>
      </c>
      <c r="G714" t="s">
        <v>7437</v>
      </c>
      <c r="H714">
        <v>66500</v>
      </c>
    </row>
    <row r="715" spans="1:8" x14ac:dyDescent="0.35">
      <c r="A715" t="s">
        <v>309</v>
      </c>
      <c r="B715" t="s">
        <v>240</v>
      </c>
      <c r="C715" t="s">
        <v>253</v>
      </c>
      <c r="D715" t="s">
        <v>7697</v>
      </c>
      <c r="E715" t="s">
        <v>369</v>
      </c>
      <c r="F715" t="s">
        <v>7438</v>
      </c>
      <c r="G715" t="s">
        <v>7439</v>
      </c>
      <c r="H715">
        <v>30000</v>
      </c>
    </row>
    <row r="716" spans="1:8" x14ac:dyDescent="0.35">
      <c r="A716" t="s">
        <v>309</v>
      </c>
      <c r="B716" t="s">
        <v>240</v>
      </c>
      <c r="C716" t="s">
        <v>257</v>
      </c>
      <c r="D716" t="s">
        <v>7698</v>
      </c>
      <c r="E716" t="s">
        <v>300</v>
      </c>
      <c r="F716" t="s">
        <v>7435</v>
      </c>
      <c r="G716" t="s">
        <v>7142</v>
      </c>
      <c r="H716">
        <v>0</v>
      </c>
    </row>
    <row r="717" spans="1:8" x14ac:dyDescent="0.35">
      <c r="A717" t="s">
        <v>309</v>
      </c>
      <c r="B717" t="s">
        <v>240</v>
      </c>
      <c r="C717" t="s">
        <v>257</v>
      </c>
      <c r="D717" t="s">
        <v>7698</v>
      </c>
      <c r="E717" t="s">
        <v>300</v>
      </c>
      <c r="F717" t="s">
        <v>7436</v>
      </c>
      <c r="G717" t="s">
        <v>7437</v>
      </c>
      <c r="H717">
        <v>11650</v>
      </c>
    </row>
    <row r="718" spans="1:8" x14ac:dyDescent="0.35">
      <c r="A718" t="s">
        <v>309</v>
      </c>
      <c r="B718" t="s">
        <v>240</v>
      </c>
      <c r="C718" t="s">
        <v>257</v>
      </c>
      <c r="D718" t="s">
        <v>7698</v>
      </c>
      <c r="E718" t="s">
        <v>300</v>
      </c>
      <c r="F718" t="s">
        <v>7438</v>
      </c>
      <c r="G718" t="s">
        <v>7439</v>
      </c>
      <c r="H718">
        <v>6161</v>
      </c>
    </row>
    <row r="719" spans="1:8" x14ac:dyDescent="0.35">
      <c r="A719" t="s">
        <v>309</v>
      </c>
      <c r="B719" t="s">
        <v>240</v>
      </c>
      <c r="C719" t="s">
        <v>261</v>
      </c>
      <c r="D719" t="s">
        <v>7699</v>
      </c>
      <c r="E719" t="s">
        <v>532</v>
      </c>
      <c r="F719" t="s">
        <v>7436</v>
      </c>
      <c r="G719" t="s">
        <v>7437</v>
      </c>
      <c r="H719">
        <v>8633</v>
      </c>
    </row>
    <row r="720" spans="1:8" x14ac:dyDescent="0.35">
      <c r="A720" t="s">
        <v>309</v>
      </c>
      <c r="B720" t="s">
        <v>240</v>
      </c>
      <c r="C720" t="s">
        <v>261</v>
      </c>
      <c r="D720" t="s">
        <v>7699</v>
      </c>
      <c r="E720" t="s">
        <v>532</v>
      </c>
      <c r="F720" t="s">
        <v>7438</v>
      </c>
      <c r="G720" t="s">
        <v>7439</v>
      </c>
      <c r="H720">
        <v>4339</v>
      </c>
    </row>
    <row r="721" spans="1:8" x14ac:dyDescent="0.35">
      <c r="A721" t="s">
        <v>309</v>
      </c>
      <c r="B721" t="s">
        <v>240</v>
      </c>
      <c r="C721" t="s">
        <v>261</v>
      </c>
      <c r="D721" t="s">
        <v>7699</v>
      </c>
      <c r="E721" t="s">
        <v>532</v>
      </c>
      <c r="F721" t="s">
        <v>7582</v>
      </c>
      <c r="G721" t="s">
        <v>7583</v>
      </c>
      <c r="H721">
        <v>2841</v>
      </c>
    </row>
    <row r="722" spans="1:8" x14ac:dyDescent="0.35">
      <c r="A722" t="s">
        <v>309</v>
      </c>
      <c r="B722" t="s">
        <v>240</v>
      </c>
      <c r="C722" t="s">
        <v>265</v>
      </c>
      <c r="D722" t="s">
        <v>7700</v>
      </c>
      <c r="E722" t="s">
        <v>582</v>
      </c>
      <c r="F722" t="s">
        <v>7436</v>
      </c>
      <c r="G722" t="s">
        <v>7437</v>
      </c>
      <c r="H722">
        <v>14831</v>
      </c>
    </row>
    <row r="723" spans="1:8" x14ac:dyDescent="0.35">
      <c r="A723" t="s">
        <v>309</v>
      </c>
      <c r="B723" t="s">
        <v>240</v>
      </c>
      <c r="C723" t="s">
        <v>265</v>
      </c>
      <c r="D723" t="s">
        <v>7700</v>
      </c>
      <c r="E723" t="s">
        <v>582</v>
      </c>
      <c r="F723" t="s">
        <v>7438</v>
      </c>
      <c r="G723" t="s">
        <v>7439</v>
      </c>
      <c r="H723">
        <v>5633</v>
      </c>
    </row>
    <row r="724" spans="1:8" x14ac:dyDescent="0.35">
      <c r="A724" t="s">
        <v>309</v>
      </c>
      <c r="B724" t="s">
        <v>240</v>
      </c>
      <c r="C724" t="s">
        <v>269</v>
      </c>
      <c r="D724" t="s">
        <v>7701</v>
      </c>
      <c r="E724" t="s">
        <v>524</v>
      </c>
      <c r="F724" t="s">
        <v>7436</v>
      </c>
      <c r="G724" t="s">
        <v>7437</v>
      </c>
      <c r="H724">
        <v>9050</v>
      </c>
    </row>
    <row r="725" spans="1:8" x14ac:dyDescent="0.35">
      <c r="A725" t="s">
        <v>309</v>
      </c>
      <c r="B725" t="s">
        <v>240</v>
      </c>
      <c r="C725" t="s">
        <v>269</v>
      </c>
      <c r="D725" t="s">
        <v>7701</v>
      </c>
      <c r="E725" t="s">
        <v>524</v>
      </c>
      <c r="F725" t="s">
        <v>7438</v>
      </c>
      <c r="G725" t="s">
        <v>7439</v>
      </c>
      <c r="H725">
        <v>16500</v>
      </c>
    </row>
    <row r="726" spans="1:8" x14ac:dyDescent="0.35">
      <c r="A726" t="s">
        <v>309</v>
      </c>
      <c r="B726" t="s">
        <v>240</v>
      </c>
      <c r="C726" t="s">
        <v>273</v>
      </c>
      <c r="D726" t="s">
        <v>7702</v>
      </c>
      <c r="E726" t="s">
        <v>583</v>
      </c>
      <c r="F726" t="s">
        <v>7436</v>
      </c>
      <c r="G726" t="s">
        <v>7437</v>
      </c>
      <c r="H726">
        <v>7965</v>
      </c>
    </row>
    <row r="727" spans="1:8" x14ac:dyDescent="0.35">
      <c r="A727" t="s">
        <v>309</v>
      </c>
      <c r="B727" t="s">
        <v>240</v>
      </c>
      <c r="C727" t="s">
        <v>273</v>
      </c>
      <c r="D727" t="s">
        <v>7702</v>
      </c>
      <c r="E727" t="s">
        <v>583</v>
      </c>
      <c r="F727" t="s">
        <v>7438</v>
      </c>
      <c r="G727" t="s">
        <v>7439</v>
      </c>
      <c r="H727">
        <v>5000</v>
      </c>
    </row>
    <row r="728" spans="1:8" x14ac:dyDescent="0.35">
      <c r="A728" t="s">
        <v>312</v>
      </c>
      <c r="B728" t="s">
        <v>240</v>
      </c>
      <c r="C728" t="s">
        <v>241</v>
      </c>
      <c r="D728" t="s">
        <v>7703</v>
      </c>
      <c r="E728" t="s">
        <v>555</v>
      </c>
      <c r="F728" t="s">
        <v>7436</v>
      </c>
      <c r="G728" t="s">
        <v>7437</v>
      </c>
      <c r="H728">
        <v>15077</v>
      </c>
    </row>
    <row r="729" spans="1:8" x14ac:dyDescent="0.35">
      <c r="A729" t="s">
        <v>312</v>
      </c>
      <c r="B729" t="s">
        <v>240</v>
      </c>
      <c r="C729" t="s">
        <v>241</v>
      </c>
      <c r="D729" t="s">
        <v>7703</v>
      </c>
      <c r="E729" t="s">
        <v>555</v>
      </c>
      <c r="F729" t="s">
        <v>7438</v>
      </c>
      <c r="G729" t="s">
        <v>7439</v>
      </c>
      <c r="H729">
        <v>12534</v>
      </c>
    </row>
    <row r="730" spans="1:8" x14ac:dyDescent="0.35">
      <c r="A730" t="s">
        <v>312</v>
      </c>
      <c r="B730" t="s">
        <v>240</v>
      </c>
      <c r="C730" t="s">
        <v>241</v>
      </c>
      <c r="D730" t="s">
        <v>7703</v>
      </c>
      <c r="E730" t="s">
        <v>555</v>
      </c>
      <c r="F730" t="s">
        <v>7448</v>
      </c>
      <c r="G730" t="s">
        <v>7449</v>
      </c>
      <c r="H730">
        <v>2289</v>
      </c>
    </row>
    <row r="731" spans="1:8" x14ac:dyDescent="0.35">
      <c r="A731" t="s">
        <v>312</v>
      </c>
      <c r="B731" t="s">
        <v>240</v>
      </c>
      <c r="C731" t="s">
        <v>245</v>
      </c>
      <c r="D731" t="s">
        <v>7704</v>
      </c>
      <c r="E731" t="s">
        <v>584</v>
      </c>
      <c r="F731" t="s">
        <v>7436</v>
      </c>
      <c r="G731" t="s">
        <v>7437</v>
      </c>
      <c r="H731">
        <v>54382</v>
      </c>
    </row>
    <row r="732" spans="1:8" x14ac:dyDescent="0.35">
      <c r="A732" t="s">
        <v>312</v>
      </c>
      <c r="B732" t="s">
        <v>240</v>
      </c>
      <c r="C732" t="s">
        <v>249</v>
      </c>
      <c r="D732" t="s">
        <v>7705</v>
      </c>
      <c r="E732" t="s">
        <v>585</v>
      </c>
      <c r="F732" t="s">
        <v>7435</v>
      </c>
      <c r="G732" t="s">
        <v>7142</v>
      </c>
      <c r="H732">
        <v>0</v>
      </c>
    </row>
    <row r="733" spans="1:8" x14ac:dyDescent="0.35">
      <c r="A733" t="s">
        <v>312</v>
      </c>
      <c r="B733" t="s">
        <v>240</v>
      </c>
      <c r="C733" t="s">
        <v>249</v>
      </c>
      <c r="D733" t="s">
        <v>7705</v>
      </c>
      <c r="E733" t="s">
        <v>585</v>
      </c>
      <c r="F733" t="s">
        <v>7436</v>
      </c>
      <c r="G733" t="s">
        <v>7437</v>
      </c>
      <c r="H733">
        <v>31300</v>
      </c>
    </row>
    <row r="734" spans="1:8" x14ac:dyDescent="0.35">
      <c r="A734" t="s">
        <v>312</v>
      </c>
      <c r="B734" t="s">
        <v>240</v>
      </c>
      <c r="C734" t="s">
        <v>253</v>
      </c>
      <c r="D734" t="s">
        <v>7706</v>
      </c>
      <c r="E734" t="s">
        <v>305</v>
      </c>
      <c r="F734" t="s">
        <v>7436</v>
      </c>
      <c r="G734" t="s">
        <v>7437</v>
      </c>
      <c r="H734">
        <v>32785</v>
      </c>
    </row>
    <row r="735" spans="1:8" x14ac:dyDescent="0.35">
      <c r="A735" t="s">
        <v>312</v>
      </c>
      <c r="B735" t="s">
        <v>240</v>
      </c>
      <c r="C735" t="s">
        <v>257</v>
      </c>
      <c r="D735" t="s">
        <v>7707</v>
      </c>
      <c r="E735" t="s">
        <v>586</v>
      </c>
      <c r="F735" t="s">
        <v>7436</v>
      </c>
      <c r="G735" t="s">
        <v>7437</v>
      </c>
      <c r="H735">
        <v>368542</v>
      </c>
    </row>
    <row r="736" spans="1:8" x14ac:dyDescent="0.35">
      <c r="A736" t="s">
        <v>315</v>
      </c>
      <c r="B736" t="s">
        <v>240</v>
      </c>
      <c r="C736" t="s">
        <v>241</v>
      </c>
      <c r="D736" t="s">
        <v>7708</v>
      </c>
      <c r="E736" t="s">
        <v>587</v>
      </c>
      <c r="F736" t="s">
        <v>7435</v>
      </c>
      <c r="G736" t="s">
        <v>7142</v>
      </c>
      <c r="H736">
        <v>500</v>
      </c>
    </row>
    <row r="737" spans="1:8" x14ac:dyDescent="0.35">
      <c r="A737" t="s">
        <v>315</v>
      </c>
      <c r="B737" t="s">
        <v>240</v>
      </c>
      <c r="C737" t="s">
        <v>241</v>
      </c>
      <c r="D737" t="s">
        <v>7708</v>
      </c>
      <c r="E737" t="s">
        <v>587</v>
      </c>
      <c r="F737" t="s">
        <v>7436</v>
      </c>
      <c r="G737" t="s">
        <v>7437</v>
      </c>
      <c r="H737">
        <v>30000</v>
      </c>
    </row>
    <row r="738" spans="1:8" x14ac:dyDescent="0.35">
      <c r="A738" t="s">
        <v>315</v>
      </c>
      <c r="B738" t="s">
        <v>240</v>
      </c>
      <c r="C738" t="s">
        <v>241</v>
      </c>
      <c r="D738" t="s">
        <v>7708</v>
      </c>
      <c r="E738" t="s">
        <v>587</v>
      </c>
      <c r="F738" t="s">
        <v>7438</v>
      </c>
      <c r="G738" t="s">
        <v>7439</v>
      </c>
      <c r="H738">
        <v>26500</v>
      </c>
    </row>
    <row r="739" spans="1:8" x14ac:dyDescent="0.35">
      <c r="A739" t="s">
        <v>315</v>
      </c>
      <c r="B739" t="s">
        <v>240</v>
      </c>
      <c r="C739" t="s">
        <v>241</v>
      </c>
      <c r="D739" t="s">
        <v>7708</v>
      </c>
      <c r="E739" t="s">
        <v>587</v>
      </c>
      <c r="F739" t="s">
        <v>7448</v>
      </c>
      <c r="G739" t="s">
        <v>7449</v>
      </c>
      <c r="H739">
        <v>42500</v>
      </c>
    </row>
    <row r="740" spans="1:8" x14ac:dyDescent="0.35">
      <c r="A740" t="s">
        <v>315</v>
      </c>
      <c r="B740" t="s">
        <v>240</v>
      </c>
      <c r="C740" t="s">
        <v>245</v>
      </c>
      <c r="D740" t="s">
        <v>7709</v>
      </c>
      <c r="E740" t="s">
        <v>588</v>
      </c>
      <c r="F740" t="s">
        <v>7436</v>
      </c>
      <c r="G740" t="s">
        <v>7437</v>
      </c>
      <c r="H740">
        <v>15900</v>
      </c>
    </row>
    <row r="741" spans="1:8" x14ac:dyDescent="0.35">
      <c r="A741" t="s">
        <v>315</v>
      </c>
      <c r="B741" t="s">
        <v>240</v>
      </c>
      <c r="C741" t="s">
        <v>245</v>
      </c>
      <c r="D741" t="s">
        <v>7709</v>
      </c>
      <c r="E741" t="s">
        <v>588</v>
      </c>
      <c r="F741" t="s">
        <v>7445</v>
      </c>
      <c r="G741" t="s">
        <v>7446</v>
      </c>
      <c r="H741">
        <v>5200</v>
      </c>
    </row>
    <row r="742" spans="1:8" x14ac:dyDescent="0.35">
      <c r="A742" t="s">
        <v>315</v>
      </c>
      <c r="B742" t="s">
        <v>240</v>
      </c>
      <c r="C742" t="s">
        <v>249</v>
      </c>
      <c r="D742" t="s">
        <v>7710</v>
      </c>
      <c r="E742" t="s">
        <v>589</v>
      </c>
      <c r="F742" t="s">
        <v>7435</v>
      </c>
      <c r="G742" t="s">
        <v>7142</v>
      </c>
      <c r="H742">
        <v>15000</v>
      </c>
    </row>
    <row r="743" spans="1:8" x14ac:dyDescent="0.35">
      <c r="A743" t="s">
        <v>315</v>
      </c>
      <c r="B743" t="s">
        <v>240</v>
      </c>
      <c r="C743" t="s">
        <v>249</v>
      </c>
      <c r="D743" t="s">
        <v>7710</v>
      </c>
      <c r="E743" t="s">
        <v>589</v>
      </c>
      <c r="F743" t="s">
        <v>7436</v>
      </c>
      <c r="G743" t="s">
        <v>7437</v>
      </c>
      <c r="H743">
        <v>13360</v>
      </c>
    </row>
    <row r="744" spans="1:8" x14ac:dyDescent="0.35">
      <c r="A744" t="s">
        <v>315</v>
      </c>
      <c r="B744" t="s">
        <v>240</v>
      </c>
      <c r="C744" t="s">
        <v>253</v>
      </c>
      <c r="D744" t="s">
        <v>7711</v>
      </c>
      <c r="E744" t="s">
        <v>300</v>
      </c>
      <c r="F744" t="s">
        <v>7435</v>
      </c>
      <c r="G744" t="s">
        <v>7142</v>
      </c>
      <c r="H744">
        <v>0</v>
      </c>
    </row>
    <row r="745" spans="1:8" x14ac:dyDescent="0.35">
      <c r="A745" t="s">
        <v>315</v>
      </c>
      <c r="B745" t="s">
        <v>240</v>
      </c>
      <c r="C745" t="s">
        <v>253</v>
      </c>
      <c r="D745" t="s">
        <v>7711</v>
      </c>
      <c r="E745" t="s">
        <v>300</v>
      </c>
      <c r="F745" t="s">
        <v>7436</v>
      </c>
      <c r="G745" t="s">
        <v>7437</v>
      </c>
      <c r="H745">
        <v>25000</v>
      </c>
    </row>
    <row r="746" spans="1:8" x14ac:dyDescent="0.35">
      <c r="A746" t="s">
        <v>315</v>
      </c>
      <c r="B746" t="s">
        <v>240</v>
      </c>
      <c r="C746" t="s">
        <v>253</v>
      </c>
      <c r="D746" t="s">
        <v>7711</v>
      </c>
      <c r="E746" t="s">
        <v>300</v>
      </c>
      <c r="F746" t="s">
        <v>7442</v>
      </c>
      <c r="G746" t="s">
        <v>7443</v>
      </c>
      <c r="H746">
        <v>4710</v>
      </c>
    </row>
    <row r="747" spans="1:8" x14ac:dyDescent="0.35">
      <c r="A747" t="s">
        <v>315</v>
      </c>
      <c r="B747" t="s">
        <v>240</v>
      </c>
      <c r="C747" t="s">
        <v>257</v>
      </c>
      <c r="D747" t="s">
        <v>7712</v>
      </c>
      <c r="E747" t="s">
        <v>546</v>
      </c>
      <c r="F747" t="s">
        <v>7435</v>
      </c>
      <c r="G747" t="s">
        <v>7142</v>
      </c>
      <c r="H747">
        <v>0</v>
      </c>
    </row>
    <row r="748" spans="1:8" x14ac:dyDescent="0.35">
      <c r="A748" t="s">
        <v>315</v>
      </c>
      <c r="B748" t="s">
        <v>240</v>
      </c>
      <c r="C748" t="s">
        <v>257</v>
      </c>
      <c r="D748" t="s">
        <v>7712</v>
      </c>
      <c r="E748" t="s">
        <v>546</v>
      </c>
      <c r="F748" t="s">
        <v>7436</v>
      </c>
      <c r="G748" t="s">
        <v>7437</v>
      </c>
      <c r="H748">
        <v>0</v>
      </c>
    </row>
    <row r="749" spans="1:8" x14ac:dyDescent="0.35">
      <c r="A749" t="s">
        <v>315</v>
      </c>
      <c r="B749" t="s">
        <v>240</v>
      </c>
      <c r="C749" t="s">
        <v>257</v>
      </c>
      <c r="D749" t="s">
        <v>7712</v>
      </c>
      <c r="E749" t="s">
        <v>546</v>
      </c>
      <c r="F749" t="s">
        <v>7445</v>
      </c>
      <c r="G749" t="s">
        <v>7446</v>
      </c>
      <c r="H749">
        <v>0</v>
      </c>
    </row>
    <row r="750" spans="1:8" x14ac:dyDescent="0.35">
      <c r="A750" t="s">
        <v>315</v>
      </c>
      <c r="B750" t="s">
        <v>240</v>
      </c>
      <c r="C750" t="s">
        <v>261</v>
      </c>
      <c r="D750" t="s">
        <v>7713</v>
      </c>
      <c r="E750" t="s">
        <v>590</v>
      </c>
      <c r="F750" t="s">
        <v>7435</v>
      </c>
      <c r="G750" t="s">
        <v>7142</v>
      </c>
      <c r="H750">
        <v>593</v>
      </c>
    </row>
    <row r="751" spans="1:8" x14ac:dyDescent="0.35">
      <c r="A751" t="s">
        <v>315</v>
      </c>
      <c r="B751" t="s">
        <v>240</v>
      </c>
      <c r="C751" t="s">
        <v>261</v>
      </c>
      <c r="D751" t="s">
        <v>7713</v>
      </c>
      <c r="E751" t="s">
        <v>590</v>
      </c>
      <c r="F751" t="s">
        <v>7436</v>
      </c>
      <c r="G751" t="s">
        <v>7437</v>
      </c>
      <c r="H751">
        <v>25815</v>
      </c>
    </row>
    <row r="752" spans="1:8" x14ac:dyDescent="0.35">
      <c r="A752" t="s">
        <v>315</v>
      </c>
      <c r="B752" t="s">
        <v>240</v>
      </c>
      <c r="C752" t="s">
        <v>265</v>
      </c>
      <c r="D752" t="s">
        <v>7714</v>
      </c>
      <c r="E752" t="s">
        <v>412</v>
      </c>
      <c r="F752" t="s">
        <v>7435</v>
      </c>
      <c r="G752" t="s">
        <v>7142</v>
      </c>
      <c r="H752">
        <v>615</v>
      </c>
    </row>
    <row r="753" spans="1:8" x14ac:dyDescent="0.35">
      <c r="A753" t="s">
        <v>315</v>
      </c>
      <c r="B753" t="s">
        <v>240</v>
      </c>
      <c r="C753" t="s">
        <v>265</v>
      </c>
      <c r="D753" t="s">
        <v>7714</v>
      </c>
      <c r="E753" t="s">
        <v>412</v>
      </c>
      <c r="F753" t="s">
        <v>7436</v>
      </c>
      <c r="G753" t="s">
        <v>7437</v>
      </c>
      <c r="H753">
        <v>35000</v>
      </c>
    </row>
    <row r="754" spans="1:8" x14ac:dyDescent="0.35">
      <c r="A754" t="s">
        <v>315</v>
      </c>
      <c r="B754" t="s">
        <v>240</v>
      </c>
      <c r="C754" t="s">
        <v>265</v>
      </c>
      <c r="D754" t="s">
        <v>7714</v>
      </c>
      <c r="E754" t="s">
        <v>412</v>
      </c>
      <c r="F754" t="s">
        <v>7438</v>
      </c>
      <c r="G754" t="s">
        <v>7439</v>
      </c>
      <c r="H754">
        <v>0</v>
      </c>
    </row>
    <row r="755" spans="1:8" x14ac:dyDescent="0.35">
      <c r="A755" t="s">
        <v>315</v>
      </c>
      <c r="B755" t="s">
        <v>240</v>
      </c>
      <c r="C755" t="s">
        <v>265</v>
      </c>
      <c r="D755" t="s">
        <v>7714</v>
      </c>
      <c r="E755" t="s">
        <v>412</v>
      </c>
      <c r="F755" t="s">
        <v>7442</v>
      </c>
      <c r="G755" t="s">
        <v>7443</v>
      </c>
      <c r="H755">
        <v>0</v>
      </c>
    </row>
    <row r="756" spans="1:8" x14ac:dyDescent="0.35">
      <c r="A756" t="s">
        <v>315</v>
      </c>
      <c r="B756" t="s">
        <v>240</v>
      </c>
      <c r="C756" t="s">
        <v>269</v>
      </c>
      <c r="D756" t="s">
        <v>7715</v>
      </c>
      <c r="E756" t="s">
        <v>591</v>
      </c>
      <c r="F756" t="s">
        <v>7436</v>
      </c>
      <c r="G756" t="s">
        <v>7437</v>
      </c>
      <c r="H756">
        <v>21574</v>
      </c>
    </row>
    <row r="757" spans="1:8" x14ac:dyDescent="0.35">
      <c r="A757" t="s">
        <v>315</v>
      </c>
      <c r="B757" t="s">
        <v>240</v>
      </c>
      <c r="C757" t="s">
        <v>273</v>
      </c>
      <c r="D757" t="s">
        <v>7716</v>
      </c>
      <c r="E757" t="s">
        <v>561</v>
      </c>
      <c r="F757" t="s">
        <v>7436</v>
      </c>
      <c r="G757" t="s">
        <v>7437</v>
      </c>
      <c r="H757">
        <v>48275</v>
      </c>
    </row>
    <row r="758" spans="1:8" x14ac:dyDescent="0.35">
      <c r="A758" t="s">
        <v>315</v>
      </c>
      <c r="B758" t="s">
        <v>240</v>
      </c>
      <c r="C758" t="s">
        <v>273</v>
      </c>
      <c r="D758" t="s">
        <v>7716</v>
      </c>
      <c r="E758" t="s">
        <v>561</v>
      </c>
      <c r="F758" t="s">
        <v>7438</v>
      </c>
      <c r="G758" t="s">
        <v>7439</v>
      </c>
      <c r="H758">
        <v>17000</v>
      </c>
    </row>
    <row r="759" spans="1:8" x14ac:dyDescent="0.35">
      <c r="A759" t="s">
        <v>315</v>
      </c>
      <c r="B759" t="s">
        <v>240</v>
      </c>
      <c r="C759" t="s">
        <v>273</v>
      </c>
      <c r="D759" t="s">
        <v>7716</v>
      </c>
      <c r="E759" t="s">
        <v>561</v>
      </c>
      <c r="F759" t="s">
        <v>7448</v>
      </c>
      <c r="G759" t="s">
        <v>7449</v>
      </c>
      <c r="H759">
        <v>110000</v>
      </c>
    </row>
    <row r="760" spans="1:8" x14ac:dyDescent="0.35">
      <c r="A760" t="s">
        <v>315</v>
      </c>
      <c r="B760" t="s">
        <v>240</v>
      </c>
      <c r="C760" t="s">
        <v>277</v>
      </c>
      <c r="D760" t="s">
        <v>7717</v>
      </c>
      <c r="E760" t="s">
        <v>455</v>
      </c>
      <c r="F760" t="s">
        <v>7435</v>
      </c>
      <c r="G760" t="s">
        <v>7142</v>
      </c>
      <c r="H760">
        <v>14000</v>
      </c>
    </row>
    <row r="761" spans="1:8" x14ac:dyDescent="0.35">
      <c r="A761" t="s">
        <v>315</v>
      </c>
      <c r="B761" t="s">
        <v>240</v>
      </c>
      <c r="C761" t="s">
        <v>277</v>
      </c>
      <c r="D761" t="s">
        <v>7717</v>
      </c>
      <c r="E761" t="s">
        <v>455</v>
      </c>
      <c r="F761" t="s">
        <v>7436</v>
      </c>
      <c r="G761" t="s">
        <v>7437</v>
      </c>
      <c r="H761">
        <v>65359</v>
      </c>
    </row>
    <row r="762" spans="1:8" x14ac:dyDescent="0.35">
      <c r="A762" t="s">
        <v>315</v>
      </c>
      <c r="B762" t="s">
        <v>240</v>
      </c>
      <c r="C762" t="s">
        <v>277</v>
      </c>
      <c r="D762" t="s">
        <v>7717</v>
      </c>
      <c r="E762" t="s">
        <v>455</v>
      </c>
      <c r="F762" t="s">
        <v>7438</v>
      </c>
      <c r="G762" t="s">
        <v>7439</v>
      </c>
      <c r="H762">
        <v>16774</v>
      </c>
    </row>
    <row r="763" spans="1:8" x14ac:dyDescent="0.35">
      <c r="A763" t="s">
        <v>315</v>
      </c>
      <c r="B763" t="s">
        <v>240</v>
      </c>
      <c r="C763" t="s">
        <v>277</v>
      </c>
      <c r="D763" t="s">
        <v>7717</v>
      </c>
      <c r="E763" t="s">
        <v>455</v>
      </c>
      <c r="F763" t="s">
        <v>7448</v>
      </c>
      <c r="G763" t="s">
        <v>7449</v>
      </c>
      <c r="H763">
        <v>24000</v>
      </c>
    </row>
    <row r="764" spans="1:8" x14ac:dyDescent="0.35">
      <c r="A764" t="s">
        <v>315</v>
      </c>
      <c r="B764" t="s">
        <v>240</v>
      </c>
      <c r="C764" t="s">
        <v>281</v>
      </c>
      <c r="D764" t="s">
        <v>7718</v>
      </c>
      <c r="E764" t="s">
        <v>282</v>
      </c>
      <c r="F764" t="s">
        <v>7436</v>
      </c>
      <c r="G764" t="s">
        <v>7437</v>
      </c>
      <c r="H764">
        <v>10950</v>
      </c>
    </row>
    <row r="765" spans="1:8" x14ac:dyDescent="0.35">
      <c r="A765" t="s">
        <v>315</v>
      </c>
      <c r="B765" t="s">
        <v>240</v>
      </c>
      <c r="C765" t="s">
        <v>281</v>
      </c>
      <c r="D765" t="s">
        <v>7718</v>
      </c>
      <c r="E765" t="s">
        <v>282</v>
      </c>
      <c r="F765" t="s">
        <v>7438</v>
      </c>
      <c r="G765" t="s">
        <v>7439</v>
      </c>
      <c r="H765">
        <v>7000</v>
      </c>
    </row>
    <row r="766" spans="1:8" x14ac:dyDescent="0.35">
      <c r="A766" t="s">
        <v>315</v>
      </c>
      <c r="B766" t="s">
        <v>240</v>
      </c>
      <c r="C766" t="s">
        <v>281</v>
      </c>
      <c r="D766" t="s">
        <v>7718</v>
      </c>
      <c r="E766" t="s">
        <v>282</v>
      </c>
      <c r="F766" t="s">
        <v>7445</v>
      </c>
      <c r="G766" t="s">
        <v>7446</v>
      </c>
      <c r="H766">
        <v>13700</v>
      </c>
    </row>
    <row r="767" spans="1:8" x14ac:dyDescent="0.35">
      <c r="A767" t="s">
        <v>318</v>
      </c>
      <c r="B767" t="s">
        <v>240</v>
      </c>
      <c r="C767" t="s">
        <v>241</v>
      </c>
      <c r="D767" t="s">
        <v>7719</v>
      </c>
      <c r="E767" t="s">
        <v>592</v>
      </c>
      <c r="F767" t="s">
        <v>7436</v>
      </c>
      <c r="G767" t="s">
        <v>7437</v>
      </c>
      <c r="H767">
        <v>16950</v>
      </c>
    </row>
    <row r="768" spans="1:8" x14ac:dyDescent="0.35">
      <c r="A768" t="s">
        <v>318</v>
      </c>
      <c r="B768" t="s">
        <v>240</v>
      </c>
      <c r="C768" t="s">
        <v>241</v>
      </c>
      <c r="D768" t="s">
        <v>7719</v>
      </c>
      <c r="E768" t="s">
        <v>592</v>
      </c>
      <c r="F768" t="s">
        <v>7438</v>
      </c>
      <c r="G768" t="s">
        <v>7439</v>
      </c>
      <c r="H768">
        <v>13000</v>
      </c>
    </row>
    <row r="769" spans="1:8" x14ac:dyDescent="0.35">
      <c r="A769" t="s">
        <v>318</v>
      </c>
      <c r="B769" t="s">
        <v>240</v>
      </c>
      <c r="C769" t="s">
        <v>245</v>
      </c>
      <c r="D769" t="s">
        <v>7720</v>
      </c>
      <c r="E769" t="s">
        <v>593</v>
      </c>
      <c r="F769" t="s">
        <v>7436</v>
      </c>
      <c r="G769" t="s">
        <v>7437</v>
      </c>
      <c r="H769">
        <v>28700</v>
      </c>
    </row>
    <row r="770" spans="1:8" x14ac:dyDescent="0.35">
      <c r="A770" t="s">
        <v>318</v>
      </c>
      <c r="B770" t="s">
        <v>240</v>
      </c>
      <c r="C770" t="s">
        <v>245</v>
      </c>
      <c r="D770" t="s">
        <v>7720</v>
      </c>
      <c r="E770" t="s">
        <v>593</v>
      </c>
      <c r="F770" t="s">
        <v>7438</v>
      </c>
      <c r="G770" t="s">
        <v>7439</v>
      </c>
      <c r="H770">
        <v>12500</v>
      </c>
    </row>
    <row r="771" spans="1:8" x14ac:dyDescent="0.35">
      <c r="A771" t="s">
        <v>318</v>
      </c>
      <c r="B771" t="s">
        <v>240</v>
      </c>
      <c r="C771" t="s">
        <v>249</v>
      </c>
      <c r="D771" t="s">
        <v>7721</v>
      </c>
      <c r="E771" t="s">
        <v>594</v>
      </c>
      <c r="F771" t="s">
        <v>7436</v>
      </c>
      <c r="G771" t="s">
        <v>7437</v>
      </c>
      <c r="H771">
        <v>59600</v>
      </c>
    </row>
    <row r="772" spans="1:8" x14ac:dyDescent="0.35">
      <c r="A772" t="s">
        <v>318</v>
      </c>
      <c r="B772" t="s">
        <v>240</v>
      </c>
      <c r="C772" t="s">
        <v>249</v>
      </c>
      <c r="D772" t="s">
        <v>7721</v>
      </c>
      <c r="E772" t="s">
        <v>594</v>
      </c>
      <c r="F772" t="s">
        <v>7438</v>
      </c>
      <c r="G772" t="s">
        <v>7439</v>
      </c>
      <c r="H772">
        <v>27095</v>
      </c>
    </row>
    <row r="773" spans="1:8" x14ac:dyDescent="0.35">
      <c r="A773" t="s">
        <v>318</v>
      </c>
      <c r="B773" t="s">
        <v>240</v>
      </c>
      <c r="C773" t="s">
        <v>253</v>
      </c>
      <c r="D773" t="s">
        <v>7722</v>
      </c>
      <c r="E773" t="s">
        <v>552</v>
      </c>
      <c r="F773" t="s">
        <v>7436</v>
      </c>
      <c r="G773" t="s">
        <v>7437</v>
      </c>
      <c r="H773">
        <v>24292</v>
      </c>
    </row>
    <row r="774" spans="1:8" x14ac:dyDescent="0.35">
      <c r="A774" t="s">
        <v>318</v>
      </c>
      <c r="B774" t="s">
        <v>240</v>
      </c>
      <c r="C774" t="s">
        <v>253</v>
      </c>
      <c r="D774" t="s">
        <v>7722</v>
      </c>
      <c r="E774" t="s">
        <v>552</v>
      </c>
      <c r="F774" t="s">
        <v>7438</v>
      </c>
      <c r="G774" t="s">
        <v>7439</v>
      </c>
      <c r="H774">
        <v>6040</v>
      </c>
    </row>
    <row r="775" spans="1:8" x14ac:dyDescent="0.35">
      <c r="A775" t="s">
        <v>318</v>
      </c>
      <c r="B775" t="s">
        <v>240</v>
      </c>
      <c r="C775" t="s">
        <v>257</v>
      </c>
      <c r="D775" t="s">
        <v>7723</v>
      </c>
      <c r="E775" t="s">
        <v>554</v>
      </c>
      <c r="F775" t="s">
        <v>7436</v>
      </c>
      <c r="G775" t="s">
        <v>7437</v>
      </c>
      <c r="H775">
        <v>14300</v>
      </c>
    </row>
    <row r="776" spans="1:8" x14ac:dyDescent="0.35">
      <c r="A776" t="s">
        <v>318</v>
      </c>
      <c r="B776" t="s">
        <v>240</v>
      </c>
      <c r="C776" t="s">
        <v>257</v>
      </c>
      <c r="D776" t="s">
        <v>7723</v>
      </c>
      <c r="E776" t="s">
        <v>554</v>
      </c>
      <c r="F776" t="s">
        <v>7438</v>
      </c>
      <c r="G776" t="s">
        <v>7439</v>
      </c>
      <c r="H776">
        <v>12510</v>
      </c>
    </row>
    <row r="777" spans="1:8" x14ac:dyDescent="0.35">
      <c r="A777" t="s">
        <v>318</v>
      </c>
      <c r="B777" t="s">
        <v>240</v>
      </c>
      <c r="C777" t="s">
        <v>261</v>
      </c>
      <c r="D777" t="s">
        <v>7724</v>
      </c>
      <c r="E777" t="s">
        <v>595</v>
      </c>
      <c r="F777" t="s">
        <v>7435</v>
      </c>
      <c r="G777" t="s">
        <v>7142</v>
      </c>
      <c r="H777">
        <v>6500</v>
      </c>
    </row>
    <row r="778" spans="1:8" x14ac:dyDescent="0.35">
      <c r="A778" t="s">
        <v>318</v>
      </c>
      <c r="B778" t="s">
        <v>240</v>
      </c>
      <c r="C778" t="s">
        <v>261</v>
      </c>
      <c r="D778" t="s">
        <v>7724</v>
      </c>
      <c r="E778" t="s">
        <v>595</v>
      </c>
      <c r="F778" t="s">
        <v>7436</v>
      </c>
      <c r="G778" t="s">
        <v>7437</v>
      </c>
      <c r="H778">
        <v>26700</v>
      </c>
    </row>
    <row r="779" spans="1:8" x14ac:dyDescent="0.35">
      <c r="A779" t="s">
        <v>318</v>
      </c>
      <c r="B779" t="s">
        <v>240</v>
      </c>
      <c r="C779" t="s">
        <v>261</v>
      </c>
      <c r="D779" t="s">
        <v>7724</v>
      </c>
      <c r="E779" t="s">
        <v>595</v>
      </c>
      <c r="F779" t="s">
        <v>7438</v>
      </c>
      <c r="G779" t="s">
        <v>7439</v>
      </c>
      <c r="H779">
        <v>15000</v>
      </c>
    </row>
    <row r="780" spans="1:8" x14ac:dyDescent="0.35">
      <c r="A780" t="s">
        <v>318</v>
      </c>
      <c r="B780" t="s">
        <v>240</v>
      </c>
      <c r="C780" t="s">
        <v>265</v>
      </c>
      <c r="D780" t="s">
        <v>7725</v>
      </c>
      <c r="E780" t="s">
        <v>596</v>
      </c>
      <c r="F780" t="s">
        <v>7435</v>
      </c>
      <c r="G780" t="s">
        <v>7142</v>
      </c>
      <c r="H780">
        <v>0</v>
      </c>
    </row>
    <row r="781" spans="1:8" x14ac:dyDescent="0.35">
      <c r="A781" t="s">
        <v>318</v>
      </c>
      <c r="B781" t="s">
        <v>240</v>
      </c>
      <c r="C781" t="s">
        <v>265</v>
      </c>
      <c r="D781" t="s">
        <v>7725</v>
      </c>
      <c r="E781" t="s">
        <v>596</v>
      </c>
      <c r="F781" t="s">
        <v>7436</v>
      </c>
      <c r="G781" t="s">
        <v>7437</v>
      </c>
      <c r="H781">
        <v>36600</v>
      </c>
    </row>
    <row r="782" spans="1:8" x14ac:dyDescent="0.35">
      <c r="A782" t="s">
        <v>318</v>
      </c>
      <c r="B782" t="s">
        <v>240</v>
      </c>
      <c r="C782" t="s">
        <v>265</v>
      </c>
      <c r="D782" t="s">
        <v>7725</v>
      </c>
      <c r="E782" t="s">
        <v>596</v>
      </c>
      <c r="F782" t="s">
        <v>7438</v>
      </c>
      <c r="G782" t="s">
        <v>7439</v>
      </c>
      <c r="H782">
        <v>9000</v>
      </c>
    </row>
    <row r="783" spans="1:8" x14ac:dyDescent="0.35">
      <c r="A783" t="s">
        <v>318</v>
      </c>
      <c r="B783" t="s">
        <v>240</v>
      </c>
      <c r="C783" t="s">
        <v>269</v>
      </c>
      <c r="D783" t="s">
        <v>7726</v>
      </c>
      <c r="E783" t="s">
        <v>597</v>
      </c>
      <c r="F783" t="s">
        <v>7436</v>
      </c>
      <c r="G783" t="s">
        <v>7437</v>
      </c>
      <c r="H783">
        <v>26850</v>
      </c>
    </row>
    <row r="784" spans="1:8" x14ac:dyDescent="0.35">
      <c r="A784" t="s">
        <v>318</v>
      </c>
      <c r="B784" t="s">
        <v>240</v>
      </c>
      <c r="C784" t="s">
        <v>269</v>
      </c>
      <c r="D784" t="s">
        <v>7726</v>
      </c>
      <c r="E784" t="s">
        <v>597</v>
      </c>
      <c r="F784" t="s">
        <v>7438</v>
      </c>
      <c r="G784" t="s">
        <v>7439</v>
      </c>
      <c r="H784">
        <v>16000</v>
      </c>
    </row>
    <row r="785" spans="1:8" x14ac:dyDescent="0.35">
      <c r="A785" t="s">
        <v>318</v>
      </c>
      <c r="B785" t="s">
        <v>240</v>
      </c>
      <c r="C785" t="s">
        <v>273</v>
      </c>
      <c r="D785" t="s">
        <v>7727</v>
      </c>
      <c r="E785" t="s">
        <v>524</v>
      </c>
      <c r="F785" t="s">
        <v>7435</v>
      </c>
      <c r="G785" t="s">
        <v>7142</v>
      </c>
      <c r="H785">
        <v>368</v>
      </c>
    </row>
    <row r="786" spans="1:8" x14ac:dyDescent="0.35">
      <c r="A786" t="s">
        <v>318</v>
      </c>
      <c r="B786" t="s">
        <v>240</v>
      </c>
      <c r="C786" t="s">
        <v>273</v>
      </c>
      <c r="D786" t="s">
        <v>7727</v>
      </c>
      <c r="E786" t="s">
        <v>524</v>
      </c>
      <c r="F786" t="s">
        <v>7436</v>
      </c>
      <c r="G786" t="s">
        <v>7437</v>
      </c>
      <c r="H786">
        <v>19500</v>
      </c>
    </row>
    <row r="787" spans="1:8" x14ac:dyDescent="0.35">
      <c r="A787" t="s">
        <v>318</v>
      </c>
      <c r="B787" t="s">
        <v>240</v>
      </c>
      <c r="C787" t="s">
        <v>273</v>
      </c>
      <c r="D787" t="s">
        <v>7727</v>
      </c>
      <c r="E787" t="s">
        <v>524</v>
      </c>
      <c r="F787" t="s">
        <v>7438</v>
      </c>
      <c r="G787" t="s">
        <v>7439</v>
      </c>
      <c r="H787">
        <v>5000</v>
      </c>
    </row>
    <row r="788" spans="1:8" x14ac:dyDescent="0.35">
      <c r="A788" t="s">
        <v>318</v>
      </c>
      <c r="B788" t="s">
        <v>240</v>
      </c>
      <c r="C788" t="s">
        <v>277</v>
      </c>
      <c r="D788" t="s">
        <v>7728</v>
      </c>
      <c r="E788" t="s">
        <v>598</v>
      </c>
      <c r="F788" t="s">
        <v>7436</v>
      </c>
      <c r="G788" t="s">
        <v>7437</v>
      </c>
      <c r="H788">
        <v>27805</v>
      </c>
    </row>
    <row r="789" spans="1:8" x14ac:dyDescent="0.35">
      <c r="A789" t="s">
        <v>318</v>
      </c>
      <c r="B789" t="s">
        <v>240</v>
      </c>
      <c r="C789" t="s">
        <v>277</v>
      </c>
      <c r="D789" t="s">
        <v>7728</v>
      </c>
      <c r="E789" t="s">
        <v>598</v>
      </c>
      <c r="F789" t="s">
        <v>7438</v>
      </c>
      <c r="G789" t="s">
        <v>7439</v>
      </c>
      <c r="H789">
        <v>17000</v>
      </c>
    </row>
    <row r="790" spans="1:8" x14ac:dyDescent="0.35">
      <c r="A790" t="s">
        <v>318</v>
      </c>
      <c r="B790" t="s">
        <v>240</v>
      </c>
      <c r="C790" t="s">
        <v>281</v>
      </c>
      <c r="D790" t="s">
        <v>7729</v>
      </c>
      <c r="E790" t="s">
        <v>599</v>
      </c>
      <c r="F790" t="s">
        <v>7436</v>
      </c>
      <c r="G790" t="s">
        <v>7437</v>
      </c>
      <c r="H790">
        <v>28062</v>
      </c>
    </row>
    <row r="791" spans="1:8" x14ac:dyDescent="0.35">
      <c r="A791" t="s">
        <v>318</v>
      </c>
      <c r="B791" t="s">
        <v>240</v>
      </c>
      <c r="C791" t="s">
        <v>281</v>
      </c>
      <c r="D791" t="s">
        <v>7729</v>
      </c>
      <c r="E791" t="s">
        <v>599</v>
      </c>
      <c r="F791" t="s">
        <v>7438</v>
      </c>
      <c r="G791" t="s">
        <v>7439</v>
      </c>
      <c r="H791">
        <v>4000</v>
      </c>
    </row>
    <row r="792" spans="1:8" x14ac:dyDescent="0.35">
      <c r="A792" t="s">
        <v>318</v>
      </c>
      <c r="B792" t="s">
        <v>240</v>
      </c>
      <c r="C792" t="s">
        <v>281</v>
      </c>
      <c r="D792" t="s">
        <v>7729</v>
      </c>
      <c r="E792" t="s">
        <v>599</v>
      </c>
      <c r="F792" t="s">
        <v>7445</v>
      </c>
      <c r="G792" t="s">
        <v>7446</v>
      </c>
      <c r="H792">
        <v>5000</v>
      </c>
    </row>
    <row r="793" spans="1:8" x14ac:dyDescent="0.35">
      <c r="A793" t="s">
        <v>318</v>
      </c>
      <c r="B793" t="s">
        <v>240</v>
      </c>
      <c r="C793" t="s">
        <v>285</v>
      </c>
      <c r="D793" t="s">
        <v>7730</v>
      </c>
      <c r="E793" t="s">
        <v>340</v>
      </c>
      <c r="F793" t="s">
        <v>7435</v>
      </c>
      <c r="G793" t="s">
        <v>7142</v>
      </c>
      <c r="H793">
        <v>16000</v>
      </c>
    </row>
    <row r="794" spans="1:8" x14ac:dyDescent="0.35">
      <c r="A794" t="s">
        <v>318</v>
      </c>
      <c r="B794" t="s">
        <v>240</v>
      </c>
      <c r="C794" t="s">
        <v>285</v>
      </c>
      <c r="D794" t="s">
        <v>7730</v>
      </c>
      <c r="E794" t="s">
        <v>340</v>
      </c>
      <c r="F794" t="s">
        <v>7436</v>
      </c>
      <c r="G794" t="s">
        <v>7437</v>
      </c>
      <c r="H794">
        <v>50600</v>
      </c>
    </row>
    <row r="795" spans="1:8" x14ac:dyDescent="0.35">
      <c r="A795" t="s">
        <v>318</v>
      </c>
      <c r="B795" t="s">
        <v>240</v>
      </c>
      <c r="C795" t="s">
        <v>285</v>
      </c>
      <c r="D795" t="s">
        <v>7730</v>
      </c>
      <c r="E795" t="s">
        <v>340</v>
      </c>
      <c r="F795" t="s">
        <v>7438</v>
      </c>
      <c r="G795" t="s">
        <v>7439</v>
      </c>
      <c r="H795">
        <v>15000</v>
      </c>
    </row>
    <row r="796" spans="1:8" x14ac:dyDescent="0.35">
      <c r="A796" t="s">
        <v>318</v>
      </c>
      <c r="B796" t="s">
        <v>240</v>
      </c>
      <c r="C796" t="s">
        <v>285</v>
      </c>
      <c r="D796" t="s">
        <v>7730</v>
      </c>
      <c r="E796" t="s">
        <v>340</v>
      </c>
      <c r="F796" t="s">
        <v>7448</v>
      </c>
      <c r="G796" t="s">
        <v>7449</v>
      </c>
      <c r="H796">
        <v>500</v>
      </c>
    </row>
    <row r="797" spans="1:8" x14ac:dyDescent="0.35">
      <c r="A797" t="s">
        <v>318</v>
      </c>
      <c r="B797" t="s">
        <v>240</v>
      </c>
      <c r="C797" t="s">
        <v>323</v>
      </c>
      <c r="D797" t="s">
        <v>7731</v>
      </c>
      <c r="E797" t="s">
        <v>600</v>
      </c>
      <c r="F797" t="s">
        <v>7436</v>
      </c>
      <c r="G797" t="s">
        <v>7437</v>
      </c>
      <c r="H797">
        <v>47200</v>
      </c>
    </row>
    <row r="798" spans="1:8" x14ac:dyDescent="0.35">
      <c r="A798" t="s">
        <v>318</v>
      </c>
      <c r="B798" t="s">
        <v>240</v>
      </c>
      <c r="C798" t="s">
        <v>323</v>
      </c>
      <c r="D798" t="s">
        <v>7731</v>
      </c>
      <c r="E798" t="s">
        <v>600</v>
      </c>
      <c r="F798" t="s">
        <v>7438</v>
      </c>
      <c r="G798" t="s">
        <v>7439</v>
      </c>
      <c r="H798">
        <v>52000</v>
      </c>
    </row>
    <row r="799" spans="1:8" x14ac:dyDescent="0.35">
      <c r="A799" t="s">
        <v>318</v>
      </c>
      <c r="B799" t="s">
        <v>240</v>
      </c>
      <c r="C799" t="s">
        <v>323</v>
      </c>
      <c r="D799" t="s">
        <v>7731</v>
      </c>
      <c r="E799" t="s">
        <v>600</v>
      </c>
      <c r="F799" t="s">
        <v>7445</v>
      </c>
      <c r="G799" t="s">
        <v>7446</v>
      </c>
      <c r="H799">
        <v>24000</v>
      </c>
    </row>
    <row r="800" spans="1:8" x14ac:dyDescent="0.35">
      <c r="A800" t="s">
        <v>321</v>
      </c>
      <c r="B800" t="s">
        <v>240</v>
      </c>
      <c r="C800" t="s">
        <v>241</v>
      </c>
      <c r="D800" t="s">
        <v>7732</v>
      </c>
      <c r="E800" t="s">
        <v>601</v>
      </c>
      <c r="F800" t="s">
        <v>7435</v>
      </c>
      <c r="G800" t="s">
        <v>7142</v>
      </c>
      <c r="H800">
        <v>30000</v>
      </c>
    </row>
    <row r="801" spans="1:8" x14ac:dyDescent="0.35">
      <c r="A801" t="s">
        <v>321</v>
      </c>
      <c r="B801" t="s">
        <v>240</v>
      </c>
      <c r="C801" t="s">
        <v>241</v>
      </c>
      <c r="D801" t="s">
        <v>7732</v>
      </c>
      <c r="E801" t="s">
        <v>601</v>
      </c>
      <c r="F801" t="s">
        <v>7436</v>
      </c>
      <c r="G801" t="s">
        <v>7437</v>
      </c>
      <c r="H801">
        <v>35000</v>
      </c>
    </row>
    <row r="802" spans="1:8" x14ac:dyDescent="0.35">
      <c r="A802" t="s">
        <v>321</v>
      </c>
      <c r="B802" t="s">
        <v>240</v>
      </c>
      <c r="C802" t="s">
        <v>241</v>
      </c>
      <c r="D802" t="s">
        <v>7732</v>
      </c>
      <c r="E802" t="s">
        <v>601</v>
      </c>
      <c r="F802" t="s">
        <v>7438</v>
      </c>
      <c r="G802" t="s">
        <v>7439</v>
      </c>
      <c r="H802">
        <v>85000</v>
      </c>
    </row>
    <row r="803" spans="1:8" x14ac:dyDescent="0.35">
      <c r="A803" t="s">
        <v>321</v>
      </c>
      <c r="B803" t="s">
        <v>240</v>
      </c>
      <c r="C803" t="s">
        <v>241</v>
      </c>
      <c r="D803" t="s">
        <v>7732</v>
      </c>
      <c r="E803" t="s">
        <v>601</v>
      </c>
      <c r="F803" t="s">
        <v>7582</v>
      </c>
      <c r="G803" t="s">
        <v>7583</v>
      </c>
      <c r="H803">
        <v>0</v>
      </c>
    </row>
    <row r="804" spans="1:8" x14ac:dyDescent="0.35">
      <c r="A804" t="s">
        <v>321</v>
      </c>
      <c r="B804" t="s">
        <v>240</v>
      </c>
      <c r="C804" t="s">
        <v>241</v>
      </c>
      <c r="D804" t="s">
        <v>7732</v>
      </c>
      <c r="E804" t="s">
        <v>601</v>
      </c>
      <c r="F804" t="s">
        <v>7445</v>
      </c>
      <c r="G804" t="s">
        <v>7446</v>
      </c>
      <c r="H804">
        <v>20000</v>
      </c>
    </row>
    <row r="805" spans="1:8" x14ac:dyDescent="0.35">
      <c r="A805" t="s">
        <v>321</v>
      </c>
      <c r="B805" t="s">
        <v>240</v>
      </c>
      <c r="C805" t="s">
        <v>245</v>
      </c>
      <c r="D805" t="s">
        <v>7733</v>
      </c>
      <c r="E805" t="s">
        <v>602</v>
      </c>
      <c r="F805" t="s">
        <v>7435</v>
      </c>
      <c r="G805" t="s">
        <v>7142</v>
      </c>
      <c r="H805">
        <v>0</v>
      </c>
    </row>
    <row r="806" spans="1:8" x14ac:dyDescent="0.35">
      <c r="A806" t="s">
        <v>321</v>
      </c>
      <c r="B806" t="s">
        <v>240</v>
      </c>
      <c r="C806" t="s">
        <v>245</v>
      </c>
      <c r="D806" t="s">
        <v>7733</v>
      </c>
      <c r="E806" t="s">
        <v>602</v>
      </c>
      <c r="F806" t="s">
        <v>7436</v>
      </c>
      <c r="G806" t="s">
        <v>7437</v>
      </c>
      <c r="H806">
        <v>70000</v>
      </c>
    </row>
    <row r="807" spans="1:8" x14ac:dyDescent="0.35">
      <c r="A807" t="s">
        <v>321</v>
      </c>
      <c r="B807" t="s">
        <v>240</v>
      </c>
      <c r="C807" t="s">
        <v>245</v>
      </c>
      <c r="D807" t="s">
        <v>7733</v>
      </c>
      <c r="E807" t="s">
        <v>602</v>
      </c>
      <c r="F807" t="s">
        <v>7438</v>
      </c>
      <c r="G807" t="s">
        <v>7439</v>
      </c>
      <c r="H807">
        <v>150000</v>
      </c>
    </row>
    <row r="808" spans="1:8" x14ac:dyDescent="0.35">
      <c r="A808" t="s">
        <v>321</v>
      </c>
      <c r="B808" t="s">
        <v>240</v>
      </c>
      <c r="C808" t="s">
        <v>249</v>
      </c>
      <c r="D808" t="s">
        <v>7734</v>
      </c>
      <c r="E808" t="s">
        <v>480</v>
      </c>
      <c r="F808" t="s">
        <v>7436</v>
      </c>
      <c r="G808" t="s">
        <v>7437</v>
      </c>
      <c r="H808">
        <v>19348</v>
      </c>
    </row>
    <row r="809" spans="1:8" x14ac:dyDescent="0.35">
      <c r="A809" t="s">
        <v>321</v>
      </c>
      <c r="B809" t="s">
        <v>240</v>
      </c>
      <c r="C809" t="s">
        <v>249</v>
      </c>
      <c r="D809" t="s">
        <v>7734</v>
      </c>
      <c r="E809" t="s">
        <v>480</v>
      </c>
      <c r="F809" t="s">
        <v>7438</v>
      </c>
      <c r="G809" t="s">
        <v>7439</v>
      </c>
      <c r="H809">
        <v>15425</v>
      </c>
    </row>
    <row r="810" spans="1:8" x14ac:dyDescent="0.35">
      <c r="A810" t="s">
        <v>321</v>
      </c>
      <c r="B810" t="s">
        <v>240</v>
      </c>
      <c r="C810" t="s">
        <v>249</v>
      </c>
      <c r="D810" t="s">
        <v>7734</v>
      </c>
      <c r="E810" t="s">
        <v>480</v>
      </c>
      <c r="F810" t="s">
        <v>7448</v>
      </c>
      <c r="G810" t="s">
        <v>7449</v>
      </c>
      <c r="H810">
        <v>10000</v>
      </c>
    </row>
    <row r="811" spans="1:8" x14ac:dyDescent="0.35">
      <c r="A811" t="s">
        <v>321</v>
      </c>
      <c r="B811" t="s">
        <v>240</v>
      </c>
      <c r="C811" t="s">
        <v>249</v>
      </c>
      <c r="D811" t="s">
        <v>7734</v>
      </c>
      <c r="E811" t="s">
        <v>480</v>
      </c>
      <c r="F811" t="s">
        <v>7442</v>
      </c>
      <c r="G811" t="s">
        <v>7443</v>
      </c>
      <c r="H811">
        <v>13100</v>
      </c>
    </row>
    <row r="812" spans="1:8" x14ac:dyDescent="0.35">
      <c r="A812" t="s">
        <v>321</v>
      </c>
      <c r="B812" t="s">
        <v>240</v>
      </c>
      <c r="C812" t="s">
        <v>253</v>
      </c>
      <c r="D812" t="s">
        <v>7735</v>
      </c>
      <c r="E812" t="s">
        <v>603</v>
      </c>
      <c r="F812" t="s">
        <v>7435</v>
      </c>
      <c r="G812" t="s">
        <v>7142</v>
      </c>
      <c r="H812">
        <v>3000</v>
      </c>
    </row>
    <row r="813" spans="1:8" x14ac:dyDescent="0.35">
      <c r="A813" t="s">
        <v>321</v>
      </c>
      <c r="B813" t="s">
        <v>240</v>
      </c>
      <c r="C813" t="s">
        <v>253</v>
      </c>
      <c r="D813" t="s">
        <v>7735</v>
      </c>
      <c r="E813" t="s">
        <v>603</v>
      </c>
      <c r="F813" t="s">
        <v>7436</v>
      </c>
      <c r="G813" t="s">
        <v>7437</v>
      </c>
      <c r="H813">
        <v>52800</v>
      </c>
    </row>
    <row r="814" spans="1:8" x14ac:dyDescent="0.35">
      <c r="A814" t="s">
        <v>321</v>
      </c>
      <c r="B814" t="s">
        <v>240</v>
      </c>
      <c r="C814" t="s">
        <v>253</v>
      </c>
      <c r="D814" t="s">
        <v>7735</v>
      </c>
      <c r="E814" t="s">
        <v>603</v>
      </c>
      <c r="F814" t="s">
        <v>7736</v>
      </c>
      <c r="G814" t="s">
        <v>7737</v>
      </c>
      <c r="H814">
        <v>17250</v>
      </c>
    </row>
    <row r="815" spans="1:8" x14ac:dyDescent="0.35">
      <c r="A815" t="s">
        <v>321</v>
      </c>
      <c r="B815" t="s">
        <v>240</v>
      </c>
      <c r="C815" t="s">
        <v>253</v>
      </c>
      <c r="D815" t="s">
        <v>7735</v>
      </c>
      <c r="E815" t="s">
        <v>603</v>
      </c>
      <c r="F815" t="s">
        <v>7438</v>
      </c>
      <c r="G815" t="s">
        <v>7439</v>
      </c>
      <c r="H815">
        <v>0</v>
      </c>
    </row>
    <row r="816" spans="1:8" x14ac:dyDescent="0.35">
      <c r="A816" t="s">
        <v>321</v>
      </c>
      <c r="B816" t="s">
        <v>240</v>
      </c>
      <c r="C816" t="s">
        <v>253</v>
      </c>
      <c r="D816" t="s">
        <v>7735</v>
      </c>
      <c r="E816" t="s">
        <v>603</v>
      </c>
      <c r="F816" t="s">
        <v>7448</v>
      </c>
      <c r="G816" t="s">
        <v>7449</v>
      </c>
      <c r="H816">
        <v>0</v>
      </c>
    </row>
    <row r="817" spans="1:8" x14ac:dyDescent="0.35">
      <c r="A817" t="s">
        <v>321</v>
      </c>
      <c r="B817" t="s">
        <v>240</v>
      </c>
      <c r="C817" t="s">
        <v>257</v>
      </c>
      <c r="D817" t="s">
        <v>7738</v>
      </c>
      <c r="E817" t="s">
        <v>412</v>
      </c>
      <c r="F817" t="s">
        <v>7435</v>
      </c>
      <c r="G817" t="s">
        <v>7142</v>
      </c>
      <c r="H817">
        <v>6000</v>
      </c>
    </row>
    <row r="818" spans="1:8" x14ac:dyDescent="0.35">
      <c r="A818" t="s">
        <v>321</v>
      </c>
      <c r="B818" t="s">
        <v>240</v>
      </c>
      <c r="C818" t="s">
        <v>257</v>
      </c>
      <c r="D818" t="s">
        <v>7738</v>
      </c>
      <c r="E818" t="s">
        <v>412</v>
      </c>
      <c r="F818" t="s">
        <v>7436</v>
      </c>
      <c r="G818" t="s">
        <v>7437</v>
      </c>
      <c r="H818">
        <v>27600</v>
      </c>
    </row>
    <row r="819" spans="1:8" x14ac:dyDescent="0.35">
      <c r="A819" t="s">
        <v>321</v>
      </c>
      <c r="B819" t="s">
        <v>240</v>
      </c>
      <c r="C819" t="s">
        <v>257</v>
      </c>
      <c r="D819" t="s">
        <v>7738</v>
      </c>
      <c r="E819" t="s">
        <v>412</v>
      </c>
      <c r="F819" t="s">
        <v>7736</v>
      </c>
      <c r="G819" t="s">
        <v>7737</v>
      </c>
      <c r="H819">
        <v>15000</v>
      </c>
    </row>
    <row r="820" spans="1:8" x14ac:dyDescent="0.35">
      <c r="A820" t="s">
        <v>321</v>
      </c>
      <c r="B820" t="s">
        <v>240</v>
      </c>
      <c r="C820" t="s">
        <v>257</v>
      </c>
      <c r="D820" t="s">
        <v>7738</v>
      </c>
      <c r="E820" t="s">
        <v>412</v>
      </c>
      <c r="F820" t="s">
        <v>7438</v>
      </c>
      <c r="G820" t="s">
        <v>7439</v>
      </c>
      <c r="H820">
        <v>27000</v>
      </c>
    </row>
    <row r="821" spans="1:8" x14ac:dyDescent="0.35">
      <c r="A821" t="s">
        <v>321</v>
      </c>
      <c r="B821" t="s">
        <v>240</v>
      </c>
      <c r="C821" t="s">
        <v>257</v>
      </c>
      <c r="D821" t="s">
        <v>7738</v>
      </c>
      <c r="E821" t="s">
        <v>412</v>
      </c>
      <c r="F821" t="s">
        <v>7448</v>
      </c>
      <c r="G821" t="s">
        <v>7449</v>
      </c>
      <c r="H821">
        <v>26500</v>
      </c>
    </row>
    <row r="822" spans="1:8" x14ac:dyDescent="0.35">
      <c r="A822" t="s">
        <v>321</v>
      </c>
      <c r="B822" t="s">
        <v>240</v>
      </c>
      <c r="C822" t="s">
        <v>261</v>
      </c>
      <c r="D822" t="s">
        <v>7739</v>
      </c>
      <c r="E822" t="s">
        <v>604</v>
      </c>
      <c r="F822" t="s">
        <v>7435</v>
      </c>
      <c r="G822" t="s">
        <v>7142</v>
      </c>
      <c r="H822">
        <v>10000</v>
      </c>
    </row>
    <row r="823" spans="1:8" x14ac:dyDescent="0.35">
      <c r="A823" t="s">
        <v>321</v>
      </c>
      <c r="B823" t="s">
        <v>240</v>
      </c>
      <c r="C823" t="s">
        <v>261</v>
      </c>
      <c r="D823" t="s">
        <v>7739</v>
      </c>
      <c r="E823" t="s">
        <v>604</v>
      </c>
      <c r="F823" t="s">
        <v>7436</v>
      </c>
      <c r="G823" t="s">
        <v>7437</v>
      </c>
      <c r="H823">
        <v>179400</v>
      </c>
    </row>
    <row r="824" spans="1:8" x14ac:dyDescent="0.35">
      <c r="A824" t="s">
        <v>321</v>
      </c>
      <c r="B824" t="s">
        <v>240</v>
      </c>
      <c r="C824" t="s">
        <v>261</v>
      </c>
      <c r="D824" t="s">
        <v>7739</v>
      </c>
      <c r="E824" t="s">
        <v>604</v>
      </c>
      <c r="F824" t="s">
        <v>7438</v>
      </c>
      <c r="G824" t="s">
        <v>7439</v>
      </c>
      <c r="H824">
        <v>230000</v>
      </c>
    </row>
    <row r="825" spans="1:8" x14ac:dyDescent="0.35">
      <c r="A825" t="s">
        <v>321</v>
      </c>
      <c r="B825" t="s">
        <v>240</v>
      </c>
      <c r="C825" t="s">
        <v>265</v>
      </c>
      <c r="D825" t="s">
        <v>7740</v>
      </c>
      <c r="E825" t="s">
        <v>278</v>
      </c>
      <c r="F825" t="s">
        <v>7435</v>
      </c>
      <c r="G825" t="s">
        <v>7142</v>
      </c>
      <c r="H825">
        <v>12000</v>
      </c>
    </row>
    <row r="826" spans="1:8" x14ac:dyDescent="0.35">
      <c r="A826" t="s">
        <v>321</v>
      </c>
      <c r="B826" t="s">
        <v>240</v>
      </c>
      <c r="C826" t="s">
        <v>265</v>
      </c>
      <c r="D826" t="s">
        <v>7740</v>
      </c>
      <c r="E826" t="s">
        <v>278</v>
      </c>
      <c r="F826" t="s">
        <v>7436</v>
      </c>
      <c r="G826" t="s">
        <v>7437</v>
      </c>
      <c r="H826">
        <v>48640</v>
      </c>
    </row>
    <row r="827" spans="1:8" x14ac:dyDescent="0.35">
      <c r="A827" t="s">
        <v>321</v>
      </c>
      <c r="B827" t="s">
        <v>240</v>
      </c>
      <c r="C827" t="s">
        <v>265</v>
      </c>
      <c r="D827" t="s">
        <v>7740</v>
      </c>
      <c r="E827" t="s">
        <v>278</v>
      </c>
      <c r="F827" t="s">
        <v>7438</v>
      </c>
      <c r="G827" t="s">
        <v>7439</v>
      </c>
      <c r="H827">
        <v>75500</v>
      </c>
    </row>
    <row r="828" spans="1:8" x14ac:dyDescent="0.35">
      <c r="A828" t="s">
        <v>321</v>
      </c>
      <c r="B828" t="s">
        <v>240</v>
      </c>
      <c r="C828" t="s">
        <v>265</v>
      </c>
      <c r="D828" t="s">
        <v>7740</v>
      </c>
      <c r="E828" t="s">
        <v>278</v>
      </c>
      <c r="F828" t="s">
        <v>7448</v>
      </c>
      <c r="G828" t="s">
        <v>7449</v>
      </c>
      <c r="H828">
        <v>44000</v>
      </c>
    </row>
    <row r="829" spans="1:8" x14ac:dyDescent="0.35">
      <c r="A829" t="s">
        <v>321</v>
      </c>
      <c r="B829" t="s">
        <v>240</v>
      </c>
      <c r="C829" t="s">
        <v>269</v>
      </c>
      <c r="D829" t="s">
        <v>7741</v>
      </c>
      <c r="E829" t="s">
        <v>351</v>
      </c>
      <c r="F829" t="s">
        <v>7435</v>
      </c>
      <c r="G829" t="s">
        <v>7142</v>
      </c>
      <c r="H829">
        <v>1000</v>
      </c>
    </row>
    <row r="830" spans="1:8" x14ac:dyDescent="0.35">
      <c r="A830" t="s">
        <v>321</v>
      </c>
      <c r="B830" t="s">
        <v>240</v>
      </c>
      <c r="C830" t="s">
        <v>269</v>
      </c>
      <c r="D830" t="s">
        <v>7741</v>
      </c>
      <c r="E830" t="s">
        <v>351</v>
      </c>
      <c r="F830" t="s">
        <v>7436</v>
      </c>
      <c r="G830" t="s">
        <v>7437</v>
      </c>
      <c r="H830">
        <v>50150</v>
      </c>
    </row>
    <row r="831" spans="1:8" x14ac:dyDescent="0.35">
      <c r="A831" t="s">
        <v>321</v>
      </c>
      <c r="B831" t="s">
        <v>240</v>
      </c>
      <c r="C831" t="s">
        <v>269</v>
      </c>
      <c r="D831" t="s">
        <v>7741</v>
      </c>
      <c r="E831" t="s">
        <v>351</v>
      </c>
      <c r="F831" t="s">
        <v>7438</v>
      </c>
      <c r="G831" t="s">
        <v>7439</v>
      </c>
      <c r="H831">
        <v>50800</v>
      </c>
    </row>
    <row r="832" spans="1:8" x14ac:dyDescent="0.35">
      <c r="A832" t="s">
        <v>321</v>
      </c>
      <c r="B832" t="s">
        <v>240</v>
      </c>
      <c r="C832" t="s">
        <v>269</v>
      </c>
      <c r="D832" t="s">
        <v>7741</v>
      </c>
      <c r="E832" t="s">
        <v>351</v>
      </c>
      <c r="F832" t="s">
        <v>7448</v>
      </c>
      <c r="G832" t="s">
        <v>7449</v>
      </c>
      <c r="H832">
        <v>30000</v>
      </c>
    </row>
    <row r="833" spans="1:8" x14ac:dyDescent="0.35">
      <c r="A833" t="s">
        <v>324</v>
      </c>
      <c r="B833" t="s">
        <v>240</v>
      </c>
      <c r="C833" t="s">
        <v>241</v>
      </c>
      <c r="D833" t="s">
        <v>7742</v>
      </c>
      <c r="E833" t="s">
        <v>605</v>
      </c>
      <c r="F833" t="s">
        <v>7436</v>
      </c>
      <c r="G833" t="s">
        <v>7437</v>
      </c>
      <c r="H833">
        <v>72070</v>
      </c>
    </row>
    <row r="834" spans="1:8" x14ac:dyDescent="0.35">
      <c r="A834" t="s">
        <v>324</v>
      </c>
      <c r="B834" t="s">
        <v>240</v>
      </c>
      <c r="C834" t="s">
        <v>241</v>
      </c>
      <c r="D834" t="s">
        <v>7742</v>
      </c>
      <c r="E834" t="s">
        <v>605</v>
      </c>
      <c r="F834" t="s">
        <v>7442</v>
      </c>
      <c r="G834" t="s">
        <v>7443</v>
      </c>
      <c r="H834">
        <v>3000</v>
      </c>
    </row>
    <row r="835" spans="1:8" x14ac:dyDescent="0.35">
      <c r="A835" t="s">
        <v>324</v>
      </c>
      <c r="B835" t="s">
        <v>240</v>
      </c>
      <c r="C835" t="s">
        <v>245</v>
      </c>
      <c r="D835" t="s">
        <v>7743</v>
      </c>
      <c r="E835" t="s">
        <v>391</v>
      </c>
      <c r="F835" t="s">
        <v>7436</v>
      </c>
      <c r="G835" t="s">
        <v>7437</v>
      </c>
      <c r="H835">
        <v>29675</v>
      </c>
    </row>
    <row r="836" spans="1:8" x14ac:dyDescent="0.35">
      <c r="A836" t="s">
        <v>324</v>
      </c>
      <c r="B836" t="s">
        <v>240</v>
      </c>
      <c r="C836" t="s">
        <v>245</v>
      </c>
      <c r="D836" t="s">
        <v>7743</v>
      </c>
      <c r="E836" t="s">
        <v>391</v>
      </c>
      <c r="F836" t="s">
        <v>7438</v>
      </c>
      <c r="G836" t="s">
        <v>7439</v>
      </c>
      <c r="H836">
        <v>30000</v>
      </c>
    </row>
    <row r="837" spans="1:8" x14ac:dyDescent="0.35">
      <c r="A837" t="s">
        <v>324</v>
      </c>
      <c r="B837" t="s">
        <v>240</v>
      </c>
      <c r="C837" t="s">
        <v>245</v>
      </c>
      <c r="D837" t="s">
        <v>7743</v>
      </c>
      <c r="E837" t="s">
        <v>391</v>
      </c>
      <c r="F837" t="s">
        <v>7442</v>
      </c>
      <c r="G837" t="s">
        <v>7443</v>
      </c>
      <c r="H837">
        <v>1000</v>
      </c>
    </row>
    <row r="838" spans="1:8" x14ac:dyDescent="0.35">
      <c r="A838" t="s">
        <v>324</v>
      </c>
      <c r="B838" t="s">
        <v>240</v>
      </c>
      <c r="C838" t="s">
        <v>245</v>
      </c>
      <c r="D838" t="s">
        <v>7743</v>
      </c>
      <c r="E838" t="s">
        <v>391</v>
      </c>
      <c r="F838" t="s">
        <v>7451</v>
      </c>
      <c r="G838" t="s">
        <v>7452</v>
      </c>
      <c r="H838">
        <v>3050</v>
      </c>
    </row>
    <row r="839" spans="1:8" x14ac:dyDescent="0.35">
      <c r="A839" t="s">
        <v>324</v>
      </c>
      <c r="B839" t="s">
        <v>240</v>
      </c>
      <c r="C839" t="s">
        <v>249</v>
      </c>
      <c r="D839" t="s">
        <v>7744</v>
      </c>
      <c r="E839" t="s">
        <v>568</v>
      </c>
      <c r="F839" t="s">
        <v>7436</v>
      </c>
      <c r="G839" t="s">
        <v>7437</v>
      </c>
      <c r="H839">
        <v>100000</v>
      </c>
    </row>
    <row r="840" spans="1:8" x14ac:dyDescent="0.35">
      <c r="A840" t="s">
        <v>324</v>
      </c>
      <c r="B840" t="s">
        <v>240</v>
      </c>
      <c r="C840" t="s">
        <v>249</v>
      </c>
      <c r="D840" t="s">
        <v>7744</v>
      </c>
      <c r="E840" t="s">
        <v>568</v>
      </c>
      <c r="F840" t="s">
        <v>7442</v>
      </c>
      <c r="G840" t="s">
        <v>7443</v>
      </c>
      <c r="H840">
        <v>30000</v>
      </c>
    </row>
    <row r="841" spans="1:8" x14ac:dyDescent="0.35">
      <c r="A841" t="s">
        <v>324</v>
      </c>
      <c r="B841" t="s">
        <v>240</v>
      </c>
      <c r="C841" t="s">
        <v>253</v>
      </c>
      <c r="D841" t="s">
        <v>7745</v>
      </c>
      <c r="E841" t="s">
        <v>527</v>
      </c>
      <c r="F841" t="s">
        <v>7436</v>
      </c>
      <c r="G841" t="s">
        <v>7437</v>
      </c>
      <c r="H841">
        <v>79450</v>
      </c>
    </row>
    <row r="842" spans="1:8" x14ac:dyDescent="0.35">
      <c r="A842" t="s">
        <v>324</v>
      </c>
      <c r="B842" t="s">
        <v>240</v>
      </c>
      <c r="C842" t="s">
        <v>253</v>
      </c>
      <c r="D842" t="s">
        <v>7745</v>
      </c>
      <c r="E842" t="s">
        <v>527</v>
      </c>
      <c r="F842" t="s">
        <v>7442</v>
      </c>
      <c r="G842" t="s">
        <v>7443</v>
      </c>
      <c r="H842">
        <v>15000</v>
      </c>
    </row>
    <row r="843" spans="1:8" x14ac:dyDescent="0.35">
      <c r="A843" t="s">
        <v>324</v>
      </c>
      <c r="B843" t="s">
        <v>240</v>
      </c>
      <c r="C843" t="s">
        <v>257</v>
      </c>
      <c r="D843" t="s">
        <v>7746</v>
      </c>
      <c r="E843" t="s">
        <v>606</v>
      </c>
      <c r="F843" t="s">
        <v>7436</v>
      </c>
      <c r="G843" t="s">
        <v>7437</v>
      </c>
      <c r="H843">
        <v>172357</v>
      </c>
    </row>
    <row r="844" spans="1:8" x14ac:dyDescent="0.35">
      <c r="A844" t="s">
        <v>324</v>
      </c>
      <c r="B844" t="s">
        <v>240</v>
      </c>
      <c r="C844" t="s">
        <v>257</v>
      </c>
      <c r="D844" t="s">
        <v>7746</v>
      </c>
      <c r="E844" t="s">
        <v>606</v>
      </c>
      <c r="F844" t="s">
        <v>7442</v>
      </c>
      <c r="G844" t="s">
        <v>7443</v>
      </c>
      <c r="H844">
        <v>20389</v>
      </c>
    </row>
    <row r="845" spans="1:8" x14ac:dyDescent="0.35">
      <c r="A845" t="s">
        <v>324</v>
      </c>
      <c r="B845" t="s">
        <v>240</v>
      </c>
      <c r="C845" t="s">
        <v>261</v>
      </c>
      <c r="D845" t="s">
        <v>7747</v>
      </c>
      <c r="E845" t="s">
        <v>533</v>
      </c>
      <c r="F845" t="s">
        <v>7435</v>
      </c>
      <c r="G845" t="s">
        <v>7142</v>
      </c>
      <c r="H845">
        <v>217562</v>
      </c>
    </row>
    <row r="846" spans="1:8" x14ac:dyDescent="0.35">
      <c r="A846" t="s">
        <v>324</v>
      </c>
      <c r="B846" t="s">
        <v>240</v>
      </c>
      <c r="C846" t="s">
        <v>261</v>
      </c>
      <c r="D846" t="s">
        <v>7747</v>
      </c>
      <c r="E846" t="s">
        <v>533</v>
      </c>
      <c r="F846" t="s">
        <v>7436</v>
      </c>
      <c r="G846" t="s">
        <v>7437</v>
      </c>
      <c r="H846">
        <v>300000</v>
      </c>
    </row>
    <row r="847" spans="1:8" x14ac:dyDescent="0.35">
      <c r="A847" t="s">
        <v>324</v>
      </c>
      <c r="B847" t="s">
        <v>240</v>
      </c>
      <c r="C847" t="s">
        <v>261</v>
      </c>
      <c r="D847" t="s">
        <v>7747</v>
      </c>
      <c r="E847" t="s">
        <v>533</v>
      </c>
      <c r="F847" t="s">
        <v>7438</v>
      </c>
      <c r="G847" t="s">
        <v>7439</v>
      </c>
      <c r="H847">
        <v>2932000</v>
      </c>
    </row>
    <row r="848" spans="1:8" x14ac:dyDescent="0.35">
      <c r="A848" t="s">
        <v>324</v>
      </c>
      <c r="B848" t="s">
        <v>240</v>
      </c>
      <c r="C848" t="s">
        <v>261</v>
      </c>
      <c r="D848" t="s">
        <v>7747</v>
      </c>
      <c r="E848" t="s">
        <v>533</v>
      </c>
      <c r="F848" t="s">
        <v>7448</v>
      </c>
      <c r="G848" t="s">
        <v>7449</v>
      </c>
      <c r="H848">
        <v>250000</v>
      </c>
    </row>
    <row r="849" spans="1:8" x14ac:dyDescent="0.35">
      <c r="A849" t="s">
        <v>324</v>
      </c>
      <c r="B849" t="s">
        <v>240</v>
      </c>
      <c r="C849" t="s">
        <v>265</v>
      </c>
      <c r="D849" t="s">
        <v>7748</v>
      </c>
      <c r="E849" t="s">
        <v>278</v>
      </c>
      <c r="F849" t="s">
        <v>7436</v>
      </c>
      <c r="G849" t="s">
        <v>7437</v>
      </c>
      <c r="H849">
        <v>90117</v>
      </c>
    </row>
    <row r="850" spans="1:8" x14ac:dyDescent="0.35">
      <c r="A850" t="s">
        <v>324</v>
      </c>
      <c r="B850" t="s">
        <v>240</v>
      </c>
      <c r="C850" t="s">
        <v>265</v>
      </c>
      <c r="D850" t="s">
        <v>7748</v>
      </c>
      <c r="E850" t="s">
        <v>278</v>
      </c>
      <c r="F850" t="s">
        <v>7442</v>
      </c>
      <c r="G850" t="s">
        <v>7443</v>
      </c>
      <c r="H850">
        <v>11000</v>
      </c>
    </row>
    <row r="851" spans="1:8" x14ac:dyDescent="0.35">
      <c r="A851" t="s">
        <v>324</v>
      </c>
      <c r="B851" t="s">
        <v>240</v>
      </c>
      <c r="C851" t="s">
        <v>265</v>
      </c>
      <c r="D851" t="s">
        <v>7748</v>
      </c>
      <c r="E851" t="s">
        <v>278</v>
      </c>
      <c r="F851" t="s">
        <v>7749</v>
      </c>
      <c r="G851" t="s">
        <v>7750</v>
      </c>
      <c r="H851">
        <v>600000</v>
      </c>
    </row>
    <row r="852" spans="1:8" x14ac:dyDescent="0.35">
      <c r="A852" t="s">
        <v>324</v>
      </c>
      <c r="B852" t="s">
        <v>240</v>
      </c>
      <c r="C852" t="s">
        <v>265</v>
      </c>
      <c r="D852" t="s">
        <v>7748</v>
      </c>
      <c r="E852" t="s">
        <v>278</v>
      </c>
      <c r="F852" t="s">
        <v>7751</v>
      </c>
      <c r="G852" t="s">
        <v>7752</v>
      </c>
      <c r="H852">
        <v>100000</v>
      </c>
    </row>
    <row r="853" spans="1:8" x14ac:dyDescent="0.35">
      <c r="A853" t="s">
        <v>324</v>
      </c>
      <c r="B853" t="s">
        <v>240</v>
      </c>
      <c r="C853" t="s">
        <v>269</v>
      </c>
      <c r="D853" t="s">
        <v>7753</v>
      </c>
      <c r="E853" t="s">
        <v>282</v>
      </c>
      <c r="F853" t="s">
        <v>7436</v>
      </c>
      <c r="G853" t="s">
        <v>7437</v>
      </c>
      <c r="H853">
        <v>64018</v>
      </c>
    </row>
    <row r="854" spans="1:8" x14ac:dyDescent="0.35">
      <c r="A854" t="s">
        <v>324</v>
      </c>
      <c r="B854" t="s">
        <v>240</v>
      </c>
      <c r="C854" t="s">
        <v>273</v>
      </c>
      <c r="D854" t="s">
        <v>7754</v>
      </c>
      <c r="E854" t="s">
        <v>125</v>
      </c>
      <c r="F854" t="s">
        <v>7436</v>
      </c>
      <c r="G854" t="s">
        <v>7437</v>
      </c>
      <c r="H854">
        <v>34300</v>
      </c>
    </row>
    <row r="855" spans="1:8" x14ac:dyDescent="0.35">
      <c r="A855" t="s">
        <v>324</v>
      </c>
      <c r="B855" t="s">
        <v>240</v>
      </c>
      <c r="C855" t="s">
        <v>273</v>
      </c>
      <c r="D855" t="s">
        <v>7754</v>
      </c>
      <c r="E855" t="s">
        <v>125</v>
      </c>
      <c r="F855" t="s">
        <v>7438</v>
      </c>
      <c r="G855" t="s">
        <v>7439</v>
      </c>
      <c r="H855">
        <v>25000</v>
      </c>
    </row>
    <row r="856" spans="1:8" x14ac:dyDescent="0.35">
      <c r="A856" t="s">
        <v>324</v>
      </c>
      <c r="B856" t="s">
        <v>240</v>
      </c>
      <c r="C856" t="s">
        <v>273</v>
      </c>
      <c r="D856" t="s">
        <v>7754</v>
      </c>
      <c r="E856" t="s">
        <v>125</v>
      </c>
      <c r="F856" t="s">
        <v>7442</v>
      </c>
      <c r="G856" t="s">
        <v>7443</v>
      </c>
      <c r="H856">
        <v>4500</v>
      </c>
    </row>
    <row r="857" spans="1:8" x14ac:dyDescent="0.35">
      <c r="A857" t="s">
        <v>324</v>
      </c>
      <c r="B857" t="s">
        <v>240</v>
      </c>
      <c r="C857" t="s">
        <v>277</v>
      </c>
      <c r="D857" t="s">
        <v>7755</v>
      </c>
      <c r="E857" t="s">
        <v>607</v>
      </c>
      <c r="F857" t="s">
        <v>7436</v>
      </c>
      <c r="G857" t="s">
        <v>7437</v>
      </c>
      <c r="H857">
        <v>32300</v>
      </c>
    </row>
    <row r="858" spans="1:8" x14ac:dyDescent="0.35">
      <c r="A858" t="s">
        <v>324</v>
      </c>
      <c r="B858" t="s">
        <v>240</v>
      </c>
      <c r="C858" t="s">
        <v>277</v>
      </c>
      <c r="D858" t="s">
        <v>7755</v>
      </c>
      <c r="E858" t="s">
        <v>607</v>
      </c>
      <c r="F858" t="s">
        <v>7442</v>
      </c>
      <c r="G858" t="s">
        <v>7443</v>
      </c>
      <c r="H858">
        <v>3137</v>
      </c>
    </row>
    <row r="859" spans="1:8" x14ac:dyDescent="0.35">
      <c r="A859" t="s">
        <v>324</v>
      </c>
      <c r="B859" t="s">
        <v>240</v>
      </c>
      <c r="C859" t="s">
        <v>277</v>
      </c>
      <c r="D859" t="s">
        <v>7755</v>
      </c>
      <c r="E859" t="s">
        <v>607</v>
      </c>
      <c r="F859" t="s">
        <v>7494</v>
      </c>
      <c r="G859" t="s">
        <v>7495</v>
      </c>
      <c r="H859">
        <v>122500</v>
      </c>
    </row>
    <row r="860" spans="1:8" x14ac:dyDescent="0.35">
      <c r="A860" t="s">
        <v>324</v>
      </c>
      <c r="B860" t="s">
        <v>240</v>
      </c>
      <c r="C860" t="s">
        <v>277</v>
      </c>
      <c r="D860" t="s">
        <v>7755</v>
      </c>
      <c r="E860" t="s">
        <v>607</v>
      </c>
      <c r="F860" t="s">
        <v>7496</v>
      </c>
      <c r="G860" t="s">
        <v>7497</v>
      </c>
      <c r="H860">
        <v>25000</v>
      </c>
    </row>
    <row r="861" spans="1:8" x14ac:dyDescent="0.35">
      <c r="A861" t="s">
        <v>328</v>
      </c>
      <c r="B861" t="s">
        <v>240</v>
      </c>
      <c r="C861" t="s">
        <v>241</v>
      </c>
      <c r="D861" t="s">
        <v>7756</v>
      </c>
      <c r="E861" t="s">
        <v>391</v>
      </c>
      <c r="F861" t="s">
        <v>7435</v>
      </c>
      <c r="G861" t="s">
        <v>7142</v>
      </c>
      <c r="H861">
        <v>0</v>
      </c>
    </row>
    <row r="862" spans="1:8" x14ac:dyDescent="0.35">
      <c r="A862" t="s">
        <v>328</v>
      </c>
      <c r="B862" t="s">
        <v>240</v>
      </c>
      <c r="C862" t="s">
        <v>241</v>
      </c>
      <c r="D862" t="s">
        <v>7756</v>
      </c>
      <c r="E862" t="s">
        <v>391</v>
      </c>
      <c r="F862" t="s">
        <v>7436</v>
      </c>
      <c r="G862" t="s">
        <v>7437</v>
      </c>
      <c r="H862">
        <v>277451</v>
      </c>
    </row>
    <row r="863" spans="1:8" x14ac:dyDescent="0.35">
      <c r="A863" t="s">
        <v>328</v>
      </c>
      <c r="B863" t="s">
        <v>240</v>
      </c>
      <c r="C863" t="s">
        <v>241</v>
      </c>
      <c r="D863" t="s">
        <v>7756</v>
      </c>
      <c r="E863" t="s">
        <v>391</v>
      </c>
      <c r="F863" t="s">
        <v>7438</v>
      </c>
      <c r="G863" t="s">
        <v>7439</v>
      </c>
      <c r="H863">
        <v>158500</v>
      </c>
    </row>
    <row r="864" spans="1:8" x14ac:dyDescent="0.35">
      <c r="A864" t="s">
        <v>328</v>
      </c>
      <c r="B864" t="s">
        <v>240</v>
      </c>
      <c r="C864" t="s">
        <v>241</v>
      </c>
      <c r="D864" t="s">
        <v>7756</v>
      </c>
      <c r="E864" t="s">
        <v>391</v>
      </c>
      <c r="F864" t="s">
        <v>7448</v>
      </c>
      <c r="G864" t="s">
        <v>7449</v>
      </c>
      <c r="H864">
        <v>49839</v>
      </c>
    </row>
    <row r="865" spans="1:8" x14ac:dyDescent="0.35">
      <c r="A865" t="s">
        <v>328</v>
      </c>
      <c r="B865" t="s">
        <v>240</v>
      </c>
      <c r="C865" t="s">
        <v>245</v>
      </c>
      <c r="D865" t="s">
        <v>7757</v>
      </c>
      <c r="E865" t="s">
        <v>608</v>
      </c>
      <c r="F865" t="s">
        <v>7436</v>
      </c>
      <c r="G865" t="s">
        <v>7437</v>
      </c>
      <c r="H865">
        <v>50190</v>
      </c>
    </row>
    <row r="866" spans="1:8" x14ac:dyDescent="0.35">
      <c r="A866" t="s">
        <v>328</v>
      </c>
      <c r="B866" t="s">
        <v>240</v>
      </c>
      <c r="C866" t="s">
        <v>245</v>
      </c>
      <c r="D866" t="s">
        <v>7757</v>
      </c>
      <c r="E866" t="s">
        <v>608</v>
      </c>
      <c r="F866" t="s">
        <v>7438</v>
      </c>
      <c r="G866" t="s">
        <v>7439</v>
      </c>
      <c r="H866">
        <v>88375</v>
      </c>
    </row>
    <row r="867" spans="1:8" x14ac:dyDescent="0.35">
      <c r="A867" t="s">
        <v>328</v>
      </c>
      <c r="B867" t="s">
        <v>240</v>
      </c>
      <c r="C867" t="s">
        <v>245</v>
      </c>
      <c r="D867" t="s">
        <v>7757</v>
      </c>
      <c r="E867" t="s">
        <v>608</v>
      </c>
      <c r="F867" t="s">
        <v>7448</v>
      </c>
      <c r="G867" t="s">
        <v>7449</v>
      </c>
      <c r="H867">
        <v>0</v>
      </c>
    </row>
    <row r="868" spans="1:8" x14ac:dyDescent="0.35">
      <c r="A868" t="s">
        <v>328</v>
      </c>
      <c r="B868" t="s">
        <v>240</v>
      </c>
      <c r="C868" t="s">
        <v>249</v>
      </c>
      <c r="D868" t="s">
        <v>7758</v>
      </c>
      <c r="E868" t="s">
        <v>555</v>
      </c>
      <c r="F868" t="s">
        <v>7435</v>
      </c>
      <c r="G868" t="s">
        <v>7142</v>
      </c>
      <c r="H868">
        <v>0</v>
      </c>
    </row>
    <row r="869" spans="1:8" x14ac:dyDescent="0.35">
      <c r="A869" t="s">
        <v>328</v>
      </c>
      <c r="B869" t="s">
        <v>240</v>
      </c>
      <c r="C869" t="s">
        <v>249</v>
      </c>
      <c r="D869" t="s">
        <v>7758</v>
      </c>
      <c r="E869" t="s">
        <v>555</v>
      </c>
      <c r="F869" t="s">
        <v>7436</v>
      </c>
      <c r="G869" t="s">
        <v>7437</v>
      </c>
      <c r="H869">
        <v>39900</v>
      </c>
    </row>
    <row r="870" spans="1:8" x14ac:dyDescent="0.35">
      <c r="A870" t="s">
        <v>328</v>
      </c>
      <c r="B870" t="s">
        <v>240</v>
      </c>
      <c r="C870" t="s">
        <v>249</v>
      </c>
      <c r="D870" t="s">
        <v>7758</v>
      </c>
      <c r="E870" t="s">
        <v>555</v>
      </c>
      <c r="F870" t="s">
        <v>7438</v>
      </c>
      <c r="G870" t="s">
        <v>7439</v>
      </c>
      <c r="H870">
        <v>25000</v>
      </c>
    </row>
    <row r="871" spans="1:8" x14ac:dyDescent="0.35">
      <c r="A871" t="s">
        <v>328</v>
      </c>
      <c r="B871" t="s">
        <v>240</v>
      </c>
      <c r="C871" t="s">
        <v>253</v>
      </c>
      <c r="D871" t="s">
        <v>7759</v>
      </c>
      <c r="E871" t="s">
        <v>609</v>
      </c>
      <c r="F871" t="s">
        <v>7435</v>
      </c>
      <c r="G871" t="s">
        <v>7142</v>
      </c>
      <c r="H871">
        <v>9000</v>
      </c>
    </row>
    <row r="872" spans="1:8" x14ac:dyDescent="0.35">
      <c r="A872" t="s">
        <v>328</v>
      </c>
      <c r="B872" t="s">
        <v>240</v>
      </c>
      <c r="C872" t="s">
        <v>253</v>
      </c>
      <c r="D872" t="s">
        <v>7759</v>
      </c>
      <c r="E872" t="s">
        <v>609</v>
      </c>
      <c r="F872" t="s">
        <v>7436</v>
      </c>
      <c r="G872" t="s">
        <v>7437</v>
      </c>
      <c r="H872">
        <v>11500</v>
      </c>
    </row>
    <row r="873" spans="1:8" x14ac:dyDescent="0.35">
      <c r="A873" t="s">
        <v>328</v>
      </c>
      <c r="B873" t="s">
        <v>240</v>
      </c>
      <c r="C873" t="s">
        <v>253</v>
      </c>
      <c r="D873" t="s">
        <v>7759</v>
      </c>
      <c r="E873" t="s">
        <v>609</v>
      </c>
      <c r="F873" t="s">
        <v>7438</v>
      </c>
      <c r="G873" t="s">
        <v>7439</v>
      </c>
      <c r="H873">
        <v>39000</v>
      </c>
    </row>
    <row r="874" spans="1:8" x14ac:dyDescent="0.35">
      <c r="A874" t="s">
        <v>328</v>
      </c>
      <c r="B874" t="s">
        <v>240</v>
      </c>
      <c r="C874" t="s">
        <v>253</v>
      </c>
      <c r="D874" t="s">
        <v>7759</v>
      </c>
      <c r="E874" t="s">
        <v>609</v>
      </c>
      <c r="F874" t="s">
        <v>7448</v>
      </c>
      <c r="G874" t="s">
        <v>7449</v>
      </c>
      <c r="H874">
        <v>20000</v>
      </c>
    </row>
    <row r="875" spans="1:8" x14ac:dyDescent="0.35">
      <c r="A875" t="s">
        <v>328</v>
      </c>
      <c r="B875" t="s">
        <v>240</v>
      </c>
      <c r="C875" t="s">
        <v>257</v>
      </c>
      <c r="D875" t="s">
        <v>7760</v>
      </c>
      <c r="E875" t="s">
        <v>254</v>
      </c>
      <c r="F875" t="s">
        <v>7435</v>
      </c>
      <c r="G875" t="s">
        <v>7142</v>
      </c>
      <c r="H875">
        <v>0</v>
      </c>
    </row>
    <row r="876" spans="1:8" x14ac:dyDescent="0.35">
      <c r="A876" t="s">
        <v>328</v>
      </c>
      <c r="B876" t="s">
        <v>240</v>
      </c>
      <c r="C876" t="s">
        <v>257</v>
      </c>
      <c r="D876" t="s">
        <v>7760</v>
      </c>
      <c r="E876" t="s">
        <v>254</v>
      </c>
      <c r="F876" t="s">
        <v>7436</v>
      </c>
      <c r="G876" t="s">
        <v>7437</v>
      </c>
      <c r="H876">
        <v>38853</v>
      </c>
    </row>
    <row r="877" spans="1:8" x14ac:dyDescent="0.35">
      <c r="A877" t="s">
        <v>328</v>
      </c>
      <c r="B877" t="s">
        <v>240</v>
      </c>
      <c r="C877" t="s">
        <v>257</v>
      </c>
      <c r="D877" t="s">
        <v>7760</v>
      </c>
      <c r="E877" t="s">
        <v>254</v>
      </c>
      <c r="F877" t="s">
        <v>7438</v>
      </c>
      <c r="G877" t="s">
        <v>7439</v>
      </c>
      <c r="H877">
        <v>112500</v>
      </c>
    </row>
    <row r="878" spans="1:8" x14ac:dyDescent="0.35">
      <c r="A878" t="s">
        <v>328</v>
      </c>
      <c r="B878" t="s">
        <v>240</v>
      </c>
      <c r="C878" t="s">
        <v>257</v>
      </c>
      <c r="D878" t="s">
        <v>7760</v>
      </c>
      <c r="E878" t="s">
        <v>254</v>
      </c>
      <c r="F878" t="s">
        <v>7448</v>
      </c>
      <c r="G878" t="s">
        <v>7449</v>
      </c>
      <c r="H878">
        <v>0</v>
      </c>
    </row>
    <row r="879" spans="1:8" x14ac:dyDescent="0.35">
      <c r="A879" t="s">
        <v>328</v>
      </c>
      <c r="B879" t="s">
        <v>240</v>
      </c>
      <c r="C879" t="s">
        <v>261</v>
      </c>
      <c r="D879" t="s">
        <v>7761</v>
      </c>
      <c r="E879" t="s">
        <v>480</v>
      </c>
      <c r="F879" t="s">
        <v>7435</v>
      </c>
      <c r="G879" t="s">
        <v>7142</v>
      </c>
      <c r="H879">
        <v>500</v>
      </c>
    </row>
    <row r="880" spans="1:8" x14ac:dyDescent="0.35">
      <c r="A880" t="s">
        <v>328</v>
      </c>
      <c r="B880" t="s">
        <v>240</v>
      </c>
      <c r="C880" t="s">
        <v>261</v>
      </c>
      <c r="D880" t="s">
        <v>7761</v>
      </c>
      <c r="E880" t="s">
        <v>480</v>
      </c>
      <c r="F880" t="s">
        <v>7436</v>
      </c>
      <c r="G880" t="s">
        <v>7437</v>
      </c>
      <c r="H880">
        <v>21815</v>
      </c>
    </row>
    <row r="881" spans="1:8" x14ac:dyDescent="0.35">
      <c r="A881" t="s">
        <v>328</v>
      </c>
      <c r="B881" t="s">
        <v>240</v>
      </c>
      <c r="C881" t="s">
        <v>261</v>
      </c>
      <c r="D881" t="s">
        <v>7761</v>
      </c>
      <c r="E881" t="s">
        <v>480</v>
      </c>
      <c r="F881" t="s">
        <v>7438</v>
      </c>
      <c r="G881" t="s">
        <v>7439</v>
      </c>
      <c r="H881">
        <v>61000</v>
      </c>
    </row>
    <row r="882" spans="1:8" x14ac:dyDescent="0.35">
      <c r="A882" t="s">
        <v>328</v>
      </c>
      <c r="B882" t="s">
        <v>240</v>
      </c>
      <c r="C882" t="s">
        <v>265</v>
      </c>
      <c r="D882" t="s">
        <v>7762</v>
      </c>
      <c r="E882" t="s">
        <v>610</v>
      </c>
      <c r="F882" t="s">
        <v>7435</v>
      </c>
      <c r="G882" t="s">
        <v>7142</v>
      </c>
      <c r="H882">
        <v>0</v>
      </c>
    </row>
    <row r="883" spans="1:8" x14ac:dyDescent="0.35">
      <c r="A883" t="s">
        <v>328</v>
      </c>
      <c r="B883" t="s">
        <v>240</v>
      </c>
      <c r="C883" t="s">
        <v>265</v>
      </c>
      <c r="D883" t="s">
        <v>7762</v>
      </c>
      <c r="E883" t="s">
        <v>610</v>
      </c>
      <c r="F883" t="s">
        <v>7436</v>
      </c>
      <c r="G883" t="s">
        <v>7437</v>
      </c>
      <c r="H883">
        <v>84500</v>
      </c>
    </row>
    <row r="884" spans="1:8" x14ac:dyDescent="0.35">
      <c r="A884" t="s">
        <v>328</v>
      </c>
      <c r="B884" t="s">
        <v>240</v>
      </c>
      <c r="C884" t="s">
        <v>265</v>
      </c>
      <c r="D884" t="s">
        <v>7762</v>
      </c>
      <c r="E884" t="s">
        <v>610</v>
      </c>
      <c r="F884" t="s">
        <v>7438</v>
      </c>
      <c r="G884" t="s">
        <v>7439</v>
      </c>
      <c r="H884">
        <v>69842</v>
      </c>
    </row>
    <row r="885" spans="1:8" x14ac:dyDescent="0.35">
      <c r="A885" t="s">
        <v>328</v>
      </c>
      <c r="B885" t="s">
        <v>240</v>
      </c>
      <c r="C885" t="s">
        <v>265</v>
      </c>
      <c r="D885" t="s">
        <v>7762</v>
      </c>
      <c r="E885" t="s">
        <v>610</v>
      </c>
      <c r="F885" t="s">
        <v>7448</v>
      </c>
      <c r="G885" t="s">
        <v>7449</v>
      </c>
      <c r="H885">
        <v>5000</v>
      </c>
    </row>
    <row r="886" spans="1:8" x14ac:dyDescent="0.35">
      <c r="A886" t="s">
        <v>328</v>
      </c>
      <c r="B886" t="s">
        <v>240</v>
      </c>
      <c r="C886" t="s">
        <v>265</v>
      </c>
      <c r="D886" t="s">
        <v>7762</v>
      </c>
      <c r="E886" t="s">
        <v>610</v>
      </c>
      <c r="F886" t="s">
        <v>7442</v>
      </c>
      <c r="G886" t="s">
        <v>7443</v>
      </c>
      <c r="H886">
        <v>15000</v>
      </c>
    </row>
    <row r="887" spans="1:8" x14ac:dyDescent="0.35">
      <c r="A887" t="s">
        <v>328</v>
      </c>
      <c r="B887" t="s">
        <v>240</v>
      </c>
      <c r="C887" t="s">
        <v>269</v>
      </c>
      <c r="D887" t="s">
        <v>7763</v>
      </c>
      <c r="E887" t="s">
        <v>262</v>
      </c>
      <c r="F887" t="s">
        <v>7436</v>
      </c>
      <c r="G887" t="s">
        <v>7437</v>
      </c>
      <c r="H887">
        <v>22500</v>
      </c>
    </row>
    <row r="888" spans="1:8" x14ac:dyDescent="0.35">
      <c r="A888" t="s">
        <v>328</v>
      </c>
      <c r="B888" t="s">
        <v>240</v>
      </c>
      <c r="C888" t="s">
        <v>269</v>
      </c>
      <c r="D888" t="s">
        <v>7763</v>
      </c>
      <c r="E888" t="s">
        <v>262</v>
      </c>
      <c r="F888" t="s">
        <v>7438</v>
      </c>
      <c r="G888" t="s">
        <v>7439</v>
      </c>
      <c r="H888">
        <v>20500</v>
      </c>
    </row>
    <row r="889" spans="1:8" x14ac:dyDescent="0.35">
      <c r="A889" t="s">
        <v>328</v>
      </c>
      <c r="B889" t="s">
        <v>240</v>
      </c>
      <c r="C889" t="s">
        <v>273</v>
      </c>
      <c r="D889" t="s">
        <v>7764</v>
      </c>
      <c r="E889" t="s">
        <v>331</v>
      </c>
      <c r="F889" t="s">
        <v>7435</v>
      </c>
      <c r="G889" t="s">
        <v>7142</v>
      </c>
      <c r="H889">
        <v>5060</v>
      </c>
    </row>
    <row r="890" spans="1:8" x14ac:dyDescent="0.35">
      <c r="A890" t="s">
        <v>328</v>
      </c>
      <c r="B890" t="s">
        <v>240</v>
      </c>
      <c r="C890" t="s">
        <v>273</v>
      </c>
      <c r="D890" t="s">
        <v>7764</v>
      </c>
      <c r="E890" t="s">
        <v>331</v>
      </c>
      <c r="F890" t="s">
        <v>7436</v>
      </c>
      <c r="G890" t="s">
        <v>7437</v>
      </c>
      <c r="H890">
        <v>51239</v>
      </c>
    </row>
    <row r="891" spans="1:8" x14ac:dyDescent="0.35">
      <c r="A891" t="s">
        <v>328</v>
      </c>
      <c r="B891" t="s">
        <v>240</v>
      </c>
      <c r="C891" t="s">
        <v>273</v>
      </c>
      <c r="D891" t="s">
        <v>7764</v>
      </c>
      <c r="E891" t="s">
        <v>331</v>
      </c>
      <c r="F891" t="s">
        <v>7438</v>
      </c>
      <c r="G891" t="s">
        <v>7439</v>
      </c>
      <c r="H891">
        <v>28000</v>
      </c>
    </row>
    <row r="892" spans="1:8" x14ac:dyDescent="0.35">
      <c r="A892" t="s">
        <v>328</v>
      </c>
      <c r="B892" t="s">
        <v>240</v>
      </c>
      <c r="C892" t="s">
        <v>277</v>
      </c>
      <c r="D892" t="s">
        <v>7765</v>
      </c>
      <c r="E892" t="s">
        <v>412</v>
      </c>
      <c r="F892" t="s">
        <v>7436</v>
      </c>
      <c r="G892" t="s">
        <v>7437</v>
      </c>
      <c r="H892">
        <v>16100</v>
      </c>
    </row>
    <row r="893" spans="1:8" x14ac:dyDescent="0.35">
      <c r="A893" t="s">
        <v>328</v>
      </c>
      <c r="B893" t="s">
        <v>240</v>
      </c>
      <c r="C893" t="s">
        <v>277</v>
      </c>
      <c r="D893" t="s">
        <v>7765</v>
      </c>
      <c r="E893" t="s">
        <v>412</v>
      </c>
      <c r="F893" t="s">
        <v>7438</v>
      </c>
      <c r="G893" t="s">
        <v>7439</v>
      </c>
      <c r="H893">
        <v>24854</v>
      </c>
    </row>
    <row r="894" spans="1:8" x14ac:dyDescent="0.35">
      <c r="A894" t="s">
        <v>328</v>
      </c>
      <c r="B894" t="s">
        <v>240</v>
      </c>
      <c r="C894" t="s">
        <v>281</v>
      </c>
      <c r="D894" t="s">
        <v>7766</v>
      </c>
      <c r="E894" t="s">
        <v>611</v>
      </c>
      <c r="F894" t="s">
        <v>7435</v>
      </c>
      <c r="G894" t="s">
        <v>7142</v>
      </c>
      <c r="H894">
        <v>5500</v>
      </c>
    </row>
    <row r="895" spans="1:8" x14ac:dyDescent="0.35">
      <c r="A895" t="s">
        <v>328</v>
      </c>
      <c r="B895" t="s">
        <v>240</v>
      </c>
      <c r="C895" t="s">
        <v>281</v>
      </c>
      <c r="D895" t="s">
        <v>7766</v>
      </c>
      <c r="E895" t="s">
        <v>611</v>
      </c>
      <c r="F895" t="s">
        <v>7436</v>
      </c>
      <c r="G895" t="s">
        <v>7437</v>
      </c>
      <c r="H895">
        <v>72900</v>
      </c>
    </row>
    <row r="896" spans="1:8" x14ac:dyDescent="0.35">
      <c r="A896" t="s">
        <v>328</v>
      </c>
      <c r="B896" t="s">
        <v>240</v>
      </c>
      <c r="C896" t="s">
        <v>281</v>
      </c>
      <c r="D896" t="s">
        <v>7766</v>
      </c>
      <c r="E896" t="s">
        <v>611</v>
      </c>
      <c r="F896" t="s">
        <v>7438</v>
      </c>
      <c r="G896" t="s">
        <v>7439</v>
      </c>
      <c r="H896">
        <v>15750</v>
      </c>
    </row>
    <row r="897" spans="1:8" x14ac:dyDescent="0.35">
      <c r="A897" t="s">
        <v>328</v>
      </c>
      <c r="B897" t="s">
        <v>240</v>
      </c>
      <c r="C897" t="s">
        <v>281</v>
      </c>
      <c r="D897" t="s">
        <v>7766</v>
      </c>
      <c r="E897" t="s">
        <v>611</v>
      </c>
      <c r="F897" t="s">
        <v>7448</v>
      </c>
      <c r="G897" t="s">
        <v>7449</v>
      </c>
      <c r="H897">
        <v>0</v>
      </c>
    </row>
    <row r="898" spans="1:8" x14ac:dyDescent="0.35">
      <c r="A898" t="s">
        <v>328</v>
      </c>
      <c r="B898" t="s">
        <v>240</v>
      </c>
      <c r="C898" t="s">
        <v>281</v>
      </c>
      <c r="D898" t="s">
        <v>7766</v>
      </c>
      <c r="E898" t="s">
        <v>611</v>
      </c>
      <c r="F898" t="s">
        <v>7442</v>
      </c>
      <c r="G898" t="s">
        <v>7443</v>
      </c>
      <c r="H898">
        <v>13500</v>
      </c>
    </row>
    <row r="899" spans="1:8" x14ac:dyDescent="0.35">
      <c r="A899" t="s">
        <v>328</v>
      </c>
      <c r="B899" t="s">
        <v>240</v>
      </c>
      <c r="C899" t="s">
        <v>285</v>
      </c>
      <c r="D899" t="s">
        <v>7767</v>
      </c>
      <c r="E899" t="s">
        <v>455</v>
      </c>
      <c r="F899" t="s">
        <v>7435</v>
      </c>
      <c r="G899" t="s">
        <v>7142</v>
      </c>
      <c r="H899">
        <v>5080</v>
      </c>
    </row>
    <row r="900" spans="1:8" x14ac:dyDescent="0.35">
      <c r="A900" t="s">
        <v>328</v>
      </c>
      <c r="B900" t="s">
        <v>240</v>
      </c>
      <c r="C900" t="s">
        <v>285</v>
      </c>
      <c r="D900" t="s">
        <v>7767</v>
      </c>
      <c r="E900" t="s">
        <v>455</v>
      </c>
      <c r="F900" t="s">
        <v>7436</v>
      </c>
      <c r="G900" t="s">
        <v>7437</v>
      </c>
      <c r="H900">
        <v>59256</v>
      </c>
    </row>
    <row r="901" spans="1:8" x14ac:dyDescent="0.35">
      <c r="A901" t="s">
        <v>328</v>
      </c>
      <c r="B901" t="s">
        <v>240</v>
      </c>
      <c r="C901" t="s">
        <v>285</v>
      </c>
      <c r="D901" t="s">
        <v>7767</v>
      </c>
      <c r="E901" t="s">
        <v>455</v>
      </c>
      <c r="F901" t="s">
        <v>7438</v>
      </c>
      <c r="G901" t="s">
        <v>7439</v>
      </c>
      <c r="H901">
        <v>40000</v>
      </c>
    </row>
    <row r="902" spans="1:8" x14ac:dyDescent="0.35">
      <c r="A902" t="s">
        <v>328</v>
      </c>
      <c r="B902" t="s">
        <v>240</v>
      </c>
      <c r="C902" t="s">
        <v>285</v>
      </c>
      <c r="D902" t="s">
        <v>7767</v>
      </c>
      <c r="E902" t="s">
        <v>455</v>
      </c>
      <c r="F902" t="s">
        <v>7448</v>
      </c>
      <c r="G902" t="s">
        <v>7449</v>
      </c>
      <c r="H902">
        <v>20000</v>
      </c>
    </row>
    <row r="903" spans="1:8" x14ac:dyDescent="0.35">
      <c r="A903" t="s">
        <v>328</v>
      </c>
      <c r="B903" t="s">
        <v>240</v>
      </c>
      <c r="C903" t="s">
        <v>323</v>
      </c>
      <c r="D903" t="s">
        <v>7768</v>
      </c>
      <c r="E903" t="s">
        <v>125</v>
      </c>
      <c r="F903" t="s">
        <v>7435</v>
      </c>
      <c r="G903" t="s">
        <v>7142</v>
      </c>
      <c r="H903">
        <v>0</v>
      </c>
    </row>
    <row r="904" spans="1:8" x14ac:dyDescent="0.35">
      <c r="A904" t="s">
        <v>328</v>
      </c>
      <c r="B904" t="s">
        <v>240</v>
      </c>
      <c r="C904" t="s">
        <v>323</v>
      </c>
      <c r="D904" t="s">
        <v>7768</v>
      </c>
      <c r="E904" t="s">
        <v>125</v>
      </c>
      <c r="F904" t="s">
        <v>7436</v>
      </c>
      <c r="G904" t="s">
        <v>7437</v>
      </c>
      <c r="H904">
        <v>48100</v>
      </c>
    </row>
    <row r="905" spans="1:8" x14ac:dyDescent="0.35">
      <c r="A905" t="s">
        <v>328</v>
      </c>
      <c r="B905" t="s">
        <v>240</v>
      </c>
      <c r="C905" t="s">
        <v>323</v>
      </c>
      <c r="D905" t="s">
        <v>7768</v>
      </c>
      <c r="E905" t="s">
        <v>125</v>
      </c>
      <c r="F905" t="s">
        <v>7438</v>
      </c>
      <c r="G905" t="s">
        <v>7439</v>
      </c>
      <c r="H905">
        <v>90000</v>
      </c>
    </row>
    <row r="906" spans="1:8" x14ac:dyDescent="0.35">
      <c r="A906" t="s">
        <v>328</v>
      </c>
      <c r="B906" t="s">
        <v>240</v>
      </c>
      <c r="C906" t="s">
        <v>323</v>
      </c>
      <c r="D906" t="s">
        <v>7768</v>
      </c>
      <c r="E906" t="s">
        <v>125</v>
      </c>
      <c r="F906" t="s">
        <v>7448</v>
      </c>
      <c r="G906" t="s">
        <v>7449</v>
      </c>
      <c r="H906">
        <v>32000</v>
      </c>
    </row>
    <row r="907" spans="1:8" x14ac:dyDescent="0.35">
      <c r="A907" t="s">
        <v>333</v>
      </c>
      <c r="B907" t="s">
        <v>240</v>
      </c>
      <c r="C907" t="s">
        <v>241</v>
      </c>
      <c r="D907" t="s">
        <v>7769</v>
      </c>
      <c r="E907" t="s">
        <v>612</v>
      </c>
      <c r="F907" t="s">
        <v>7435</v>
      </c>
      <c r="G907" t="s">
        <v>7142</v>
      </c>
      <c r="H907">
        <v>0</v>
      </c>
    </row>
    <row r="908" spans="1:8" x14ac:dyDescent="0.35">
      <c r="A908" t="s">
        <v>333</v>
      </c>
      <c r="B908" t="s">
        <v>240</v>
      </c>
      <c r="C908" t="s">
        <v>241</v>
      </c>
      <c r="D908" t="s">
        <v>7769</v>
      </c>
      <c r="E908" t="s">
        <v>612</v>
      </c>
      <c r="F908" t="s">
        <v>7436</v>
      </c>
      <c r="G908" t="s">
        <v>7437</v>
      </c>
      <c r="H908">
        <v>80730</v>
      </c>
    </row>
    <row r="909" spans="1:8" x14ac:dyDescent="0.35">
      <c r="A909" t="s">
        <v>333</v>
      </c>
      <c r="B909" t="s">
        <v>240</v>
      </c>
      <c r="C909" t="s">
        <v>245</v>
      </c>
      <c r="D909" t="s">
        <v>7770</v>
      </c>
      <c r="E909" t="s">
        <v>521</v>
      </c>
      <c r="F909" t="s">
        <v>7436</v>
      </c>
      <c r="G909" t="s">
        <v>7437</v>
      </c>
      <c r="H909">
        <v>29219</v>
      </c>
    </row>
    <row r="910" spans="1:8" x14ac:dyDescent="0.35">
      <c r="A910" t="s">
        <v>333</v>
      </c>
      <c r="B910" t="s">
        <v>240</v>
      </c>
      <c r="C910" t="s">
        <v>245</v>
      </c>
      <c r="D910" t="s">
        <v>7770</v>
      </c>
      <c r="E910" t="s">
        <v>521</v>
      </c>
      <c r="F910" t="s">
        <v>7438</v>
      </c>
      <c r="G910" t="s">
        <v>7439</v>
      </c>
      <c r="H910">
        <v>10000</v>
      </c>
    </row>
    <row r="911" spans="1:8" x14ac:dyDescent="0.35">
      <c r="A911" t="s">
        <v>333</v>
      </c>
      <c r="B911" t="s">
        <v>240</v>
      </c>
      <c r="C911" t="s">
        <v>245</v>
      </c>
      <c r="D911" t="s">
        <v>7770</v>
      </c>
      <c r="E911" t="s">
        <v>521</v>
      </c>
      <c r="F911" t="s">
        <v>7442</v>
      </c>
      <c r="G911" t="s">
        <v>7443</v>
      </c>
      <c r="H911">
        <v>35000</v>
      </c>
    </row>
    <row r="912" spans="1:8" x14ac:dyDescent="0.35">
      <c r="A912" t="s">
        <v>333</v>
      </c>
      <c r="B912" t="s">
        <v>240</v>
      </c>
      <c r="C912" t="s">
        <v>249</v>
      </c>
      <c r="D912" t="s">
        <v>7771</v>
      </c>
      <c r="E912" t="s">
        <v>391</v>
      </c>
      <c r="F912" t="s">
        <v>7436</v>
      </c>
      <c r="G912" t="s">
        <v>7437</v>
      </c>
      <c r="H912">
        <v>258000</v>
      </c>
    </row>
    <row r="913" spans="1:8" x14ac:dyDescent="0.35">
      <c r="A913" t="s">
        <v>333</v>
      </c>
      <c r="B913" t="s">
        <v>240</v>
      </c>
      <c r="C913" t="s">
        <v>249</v>
      </c>
      <c r="D913" t="s">
        <v>7771</v>
      </c>
      <c r="E913" t="s">
        <v>391</v>
      </c>
      <c r="F913" t="s">
        <v>7494</v>
      </c>
      <c r="G913" t="s">
        <v>7495</v>
      </c>
      <c r="H913">
        <v>433500</v>
      </c>
    </row>
    <row r="914" spans="1:8" x14ac:dyDescent="0.35">
      <c r="A914" t="s">
        <v>333</v>
      </c>
      <c r="B914" t="s">
        <v>240</v>
      </c>
      <c r="C914" t="s">
        <v>249</v>
      </c>
      <c r="D914" t="s">
        <v>7771</v>
      </c>
      <c r="E914" t="s">
        <v>391</v>
      </c>
      <c r="F914" t="s">
        <v>7496</v>
      </c>
      <c r="G914" t="s">
        <v>7497</v>
      </c>
      <c r="H914">
        <v>75000</v>
      </c>
    </row>
    <row r="915" spans="1:8" x14ac:dyDescent="0.35">
      <c r="A915" t="s">
        <v>333</v>
      </c>
      <c r="B915" t="s">
        <v>240</v>
      </c>
      <c r="C915" t="s">
        <v>253</v>
      </c>
      <c r="D915" t="s">
        <v>7772</v>
      </c>
      <c r="E915" t="s">
        <v>613</v>
      </c>
      <c r="F915" t="s">
        <v>7436</v>
      </c>
      <c r="G915" t="s">
        <v>7437</v>
      </c>
      <c r="H915">
        <v>28170</v>
      </c>
    </row>
    <row r="916" spans="1:8" x14ac:dyDescent="0.35">
      <c r="A916" t="s">
        <v>333</v>
      </c>
      <c r="B916" t="s">
        <v>240</v>
      </c>
      <c r="C916" t="s">
        <v>253</v>
      </c>
      <c r="D916" t="s">
        <v>7772</v>
      </c>
      <c r="E916" t="s">
        <v>613</v>
      </c>
      <c r="F916" t="s">
        <v>7442</v>
      </c>
      <c r="G916" t="s">
        <v>7443</v>
      </c>
      <c r="H916">
        <v>500</v>
      </c>
    </row>
    <row r="917" spans="1:8" x14ac:dyDescent="0.35">
      <c r="A917" t="s">
        <v>333</v>
      </c>
      <c r="B917" t="s">
        <v>240</v>
      </c>
      <c r="C917" t="s">
        <v>253</v>
      </c>
      <c r="D917" t="s">
        <v>7772</v>
      </c>
      <c r="E917" t="s">
        <v>613</v>
      </c>
      <c r="F917" t="s">
        <v>7773</v>
      </c>
      <c r="G917" t="s">
        <v>7774</v>
      </c>
      <c r="H917">
        <v>5500</v>
      </c>
    </row>
    <row r="918" spans="1:8" x14ac:dyDescent="0.35">
      <c r="A918" t="s">
        <v>333</v>
      </c>
      <c r="B918" t="s">
        <v>240</v>
      </c>
      <c r="C918" t="s">
        <v>257</v>
      </c>
      <c r="D918" t="s">
        <v>7775</v>
      </c>
      <c r="E918" t="s">
        <v>397</v>
      </c>
      <c r="F918" t="s">
        <v>7436</v>
      </c>
      <c r="G918" t="s">
        <v>7437</v>
      </c>
      <c r="H918">
        <v>19960</v>
      </c>
    </row>
    <row r="919" spans="1:8" x14ac:dyDescent="0.35">
      <c r="A919" t="s">
        <v>333</v>
      </c>
      <c r="B919" t="s">
        <v>240</v>
      </c>
      <c r="C919" t="s">
        <v>257</v>
      </c>
      <c r="D919" t="s">
        <v>7775</v>
      </c>
      <c r="E919" t="s">
        <v>397</v>
      </c>
      <c r="F919" t="s">
        <v>7773</v>
      </c>
      <c r="G919" t="s">
        <v>7774</v>
      </c>
      <c r="H919">
        <v>4000</v>
      </c>
    </row>
    <row r="920" spans="1:8" x14ac:dyDescent="0.35">
      <c r="A920" t="s">
        <v>333</v>
      </c>
      <c r="B920" t="s">
        <v>240</v>
      </c>
      <c r="C920" t="s">
        <v>261</v>
      </c>
      <c r="D920" t="s">
        <v>7776</v>
      </c>
      <c r="E920" t="s">
        <v>595</v>
      </c>
      <c r="F920" t="s">
        <v>7436</v>
      </c>
      <c r="G920" t="s">
        <v>7437</v>
      </c>
      <c r="H920">
        <v>27730</v>
      </c>
    </row>
    <row r="921" spans="1:8" x14ac:dyDescent="0.35">
      <c r="A921" t="s">
        <v>333</v>
      </c>
      <c r="B921" t="s">
        <v>240</v>
      </c>
      <c r="C921" t="s">
        <v>261</v>
      </c>
      <c r="D921" t="s">
        <v>7776</v>
      </c>
      <c r="E921" t="s">
        <v>595</v>
      </c>
      <c r="F921" t="s">
        <v>7438</v>
      </c>
      <c r="G921" t="s">
        <v>7439</v>
      </c>
      <c r="H921">
        <v>22000</v>
      </c>
    </row>
    <row r="922" spans="1:8" x14ac:dyDescent="0.35">
      <c r="A922" t="s">
        <v>333</v>
      </c>
      <c r="B922" t="s">
        <v>240</v>
      </c>
      <c r="C922" t="s">
        <v>261</v>
      </c>
      <c r="D922" t="s">
        <v>7776</v>
      </c>
      <c r="E922" t="s">
        <v>595</v>
      </c>
      <c r="F922" t="s">
        <v>7448</v>
      </c>
      <c r="G922" t="s">
        <v>7449</v>
      </c>
      <c r="H922">
        <v>3000</v>
      </c>
    </row>
    <row r="923" spans="1:8" x14ac:dyDescent="0.35">
      <c r="A923" t="s">
        <v>333</v>
      </c>
      <c r="B923" t="s">
        <v>240</v>
      </c>
      <c r="C923" t="s">
        <v>265</v>
      </c>
      <c r="D923" t="s">
        <v>7777</v>
      </c>
      <c r="E923" t="s">
        <v>300</v>
      </c>
      <c r="F923" t="s">
        <v>7436</v>
      </c>
      <c r="G923" t="s">
        <v>7437</v>
      </c>
      <c r="H923">
        <v>156050</v>
      </c>
    </row>
    <row r="924" spans="1:8" x14ac:dyDescent="0.35">
      <c r="A924" t="s">
        <v>333</v>
      </c>
      <c r="B924" t="s">
        <v>240</v>
      </c>
      <c r="C924" t="s">
        <v>265</v>
      </c>
      <c r="D924" t="s">
        <v>7777</v>
      </c>
      <c r="E924" t="s">
        <v>300</v>
      </c>
      <c r="F924" t="s">
        <v>7442</v>
      </c>
      <c r="G924" t="s">
        <v>7443</v>
      </c>
      <c r="H924">
        <v>13500</v>
      </c>
    </row>
    <row r="925" spans="1:8" x14ac:dyDescent="0.35">
      <c r="A925" t="s">
        <v>333</v>
      </c>
      <c r="B925" t="s">
        <v>240</v>
      </c>
      <c r="C925" t="s">
        <v>269</v>
      </c>
      <c r="D925" t="s">
        <v>7778</v>
      </c>
      <c r="E925" t="s">
        <v>254</v>
      </c>
      <c r="F925" t="s">
        <v>7436</v>
      </c>
      <c r="G925" t="s">
        <v>7437</v>
      </c>
      <c r="H925">
        <v>77780</v>
      </c>
    </row>
    <row r="926" spans="1:8" x14ac:dyDescent="0.35">
      <c r="A926" t="s">
        <v>333</v>
      </c>
      <c r="B926" t="s">
        <v>240</v>
      </c>
      <c r="C926" t="s">
        <v>269</v>
      </c>
      <c r="D926" t="s">
        <v>7778</v>
      </c>
      <c r="E926" t="s">
        <v>254</v>
      </c>
      <c r="F926" t="s">
        <v>7442</v>
      </c>
      <c r="G926" t="s">
        <v>7443</v>
      </c>
      <c r="H926">
        <v>2000</v>
      </c>
    </row>
    <row r="927" spans="1:8" x14ac:dyDescent="0.35">
      <c r="A927" t="s">
        <v>333</v>
      </c>
      <c r="B927" t="s">
        <v>240</v>
      </c>
      <c r="C927" t="s">
        <v>273</v>
      </c>
      <c r="D927" t="s">
        <v>7779</v>
      </c>
      <c r="E927" t="s">
        <v>412</v>
      </c>
      <c r="F927" t="s">
        <v>7435</v>
      </c>
      <c r="G927" t="s">
        <v>7142</v>
      </c>
      <c r="H927">
        <v>6500</v>
      </c>
    </row>
    <row r="928" spans="1:8" x14ac:dyDescent="0.35">
      <c r="A928" t="s">
        <v>333</v>
      </c>
      <c r="B928" t="s">
        <v>240</v>
      </c>
      <c r="C928" t="s">
        <v>273</v>
      </c>
      <c r="D928" t="s">
        <v>7779</v>
      </c>
      <c r="E928" t="s">
        <v>412</v>
      </c>
      <c r="F928" t="s">
        <v>7436</v>
      </c>
      <c r="G928" t="s">
        <v>7437</v>
      </c>
      <c r="H928">
        <v>95875</v>
      </c>
    </row>
    <row r="929" spans="1:8" x14ac:dyDescent="0.35">
      <c r="A929" t="s">
        <v>333</v>
      </c>
      <c r="B929" t="s">
        <v>240</v>
      </c>
      <c r="C929" t="s">
        <v>273</v>
      </c>
      <c r="D929" t="s">
        <v>7779</v>
      </c>
      <c r="E929" t="s">
        <v>412</v>
      </c>
      <c r="F929" t="s">
        <v>7438</v>
      </c>
      <c r="G929" t="s">
        <v>7439</v>
      </c>
      <c r="H929">
        <v>76412</v>
      </c>
    </row>
    <row r="930" spans="1:8" x14ac:dyDescent="0.35">
      <c r="A930" t="s">
        <v>333</v>
      </c>
      <c r="B930" t="s">
        <v>240</v>
      </c>
      <c r="C930" t="s">
        <v>273</v>
      </c>
      <c r="D930" t="s">
        <v>7779</v>
      </c>
      <c r="E930" t="s">
        <v>412</v>
      </c>
      <c r="F930" t="s">
        <v>7448</v>
      </c>
      <c r="G930" t="s">
        <v>7449</v>
      </c>
      <c r="H930">
        <v>37500</v>
      </c>
    </row>
    <row r="931" spans="1:8" x14ac:dyDescent="0.35">
      <c r="A931" t="s">
        <v>333</v>
      </c>
      <c r="B931" t="s">
        <v>240</v>
      </c>
      <c r="C931" t="s">
        <v>273</v>
      </c>
      <c r="D931" t="s">
        <v>7779</v>
      </c>
      <c r="E931" t="s">
        <v>412</v>
      </c>
      <c r="F931" t="s">
        <v>7442</v>
      </c>
      <c r="G931" t="s">
        <v>7443</v>
      </c>
      <c r="H931">
        <v>2000</v>
      </c>
    </row>
    <row r="932" spans="1:8" x14ac:dyDescent="0.35">
      <c r="A932" t="s">
        <v>333</v>
      </c>
      <c r="B932" t="s">
        <v>240</v>
      </c>
      <c r="C932" t="s">
        <v>277</v>
      </c>
      <c r="D932" t="s">
        <v>7780</v>
      </c>
      <c r="E932" t="s">
        <v>614</v>
      </c>
      <c r="F932" t="s">
        <v>7436</v>
      </c>
      <c r="G932" t="s">
        <v>7437</v>
      </c>
      <c r="H932">
        <v>23600</v>
      </c>
    </row>
    <row r="933" spans="1:8" x14ac:dyDescent="0.35">
      <c r="A933" t="s">
        <v>333</v>
      </c>
      <c r="B933" t="s">
        <v>240</v>
      </c>
      <c r="C933" t="s">
        <v>281</v>
      </c>
      <c r="D933" t="s">
        <v>7781</v>
      </c>
      <c r="E933" t="s">
        <v>560</v>
      </c>
      <c r="F933" t="s">
        <v>7436</v>
      </c>
      <c r="G933" t="s">
        <v>7437</v>
      </c>
      <c r="H933">
        <v>21830</v>
      </c>
    </row>
    <row r="934" spans="1:8" x14ac:dyDescent="0.35">
      <c r="A934" t="s">
        <v>333</v>
      </c>
      <c r="B934" t="s">
        <v>240</v>
      </c>
      <c r="C934" t="s">
        <v>281</v>
      </c>
      <c r="D934" t="s">
        <v>7781</v>
      </c>
      <c r="E934" t="s">
        <v>560</v>
      </c>
      <c r="F934" t="s">
        <v>7438</v>
      </c>
      <c r="G934" t="s">
        <v>7439</v>
      </c>
      <c r="H934">
        <v>12000</v>
      </c>
    </row>
    <row r="935" spans="1:8" x14ac:dyDescent="0.35">
      <c r="A935" t="s">
        <v>333</v>
      </c>
      <c r="B935" t="s">
        <v>240</v>
      </c>
      <c r="C935" t="s">
        <v>285</v>
      </c>
      <c r="D935" t="s">
        <v>7782</v>
      </c>
      <c r="E935" t="s">
        <v>615</v>
      </c>
      <c r="F935" t="s">
        <v>7436</v>
      </c>
      <c r="G935" t="s">
        <v>7437</v>
      </c>
      <c r="H935">
        <v>254540</v>
      </c>
    </row>
    <row r="936" spans="1:8" x14ac:dyDescent="0.35">
      <c r="A936" t="s">
        <v>333</v>
      </c>
      <c r="B936" t="s">
        <v>240</v>
      </c>
      <c r="C936" t="s">
        <v>285</v>
      </c>
      <c r="D936" t="s">
        <v>7782</v>
      </c>
      <c r="E936" t="s">
        <v>615</v>
      </c>
      <c r="F936" t="s">
        <v>7438</v>
      </c>
      <c r="G936" t="s">
        <v>7439</v>
      </c>
      <c r="H936">
        <v>92500</v>
      </c>
    </row>
    <row r="937" spans="1:8" x14ac:dyDescent="0.35">
      <c r="A937" t="s">
        <v>333</v>
      </c>
      <c r="B937" t="s">
        <v>240</v>
      </c>
      <c r="C937" t="s">
        <v>285</v>
      </c>
      <c r="D937" t="s">
        <v>7782</v>
      </c>
      <c r="E937" t="s">
        <v>615</v>
      </c>
      <c r="F937" t="s">
        <v>7448</v>
      </c>
      <c r="G937" t="s">
        <v>7449</v>
      </c>
      <c r="H937">
        <v>20500</v>
      </c>
    </row>
    <row r="938" spans="1:8" x14ac:dyDescent="0.35">
      <c r="A938" t="s">
        <v>333</v>
      </c>
      <c r="B938" t="s">
        <v>240</v>
      </c>
      <c r="C938" t="s">
        <v>285</v>
      </c>
      <c r="D938" t="s">
        <v>7782</v>
      </c>
      <c r="E938" t="s">
        <v>615</v>
      </c>
      <c r="F938" t="s">
        <v>7442</v>
      </c>
      <c r="G938" t="s">
        <v>7443</v>
      </c>
      <c r="H938">
        <v>40000</v>
      </c>
    </row>
    <row r="939" spans="1:8" x14ac:dyDescent="0.35">
      <c r="A939" t="s">
        <v>333</v>
      </c>
      <c r="B939" t="s">
        <v>240</v>
      </c>
      <c r="C939" t="s">
        <v>323</v>
      </c>
      <c r="D939" t="s">
        <v>7783</v>
      </c>
      <c r="E939" t="s">
        <v>616</v>
      </c>
      <c r="F939" t="s">
        <v>7436</v>
      </c>
      <c r="G939" t="s">
        <v>7437</v>
      </c>
      <c r="H939">
        <v>34225</v>
      </c>
    </row>
    <row r="940" spans="1:8" x14ac:dyDescent="0.35">
      <c r="A940" t="s">
        <v>333</v>
      </c>
      <c r="B940" t="s">
        <v>240</v>
      </c>
      <c r="C940" t="s">
        <v>323</v>
      </c>
      <c r="D940" t="s">
        <v>7783</v>
      </c>
      <c r="E940" t="s">
        <v>616</v>
      </c>
      <c r="F940" t="s">
        <v>7438</v>
      </c>
      <c r="G940" t="s">
        <v>7439</v>
      </c>
      <c r="H940">
        <v>48000</v>
      </c>
    </row>
    <row r="941" spans="1:8" x14ac:dyDescent="0.35">
      <c r="A941" t="s">
        <v>333</v>
      </c>
      <c r="B941" t="s">
        <v>240</v>
      </c>
      <c r="C941" t="s">
        <v>323</v>
      </c>
      <c r="D941" t="s">
        <v>7783</v>
      </c>
      <c r="E941" t="s">
        <v>616</v>
      </c>
      <c r="F941" t="s">
        <v>7448</v>
      </c>
      <c r="G941" t="s">
        <v>7449</v>
      </c>
      <c r="H941">
        <v>10000</v>
      </c>
    </row>
    <row r="942" spans="1:8" x14ac:dyDescent="0.35">
      <c r="A942" t="s">
        <v>333</v>
      </c>
      <c r="B942" t="s">
        <v>240</v>
      </c>
      <c r="C942" t="s">
        <v>323</v>
      </c>
      <c r="D942" t="s">
        <v>7783</v>
      </c>
      <c r="E942" t="s">
        <v>616</v>
      </c>
      <c r="F942" t="s">
        <v>7442</v>
      </c>
      <c r="G942" t="s">
        <v>7443</v>
      </c>
      <c r="H942">
        <v>15000</v>
      </c>
    </row>
    <row r="943" spans="1:8" x14ac:dyDescent="0.35">
      <c r="A943" t="s">
        <v>333</v>
      </c>
      <c r="B943" t="s">
        <v>240</v>
      </c>
      <c r="C943" t="s">
        <v>326</v>
      </c>
      <c r="D943" t="s">
        <v>7784</v>
      </c>
      <c r="E943" t="s">
        <v>125</v>
      </c>
      <c r="F943" t="s">
        <v>7435</v>
      </c>
      <c r="G943" t="s">
        <v>7142</v>
      </c>
      <c r="H943">
        <v>8500</v>
      </c>
    </row>
    <row r="944" spans="1:8" x14ac:dyDescent="0.35">
      <c r="A944" t="s">
        <v>333</v>
      </c>
      <c r="B944" t="s">
        <v>240</v>
      </c>
      <c r="C944" t="s">
        <v>326</v>
      </c>
      <c r="D944" t="s">
        <v>7784</v>
      </c>
      <c r="E944" t="s">
        <v>125</v>
      </c>
      <c r="F944" t="s">
        <v>7436</v>
      </c>
      <c r="G944" t="s">
        <v>7437</v>
      </c>
      <c r="H944">
        <v>37797</v>
      </c>
    </row>
    <row r="945" spans="1:8" x14ac:dyDescent="0.35">
      <c r="A945" t="s">
        <v>333</v>
      </c>
      <c r="B945" t="s">
        <v>240</v>
      </c>
      <c r="C945" t="s">
        <v>326</v>
      </c>
      <c r="D945" t="s">
        <v>7784</v>
      </c>
      <c r="E945" t="s">
        <v>125</v>
      </c>
      <c r="F945" t="s">
        <v>7438</v>
      </c>
      <c r="G945" t="s">
        <v>7439</v>
      </c>
      <c r="H945">
        <v>4000</v>
      </c>
    </row>
    <row r="946" spans="1:8" x14ac:dyDescent="0.35">
      <c r="A946" t="s">
        <v>333</v>
      </c>
      <c r="B946" t="s">
        <v>240</v>
      </c>
      <c r="C946" t="s">
        <v>326</v>
      </c>
      <c r="D946" t="s">
        <v>7784</v>
      </c>
      <c r="E946" t="s">
        <v>125</v>
      </c>
      <c r="F946" t="s">
        <v>7448</v>
      </c>
      <c r="G946" t="s">
        <v>7449</v>
      </c>
      <c r="H946">
        <v>77000</v>
      </c>
    </row>
    <row r="947" spans="1:8" x14ac:dyDescent="0.35">
      <c r="A947" t="s">
        <v>333</v>
      </c>
      <c r="B947" t="s">
        <v>240</v>
      </c>
      <c r="C947" t="s">
        <v>326</v>
      </c>
      <c r="D947" t="s">
        <v>7784</v>
      </c>
      <c r="E947" t="s">
        <v>125</v>
      </c>
      <c r="F947" t="s">
        <v>7442</v>
      </c>
      <c r="G947" t="s">
        <v>7443</v>
      </c>
      <c r="H947">
        <v>1000</v>
      </c>
    </row>
    <row r="948" spans="1:8" x14ac:dyDescent="0.35">
      <c r="A948" t="s">
        <v>333</v>
      </c>
      <c r="B948" t="s">
        <v>240</v>
      </c>
      <c r="C948" t="s">
        <v>330</v>
      </c>
      <c r="D948" t="s">
        <v>7785</v>
      </c>
      <c r="E948" t="s">
        <v>617</v>
      </c>
      <c r="F948" t="s">
        <v>7435</v>
      </c>
      <c r="G948" t="s">
        <v>7142</v>
      </c>
      <c r="H948">
        <v>7000</v>
      </c>
    </row>
    <row r="949" spans="1:8" x14ac:dyDescent="0.35">
      <c r="A949" t="s">
        <v>333</v>
      </c>
      <c r="B949" t="s">
        <v>240</v>
      </c>
      <c r="C949" t="s">
        <v>330</v>
      </c>
      <c r="D949" t="s">
        <v>7785</v>
      </c>
      <c r="E949" t="s">
        <v>617</v>
      </c>
      <c r="F949" t="s">
        <v>7436</v>
      </c>
      <c r="G949" t="s">
        <v>7437</v>
      </c>
      <c r="H949">
        <v>45550</v>
      </c>
    </row>
    <row r="950" spans="1:8" x14ac:dyDescent="0.35">
      <c r="A950" t="s">
        <v>333</v>
      </c>
      <c r="B950" t="s">
        <v>240</v>
      </c>
      <c r="C950" t="s">
        <v>330</v>
      </c>
      <c r="D950" t="s">
        <v>7785</v>
      </c>
      <c r="E950" t="s">
        <v>617</v>
      </c>
      <c r="F950" t="s">
        <v>7438</v>
      </c>
      <c r="G950" t="s">
        <v>7439</v>
      </c>
      <c r="H950">
        <v>39000</v>
      </c>
    </row>
    <row r="951" spans="1:8" x14ac:dyDescent="0.35">
      <c r="A951" t="s">
        <v>333</v>
      </c>
      <c r="B951" t="s">
        <v>240</v>
      </c>
      <c r="C951" t="s">
        <v>330</v>
      </c>
      <c r="D951" t="s">
        <v>7785</v>
      </c>
      <c r="E951" t="s">
        <v>617</v>
      </c>
      <c r="F951" t="s">
        <v>7448</v>
      </c>
      <c r="G951" t="s">
        <v>7449</v>
      </c>
      <c r="H951">
        <v>40000</v>
      </c>
    </row>
    <row r="952" spans="1:8" x14ac:dyDescent="0.35">
      <c r="A952" t="s">
        <v>333</v>
      </c>
      <c r="B952" t="s">
        <v>240</v>
      </c>
      <c r="C952" t="s">
        <v>330</v>
      </c>
      <c r="D952" t="s">
        <v>7785</v>
      </c>
      <c r="E952" t="s">
        <v>617</v>
      </c>
      <c r="F952" t="s">
        <v>7442</v>
      </c>
      <c r="G952" t="s">
        <v>7443</v>
      </c>
      <c r="H952">
        <v>2500</v>
      </c>
    </row>
    <row r="953" spans="1:8" x14ac:dyDescent="0.35">
      <c r="A953" t="s">
        <v>337</v>
      </c>
      <c r="B953" t="s">
        <v>240</v>
      </c>
      <c r="C953" t="s">
        <v>245</v>
      </c>
      <c r="D953" t="s">
        <v>7786</v>
      </c>
      <c r="E953" t="s">
        <v>354</v>
      </c>
      <c r="F953" t="s">
        <v>7435</v>
      </c>
      <c r="G953" t="s">
        <v>7142</v>
      </c>
      <c r="H953">
        <v>0</v>
      </c>
    </row>
    <row r="954" spans="1:8" x14ac:dyDescent="0.35">
      <c r="A954" t="s">
        <v>337</v>
      </c>
      <c r="B954" t="s">
        <v>240</v>
      </c>
      <c r="C954" t="s">
        <v>245</v>
      </c>
      <c r="D954" t="s">
        <v>7786</v>
      </c>
      <c r="E954" t="s">
        <v>354</v>
      </c>
      <c r="F954" t="s">
        <v>7436</v>
      </c>
      <c r="G954" t="s">
        <v>7437</v>
      </c>
      <c r="H954">
        <v>2114790</v>
      </c>
    </row>
    <row r="955" spans="1:8" x14ac:dyDescent="0.35">
      <c r="A955" t="s">
        <v>337</v>
      </c>
      <c r="B955" t="s">
        <v>240</v>
      </c>
      <c r="C955" t="s">
        <v>249</v>
      </c>
      <c r="D955" t="s">
        <v>7787</v>
      </c>
      <c r="E955" t="s">
        <v>563</v>
      </c>
      <c r="F955" t="s">
        <v>7435</v>
      </c>
      <c r="G955" t="s">
        <v>7142</v>
      </c>
      <c r="H955">
        <v>250000</v>
      </c>
    </row>
    <row r="956" spans="1:8" x14ac:dyDescent="0.35">
      <c r="A956" t="s">
        <v>337</v>
      </c>
      <c r="B956" t="s">
        <v>240</v>
      </c>
      <c r="C956" t="s">
        <v>249</v>
      </c>
      <c r="D956" t="s">
        <v>7787</v>
      </c>
      <c r="E956" t="s">
        <v>563</v>
      </c>
      <c r="F956" t="s">
        <v>7436</v>
      </c>
      <c r="G956" t="s">
        <v>7437</v>
      </c>
      <c r="H956">
        <v>1721036</v>
      </c>
    </row>
    <row r="957" spans="1:8" x14ac:dyDescent="0.35">
      <c r="A957" t="s">
        <v>337</v>
      </c>
      <c r="B957" t="s">
        <v>240</v>
      </c>
      <c r="C957" t="s">
        <v>249</v>
      </c>
      <c r="D957" t="s">
        <v>7787</v>
      </c>
      <c r="E957" t="s">
        <v>563</v>
      </c>
      <c r="F957" t="s">
        <v>7438</v>
      </c>
      <c r="G957" t="s">
        <v>7439</v>
      </c>
      <c r="H957">
        <v>425000</v>
      </c>
    </row>
    <row r="958" spans="1:8" x14ac:dyDescent="0.35">
      <c r="A958" t="s">
        <v>337</v>
      </c>
      <c r="B958" t="s">
        <v>240</v>
      </c>
      <c r="C958" t="s">
        <v>253</v>
      </c>
      <c r="D958" t="s">
        <v>7788</v>
      </c>
      <c r="E958" t="s">
        <v>618</v>
      </c>
      <c r="F958" t="s">
        <v>7435</v>
      </c>
      <c r="G958" t="s">
        <v>7142</v>
      </c>
      <c r="H958">
        <v>400000</v>
      </c>
    </row>
    <row r="959" spans="1:8" x14ac:dyDescent="0.35">
      <c r="A959" t="s">
        <v>337</v>
      </c>
      <c r="B959" t="s">
        <v>240</v>
      </c>
      <c r="C959" t="s">
        <v>253</v>
      </c>
      <c r="D959" t="s">
        <v>7788</v>
      </c>
      <c r="E959" t="s">
        <v>618</v>
      </c>
      <c r="F959" t="s">
        <v>7436</v>
      </c>
      <c r="G959" t="s">
        <v>7437</v>
      </c>
      <c r="H959">
        <v>3492745</v>
      </c>
    </row>
    <row r="960" spans="1:8" x14ac:dyDescent="0.35">
      <c r="A960" t="s">
        <v>337</v>
      </c>
      <c r="B960" t="s">
        <v>240</v>
      </c>
      <c r="C960" t="s">
        <v>253</v>
      </c>
      <c r="D960" t="s">
        <v>7788</v>
      </c>
      <c r="E960" t="s">
        <v>618</v>
      </c>
      <c r="F960" t="s">
        <v>7438</v>
      </c>
      <c r="G960" t="s">
        <v>7439</v>
      </c>
      <c r="H960">
        <v>1446511</v>
      </c>
    </row>
    <row r="961" spans="1:8" x14ac:dyDescent="0.35">
      <c r="A961" t="s">
        <v>337</v>
      </c>
      <c r="B961" t="s">
        <v>240</v>
      </c>
      <c r="C961" t="s">
        <v>257</v>
      </c>
      <c r="D961" t="s">
        <v>7789</v>
      </c>
      <c r="E961" t="s">
        <v>300</v>
      </c>
      <c r="F961" t="s">
        <v>7435</v>
      </c>
      <c r="G961" t="s">
        <v>7142</v>
      </c>
      <c r="H961">
        <v>425000</v>
      </c>
    </row>
    <row r="962" spans="1:8" x14ac:dyDescent="0.35">
      <c r="A962" t="s">
        <v>337</v>
      </c>
      <c r="B962" t="s">
        <v>240</v>
      </c>
      <c r="C962" t="s">
        <v>257</v>
      </c>
      <c r="D962" t="s">
        <v>7789</v>
      </c>
      <c r="E962" t="s">
        <v>300</v>
      </c>
      <c r="F962" t="s">
        <v>7436</v>
      </c>
      <c r="G962" t="s">
        <v>7437</v>
      </c>
      <c r="H962">
        <v>1004860</v>
      </c>
    </row>
    <row r="963" spans="1:8" x14ac:dyDescent="0.35">
      <c r="A963" t="s">
        <v>337</v>
      </c>
      <c r="B963" t="s">
        <v>240</v>
      </c>
      <c r="C963" t="s">
        <v>257</v>
      </c>
      <c r="D963" t="s">
        <v>7789</v>
      </c>
      <c r="E963" t="s">
        <v>300</v>
      </c>
      <c r="F963" t="s">
        <v>7438</v>
      </c>
      <c r="G963" t="s">
        <v>7439</v>
      </c>
      <c r="H963">
        <v>1019658</v>
      </c>
    </row>
    <row r="964" spans="1:8" x14ac:dyDescent="0.35">
      <c r="A964" t="s">
        <v>337</v>
      </c>
      <c r="B964" t="s">
        <v>240</v>
      </c>
      <c r="C964" t="s">
        <v>257</v>
      </c>
      <c r="D964" t="s">
        <v>7789</v>
      </c>
      <c r="E964" t="s">
        <v>300</v>
      </c>
      <c r="F964" t="s">
        <v>7448</v>
      </c>
      <c r="G964" t="s">
        <v>7449</v>
      </c>
      <c r="H964">
        <v>162000</v>
      </c>
    </row>
    <row r="965" spans="1:8" x14ac:dyDescent="0.35">
      <c r="A965" t="s">
        <v>337</v>
      </c>
      <c r="B965" t="s">
        <v>240</v>
      </c>
      <c r="C965" t="s">
        <v>261</v>
      </c>
      <c r="D965" t="s">
        <v>7790</v>
      </c>
      <c r="E965" t="s">
        <v>619</v>
      </c>
      <c r="F965" t="s">
        <v>7435</v>
      </c>
      <c r="G965" t="s">
        <v>7142</v>
      </c>
      <c r="H965">
        <v>1853306</v>
      </c>
    </row>
    <row r="966" spans="1:8" x14ac:dyDescent="0.35">
      <c r="A966" t="s">
        <v>337</v>
      </c>
      <c r="B966" t="s">
        <v>240</v>
      </c>
      <c r="C966" t="s">
        <v>261</v>
      </c>
      <c r="D966" t="s">
        <v>7790</v>
      </c>
      <c r="E966" t="s">
        <v>619</v>
      </c>
      <c r="F966" t="s">
        <v>7436</v>
      </c>
      <c r="G966" t="s">
        <v>7437</v>
      </c>
      <c r="H966">
        <v>1702000</v>
      </c>
    </row>
    <row r="967" spans="1:8" x14ac:dyDescent="0.35">
      <c r="A967" t="s">
        <v>337</v>
      </c>
      <c r="B967" t="s">
        <v>240</v>
      </c>
      <c r="C967" t="s">
        <v>261</v>
      </c>
      <c r="D967" t="s">
        <v>7790</v>
      </c>
      <c r="E967" t="s">
        <v>619</v>
      </c>
      <c r="F967" t="s">
        <v>7438</v>
      </c>
      <c r="G967" t="s">
        <v>7439</v>
      </c>
      <c r="H967">
        <v>1600000</v>
      </c>
    </row>
    <row r="968" spans="1:8" x14ac:dyDescent="0.35">
      <c r="A968" t="s">
        <v>337</v>
      </c>
      <c r="B968" t="s">
        <v>240</v>
      </c>
      <c r="C968" t="s">
        <v>261</v>
      </c>
      <c r="D968" t="s">
        <v>7790</v>
      </c>
      <c r="E968" t="s">
        <v>619</v>
      </c>
      <c r="F968" t="s">
        <v>7442</v>
      </c>
      <c r="G968" t="s">
        <v>7443</v>
      </c>
      <c r="H968">
        <v>86000</v>
      </c>
    </row>
    <row r="969" spans="1:8" x14ac:dyDescent="0.35">
      <c r="A969" t="s">
        <v>337</v>
      </c>
      <c r="B969" t="s">
        <v>240</v>
      </c>
      <c r="C969" t="s">
        <v>265</v>
      </c>
      <c r="D969" t="s">
        <v>7791</v>
      </c>
      <c r="E969" t="s">
        <v>125</v>
      </c>
      <c r="F969" t="s">
        <v>7435</v>
      </c>
      <c r="G969" t="s">
        <v>7142</v>
      </c>
      <c r="H969">
        <v>200000</v>
      </c>
    </row>
    <row r="970" spans="1:8" x14ac:dyDescent="0.35">
      <c r="A970" t="s">
        <v>337</v>
      </c>
      <c r="B970" t="s">
        <v>240</v>
      </c>
      <c r="C970" t="s">
        <v>265</v>
      </c>
      <c r="D970" t="s">
        <v>7791</v>
      </c>
      <c r="E970" t="s">
        <v>125</v>
      </c>
      <c r="F970" t="s">
        <v>7436</v>
      </c>
      <c r="G970" t="s">
        <v>7437</v>
      </c>
      <c r="H970">
        <v>3800502</v>
      </c>
    </row>
    <row r="971" spans="1:8" x14ac:dyDescent="0.35">
      <c r="A971" t="s">
        <v>337</v>
      </c>
      <c r="B971" t="s">
        <v>240</v>
      </c>
      <c r="C971" t="s">
        <v>265</v>
      </c>
      <c r="D971" t="s">
        <v>7791</v>
      </c>
      <c r="E971" t="s">
        <v>125</v>
      </c>
      <c r="F971" t="s">
        <v>7438</v>
      </c>
      <c r="G971" t="s">
        <v>7439</v>
      </c>
      <c r="H971">
        <v>1250000</v>
      </c>
    </row>
    <row r="972" spans="1:8" x14ac:dyDescent="0.35">
      <c r="A972" t="s">
        <v>337</v>
      </c>
      <c r="B972" t="s">
        <v>240</v>
      </c>
      <c r="C972" t="s">
        <v>265</v>
      </c>
      <c r="D972" t="s">
        <v>7791</v>
      </c>
      <c r="E972" t="s">
        <v>125</v>
      </c>
      <c r="F972" t="s">
        <v>7448</v>
      </c>
      <c r="G972" t="s">
        <v>7449</v>
      </c>
      <c r="H972">
        <v>250000</v>
      </c>
    </row>
    <row r="973" spans="1:8" x14ac:dyDescent="0.35">
      <c r="A973" t="s">
        <v>337</v>
      </c>
      <c r="B973" t="s">
        <v>240</v>
      </c>
      <c r="C973" t="s">
        <v>265</v>
      </c>
      <c r="D973" t="s">
        <v>7791</v>
      </c>
      <c r="E973" t="s">
        <v>125</v>
      </c>
      <c r="F973" t="s">
        <v>7462</v>
      </c>
      <c r="G973" t="s">
        <v>7463</v>
      </c>
      <c r="H973">
        <v>150000</v>
      </c>
    </row>
    <row r="974" spans="1:8" x14ac:dyDescent="0.35">
      <c r="A974" t="s">
        <v>337</v>
      </c>
      <c r="B974" t="s">
        <v>240</v>
      </c>
      <c r="C974" t="s">
        <v>269</v>
      </c>
      <c r="D974" t="s">
        <v>7792</v>
      </c>
      <c r="E974" t="s">
        <v>351</v>
      </c>
      <c r="F974" t="s">
        <v>7435</v>
      </c>
      <c r="G974" t="s">
        <v>7142</v>
      </c>
      <c r="H974">
        <v>20000</v>
      </c>
    </row>
    <row r="975" spans="1:8" x14ac:dyDescent="0.35">
      <c r="A975" t="s">
        <v>337</v>
      </c>
      <c r="B975" t="s">
        <v>240</v>
      </c>
      <c r="C975" t="s">
        <v>269</v>
      </c>
      <c r="D975" t="s">
        <v>7792</v>
      </c>
      <c r="E975" t="s">
        <v>351</v>
      </c>
      <c r="F975" t="s">
        <v>7436</v>
      </c>
      <c r="G975" t="s">
        <v>7437</v>
      </c>
      <c r="H975">
        <v>386550</v>
      </c>
    </row>
    <row r="976" spans="1:8" x14ac:dyDescent="0.35">
      <c r="A976" t="s">
        <v>337</v>
      </c>
      <c r="B976" t="s">
        <v>240</v>
      </c>
      <c r="C976" t="s">
        <v>269</v>
      </c>
      <c r="D976" t="s">
        <v>7792</v>
      </c>
      <c r="E976" t="s">
        <v>351</v>
      </c>
      <c r="F976" t="s">
        <v>7438</v>
      </c>
      <c r="G976" t="s">
        <v>7439</v>
      </c>
      <c r="H976">
        <v>415000</v>
      </c>
    </row>
    <row r="977" spans="1:8" x14ac:dyDescent="0.35">
      <c r="A977" t="s">
        <v>337</v>
      </c>
      <c r="B977" t="s">
        <v>240</v>
      </c>
      <c r="C977" t="s">
        <v>269</v>
      </c>
      <c r="D977" t="s">
        <v>7792</v>
      </c>
      <c r="E977" t="s">
        <v>351</v>
      </c>
      <c r="F977" t="s">
        <v>7448</v>
      </c>
      <c r="G977" t="s">
        <v>7449</v>
      </c>
      <c r="H977">
        <v>30000</v>
      </c>
    </row>
    <row r="978" spans="1:8" x14ac:dyDescent="0.35">
      <c r="A978" t="s">
        <v>337</v>
      </c>
      <c r="B978" t="s">
        <v>240</v>
      </c>
      <c r="C978" t="s">
        <v>273</v>
      </c>
      <c r="D978" t="s">
        <v>7793</v>
      </c>
      <c r="E978" t="s">
        <v>607</v>
      </c>
      <c r="F978" t="s">
        <v>7435</v>
      </c>
      <c r="G978" t="s">
        <v>7142</v>
      </c>
      <c r="H978">
        <v>10773</v>
      </c>
    </row>
    <row r="979" spans="1:8" x14ac:dyDescent="0.35">
      <c r="A979" t="s">
        <v>337</v>
      </c>
      <c r="B979" t="s">
        <v>240</v>
      </c>
      <c r="C979" t="s">
        <v>273</v>
      </c>
      <c r="D979" t="s">
        <v>7793</v>
      </c>
      <c r="E979" t="s">
        <v>607</v>
      </c>
      <c r="F979" t="s">
        <v>7436</v>
      </c>
      <c r="G979" t="s">
        <v>7437</v>
      </c>
      <c r="H979">
        <v>555614</v>
      </c>
    </row>
    <row r="980" spans="1:8" x14ac:dyDescent="0.35">
      <c r="A980" t="s">
        <v>337</v>
      </c>
      <c r="B980" t="s">
        <v>240</v>
      </c>
      <c r="C980" t="s">
        <v>273</v>
      </c>
      <c r="D980" t="s">
        <v>7793</v>
      </c>
      <c r="E980" t="s">
        <v>607</v>
      </c>
      <c r="F980" t="s">
        <v>7438</v>
      </c>
      <c r="G980" t="s">
        <v>7439</v>
      </c>
      <c r="H980">
        <v>504016</v>
      </c>
    </row>
    <row r="981" spans="1:8" x14ac:dyDescent="0.35">
      <c r="A981" t="s">
        <v>337</v>
      </c>
      <c r="B981" t="s">
        <v>240</v>
      </c>
      <c r="C981" t="s">
        <v>273</v>
      </c>
      <c r="D981" t="s">
        <v>7793</v>
      </c>
      <c r="E981" t="s">
        <v>607</v>
      </c>
      <c r="F981" t="s">
        <v>7448</v>
      </c>
      <c r="G981" t="s">
        <v>7449</v>
      </c>
      <c r="H981">
        <v>200000</v>
      </c>
    </row>
    <row r="982" spans="1:8" x14ac:dyDescent="0.35">
      <c r="A982" t="s">
        <v>341</v>
      </c>
      <c r="B982" t="s">
        <v>240</v>
      </c>
      <c r="C982" t="s">
        <v>241</v>
      </c>
      <c r="D982" t="s">
        <v>7794</v>
      </c>
      <c r="E982" t="s">
        <v>620</v>
      </c>
      <c r="F982" t="s">
        <v>7436</v>
      </c>
      <c r="G982" t="s">
        <v>7437</v>
      </c>
      <c r="H982">
        <v>0</v>
      </c>
    </row>
    <row r="983" spans="1:8" x14ac:dyDescent="0.35">
      <c r="A983" t="s">
        <v>341</v>
      </c>
      <c r="B983" t="s">
        <v>240</v>
      </c>
      <c r="C983" t="s">
        <v>241</v>
      </c>
      <c r="D983" t="s">
        <v>7794</v>
      </c>
      <c r="E983" t="s">
        <v>620</v>
      </c>
      <c r="F983" t="s">
        <v>7438</v>
      </c>
      <c r="G983" t="s">
        <v>7439</v>
      </c>
      <c r="H983">
        <v>0</v>
      </c>
    </row>
    <row r="984" spans="1:8" x14ac:dyDescent="0.35">
      <c r="A984" t="s">
        <v>341</v>
      </c>
      <c r="B984" t="s">
        <v>240</v>
      </c>
      <c r="C984" t="s">
        <v>241</v>
      </c>
      <c r="D984" t="s">
        <v>7794</v>
      </c>
      <c r="E984" t="s">
        <v>620</v>
      </c>
      <c r="F984" t="s">
        <v>7448</v>
      </c>
      <c r="G984" t="s">
        <v>7449</v>
      </c>
      <c r="H984">
        <v>0</v>
      </c>
    </row>
    <row r="985" spans="1:8" x14ac:dyDescent="0.35">
      <c r="A985" t="s">
        <v>341</v>
      </c>
      <c r="B985" t="s">
        <v>240</v>
      </c>
      <c r="C985" t="s">
        <v>245</v>
      </c>
      <c r="D985" t="s">
        <v>7795</v>
      </c>
      <c r="E985" t="s">
        <v>621</v>
      </c>
      <c r="F985" t="s">
        <v>7435</v>
      </c>
      <c r="G985" t="s">
        <v>7142</v>
      </c>
      <c r="H985">
        <v>0</v>
      </c>
    </row>
    <row r="986" spans="1:8" x14ac:dyDescent="0.35">
      <c r="A986" t="s">
        <v>341</v>
      </c>
      <c r="B986" t="s">
        <v>240</v>
      </c>
      <c r="C986" t="s">
        <v>245</v>
      </c>
      <c r="D986" t="s">
        <v>7795</v>
      </c>
      <c r="E986" t="s">
        <v>621</v>
      </c>
      <c r="F986" t="s">
        <v>7436</v>
      </c>
      <c r="G986" t="s">
        <v>7437</v>
      </c>
      <c r="H986">
        <v>0</v>
      </c>
    </row>
    <row r="987" spans="1:8" x14ac:dyDescent="0.35">
      <c r="A987" t="s">
        <v>341</v>
      </c>
      <c r="B987" t="s">
        <v>240</v>
      </c>
      <c r="C987" t="s">
        <v>245</v>
      </c>
      <c r="D987" t="s">
        <v>7795</v>
      </c>
      <c r="E987" t="s">
        <v>621</v>
      </c>
      <c r="F987" t="s">
        <v>7438</v>
      </c>
      <c r="G987" t="s">
        <v>7439</v>
      </c>
      <c r="H987">
        <v>0</v>
      </c>
    </row>
    <row r="988" spans="1:8" x14ac:dyDescent="0.35">
      <c r="A988" t="s">
        <v>341</v>
      </c>
      <c r="B988" t="s">
        <v>240</v>
      </c>
      <c r="C988" t="s">
        <v>245</v>
      </c>
      <c r="D988" t="s">
        <v>7795</v>
      </c>
      <c r="E988" t="s">
        <v>621</v>
      </c>
      <c r="F988" t="s">
        <v>7442</v>
      </c>
      <c r="G988" t="s">
        <v>7443</v>
      </c>
      <c r="H988">
        <v>0</v>
      </c>
    </row>
    <row r="989" spans="1:8" x14ac:dyDescent="0.35">
      <c r="A989" t="s">
        <v>341</v>
      </c>
      <c r="B989" t="s">
        <v>240</v>
      </c>
      <c r="C989" t="s">
        <v>249</v>
      </c>
      <c r="D989" t="s">
        <v>7796</v>
      </c>
      <c r="E989" t="s">
        <v>622</v>
      </c>
      <c r="F989" t="s">
        <v>7435</v>
      </c>
      <c r="G989" t="s">
        <v>7142</v>
      </c>
      <c r="H989">
        <v>0</v>
      </c>
    </row>
    <row r="990" spans="1:8" x14ac:dyDescent="0.35">
      <c r="A990" t="s">
        <v>341</v>
      </c>
      <c r="B990" t="s">
        <v>240</v>
      </c>
      <c r="C990" t="s">
        <v>249</v>
      </c>
      <c r="D990" t="s">
        <v>7796</v>
      </c>
      <c r="E990" t="s">
        <v>622</v>
      </c>
      <c r="F990" t="s">
        <v>7436</v>
      </c>
      <c r="G990" t="s">
        <v>7437</v>
      </c>
      <c r="H990">
        <v>83425</v>
      </c>
    </row>
    <row r="991" spans="1:8" x14ac:dyDescent="0.35">
      <c r="A991" t="s">
        <v>341</v>
      </c>
      <c r="B991" t="s">
        <v>240</v>
      </c>
      <c r="C991" t="s">
        <v>249</v>
      </c>
      <c r="D991" t="s">
        <v>7796</v>
      </c>
      <c r="E991" t="s">
        <v>622</v>
      </c>
      <c r="F991" t="s">
        <v>7438</v>
      </c>
      <c r="G991" t="s">
        <v>7439</v>
      </c>
      <c r="H991">
        <v>26000</v>
      </c>
    </row>
    <row r="992" spans="1:8" x14ac:dyDescent="0.35">
      <c r="A992" t="s">
        <v>341</v>
      </c>
      <c r="B992" t="s">
        <v>240</v>
      </c>
      <c r="C992" t="s">
        <v>253</v>
      </c>
      <c r="D992" t="s">
        <v>7797</v>
      </c>
      <c r="E992" t="s">
        <v>623</v>
      </c>
      <c r="F992" t="s">
        <v>7435</v>
      </c>
      <c r="G992" t="s">
        <v>7142</v>
      </c>
      <c r="H992">
        <v>0</v>
      </c>
    </row>
    <row r="993" spans="1:8" x14ac:dyDescent="0.35">
      <c r="A993" t="s">
        <v>341</v>
      </c>
      <c r="B993" t="s">
        <v>240</v>
      </c>
      <c r="C993" t="s">
        <v>253</v>
      </c>
      <c r="D993" t="s">
        <v>7797</v>
      </c>
      <c r="E993" t="s">
        <v>623</v>
      </c>
      <c r="F993" t="s">
        <v>7436</v>
      </c>
      <c r="G993" t="s">
        <v>7437</v>
      </c>
      <c r="H993">
        <v>2200000</v>
      </c>
    </row>
    <row r="994" spans="1:8" x14ac:dyDescent="0.35">
      <c r="A994" t="s">
        <v>341</v>
      </c>
      <c r="B994" t="s">
        <v>240</v>
      </c>
      <c r="C994" t="s">
        <v>253</v>
      </c>
      <c r="D994" t="s">
        <v>7797</v>
      </c>
      <c r="E994" t="s">
        <v>623</v>
      </c>
      <c r="F994" t="s">
        <v>7438</v>
      </c>
      <c r="G994" t="s">
        <v>7439</v>
      </c>
      <c r="H994">
        <v>5155000</v>
      </c>
    </row>
    <row r="995" spans="1:8" x14ac:dyDescent="0.35">
      <c r="A995" t="s">
        <v>341</v>
      </c>
      <c r="B995" t="s">
        <v>240</v>
      </c>
      <c r="C995" t="s">
        <v>253</v>
      </c>
      <c r="D995" t="s">
        <v>7797</v>
      </c>
      <c r="E995" t="s">
        <v>623</v>
      </c>
      <c r="F995" t="s">
        <v>7448</v>
      </c>
      <c r="G995" t="s">
        <v>7449</v>
      </c>
      <c r="H995">
        <v>300000</v>
      </c>
    </row>
    <row r="996" spans="1:8" x14ac:dyDescent="0.35">
      <c r="A996" t="s">
        <v>341</v>
      </c>
      <c r="B996" t="s">
        <v>240</v>
      </c>
      <c r="C996" t="s">
        <v>253</v>
      </c>
      <c r="D996" t="s">
        <v>7797</v>
      </c>
      <c r="E996" t="s">
        <v>623</v>
      </c>
      <c r="F996" t="s">
        <v>7442</v>
      </c>
      <c r="G996" t="s">
        <v>7443</v>
      </c>
      <c r="H996">
        <v>7500</v>
      </c>
    </row>
    <row r="997" spans="1:8" x14ac:dyDescent="0.35">
      <c r="A997" t="s">
        <v>341</v>
      </c>
      <c r="B997" t="s">
        <v>240</v>
      </c>
      <c r="C997" t="s">
        <v>257</v>
      </c>
      <c r="D997" t="s">
        <v>7798</v>
      </c>
      <c r="E997" t="s">
        <v>391</v>
      </c>
      <c r="F997" t="s">
        <v>7435</v>
      </c>
      <c r="G997" t="s">
        <v>7142</v>
      </c>
      <c r="H997">
        <v>0</v>
      </c>
    </row>
    <row r="998" spans="1:8" x14ac:dyDescent="0.35">
      <c r="A998" t="s">
        <v>341</v>
      </c>
      <c r="B998" t="s">
        <v>240</v>
      </c>
      <c r="C998" t="s">
        <v>257</v>
      </c>
      <c r="D998" t="s">
        <v>7798</v>
      </c>
      <c r="E998" t="s">
        <v>391</v>
      </c>
      <c r="F998" t="s">
        <v>7436</v>
      </c>
      <c r="G998" t="s">
        <v>7437</v>
      </c>
      <c r="H998">
        <v>303300</v>
      </c>
    </row>
    <row r="999" spans="1:8" x14ac:dyDescent="0.35">
      <c r="A999" t="s">
        <v>341</v>
      </c>
      <c r="B999" t="s">
        <v>240</v>
      </c>
      <c r="C999" t="s">
        <v>257</v>
      </c>
      <c r="D999" t="s">
        <v>7798</v>
      </c>
      <c r="E999" t="s">
        <v>391</v>
      </c>
      <c r="F999" t="s">
        <v>7442</v>
      </c>
      <c r="G999" t="s">
        <v>7443</v>
      </c>
      <c r="H999">
        <v>30500</v>
      </c>
    </row>
    <row r="1000" spans="1:8" x14ac:dyDescent="0.35">
      <c r="A1000" t="s">
        <v>341</v>
      </c>
      <c r="B1000" t="s">
        <v>240</v>
      </c>
      <c r="C1000" t="s">
        <v>261</v>
      </c>
      <c r="D1000" t="s">
        <v>7799</v>
      </c>
      <c r="E1000" t="s">
        <v>609</v>
      </c>
      <c r="F1000" t="s">
        <v>7435</v>
      </c>
      <c r="G1000" t="s">
        <v>7142</v>
      </c>
      <c r="H1000">
        <v>4249</v>
      </c>
    </row>
    <row r="1001" spans="1:8" x14ac:dyDescent="0.35">
      <c r="A1001" t="s">
        <v>341</v>
      </c>
      <c r="B1001" t="s">
        <v>240</v>
      </c>
      <c r="C1001" t="s">
        <v>261</v>
      </c>
      <c r="D1001" t="s">
        <v>7799</v>
      </c>
      <c r="E1001" t="s">
        <v>609</v>
      </c>
      <c r="F1001" t="s">
        <v>7436</v>
      </c>
      <c r="G1001" t="s">
        <v>7437</v>
      </c>
      <c r="H1001">
        <v>122370</v>
      </c>
    </row>
    <row r="1002" spans="1:8" x14ac:dyDescent="0.35">
      <c r="A1002" t="s">
        <v>341</v>
      </c>
      <c r="B1002" t="s">
        <v>240</v>
      </c>
      <c r="C1002" t="s">
        <v>261</v>
      </c>
      <c r="D1002" t="s">
        <v>7799</v>
      </c>
      <c r="E1002" t="s">
        <v>609</v>
      </c>
      <c r="F1002" t="s">
        <v>7438</v>
      </c>
      <c r="G1002" t="s">
        <v>7439</v>
      </c>
      <c r="H1002">
        <v>28000</v>
      </c>
    </row>
    <row r="1003" spans="1:8" x14ac:dyDescent="0.35">
      <c r="A1003" t="s">
        <v>341</v>
      </c>
      <c r="B1003" t="s">
        <v>240</v>
      </c>
      <c r="C1003" t="s">
        <v>261</v>
      </c>
      <c r="D1003" t="s">
        <v>7799</v>
      </c>
      <c r="E1003" t="s">
        <v>609</v>
      </c>
      <c r="F1003" t="s">
        <v>7448</v>
      </c>
      <c r="G1003" t="s">
        <v>7449</v>
      </c>
      <c r="H1003">
        <v>32000</v>
      </c>
    </row>
    <row r="1004" spans="1:8" x14ac:dyDescent="0.35">
      <c r="A1004" t="s">
        <v>341</v>
      </c>
      <c r="B1004" t="s">
        <v>240</v>
      </c>
      <c r="C1004" t="s">
        <v>265</v>
      </c>
      <c r="D1004" t="s">
        <v>7800</v>
      </c>
      <c r="E1004" t="s">
        <v>300</v>
      </c>
      <c r="F1004" t="s">
        <v>7435</v>
      </c>
      <c r="G1004" t="s">
        <v>7142</v>
      </c>
      <c r="H1004">
        <v>5000</v>
      </c>
    </row>
    <row r="1005" spans="1:8" x14ac:dyDescent="0.35">
      <c r="A1005" t="s">
        <v>341</v>
      </c>
      <c r="B1005" t="s">
        <v>240</v>
      </c>
      <c r="C1005" t="s">
        <v>265</v>
      </c>
      <c r="D1005" t="s">
        <v>7800</v>
      </c>
      <c r="E1005" t="s">
        <v>300</v>
      </c>
      <c r="F1005" t="s">
        <v>7436</v>
      </c>
      <c r="G1005" t="s">
        <v>7437</v>
      </c>
      <c r="H1005">
        <v>53775</v>
      </c>
    </row>
    <row r="1006" spans="1:8" x14ac:dyDescent="0.35">
      <c r="A1006" t="s">
        <v>341</v>
      </c>
      <c r="B1006" t="s">
        <v>240</v>
      </c>
      <c r="C1006" t="s">
        <v>265</v>
      </c>
      <c r="D1006" t="s">
        <v>7800</v>
      </c>
      <c r="E1006" t="s">
        <v>300</v>
      </c>
      <c r="F1006" t="s">
        <v>7438</v>
      </c>
      <c r="G1006" t="s">
        <v>7439</v>
      </c>
      <c r="H1006">
        <v>73000</v>
      </c>
    </row>
    <row r="1007" spans="1:8" x14ac:dyDescent="0.35">
      <c r="A1007" t="s">
        <v>341</v>
      </c>
      <c r="B1007" t="s">
        <v>240</v>
      </c>
      <c r="C1007" t="s">
        <v>265</v>
      </c>
      <c r="D1007" t="s">
        <v>7800</v>
      </c>
      <c r="E1007" t="s">
        <v>300</v>
      </c>
      <c r="F1007" t="s">
        <v>7448</v>
      </c>
      <c r="G1007" t="s">
        <v>7449</v>
      </c>
      <c r="H1007">
        <v>15000</v>
      </c>
    </row>
    <row r="1008" spans="1:8" x14ac:dyDescent="0.35">
      <c r="A1008" t="s">
        <v>341</v>
      </c>
      <c r="B1008" t="s">
        <v>240</v>
      </c>
      <c r="C1008" t="s">
        <v>269</v>
      </c>
      <c r="D1008" t="s">
        <v>7801</v>
      </c>
      <c r="E1008" t="s">
        <v>442</v>
      </c>
      <c r="F1008" t="s">
        <v>7435</v>
      </c>
      <c r="G1008" t="s">
        <v>7142</v>
      </c>
      <c r="H1008">
        <v>0</v>
      </c>
    </row>
    <row r="1009" spans="1:8" x14ac:dyDescent="0.35">
      <c r="A1009" t="s">
        <v>341</v>
      </c>
      <c r="B1009" t="s">
        <v>240</v>
      </c>
      <c r="C1009" t="s">
        <v>269</v>
      </c>
      <c r="D1009" t="s">
        <v>7801</v>
      </c>
      <c r="E1009" t="s">
        <v>442</v>
      </c>
      <c r="F1009" t="s">
        <v>7436</v>
      </c>
      <c r="G1009" t="s">
        <v>7437</v>
      </c>
      <c r="H1009">
        <v>3846418</v>
      </c>
    </row>
    <row r="1010" spans="1:8" x14ac:dyDescent="0.35">
      <c r="A1010" t="s">
        <v>341</v>
      </c>
      <c r="B1010" t="s">
        <v>240</v>
      </c>
      <c r="C1010" t="s">
        <v>269</v>
      </c>
      <c r="D1010" t="s">
        <v>7801</v>
      </c>
      <c r="E1010" t="s">
        <v>442</v>
      </c>
      <c r="F1010" t="s">
        <v>7438</v>
      </c>
      <c r="G1010" t="s">
        <v>7439</v>
      </c>
      <c r="H1010">
        <v>10198275</v>
      </c>
    </row>
    <row r="1011" spans="1:8" x14ac:dyDescent="0.35">
      <c r="A1011" t="s">
        <v>341</v>
      </c>
      <c r="B1011" t="s">
        <v>240</v>
      </c>
      <c r="C1011" t="s">
        <v>269</v>
      </c>
      <c r="D1011" t="s">
        <v>7801</v>
      </c>
      <c r="E1011" t="s">
        <v>442</v>
      </c>
      <c r="F1011" t="s">
        <v>7448</v>
      </c>
      <c r="G1011" t="s">
        <v>7449</v>
      </c>
      <c r="H1011">
        <v>500000</v>
      </c>
    </row>
    <row r="1012" spans="1:8" x14ac:dyDescent="0.35">
      <c r="A1012" t="s">
        <v>341</v>
      </c>
      <c r="B1012" t="s">
        <v>240</v>
      </c>
      <c r="C1012" t="s">
        <v>269</v>
      </c>
      <c r="D1012" t="s">
        <v>7801</v>
      </c>
      <c r="E1012" t="s">
        <v>442</v>
      </c>
      <c r="F1012" t="s">
        <v>7442</v>
      </c>
      <c r="G1012" t="s">
        <v>7443</v>
      </c>
      <c r="H1012">
        <v>86500</v>
      </c>
    </row>
    <row r="1013" spans="1:8" x14ac:dyDescent="0.35">
      <c r="A1013" t="s">
        <v>341</v>
      </c>
      <c r="B1013" t="s">
        <v>240</v>
      </c>
      <c r="C1013" t="s">
        <v>273</v>
      </c>
      <c r="D1013" t="s">
        <v>7802</v>
      </c>
      <c r="E1013" t="s">
        <v>624</v>
      </c>
      <c r="F1013" t="s">
        <v>7435</v>
      </c>
      <c r="G1013" t="s">
        <v>7142</v>
      </c>
      <c r="H1013">
        <v>187648</v>
      </c>
    </row>
    <row r="1014" spans="1:8" x14ac:dyDescent="0.35">
      <c r="A1014" t="s">
        <v>341</v>
      </c>
      <c r="B1014" t="s">
        <v>240</v>
      </c>
      <c r="C1014" t="s">
        <v>273</v>
      </c>
      <c r="D1014" t="s">
        <v>7802</v>
      </c>
      <c r="E1014" t="s">
        <v>624</v>
      </c>
      <c r="F1014" t="s">
        <v>7436</v>
      </c>
      <c r="G1014" t="s">
        <v>7437</v>
      </c>
      <c r="H1014">
        <v>1329837</v>
      </c>
    </row>
    <row r="1015" spans="1:8" x14ac:dyDescent="0.35">
      <c r="A1015" t="s">
        <v>341</v>
      </c>
      <c r="B1015" t="s">
        <v>240</v>
      </c>
      <c r="C1015" t="s">
        <v>273</v>
      </c>
      <c r="D1015" t="s">
        <v>7802</v>
      </c>
      <c r="E1015" t="s">
        <v>624</v>
      </c>
      <c r="F1015" t="s">
        <v>7494</v>
      </c>
      <c r="G1015" t="s">
        <v>7495</v>
      </c>
      <c r="H1015">
        <v>7799023</v>
      </c>
    </row>
    <row r="1016" spans="1:8" x14ac:dyDescent="0.35">
      <c r="A1016" t="s">
        <v>341</v>
      </c>
      <c r="B1016" t="s">
        <v>240</v>
      </c>
      <c r="C1016" t="s">
        <v>273</v>
      </c>
      <c r="D1016" t="s">
        <v>7802</v>
      </c>
      <c r="E1016" t="s">
        <v>624</v>
      </c>
      <c r="F1016" t="s">
        <v>7496</v>
      </c>
      <c r="G1016" t="s">
        <v>7497</v>
      </c>
      <c r="H1016">
        <v>300726</v>
      </c>
    </row>
    <row r="1017" spans="1:8" x14ac:dyDescent="0.35">
      <c r="A1017" t="s">
        <v>345</v>
      </c>
      <c r="B1017" t="s">
        <v>240</v>
      </c>
      <c r="C1017" t="s">
        <v>241</v>
      </c>
      <c r="D1017" t="s">
        <v>7803</v>
      </c>
      <c r="E1017" t="s">
        <v>620</v>
      </c>
      <c r="F1017" t="s">
        <v>7435</v>
      </c>
      <c r="G1017" t="s">
        <v>7142</v>
      </c>
      <c r="H1017">
        <v>30000</v>
      </c>
    </row>
    <row r="1018" spans="1:8" x14ac:dyDescent="0.35">
      <c r="A1018" t="s">
        <v>345</v>
      </c>
      <c r="B1018" t="s">
        <v>240</v>
      </c>
      <c r="C1018" t="s">
        <v>241</v>
      </c>
      <c r="D1018" t="s">
        <v>7803</v>
      </c>
      <c r="E1018" t="s">
        <v>620</v>
      </c>
      <c r="F1018" t="s">
        <v>7436</v>
      </c>
      <c r="G1018" t="s">
        <v>7437</v>
      </c>
      <c r="H1018">
        <v>124600</v>
      </c>
    </row>
    <row r="1019" spans="1:8" x14ac:dyDescent="0.35">
      <c r="A1019" t="s">
        <v>345</v>
      </c>
      <c r="B1019" t="s">
        <v>240</v>
      </c>
      <c r="C1019" t="s">
        <v>241</v>
      </c>
      <c r="D1019" t="s">
        <v>7803</v>
      </c>
      <c r="E1019" t="s">
        <v>620</v>
      </c>
      <c r="F1019" t="s">
        <v>7494</v>
      </c>
      <c r="G1019" t="s">
        <v>7495</v>
      </c>
      <c r="H1019">
        <v>417815</v>
      </c>
    </row>
    <row r="1020" spans="1:8" x14ac:dyDescent="0.35">
      <c r="A1020" t="s">
        <v>345</v>
      </c>
      <c r="B1020" t="s">
        <v>240</v>
      </c>
      <c r="C1020" t="s">
        <v>241</v>
      </c>
      <c r="D1020" t="s">
        <v>7803</v>
      </c>
      <c r="E1020" t="s">
        <v>620</v>
      </c>
      <c r="F1020" t="s">
        <v>7496</v>
      </c>
      <c r="G1020" t="s">
        <v>7497</v>
      </c>
      <c r="H1020">
        <v>350000</v>
      </c>
    </row>
    <row r="1021" spans="1:8" x14ac:dyDescent="0.35">
      <c r="A1021" t="s">
        <v>345</v>
      </c>
      <c r="B1021" t="s">
        <v>240</v>
      </c>
      <c r="C1021" t="s">
        <v>245</v>
      </c>
      <c r="D1021" t="s">
        <v>7804</v>
      </c>
      <c r="E1021" t="s">
        <v>500</v>
      </c>
      <c r="F1021" t="s">
        <v>7436</v>
      </c>
      <c r="G1021" t="s">
        <v>7437</v>
      </c>
      <c r="H1021">
        <v>21990</v>
      </c>
    </row>
    <row r="1022" spans="1:8" x14ac:dyDescent="0.35">
      <c r="A1022" t="s">
        <v>345</v>
      </c>
      <c r="B1022" t="s">
        <v>240</v>
      </c>
      <c r="C1022" t="s">
        <v>249</v>
      </c>
      <c r="D1022" t="s">
        <v>7805</v>
      </c>
      <c r="E1022" t="s">
        <v>555</v>
      </c>
      <c r="F1022" t="s">
        <v>7436</v>
      </c>
      <c r="G1022" t="s">
        <v>7437</v>
      </c>
      <c r="H1022">
        <v>26705</v>
      </c>
    </row>
    <row r="1023" spans="1:8" x14ac:dyDescent="0.35">
      <c r="A1023" t="s">
        <v>345</v>
      </c>
      <c r="B1023" t="s">
        <v>240</v>
      </c>
      <c r="C1023" t="s">
        <v>249</v>
      </c>
      <c r="D1023" t="s">
        <v>7805</v>
      </c>
      <c r="E1023" t="s">
        <v>555</v>
      </c>
      <c r="F1023" t="s">
        <v>7438</v>
      </c>
      <c r="G1023" t="s">
        <v>7439</v>
      </c>
      <c r="H1023">
        <v>82600</v>
      </c>
    </row>
    <row r="1024" spans="1:8" x14ac:dyDescent="0.35">
      <c r="A1024" t="s">
        <v>345</v>
      </c>
      <c r="B1024" t="s">
        <v>240</v>
      </c>
      <c r="C1024" t="s">
        <v>249</v>
      </c>
      <c r="D1024" t="s">
        <v>7805</v>
      </c>
      <c r="E1024" t="s">
        <v>555</v>
      </c>
      <c r="F1024" t="s">
        <v>7448</v>
      </c>
      <c r="G1024" t="s">
        <v>7449</v>
      </c>
      <c r="H1024">
        <v>60000</v>
      </c>
    </row>
    <row r="1025" spans="1:8" x14ac:dyDescent="0.35">
      <c r="A1025" t="s">
        <v>345</v>
      </c>
      <c r="B1025" t="s">
        <v>240</v>
      </c>
      <c r="C1025" t="s">
        <v>253</v>
      </c>
      <c r="D1025" t="s">
        <v>7806</v>
      </c>
      <c r="E1025" t="s">
        <v>369</v>
      </c>
      <c r="F1025" t="s">
        <v>7435</v>
      </c>
      <c r="G1025" t="s">
        <v>7142</v>
      </c>
      <c r="H1025">
        <v>180000</v>
      </c>
    </row>
    <row r="1026" spans="1:8" x14ac:dyDescent="0.35">
      <c r="A1026" t="s">
        <v>345</v>
      </c>
      <c r="B1026" t="s">
        <v>240</v>
      </c>
      <c r="C1026" t="s">
        <v>253</v>
      </c>
      <c r="D1026" t="s">
        <v>7806</v>
      </c>
      <c r="E1026" t="s">
        <v>369</v>
      </c>
      <c r="F1026" t="s">
        <v>7436</v>
      </c>
      <c r="G1026" t="s">
        <v>7437</v>
      </c>
      <c r="H1026">
        <v>89323</v>
      </c>
    </row>
    <row r="1027" spans="1:8" x14ac:dyDescent="0.35">
      <c r="A1027" t="s">
        <v>345</v>
      </c>
      <c r="B1027" t="s">
        <v>240</v>
      </c>
      <c r="C1027" t="s">
        <v>257</v>
      </c>
      <c r="D1027" t="s">
        <v>7807</v>
      </c>
      <c r="E1027" t="s">
        <v>625</v>
      </c>
      <c r="F1027" t="s">
        <v>7436</v>
      </c>
      <c r="G1027" t="s">
        <v>7437</v>
      </c>
      <c r="H1027">
        <v>20600</v>
      </c>
    </row>
    <row r="1028" spans="1:8" x14ac:dyDescent="0.35">
      <c r="A1028" t="s">
        <v>345</v>
      </c>
      <c r="B1028" t="s">
        <v>240</v>
      </c>
      <c r="C1028" t="s">
        <v>261</v>
      </c>
      <c r="D1028" t="s">
        <v>7808</v>
      </c>
      <c r="E1028" t="s">
        <v>300</v>
      </c>
      <c r="F1028" t="s">
        <v>7436</v>
      </c>
      <c r="G1028" t="s">
        <v>7437</v>
      </c>
      <c r="H1028">
        <v>108700</v>
      </c>
    </row>
    <row r="1029" spans="1:8" x14ac:dyDescent="0.35">
      <c r="A1029" t="s">
        <v>345</v>
      </c>
      <c r="B1029" t="s">
        <v>240</v>
      </c>
      <c r="C1029" t="s">
        <v>265</v>
      </c>
      <c r="D1029" t="s">
        <v>7809</v>
      </c>
      <c r="E1029" t="s">
        <v>626</v>
      </c>
      <c r="F1029" t="s">
        <v>7436</v>
      </c>
      <c r="G1029" t="s">
        <v>7437</v>
      </c>
      <c r="H1029">
        <v>27000</v>
      </c>
    </row>
    <row r="1030" spans="1:8" x14ac:dyDescent="0.35">
      <c r="A1030" t="s">
        <v>345</v>
      </c>
      <c r="B1030" t="s">
        <v>240</v>
      </c>
      <c r="C1030" t="s">
        <v>269</v>
      </c>
      <c r="D1030" t="s">
        <v>7810</v>
      </c>
      <c r="E1030" t="s">
        <v>524</v>
      </c>
      <c r="F1030" t="s">
        <v>7436</v>
      </c>
      <c r="G1030" t="s">
        <v>7437</v>
      </c>
      <c r="H1030">
        <v>22904</v>
      </c>
    </row>
    <row r="1031" spans="1:8" x14ac:dyDescent="0.35">
      <c r="A1031" t="s">
        <v>345</v>
      </c>
      <c r="B1031" t="s">
        <v>240</v>
      </c>
      <c r="C1031" t="s">
        <v>273</v>
      </c>
      <c r="D1031" t="s">
        <v>7811</v>
      </c>
      <c r="E1031" t="s">
        <v>559</v>
      </c>
      <c r="F1031" t="s">
        <v>7435</v>
      </c>
      <c r="G1031" t="s">
        <v>7142</v>
      </c>
      <c r="H1031">
        <v>4000</v>
      </c>
    </row>
    <row r="1032" spans="1:8" x14ac:dyDescent="0.35">
      <c r="A1032" t="s">
        <v>345</v>
      </c>
      <c r="B1032" t="s">
        <v>240</v>
      </c>
      <c r="C1032" t="s">
        <v>273</v>
      </c>
      <c r="D1032" t="s">
        <v>7811</v>
      </c>
      <c r="E1032" t="s">
        <v>559</v>
      </c>
      <c r="F1032" t="s">
        <v>7436</v>
      </c>
      <c r="G1032" t="s">
        <v>7437</v>
      </c>
      <c r="H1032">
        <v>84850</v>
      </c>
    </row>
    <row r="1033" spans="1:8" x14ac:dyDescent="0.35">
      <c r="A1033" t="s">
        <v>345</v>
      </c>
      <c r="B1033" t="s">
        <v>240</v>
      </c>
      <c r="C1033" t="s">
        <v>277</v>
      </c>
      <c r="D1033" t="s">
        <v>7812</v>
      </c>
      <c r="E1033" t="s">
        <v>616</v>
      </c>
      <c r="F1033" t="s">
        <v>7435</v>
      </c>
      <c r="G1033" t="s">
        <v>7142</v>
      </c>
      <c r="H1033">
        <v>5000</v>
      </c>
    </row>
    <row r="1034" spans="1:8" x14ac:dyDescent="0.35">
      <c r="A1034" t="s">
        <v>345</v>
      </c>
      <c r="B1034" t="s">
        <v>240</v>
      </c>
      <c r="C1034" t="s">
        <v>277</v>
      </c>
      <c r="D1034" t="s">
        <v>7812</v>
      </c>
      <c r="E1034" t="s">
        <v>616</v>
      </c>
      <c r="F1034" t="s">
        <v>7436</v>
      </c>
      <c r="G1034" t="s">
        <v>7437</v>
      </c>
      <c r="H1034">
        <v>21350</v>
      </c>
    </row>
    <row r="1035" spans="1:8" x14ac:dyDescent="0.35">
      <c r="A1035" t="s">
        <v>345</v>
      </c>
      <c r="B1035" t="s">
        <v>240</v>
      </c>
      <c r="C1035" t="s">
        <v>281</v>
      </c>
      <c r="D1035" t="s">
        <v>7813</v>
      </c>
      <c r="E1035" t="s">
        <v>125</v>
      </c>
      <c r="F1035" t="s">
        <v>7436</v>
      </c>
      <c r="G1035" t="s">
        <v>7437</v>
      </c>
      <c r="H1035">
        <v>12000</v>
      </c>
    </row>
    <row r="1036" spans="1:8" x14ac:dyDescent="0.35">
      <c r="A1036" t="s">
        <v>345</v>
      </c>
      <c r="B1036" t="s">
        <v>240</v>
      </c>
      <c r="C1036" t="s">
        <v>285</v>
      </c>
      <c r="D1036" t="s">
        <v>7814</v>
      </c>
      <c r="E1036" t="s">
        <v>627</v>
      </c>
      <c r="F1036" t="s">
        <v>7435</v>
      </c>
      <c r="G1036" t="s">
        <v>7142</v>
      </c>
      <c r="H1036">
        <v>15000</v>
      </c>
    </row>
    <row r="1037" spans="1:8" x14ac:dyDescent="0.35">
      <c r="A1037" t="s">
        <v>345</v>
      </c>
      <c r="B1037" t="s">
        <v>240</v>
      </c>
      <c r="C1037" t="s">
        <v>285</v>
      </c>
      <c r="D1037" t="s">
        <v>7814</v>
      </c>
      <c r="E1037" t="s">
        <v>627</v>
      </c>
      <c r="F1037" t="s">
        <v>7436</v>
      </c>
      <c r="G1037" t="s">
        <v>7437</v>
      </c>
      <c r="H1037">
        <v>30000</v>
      </c>
    </row>
    <row r="1038" spans="1:8" x14ac:dyDescent="0.35">
      <c r="A1038" t="s">
        <v>348</v>
      </c>
      <c r="B1038" t="s">
        <v>240</v>
      </c>
      <c r="C1038" t="s">
        <v>241</v>
      </c>
      <c r="D1038" t="s">
        <v>7815</v>
      </c>
      <c r="E1038" t="s">
        <v>622</v>
      </c>
      <c r="F1038" t="s">
        <v>7435</v>
      </c>
      <c r="G1038" t="s">
        <v>7142</v>
      </c>
      <c r="H1038">
        <v>5000</v>
      </c>
    </row>
    <row r="1039" spans="1:8" x14ac:dyDescent="0.35">
      <c r="A1039" t="s">
        <v>348</v>
      </c>
      <c r="B1039" t="s">
        <v>240</v>
      </c>
      <c r="C1039" t="s">
        <v>241</v>
      </c>
      <c r="D1039" t="s">
        <v>7815</v>
      </c>
      <c r="E1039" t="s">
        <v>622</v>
      </c>
      <c r="F1039" t="s">
        <v>7436</v>
      </c>
      <c r="G1039" t="s">
        <v>7437</v>
      </c>
      <c r="H1039">
        <v>467240</v>
      </c>
    </row>
    <row r="1040" spans="1:8" x14ac:dyDescent="0.35">
      <c r="A1040" t="s">
        <v>348</v>
      </c>
      <c r="B1040" t="s">
        <v>240</v>
      </c>
      <c r="C1040" t="s">
        <v>245</v>
      </c>
      <c r="D1040" t="s">
        <v>7816</v>
      </c>
      <c r="E1040" t="s">
        <v>391</v>
      </c>
      <c r="F1040" t="s">
        <v>7435</v>
      </c>
      <c r="G1040" t="s">
        <v>7142</v>
      </c>
      <c r="H1040">
        <v>183419</v>
      </c>
    </row>
    <row r="1041" spans="1:8" x14ac:dyDescent="0.35">
      <c r="A1041" t="s">
        <v>348</v>
      </c>
      <c r="B1041" t="s">
        <v>240</v>
      </c>
      <c r="C1041" t="s">
        <v>245</v>
      </c>
      <c r="D1041" t="s">
        <v>7816</v>
      </c>
      <c r="E1041" t="s">
        <v>391</v>
      </c>
      <c r="F1041" t="s">
        <v>7436</v>
      </c>
      <c r="G1041" t="s">
        <v>7437</v>
      </c>
      <c r="H1041">
        <v>407840</v>
      </c>
    </row>
    <row r="1042" spans="1:8" x14ac:dyDescent="0.35">
      <c r="A1042" t="s">
        <v>348</v>
      </c>
      <c r="B1042" t="s">
        <v>240</v>
      </c>
      <c r="C1042" t="s">
        <v>245</v>
      </c>
      <c r="D1042" t="s">
        <v>7816</v>
      </c>
      <c r="E1042" t="s">
        <v>391</v>
      </c>
      <c r="F1042" t="s">
        <v>7438</v>
      </c>
      <c r="G1042" t="s">
        <v>7439</v>
      </c>
      <c r="H1042">
        <v>0</v>
      </c>
    </row>
    <row r="1043" spans="1:8" x14ac:dyDescent="0.35">
      <c r="A1043" t="s">
        <v>348</v>
      </c>
      <c r="B1043" t="s">
        <v>240</v>
      </c>
      <c r="C1043" t="s">
        <v>245</v>
      </c>
      <c r="D1043" t="s">
        <v>7816</v>
      </c>
      <c r="E1043" t="s">
        <v>391</v>
      </c>
      <c r="F1043" t="s">
        <v>7448</v>
      </c>
      <c r="G1043" t="s">
        <v>7449</v>
      </c>
      <c r="H1043">
        <v>0</v>
      </c>
    </row>
    <row r="1044" spans="1:8" x14ac:dyDescent="0.35">
      <c r="A1044" t="s">
        <v>348</v>
      </c>
      <c r="B1044" t="s">
        <v>240</v>
      </c>
      <c r="C1044" t="s">
        <v>249</v>
      </c>
      <c r="D1044" t="s">
        <v>7817</v>
      </c>
      <c r="E1044" t="s">
        <v>354</v>
      </c>
      <c r="F1044" t="s">
        <v>7435</v>
      </c>
      <c r="G1044" t="s">
        <v>7142</v>
      </c>
      <c r="H1044">
        <v>0</v>
      </c>
    </row>
    <row r="1045" spans="1:8" x14ac:dyDescent="0.35">
      <c r="A1045" t="s">
        <v>348</v>
      </c>
      <c r="B1045" t="s">
        <v>240</v>
      </c>
      <c r="C1045" t="s">
        <v>249</v>
      </c>
      <c r="D1045" t="s">
        <v>7817</v>
      </c>
      <c r="E1045" t="s">
        <v>354</v>
      </c>
      <c r="F1045" t="s">
        <v>7436</v>
      </c>
      <c r="G1045" t="s">
        <v>7437</v>
      </c>
      <c r="H1045">
        <v>23003</v>
      </c>
    </row>
    <row r="1046" spans="1:8" x14ac:dyDescent="0.35">
      <c r="A1046" t="s">
        <v>348</v>
      </c>
      <c r="B1046" t="s">
        <v>240</v>
      </c>
      <c r="C1046" t="s">
        <v>249</v>
      </c>
      <c r="D1046" t="s">
        <v>7817</v>
      </c>
      <c r="E1046" t="s">
        <v>354</v>
      </c>
      <c r="F1046" t="s">
        <v>7438</v>
      </c>
      <c r="G1046" t="s">
        <v>7439</v>
      </c>
      <c r="H1046">
        <v>206130</v>
      </c>
    </row>
    <row r="1047" spans="1:8" x14ac:dyDescent="0.35">
      <c r="A1047" t="s">
        <v>348</v>
      </c>
      <c r="B1047" t="s">
        <v>240</v>
      </c>
      <c r="C1047" t="s">
        <v>253</v>
      </c>
      <c r="D1047" t="s">
        <v>7818</v>
      </c>
      <c r="E1047" t="s">
        <v>297</v>
      </c>
      <c r="F1047" t="s">
        <v>7435</v>
      </c>
      <c r="G1047" t="s">
        <v>7142</v>
      </c>
      <c r="H1047">
        <v>111654</v>
      </c>
    </row>
    <row r="1048" spans="1:8" x14ac:dyDescent="0.35">
      <c r="A1048" t="s">
        <v>348</v>
      </c>
      <c r="B1048" t="s">
        <v>240</v>
      </c>
      <c r="C1048" t="s">
        <v>253</v>
      </c>
      <c r="D1048" t="s">
        <v>7818</v>
      </c>
      <c r="E1048" t="s">
        <v>297</v>
      </c>
      <c r="F1048" t="s">
        <v>7436</v>
      </c>
      <c r="G1048" t="s">
        <v>7437</v>
      </c>
      <c r="H1048">
        <v>128601</v>
      </c>
    </row>
    <row r="1049" spans="1:8" x14ac:dyDescent="0.35">
      <c r="A1049" t="s">
        <v>348</v>
      </c>
      <c r="B1049" t="s">
        <v>240</v>
      </c>
      <c r="C1049" t="s">
        <v>253</v>
      </c>
      <c r="D1049" t="s">
        <v>7818</v>
      </c>
      <c r="E1049" t="s">
        <v>297</v>
      </c>
      <c r="F1049" t="s">
        <v>7438</v>
      </c>
      <c r="G1049" t="s">
        <v>7439</v>
      </c>
      <c r="H1049">
        <v>143250</v>
      </c>
    </row>
    <row r="1050" spans="1:8" x14ac:dyDescent="0.35">
      <c r="A1050" t="s">
        <v>348</v>
      </c>
      <c r="B1050" t="s">
        <v>240</v>
      </c>
      <c r="C1050" t="s">
        <v>253</v>
      </c>
      <c r="D1050" t="s">
        <v>7818</v>
      </c>
      <c r="E1050" t="s">
        <v>297</v>
      </c>
      <c r="F1050" t="s">
        <v>7448</v>
      </c>
      <c r="G1050" t="s">
        <v>7449</v>
      </c>
      <c r="H1050">
        <v>100000</v>
      </c>
    </row>
    <row r="1051" spans="1:8" x14ac:dyDescent="0.35">
      <c r="A1051" t="s">
        <v>348</v>
      </c>
      <c r="B1051" t="s">
        <v>240</v>
      </c>
      <c r="C1051" t="s">
        <v>257</v>
      </c>
      <c r="D1051" t="s">
        <v>7819</v>
      </c>
      <c r="E1051" t="s">
        <v>555</v>
      </c>
      <c r="F1051" t="s">
        <v>7436</v>
      </c>
      <c r="G1051" t="s">
        <v>7437</v>
      </c>
      <c r="H1051">
        <v>78250</v>
      </c>
    </row>
    <row r="1052" spans="1:8" x14ac:dyDescent="0.35">
      <c r="A1052" t="s">
        <v>348</v>
      </c>
      <c r="B1052" t="s">
        <v>240</v>
      </c>
      <c r="C1052" t="s">
        <v>257</v>
      </c>
      <c r="D1052" t="s">
        <v>7819</v>
      </c>
      <c r="E1052" t="s">
        <v>555</v>
      </c>
      <c r="F1052" t="s">
        <v>7438</v>
      </c>
      <c r="G1052" t="s">
        <v>7439</v>
      </c>
      <c r="H1052">
        <v>162808</v>
      </c>
    </row>
    <row r="1053" spans="1:8" x14ac:dyDescent="0.35">
      <c r="A1053" t="s">
        <v>348</v>
      </c>
      <c r="B1053" t="s">
        <v>240</v>
      </c>
      <c r="C1053" t="s">
        <v>257</v>
      </c>
      <c r="D1053" t="s">
        <v>7819</v>
      </c>
      <c r="E1053" t="s">
        <v>555</v>
      </c>
      <c r="F1053" t="s">
        <v>7448</v>
      </c>
      <c r="G1053" t="s">
        <v>7449</v>
      </c>
      <c r="H1053">
        <v>0</v>
      </c>
    </row>
    <row r="1054" spans="1:8" x14ac:dyDescent="0.35">
      <c r="A1054" t="s">
        <v>348</v>
      </c>
      <c r="B1054" t="s">
        <v>240</v>
      </c>
      <c r="C1054" t="s">
        <v>261</v>
      </c>
      <c r="D1054" t="s">
        <v>7820</v>
      </c>
      <c r="E1054" t="s">
        <v>628</v>
      </c>
      <c r="F1054" t="s">
        <v>7435</v>
      </c>
      <c r="G1054" t="s">
        <v>7142</v>
      </c>
      <c r="H1054">
        <v>621000</v>
      </c>
    </row>
    <row r="1055" spans="1:8" x14ac:dyDescent="0.35">
      <c r="A1055" t="s">
        <v>348</v>
      </c>
      <c r="B1055" t="s">
        <v>240</v>
      </c>
      <c r="C1055" t="s">
        <v>261</v>
      </c>
      <c r="D1055" t="s">
        <v>7820</v>
      </c>
      <c r="E1055" t="s">
        <v>628</v>
      </c>
      <c r="F1055" t="s">
        <v>7436</v>
      </c>
      <c r="G1055" t="s">
        <v>7437</v>
      </c>
      <c r="H1055">
        <v>1349070</v>
      </c>
    </row>
    <row r="1056" spans="1:8" x14ac:dyDescent="0.35">
      <c r="A1056" t="s">
        <v>348</v>
      </c>
      <c r="B1056" t="s">
        <v>240</v>
      </c>
      <c r="C1056" t="s">
        <v>261</v>
      </c>
      <c r="D1056" t="s">
        <v>7820</v>
      </c>
      <c r="E1056" t="s">
        <v>628</v>
      </c>
      <c r="F1056" t="s">
        <v>7442</v>
      </c>
      <c r="G1056" t="s">
        <v>7443</v>
      </c>
      <c r="H1056">
        <v>1384280</v>
      </c>
    </row>
    <row r="1057" spans="1:8" x14ac:dyDescent="0.35">
      <c r="A1057" t="s">
        <v>348</v>
      </c>
      <c r="B1057" t="s">
        <v>240</v>
      </c>
      <c r="C1057" t="s">
        <v>265</v>
      </c>
      <c r="D1057" t="s">
        <v>7821</v>
      </c>
      <c r="E1057" t="s">
        <v>480</v>
      </c>
      <c r="F1057" t="s">
        <v>7436</v>
      </c>
      <c r="G1057" t="s">
        <v>7437</v>
      </c>
      <c r="H1057">
        <v>536400</v>
      </c>
    </row>
    <row r="1058" spans="1:8" x14ac:dyDescent="0.35">
      <c r="A1058" t="s">
        <v>348</v>
      </c>
      <c r="B1058" t="s">
        <v>240</v>
      </c>
      <c r="C1058" t="s">
        <v>265</v>
      </c>
      <c r="D1058" t="s">
        <v>7821</v>
      </c>
      <c r="E1058" t="s">
        <v>480</v>
      </c>
      <c r="F1058" t="s">
        <v>7438</v>
      </c>
      <c r="G1058" t="s">
        <v>7439</v>
      </c>
      <c r="H1058">
        <v>857616</v>
      </c>
    </row>
    <row r="1059" spans="1:8" x14ac:dyDescent="0.35">
      <c r="A1059" t="s">
        <v>348</v>
      </c>
      <c r="B1059" t="s">
        <v>240</v>
      </c>
      <c r="C1059" t="s">
        <v>265</v>
      </c>
      <c r="D1059" t="s">
        <v>7821</v>
      </c>
      <c r="E1059" t="s">
        <v>480</v>
      </c>
      <c r="F1059" t="s">
        <v>7448</v>
      </c>
      <c r="G1059" t="s">
        <v>7449</v>
      </c>
      <c r="H1059">
        <v>150000</v>
      </c>
    </row>
    <row r="1060" spans="1:8" x14ac:dyDescent="0.35">
      <c r="A1060" t="s">
        <v>348</v>
      </c>
      <c r="B1060" t="s">
        <v>240</v>
      </c>
      <c r="C1060" t="s">
        <v>269</v>
      </c>
      <c r="D1060" t="s">
        <v>7822</v>
      </c>
      <c r="E1060" t="s">
        <v>629</v>
      </c>
      <c r="F1060" t="s">
        <v>7435</v>
      </c>
      <c r="G1060" t="s">
        <v>7142</v>
      </c>
      <c r="H1060">
        <v>10000</v>
      </c>
    </row>
    <row r="1061" spans="1:8" x14ac:dyDescent="0.35">
      <c r="A1061" t="s">
        <v>348</v>
      </c>
      <c r="B1061" t="s">
        <v>240</v>
      </c>
      <c r="C1061" t="s">
        <v>269</v>
      </c>
      <c r="D1061" t="s">
        <v>7822</v>
      </c>
      <c r="E1061" t="s">
        <v>629</v>
      </c>
      <c r="F1061" t="s">
        <v>7436</v>
      </c>
      <c r="G1061" t="s">
        <v>7437</v>
      </c>
      <c r="H1061">
        <v>178300</v>
      </c>
    </row>
    <row r="1062" spans="1:8" x14ac:dyDescent="0.35">
      <c r="A1062" t="s">
        <v>348</v>
      </c>
      <c r="B1062" t="s">
        <v>240</v>
      </c>
      <c r="C1062" t="s">
        <v>269</v>
      </c>
      <c r="D1062" t="s">
        <v>7822</v>
      </c>
      <c r="E1062" t="s">
        <v>629</v>
      </c>
      <c r="F1062" t="s">
        <v>7442</v>
      </c>
      <c r="G1062" t="s">
        <v>7443</v>
      </c>
      <c r="H1062">
        <v>32600</v>
      </c>
    </row>
    <row r="1063" spans="1:8" x14ac:dyDescent="0.35">
      <c r="A1063" t="s">
        <v>348</v>
      </c>
      <c r="B1063" t="s">
        <v>240</v>
      </c>
      <c r="C1063" t="s">
        <v>273</v>
      </c>
      <c r="D1063" t="s">
        <v>7823</v>
      </c>
      <c r="E1063" t="s">
        <v>314</v>
      </c>
      <c r="F1063" t="s">
        <v>7435</v>
      </c>
      <c r="G1063" t="s">
        <v>7142</v>
      </c>
      <c r="H1063">
        <v>0</v>
      </c>
    </row>
    <row r="1064" spans="1:8" x14ac:dyDescent="0.35">
      <c r="A1064" t="s">
        <v>348</v>
      </c>
      <c r="B1064" t="s">
        <v>240</v>
      </c>
      <c r="C1064" t="s">
        <v>273</v>
      </c>
      <c r="D1064" t="s">
        <v>7823</v>
      </c>
      <c r="E1064" t="s">
        <v>314</v>
      </c>
      <c r="F1064" t="s">
        <v>7436</v>
      </c>
      <c r="G1064" t="s">
        <v>7437</v>
      </c>
      <c r="H1064">
        <v>50025</v>
      </c>
    </row>
    <row r="1065" spans="1:8" x14ac:dyDescent="0.35">
      <c r="A1065" t="s">
        <v>348</v>
      </c>
      <c r="B1065" t="s">
        <v>240</v>
      </c>
      <c r="C1065" t="s">
        <v>273</v>
      </c>
      <c r="D1065" t="s">
        <v>7823</v>
      </c>
      <c r="E1065" t="s">
        <v>314</v>
      </c>
      <c r="F1065" t="s">
        <v>7438</v>
      </c>
      <c r="G1065" t="s">
        <v>7439</v>
      </c>
      <c r="H1065">
        <v>70000</v>
      </c>
    </row>
    <row r="1066" spans="1:8" x14ac:dyDescent="0.35">
      <c r="A1066" t="s">
        <v>348</v>
      </c>
      <c r="B1066" t="s">
        <v>240</v>
      </c>
      <c r="C1066" t="s">
        <v>273</v>
      </c>
      <c r="D1066" t="s">
        <v>7823</v>
      </c>
      <c r="E1066" t="s">
        <v>314</v>
      </c>
      <c r="F1066" t="s">
        <v>7445</v>
      </c>
      <c r="G1066" t="s">
        <v>7446</v>
      </c>
      <c r="H1066">
        <v>20000</v>
      </c>
    </row>
    <row r="1067" spans="1:8" x14ac:dyDescent="0.35">
      <c r="A1067" t="s">
        <v>348</v>
      </c>
      <c r="B1067" t="s">
        <v>240</v>
      </c>
      <c r="C1067" t="s">
        <v>277</v>
      </c>
      <c r="D1067" t="s">
        <v>7824</v>
      </c>
      <c r="E1067" t="s">
        <v>630</v>
      </c>
      <c r="F1067" t="s">
        <v>7436</v>
      </c>
      <c r="G1067" t="s">
        <v>7437</v>
      </c>
      <c r="H1067">
        <v>1266934</v>
      </c>
    </row>
    <row r="1068" spans="1:8" x14ac:dyDescent="0.35">
      <c r="A1068" t="s">
        <v>348</v>
      </c>
      <c r="B1068" t="s">
        <v>240</v>
      </c>
      <c r="C1068" t="s">
        <v>277</v>
      </c>
      <c r="D1068" t="s">
        <v>7824</v>
      </c>
      <c r="E1068" t="s">
        <v>630</v>
      </c>
      <c r="F1068" t="s">
        <v>7494</v>
      </c>
      <c r="G1068" t="s">
        <v>7495</v>
      </c>
      <c r="H1068">
        <v>4129232</v>
      </c>
    </row>
    <row r="1069" spans="1:8" x14ac:dyDescent="0.35">
      <c r="A1069" t="s">
        <v>348</v>
      </c>
      <c r="B1069" t="s">
        <v>240</v>
      </c>
      <c r="C1069" t="s">
        <v>277</v>
      </c>
      <c r="D1069" t="s">
        <v>7824</v>
      </c>
      <c r="E1069" t="s">
        <v>630</v>
      </c>
      <c r="F1069" t="s">
        <v>7496</v>
      </c>
      <c r="G1069" t="s">
        <v>7497</v>
      </c>
      <c r="H1069">
        <v>227000</v>
      </c>
    </row>
    <row r="1070" spans="1:8" x14ac:dyDescent="0.35">
      <c r="A1070" t="s">
        <v>348</v>
      </c>
      <c r="B1070" t="s">
        <v>240</v>
      </c>
      <c r="C1070" t="s">
        <v>281</v>
      </c>
      <c r="D1070" t="s">
        <v>7825</v>
      </c>
      <c r="E1070" t="s">
        <v>278</v>
      </c>
      <c r="F1070" t="s">
        <v>7435</v>
      </c>
      <c r="G1070" t="s">
        <v>7142</v>
      </c>
      <c r="H1070">
        <v>14692</v>
      </c>
    </row>
    <row r="1071" spans="1:8" x14ac:dyDescent="0.35">
      <c r="A1071" t="s">
        <v>348</v>
      </c>
      <c r="B1071" t="s">
        <v>240</v>
      </c>
      <c r="C1071" t="s">
        <v>281</v>
      </c>
      <c r="D1071" t="s">
        <v>7825</v>
      </c>
      <c r="E1071" t="s">
        <v>278</v>
      </c>
      <c r="F1071" t="s">
        <v>7436</v>
      </c>
      <c r="G1071" t="s">
        <v>7437</v>
      </c>
      <c r="H1071">
        <v>154631</v>
      </c>
    </row>
    <row r="1072" spans="1:8" x14ac:dyDescent="0.35">
      <c r="A1072" t="s">
        <v>348</v>
      </c>
      <c r="B1072" t="s">
        <v>240</v>
      </c>
      <c r="C1072" t="s">
        <v>281</v>
      </c>
      <c r="D1072" t="s">
        <v>7825</v>
      </c>
      <c r="E1072" t="s">
        <v>278</v>
      </c>
      <c r="F1072" t="s">
        <v>7438</v>
      </c>
      <c r="G1072" t="s">
        <v>7439</v>
      </c>
      <c r="H1072">
        <v>201933</v>
      </c>
    </row>
    <row r="1073" spans="1:8" x14ac:dyDescent="0.35">
      <c r="A1073" t="s">
        <v>348</v>
      </c>
      <c r="B1073" t="s">
        <v>240</v>
      </c>
      <c r="C1073" t="s">
        <v>281</v>
      </c>
      <c r="D1073" t="s">
        <v>7825</v>
      </c>
      <c r="E1073" t="s">
        <v>278</v>
      </c>
      <c r="F1073" t="s">
        <v>7448</v>
      </c>
      <c r="G1073" t="s">
        <v>7449</v>
      </c>
      <c r="H1073">
        <v>25000</v>
      </c>
    </row>
    <row r="1074" spans="1:8" x14ac:dyDescent="0.35">
      <c r="A1074" t="s">
        <v>348</v>
      </c>
      <c r="B1074" t="s">
        <v>240</v>
      </c>
      <c r="C1074" t="s">
        <v>285</v>
      </c>
      <c r="D1074" t="s">
        <v>7826</v>
      </c>
      <c r="E1074" t="s">
        <v>125</v>
      </c>
      <c r="F1074" t="s">
        <v>7435</v>
      </c>
      <c r="G1074" t="s">
        <v>7142</v>
      </c>
      <c r="H1074">
        <v>0</v>
      </c>
    </row>
    <row r="1075" spans="1:8" x14ac:dyDescent="0.35">
      <c r="A1075" t="s">
        <v>348</v>
      </c>
      <c r="B1075" t="s">
        <v>240</v>
      </c>
      <c r="C1075" t="s">
        <v>285</v>
      </c>
      <c r="D1075" t="s">
        <v>7826</v>
      </c>
      <c r="E1075" t="s">
        <v>125</v>
      </c>
      <c r="F1075" t="s">
        <v>7436</v>
      </c>
      <c r="G1075" t="s">
        <v>7437</v>
      </c>
      <c r="H1075">
        <v>8659629</v>
      </c>
    </row>
    <row r="1076" spans="1:8" x14ac:dyDescent="0.35">
      <c r="A1076" t="s">
        <v>348</v>
      </c>
      <c r="B1076" t="s">
        <v>240</v>
      </c>
      <c r="C1076" t="s">
        <v>285</v>
      </c>
      <c r="D1076" t="s">
        <v>7826</v>
      </c>
      <c r="E1076" t="s">
        <v>125</v>
      </c>
      <c r="F1076" t="s">
        <v>7438</v>
      </c>
      <c r="G1076" t="s">
        <v>7439</v>
      </c>
      <c r="H1076">
        <v>16590005</v>
      </c>
    </row>
    <row r="1077" spans="1:8" x14ac:dyDescent="0.35">
      <c r="A1077" t="s">
        <v>348</v>
      </c>
      <c r="B1077" t="s">
        <v>240</v>
      </c>
      <c r="C1077" t="s">
        <v>285</v>
      </c>
      <c r="D1077" t="s">
        <v>7826</v>
      </c>
      <c r="E1077" t="s">
        <v>125</v>
      </c>
      <c r="F1077" t="s">
        <v>7448</v>
      </c>
      <c r="G1077" t="s">
        <v>7449</v>
      </c>
      <c r="H1077">
        <v>344053</v>
      </c>
    </row>
    <row r="1078" spans="1:8" x14ac:dyDescent="0.35">
      <c r="A1078" t="s">
        <v>348</v>
      </c>
      <c r="B1078" t="s">
        <v>240</v>
      </c>
      <c r="C1078" t="s">
        <v>285</v>
      </c>
      <c r="D1078" t="s">
        <v>7826</v>
      </c>
      <c r="E1078" t="s">
        <v>125</v>
      </c>
      <c r="F1078" t="s">
        <v>7442</v>
      </c>
      <c r="G1078" t="s">
        <v>7443</v>
      </c>
      <c r="H1078">
        <v>2669848</v>
      </c>
    </row>
    <row r="1079" spans="1:8" x14ac:dyDescent="0.35">
      <c r="A1079" t="s">
        <v>352</v>
      </c>
      <c r="B1079" t="s">
        <v>240</v>
      </c>
      <c r="C1079" t="s">
        <v>241</v>
      </c>
      <c r="D1079" t="s">
        <v>7827</v>
      </c>
      <c r="E1079" t="s">
        <v>620</v>
      </c>
      <c r="F1079" t="s">
        <v>7436</v>
      </c>
      <c r="G1079" t="s">
        <v>7437</v>
      </c>
      <c r="H1079">
        <v>36650</v>
      </c>
    </row>
    <row r="1080" spans="1:8" x14ac:dyDescent="0.35">
      <c r="A1080" t="s">
        <v>352</v>
      </c>
      <c r="B1080" t="s">
        <v>240</v>
      </c>
      <c r="C1080" t="s">
        <v>241</v>
      </c>
      <c r="D1080" t="s">
        <v>7827</v>
      </c>
      <c r="E1080" t="s">
        <v>620</v>
      </c>
      <c r="F1080" t="s">
        <v>7438</v>
      </c>
      <c r="G1080" t="s">
        <v>7439</v>
      </c>
      <c r="H1080">
        <v>34543</v>
      </c>
    </row>
    <row r="1081" spans="1:8" x14ac:dyDescent="0.35">
      <c r="A1081" t="s">
        <v>352</v>
      </c>
      <c r="B1081" t="s">
        <v>240</v>
      </c>
      <c r="C1081" t="s">
        <v>241</v>
      </c>
      <c r="D1081" t="s">
        <v>7827</v>
      </c>
      <c r="E1081" t="s">
        <v>620</v>
      </c>
      <c r="F1081" t="s">
        <v>7448</v>
      </c>
      <c r="G1081" t="s">
        <v>7449</v>
      </c>
      <c r="H1081">
        <v>19440</v>
      </c>
    </row>
    <row r="1082" spans="1:8" x14ac:dyDescent="0.35">
      <c r="A1082" t="s">
        <v>352</v>
      </c>
      <c r="B1082" t="s">
        <v>240</v>
      </c>
      <c r="C1082" t="s">
        <v>245</v>
      </c>
      <c r="D1082" t="s">
        <v>7828</v>
      </c>
      <c r="E1082" t="s">
        <v>631</v>
      </c>
      <c r="F1082" t="s">
        <v>7435</v>
      </c>
      <c r="G1082" t="s">
        <v>7142</v>
      </c>
      <c r="H1082">
        <v>0</v>
      </c>
    </row>
    <row r="1083" spans="1:8" x14ac:dyDescent="0.35">
      <c r="A1083" t="s">
        <v>352</v>
      </c>
      <c r="B1083" t="s">
        <v>240</v>
      </c>
      <c r="C1083" t="s">
        <v>245</v>
      </c>
      <c r="D1083" t="s">
        <v>7828</v>
      </c>
      <c r="E1083" t="s">
        <v>631</v>
      </c>
      <c r="F1083" t="s">
        <v>7436</v>
      </c>
      <c r="G1083" t="s">
        <v>7437</v>
      </c>
      <c r="H1083">
        <v>25471</v>
      </c>
    </row>
    <row r="1084" spans="1:8" x14ac:dyDescent="0.35">
      <c r="A1084" t="s">
        <v>352</v>
      </c>
      <c r="B1084" t="s">
        <v>240</v>
      </c>
      <c r="C1084" t="s">
        <v>245</v>
      </c>
      <c r="D1084" t="s">
        <v>7828</v>
      </c>
      <c r="E1084" t="s">
        <v>631</v>
      </c>
      <c r="F1084" t="s">
        <v>7438</v>
      </c>
      <c r="G1084" t="s">
        <v>7439</v>
      </c>
      <c r="H1084">
        <v>6499</v>
      </c>
    </row>
    <row r="1085" spans="1:8" x14ac:dyDescent="0.35">
      <c r="A1085" t="s">
        <v>352</v>
      </c>
      <c r="B1085" t="s">
        <v>240</v>
      </c>
      <c r="C1085" t="s">
        <v>245</v>
      </c>
      <c r="D1085" t="s">
        <v>7828</v>
      </c>
      <c r="E1085" t="s">
        <v>631</v>
      </c>
      <c r="F1085" t="s">
        <v>7448</v>
      </c>
      <c r="G1085" t="s">
        <v>7449</v>
      </c>
      <c r="H1085">
        <v>21305</v>
      </c>
    </row>
    <row r="1086" spans="1:8" x14ac:dyDescent="0.35">
      <c r="A1086" t="s">
        <v>352</v>
      </c>
      <c r="B1086" t="s">
        <v>240</v>
      </c>
      <c r="C1086" t="s">
        <v>249</v>
      </c>
      <c r="D1086" t="s">
        <v>7829</v>
      </c>
      <c r="E1086" t="s">
        <v>618</v>
      </c>
      <c r="F1086" t="s">
        <v>7460</v>
      </c>
      <c r="G1086" t="s">
        <v>7461</v>
      </c>
      <c r="H1086">
        <v>0</v>
      </c>
    </row>
    <row r="1087" spans="1:8" x14ac:dyDescent="0.35">
      <c r="A1087" t="s">
        <v>352</v>
      </c>
      <c r="B1087" t="s">
        <v>240</v>
      </c>
      <c r="C1087" t="s">
        <v>249</v>
      </c>
      <c r="D1087" t="s">
        <v>7829</v>
      </c>
      <c r="E1087" t="s">
        <v>618</v>
      </c>
      <c r="F1087" t="s">
        <v>7435</v>
      </c>
      <c r="G1087" t="s">
        <v>7142</v>
      </c>
      <c r="H1087">
        <v>1048</v>
      </c>
    </row>
    <row r="1088" spans="1:8" x14ac:dyDescent="0.35">
      <c r="A1088" t="s">
        <v>352</v>
      </c>
      <c r="B1088" t="s">
        <v>240</v>
      </c>
      <c r="C1088" t="s">
        <v>249</v>
      </c>
      <c r="D1088" t="s">
        <v>7829</v>
      </c>
      <c r="E1088" t="s">
        <v>618</v>
      </c>
      <c r="F1088" t="s">
        <v>7436</v>
      </c>
      <c r="G1088" t="s">
        <v>7437</v>
      </c>
      <c r="H1088">
        <v>121553</v>
      </c>
    </row>
    <row r="1089" spans="1:8" x14ac:dyDescent="0.35">
      <c r="A1089" t="s">
        <v>352</v>
      </c>
      <c r="B1089" t="s">
        <v>240</v>
      </c>
      <c r="C1089" t="s">
        <v>249</v>
      </c>
      <c r="D1089" t="s">
        <v>7829</v>
      </c>
      <c r="E1089" t="s">
        <v>618</v>
      </c>
      <c r="F1089" t="s">
        <v>7438</v>
      </c>
      <c r="G1089" t="s">
        <v>7439</v>
      </c>
      <c r="H1089">
        <v>49364</v>
      </c>
    </row>
    <row r="1090" spans="1:8" x14ac:dyDescent="0.35">
      <c r="A1090" t="s">
        <v>352</v>
      </c>
      <c r="B1090" t="s">
        <v>240</v>
      </c>
      <c r="C1090" t="s">
        <v>249</v>
      </c>
      <c r="D1090" t="s">
        <v>7829</v>
      </c>
      <c r="E1090" t="s">
        <v>618</v>
      </c>
      <c r="F1090" t="s">
        <v>7448</v>
      </c>
      <c r="G1090" t="s">
        <v>7449</v>
      </c>
      <c r="H1090">
        <v>225000</v>
      </c>
    </row>
    <row r="1091" spans="1:8" x14ac:dyDescent="0.35">
      <c r="A1091" t="s">
        <v>352</v>
      </c>
      <c r="B1091" t="s">
        <v>240</v>
      </c>
      <c r="C1091" t="s">
        <v>253</v>
      </c>
      <c r="D1091" t="s">
        <v>7830</v>
      </c>
      <c r="E1091" t="s">
        <v>555</v>
      </c>
      <c r="F1091" t="s">
        <v>7436</v>
      </c>
      <c r="G1091" t="s">
        <v>7437</v>
      </c>
      <c r="H1091">
        <v>50000</v>
      </c>
    </row>
    <row r="1092" spans="1:8" x14ac:dyDescent="0.35">
      <c r="A1092" t="s">
        <v>352</v>
      </c>
      <c r="B1092" t="s">
        <v>240</v>
      </c>
      <c r="C1092" t="s">
        <v>253</v>
      </c>
      <c r="D1092" t="s">
        <v>7830</v>
      </c>
      <c r="E1092" t="s">
        <v>555</v>
      </c>
      <c r="F1092" t="s">
        <v>7831</v>
      </c>
      <c r="G1092" t="s">
        <v>7832</v>
      </c>
      <c r="H1092">
        <v>200000</v>
      </c>
    </row>
    <row r="1093" spans="1:8" x14ac:dyDescent="0.35">
      <c r="A1093" t="s">
        <v>352</v>
      </c>
      <c r="B1093" t="s">
        <v>240</v>
      </c>
      <c r="C1093" t="s">
        <v>257</v>
      </c>
      <c r="D1093" t="s">
        <v>7833</v>
      </c>
      <c r="E1093" t="s">
        <v>632</v>
      </c>
      <c r="F1093" t="s">
        <v>7436</v>
      </c>
      <c r="G1093" t="s">
        <v>7437</v>
      </c>
      <c r="H1093">
        <v>60661</v>
      </c>
    </row>
    <row r="1094" spans="1:8" x14ac:dyDescent="0.35">
      <c r="A1094" t="s">
        <v>352</v>
      </c>
      <c r="B1094" t="s">
        <v>240</v>
      </c>
      <c r="C1094" t="s">
        <v>257</v>
      </c>
      <c r="D1094" t="s">
        <v>7833</v>
      </c>
      <c r="E1094" t="s">
        <v>632</v>
      </c>
      <c r="F1094" t="s">
        <v>7438</v>
      </c>
      <c r="G1094" t="s">
        <v>7439</v>
      </c>
      <c r="H1094">
        <v>40000</v>
      </c>
    </row>
    <row r="1095" spans="1:8" x14ac:dyDescent="0.35">
      <c r="A1095" t="s">
        <v>352</v>
      </c>
      <c r="B1095" t="s">
        <v>240</v>
      </c>
      <c r="C1095" t="s">
        <v>257</v>
      </c>
      <c r="D1095" t="s">
        <v>7833</v>
      </c>
      <c r="E1095" t="s">
        <v>632</v>
      </c>
      <c r="F1095" t="s">
        <v>7448</v>
      </c>
      <c r="G1095" t="s">
        <v>7449</v>
      </c>
      <c r="H1095">
        <v>24000</v>
      </c>
    </row>
    <row r="1096" spans="1:8" x14ac:dyDescent="0.35">
      <c r="A1096" t="s">
        <v>352</v>
      </c>
      <c r="B1096" t="s">
        <v>240</v>
      </c>
      <c r="C1096" t="s">
        <v>261</v>
      </c>
      <c r="D1096" t="s">
        <v>7834</v>
      </c>
      <c r="E1096" t="s">
        <v>369</v>
      </c>
      <c r="F1096" t="s">
        <v>7435</v>
      </c>
      <c r="G1096" t="s">
        <v>7142</v>
      </c>
      <c r="H1096">
        <v>3590</v>
      </c>
    </row>
    <row r="1097" spans="1:8" x14ac:dyDescent="0.35">
      <c r="A1097" t="s">
        <v>352</v>
      </c>
      <c r="B1097" t="s">
        <v>240</v>
      </c>
      <c r="C1097" t="s">
        <v>261</v>
      </c>
      <c r="D1097" t="s">
        <v>7834</v>
      </c>
      <c r="E1097" t="s">
        <v>369</v>
      </c>
      <c r="F1097" t="s">
        <v>7436</v>
      </c>
      <c r="G1097" t="s">
        <v>7437</v>
      </c>
      <c r="H1097">
        <v>89700</v>
      </c>
    </row>
    <row r="1098" spans="1:8" x14ac:dyDescent="0.35">
      <c r="A1098" t="s">
        <v>352</v>
      </c>
      <c r="B1098" t="s">
        <v>240</v>
      </c>
      <c r="C1098" t="s">
        <v>261</v>
      </c>
      <c r="D1098" t="s">
        <v>7834</v>
      </c>
      <c r="E1098" t="s">
        <v>369</v>
      </c>
      <c r="F1098" t="s">
        <v>7438</v>
      </c>
      <c r="G1098" t="s">
        <v>7439</v>
      </c>
      <c r="H1098">
        <v>30000</v>
      </c>
    </row>
    <row r="1099" spans="1:8" x14ac:dyDescent="0.35">
      <c r="A1099" t="s">
        <v>352</v>
      </c>
      <c r="B1099" t="s">
        <v>240</v>
      </c>
      <c r="C1099" t="s">
        <v>265</v>
      </c>
      <c r="D1099" t="s">
        <v>7835</v>
      </c>
      <c r="E1099" t="s">
        <v>602</v>
      </c>
      <c r="F1099" t="s">
        <v>7435</v>
      </c>
      <c r="G1099" t="s">
        <v>7142</v>
      </c>
      <c r="H1099">
        <v>0</v>
      </c>
    </row>
    <row r="1100" spans="1:8" x14ac:dyDescent="0.35">
      <c r="A1100" t="s">
        <v>352</v>
      </c>
      <c r="B1100" t="s">
        <v>240</v>
      </c>
      <c r="C1100" t="s">
        <v>265</v>
      </c>
      <c r="D1100" t="s">
        <v>7835</v>
      </c>
      <c r="E1100" t="s">
        <v>602</v>
      </c>
      <c r="F1100" t="s">
        <v>7436</v>
      </c>
      <c r="G1100" t="s">
        <v>7437</v>
      </c>
      <c r="H1100">
        <v>725200</v>
      </c>
    </row>
    <row r="1101" spans="1:8" x14ac:dyDescent="0.35">
      <c r="A1101" t="s">
        <v>352</v>
      </c>
      <c r="B1101" t="s">
        <v>240</v>
      </c>
      <c r="C1101" t="s">
        <v>265</v>
      </c>
      <c r="D1101" t="s">
        <v>7835</v>
      </c>
      <c r="E1101" t="s">
        <v>602</v>
      </c>
      <c r="F1101" t="s">
        <v>7438</v>
      </c>
      <c r="G1101" t="s">
        <v>7439</v>
      </c>
      <c r="H1101">
        <v>425000</v>
      </c>
    </row>
    <row r="1102" spans="1:8" x14ac:dyDescent="0.35">
      <c r="A1102" t="s">
        <v>352</v>
      </c>
      <c r="B1102" t="s">
        <v>240</v>
      </c>
      <c r="C1102" t="s">
        <v>265</v>
      </c>
      <c r="D1102" t="s">
        <v>7835</v>
      </c>
      <c r="E1102" t="s">
        <v>602</v>
      </c>
      <c r="F1102" t="s">
        <v>7442</v>
      </c>
      <c r="G1102" t="s">
        <v>7443</v>
      </c>
      <c r="H1102">
        <v>65000</v>
      </c>
    </row>
    <row r="1103" spans="1:8" x14ac:dyDescent="0.35">
      <c r="A1103" t="s">
        <v>352</v>
      </c>
      <c r="B1103" t="s">
        <v>240</v>
      </c>
      <c r="C1103" t="s">
        <v>269</v>
      </c>
      <c r="D1103" t="s">
        <v>7836</v>
      </c>
      <c r="E1103" t="s">
        <v>254</v>
      </c>
      <c r="F1103" t="s">
        <v>7436</v>
      </c>
      <c r="G1103" t="s">
        <v>7437</v>
      </c>
      <c r="H1103">
        <v>284700</v>
      </c>
    </row>
    <row r="1104" spans="1:8" x14ac:dyDescent="0.35">
      <c r="A1104" t="s">
        <v>352</v>
      </c>
      <c r="B1104" t="s">
        <v>240</v>
      </c>
      <c r="C1104" t="s">
        <v>269</v>
      </c>
      <c r="D1104" t="s">
        <v>7836</v>
      </c>
      <c r="E1104" t="s">
        <v>254</v>
      </c>
      <c r="F1104" t="s">
        <v>7438</v>
      </c>
      <c r="G1104" t="s">
        <v>7439</v>
      </c>
      <c r="H1104">
        <v>65000</v>
      </c>
    </row>
    <row r="1105" spans="1:8" x14ac:dyDescent="0.35">
      <c r="A1105" t="s">
        <v>352</v>
      </c>
      <c r="B1105" t="s">
        <v>240</v>
      </c>
      <c r="C1105" t="s">
        <v>269</v>
      </c>
      <c r="D1105" t="s">
        <v>7836</v>
      </c>
      <c r="E1105" t="s">
        <v>254</v>
      </c>
      <c r="F1105" t="s">
        <v>7448</v>
      </c>
      <c r="G1105" t="s">
        <v>7449</v>
      </c>
      <c r="H1105">
        <v>35000</v>
      </c>
    </row>
    <row r="1106" spans="1:8" x14ac:dyDescent="0.35">
      <c r="A1106" t="s">
        <v>352</v>
      </c>
      <c r="B1106" t="s">
        <v>240</v>
      </c>
      <c r="C1106" t="s">
        <v>273</v>
      </c>
      <c r="D1106" t="s">
        <v>7837</v>
      </c>
      <c r="E1106" t="s">
        <v>480</v>
      </c>
      <c r="F1106" t="s">
        <v>7435</v>
      </c>
      <c r="G1106" t="s">
        <v>7142</v>
      </c>
      <c r="H1106">
        <v>6000</v>
      </c>
    </row>
    <row r="1107" spans="1:8" x14ac:dyDescent="0.35">
      <c r="A1107" t="s">
        <v>352</v>
      </c>
      <c r="B1107" t="s">
        <v>240</v>
      </c>
      <c r="C1107" t="s">
        <v>273</v>
      </c>
      <c r="D1107" t="s">
        <v>7837</v>
      </c>
      <c r="E1107" t="s">
        <v>480</v>
      </c>
      <c r="F1107" t="s">
        <v>7436</v>
      </c>
      <c r="G1107" t="s">
        <v>7437</v>
      </c>
      <c r="H1107">
        <v>98313</v>
      </c>
    </row>
    <row r="1108" spans="1:8" x14ac:dyDescent="0.35">
      <c r="A1108" t="s">
        <v>352</v>
      </c>
      <c r="B1108" t="s">
        <v>240</v>
      </c>
      <c r="C1108" t="s">
        <v>273</v>
      </c>
      <c r="D1108" t="s">
        <v>7837</v>
      </c>
      <c r="E1108" t="s">
        <v>480</v>
      </c>
      <c r="F1108" t="s">
        <v>7438</v>
      </c>
      <c r="G1108" t="s">
        <v>7439</v>
      </c>
      <c r="H1108">
        <v>38000</v>
      </c>
    </row>
    <row r="1109" spans="1:8" x14ac:dyDescent="0.35">
      <c r="A1109" t="s">
        <v>352</v>
      </c>
      <c r="B1109" t="s">
        <v>240</v>
      </c>
      <c r="C1109" t="s">
        <v>273</v>
      </c>
      <c r="D1109" t="s">
        <v>7837</v>
      </c>
      <c r="E1109" t="s">
        <v>480</v>
      </c>
      <c r="F1109" t="s">
        <v>7448</v>
      </c>
      <c r="G1109" t="s">
        <v>7449</v>
      </c>
      <c r="H1109">
        <v>22000</v>
      </c>
    </row>
    <row r="1110" spans="1:8" x14ac:dyDescent="0.35">
      <c r="A1110" t="s">
        <v>352</v>
      </c>
      <c r="B1110" t="s">
        <v>240</v>
      </c>
      <c r="C1110" t="s">
        <v>273</v>
      </c>
      <c r="D1110" t="s">
        <v>7837</v>
      </c>
      <c r="E1110" t="s">
        <v>480</v>
      </c>
      <c r="F1110" t="s">
        <v>7442</v>
      </c>
      <c r="G1110" t="s">
        <v>7443</v>
      </c>
      <c r="H1110">
        <v>3000</v>
      </c>
    </row>
    <row r="1111" spans="1:8" x14ac:dyDescent="0.35">
      <c r="A1111" t="s">
        <v>352</v>
      </c>
      <c r="B1111" t="s">
        <v>240</v>
      </c>
      <c r="C1111" t="s">
        <v>277</v>
      </c>
      <c r="D1111" t="s">
        <v>7838</v>
      </c>
      <c r="E1111" t="s">
        <v>633</v>
      </c>
      <c r="F1111" t="s">
        <v>7435</v>
      </c>
      <c r="G1111" t="s">
        <v>7142</v>
      </c>
      <c r="H1111">
        <v>3718</v>
      </c>
    </row>
    <row r="1112" spans="1:8" x14ac:dyDescent="0.35">
      <c r="A1112" t="s">
        <v>352</v>
      </c>
      <c r="B1112" t="s">
        <v>240</v>
      </c>
      <c r="C1112" t="s">
        <v>277</v>
      </c>
      <c r="D1112" t="s">
        <v>7838</v>
      </c>
      <c r="E1112" t="s">
        <v>633</v>
      </c>
      <c r="F1112" t="s">
        <v>7436</v>
      </c>
      <c r="G1112" t="s">
        <v>7437</v>
      </c>
      <c r="H1112">
        <v>138895</v>
      </c>
    </row>
    <row r="1113" spans="1:8" x14ac:dyDescent="0.35">
      <c r="A1113" t="s">
        <v>352</v>
      </c>
      <c r="B1113" t="s">
        <v>240</v>
      </c>
      <c r="C1113" t="s">
        <v>277</v>
      </c>
      <c r="D1113" t="s">
        <v>7838</v>
      </c>
      <c r="E1113" t="s">
        <v>633</v>
      </c>
      <c r="F1113" t="s">
        <v>7438</v>
      </c>
      <c r="G1113" t="s">
        <v>7439</v>
      </c>
      <c r="H1113">
        <v>53240</v>
      </c>
    </row>
    <row r="1114" spans="1:8" x14ac:dyDescent="0.35">
      <c r="A1114" t="s">
        <v>352</v>
      </c>
      <c r="B1114" t="s">
        <v>240</v>
      </c>
      <c r="C1114" t="s">
        <v>277</v>
      </c>
      <c r="D1114" t="s">
        <v>7838</v>
      </c>
      <c r="E1114" t="s">
        <v>633</v>
      </c>
      <c r="F1114" t="s">
        <v>7582</v>
      </c>
      <c r="G1114" t="s">
        <v>7583</v>
      </c>
      <c r="H1114">
        <v>6250</v>
      </c>
    </row>
    <row r="1115" spans="1:8" x14ac:dyDescent="0.35">
      <c r="A1115" t="s">
        <v>352</v>
      </c>
      <c r="B1115" t="s">
        <v>240</v>
      </c>
      <c r="C1115" t="s">
        <v>281</v>
      </c>
      <c r="D1115" t="s">
        <v>7839</v>
      </c>
      <c r="E1115" t="s">
        <v>634</v>
      </c>
      <c r="F1115" t="s">
        <v>7436</v>
      </c>
      <c r="G1115" t="s">
        <v>7437</v>
      </c>
      <c r="H1115">
        <v>40550</v>
      </c>
    </row>
    <row r="1116" spans="1:8" x14ac:dyDescent="0.35">
      <c r="A1116" t="s">
        <v>352</v>
      </c>
      <c r="B1116" t="s">
        <v>240</v>
      </c>
      <c r="C1116" t="s">
        <v>281</v>
      </c>
      <c r="D1116" t="s">
        <v>7839</v>
      </c>
      <c r="E1116" t="s">
        <v>634</v>
      </c>
      <c r="F1116" t="s">
        <v>7438</v>
      </c>
      <c r="G1116" t="s">
        <v>7439</v>
      </c>
      <c r="H1116">
        <v>38500</v>
      </c>
    </row>
    <row r="1117" spans="1:8" x14ac:dyDescent="0.35">
      <c r="A1117" t="s">
        <v>352</v>
      </c>
      <c r="B1117" t="s">
        <v>240</v>
      </c>
      <c r="C1117" t="s">
        <v>281</v>
      </c>
      <c r="D1117" t="s">
        <v>7839</v>
      </c>
      <c r="E1117" t="s">
        <v>634</v>
      </c>
      <c r="F1117" t="s">
        <v>7448</v>
      </c>
      <c r="G1117" t="s">
        <v>7449</v>
      </c>
      <c r="H1117">
        <v>45000</v>
      </c>
    </row>
    <row r="1118" spans="1:8" x14ac:dyDescent="0.35">
      <c r="A1118" t="s">
        <v>352</v>
      </c>
      <c r="B1118" t="s">
        <v>240</v>
      </c>
      <c r="C1118" t="s">
        <v>285</v>
      </c>
      <c r="D1118" t="s">
        <v>7840</v>
      </c>
      <c r="E1118" t="s">
        <v>635</v>
      </c>
      <c r="F1118" t="s">
        <v>7436</v>
      </c>
      <c r="G1118" t="s">
        <v>7437</v>
      </c>
      <c r="H1118">
        <v>18000</v>
      </c>
    </row>
    <row r="1119" spans="1:8" x14ac:dyDescent="0.35">
      <c r="A1119" t="s">
        <v>352</v>
      </c>
      <c r="B1119" t="s">
        <v>240</v>
      </c>
      <c r="C1119" t="s">
        <v>285</v>
      </c>
      <c r="D1119" t="s">
        <v>7840</v>
      </c>
      <c r="E1119" t="s">
        <v>635</v>
      </c>
      <c r="F1119" t="s">
        <v>7438</v>
      </c>
      <c r="G1119" t="s">
        <v>7439</v>
      </c>
      <c r="H1119">
        <v>34500</v>
      </c>
    </row>
    <row r="1120" spans="1:8" x14ac:dyDescent="0.35">
      <c r="A1120" t="s">
        <v>352</v>
      </c>
      <c r="B1120" t="s">
        <v>240</v>
      </c>
      <c r="C1120" t="s">
        <v>285</v>
      </c>
      <c r="D1120" t="s">
        <v>7840</v>
      </c>
      <c r="E1120" t="s">
        <v>635</v>
      </c>
      <c r="F1120" t="s">
        <v>7448</v>
      </c>
      <c r="G1120" t="s">
        <v>7449</v>
      </c>
      <c r="H1120">
        <v>18000</v>
      </c>
    </row>
    <row r="1121" spans="1:8" x14ac:dyDescent="0.35">
      <c r="A1121" t="s">
        <v>352</v>
      </c>
      <c r="B1121" t="s">
        <v>240</v>
      </c>
      <c r="C1121" t="s">
        <v>285</v>
      </c>
      <c r="D1121" t="s">
        <v>7840</v>
      </c>
      <c r="E1121" t="s">
        <v>635</v>
      </c>
      <c r="F1121" t="s">
        <v>7442</v>
      </c>
      <c r="G1121" t="s">
        <v>7443</v>
      </c>
      <c r="H1121">
        <v>3000</v>
      </c>
    </row>
    <row r="1122" spans="1:8" x14ac:dyDescent="0.35">
      <c r="A1122" t="s">
        <v>352</v>
      </c>
      <c r="B1122" t="s">
        <v>240</v>
      </c>
      <c r="C1122" t="s">
        <v>323</v>
      </c>
      <c r="D1122" t="s">
        <v>7841</v>
      </c>
      <c r="E1122" t="s">
        <v>351</v>
      </c>
      <c r="F1122" t="s">
        <v>7436</v>
      </c>
      <c r="G1122" t="s">
        <v>7437</v>
      </c>
      <c r="H1122">
        <v>86540</v>
      </c>
    </row>
    <row r="1123" spans="1:8" x14ac:dyDescent="0.35">
      <c r="A1123" t="s">
        <v>352</v>
      </c>
      <c r="B1123" t="s">
        <v>240</v>
      </c>
      <c r="C1123" t="s">
        <v>323</v>
      </c>
      <c r="D1123" t="s">
        <v>7841</v>
      </c>
      <c r="E1123" t="s">
        <v>351</v>
      </c>
      <c r="F1123" t="s">
        <v>7438</v>
      </c>
      <c r="G1123" t="s">
        <v>7439</v>
      </c>
      <c r="H1123">
        <v>192000</v>
      </c>
    </row>
    <row r="1124" spans="1:8" x14ac:dyDescent="0.35">
      <c r="A1124" t="s">
        <v>352</v>
      </c>
      <c r="B1124" t="s">
        <v>240</v>
      </c>
      <c r="C1124" t="s">
        <v>323</v>
      </c>
      <c r="D1124" t="s">
        <v>7841</v>
      </c>
      <c r="E1124" t="s">
        <v>351</v>
      </c>
      <c r="F1124" t="s">
        <v>7448</v>
      </c>
      <c r="G1124" t="s">
        <v>7449</v>
      </c>
      <c r="H1124">
        <v>100000</v>
      </c>
    </row>
    <row r="1125" spans="1:8" x14ac:dyDescent="0.35">
      <c r="A1125" t="s">
        <v>352</v>
      </c>
      <c r="B1125" t="s">
        <v>240</v>
      </c>
      <c r="C1125" t="s">
        <v>323</v>
      </c>
      <c r="D1125" t="s">
        <v>7841</v>
      </c>
      <c r="E1125" t="s">
        <v>351</v>
      </c>
      <c r="F1125" t="s">
        <v>7442</v>
      </c>
      <c r="G1125" t="s">
        <v>7443</v>
      </c>
      <c r="H1125">
        <v>18000</v>
      </c>
    </row>
    <row r="1126" spans="1:8" x14ac:dyDescent="0.35">
      <c r="A1126" t="s">
        <v>355</v>
      </c>
      <c r="B1126" t="s">
        <v>240</v>
      </c>
      <c r="C1126" t="s">
        <v>241</v>
      </c>
      <c r="D1126" t="s">
        <v>7842</v>
      </c>
      <c r="E1126" t="s">
        <v>391</v>
      </c>
      <c r="F1126" t="s">
        <v>7435</v>
      </c>
      <c r="G1126" t="s">
        <v>7142</v>
      </c>
      <c r="H1126">
        <v>200000</v>
      </c>
    </row>
    <row r="1127" spans="1:8" x14ac:dyDescent="0.35">
      <c r="A1127" t="s">
        <v>355</v>
      </c>
      <c r="B1127" t="s">
        <v>240</v>
      </c>
      <c r="C1127" t="s">
        <v>241</v>
      </c>
      <c r="D1127" t="s">
        <v>7842</v>
      </c>
      <c r="E1127" t="s">
        <v>391</v>
      </c>
      <c r="F1127" t="s">
        <v>7436</v>
      </c>
      <c r="G1127" t="s">
        <v>7437</v>
      </c>
      <c r="H1127">
        <v>625700</v>
      </c>
    </row>
    <row r="1128" spans="1:8" x14ac:dyDescent="0.35">
      <c r="A1128" t="s">
        <v>355</v>
      </c>
      <c r="B1128" t="s">
        <v>240</v>
      </c>
      <c r="C1128" t="s">
        <v>241</v>
      </c>
      <c r="D1128" t="s">
        <v>7842</v>
      </c>
      <c r="E1128" t="s">
        <v>391</v>
      </c>
      <c r="F1128" t="s">
        <v>7438</v>
      </c>
      <c r="G1128" t="s">
        <v>7439</v>
      </c>
      <c r="H1128">
        <v>80000</v>
      </c>
    </row>
    <row r="1129" spans="1:8" x14ac:dyDescent="0.35">
      <c r="A1129" t="s">
        <v>355</v>
      </c>
      <c r="B1129" t="s">
        <v>240</v>
      </c>
      <c r="C1129" t="s">
        <v>241</v>
      </c>
      <c r="D1129" t="s">
        <v>7842</v>
      </c>
      <c r="E1129" t="s">
        <v>391</v>
      </c>
      <c r="F1129" t="s">
        <v>7448</v>
      </c>
      <c r="G1129" t="s">
        <v>7449</v>
      </c>
      <c r="H1129">
        <v>0</v>
      </c>
    </row>
    <row r="1130" spans="1:8" x14ac:dyDescent="0.35">
      <c r="A1130" t="s">
        <v>355</v>
      </c>
      <c r="B1130" t="s">
        <v>240</v>
      </c>
      <c r="C1130" t="s">
        <v>241</v>
      </c>
      <c r="D1130" t="s">
        <v>7842</v>
      </c>
      <c r="E1130" t="s">
        <v>391</v>
      </c>
      <c r="F1130" t="s">
        <v>7582</v>
      </c>
      <c r="G1130" t="s">
        <v>7583</v>
      </c>
      <c r="H1130">
        <v>40000</v>
      </c>
    </row>
    <row r="1131" spans="1:8" x14ac:dyDescent="0.35">
      <c r="A1131" t="s">
        <v>355</v>
      </c>
      <c r="B1131" t="s">
        <v>240</v>
      </c>
      <c r="C1131" t="s">
        <v>241</v>
      </c>
      <c r="D1131" t="s">
        <v>7842</v>
      </c>
      <c r="E1131" t="s">
        <v>391</v>
      </c>
      <c r="F1131" t="s">
        <v>7462</v>
      </c>
      <c r="G1131" t="s">
        <v>7463</v>
      </c>
      <c r="H1131">
        <v>0</v>
      </c>
    </row>
    <row r="1132" spans="1:8" x14ac:dyDescent="0.35">
      <c r="A1132" t="s">
        <v>355</v>
      </c>
      <c r="B1132" t="s">
        <v>240</v>
      </c>
      <c r="C1132" t="s">
        <v>245</v>
      </c>
      <c r="D1132" t="s">
        <v>7843</v>
      </c>
      <c r="E1132" t="s">
        <v>354</v>
      </c>
      <c r="F1132" t="s">
        <v>7436</v>
      </c>
      <c r="G1132" t="s">
        <v>7437</v>
      </c>
      <c r="H1132">
        <v>23430</v>
      </c>
    </row>
    <row r="1133" spans="1:8" x14ac:dyDescent="0.35">
      <c r="A1133" t="s">
        <v>355</v>
      </c>
      <c r="B1133" t="s">
        <v>240</v>
      </c>
      <c r="C1133" t="s">
        <v>245</v>
      </c>
      <c r="D1133" t="s">
        <v>7843</v>
      </c>
      <c r="E1133" t="s">
        <v>354</v>
      </c>
      <c r="F1133" t="s">
        <v>7438</v>
      </c>
      <c r="G1133" t="s">
        <v>7439</v>
      </c>
      <c r="H1133">
        <v>47509</v>
      </c>
    </row>
    <row r="1134" spans="1:8" x14ac:dyDescent="0.35">
      <c r="A1134" t="s">
        <v>355</v>
      </c>
      <c r="B1134" t="s">
        <v>240</v>
      </c>
      <c r="C1134" t="s">
        <v>249</v>
      </c>
      <c r="D1134" t="s">
        <v>7844</v>
      </c>
      <c r="E1134" t="s">
        <v>636</v>
      </c>
      <c r="F1134" t="s">
        <v>7435</v>
      </c>
      <c r="G1134" t="s">
        <v>7142</v>
      </c>
      <c r="H1134">
        <v>0</v>
      </c>
    </row>
    <row r="1135" spans="1:8" x14ac:dyDescent="0.35">
      <c r="A1135" t="s">
        <v>355</v>
      </c>
      <c r="B1135" t="s">
        <v>240</v>
      </c>
      <c r="C1135" t="s">
        <v>249</v>
      </c>
      <c r="D1135" t="s">
        <v>7844</v>
      </c>
      <c r="E1135" t="s">
        <v>636</v>
      </c>
      <c r="F1135" t="s">
        <v>7436</v>
      </c>
      <c r="G1135" t="s">
        <v>7437</v>
      </c>
      <c r="H1135">
        <v>42775</v>
      </c>
    </row>
    <row r="1136" spans="1:8" x14ac:dyDescent="0.35">
      <c r="A1136" t="s">
        <v>355</v>
      </c>
      <c r="B1136" t="s">
        <v>240</v>
      </c>
      <c r="C1136" t="s">
        <v>249</v>
      </c>
      <c r="D1136" t="s">
        <v>7844</v>
      </c>
      <c r="E1136" t="s">
        <v>636</v>
      </c>
      <c r="F1136" t="s">
        <v>7438</v>
      </c>
      <c r="G1136" t="s">
        <v>7439</v>
      </c>
      <c r="H1136">
        <v>77500</v>
      </c>
    </row>
    <row r="1137" spans="1:8" x14ac:dyDescent="0.35">
      <c r="A1137" t="s">
        <v>355</v>
      </c>
      <c r="B1137" t="s">
        <v>240</v>
      </c>
      <c r="C1137" t="s">
        <v>253</v>
      </c>
      <c r="D1137" t="s">
        <v>7845</v>
      </c>
      <c r="E1137" t="s">
        <v>369</v>
      </c>
      <c r="F1137" t="s">
        <v>7436</v>
      </c>
      <c r="G1137" t="s">
        <v>7437</v>
      </c>
      <c r="H1137">
        <v>77000</v>
      </c>
    </row>
    <row r="1138" spans="1:8" x14ac:dyDescent="0.35">
      <c r="A1138" t="s">
        <v>355</v>
      </c>
      <c r="B1138" t="s">
        <v>240</v>
      </c>
      <c r="C1138" t="s">
        <v>253</v>
      </c>
      <c r="D1138" t="s">
        <v>7845</v>
      </c>
      <c r="E1138" t="s">
        <v>369</v>
      </c>
      <c r="F1138" t="s">
        <v>7438</v>
      </c>
      <c r="G1138" t="s">
        <v>7439</v>
      </c>
      <c r="H1138">
        <v>124600</v>
      </c>
    </row>
    <row r="1139" spans="1:8" x14ac:dyDescent="0.35">
      <c r="A1139" t="s">
        <v>355</v>
      </c>
      <c r="B1139" t="s">
        <v>240</v>
      </c>
      <c r="C1139" t="s">
        <v>253</v>
      </c>
      <c r="D1139" t="s">
        <v>7845</v>
      </c>
      <c r="E1139" t="s">
        <v>369</v>
      </c>
      <c r="F1139" t="s">
        <v>7448</v>
      </c>
      <c r="G1139" t="s">
        <v>7449</v>
      </c>
      <c r="H1139">
        <v>80000</v>
      </c>
    </row>
    <row r="1140" spans="1:8" x14ac:dyDescent="0.35">
      <c r="A1140" t="s">
        <v>355</v>
      </c>
      <c r="B1140" t="s">
        <v>240</v>
      </c>
      <c r="C1140" t="s">
        <v>257</v>
      </c>
      <c r="D1140" t="s">
        <v>7846</v>
      </c>
      <c r="E1140" t="s">
        <v>637</v>
      </c>
      <c r="F1140" t="s">
        <v>7436</v>
      </c>
      <c r="G1140" t="s">
        <v>7437</v>
      </c>
      <c r="H1140">
        <v>19790</v>
      </c>
    </row>
    <row r="1141" spans="1:8" x14ac:dyDescent="0.35">
      <c r="A1141" t="s">
        <v>355</v>
      </c>
      <c r="B1141" t="s">
        <v>240</v>
      </c>
      <c r="C1141" t="s">
        <v>257</v>
      </c>
      <c r="D1141" t="s">
        <v>7846</v>
      </c>
      <c r="E1141" t="s">
        <v>637</v>
      </c>
      <c r="F1141" t="s">
        <v>7438</v>
      </c>
      <c r="G1141" t="s">
        <v>7439</v>
      </c>
      <c r="H1141">
        <v>32000</v>
      </c>
    </row>
    <row r="1142" spans="1:8" x14ac:dyDescent="0.35">
      <c r="A1142" t="s">
        <v>355</v>
      </c>
      <c r="B1142" t="s">
        <v>240</v>
      </c>
      <c r="C1142" t="s">
        <v>257</v>
      </c>
      <c r="D1142" t="s">
        <v>7846</v>
      </c>
      <c r="E1142" t="s">
        <v>637</v>
      </c>
      <c r="F1142" t="s">
        <v>7448</v>
      </c>
      <c r="G1142" t="s">
        <v>7449</v>
      </c>
      <c r="H1142">
        <v>5000</v>
      </c>
    </row>
    <row r="1143" spans="1:8" x14ac:dyDescent="0.35">
      <c r="A1143" t="s">
        <v>355</v>
      </c>
      <c r="B1143" t="s">
        <v>240</v>
      </c>
      <c r="C1143" t="s">
        <v>261</v>
      </c>
      <c r="D1143" t="s">
        <v>7847</v>
      </c>
      <c r="E1143" t="s">
        <v>638</v>
      </c>
      <c r="F1143" t="s">
        <v>7435</v>
      </c>
      <c r="G1143" t="s">
        <v>7142</v>
      </c>
      <c r="H1143">
        <v>2000</v>
      </c>
    </row>
    <row r="1144" spans="1:8" x14ac:dyDescent="0.35">
      <c r="A1144" t="s">
        <v>355</v>
      </c>
      <c r="B1144" t="s">
        <v>240</v>
      </c>
      <c r="C1144" t="s">
        <v>261</v>
      </c>
      <c r="D1144" t="s">
        <v>7847</v>
      </c>
      <c r="E1144" t="s">
        <v>638</v>
      </c>
      <c r="F1144" t="s">
        <v>7436</v>
      </c>
      <c r="G1144" t="s">
        <v>7437</v>
      </c>
      <c r="H1144">
        <v>34640</v>
      </c>
    </row>
    <row r="1145" spans="1:8" x14ac:dyDescent="0.35">
      <c r="A1145" t="s">
        <v>355</v>
      </c>
      <c r="B1145" t="s">
        <v>240</v>
      </c>
      <c r="C1145" t="s">
        <v>261</v>
      </c>
      <c r="D1145" t="s">
        <v>7847</v>
      </c>
      <c r="E1145" t="s">
        <v>638</v>
      </c>
      <c r="F1145" t="s">
        <v>7438</v>
      </c>
      <c r="G1145" t="s">
        <v>7439</v>
      </c>
      <c r="H1145">
        <v>42000</v>
      </c>
    </row>
    <row r="1146" spans="1:8" x14ac:dyDescent="0.35">
      <c r="A1146" t="s">
        <v>355</v>
      </c>
      <c r="B1146" t="s">
        <v>240</v>
      </c>
      <c r="C1146" t="s">
        <v>265</v>
      </c>
      <c r="D1146" t="s">
        <v>7848</v>
      </c>
      <c r="E1146" t="s">
        <v>300</v>
      </c>
      <c r="F1146" t="s">
        <v>7436</v>
      </c>
      <c r="G1146" t="s">
        <v>7437</v>
      </c>
      <c r="H1146">
        <v>0</v>
      </c>
    </row>
    <row r="1147" spans="1:8" x14ac:dyDescent="0.35">
      <c r="A1147" t="s">
        <v>355</v>
      </c>
      <c r="B1147" t="s">
        <v>240</v>
      </c>
      <c r="C1147" t="s">
        <v>265</v>
      </c>
      <c r="D1147" t="s">
        <v>7848</v>
      </c>
      <c r="E1147" t="s">
        <v>300</v>
      </c>
      <c r="F1147" t="s">
        <v>7438</v>
      </c>
      <c r="G1147" t="s">
        <v>7439</v>
      </c>
      <c r="H1147">
        <v>0</v>
      </c>
    </row>
    <row r="1148" spans="1:8" x14ac:dyDescent="0.35">
      <c r="A1148" t="s">
        <v>355</v>
      </c>
      <c r="B1148" t="s">
        <v>240</v>
      </c>
      <c r="C1148" t="s">
        <v>269</v>
      </c>
      <c r="D1148" t="s">
        <v>7849</v>
      </c>
      <c r="E1148" t="s">
        <v>480</v>
      </c>
      <c r="F1148" t="s">
        <v>7436</v>
      </c>
      <c r="G1148" t="s">
        <v>7437</v>
      </c>
      <c r="H1148">
        <v>45407</v>
      </c>
    </row>
    <row r="1149" spans="1:8" x14ac:dyDescent="0.35">
      <c r="A1149" t="s">
        <v>355</v>
      </c>
      <c r="B1149" t="s">
        <v>240</v>
      </c>
      <c r="C1149" t="s">
        <v>269</v>
      </c>
      <c r="D1149" t="s">
        <v>7849</v>
      </c>
      <c r="E1149" t="s">
        <v>480</v>
      </c>
      <c r="F1149" t="s">
        <v>7438</v>
      </c>
      <c r="G1149" t="s">
        <v>7439</v>
      </c>
      <c r="H1149">
        <v>38500</v>
      </c>
    </row>
    <row r="1150" spans="1:8" x14ac:dyDescent="0.35">
      <c r="A1150" t="s">
        <v>355</v>
      </c>
      <c r="B1150" t="s">
        <v>240</v>
      </c>
      <c r="C1150" t="s">
        <v>269</v>
      </c>
      <c r="D1150" t="s">
        <v>7849</v>
      </c>
      <c r="E1150" t="s">
        <v>480</v>
      </c>
      <c r="F1150" t="s">
        <v>7448</v>
      </c>
      <c r="G1150" t="s">
        <v>7449</v>
      </c>
      <c r="H1150">
        <v>40000</v>
      </c>
    </row>
    <row r="1151" spans="1:8" x14ac:dyDescent="0.35">
      <c r="A1151" t="s">
        <v>355</v>
      </c>
      <c r="B1151" t="s">
        <v>240</v>
      </c>
      <c r="C1151" t="s">
        <v>273</v>
      </c>
      <c r="D1151" t="s">
        <v>7850</v>
      </c>
      <c r="E1151" t="s">
        <v>262</v>
      </c>
      <c r="F1151" t="s">
        <v>7436</v>
      </c>
      <c r="G1151" t="s">
        <v>7437</v>
      </c>
      <c r="H1151">
        <v>30713</v>
      </c>
    </row>
    <row r="1152" spans="1:8" x14ac:dyDescent="0.35">
      <c r="A1152" t="s">
        <v>355</v>
      </c>
      <c r="B1152" t="s">
        <v>240</v>
      </c>
      <c r="C1152" t="s">
        <v>273</v>
      </c>
      <c r="D1152" t="s">
        <v>7850</v>
      </c>
      <c r="E1152" t="s">
        <v>262</v>
      </c>
      <c r="F1152" t="s">
        <v>7438</v>
      </c>
      <c r="G1152" t="s">
        <v>7439</v>
      </c>
      <c r="H1152">
        <v>29000</v>
      </c>
    </row>
    <row r="1153" spans="1:8" x14ac:dyDescent="0.35">
      <c r="A1153" t="s">
        <v>355</v>
      </c>
      <c r="B1153" t="s">
        <v>240</v>
      </c>
      <c r="C1153" t="s">
        <v>273</v>
      </c>
      <c r="D1153" t="s">
        <v>7850</v>
      </c>
      <c r="E1153" t="s">
        <v>262</v>
      </c>
      <c r="F1153" t="s">
        <v>7448</v>
      </c>
      <c r="G1153" t="s">
        <v>7449</v>
      </c>
      <c r="H1153">
        <v>25000</v>
      </c>
    </row>
    <row r="1154" spans="1:8" x14ac:dyDescent="0.35">
      <c r="A1154" t="s">
        <v>355</v>
      </c>
      <c r="B1154" t="s">
        <v>240</v>
      </c>
      <c r="C1154" t="s">
        <v>277</v>
      </c>
      <c r="D1154" t="s">
        <v>7851</v>
      </c>
      <c r="E1154" t="s">
        <v>616</v>
      </c>
      <c r="F1154" t="s">
        <v>7435</v>
      </c>
      <c r="G1154" t="s">
        <v>7142</v>
      </c>
      <c r="H1154">
        <v>0</v>
      </c>
    </row>
    <row r="1155" spans="1:8" x14ac:dyDescent="0.35">
      <c r="A1155" t="s">
        <v>355</v>
      </c>
      <c r="B1155" t="s">
        <v>240</v>
      </c>
      <c r="C1155" t="s">
        <v>277</v>
      </c>
      <c r="D1155" t="s">
        <v>7851</v>
      </c>
      <c r="E1155" t="s">
        <v>616</v>
      </c>
      <c r="F1155" t="s">
        <v>7436</v>
      </c>
      <c r="G1155" t="s">
        <v>7437</v>
      </c>
      <c r="H1155">
        <v>103900</v>
      </c>
    </row>
    <row r="1156" spans="1:8" x14ac:dyDescent="0.35">
      <c r="A1156" t="s">
        <v>355</v>
      </c>
      <c r="B1156" t="s">
        <v>240</v>
      </c>
      <c r="C1156" t="s">
        <v>277</v>
      </c>
      <c r="D1156" t="s">
        <v>7851</v>
      </c>
      <c r="E1156" t="s">
        <v>616</v>
      </c>
      <c r="F1156" t="s">
        <v>7438</v>
      </c>
      <c r="G1156" t="s">
        <v>7439</v>
      </c>
      <c r="H1156">
        <v>232630</v>
      </c>
    </row>
    <row r="1157" spans="1:8" x14ac:dyDescent="0.35">
      <c r="A1157" t="s">
        <v>355</v>
      </c>
      <c r="B1157" t="s">
        <v>240</v>
      </c>
      <c r="C1157" t="s">
        <v>277</v>
      </c>
      <c r="D1157" t="s">
        <v>7851</v>
      </c>
      <c r="E1157" t="s">
        <v>616</v>
      </c>
      <c r="F1157" t="s">
        <v>7448</v>
      </c>
      <c r="G1157" t="s">
        <v>7449</v>
      </c>
      <c r="H1157">
        <v>35000</v>
      </c>
    </row>
    <row r="1158" spans="1:8" x14ac:dyDescent="0.35">
      <c r="A1158" t="s">
        <v>355</v>
      </c>
      <c r="B1158" t="s">
        <v>240</v>
      </c>
      <c r="C1158" t="s">
        <v>277</v>
      </c>
      <c r="D1158" t="s">
        <v>7851</v>
      </c>
      <c r="E1158" t="s">
        <v>616</v>
      </c>
      <c r="F1158" t="s">
        <v>7442</v>
      </c>
      <c r="G1158" t="s">
        <v>7443</v>
      </c>
      <c r="H1158">
        <v>7500</v>
      </c>
    </row>
    <row r="1159" spans="1:8" x14ac:dyDescent="0.35">
      <c r="A1159" t="s">
        <v>355</v>
      </c>
      <c r="B1159" t="s">
        <v>240</v>
      </c>
      <c r="C1159" t="s">
        <v>281</v>
      </c>
      <c r="D1159" t="s">
        <v>7852</v>
      </c>
      <c r="E1159" t="s">
        <v>278</v>
      </c>
      <c r="F1159" t="s">
        <v>7435</v>
      </c>
      <c r="G1159" t="s">
        <v>7142</v>
      </c>
      <c r="H1159">
        <v>0</v>
      </c>
    </row>
    <row r="1160" spans="1:8" x14ac:dyDescent="0.35">
      <c r="A1160" t="s">
        <v>355</v>
      </c>
      <c r="B1160" t="s">
        <v>240</v>
      </c>
      <c r="C1160" t="s">
        <v>281</v>
      </c>
      <c r="D1160" t="s">
        <v>7852</v>
      </c>
      <c r="E1160" t="s">
        <v>278</v>
      </c>
      <c r="F1160" t="s">
        <v>7436</v>
      </c>
      <c r="G1160" t="s">
        <v>7437</v>
      </c>
      <c r="H1160">
        <v>29050</v>
      </c>
    </row>
    <row r="1161" spans="1:8" x14ac:dyDescent="0.35">
      <c r="A1161" t="s">
        <v>355</v>
      </c>
      <c r="B1161" t="s">
        <v>240</v>
      </c>
      <c r="C1161" t="s">
        <v>281</v>
      </c>
      <c r="D1161" t="s">
        <v>7852</v>
      </c>
      <c r="E1161" t="s">
        <v>278</v>
      </c>
      <c r="F1161" t="s">
        <v>7438</v>
      </c>
      <c r="G1161" t="s">
        <v>7439</v>
      </c>
      <c r="H1161">
        <v>23443</v>
      </c>
    </row>
    <row r="1162" spans="1:8" x14ac:dyDescent="0.35">
      <c r="A1162" t="s">
        <v>355</v>
      </c>
      <c r="B1162" t="s">
        <v>240</v>
      </c>
      <c r="C1162" t="s">
        <v>281</v>
      </c>
      <c r="D1162" t="s">
        <v>7852</v>
      </c>
      <c r="E1162" t="s">
        <v>278</v>
      </c>
      <c r="F1162" t="s">
        <v>7448</v>
      </c>
      <c r="G1162" t="s">
        <v>7449</v>
      </c>
      <c r="H1162">
        <v>0</v>
      </c>
    </row>
    <row r="1163" spans="1:8" x14ac:dyDescent="0.35">
      <c r="A1163" t="s">
        <v>358</v>
      </c>
      <c r="B1163" t="s">
        <v>240</v>
      </c>
      <c r="C1163" t="s">
        <v>241</v>
      </c>
      <c r="D1163" t="s">
        <v>7853</v>
      </c>
      <c r="E1163" t="s">
        <v>639</v>
      </c>
      <c r="F1163" t="s">
        <v>7435</v>
      </c>
      <c r="G1163" t="s">
        <v>7142</v>
      </c>
      <c r="H1163">
        <v>4850</v>
      </c>
    </row>
    <row r="1164" spans="1:8" x14ac:dyDescent="0.35">
      <c r="A1164" t="s">
        <v>358</v>
      </c>
      <c r="B1164" t="s">
        <v>240</v>
      </c>
      <c r="C1164" t="s">
        <v>241</v>
      </c>
      <c r="D1164" t="s">
        <v>7853</v>
      </c>
      <c r="E1164" t="s">
        <v>639</v>
      </c>
      <c r="F1164" t="s">
        <v>7436</v>
      </c>
      <c r="G1164" t="s">
        <v>7437</v>
      </c>
      <c r="H1164">
        <v>39006</v>
      </c>
    </row>
    <row r="1165" spans="1:8" x14ac:dyDescent="0.35">
      <c r="A1165" t="s">
        <v>358</v>
      </c>
      <c r="B1165" t="s">
        <v>240</v>
      </c>
      <c r="C1165" t="s">
        <v>241</v>
      </c>
      <c r="D1165" t="s">
        <v>7853</v>
      </c>
      <c r="E1165" t="s">
        <v>639</v>
      </c>
      <c r="F1165" t="s">
        <v>7438</v>
      </c>
      <c r="G1165" t="s">
        <v>7439</v>
      </c>
      <c r="H1165">
        <v>56176</v>
      </c>
    </row>
    <row r="1166" spans="1:8" x14ac:dyDescent="0.35">
      <c r="A1166" t="s">
        <v>358</v>
      </c>
      <c r="B1166" t="s">
        <v>240</v>
      </c>
      <c r="C1166" t="s">
        <v>241</v>
      </c>
      <c r="D1166" t="s">
        <v>7853</v>
      </c>
      <c r="E1166" t="s">
        <v>639</v>
      </c>
      <c r="F1166" t="s">
        <v>7448</v>
      </c>
      <c r="G1166" t="s">
        <v>7449</v>
      </c>
      <c r="H1166">
        <v>260000</v>
      </c>
    </row>
    <row r="1167" spans="1:8" x14ac:dyDescent="0.35">
      <c r="A1167" t="s">
        <v>358</v>
      </c>
      <c r="B1167" t="s">
        <v>240</v>
      </c>
      <c r="C1167" t="s">
        <v>241</v>
      </c>
      <c r="D1167" t="s">
        <v>7853</v>
      </c>
      <c r="E1167" t="s">
        <v>639</v>
      </c>
      <c r="F1167" t="s">
        <v>7442</v>
      </c>
      <c r="G1167" t="s">
        <v>7443</v>
      </c>
      <c r="H1167">
        <v>10805</v>
      </c>
    </row>
    <row r="1168" spans="1:8" x14ac:dyDescent="0.35">
      <c r="A1168" t="s">
        <v>358</v>
      </c>
      <c r="B1168" t="s">
        <v>240</v>
      </c>
      <c r="C1168" t="s">
        <v>245</v>
      </c>
      <c r="D1168" t="s">
        <v>7854</v>
      </c>
      <c r="E1168" t="s">
        <v>640</v>
      </c>
      <c r="F1168" t="s">
        <v>7435</v>
      </c>
      <c r="G1168" t="s">
        <v>7142</v>
      </c>
      <c r="H1168">
        <v>0</v>
      </c>
    </row>
    <row r="1169" spans="1:8" x14ac:dyDescent="0.35">
      <c r="A1169" t="s">
        <v>358</v>
      </c>
      <c r="B1169" t="s">
        <v>240</v>
      </c>
      <c r="C1169" t="s">
        <v>245</v>
      </c>
      <c r="D1169" t="s">
        <v>7854</v>
      </c>
      <c r="E1169" t="s">
        <v>640</v>
      </c>
      <c r="F1169" t="s">
        <v>7436</v>
      </c>
      <c r="G1169" t="s">
        <v>7437</v>
      </c>
      <c r="H1169">
        <v>38875</v>
      </c>
    </row>
    <row r="1170" spans="1:8" x14ac:dyDescent="0.35">
      <c r="A1170" t="s">
        <v>358</v>
      </c>
      <c r="B1170" t="s">
        <v>240</v>
      </c>
      <c r="C1170" t="s">
        <v>245</v>
      </c>
      <c r="D1170" t="s">
        <v>7854</v>
      </c>
      <c r="E1170" t="s">
        <v>640</v>
      </c>
      <c r="F1170" t="s">
        <v>7438</v>
      </c>
      <c r="G1170" t="s">
        <v>7439</v>
      </c>
      <c r="H1170">
        <v>52000</v>
      </c>
    </row>
    <row r="1171" spans="1:8" x14ac:dyDescent="0.35">
      <c r="A1171" t="s">
        <v>358</v>
      </c>
      <c r="B1171" t="s">
        <v>240</v>
      </c>
      <c r="C1171" t="s">
        <v>245</v>
      </c>
      <c r="D1171" t="s">
        <v>7854</v>
      </c>
      <c r="E1171" t="s">
        <v>640</v>
      </c>
      <c r="F1171" t="s">
        <v>7448</v>
      </c>
      <c r="G1171" t="s">
        <v>7449</v>
      </c>
      <c r="H1171">
        <v>12500</v>
      </c>
    </row>
    <row r="1172" spans="1:8" x14ac:dyDescent="0.35">
      <c r="A1172" t="s">
        <v>358</v>
      </c>
      <c r="B1172" t="s">
        <v>240</v>
      </c>
      <c r="C1172" t="s">
        <v>249</v>
      </c>
      <c r="D1172" t="s">
        <v>7855</v>
      </c>
      <c r="E1172" t="s">
        <v>641</v>
      </c>
      <c r="F1172" t="s">
        <v>7436</v>
      </c>
      <c r="G1172" t="s">
        <v>7437</v>
      </c>
      <c r="H1172">
        <v>188168</v>
      </c>
    </row>
    <row r="1173" spans="1:8" x14ac:dyDescent="0.35">
      <c r="A1173" t="s">
        <v>358</v>
      </c>
      <c r="B1173" t="s">
        <v>240</v>
      </c>
      <c r="C1173" t="s">
        <v>249</v>
      </c>
      <c r="D1173" t="s">
        <v>7855</v>
      </c>
      <c r="E1173" t="s">
        <v>641</v>
      </c>
      <c r="F1173" t="s">
        <v>7438</v>
      </c>
      <c r="G1173" t="s">
        <v>7439</v>
      </c>
      <c r="H1173">
        <v>79500</v>
      </c>
    </row>
    <row r="1174" spans="1:8" x14ac:dyDescent="0.35">
      <c r="A1174" t="s">
        <v>358</v>
      </c>
      <c r="B1174" t="s">
        <v>240</v>
      </c>
      <c r="C1174" t="s">
        <v>249</v>
      </c>
      <c r="D1174" t="s">
        <v>7855</v>
      </c>
      <c r="E1174" t="s">
        <v>641</v>
      </c>
      <c r="F1174" t="s">
        <v>7448</v>
      </c>
      <c r="G1174" t="s">
        <v>7449</v>
      </c>
      <c r="H1174">
        <v>31500</v>
      </c>
    </row>
    <row r="1175" spans="1:8" x14ac:dyDescent="0.35">
      <c r="A1175" t="s">
        <v>358</v>
      </c>
      <c r="B1175" t="s">
        <v>240</v>
      </c>
      <c r="C1175" t="s">
        <v>249</v>
      </c>
      <c r="D1175" t="s">
        <v>7855</v>
      </c>
      <c r="E1175" t="s">
        <v>641</v>
      </c>
      <c r="F1175" t="s">
        <v>7582</v>
      </c>
      <c r="G1175" t="s">
        <v>7583</v>
      </c>
      <c r="H1175">
        <v>57000</v>
      </c>
    </row>
    <row r="1176" spans="1:8" x14ac:dyDescent="0.35">
      <c r="A1176" t="s">
        <v>358</v>
      </c>
      <c r="B1176" t="s">
        <v>240</v>
      </c>
      <c r="C1176" t="s">
        <v>253</v>
      </c>
      <c r="D1176" t="s">
        <v>7856</v>
      </c>
      <c r="E1176" t="s">
        <v>300</v>
      </c>
      <c r="F1176" t="s">
        <v>7435</v>
      </c>
      <c r="G1176" t="s">
        <v>7142</v>
      </c>
      <c r="H1176">
        <v>30000</v>
      </c>
    </row>
    <row r="1177" spans="1:8" x14ac:dyDescent="0.35">
      <c r="A1177" t="s">
        <v>358</v>
      </c>
      <c r="B1177" t="s">
        <v>240</v>
      </c>
      <c r="C1177" t="s">
        <v>253</v>
      </c>
      <c r="D1177" t="s">
        <v>7856</v>
      </c>
      <c r="E1177" t="s">
        <v>300</v>
      </c>
      <c r="F1177" t="s">
        <v>7436</v>
      </c>
      <c r="G1177" t="s">
        <v>7437</v>
      </c>
      <c r="H1177">
        <v>98900</v>
      </c>
    </row>
    <row r="1178" spans="1:8" x14ac:dyDescent="0.35">
      <c r="A1178" t="s">
        <v>358</v>
      </c>
      <c r="B1178" t="s">
        <v>240</v>
      </c>
      <c r="C1178" t="s">
        <v>253</v>
      </c>
      <c r="D1178" t="s">
        <v>7856</v>
      </c>
      <c r="E1178" t="s">
        <v>300</v>
      </c>
      <c r="F1178" t="s">
        <v>7438</v>
      </c>
      <c r="G1178" t="s">
        <v>7439</v>
      </c>
      <c r="H1178">
        <v>37062</v>
      </c>
    </row>
    <row r="1179" spans="1:8" x14ac:dyDescent="0.35">
      <c r="A1179" t="s">
        <v>358</v>
      </c>
      <c r="B1179" t="s">
        <v>240</v>
      </c>
      <c r="C1179" t="s">
        <v>253</v>
      </c>
      <c r="D1179" t="s">
        <v>7856</v>
      </c>
      <c r="E1179" t="s">
        <v>300</v>
      </c>
      <c r="F1179" t="s">
        <v>7448</v>
      </c>
      <c r="G1179" t="s">
        <v>7449</v>
      </c>
      <c r="H1179">
        <v>0</v>
      </c>
    </row>
    <row r="1180" spans="1:8" x14ac:dyDescent="0.35">
      <c r="A1180" t="s">
        <v>358</v>
      </c>
      <c r="B1180" t="s">
        <v>240</v>
      </c>
      <c r="C1180" t="s">
        <v>253</v>
      </c>
      <c r="D1180" t="s">
        <v>7856</v>
      </c>
      <c r="E1180" t="s">
        <v>300</v>
      </c>
      <c r="F1180" t="s">
        <v>7442</v>
      </c>
      <c r="G1180" t="s">
        <v>7443</v>
      </c>
      <c r="H1180">
        <v>1500</v>
      </c>
    </row>
    <row r="1181" spans="1:8" x14ac:dyDescent="0.35">
      <c r="A1181" t="s">
        <v>358</v>
      </c>
      <c r="B1181" t="s">
        <v>240</v>
      </c>
      <c r="C1181" t="s">
        <v>257</v>
      </c>
      <c r="D1181" t="s">
        <v>7857</v>
      </c>
      <c r="E1181" t="s">
        <v>254</v>
      </c>
      <c r="F1181" t="s">
        <v>7436</v>
      </c>
      <c r="G1181" t="s">
        <v>7437</v>
      </c>
      <c r="H1181">
        <v>15374</v>
      </c>
    </row>
    <row r="1182" spans="1:8" x14ac:dyDescent="0.35">
      <c r="A1182" t="s">
        <v>358</v>
      </c>
      <c r="B1182" t="s">
        <v>240</v>
      </c>
      <c r="C1182" t="s">
        <v>257</v>
      </c>
      <c r="D1182" t="s">
        <v>7857</v>
      </c>
      <c r="E1182" t="s">
        <v>254</v>
      </c>
      <c r="F1182" t="s">
        <v>7438</v>
      </c>
      <c r="G1182" t="s">
        <v>7439</v>
      </c>
      <c r="H1182">
        <v>60355</v>
      </c>
    </row>
    <row r="1183" spans="1:8" x14ac:dyDescent="0.35">
      <c r="A1183" t="s">
        <v>358</v>
      </c>
      <c r="B1183" t="s">
        <v>240</v>
      </c>
      <c r="C1183" t="s">
        <v>257</v>
      </c>
      <c r="D1183" t="s">
        <v>7857</v>
      </c>
      <c r="E1183" t="s">
        <v>254</v>
      </c>
      <c r="F1183" t="s">
        <v>7448</v>
      </c>
      <c r="G1183" t="s">
        <v>7449</v>
      </c>
      <c r="H1183">
        <v>0</v>
      </c>
    </row>
    <row r="1184" spans="1:8" x14ac:dyDescent="0.35">
      <c r="A1184" t="s">
        <v>358</v>
      </c>
      <c r="B1184" t="s">
        <v>240</v>
      </c>
      <c r="C1184" t="s">
        <v>261</v>
      </c>
      <c r="D1184" t="s">
        <v>7858</v>
      </c>
      <c r="E1184" t="s">
        <v>642</v>
      </c>
      <c r="F1184" t="s">
        <v>7435</v>
      </c>
      <c r="G1184" t="s">
        <v>7142</v>
      </c>
      <c r="H1184">
        <v>0</v>
      </c>
    </row>
    <row r="1185" spans="1:8" x14ac:dyDescent="0.35">
      <c r="A1185" t="s">
        <v>358</v>
      </c>
      <c r="B1185" t="s">
        <v>240</v>
      </c>
      <c r="C1185" t="s">
        <v>261</v>
      </c>
      <c r="D1185" t="s">
        <v>7858</v>
      </c>
      <c r="E1185" t="s">
        <v>642</v>
      </c>
      <c r="F1185" t="s">
        <v>7436</v>
      </c>
      <c r="G1185" t="s">
        <v>7437</v>
      </c>
      <c r="H1185">
        <v>17025</v>
      </c>
    </row>
    <row r="1186" spans="1:8" x14ac:dyDescent="0.35">
      <c r="A1186" t="s">
        <v>358</v>
      </c>
      <c r="B1186" t="s">
        <v>240</v>
      </c>
      <c r="C1186" t="s">
        <v>261</v>
      </c>
      <c r="D1186" t="s">
        <v>7858</v>
      </c>
      <c r="E1186" t="s">
        <v>642</v>
      </c>
      <c r="F1186" t="s">
        <v>7438</v>
      </c>
      <c r="G1186" t="s">
        <v>7439</v>
      </c>
      <c r="H1186">
        <v>23500</v>
      </c>
    </row>
    <row r="1187" spans="1:8" x14ac:dyDescent="0.35">
      <c r="A1187" t="s">
        <v>358</v>
      </c>
      <c r="B1187" t="s">
        <v>240</v>
      </c>
      <c r="C1187" t="s">
        <v>261</v>
      </c>
      <c r="D1187" t="s">
        <v>7858</v>
      </c>
      <c r="E1187" t="s">
        <v>642</v>
      </c>
      <c r="F1187" t="s">
        <v>7448</v>
      </c>
      <c r="G1187" t="s">
        <v>7449</v>
      </c>
      <c r="H1187">
        <v>50000</v>
      </c>
    </row>
    <row r="1188" spans="1:8" x14ac:dyDescent="0.35">
      <c r="A1188" t="s">
        <v>358</v>
      </c>
      <c r="B1188" t="s">
        <v>240</v>
      </c>
      <c r="C1188" t="s">
        <v>265</v>
      </c>
      <c r="D1188" t="s">
        <v>7859</v>
      </c>
      <c r="E1188" t="s">
        <v>643</v>
      </c>
      <c r="F1188" t="s">
        <v>7436</v>
      </c>
      <c r="G1188" t="s">
        <v>7437</v>
      </c>
      <c r="H1188">
        <v>23750</v>
      </c>
    </row>
    <row r="1189" spans="1:8" x14ac:dyDescent="0.35">
      <c r="A1189" t="s">
        <v>358</v>
      </c>
      <c r="B1189" t="s">
        <v>240</v>
      </c>
      <c r="C1189" t="s">
        <v>265</v>
      </c>
      <c r="D1189" t="s">
        <v>7859</v>
      </c>
      <c r="E1189" t="s">
        <v>643</v>
      </c>
      <c r="F1189" t="s">
        <v>7438</v>
      </c>
      <c r="G1189" t="s">
        <v>7439</v>
      </c>
      <c r="H1189">
        <v>9500</v>
      </c>
    </row>
    <row r="1190" spans="1:8" x14ac:dyDescent="0.35">
      <c r="A1190" t="s">
        <v>358</v>
      </c>
      <c r="B1190" t="s">
        <v>240</v>
      </c>
      <c r="C1190" t="s">
        <v>265</v>
      </c>
      <c r="D1190" t="s">
        <v>7859</v>
      </c>
      <c r="E1190" t="s">
        <v>643</v>
      </c>
      <c r="F1190" t="s">
        <v>7448</v>
      </c>
      <c r="G1190" t="s">
        <v>7449</v>
      </c>
      <c r="H1190">
        <v>25000</v>
      </c>
    </row>
    <row r="1191" spans="1:8" x14ac:dyDescent="0.35">
      <c r="A1191" t="s">
        <v>358</v>
      </c>
      <c r="B1191" t="s">
        <v>240</v>
      </c>
      <c r="C1191" t="s">
        <v>269</v>
      </c>
      <c r="D1191" t="s">
        <v>7860</v>
      </c>
      <c r="E1191" t="s">
        <v>487</v>
      </c>
      <c r="F1191" t="s">
        <v>7435</v>
      </c>
      <c r="G1191" t="s">
        <v>7142</v>
      </c>
      <c r="H1191">
        <v>0</v>
      </c>
    </row>
    <row r="1192" spans="1:8" x14ac:dyDescent="0.35">
      <c r="A1192" t="s">
        <v>358</v>
      </c>
      <c r="B1192" t="s">
        <v>240</v>
      </c>
      <c r="C1192" t="s">
        <v>269</v>
      </c>
      <c r="D1192" t="s">
        <v>7860</v>
      </c>
      <c r="E1192" t="s">
        <v>487</v>
      </c>
      <c r="F1192" t="s">
        <v>7436</v>
      </c>
      <c r="G1192" t="s">
        <v>7437</v>
      </c>
      <c r="H1192">
        <v>20175</v>
      </c>
    </row>
    <row r="1193" spans="1:8" x14ac:dyDescent="0.35">
      <c r="A1193" t="s">
        <v>358</v>
      </c>
      <c r="B1193" t="s">
        <v>240</v>
      </c>
      <c r="C1193" t="s">
        <v>269</v>
      </c>
      <c r="D1193" t="s">
        <v>7860</v>
      </c>
      <c r="E1193" t="s">
        <v>487</v>
      </c>
      <c r="F1193" t="s">
        <v>7438</v>
      </c>
      <c r="G1193" t="s">
        <v>7439</v>
      </c>
      <c r="H1193">
        <v>26100</v>
      </c>
    </row>
    <row r="1194" spans="1:8" x14ac:dyDescent="0.35">
      <c r="A1194" t="s">
        <v>358</v>
      </c>
      <c r="B1194" t="s">
        <v>240</v>
      </c>
      <c r="C1194" t="s">
        <v>269</v>
      </c>
      <c r="D1194" t="s">
        <v>7860</v>
      </c>
      <c r="E1194" t="s">
        <v>487</v>
      </c>
      <c r="F1194" t="s">
        <v>7448</v>
      </c>
      <c r="G1194" t="s">
        <v>7449</v>
      </c>
      <c r="H1194">
        <v>30000</v>
      </c>
    </row>
    <row r="1195" spans="1:8" x14ac:dyDescent="0.35">
      <c r="A1195" t="s">
        <v>358</v>
      </c>
      <c r="B1195" t="s">
        <v>240</v>
      </c>
      <c r="C1195" t="s">
        <v>273</v>
      </c>
      <c r="D1195" t="s">
        <v>7861</v>
      </c>
      <c r="E1195" t="s">
        <v>644</v>
      </c>
      <c r="F1195" t="s">
        <v>7436</v>
      </c>
      <c r="G1195" t="s">
        <v>7437</v>
      </c>
      <c r="H1195">
        <v>20750</v>
      </c>
    </row>
    <row r="1196" spans="1:8" x14ac:dyDescent="0.35">
      <c r="A1196" t="s">
        <v>358</v>
      </c>
      <c r="B1196" t="s">
        <v>240</v>
      </c>
      <c r="C1196" t="s">
        <v>273</v>
      </c>
      <c r="D1196" t="s">
        <v>7861</v>
      </c>
      <c r="E1196" t="s">
        <v>644</v>
      </c>
      <c r="F1196" t="s">
        <v>7438</v>
      </c>
      <c r="G1196" t="s">
        <v>7439</v>
      </c>
      <c r="H1196">
        <v>25000</v>
      </c>
    </row>
    <row r="1197" spans="1:8" x14ac:dyDescent="0.35">
      <c r="A1197" t="s">
        <v>358</v>
      </c>
      <c r="B1197" t="s">
        <v>240</v>
      </c>
      <c r="C1197" t="s">
        <v>273</v>
      </c>
      <c r="D1197" t="s">
        <v>7861</v>
      </c>
      <c r="E1197" t="s">
        <v>644</v>
      </c>
      <c r="F1197" t="s">
        <v>7448</v>
      </c>
      <c r="G1197" t="s">
        <v>7449</v>
      </c>
      <c r="H1197">
        <v>170896</v>
      </c>
    </row>
    <row r="1198" spans="1:8" x14ac:dyDescent="0.35">
      <c r="A1198" t="s">
        <v>358</v>
      </c>
      <c r="B1198" t="s">
        <v>240</v>
      </c>
      <c r="C1198" t="s">
        <v>277</v>
      </c>
      <c r="D1198" t="s">
        <v>7862</v>
      </c>
      <c r="E1198" t="s">
        <v>278</v>
      </c>
      <c r="F1198" t="s">
        <v>7435</v>
      </c>
      <c r="G1198" t="s">
        <v>7142</v>
      </c>
      <c r="H1198">
        <v>10000</v>
      </c>
    </row>
    <row r="1199" spans="1:8" x14ac:dyDescent="0.35">
      <c r="A1199" t="s">
        <v>358</v>
      </c>
      <c r="B1199" t="s">
        <v>240</v>
      </c>
      <c r="C1199" t="s">
        <v>277</v>
      </c>
      <c r="D1199" t="s">
        <v>7862</v>
      </c>
      <c r="E1199" t="s">
        <v>278</v>
      </c>
      <c r="F1199" t="s">
        <v>7436</v>
      </c>
      <c r="G1199" t="s">
        <v>7437</v>
      </c>
      <c r="H1199">
        <v>16000</v>
      </c>
    </row>
    <row r="1200" spans="1:8" x14ac:dyDescent="0.35">
      <c r="A1200" t="s">
        <v>358</v>
      </c>
      <c r="B1200" t="s">
        <v>240</v>
      </c>
      <c r="C1200" t="s">
        <v>277</v>
      </c>
      <c r="D1200" t="s">
        <v>7862</v>
      </c>
      <c r="E1200" t="s">
        <v>278</v>
      </c>
      <c r="F1200" t="s">
        <v>7438</v>
      </c>
      <c r="G1200" t="s">
        <v>7439</v>
      </c>
      <c r="H1200">
        <v>25000</v>
      </c>
    </row>
    <row r="1201" spans="1:8" x14ac:dyDescent="0.35">
      <c r="A1201" t="s">
        <v>358</v>
      </c>
      <c r="B1201" t="s">
        <v>240</v>
      </c>
      <c r="C1201" t="s">
        <v>277</v>
      </c>
      <c r="D1201" t="s">
        <v>7862</v>
      </c>
      <c r="E1201" t="s">
        <v>278</v>
      </c>
      <c r="F1201" t="s">
        <v>7448</v>
      </c>
      <c r="G1201" t="s">
        <v>7449</v>
      </c>
      <c r="H1201">
        <v>4000</v>
      </c>
    </row>
    <row r="1202" spans="1:8" x14ac:dyDescent="0.35">
      <c r="A1202" t="s">
        <v>358</v>
      </c>
      <c r="B1202" t="s">
        <v>240</v>
      </c>
      <c r="C1202" t="s">
        <v>281</v>
      </c>
      <c r="D1202" t="s">
        <v>7863</v>
      </c>
      <c r="E1202" t="s">
        <v>531</v>
      </c>
      <c r="F1202" t="s">
        <v>7436</v>
      </c>
      <c r="G1202" t="s">
        <v>7437</v>
      </c>
      <c r="H1202">
        <v>19918</v>
      </c>
    </row>
    <row r="1203" spans="1:8" x14ac:dyDescent="0.35">
      <c r="A1203" t="s">
        <v>358</v>
      </c>
      <c r="B1203" t="s">
        <v>240</v>
      </c>
      <c r="C1203" t="s">
        <v>281</v>
      </c>
      <c r="D1203" t="s">
        <v>7863</v>
      </c>
      <c r="E1203" t="s">
        <v>531</v>
      </c>
      <c r="F1203" t="s">
        <v>7438</v>
      </c>
      <c r="G1203" t="s">
        <v>7439</v>
      </c>
      <c r="H1203">
        <v>41783</v>
      </c>
    </row>
    <row r="1204" spans="1:8" x14ac:dyDescent="0.35">
      <c r="A1204" t="s">
        <v>358</v>
      </c>
      <c r="B1204" t="s">
        <v>240</v>
      </c>
      <c r="C1204" t="s">
        <v>281</v>
      </c>
      <c r="D1204" t="s">
        <v>7863</v>
      </c>
      <c r="E1204" t="s">
        <v>531</v>
      </c>
      <c r="F1204" t="s">
        <v>7448</v>
      </c>
      <c r="G1204" t="s">
        <v>7449</v>
      </c>
      <c r="H1204">
        <v>76000</v>
      </c>
    </row>
    <row r="1205" spans="1:8" x14ac:dyDescent="0.35">
      <c r="A1205" t="s">
        <v>358</v>
      </c>
      <c r="B1205" t="s">
        <v>240</v>
      </c>
      <c r="C1205" t="s">
        <v>281</v>
      </c>
      <c r="D1205" t="s">
        <v>7863</v>
      </c>
      <c r="E1205" t="s">
        <v>531</v>
      </c>
      <c r="F1205" t="s">
        <v>7442</v>
      </c>
      <c r="G1205" t="s">
        <v>7443</v>
      </c>
      <c r="H1205">
        <v>14000</v>
      </c>
    </row>
    <row r="1206" spans="1:8" x14ac:dyDescent="0.35">
      <c r="A1206" t="s">
        <v>358</v>
      </c>
      <c r="B1206" t="s">
        <v>240</v>
      </c>
      <c r="C1206" t="s">
        <v>285</v>
      </c>
      <c r="D1206" t="s">
        <v>7864</v>
      </c>
      <c r="E1206" t="s">
        <v>351</v>
      </c>
      <c r="F1206" t="s">
        <v>7436</v>
      </c>
      <c r="G1206" t="s">
        <v>7437</v>
      </c>
      <c r="H1206">
        <v>15500</v>
      </c>
    </row>
    <row r="1207" spans="1:8" x14ac:dyDescent="0.35">
      <c r="A1207" t="s">
        <v>358</v>
      </c>
      <c r="B1207" t="s">
        <v>240</v>
      </c>
      <c r="C1207" t="s">
        <v>285</v>
      </c>
      <c r="D1207" t="s">
        <v>7864</v>
      </c>
      <c r="E1207" t="s">
        <v>351</v>
      </c>
      <c r="F1207" t="s">
        <v>7438</v>
      </c>
      <c r="G1207" t="s">
        <v>7439</v>
      </c>
      <c r="H1207">
        <v>0</v>
      </c>
    </row>
    <row r="1208" spans="1:8" x14ac:dyDescent="0.35">
      <c r="A1208" t="s">
        <v>358</v>
      </c>
      <c r="B1208" t="s">
        <v>240</v>
      </c>
      <c r="C1208" t="s">
        <v>285</v>
      </c>
      <c r="D1208" t="s">
        <v>7864</v>
      </c>
      <c r="E1208" t="s">
        <v>351</v>
      </c>
      <c r="F1208" t="s">
        <v>7448</v>
      </c>
      <c r="G1208" t="s">
        <v>7449</v>
      </c>
      <c r="H1208">
        <v>0</v>
      </c>
    </row>
    <row r="1209" spans="1:8" x14ac:dyDescent="0.35">
      <c r="A1209" t="s">
        <v>361</v>
      </c>
      <c r="B1209" t="s">
        <v>240</v>
      </c>
      <c r="C1209" t="s">
        <v>241</v>
      </c>
      <c r="D1209" t="s">
        <v>7865</v>
      </c>
      <c r="E1209" t="s">
        <v>645</v>
      </c>
      <c r="F1209" t="s">
        <v>7436</v>
      </c>
      <c r="G1209" t="s">
        <v>7437</v>
      </c>
      <c r="H1209">
        <v>82650</v>
      </c>
    </row>
    <row r="1210" spans="1:8" x14ac:dyDescent="0.35">
      <c r="A1210" t="s">
        <v>361</v>
      </c>
      <c r="B1210" t="s">
        <v>240</v>
      </c>
      <c r="C1210" t="s">
        <v>241</v>
      </c>
      <c r="D1210" t="s">
        <v>7865</v>
      </c>
      <c r="E1210" t="s">
        <v>645</v>
      </c>
      <c r="F1210" t="s">
        <v>7442</v>
      </c>
      <c r="G1210" t="s">
        <v>7443</v>
      </c>
      <c r="H1210">
        <v>15000</v>
      </c>
    </row>
    <row r="1211" spans="1:8" x14ac:dyDescent="0.35">
      <c r="A1211" t="s">
        <v>361</v>
      </c>
      <c r="B1211" t="s">
        <v>240</v>
      </c>
      <c r="C1211" t="s">
        <v>245</v>
      </c>
      <c r="D1211" t="s">
        <v>7866</v>
      </c>
      <c r="E1211" t="s">
        <v>512</v>
      </c>
      <c r="F1211" t="s">
        <v>7436</v>
      </c>
      <c r="G1211" t="s">
        <v>7437</v>
      </c>
      <c r="H1211">
        <v>104200</v>
      </c>
    </row>
    <row r="1212" spans="1:8" x14ac:dyDescent="0.35">
      <c r="A1212" t="s">
        <v>361</v>
      </c>
      <c r="B1212" t="s">
        <v>240</v>
      </c>
      <c r="C1212" t="s">
        <v>245</v>
      </c>
      <c r="D1212" t="s">
        <v>7866</v>
      </c>
      <c r="E1212" t="s">
        <v>512</v>
      </c>
      <c r="F1212" t="s">
        <v>7494</v>
      </c>
      <c r="G1212" t="s">
        <v>7495</v>
      </c>
      <c r="H1212">
        <v>211950</v>
      </c>
    </row>
    <row r="1213" spans="1:8" x14ac:dyDescent="0.35">
      <c r="A1213" t="s">
        <v>361</v>
      </c>
      <c r="B1213" t="s">
        <v>240</v>
      </c>
      <c r="C1213" t="s">
        <v>245</v>
      </c>
      <c r="D1213" t="s">
        <v>7866</v>
      </c>
      <c r="E1213" t="s">
        <v>512</v>
      </c>
      <c r="F1213" t="s">
        <v>7496</v>
      </c>
      <c r="G1213" t="s">
        <v>7497</v>
      </c>
      <c r="H1213">
        <v>25000</v>
      </c>
    </row>
    <row r="1214" spans="1:8" x14ac:dyDescent="0.35">
      <c r="A1214" t="s">
        <v>361</v>
      </c>
      <c r="B1214" t="s">
        <v>240</v>
      </c>
      <c r="C1214" t="s">
        <v>249</v>
      </c>
      <c r="D1214" t="s">
        <v>7867</v>
      </c>
      <c r="E1214" t="s">
        <v>646</v>
      </c>
      <c r="F1214" t="s">
        <v>7436</v>
      </c>
      <c r="G1214" t="s">
        <v>7437</v>
      </c>
      <c r="H1214">
        <v>38568</v>
      </c>
    </row>
    <row r="1215" spans="1:8" x14ac:dyDescent="0.35">
      <c r="A1215" t="s">
        <v>361</v>
      </c>
      <c r="B1215" t="s">
        <v>240</v>
      </c>
      <c r="C1215" t="s">
        <v>253</v>
      </c>
      <c r="D1215" t="s">
        <v>7868</v>
      </c>
      <c r="E1215" t="s">
        <v>647</v>
      </c>
      <c r="F1215" t="s">
        <v>7436</v>
      </c>
      <c r="G1215" t="s">
        <v>7437</v>
      </c>
      <c r="H1215">
        <v>49680</v>
      </c>
    </row>
    <row r="1216" spans="1:8" x14ac:dyDescent="0.35">
      <c r="A1216" t="s">
        <v>361</v>
      </c>
      <c r="B1216" t="s">
        <v>240</v>
      </c>
      <c r="C1216" t="s">
        <v>257</v>
      </c>
      <c r="D1216" t="s">
        <v>7869</v>
      </c>
      <c r="E1216" t="s">
        <v>564</v>
      </c>
      <c r="F1216" t="s">
        <v>7436</v>
      </c>
      <c r="G1216" t="s">
        <v>7437</v>
      </c>
      <c r="H1216">
        <v>41401</v>
      </c>
    </row>
    <row r="1217" spans="1:8" x14ac:dyDescent="0.35">
      <c r="A1217" t="s">
        <v>361</v>
      </c>
      <c r="B1217" t="s">
        <v>240</v>
      </c>
      <c r="C1217" t="s">
        <v>261</v>
      </c>
      <c r="D1217" t="s">
        <v>7870</v>
      </c>
      <c r="E1217" t="s">
        <v>300</v>
      </c>
      <c r="F1217" t="s">
        <v>7436</v>
      </c>
      <c r="G1217" t="s">
        <v>7437</v>
      </c>
      <c r="H1217">
        <v>263725</v>
      </c>
    </row>
    <row r="1218" spans="1:8" x14ac:dyDescent="0.35">
      <c r="A1218" t="s">
        <v>361</v>
      </c>
      <c r="B1218" t="s">
        <v>240</v>
      </c>
      <c r="C1218" t="s">
        <v>265</v>
      </c>
      <c r="D1218" t="s">
        <v>7871</v>
      </c>
      <c r="E1218" t="s">
        <v>516</v>
      </c>
      <c r="F1218" t="s">
        <v>7436</v>
      </c>
      <c r="G1218" t="s">
        <v>7437</v>
      </c>
      <c r="H1218">
        <v>24172</v>
      </c>
    </row>
    <row r="1219" spans="1:8" x14ac:dyDescent="0.35">
      <c r="A1219" t="s">
        <v>361</v>
      </c>
      <c r="B1219" t="s">
        <v>240</v>
      </c>
      <c r="C1219" t="s">
        <v>269</v>
      </c>
      <c r="D1219" t="s">
        <v>7872</v>
      </c>
      <c r="E1219" t="s">
        <v>648</v>
      </c>
      <c r="F1219" t="s">
        <v>7436</v>
      </c>
      <c r="G1219" t="s">
        <v>7437</v>
      </c>
      <c r="H1219">
        <v>50688</v>
      </c>
    </row>
    <row r="1220" spans="1:8" x14ac:dyDescent="0.35">
      <c r="A1220" t="s">
        <v>361</v>
      </c>
      <c r="B1220" t="s">
        <v>240</v>
      </c>
      <c r="C1220" t="s">
        <v>273</v>
      </c>
      <c r="D1220" t="s">
        <v>7873</v>
      </c>
      <c r="E1220" t="s">
        <v>649</v>
      </c>
      <c r="F1220" t="s">
        <v>7435</v>
      </c>
      <c r="G1220" t="s">
        <v>7142</v>
      </c>
      <c r="H1220">
        <v>772</v>
      </c>
    </row>
    <row r="1221" spans="1:8" x14ac:dyDescent="0.35">
      <c r="A1221" t="s">
        <v>361</v>
      </c>
      <c r="B1221" t="s">
        <v>240</v>
      </c>
      <c r="C1221" t="s">
        <v>273</v>
      </c>
      <c r="D1221" t="s">
        <v>7873</v>
      </c>
      <c r="E1221" t="s">
        <v>649</v>
      </c>
      <c r="F1221" t="s">
        <v>7436</v>
      </c>
      <c r="G1221" t="s">
        <v>7437</v>
      </c>
      <c r="H1221">
        <v>45991</v>
      </c>
    </row>
    <row r="1222" spans="1:8" x14ac:dyDescent="0.35">
      <c r="A1222" t="s">
        <v>361</v>
      </c>
      <c r="B1222" t="s">
        <v>240</v>
      </c>
      <c r="C1222" t="s">
        <v>277</v>
      </c>
      <c r="D1222" t="s">
        <v>7874</v>
      </c>
      <c r="E1222" t="s">
        <v>599</v>
      </c>
      <c r="F1222" t="s">
        <v>7436</v>
      </c>
      <c r="G1222" t="s">
        <v>7437</v>
      </c>
      <c r="H1222">
        <v>31899</v>
      </c>
    </row>
    <row r="1223" spans="1:8" x14ac:dyDescent="0.35">
      <c r="A1223" t="s">
        <v>361</v>
      </c>
      <c r="B1223" t="s">
        <v>240</v>
      </c>
      <c r="C1223" t="s">
        <v>281</v>
      </c>
      <c r="D1223" t="s">
        <v>7875</v>
      </c>
      <c r="E1223" t="s">
        <v>624</v>
      </c>
      <c r="F1223" t="s">
        <v>7436</v>
      </c>
      <c r="G1223" t="s">
        <v>7437</v>
      </c>
      <c r="H1223">
        <v>54000</v>
      </c>
    </row>
    <row r="1224" spans="1:8" x14ac:dyDescent="0.35">
      <c r="A1224" t="s">
        <v>361</v>
      </c>
      <c r="B1224" t="s">
        <v>240</v>
      </c>
      <c r="C1224" t="s">
        <v>285</v>
      </c>
      <c r="D1224" t="s">
        <v>7876</v>
      </c>
      <c r="E1224" t="s">
        <v>125</v>
      </c>
      <c r="F1224" t="s">
        <v>7436</v>
      </c>
      <c r="G1224" t="s">
        <v>7437</v>
      </c>
      <c r="H1224">
        <v>16700</v>
      </c>
    </row>
    <row r="1225" spans="1:8" x14ac:dyDescent="0.35">
      <c r="A1225" t="s">
        <v>364</v>
      </c>
      <c r="B1225" t="s">
        <v>240</v>
      </c>
      <c r="C1225" t="s">
        <v>241</v>
      </c>
      <c r="D1225" t="s">
        <v>7877</v>
      </c>
      <c r="E1225" t="s">
        <v>650</v>
      </c>
      <c r="F1225" t="s">
        <v>7436</v>
      </c>
      <c r="G1225" t="s">
        <v>7437</v>
      </c>
      <c r="H1225">
        <v>21305</v>
      </c>
    </row>
    <row r="1226" spans="1:8" x14ac:dyDescent="0.35">
      <c r="A1226" t="s">
        <v>364</v>
      </c>
      <c r="B1226" t="s">
        <v>240</v>
      </c>
      <c r="C1226" t="s">
        <v>241</v>
      </c>
      <c r="D1226" t="s">
        <v>7877</v>
      </c>
      <c r="E1226" t="s">
        <v>650</v>
      </c>
      <c r="F1226" t="s">
        <v>7438</v>
      </c>
      <c r="G1226" t="s">
        <v>7439</v>
      </c>
      <c r="H1226">
        <v>20000</v>
      </c>
    </row>
    <row r="1227" spans="1:8" x14ac:dyDescent="0.35">
      <c r="A1227" t="s">
        <v>364</v>
      </c>
      <c r="B1227" t="s">
        <v>240</v>
      </c>
      <c r="C1227" t="s">
        <v>245</v>
      </c>
      <c r="D1227" t="s">
        <v>7878</v>
      </c>
      <c r="E1227" t="s">
        <v>651</v>
      </c>
      <c r="F1227" t="s">
        <v>7435</v>
      </c>
      <c r="G1227" t="s">
        <v>7142</v>
      </c>
      <c r="H1227">
        <v>70000</v>
      </c>
    </row>
    <row r="1228" spans="1:8" x14ac:dyDescent="0.35">
      <c r="A1228" t="s">
        <v>364</v>
      </c>
      <c r="B1228" t="s">
        <v>240</v>
      </c>
      <c r="C1228" t="s">
        <v>245</v>
      </c>
      <c r="D1228" t="s">
        <v>7878</v>
      </c>
      <c r="E1228" t="s">
        <v>651</v>
      </c>
      <c r="F1228" t="s">
        <v>7436</v>
      </c>
      <c r="G1228" t="s">
        <v>7437</v>
      </c>
      <c r="H1228">
        <v>145000</v>
      </c>
    </row>
    <row r="1229" spans="1:8" x14ac:dyDescent="0.35">
      <c r="A1229" t="s">
        <v>364</v>
      </c>
      <c r="B1229" t="s">
        <v>240</v>
      </c>
      <c r="C1229" t="s">
        <v>245</v>
      </c>
      <c r="D1229" t="s">
        <v>7878</v>
      </c>
      <c r="E1229" t="s">
        <v>651</v>
      </c>
      <c r="F1229" t="s">
        <v>7518</v>
      </c>
      <c r="G1229" t="s">
        <v>7366</v>
      </c>
      <c r="H1229">
        <v>100799</v>
      </c>
    </row>
    <row r="1230" spans="1:8" x14ac:dyDescent="0.35">
      <c r="A1230" t="s">
        <v>364</v>
      </c>
      <c r="B1230" t="s">
        <v>240</v>
      </c>
      <c r="C1230" t="s">
        <v>245</v>
      </c>
      <c r="D1230" t="s">
        <v>7878</v>
      </c>
      <c r="E1230" t="s">
        <v>651</v>
      </c>
      <c r="F1230" t="s">
        <v>7680</v>
      </c>
      <c r="G1230" t="s">
        <v>7356</v>
      </c>
      <c r="H1230">
        <v>20050</v>
      </c>
    </row>
    <row r="1231" spans="1:8" x14ac:dyDescent="0.35">
      <c r="A1231" t="s">
        <v>364</v>
      </c>
      <c r="B1231" t="s">
        <v>240</v>
      </c>
      <c r="C1231" t="s">
        <v>245</v>
      </c>
      <c r="D1231" t="s">
        <v>7878</v>
      </c>
      <c r="E1231" t="s">
        <v>651</v>
      </c>
      <c r="F1231" t="s">
        <v>7448</v>
      </c>
      <c r="G1231" t="s">
        <v>7449</v>
      </c>
      <c r="H1231">
        <v>43000</v>
      </c>
    </row>
    <row r="1232" spans="1:8" x14ac:dyDescent="0.35">
      <c r="A1232" t="s">
        <v>364</v>
      </c>
      <c r="B1232" t="s">
        <v>240</v>
      </c>
      <c r="C1232" t="s">
        <v>249</v>
      </c>
      <c r="D1232" t="s">
        <v>7879</v>
      </c>
      <c r="E1232" t="s">
        <v>652</v>
      </c>
      <c r="F1232" t="s">
        <v>7435</v>
      </c>
      <c r="G1232" t="s">
        <v>7142</v>
      </c>
      <c r="H1232">
        <v>0</v>
      </c>
    </row>
    <row r="1233" spans="1:8" x14ac:dyDescent="0.35">
      <c r="A1233" t="s">
        <v>364</v>
      </c>
      <c r="B1233" t="s">
        <v>240</v>
      </c>
      <c r="C1233" t="s">
        <v>249</v>
      </c>
      <c r="D1233" t="s">
        <v>7879</v>
      </c>
      <c r="E1233" t="s">
        <v>652</v>
      </c>
      <c r="F1233" t="s">
        <v>7436</v>
      </c>
      <c r="G1233" t="s">
        <v>7437</v>
      </c>
      <c r="H1233">
        <v>70000</v>
      </c>
    </row>
    <row r="1234" spans="1:8" x14ac:dyDescent="0.35">
      <c r="A1234" t="s">
        <v>364</v>
      </c>
      <c r="B1234" t="s">
        <v>240</v>
      </c>
      <c r="C1234" t="s">
        <v>249</v>
      </c>
      <c r="D1234" t="s">
        <v>7879</v>
      </c>
      <c r="E1234" t="s">
        <v>652</v>
      </c>
      <c r="F1234" t="s">
        <v>7438</v>
      </c>
      <c r="G1234" t="s">
        <v>7439</v>
      </c>
      <c r="H1234">
        <v>16000</v>
      </c>
    </row>
    <row r="1235" spans="1:8" x14ac:dyDescent="0.35">
      <c r="A1235" t="s">
        <v>364</v>
      </c>
      <c r="B1235" t="s">
        <v>240</v>
      </c>
      <c r="C1235" t="s">
        <v>253</v>
      </c>
      <c r="D1235" t="s">
        <v>7880</v>
      </c>
      <c r="E1235" t="s">
        <v>653</v>
      </c>
      <c r="F1235" t="s">
        <v>7436</v>
      </c>
      <c r="G1235" t="s">
        <v>7437</v>
      </c>
      <c r="H1235">
        <v>32905</v>
      </c>
    </row>
    <row r="1236" spans="1:8" x14ac:dyDescent="0.35">
      <c r="A1236" t="s">
        <v>364</v>
      </c>
      <c r="B1236" t="s">
        <v>240</v>
      </c>
      <c r="C1236" t="s">
        <v>253</v>
      </c>
      <c r="D1236" t="s">
        <v>7880</v>
      </c>
      <c r="E1236" t="s">
        <v>653</v>
      </c>
      <c r="F1236" t="s">
        <v>7438</v>
      </c>
      <c r="G1236" t="s">
        <v>7439</v>
      </c>
      <c r="H1236">
        <v>7250</v>
      </c>
    </row>
    <row r="1237" spans="1:8" x14ac:dyDescent="0.35">
      <c r="A1237" t="s">
        <v>364</v>
      </c>
      <c r="B1237" t="s">
        <v>240</v>
      </c>
      <c r="C1237" t="s">
        <v>257</v>
      </c>
      <c r="D1237" t="s">
        <v>7881</v>
      </c>
      <c r="E1237" t="s">
        <v>654</v>
      </c>
      <c r="F1237" t="s">
        <v>7435</v>
      </c>
      <c r="G1237" t="s">
        <v>7142</v>
      </c>
      <c r="H1237">
        <v>25000</v>
      </c>
    </row>
    <row r="1238" spans="1:8" x14ac:dyDescent="0.35">
      <c r="A1238" t="s">
        <v>364</v>
      </c>
      <c r="B1238" t="s">
        <v>240</v>
      </c>
      <c r="C1238" t="s">
        <v>257</v>
      </c>
      <c r="D1238" t="s">
        <v>7881</v>
      </c>
      <c r="E1238" t="s">
        <v>654</v>
      </c>
      <c r="F1238" t="s">
        <v>7436</v>
      </c>
      <c r="G1238" t="s">
        <v>7437</v>
      </c>
      <c r="H1238">
        <v>21450</v>
      </c>
    </row>
    <row r="1239" spans="1:8" x14ac:dyDescent="0.35">
      <c r="A1239" t="s">
        <v>364</v>
      </c>
      <c r="B1239" t="s">
        <v>240</v>
      </c>
      <c r="C1239" t="s">
        <v>257</v>
      </c>
      <c r="D1239" t="s">
        <v>7881</v>
      </c>
      <c r="E1239" t="s">
        <v>654</v>
      </c>
      <c r="F1239" t="s">
        <v>7438</v>
      </c>
      <c r="G1239" t="s">
        <v>7439</v>
      </c>
      <c r="H1239">
        <v>17000</v>
      </c>
    </row>
    <row r="1240" spans="1:8" x14ac:dyDescent="0.35">
      <c r="A1240" t="s">
        <v>364</v>
      </c>
      <c r="B1240" t="s">
        <v>240</v>
      </c>
      <c r="C1240" t="s">
        <v>261</v>
      </c>
      <c r="D1240" t="s">
        <v>7882</v>
      </c>
      <c r="E1240" t="s">
        <v>655</v>
      </c>
      <c r="F1240" t="s">
        <v>7436</v>
      </c>
      <c r="G1240" t="s">
        <v>7437</v>
      </c>
      <c r="H1240">
        <v>315800</v>
      </c>
    </row>
    <row r="1241" spans="1:8" x14ac:dyDescent="0.35">
      <c r="A1241" t="s">
        <v>364</v>
      </c>
      <c r="B1241" t="s">
        <v>240</v>
      </c>
      <c r="C1241" t="s">
        <v>261</v>
      </c>
      <c r="D1241" t="s">
        <v>7882</v>
      </c>
      <c r="E1241" t="s">
        <v>655</v>
      </c>
      <c r="F1241" t="s">
        <v>7438</v>
      </c>
      <c r="G1241" t="s">
        <v>7439</v>
      </c>
      <c r="H1241">
        <v>33800</v>
      </c>
    </row>
    <row r="1242" spans="1:8" x14ac:dyDescent="0.35">
      <c r="A1242" t="s">
        <v>364</v>
      </c>
      <c r="B1242" t="s">
        <v>240</v>
      </c>
      <c r="C1242" t="s">
        <v>261</v>
      </c>
      <c r="D1242" t="s">
        <v>7882</v>
      </c>
      <c r="E1242" t="s">
        <v>655</v>
      </c>
      <c r="F1242" t="s">
        <v>7448</v>
      </c>
      <c r="G1242" t="s">
        <v>7449</v>
      </c>
      <c r="H1242">
        <v>350000</v>
      </c>
    </row>
    <row r="1243" spans="1:8" x14ac:dyDescent="0.35">
      <c r="A1243" t="s">
        <v>364</v>
      </c>
      <c r="B1243" t="s">
        <v>240</v>
      </c>
      <c r="C1243" t="s">
        <v>265</v>
      </c>
      <c r="D1243" t="s">
        <v>7883</v>
      </c>
      <c r="E1243" t="s">
        <v>656</v>
      </c>
      <c r="F1243" t="s">
        <v>7436</v>
      </c>
      <c r="G1243" t="s">
        <v>7437</v>
      </c>
      <c r="H1243">
        <v>281850</v>
      </c>
    </row>
    <row r="1244" spans="1:8" x14ac:dyDescent="0.35">
      <c r="A1244" t="s">
        <v>364</v>
      </c>
      <c r="B1244" t="s">
        <v>240</v>
      </c>
      <c r="C1244" t="s">
        <v>265</v>
      </c>
      <c r="D1244" t="s">
        <v>7883</v>
      </c>
      <c r="E1244" t="s">
        <v>656</v>
      </c>
      <c r="F1244" t="s">
        <v>7518</v>
      </c>
      <c r="G1244" t="s">
        <v>7366</v>
      </c>
      <c r="H1244">
        <v>243500</v>
      </c>
    </row>
    <row r="1245" spans="1:8" x14ac:dyDescent="0.35">
      <c r="A1245" t="s">
        <v>364</v>
      </c>
      <c r="B1245" t="s">
        <v>240</v>
      </c>
      <c r="C1245" t="s">
        <v>265</v>
      </c>
      <c r="D1245" t="s">
        <v>7883</v>
      </c>
      <c r="E1245" t="s">
        <v>656</v>
      </c>
      <c r="F1245" t="s">
        <v>7680</v>
      </c>
      <c r="G1245" t="s">
        <v>7356</v>
      </c>
      <c r="H1245">
        <v>1337000</v>
      </c>
    </row>
    <row r="1246" spans="1:8" x14ac:dyDescent="0.35">
      <c r="A1246" t="s">
        <v>364</v>
      </c>
      <c r="B1246" t="s">
        <v>240</v>
      </c>
      <c r="C1246" t="s">
        <v>265</v>
      </c>
      <c r="D1246" t="s">
        <v>7883</v>
      </c>
      <c r="E1246" t="s">
        <v>656</v>
      </c>
      <c r="F1246" t="s">
        <v>7448</v>
      </c>
      <c r="G1246" t="s">
        <v>7449</v>
      </c>
      <c r="H1246">
        <v>35000</v>
      </c>
    </row>
    <row r="1247" spans="1:8" x14ac:dyDescent="0.35">
      <c r="A1247" t="s">
        <v>364</v>
      </c>
      <c r="B1247" t="s">
        <v>240</v>
      </c>
      <c r="C1247" t="s">
        <v>269</v>
      </c>
      <c r="D1247" t="s">
        <v>7884</v>
      </c>
      <c r="E1247" t="s">
        <v>314</v>
      </c>
      <c r="F1247" t="s">
        <v>7435</v>
      </c>
      <c r="G1247" t="s">
        <v>7142</v>
      </c>
      <c r="H1247">
        <v>50000</v>
      </c>
    </row>
    <row r="1248" spans="1:8" x14ac:dyDescent="0.35">
      <c r="A1248" t="s">
        <v>364</v>
      </c>
      <c r="B1248" t="s">
        <v>240</v>
      </c>
      <c r="C1248" t="s">
        <v>269</v>
      </c>
      <c r="D1248" t="s">
        <v>7884</v>
      </c>
      <c r="E1248" t="s">
        <v>314</v>
      </c>
      <c r="F1248" t="s">
        <v>7436</v>
      </c>
      <c r="G1248" t="s">
        <v>7437</v>
      </c>
      <c r="H1248">
        <v>259150</v>
      </c>
    </row>
    <row r="1249" spans="1:8" x14ac:dyDescent="0.35">
      <c r="A1249" t="s">
        <v>364</v>
      </c>
      <c r="B1249" t="s">
        <v>240</v>
      </c>
      <c r="C1249" t="s">
        <v>269</v>
      </c>
      <c r="D1249" t="s">
        <v>7884</v>
      </c>
      <c r="E1249" t="s">
        <v>314</v>
      </c>
      <c r="F1249" t="s">
        <v>7438</v>
      </c>
      <c r="G1249" t="s">
        <v>7439</v>
      </c>
      <c r="H1249">
        <v>92000</v>
      </c>
    </row>
    <row r="1250" spans="1:8" x14ac:dyDescent="0.35">
      <c r="A1250" t="s">
        <v>364</v>
      </c>
      <c r="B1250" t="s">
        <v>240</v>
      </c>
      <c r="C1250" t="s">
        <v>269</v>
      </c>
      <c r="D1250" t="s">
        <v>7884</v>
      </c>
      <c r="E1250" t="s">
        <v>314</v>
      </c>
      <c r="F1250" t="s">
        <v>7448</v>
      </c>
      <c r="G1250" t="s">
        <v>7449</v>
      </c>
      <c r="H1250">
        <v>100000</v>
      </c>
    </row>
    <row r="1251" spans="1:8" x14ac:dyDescent="0.35">
      <c r="A1251" t="s">
        <v>364</v>
      </c>
      <c r="B1251" t="s">
        <v>240</v>
      </c>
      <c r="C1251" t="s">
        <v>273</v>
      </c>
      <c r="D1251" t="s">
        <v>7885</v>
      </c>
      <c r="E1251" t="s">
        <v>657</v>
      </c>
      <c r="F1251" t="s">
        <v>7436</v>
      </c>
      <c r="G1251" t="s">
        <v>7437</v>
      </c>
      <c r="H1251">
        <v>22400</v>
      </c>
    </row>
    <row r="1252" spans="1:8" x14ac:dyDescent="0.35">
      <c r="A1252" t="s">
        <v>364</v>
      </c>
      <c r="B1252" t="s">
        <v>240</v>
      </c>
      <c r="C1252" t="s">
        <v>273</v>
      </c>
      <c r="D1252" t="s">
        <v>7885</v>
      </c>
      <c r="E1252" t="s">
        <v>657</v>
      </c>
      <c r="F1252" t="s">
        <v>7438</v>
      </c>
      <c r="G1252" t="s">
        <v>7439</v>
      </c>
      <c r="H1252">
        <v>10000</v>
      </c>
    </row>
    <row r="1253" spans="1:8" x14ac:dyDescent="0.35">
      <c r="A1253" t="s">
        <v>364</v>
      </c>
      <c r="B1253" t="s">
        <v>240</v>
      </c>
      <c r="C1253" t="s">
        <v>277</v>
      </c>
      <c r="D1253" t="s">
        <v>7886</v>
      </c>
      <c r="E1253" t="s">
        <v>658</v>
      </c>
      <c r="F1253" t="s">
        <v>7435</v>
      </c>
      <c r="G1253" t="s">
        <v>7142</v>
      </c>
      <c r="H1253">
        <v>20000</v>
      </c>
    </row>
    <row r="1254" spans="1:8" x14ac:dyDescent="0.35">
      <c r="A1254" t="s">
        <v>364</v>
      </c>
      <c r="B1254" t="s">
        <v>240</v>
      </c>
      <c r="C1254" t="s">
        <v>277</v>
      </c>
      <c r="D1254" t="s">
        <v>7886</v>
      </c>
      <c r="E1254" t="s">
        <v>658</v>
      </c>
      <c r="F1254" t="s">
        <v>7436</v>
      </c>
      <c r="G1254" t="s">
        <v>7437</v>
      </c>
      <c r="H1254">
        <v>26300</v>
      </c>
    </row>
    <row r="1255" spans="1:8" x14ac:dyDescent="0.35">
      <c r="A1255" t="s">
        <v>364</v>
      </c>
      <c r="B1255" t="s">
        <v>240</v>
      </c>
      <c r="C1255" t="s">
        <v>277</v>
      </c>
      <c r="D1255" t="s">
        <v>7886</v>
      </c>
      <c r="E1255" t="s">
        <v>658</v>
      </c>
      <c r="F1255" t="s">
        <v>7438</v>
      </c>
      <c r="G1255" t="s">
        <v>7439</v>
      </c>
      <c r="H1255">
        <v>24776</v>
      </c>
    </row>
    <row r="1256" spans="1:8" x14ac:dyDescent="0.35">
      <c r="A1256" t="s">
        <v>364</v>
      </c>
      <c r="B1256" t="s">
        <v>240</v>
      </c>
      <c r="C1256" t="s">
        <v>281</v>
      </c>
      <c r="D1256" t="s">
        <v>7887</v>
      </c>
      <c r="E1256" t="s">
        <v>278</v>
      </c>
      <c r="F1256" t="s">
        <v>7436</v>
      </c>
      <c r="G1256" t="s">
        <v>7437</v>
      </c>
      <c r="H1256">
        <v>45220</v>
      </c>
    </row>
    <row r="1257" spans="1:8" x14ac:dyDescent="0.35">
      <c r="A1257" t="s">
        <v>364</v>
      </c>
      <c r="B1257" t="s">
        <v>240</v>
      </c>
      <c r="C1257" t="s">
        <v>281</v>
      </c>
      <c r="D1257" t="s">
        <v>7887</v>
      </c>
      <c r="E1257" t="s">
        <v>278</v>
      </c>
      <c r="F1257" t="s">
        <v>7438</v>
      </c>
      <c r="G1257" t="s">
        <v>7439</v>
      </c>
      <c r="H1257">
        <v>9700</v>
      </c>
    </row>
    <row r="1258" spans="1:8" x14ac:dyDescent="0.35">
      <c r="A1258" t="s">
        <v>364</v>
      </c>
      <c r="B1258" t="s">
        <v>240</v>
      </c>
      <c r="C1258" t="s">
        <v>281</v>
      </c>
      <c r="D1258" t="s">
        <v>7887</v>
      </c>
      <c r="E1258" t="s">
        <v>278</v>
      </c>
      <c r="F1258" t="s">
        <v>7448</v>
      </c>
      <c r="G1258" t="s">
        <v>7449</v>
      </c>
      <c r="H1258">
        <v>100000</v>
      </c>
    </row>
    <row r="1259" spans="1:8" x14ac:dyDescent="0.35">
      <c r="A1259" t="s">
        <v>364</v>
      </c>
      <c r="B1259" t="s">
        <v>240</v>
      </c>
      <c r="C1259" t="s">
        <v>281</v>
      </c>
      <c r="D1259" t="s">
        <v>7887</v>
      </c>
      <c r="E1259" t="s">
        <v>278</v>
      </c>
      <c r="F1259" t="s">
        <v>7888</v>
      </c>
      <c r="G1259" t="s">
        <v>7889</v>
      </c>
      <c r="H1259">
        <v>5000</v>
      </c>
    </row>
    <row r="1260" spans="1:8" x14ac:dyDescent="0.35">
      <c r="A1260" t="s">
        <v>364</v>
      </c>
      <c r="B1260" t="s">
        <v>240</v>
      </c>
      <c r="C1260" t="s">
        <v>285</v>
      </c>
      <c r="D1260" t="s">
        <v>7890</v>
      </c>
      <c r="E1260" t="s">
        <v>659</v>
      </c>
      <c r="F1260" t="s">
        <v>7435</v>
      </c>
      <c r="G1260" t="s">
        <v>7142</v>
      </c>
      <c r="H1260">
        <v>12000</v>
      </c>
    </row>
    <row r="1261" spans="1:8" x14ac:dyDescent="0.35">
      <c r="A1261" t="s">
        <v>364</v>
      </c>
      <c r="B1261" t="s">
        <v>240</v>
      </c>
      <c r="C1261" t="s">
        <v>285</v>
      </c>
      <c r="D1261" t="s">
        <v>7890</v>
      </c>
      <c r="E1261" t="s">
        <v>659</v>
      </c>
      <c r="F1261" t="s">
        <v>7436</v>
      </c>
      <c r="G1261" t="s">
        <v>7437</v>
      </c>
      <c r="H1261">
        <v>78800</v>
      </c>
    </row>
    <row r="1262" spans="1:8" x14ac:dyDescent="0.35">
      <c r="A1262" t="s">
        <v>364</v>
      </c>
      <c r="B1262" t="s">
        <v>240</v>
      </c>
      <c r="C1262" t="s">
        <v>285</v>
      </c>
      <c r="D1262" t="s">
        <v>7890</v>
      </c>
      <c r="E1262" t="s">
        <v>659</v>
      </c>
      <c r="F1262" t="s">
        <v>7438</v>
      </c>
      <c r="G1262" t="s">
        <v>7439</v>
      </c>
      <c r="H1262">
        <v>58100</v>
      </c>
    </row>
    <row r="1263" spans="1:8" x14ac:dyDescent="0.35">
      <c r="A1263" t="s">
        <v>364</v>
      </c>
      <c r="B1263" t="s">
        <v>240</v>
      </c>
      <c r="C1263" t="s">
        <v>285</v>
      </c>
      <c r="D1263" t="s">
        <v>7890</v>
      </c>
      <c r="E1263" t="s">
        <v>659</v>
      </c>
      <c r="F1263" t="s">
        <v>7448</v>
      </c>
      <c r="G1263" t="s">
        <v>7449</v>
      </c>
      <c r="H1263">
        <v>27000</v>
      </c>
    </row>
    <row r="1264" spans="1:8" x14ac:dyDescent="0.35">
      <c r="A1264" t="s">
        <v>364</v>
      </c>
      <c r="B1264" t="s">
        <v>240</v>
      </c>
      <c r="C1264" t="s">
        <v>285</v>
      </c>
      <c r="D1264" t="s">
        <v>7890</v>
      </c>
      <c r="E1264" t="s">
        <v>659</v>
      </c>
      <c r="F1264" t="s">
        <v>7888</v>
      </c>
      <c r="G1264" t="s">
        <v>7889</v>
      </c>
      <c r="H1264">
        <v>0</v>
      </c>
    </row>
    <row r="1265" spans="1:8" x14ac:dyDescent="0.35">
      <c r="A1265" t="s">
        <v>364</v>
      </c>
      <c r="B1265" t="s">
        <v>240</v>
      </c>
      <c r="C1265" t="s">
        <v>323</v>
      </c>
      <c r="D1265" t="s">
        <v>7891</v>
      </c>
      <c r="E1265" t="s">
        <v>660</v>
      </c>
      <c r="F1265" t="s">
        <v>7435</v>
      </c>
      <c r="G1265" t="s">
        <v>7142</v>
      </c>
      <c r="H1265">
        <v>10000</v>
      </c>
    </row>
    <row r="1266" spans="1:8" x14ac:dyDescent="0.35">
      <c r="A1266" t="s">
        <v>364</v>
      </c>
      <c r="B1266" t="s">
        <v>240</v>
      </c>
      <c r="C1266" t="s">
        <v>323</v>
      </c>
      <c r="D1266" t="s">
        <v>7891</v>
      </c>
      <c r="E1266" t="s">
        <v>660</v>
      </c>
      <c r="F1266" t="s">
        <v>7436</v>
      </c>
      <c r="G1266" t="s">
        <v>7437</v>
      </c>
      <c r="H1266">
        <v>74850</v>
      </c>
    </row>
    <row r="1267" spans="1:8" x14ac:dyDescent="0.35">
      <c r="A1267" t="s">
        <v>364</v>
      </c>
      <c r="B1267" t="s">
        <v>240</v>
      </c>
      <c r="C1267" t="s">
        <v>323</v>
      </c>
      <c r="D1267" t="s">
        <v>7891</v>
      </c>
      <c r="E1267" t="s">
        <v>660</v>
      </c>
      <c r="F1267" t="s">
        <v>7438</v>
      </c>
      <c r="G1267" t="s">
        <v>7439</v>
      </c>
      <c r="H1267">
        <v>95000</v>
      </c>
    </row>
    <row r="1268" spans="1:8" x14ac:dyDescent="0.35">
      <c r="A1268" t="s">
        <v>364</v>
      </c>
      <c r="B1268" t="s">
        <v>240</v>
      </c>
      <c r="C1268" t="s">
        <v>323</v>
      </c>
      <c r="D1268" t="s">
        <v>7891</v>
      </c>
      <c r="E1268" t="s">
        <v>660</v>
      </c>
      <c r="F1268" t="s">
        <v>7448</v>
      </c>
      <c r="G1268" t="s">
        <v>7449</v>
      </c>
      <c r="H1268">
        <v>550000</v>
      </c>
    </row>
    <row r="1269" spans="1:8" x14ac:dyDescent="0.35">
      <c r="A1269" t="s">
        <v>367</v>
      </c>
      <c r="B1269" t="s">
        <v>240</v>
      </c>
      <c r="C1269" t="s">
        <v>241</v>
      </c>
      <c r="D1269" t="s">
        <v>7892</v>
      </c>
      <c r="E1269" t="s">
        <v>661</v>
      </c>
      <c r="F1269" t="s">
        <v>7436</v>
      </c>
      <c r="G1269" t="s">
        <v>7437</v>
      </c>
      <c r="H1269">
        <v>51335</v>
      </c>
    </row>
    <row r="1270" spans="1:8" x14ac:dyDescent="0.35">
      <c r="A1270" t="s">
        <v>367</v>
      </c>
      <c r="B1270" t="s">
        <v>240</v>
      </c>
      <c r="C1270" t="s">
        <v>241</v>
      </c>
      <c r="D1270" t="s">
        <v>7892</v>
      </c>
      <c r="E1270" t="s">
        <v>661</v>
      </c>
      <c r="F1270" t="s">
        <v>7438</v>
      </c>
      <c r="G1270" t="s">
        <v>7439</v>
      </c>
      <c r="H1270">
        <v>16500</v>
      </c>
    </row>
    <row r="1271" spans="1:8" x14ac:dyDescent="0.35">
      <c r="A1271" t="s">
        <v>367</v>
      </c>
      <c r="B1271" t="s">
        <v>240</v>
      </c>
      <c r="C1271" t="s">
        <v>245</v>
      </c>
      <c r="D1271" t="s">
        <v>7893</v>
      </c>
      <c r="E1271" t="s">
        <v>662</v>
      </c>
      <c r="F1271" t="s">
        <v>7435</v>
      </c>
      <c r="G1271" t="s">
        <v>7142</v>
      </c>
      <c r="H1271">
        <v>1000</v>
      </c>
    </row>
    <row r="1272" spans="1:8" x14ac:dyDescent="0.35">
      <c r="A1272" t="s">
        <v>367</v>
      </c>
      <c r="B1272" t="s">
        <v>240</v>
      </c>
      <c r="C1272" t="s">
        <v>245</v>
      </c>
      <c r="D1272" t="s">
        <v>7893</v>
      </c>
      <c r="E1272" t="s">
        <v>662</v>
      </c>
      <c r="F1272" t="s">
        <v>7436</v>
      </c>
      <c r="G1272" t="s">
        <v>7437</v>
      </c>
      <c r="H1272">
        <v>19034</v>
      </c>
    </row>
    <row r="1273" spans="1:8" x14ac:dyDescent="0.35">
      <c r="A1273" t="s">
        <v>367</v>
      </c>
      <c r="B1273" t="s">
        <v>240</v>
      </c>
      <c r="C1273" t="s">
        <v>245</v>
      </c>
      <c r="D1273" t="s">
        <v>7893</v>
      </c>
      <c r="E1273" t="s">
        <v>662</v>
      </c>
      <c r="F1273" t="s">
        <v>7438</v>
      </c>
      <c r="G1273" t="s">
        <v>7439</v>
      </c>
      <c r="H1273">
        <v>22000</v>
      </c>
    </row>
    <row r="1274" spans="1:8" x14ac:dyDescent="0.35">
      <c r="A1274" t="s">
        <v>367</v>
      </c>
      <c r="B1274" t="s">
        <v>240</v>
      </c>
      <c r="C1274" t="s">
        <v>249</v>
      </c>
      <c r="D1274" t="s">
        <v>7894</v>
      </c>
      <c r="E1274" t="s">
        <v>300</v>
      </c>
      <c r="F1274" t="s">
        <v>7436</v>
      </c>
      <c r="G1274" t="s">
        <v>7437</v>
      </c>
      <c r="H1274">
        <v>37950</v>
      </c>
    </row>
    <row r="1275" spans="1:8" x14ac:dyDescent="0.35">
      <c r="A1275" t="s">
        <v>367</v>
      </c>
      <c r="B1275" t="s">
        <v>240</v>
      </c>
      <c r="C1275" t="s">
        <v>249</v>
      </c>
      <c r="D1275" t="s">
        <v>7894</v>
      </c>
      <c r="E1275" t="s">
        <v>300</v>
      </c>
      <c r="F1275" t="s">
        <v>7438</v>
      </c>
      <c r="G1275" t="s">
        <v>7439</v>
      </c>
      <c r="H1275">
        <v>19400</v>
      </c>
    </row>
    <row r="1276" spans="1:8" x14ac:dyDescent="0.35">
      <c r="A1276" t="s">
        <v>367</v>
      </c>
      <c r="B1276" t="s">
        <v>240</v>
      </c>
      <c r="C1276" t="s">
        <v>253</v>
      </c>
      <c r="D1276" t="s">
        <v>7895</v>
      </c>
      <c r="E1276" t="s">
        <v>254</v>
      </c>
      <c r="F1276" t="s">
        <v>7435</v>
      </c>
      <c r="G1276" t="s">
        <v>7142</v>
      </c>
      <c r="H1276">
        <v>1500</v>
      </c>
    </row>
    <row r="1277" spans="1:8" x14ac:dyDescent="0.35">
      <c r="A1277" t="s">
        <v>367</v>
      </c>
      <c r="B1277" t="s">
        <v>240</v>
      </c>
      <c r="C1277" t="s">
        <v>253</v>
      </c>
      <c r="D1277" t="s">
        <v>7895</v>
      </c>
      <c r="E1277" t="s">
        <v>254</v>
      </c>
      <c r="F1277" t="s">
        <v>7436</v>
      </c>
      <c r="G1277" t="s">
        <v>7437</v>
      </c>
      <c r="H1277">
        <v>17475</v>
      </c>
    </row>
    <row r="1278" spans="1:8" x14ac:dyDescent="0.35">
      <c r="A1278" t="s">
        <v>367</v>
      </c>
      <c r="B1278" t="s">
        <v>240</v>
      </c>
      <c r="C1278" t="s">
        <v>253</v>
      </c>
      <c r="D1278" t="s">
        <v>7895</v>
      </c>
      <c r="E1278" t="s">
        <v>254</v>
      </c>
      <c r="F1278" t="s">
        <v>7438</v>
      </c>
      <c r="G1278" t="s">
        <v>7439</v>
      </c>
      <c r="H1278">
        <v>8500</v>
      </c>
    </row>
    <row r="1279" spans="1:8" x14ac:dyDescent="0.35">
      <c r="A1279" t="s">
        <v>367</v>
      </c>
      <c r="B1279" t="s">
        <v>240</v>
      </c>
      <c r="C1279" t="s">
        <v>257</v>
      </c>
      <c r="D1279" t="s">
        <v>7896</v>
      </c>
      <c r="E1279" t="s">
        <v>663</v>
      </c>
      <c r="F1279" t="s">
        <v>7436</v>
      </c>
      <c r="G1279" t="s">
        <v>7437</v>
      </c>
      <c r="H1279">
        <v>14400</v>
      </c>
    </row>
    <row r="1280" spans="1:8" x14ac:dyDescent="0.35">
      <c r="A1280" t="s">
        <v>367</v>
      </c>
      <c r="B1280" t="s">
        <v>240</v>
      </c>
      <c r="C1280" t="s">
        <v>257</v>
      </c>
      <c r="D1280" t="s">
        <v>7896</v>
      </c>
      <c r="E1280" t="s">
        <v>663</v>
      </c>
      <c r="F1280" t="s">
        <v>7438</v>
      </c>
      <c r="G1280" t="s">
        <v>7439</v>
      </c>
      <c r="H1280">
        <v>7500</v>
      </c>
    </row>
    <row r="1281" spans="1:8" x14ac:dyDescent="0.35">
      <c r="A1281" t="s">
        <v>367</v>
      </c>
      <c r="B1281" t="s">
        <v>240</v>
      </c>
      <c r="C1281" t="s">
        <v>261</v>
      </c>
      <c r="D1281" t="s">
        <v>7897</v>
      </c>
      <c r="E1281" t="s">
        <v>311</v>
      </c>
      <c r="F1281" t="s">
        <v>7436</v>
      </c>
      <c r="G1281" t="s">
        <v>7437</v>
      </c>
      <c r="H1281">
        <v>16035</v>
      </c>
    </row>
    <row r="1282" spans="1:8" x14ac:dyDescent="0.35">
      <c r="A1282" t="s">
        <v>367</v>
      </c>
      <c r="B1282" t="s">
        <v>240</v>
      </c>
      <c r="C1282" t="s">
        <v>261</v>
      </c>
      <c r="D1282" t="s">
        <v>7897</v>
      </c>
      <c r="E1282" t="s">
        <v>311</v>
      </c>
      <c r="F1282" t="s">
        <v>7438</v>
      </c>
      <c r="G1282" t="s">
        <v>7439</v>
      </c>
      <c r="H1282">
        <v>3600</v>
      </c>
    </row>
    <row r="1283" spans="1:8" x14ac:dyDescent="0.35">
      <c r="A1283" t="s">
        <v>367</v>
      </c>
      <c r="B1283" t="s">
        <v>240</v>
      </c>
      <c r="C1283" t="s">
        <v>261</v>
      </c>
      <c r="D1283" t="s">
        <v>7897</v>
      </c>
      <c r="E1283" t="s">
        <v>311</v>
      </c>
      <c r="F1283" t="s">
        <v>7448</v>
      </c>
      <c r="G1283" t="s">
        <v>7449</v>
      </c>
      <c r="H1283">
        <v>9000</v>
      </c>
    </row>
    <row r="1284" spans="1:8" x14ac:dyDescent="0.35">
      <c r="A1284" t="s">
        <v>367</v>
      </c>
      <c r="B1284" t="s">
        <v>240</v>
      </c>
      <c r="C1284" t="s">
        <v>265</v>
      </c>
      <c r="D1284" t="s">
        <v>7898</v>
      </c>
      <c r="E1284" t="s">
        <v>510</v>
      </c>
      <c r="F1284" t="s">
        <v>7436</v>
      </c>
      <c r="G1284" t="s">
        <v>7437</v>
      </c>
      <c r="H1284">
        <v>12817</v>
      </c>
    </row>
    <row r="1285" spans="1:8" x14ac:dyDescent="0.35">
      <c r="A1285" t="s">
        <v>367</v>
      </c>
      <c r="B1285" t="s">
        <v>240</v>
      </c>
      <c r="C1285" t="s">
        <v>265</v>
      </c>
      <c r="D1285" t="s">
        <v>7898</v>
      </c>
      <c r="E1285" t="s">
        <v>510</v>
      </c>
      <c r="F1285" t="s">
        <v>7438</v>
      </c>
      <c r="G1285" t="s">
        <v>7439</v>
      </c>
      <c r="H1285">
        <v>10600</v>
      </c>
    </row>
    <row r="1286" spans="1:8" x14ac:dyDescent="0.35">
      <c r="A1286" t="s">
        <v>367</v>
      </c>
      <c r="B1286" t="s">
        <v>240</v>
      </c>
      <c r="C1286" t="s">
        <v>269</v>
      </c>
      <c r="D1286" t="s">
        <v>7899</v>
      </c>
      <c r="E1286" t="s">
        <v>664</v>
      </c>
      <c r="F1286" t="s">
        <v>7436</v>
      </c>
      <c r="G1286" t="s">
        <v>7437</v>
      </c>
      <c r="H1286">
        <v>85312</v>
      </c>
    </row>
    <row r="1287" spans="1:8" x14ac:dyDescent="0.35">
      <c r="A1287" t="s">
        <v>367</v>
      </c>
      <c r="B1287" t="s">
        <v>240</v>
      </c>
      <c r="C1287" t="s">
        <v>269</v>
      </c>
      <c r="D1287" t="s">
        <v>7899</v>
      </c>
      <c r="E1287" t="s">
        <v>664</v>
      </c>
      <c r="F1287" t="s">
        <v>7438</v>
      </c>
      <c r="G1287" t="s">
        <v>7439</v>
      </c>
      <c r="H1287">
        <v>33471</v>
      </c>
    </row>
    <row r="1288" spans="1:8" x14ac:dyDescent="0.35">
      <c r="A1288" t="s">
        <v>367</v>
      </c>
      <c r="B1288" t="s">
        <v>240</v>
      </c>
      <c r="C1288" t="s">
        <v>269</v>
      </c>
      <c r="D1288" t="s">
        <v>7899</v>
      </c>
      <c r="E1288" t="s">
        <v>664</v>
      </c>
      <c r="F1288" t="s">
        <v>7582</v>
      </c>
      <c r="G1288" t="s">
        <v>7583</v>
      </c>
      <c r="H1288">
        <v>15714</v>
      </c>
    </row>
    <row r="1289" spans="1:8" x14ac:dyDescent="0.35">
      <c r="A1289" t="s">
        <v>367</v>
      </c>
      <c r="B1289" t="s">
        <v>240</v>
      </c>
      <c r="C1289" t="s">
        <v>273</v>
      </c>
      <c r="D1289" t="s">
        <v>7900</v>
      </c>
      <c r="E1289" t="s">
        <v>665</v>
      </c>
      <c r="F1289" t="s">
        <v>7436</v>
      </c>
      <c r="G1289" t="s">
        <v>7437</v>
      </c>
      <c r="H1289">
        <v>24650</v>
      </c>
    </row>
    <row r="1290" spans="1:8" x14ac:dyDescent="0.35">
      <c r="A1290" t="s">
        <v>367</v>
      </c>
      <c r="B1290" t="s">
        <v>240</v>
      </c>
      <c r="C1290" t="s">
        <v>273</v>
      </c>
      <c r="D1290" t="s">
        <v>7900</v>
      </c>
      <c r="E1290" t="s">
        <v>665</v>
      </c>
      <c r="F1290" t="s">
        <v>7438</v>
      </c>
      <c r="G1290" t="s">
        <v>7439</v>
      </c>
      <c r="H1290">
        <v>15000</v>
      </c>
    </row>
    <row r="1291" spans="1:8" x14ac:dyDescent="0.35">
      <c r="A1291" t="s">
        <v>367</v>
      </c>
      <c r="B1291" t="s">
        <v>240</v>
      </c>
      <c r="C1291" t="s">
        <v>277</v>
      </c>
      <c r="D1291" t="s">
        <v>7901</v>
      </c>
      <c r="E1291" t="s">
        <v>412</v>
      </c>
      <c r="F1291" t="s">
        <v>7436</v>
      </c>
      <c r="G1291" t="s">
        <v>7437</v>
      </c>
      <c r="H1291">
        <v>173900</v>
      </c>
    </row>
    <row r="1292" spans="1:8" x14ac:dyDescent="0.35">
      <c r="A1292" t="s">
        <v>367</v>
      </c>
      <c r="B1292" t="s">
        <v>240</v>
      </c>
      <c r="C1292" t="s">
        <v>277</v>
      </c>
      <c r="D1292" t="s">
        <v>7901</v>
      </c>
      <c r="E1292" t="s">
        <v>412</v>
      </c>
      <c r="F1292" t="s">
        <v>7438</v>
      </c>
      <c r="G1292" t="s">
        <v>7439</v>
      </c>
      <c r="H1292">
        <v>50000</v>
      </c>
    </row>
    <row r="1293" spans="1:8" x14ac:dyDescent="0.35">
      <c r="A1293" t="s">
        <v>367</v>
      </c>
      <c r="B1293" t="s">
        <v>240</v>
      </c>
      <c r="C1293" t="s">
        <v>277</v>
      </c>
      <c r="D1293" t="s">
        <v>7901</v>
      </c>
      <c r="E1293" t="s">
        <v>412</v>
      </c>
      <c r="F1293" t="s">
        <v>7902</v>
      </c>
      <c r="G1293" t="s">
        <v>7903</v>
      </c>
      <c r="H1293">
        <v>2000</v>
      </c>
    </row>
    <row r="1294" spans="1:8" x14ac:dyDescent="0.35">
      <c r="A1294" t="s">
        <v>367</v>
      </c>
      <c r="B1294" t="s">
        <v>240</v>
      </c>
      <c r="C1294" t="s">
        <v>281</v>
      </c>
      <c r="D1294" t="s">
        <v>7904</v>
      </c>
      <c r="E1294" t="s">
        <v>282</v>
      </c>
      <c r="F1294" t="s">
        <v>7435</v>
      </c>
      <c r="G1294" t="s">
        <v>7142</v>
      </c>
      <c r="H1294">
        <v>6588</v>
      </c>
    </row>
    <row r="1295" spans="1:8" x14ac:dyDescent="0.35">
      <c r="A1295" t="s">
        <v>367</v>
      </c>
      <c r="B1295" t="s">
        <v>240</v>
      </c>
      <c r="C1295" t="s">
        <v>281</v>
      </c>
      <c r="D1295" t="s">
        <v>7904</v>
      </c>
      <c r="E1295" t="s">
        <v>282</v>
      </c>
      <c r="F1295" t="s">
        <v>7436</v>
      </c>
      <c r="G1295" t="s">
        <v>7437</v>
      </c>
      <c r="H1295">
        <v>24108</v>
      </c>
    </row>
    <row r="1296" spans="1:8" x14ac:dyDescent="0.35">
      <c r="A1296" t="s">
        <v>367</v>
      </c>
      <c r="B1296" t="s">
        <v>240</v>
      </c>
      <c r="C1296" t="s">
        <v>281</v>
      </c>
      <c r="D1296" t="s">
        <v>7904</v>
      </c>
      <c r="E1296" t="s">
        <v>282</v>
      </c>
      <c r="F1296" t="s">
        <v>7438</v>
      </c>
      <c r="G1296" t="s">
        <v>7439</v>
      </c>
      <c r="H1296">
        <v>11663</v>
      </c>
    </row>
    <row r="1297" spans="1:8" x14ac:dyDescent="0.35">
      <c r="A1297" t="s">
        <v>367</v>
      </c>
      <c r="B1297" t="s">
        <v>240</v>
      </c>
      <c r="C1297" t="s">
        <v>285</v>
      </c>
      <c r="D1297" t="s">
        <v>7905</v>
      </c>
      <c r="E1297" t="s">
        <v>351</v>
      </c>
      <c r="F1297" t="s">
        <v>7435</v>
      </c>
      <c r="G1297" t="s">
        <v>7142</v>
      </c>
      <c r="H1297">
        <v>0</v>
      </c>
    </row>
    <row r="1298" spans="1:8" x14ac:dyDescent="0.35">
      <c r="A1298" t="s">
        <v>367</v>
      </c>
      <c r="B1298" t="s">
        <v>240</v>
      </c>
      <c r="C1298" t="s">
        <v>285</v>
      </c>
      <c r="D1298" t="s">
        <v>7905</v>
      </c>
      <c r="E1298" t="s">
        <v>351</v>
      </c>
      <c r="F1298" t="s">
        <v>7436</v>
      </c>
      <c r="G1298" t="s">
        <v>7437</v>
      </c>
      <c r="H1298">
        <v>98600</v>
      </c>
    </row>
    <row r="1299" spans="1:8" x14ac:dyDescent="0.35">
      <c r="A1299" t="s">
        <v>367</v>
      </c>
      <c r="B1299" t="s">
        <v>240</v>
      </c>
      <c r="C1299" t="s">
        <v>285</v>
      </c>
      <c r="D1299" t="s">
        <v>7905</v>
      </c>
      <c r="E1299" t="s">
        <v>351</v>
      </c>
      <c r="F1299" t="s">
        <v>7438</v>
      </c>
      <c r="G1299" t="s">
        <v>7439</v>
      </c>
      <c r="H1299">
        <v>72858</v>
      </c>
    </row>
    <row r="1300" spans="1:8" x14ac:dyDescent="0.35">
      <c r="A1300" t="s">
        <v>370</v>
      </c>
      <c r="B1300" t="s">
        <v>240</v>
      </c>
      <c r="C1300" t="s">
        <v>241</v>
      </c>
      <c r="D1300" t="s">
        <v>7906</v>
      </c>
      <c r="E1300" t="s">
        <v>666</v>
      </c>
      <c r="F1300" t="s">
        <v>7436</v>
      </c>
      <c r="G1300" t="s">
        <v>7437</v>
      </c>
      <c r="H1300">
        <v>26250</v>
      </c>
    </row>
    <row r="1301" spans="1:8" x14ac:dyDescent="0.35">
      <c r="A1301" t="s">
        <v>370</v>
      </c>
      <c r="B1301" t="s">
        <v>240</v>
      </c>
      <c r="C1301" t="s">
        <v>241</v>
      </c>
      <c r="D1301" t="s">
        <v>7906</v>
      </c>
      <c r="E1301" t="s">
        <v>666</v>
      </c>
      <c r="F1301" t="s">
        <v>7438</v>
      </c>
      <c r="G1301" t="s">
        <v>7439</v>
      </c>
      <c r="H1301">
        <v>0</v>
      </c>
    </row>
    <row r="1302" spans="1:8" x14ac:dyDescent="0.35">
      <c r="A1302" t="s">
        <v>370</v>
      </c>
      <c r="B1302" t="s">
        <v>240</v>
      </c>
      <c r="C1302" t="s">
        <v>245</v>
      </c>
      <c r="D1302" t="s">
        <v>7907</v>
      </c>
      <c r="E1302" t="s">
        <v>667</v>
      </c>
      <c r="F1302" t="s">
        <v>7436</v>
      </c>
      <c r="G1302" t="s">
        <v>7437</v>
      </c>
      <c r="H1302">
        <v>55394</v>
      </c>
    </row>
    <row r="1303" spans="1:8" x14ac:dyDescent="0.35">
      <c r="A1303" t="s">
        <v>370</v>
      </c>
      <c r="B1303" t="s">
        <v>240</v>
      </c>
      <c r="C1303" t="s">
        <v>245</v>
      </c>
      <c r="D1303" t="s">
        <v>7907</v>
      </c>
      <c r="E1303" t="s">
        <v>667</v>
      </c>
      <c r="F1303" t="s">
        <v>7438</v>
      </c>
      <c r="G1303" t="s">
        <v>7439</v>
      </c>
      <c r="H1303">
        <v>34150</v>
      </c>
    </row>
    <row r="1304" spans="1:8" x14ac:dyDescent="0.35">
      <c r="A1304" t="s">
        <v>370</v>
      </c>
      <c r="B1304" t="s">
        <v>240</v>
      </c>
      <c r="C1304" t="s">
        <v>249</v>
      </c>
      <c r="D1304" t="s">
        <v>7908</v>
      </c>
      <c r="E1304" t="s">
        <v>642</v>
      </c>
      <c r="F1304" t="s">
        <v>7436</v>
      </c>
      <c r="G1304" t="s">
        <v>7437</v>
      </c>
      <c r="H1304">
        <v>21780</v>
      </c>
    </row>
    <row r="1305" spans="1:8" x14ac:dyDescent="0.35">
      <c r="A1305" t="s">
        <v>370</v>
      </c>
      <c r="B1305" t="s">
        <v>240</v>
      </c>
      <c r="C1305" t="s">
        <v>249</v>
      </c>
      <c r="D1305" t="s">
        <v>7908</v>
      </c>
      <c r="E1305" t="s">
        <v>642</v>
      </c>
      <c r="F1305" t="s">
        <v>7438</v>
      </c>
      <c r="G1305" t="s">
        <v>7439</v>
      </c>
      <c r="H1305">
        <v>12000</v>
      </c>
    </row>
    <row r="1306" spans="1:8" x14ac:dyDescent="0.35">
      <c r="A1306" t="s">
        <v>370</v>
      </c>
      <c r="B1306" t="s">
        <v>240</v>
      </c>
      <c r="C1306" t="s">
        <v>253</v>
      </c>
      <c r="D1306" t="s">
        <v>7909</v>
      </c>
      <c r="E1306" t="s">
        <v>311</v>
      </c>
      <c r="F1306" t="s">
        <v>7436</v>
      </c>
      <c r="G1306" t="s">
        <v>7437</v>
      </c>
      <c r="H1306">
        <v>118310</v>
      </c>
    </row>
    <row r="1307" spans="1:8" x14ac:dyDescent="0.35">
      <c r="A1307" t="s">
        <v>370</v>
      </c>
      <c r="B1307" t="s">
        <v>240</v>
      </c>
      <c r="C1307" t="s">
        <v>253</v>
      </c>
      <c r="D1307" t="s">
        <v>7909</v>
      </c>
      <c r="E1307" t="s">
        <v>311</v>
      </c>
      <c r="F1307" t="s">
        <v>7438</v>
      </c>
      <c r="G1307" t="s">
        <v>7439</v>
      </c>
      <c r="H1307">
        <v>211063</v>
      </c>
    </row>
    <row r="1308" spans="1:8" x14ac:dyDescent="0.35">
      <c r="A1308" t="s">
        <v>370</v>
      </c>
      <c r="B1308" t="s">
        <v>240</v>
      </c>
      <c r="C1308" t="s">
        <v>257</v>
      </c>
      <c r="D1308" t="s">
        <v>7910</v>
      </c>
      <c r="E1308" t="s">
        <v>668</v>
      </c>
      <c r="F1308" t="s">
        <v>7436</v>
      </c>
      <c r="G1308" t="s">
        <v>7437</v>
      </c>
      <c r="H1308">
        <v>12048</v>
      </c>
    </row>
    <row r="1309" spans="1:8" x14ac:dyDescent="0.35">
      <c r="A1309" t="s">
        <v>370</v>
      </c>
      <c r="B1309" t="s">
        <v>240</v>
      </c>
      <c r="C1309" t="s">
        <v>257</v>
      </c>
      <c r="D1309" t="s">
        <v>7910</v>
      </c>
      <c r="E1309" t="s">
        <v>668</v>
      </c>
      <c r="F1309" t="s">
        <v>7438</v>
      </c>
      <c r="G1309" t="s">
        <v>7439</v>
      </c>
      <c r="H1309">
        <v>10000</v>
      </c>
    </row>
    <row r="1310" spans="1:8" x14ac:dyDescent="0.35">
      <c r="A1310" t="s">
        <v>370</v>
      </c>
      <c r="B1310" t="s">
        <v>240</v>
      </c>
      <c r="C1310" t="s">
        <v>261</v>
      </c>
      <c r="D1310" t="s">
        <v>7911</v>
      </c>
      <c r="E1310" t="s">
        <v>262</v>
      </c>
      <c r="F1310" t="s">
        <v>7436</v>
      </c>
      <c r="G1310" t="s">
        <v>7437</v>
      </c>
      <c r="H1310">
        <v>20000</v>
      </c>
    </row>
    <row r="1311" spans="1:8" x14ac:dyDescent="0.35">
      <c r="A1311" t="s">
        <v>370</v>
      </c>
      <c r="B1311" t="s">
        <v>240</v>
      </c>
      <c r="C1311" t="s">
        <v>261</v>
      </c>
      <c r="D1311" t="s">
        <v>7911</v>
      </c>
      <c r="E1311" t="s">
        <v>262</v>
      </c>
      <c r="F1311" t="s">
        <v>7438</v>
      </c>
      <c r="G1311" t="s">
        <v>7439</v>
      </c>
      <c r="H1311">
        <v>10000</v>
      </c>
    </row>
    <row r="1312" spans="1:8" x14ac:dyDescent="0.35">
      <c r="A1312" t="s">
        <v>370</v>
      </c>
      <c r="B1312" t="s">
        <v>240</v>
      </c>
      <c r="C1312" t="s">
        <v>265</v>
      </c>
      <c r="D1312" t="s">
        <v>7912</v>
      </c>
      <c r="E1312" t="s">
        <v>669</v>
      </c>
      <c r="F1312" t="s">
        <v>7435</v>
      </c>
      <c r="G1312" t="s">
        <v>7142</v>
      </c>
      <c r="H1312">
        <v>2744</v>
      </c>
    </row>
    <row r="1313" spans="1:8" x14ac:dyDescent="0.35">
      <c r="A1313" t="s">
        <v>370</v>
      </c>
      <c r="B1313" t="s">
        <v>240</v>
      </c>
      <c r="C1313" t="s">
        <v>265</v>
      </c>
      <c r="D1313" t="s">
        <v>7912</v>
      </c>
      <c r="E1313" t="s">
        <v>669</v>
      </c>
      <c r="F1313" t="s">
        <v>7436</v>
      </c>
      <c r="G1313" t="s">
        <v>7437</v>
      </c>
      <c r="H1313">
        <v>26600</v>
      </c>
    </row>
    <row r="1314" spans="1:8" x14ac:dyDescent="0.35">
      <c r="A1314" t="s">
        <v>370</v>
      </c>
      <c r="B1314" t="s">
        <v>240</v>
      </c>
      <c r="C1314" t="s">
        <v>265</v>
      </c>
      <c r="D1314" t="s">
        <v>7912</v>
      </c>
      <c r="E1314" t="s">
        <v>669</v>
      </c>
      <c r="F1314" t="s">
        <v>7438</v>
      </c>
      <c r="G1314" t="s">
        <v>7439</v>
      </c>
      <c r="H1314">
        <v>17100</v>
      </c>
    </row>
    <row r="1315" spans="1:8" x14ac:dyDescent="0.35">
      <c r="A1315" t="s">
        <v>370</v>
      </c>
      <c r="B1315" t="s">
        <v>240</v>
      </c>
      <c r="C1315" t="s">
        <v>265</v>
      </c>
      <c r="D1315" t="s">
        <v>7912</v>
      </c>
      <c r="E1315" t="s">
        <v>669</v>
      </c>
      <c r="F1315" t="s">
        <v>7448</v>
      </c>
      <c r="G1315" t="s">
        <v>7449</v>
      </c>
      <c r="H1315">
        <v>18000</v>
      </c>
    </row>
    <row r="1316" spans="1:8" x14ac:dyDescent="0.35">
      <c r="A1316" t="s">
        <v>370</v>
      </c>
      <c r="B1316" t="s">
        <v>240</v>
      </c>
      <c r="C1316" t="s">
        <v>269</v>
      </c>
      <c r="D1316" t="s">
        <v>7913</v>
      </c>
      <c r="E1316" t="s">
        <v>670</v>
      </c>
      <c r="F1316" t="s">
        <v>7436</v>
      </c>
      <c r="G1316" t="s">
        <v>7437</v>
      </c>
      <c r="H1316">
        <v>36340</v>
      </c>
    </row>
    <row r="1317" spans="1:8" x14ac:dyDescent="0.35">
      <c r="A1317" t="s">
        <v>370</v>
      </c>
      <c r="B1317" t="s">
        <v>240</v>
      </c>
      <c r="C1317" t="s">
        <v>269</v>
      </c>
      <c r="D1317" t="s">
        <v>7913</v>
      </c>
      <c r="E1317" t="s">
        <v>670</v>
      </c>
      <c r="F1317" t="s">
        <v>7438</v>
      </c>
      <c r="G1317" t="s">
        <v>7439</v>
      </c>
      <c r="H1317">
        <v>25000</v>
      </c>
    </row>
    <row r="1318" spans="1:8" x14ac:dyDescent="0.35">
      <c r="A1318" t="s">
        <v>370</v>
      </c>
      <c r="B1318" t="s">
        <v>240</v>
      </c>
      <c r="C1318" t="s">
        <v>269</v>
      </c>
      <c r="D1318" t="s">
        <v>7913</v>
      </c>
      <c r="E1318" t="s">
        <v>670</v>
      </c>
      <c r="F1318" t="s">
        <v>7582</v>
      </c>
      <c r="G1318" t="s">
        <v>7583</v>
      </c>
      <c r="H1318">
        <v>29237</v>
      </c>
    </row>
    <row r="1319" spans="1:8" x14ac:dyDescent="0.35">
      <c r="A1319" t="s">
        <v>370</v>
      </c>
      <c r="B1319" t="s">
        <v>240</v>
      </c>
      <c r="C1319" t="s">
        <v>273</v>
      </c>
      <c r="D1319" t="s">
        <v>7914</v>
      </c>
      <c r="E1319" t="s">
        <v>671</v>
      </c>
      <c r="F1319" t="s">
        <v>7435</v>
      </c>
      <c r="G1319" t="s">
        <v>7142</v>
      </c>
      <c r="H1319">
        <v>5000</v>
      </c>
    </row>
    <row r="1320" spans="1:8" x14ac:dyDescent="0.35">
      <c r="A1320" t="s">
        <v>370</v>
      </c>
      <c r="B1320" t="s">
        <v>240</v>
      </c>
      <c r="C1320" t="s">
        <v>273</v>
      </c>
      <c r="D1320" t="s">
        <v>7914</v>
      </c>
      <c r="E1320" t="s">
        <v>671</v>
      </c>
      <c r="F1320" t="s">
        <v>7436</v>
      </c>
      <c r="G1320" t="s">
        <v>7437</v>
      </c>
      <c r="H1320">
        <v>28700</v>
      </c>
    </row>
    <row r="1321" spans="1:8" x14ac:dyDescent="0.35">
      <c r="A1321" t="s">
        <v>370</v>
      </c>
      <c r="B1321" t="s">
        <v>240</v>
      </c>
      <c r="C1321" t="s">
        <v>273</v>
      </c>
      <c r="D1321" t="s">
        <v>7914</v>
      </c>
      <c r="E1321" t="s">
        <v>671</v>
      </c>
      <c r="F1321" t="s">
        <v>7438</v>
      </c>
      <c r="G1321" t="s">
        <v>7439</v>
      </c>
      <c r="H1321">
        <v>12648</v>
      </c>
    </row>
    <row r="1322" spans="1:8" x14ac:dyDescent="0.35">
      <c r="A1322" t="s">
        <v>370</v>
      </c>
      <c r="B1322" t="s">
        <v>240</v>
      </c>
      <c r="C1322" t="s">
        <v>277</v>
      </c>
      <c r="D1322" t="s">
        <v>7915</v>
      </c>
      <c r="E1322" t="s">
        <v>672</v>
      </c>
      <c r="F1322" t="s">
        <v>7436</v>
      </c>
      <c r="G1322" t="s">
        <v>7437</v>
      </c>
      <c r="H1322">
        <v>15000</v>
      </c>
    </row>
    <row r="1323" spans="1:8" x14ac:dyDescent="0.35">
      <c r="A1323" t="s">
        <v>370</v>
      </c>
      <c r="B1323" t="s">
        <v>240</v>
      </c>
      <c r="C1323" t="s">
        <v>277</v>
      </c>
      <c r="D1323" t="s">
        <v>7915</v>
      </c>
      <c r="E1323" t="s">
        <v>672</v>
      </c>
      <c r="F1323" t="s">
        <v>7438</v>
      </c>
      <c r="G1323" t="s">
        <v>7439</v>
      </c>
      <c r="H1323">
        <v>19500</v>
      </c>
    </row>
    <row r="1324" spans="1:8" x14ac:dyDescent="0.35">
      <c r="A1324" t="s">
        <v>370</v>
      </c>
      <c r="B1324" t="s">
        <v>240</v>
      </c>
      <c r="C1324" t="s">
        <v>277</v>
      </c>
      <c r="D1324" t="s">
        <v>7915</v>
      </c>
      <c r="E1324" t="s">
        <v>672</v>
      </c>
      <c r="F1324" t="s">
        <v>7448</v>
      </c>
      <c r="G1324" t="s">
        <v>7449</v>
      </c>
      <c r="H1324">
        <v>8000</v>
      </c>
    </row>
    <row r="1325" spans="1:8" x14ac:dyDescent="0.35">
      <c r="A1325" t="s">
        <v>373</v>
      </c>
      <c r="B1325" t="s">
        <v>240</v>
      </c>
      <c r="C1325" t="s">
        <v>241</v>
      </c>
      <c r="D1325" t="s">
        <v>7916</v>
      </c>
      <c r="E1325" t="s">
        <v>673</v>
      </c>
      <c r="F1325" t="s">
        <v>7436</v>
      </c>
      <c r="G1325" t="s">
        <v>7437</v>
      </c>
      <c r="H1325">
        <v>17900</v>
      </c>
    </row>
    <row r="1326" spans="1:8" x14ac:dyDescent="0.35">
      <c r="A1326" t="s">
        <v>373</v>
      </c>
      <c r="B1326" t="s">
        <v>240</v>
      </c>
      <c r="C1326" t="s">
        <v>241</v>
      </c>
      <c r="D1326" t="s">
        <v>7916</v>
      </c>
      <c r="E1326" t="s">
        <v>673</v>
      </c>
      <c r="F1326" t="s">
        <v>7438</v>
      </c>
      <c r="G1326" t="s">
        <v>7439</v>
      </c>
      <c r="H1326">
        <v>11600</v>
      </c>
    </row>
    <row r="1327" spans="1:8" x14ac:dyDescent="0.35">
      <c r="A1327" t="s">
        <v>373</v>
      </c>
      <c r="B1327" t="s">
        <v>240</v>
      </c>
      <c r="C1327" t="s">
        <v>245</v>
      </c>
      <c r="D1327" t="s">
        <v>7917</v>
      </c>
      <c r="E1327" t="s">
        <v>674</v>
      </c>
      <c r="F1327" t="s">
        <v>7435</v>
      </c>
      <c r="G1327" t="s">
        <v>7142</v>
      </c>
      <c r="H1327">
        <v>0</v>
      </c>
    </row>
    <row r="1328" spans="1:8" x14ac:dyDescent="0.35">
      <c r="A1328" t="s">
        <v>373</v>
      </c>
      <c r="B1328" t="s">
        <v>240</v>
      </c>
      <c r="C1328" t="s">
        <v>245</v>
      </c>
      <c r="D1328" t="s">
        <v>7917</v>
      </c>
      <c r="E1328" t="s">
        <v>674</v>
      </c>
      <c r="F1328" t="s">
        <v>7436</v>
      </c>
      <c r="G1328" t="s">
        <v>7437</v>
      </c>
      <c r="H1328">
        <v>27394</v>
      </c>
    </row>
    <row r="1329" spans="1:8" x14ac:dyDescent="0.35">
      <c r="A1329" t="s">
        <v>373</v>
      </c>
      <c r="B1329" t="s">
        <v>240</v>
      </c>
      <c r="C1329" t="s">
        <v>245</v>
      </c>
      <c r="D1329" t="s">
        <v>7917</v>
      </c>
      <c r="E1329" t="s">
        <v>674</v>
      </c>
      <c r="F1329" t="s">
        <v>7438</v>
      </c>
      <c r="G1329" t="s">
        <v>7439</v>
      </c>
      <c r="H1329">
        <v>14000</v>
      </c>
    </row>
    <row r="1330" spans="1:8" x14ac:dyDescent="0.35">
      <c r="A1330" t="s">
        <v>373</v>
      </c>
      <c r="B1330" t="s">
        <v>240</v>
      </c>
      <c r="C1330" t="s">
        <v>245</v>
      </c>
      <c r="D1330" t="s">
        <v>7917</v>
      </c>
      <c r="E1330" t="s">
        <v>674</v>
      </c>
      <c r="F1330" t="s">
        <v>7448</v>
      </c>
      <c r="G1330" t="s">
        <v>7449</v>
      </c>
      <c r="H1330">
        <v>16000</v>
      </c>
    </row>
    <row r="1331" spans="1:8" x14ac:dyDescent="0.35">
      <c r="A1331" t="s">
        <v>373</v>
      </c>
      <c r="B1331" t="s">
        <v>240</v>
      </c>
      <c r="C1331" t="s">
        <v>249</v>
      </c>
      <c r="D1331" t="s">
        <v>7918</v>
      </c>
      <c r="E1331" t="s">
        <v>391</v>
      </c>
      <c r="F1331" t="s">
        <v>7436</v>
      </c>
      <c r="G1331" t="s">
        <v>7437</v>
      </c>
      <c r="H1331">
        <v>57800</v>
      </c>
    </row>
    <row r="1332" spans="1:8" x14ac:dyDescent="0.35">
      <c r="A1332" t="s">
        <v>373</v>
      </c>
      <c r="B1332" t="s">
        <v>240</v>
      </c>
      <c r="C1332" t="s">
        <v>249</v>
      </c>
      <c r="D1332" t="s">
        <v>7918</v>
      </c>
      <c r="E1332" t="s">
        <v>391</v>
      </c>
      <c r="F1332" t="s">
        <v>7438</v>
      </c>
      <c r="G1332" t="s">
        <v>7439</v>
      </c>
      <c r="H1332">
        <v>6000</v>
      </c>
    </row>
    <row r="1333" spans="1:8" x14ac:dyDescent="0.35">
      <c r="A1333" t="s">
        <v>373</v>
      </c>
      <c r="B1333" t="s">
        <v>240</v>
      </c>
      <c r="C1333" t="s">
        <v>249</v>
      </c>
      <c r="D1333" t="s">
        <v>7918</v>
      </c>
      <c r="E1333" t="s">
        <v>391</v>
      </c>
      <c r="F1333" t="s">
        <v>7448</v>
      </c>
      <c r="G1333" t="s">
        <v>7449</v>
      </c>
      <c r="H1333">
        <v>25000</v>
      </c>
    </row>
    <row r="1334" spans="1:8" x14ac:dyDescent="0.35">
      <c r="A1334" t="s">
        <v>373</v>
      </c>
      <c r="B1334" t="s">
        <v>240</v>
      </c>
      <c r="C1334" t="s">
        <v>253</v>
      </c>
      <c r="D1334" t="s">
        <v>7919</v>
      </c>
      <c r="E1334" t="s">
        <v>568</v>
      </c>
      <c r="F1334" t="s">
        <v>7436</v>
      </c>
      <c r="G1334" t="s">
        <v>7437</v>
      </c>
      <c r="H1334">
        <v>20460</v>
      </c>
    </row>
    <row r="1335" spans="1:8" x14ac:dyDescent="0.35">
      <c r="A1335" t="s">
        <v>373</v>
      </c>
      <c r="B1335" t="s">
        <v>240</v>
      </c>
      <c r="C1335" t="s">
        <v>253</v>
      </c>
      <c r="D1335" t="s">
        <v>7919</v>
      </c>
      <c r="E1335" t="s">
        <v>568</v>
      </c>
      <c r="F1335" t="s">
        <v>7438</v>
      </c>
      <c r="G1335" t="s">
        <v>7439</v>
      </c>
      <c r="H1335">
        <v>8000</v>
      </c>
    </row>
    <row r="1336" spans="1:8" x14ac:dyDescent="0.35">
      <c r="A1336" t="s">
        <v>373</v>
      </c>
      <c r="B1336" t="s">
        <v>240</v>
      </c>
      <c r="C1336" t="s">
        <v>257</v>
      </c>
      <c r="D1336" t="s">
        <v>7920</v>
      </c>
      <c r="E1336" t="s">
        <v>675</v>
      </c>
      <c r="F1336" t="s">
        <v>7436</v>
      </c>
      <c r="G1336" t="s">
        <v>7437</v>
      </c>
      <c r="H1336">
        <v>51090</v>
      </c>
    </row>
    <row r="1337" spans="1:8" x14ac:dyDescent="0.35">
      <c r="A1337" t="s">
        <v>373</v>
      </c>
      <c r="B1337" t="s">
        <v>240</v>
      </c>
      <c r="C1337" t="s">
        <v>257</v>
      </c>
      <c r="D1337" t="s">
        <v>7920</v>
      </c>
      <c r="E1337" t="s">
        <v>675</v>
      </c>
      <c r="F1337" t="s">
        <v>7438</v>
      </c>
      <c r="G1337" t="s">
        <v>7439</v>
      </c>
      <c r="H1337">
        <v>32000</v>
      </c>
    </row>
    <row r="1338" spans="1:8" x14ac:dyDescent="0.35">
      <c r="A1338" t="s">
        <v>373</v>
      </c>
      <c r="B1338" t="s">
        <v>240</v>
      </c>
      <c r="C1338" t="s">
        <v>257</v>
      </c>
      <c r="D1338" t="s">
        <v>7920</v>
      </c>
      <c r="E1338" t="s">
        <v>675</v>
      </c>
      <c r="F1338" t="s">
        <v>7448</v>
      </c>
      <c r="G1338" t="s">
        <v>7449</v>
      </c>
      <c r="H1338">
        <v>146329</v>
      </c>
    </row>
    <row r="1339" spans="1:8" x14ac:dyDescent="0.35">
      <c r="A1339" t="s">
        <v>373</v>
      </c>
      <c r="B1339" t="s">
        <v>240</v>
      </c>
      <c r="C1339" t="s">
        <v>257</v>
      </c>
      <c r="D1339" t="s">
        <v>7920</v>
      </c>
      <c r="E1339" t="s">
        <v>675</v>
      </c>
      <c r="F1339" t="s">
        <v>7442</v>
      </c>
      <c r="G1339" t="s">
        <v>7443</v>
      </c>
      <c r="H1339">
        <v>9000</v>
      </c>
    </row>
    <row r="1340" spans="1:8" x14ac:dyDescent="0.35">
      <c r="A1340" t="s">
        <v>373</v>
      </c>
      <c r="B1340" t="s">
        <v>240</v>
      </c>
      <c r="C1340" t="s">
        <v>261</v>
      </c>
      <c r="D1340" t="s">
        <v>7921</v>
      </c>
      <c r="E1340" t="s">
        <v>676</v>
      </c>
      <c r="F1340" t="s">
        <v>7436</v>
      </c>
      <c r="G1340" t="s">
        <v>7437</v>
      </c>
      <c r="H1340">
        <v>17500</v>
      </c>
    </row>
    <row r="1341" spans="1:8" x14ac:dyDescent="0.35">
      <c r="A1341" t="s">
        <v>373</v>
      </c>
      <c r="B1341" t="s">
        <v>240</v>
      </c>
      <c r="C1341" t="s">
        <v>261</v>
      </c>
      <c r="D1341" t="s">
        <v>7921</v>
      </c>
      <c r="E1341" t="s">
        <v>676</v>
      </c>
      <c r="F1341" t="s">
        <v>7438</v>
      </c>
      <c r="G1341" t="s">
        <v>7439</v>
      </c>
      <c r="H1341">
        <v>9200</v>
      </c>
    </row>
    <row r="1342" spans="1:8" x14ac:dyDescent="0.35">
      <c r="A1342" t="s">
        <v>373</v>
      </c>
      <c r="B1342" t="s">
        <v>240</v>
      </c>
      <c r="C1342" t="s">
        <v>265</v>
      </c>
      <c r="D1342" t="s">
        <v>7922</v>
      </c>
      <c r="E1342" t="s">
        <v>314</v>
      </c>
      <c r="F1342" t="s">
        <v>7436</v>
      </c>
      <c r="G1342" t="s">
        <v>7437</v>
      </c>
      <c r="H1342">
        <v>22550</v>
      </c>
    </row>
    <row r="1343" spans="1:8" x14ac:dyDescent="0.35">
      <c r="A1343" t="s">
        <v>373</v>
      </c>
      <c r="B1343" t="s">
        <v>240</v>
      </c>
      <c r="C1343" t="s">
        <v>265</v>
      </c>
      <c r="D1343" t="s">
        <v>7922</v>
      </c>
      <c r="E1343" t="s">
        <v>314</v>
      </c>
      <c r="F1343" t="s">
        <v>7438</v>
      </c>
      <c r="G1343" t="s">
        <v>7439</v>
      </c>
      <c r="H1343">
        <v>7000</v>
      </c>
    </row>
    <row r="1344" spans="1:8" x14ac:dyDescent="0.35">
      <c r="A1344" t="s">
        <v>373</v>
      </c>
      <c r="B1344" t="s">
        <v>240</v>
      </c>
      <c r="C1344" t="s">
        <v>269</v>
      </c>
      <c r="D1344" t="s">
        <v>7923</v>
      </c>
      <c r="E1344" t="s">
        <v>606</v>
      </c>
      <c r="F1344" t="s">
        <v>7435</v>
      </c>
      <c r="G1344" t="s">
        <v>7142</v>
      </c>
      <c r="H1344">
        <v>500</v>
      </c>
    </row>
    <row r="1345" spans="1:8" x14ac:dyDescent="0.35">
      <c r="A1345" t="s">
        <v>373</v>
      </c>
      <c r="B1345" t="s">
        <v>240</v>
      </c>
      <c r="C1345" t="s">
        <v>269</v>
      </c>
      <c r="D1345" t="s">
        <v>7923</v>
      </c>
      <c r="E1345" t="s">
        <v>606</v>
      </c>
      <c r="F1345" t="s">
        <v>7436</v>
      </c>
      <c r="G1345" t="s">
        <v>7437</v>
      </c>
      <c r="H1345">
        <v>14950</v>
      </c>
    </row>
    <row r="1346" spans="1:8" x14ac:dyDescent="0.35">
      <c r="A1346" t="s">
        <v>373</v>
      </c>
      <c r="B1346" t="s">
        <v>240</v>
      </c>
      <c r="C1346" t="s">
        <v>269</v>
      </c>
      <c r="D1346" t="s">
        <v>7923</v>
      </c>
      <c r="E1346" t="s">
        <v>606</v>
      </c>
      <c r="F1346" t="s">
        <v>7438</v>
      </c>
      <c r="G1346" t="s">
        <v>7439</v>
      </c>
      <c r="H1346">
        <v>13000</v>
      </c>
    </row>
    <row r="1347" spans="1:8" x14ac:dyDescent="0.35">
      <c r="A1347" t="s">
        <v>373</v>
      </c>
      <c r="B1347" t="s">
        <v>240</v>
      </c>
      <c r="C1347" t="s">
        <v>269</v>
      </c>
      <c r="D1347" t="s">
        <v>7923</v>
      </c>
      <c r="E1347" t="s">
        <v>606</v>
      </c>
      <c r="F1347" t="s">
        <v>7462</v>
      </c>
      <c r="G1347" t="s">
        <v>7463</v>
      </c>
      <c r="H1347">
        <v>8200</v>
      </c>
    </row>
    <row r="1348" spans="1:8" x14ac:dyDescent="0.35">
      <c r="A1348" t="s">
        <v>373</v>
      </c>
      <c r="B1348" t="s">
        <v>240</v>
      </c>
      <c r="C1348" t="s">
        <v>273</v>
      </c>
      <c r="D1348" t="s">
        <v>7924</v>
      </c>
      <c r="E1348" t="s">
        <v>677</v>
      </c>
      <c r="F1348" t="s">
        <v>7436</v>
      </c>
      <c r="G1348" t="s">
        <v>7437</v>
      </c>
      <c r="H1348">
        <v>31465</v>
      </c>
    </row>
    <row r="1349" spans="1:8" x14ac:dyDescent="0.35">
      <c r="A1349" t="s">
        <v>373</v>
      </c>
      <c r="B1349" t="s">
        <v>240</v>
      </c>
      <c r="C1349" t="s">
        <v>273</v>
      </c>
      <c r="D1349" t="s">
        <v>7924</v>
      </c>
      <c r="E1349" t="s">
        <v>677</v>
      </c>
      <c r="F1349" t="s">
        <v>7438</v>
      </c>
      <c r="G1349" t="s">
        <v>7439</v>
      </c>
      <c r="H1349">
        <v>6500</v>
      </c>
    </row>
    <row r="1350" spans="1:8" x14ac:dyDescent="0.35">
      <c r="A1350" t="s">
        <v>373</v>
      </c>
      <c r="B1350" t="s">
        <v>240</v>
      </c>
      <c r="C1350" t="s">
        <v>273</v>
      </c>
      <c r="D1350" t="s">
        <v>7924</v>
      </c>
      <c r="E1350" t="s">
        <v>677</v>
      </c>
      <c r="F1350" t="s">
        <v>7448</v>
      </c>
      <c r="G1350" t="s">
        <v>7449</v>
      </c>
      <c r="H1350">
        <v>12500</v>
      </c>
    </row>
    <row r="1351" spans="1:8" x14ac:dyDescent="0.35">
      <c r="A1351" t="s">
        <v>373</v>
      </c>
      <c r="B1351" t="s">
        <v>240</v>
      </c>
      <c r="C1351" t="s">
        <v>277</v>
      </c>
      <c r="D1351" t="s">
        <v>7925</v>
      </c>
      <c r="E1351" t="s">
        <v>559</v>
      </c>
      <c r="F1351" t="s">
        <v>7436</v>
      </c>
      <c r="G1351" t="s">
        <v>7437</v>
      </c>
      <c r="H1351">
        <v>29600</v>
      </c>
    </row>
    <row r="1352" spans="1:8" x14ac:dyDescent="0.35">
      <c r="A1352" t="s">
        <v>373</v>
      </c>
      <c r="B1352" t="s">
        <v>240</v>
      </c>
      <c r="C1352" t="s">
        <v>277</v>
      </c>
      <c r="D1352" t="s">
        <v>7925</v>
      </c>
      <c r="E1352" t="s">
        <v>559</v>
      </c>
      <c r="F1352" t="s">
        <v>7438</v>
      </c>
      <c r="G1352" t="s">
        <v>7439</v>
      </c>
      <c r="H1352">
        <v>15000</v>
      </c>
    </row>
    <row r="1353" spans="1:8" x14ac:dyDescent="0.35">
      <c r="A1353" t="s">
        <v>373</v>
      </c>
      <c r="B1353" t="s">
        <v>240</v>
      </c>
      <c r="C1353" t="s">
        <v>277</v>
      </c>
      <c r="D1353" t="s">
        <v>7925</v>
      </c>
      <c r="E1353" t="s">
        <v>559</v>
      </c>
      <c r="F1353" t="s">
        <v>7448</v>
      </c>
      <c r="G1353" t="s">
        <v>7449</v>
      </c>
      <c r="H1353">
        <v>20000</v>
      </c>
    </row>
    <row r="1354" spans="1:8" x14ac:dyDescent="0.35">
      <c r="A1354" t="s">
        <v>373</v>
      </c>
      <c r="B1354" t="s">
        <v>240</v>
      </c>
      <c r="C1354" t="s">
        <v>281</v>
      </c>
      <c r="D1354" t="s">
        <v>7926</v>
      </c>
      <c r="E1354" t="s">
        <v>624</v>
      </c>
      <c r="F1354" t="s">
        <v>7436</v>
      </c>
      <c r="G1354" t="s">
        <v>7437</v>
      </c>
      <c r="H1354">
        <v>29850</v>
      </c>
    </row>
    <row r="1355" spans="1:8" x14ac:dyDescent="0.35">
      <c r="A1355" t="s">
        <v>373</v>
      </c>
      <c r="B1355" t="s">
        <v>240</v>
      </c>
      <c r="C1355" t="s">
        <v>281</v>
      </c>
      <c r="D1355" t="s">
        <v>7926</v>
      </c>
      <c r="E1355" t="s">
        <v>624</v>
      </c>
      <c r="F1355" t="s">
        <v>7438</v>
      </c>
      <c r="G1355" t="s">
        <v>7439</v>
      </c>
      <c r="H1355">
        <v>16000</v>
      </c>
    </row>
    <row r="1356" spans="1:8" x14ac:dyDescent="0.35">
      <c r="A1356" t="s">
        <v>373</v>
      </c>
      <c r="B1356" t="s">
        <v>240</v>
      </c>
      <c r="C1356" t="s">
        <v>281</v>
      </c>
      <c r="D1356" t="s">
        <v>7926</v>
      </c>
      <c r="E1356" t="s">
        <v>624</v>
      </c>
      <c r="F1356" t="s">
        <v>7448</v>
      </c>
      <c r="G1356" t="s">
        <v>7449</v>
      </c>
      <c r="H1356">
        <v>28000</v>
      </c>
    </row>
    <row r="1357" spans="1:8" x14ac:dyDescent="0.35">
      <c r="A1357" t="s">
        <v>375</v>
      </c>
      <c r="B1357" t="s">
        <v>240</v>
      </c>
      <c r="C1357" t="s">
        <v>241</v>
      </c>
      <c r="D1357" t="s">
        <v>7927</v>
      </c>
      <c r="E1357" t="s">
        <v>620</v>
      </c>
      <c r="F1357" t="s">
        <v>7436</v>
      </c>
      <c r="G1357" t="s">
        <v>7437</v>
      </c>
      <c r="H1357">
        <v>122020</v>
      </c>
    </row>
    <row r="1358" spans="1:8" x14ac:dyDescent="0.35">
      <c r="A1358" t="s">
        <v>375</v>
      </c>
      <c r="B1358" t="s">
        <v>240</v>
      </c>
      <c r="C1358" t="s">
        <v>241</v>
      </c>
      <c r="D1358" t="s">
        <v>7927</v>
      </c>
      <c r="E1358" t="s">
        <v>620</v>
      </c>
      <c r="F1358" t="s">
        <v>7438</v>
      </c>
      <c r="G1358" t="s">
        <v>7439</v>
      </c>
      <c r="H1358">
        <v>20000</v>
      </c>
    </row>
    <row r="1359" spans="1:8" x14ac:dyDescent="0.35">
      <c r="A1359" t="s">
        <v>375</v>
      </c>
      <c r="B1359" t="s">
        <v>240</v>
      </c>
      <c r="C1359" t="s">
        <v>245</v>
      </c>
      <c r="D1359" t="s">
        <v>7928</v>
      </c>
      <c r="E1359" t="s">
        <v>678</v>
      </c>
      <c r="F1359" t="s">
        <v>7436</v>
      </c>
      <c r="G1359" t="s">
        <v>7437</v>
      </c>
      <c r="H1359">
        <v>44730</v>
      </c>
    </row>
    <row r="1360" spans="1:8" x14ac:dyDescent="0.35">
      <c r="A1360" t="s">
        <v>375</v>
      </c>
      <c r="B1360" t="s">
        <v>240</v>
      </c>
      <c r="C1360" t="s">
        <v>253</v>
      </c>
      <c r="D1360" t="s">
        <v>7929</v>
      </c>
      <c r="E1360" t="s">
        <v>679</v>
      </c>
      <c r="F1360" t="s">
        <v>7435</v>
      </c>
      <c r="G1360" t="s">
        <v>7142</v>
      </c>
      <c r="H1360">
        <v>0</v>
      </c>
    </row>
    <row r="1361" spans="1:8" x14ac:dyDescent="0.35">
      <c r="A1361" t="s">
        <v>375</v>
      </c>
      <c r="B1361" t="s">
        <v>240</v>
      </c>
      <c r="C1361" t="s">
        <v>253</v>
      </c>
      <c r="D1361" t="s">
        <v>7929</v>
      </c>
      <c r="E1361" t="s">
        <v>679</v>
      </c>
      <c r="F1361" t="s">
        <v>7436</v>
      </c>
      <c r="G1361" t="s">
        <v>7437</v>
      </c>
      <c r="H1361">
        <v>0</v>
      </c>
    </row>
    <row r="1362" spans="1:8" x14ac:dyDescent="0.35">
      <c r="A1362" t="s">
        <v>375</v>
      </c>
      <c r="B1362" t="s">
        <v>240</v>
      </c>
      <c r="C1362" t="s">
        <v>261</v>
      </c>
      <c r="D1362" t="s">
        <v>7930</v>
      </c>
      <c r="E1362" t="s">
        <v>680</v>
      </c>
      <c r="F1362" t="s">
        <v>7436</v>
      </c>
      <c r="G1362" t="s">
        <v>7437</v>
      </c>
      <c r="H1362">
        <v>57350</v>
      </c>
    </row>
    <row r="1363" spans="1:8" x14ac:dyDescent="0.35">
      <c r="A1363" t="s">
        <v>375</v>
      </c>
      <c r="B1363" t="s">
        <v>240</v>
      </c>
      <c r="C1363" t="s">
        <v>265</v>
      </c>
      <c r="D1363" t="s">
        <v>7931</v>
      </c>
      <c r="E1363" t="s">
        <v>331</v>
      </c>
      <c r="F1363" t="s">
        <v>7435</v>
      </c>
      <c r="G1363" t="s">
        <v>7142</v>
      </c>
      <c r="H1363">
        <v>0</v>
      </c>
    </row>
    <row r="1364" spans="1:8" x14ac:dyDescent="0.35">
      <c r="A1364" t="s">
        <v>375</v>
      </c>
      <c r="B1364" t="s">
        <v>240</v>
      </c>
      <c r="C1364" t="s">
        <v>265</v>
      </c>
      <c r="D1364" t="s">
        <v>7931</v>
      </c>
      <c r="E1364" t="s">
        <v>331</v>
      </c>
      <c r="F1364" t="s">
        <v>7436</v>
      </c>
      <c r="G1364" t="s">
        <v>7437</v>
      </c>
      <c r="H1364">
        <v>180150</v>
      </c>
    </row>
    <row r="1365" spans="1:8" x14ac:dyDescent="0.35">
      <c r="A1365" t="s">
        <v>375</v>
      </c>
      <c r="B1365" t="s">
        <v>240</v>
      </c>
      <c r="C1365" t="s">
        <v>265</v>
      </c>
      <c r="D1365" t="s">
        <v>7931</v>
      </c>
      <c r="E1365" t="s">
        <v>331</v>
      </c>
      <c r="F1365" t="s">
        <v>7438</v>
      </c>
      <c r="G1365" t="s">
        <v>7439</v>
      </c>
      <c r="H1365">
        <v>52000</v>
      </c>
    </row>
    <row r="1366" spans="1:8" x14ac:dyDescent="0.35">
      <c r="A1366" t="s">
        <v>375</v>
      </c>
      <c r="B1366" t="s">
        <v>240</v>
      </c>
      <c r="C1366" t="s">
        <v>273</v>
      </c>
      <c r="D1366" t="s">
        <v>7932</v>
      </c>
      <c r="E1366" t="s">
        <v>607</v>
      </c>
      <c r="F1366" t="s">
        <v>7436</v>
      </c>
      <c r="G1366" t="s">
        <v>7437</v>
      </c>
      <c r="H1366">
        <v>194550</v>
      </c>
    </row>
    <row r="1367" spans="1:8" x14ac:dyDescent="0.35">
      <c r="A1367" t="s">
        <v>375</v>
      </c>
      <c r="B1367" t="s">
        <v>240</v>
      </c>
      <c r="C1367" t="s">
        <v>277</v>
      </c>
      <c r="D1367" t="s">
        <v>7933</v>
      </c>
      <c r="E1367" t="s">
        <v>7934</v>
      </c>
      <c r="F1367" t="s">
        <v>7436</v>
      </c>
      <c r="G1367" t="s">
        <v>7437</v>
      </c>
      <c r="H1367">
        <v>233700</v>
      </c>
    </row>
    <row r="1368" spans="1:8" x14ac:dyDescent="0.35">
      <c r="A1368" t="s">
        <v>375</v>
      </c>
      <c r="B1368" t="s">
        <v>240</v>
      </c>
      <c r="C1368" t="s">
        <v>277</v>
      </c>
      <c r="D1368" t="s">
        <v>7933</v>
      </c>
      <c r="E1368" t="s">
        <v>7934</v>
      </c>
      <c r="F1368" t="s">
        <v>7438</v>
      </c>
      <c r="G1368" t="s">
        <v>7439</v>
      </c>
      <c r="H1368">
        <v>70000</v>
      </c>
    </row>
    <row r="1369" spans="1:8" x14ac:dyDescent="0.35">
      <c r="A1369" t="s">
        <v>378</v>
      </c>
      <c r="B1369" t="s">
        <v>240</v>
      </c>
      <c r="C1369" t="s">
        <v>241</v>
      </c>
      <c r="D1369" t="s">
        <v>7935</v>
      </c>
      <c r="E1369" t="s">
        <v>681</v>
      </c>
      <c r="F1369" t="s">
        <v>7435</v>
      </c>
      <c r="G1369" t="s">
        <v>7142</v>
      </c>
      <c r="H1369">
        <v>5000</v>
      </c>
    </row>
    <row r="1370" spans="1:8" x14ac:dyDescent="0.35">
      <c r="A1370" t="s">
        <v>378</v>
      </c>
      <c r="B1370" t="s">
        <v>240</v>
      </c>
      <c r="C1370" t="s">
        <v>241</v>
      </c>
      <c r="D1370" t="s">
        <v>7935</v>
      </c>
      <c r="E1370" t="s">
        <v>681</v>
      </c>
      <c r="F1370" t="s">
        <v>7436</v>
      </c>
      <c r="G1370" t="s">
        <v>7437</v>
      </c>
      <c r="H1370">
        <v>45800</v>
      </c>
    </row>
    <row r="1371" spans="1:8" x14ac:dyDescent="0.35">
      <c r="A1371" t="s">
        <v>378</v>
      </c>
      <c r="B1371" t="s">
        <v>240</v>
      </c>
      <c r="C1371" t="s">
        <v>241</v>
      </c>
      <c r="D1371" t="s">
        <v>7935</v>
      </c>
      <c r="E1371" t="s">
        <v>681</v>
      </c>
      <c r="F1371" t="s">
        <v>7438</v>
      </c>
      <c r="G1371" t="s">
        <v>7439</v>
      </c>
      <c r="H1371">
        <v>29000</v>
      </c>
    </row>
    <row r="1372" spans="1:8" x14ac:dyDescent="0.35">
      <c r="A1372" t="s">
        <v>378</v>
      </c>
      <c r="B1372" t="s">
        <v>240</v>
      </c>
      <c r="C1372" t="s">
        <v>241</v>
      </c>
      <c r="D1372" t="s">
        <v>7935</v>
      </c>
      <c r="E1372" t="s">
        <v>681</v>
      </c>
      <c r="F1372" t="s">
        <v>7448</v>
      </c>
      <c r="G1372" t="s">
        <v>7449</v>
      </c>
      <c r="H1372">
        <v>50000</v>
      </c>
    </row>
    <row r="1373" spans="1:8" x14ac:dyDescent="0.35">
      <c r="A1373" t="s">
        <v>378</v>
      </c>
      <c r="B1373" t="s">
        <v>240</v>
      </c>
      <c r="C1373" t="s">
        <v>245</v>
      </c>
      <c r="D1373" t="s">
        <v>7936</v>
      </c>
      <c r="E1373" t="s">
        <v>682</v>
      </c>
      <c r="F1373" t="s">
        <v>7436</v>
      </c>
      <c r="G1373" t="s">
        <v>7437</v>
      </c>
      <c r="H1373">
        <v>27600</v>
      </c>
    </row>
    <row r="1374" spans="1:8" x14ac:dyDescent="0.35">
      <c r="A1374" t="s">
        <v>378</v>
      </c>
      <c r="B1374" t="s">
        <v>240</v>
      </c>
      <c r="C1374" t="s">
        <v>245</v>
      </c>
      <c r="D1374" t="s">
        <v>7936</v>
      </c>
      <c r="E1374" t="s">
        <v>682</v>
      </c>
      <c r="F1374" t="s">
        <v>7438</v>
      </c>
      <c r="G1374" t="s">
        <v>7439</v>
      </c>
      <c r="H1374">
        <v>10000</v>
      </c>
    </row>
    <row r="1375" spans="1:8" x14ac:dyDescent="0.35">
      <c r="A1375" t="s">
        <v>378</v>
      </c>
      <c r="B1375" t="s">
        <v>240</v>
      </c>
      <c r="C1375" t="s">
        <v>245</v>
      </c>
      <c r="D1375" t="s">
        <v>7936</v>
      </c>
      <c r="E1375" t="s">
        <v>682</v>
      </c>
      <c r="F1375" t="s">
        <v>7442</v>
      </c>
      <c r="G1375" t="s">
        <v>7443</v>
      </c>
      <c r="H1375">
        <v>30000</v>
      </c>
    </row>
    <row r="1376" spans="1:8" x14ac:dyDescent="0.35">
      <c r="A1376" t="s">
        <v>378</v>
      </c>
      <c r="B1376" t="s">
        <v>240</v>
      </c>
      <c r="C1376" t="s">
        <v>249</v>
      </c>
      <c r="D1376" t="s">
        <v>7937</v>
      </c>
      <c r="E1376" t="s">
        <v>369</v>
      </c>
      <c r="F1376" t="s">
        <v>7460</v>
      </c>
      <c r="G1376" t="s">
        <v>7461</v>
      </c>
      <c r="H1376">
        <v>0</v>
      </c>
    </row>
    <row r="1377" spans="1:8" x14ac:dyDescent="0.35">
      <c r="A1377" t="s">
        <v>378</v>
      </c>
      <c r="B1377" t="s">
        <v>240</v>
      </c>
      <c r="C1377" t="s">
        <v>249</v>
      </c>
      <c r="D1377" t="s">
        <v>7937</v>
      </c>
      <c r="E1377" t="s">
        <v>369</v>
      </c>
      <c r="F1377" t="s">
        <v>7435</v>
      </c>
      <c r="G1377" t="s">
        <v>7142</v>
      </c>
      <c r="H1377">
        <v>4000</v>
      </c>
    </row>
    <row r="1378" spans="1:8" x14ac:dyDescent="0.35">
      <c r="A1378" t="s">
        <v>378</v>
      </c>
      <c r="B1378" t="s">
        <v>240</v>
      </c>
      <c r="C1378" t="s">
        <v>249</v>
      </c>
      <c r="D1378" t="s">
        <v>7937</v>
      </c>
      <c r="E1378" t="s">
        <v>369</v>
      </c>
      <c r="F1378" t="s">
        <v>7436</v>
      </c>
      <c r="G1378" t="s">
        <v>7437</v>
      </c>
      <c r="H1378">
        <v>93473</v>
      </c>
    </row>
    <row r="1379" spans="1:8" x14ac:dyDescent="0.35">
      <c r="A1379" t="s">
        <v>378</v>
      </c>
      <c r="B1379" t="s">
        <v>240</v>
      </c>
      <c r="C1379" t="s">
        <v>249</v>
      </c>
      <c r="D1379" t="s">
        <v>7937</v>
      </c>
      <c r="E1379" t="s">
        <v>369</v>
      </c>
      <c r="F1379" t="s">
        <v>7438</v>
      </c>
      <c r="G1379" t="s">
        <v>7439</v>
      </c>
      <c r="H1379">
        <v>64219</v>
      </c>
    </row>
    <row r="1380" spans="1:8" x14ac:dyDescent="0.35">
      <c r="A1380" t="s">
        <v>378</v>
      </c>
      <c r="B1380" t="s">
        <v>240</v>
      </c>
      <c r="C1380" t="s">
        <v>249</v>
      </c>
      <c r="D1380" t="s">
        <v>7937</v>
      </c>
      <c r="E1380" t="s">
        <v>369</v>
      </c>
      <c r="F1380" t="s">
        <v>7448</v>
      </c>
      <c r="G1380" t="s">
        <v>7449</v>
      </c>
      <c r="H1380">
        <v>61160</v>
      </c>
    </row>
    <row r="1381" spans="1:8" x14ac:dyDescent="0.35">
      <c r="A1381" t="s">
        <v>378</v>
      </c>
      <c r="B1381" t="s">
        <v>240</v>
      </c>
      <c r="C1381" t="s">
        <v>253</v>
      </c>
      <c r="D1381" t="s">
        <v>7938</v>
      </c>
      <c r="E1381" t="s">
        <v>527</v>
      </c>
      <c r="F1381" t="s">
        <v>7436</v>
      </c>
      <c r="G1381" t="s">
        <v>7437</v>
      </c>
      <c r="H1381">
        <v>51397</v>
      </c>
    </row>
    <row r="1382" spans="1:8" x14ac:dyDescent="0.35">
      <c r="A1382" t="s">
        <v>378</v>
      </c>
      <c r="B1382" t="s">
        <v>240</v>
      </c>
      <c r="C1382" t="s">
        <v>257</v>
      </c>
      <c r="D1382" t="s">
        <v>7939</v>
      </c>
      <c r="E1382" t="s">
        <v>683</v>
      </c>
      <c r="F1382" t="s">
        <v>7436</v>
      </c>
      <c r="G1382" t="s">
        <v>7437</v>
      </c>
      <c r="H1382">
        <v>99151</v>
      </c>
    </row>
    <row r="1383" spans="1:8" x14ac:dyDescent="0.35">
      <c r="A1383" t="s">
        <v>378</v>
      </c>
      <c r="B1383" t="s">
        <v>240</v>
      </c>
      <c r="C1383" t="s">
        <v>257</v>
      </c>
      <c r="D1383" t="s">
        <v>7939</v>
      </c>
      <c r="E1383" t="s">
        <v>683</v>
      </c>
      <c r="F1383" t="s">
        <v>7438</v>
      </c>
      <c r="G1383" t="s">
        <v>7439</v>
      </c>
      <c r="H1383">
        <v>72434</v>
      </c>
    </row>
    <row r="1384" spans="1:8" x14ac:dyDescent="0.35">
      <c r="A1384" t="s">
        <v>378</v>
      </c>
      <c r="B1384" t="s">
        <v>240</v>
      </c>
      <c r="C1384" t="s">
        <v>261</v>
      </c>
      <c r="D1384" t="s">
        <v>7940</v>
      </c>
      <c r="E1384" t="s">
        <v>684</v>
      </c>
      <c r="F1384" t="s">
        <v>7436</v>
      </c>
      <c r="G1384" t="s">
        <v>7437</v>
      </c>
      <c r="H1384">
        <v>138500</v>
      </c>
    </row>
    <row r="1385" spans="1:8" x14ac:dyDescent="0.35">
      <c r="A1385" t="s">
        <v>378</v>
      </c>
      <c r="B1385" t="s">
        <v>240</v>
      </c>
      <c r="C1385" t="s">
        <v>261</v>
      </c>
      <c r="D1385" t="s">
        <v>7940</v>
      </c>
      <c r="E1385" t="s">
        <v>684</v>
      </c>
      <c r="F1385" t="s">
        <v>7438</v>
      </c>
      <c r="G1385" t="s">
        <v>7439</v>
      </c>
      <c r="H1385">
        <v>52000</v>
      </c>
    </row>
    <row r="1386" spans="1:8" x14ac:dyDescent="0.35">
      <c r="A1386" t="s">
        <v>378</v>
      </c>
      <c r="B1386" t="s">
        <v>240</v>
      </c>
      <c r="C1386" t="s">
        <v>265</v>
      </c>
      <c r="D1386" t="s">
        <v>7941</v>
      </c>
      <c r="E1386" t="s">
        <v>685</v>
      </c>
      <c r="F1386" t="s">
        <v>7436</v>
      </c>
      <c r="G1386" t="s">
        <v>7437</v>
      </c>
      <c r="H1386">
        <v>154775</v>
      </c>
    </row>
    <row r="1387" spans="1:8" x14ac:dyDescent="0.35">
      <c r="A1387" t="s">
        <v>378</v>
      </c>
      <c r="B1387" t="s">
        <v>240</v>
      </c>
      <c r="C1387" t="s">
        <v>265</v>
      </c>
      <c r="D1387" t="s">
        <v>7941</v>
      </c>
      <c r="E1387" t="s">
        <v>685</v>
      </c>
      <c r="F1387" t="s">
        <v>7438</v>
      </c>
      <c r="G1387" t="s">
        <v>7439</v>
      </c>
      <c r="H1387">
        <v>110000</v>
      </c>
    </row>
    <row r="1388" spans="1:8" x14ac:dyDescent="0.35">
      <c r="A1388" t="s">
        <v>378</v>
      </c>
      <c r="B1388" t="s">
        <v>240</v>
      </c>
      <c r="C1388" t="s">
        <v>265</v>
      </c>
      <c r="D1388" t="s">
        <v>7941</v>
      </c>
      <c r="E1388" t="s">
        <v>685</v>
      </c>
      <c r="F1388" t="s">
        <v>7448</v>
      </c>
      <c r="G1388" t="s">
        <v>7449</v>
      </c>
      <c r="H1388">
        <v>33528</v>
      </c>
    </row>
    <row r="1389" spans="1:8" x14ac:dyDescent="0.35">
      <c r="A1389" t="s">
        <v>378</v>
      </c>
      <c r="B1389" t="s">
        <v>240</v>
      </c>
      <c r="C1389" t="s">
        <v>269</v>
      </c>
      <c r="D1389" t="s">
        <v>7942</v>
      </c>
      <c r="E1389" t="s">
        <v>686</v>
      </c>
      <c r="F1389" t="s">
        <v>7435</v>
      </c>
      <c r="G1389" t="s">
        <v>7142</v>
      </c>
      <c r="H1389">
        <v>1527</v>
      </c>
    </row>
    <row r="1390" spans="1:8" x14ac:dyDescent="0.35">
      <c r="A1390" t="s">
        <v>378</v>
      </c>
      <c r="B1390" t="s">
        <v>240</v>
      </c>
      <c r="C1390" t="s">
        <v>269</v>
      </c>
      <c r="D1390" t="s">
        <v>7942</v>
      </c>
      <c r="E1390" t="s">
        <v>686</v>
      </c>
      <c r="F1390" t="s">
        <v>7436</v>
      </c>
      <c r="G1390" t="s">
        <v>7437</v>
      </c>
      <c r="H1390">
        <v>107950</v>
      </c>
    </row>
    <row r="1391" spans="1:8" x14ac:dyDescent="0.35">
      <c r="A1391" t="s">
        <v>378</v>
      </c>
      <c r="B1391" t="s">
        <v>240</v>
      </c>
      <c r="C1391" t="s">
        <v>273</v>
      </c>
      <c r="D1391" t="s">
        <v>7943</v>
      </c>
      <c r="E1391" t="s">
        <v>125</v>
      </c>
      <c r="F1391" t="s">
        <v>7435</v>
      </c>
      <c r="G1391" t="s">
        <v>7142</v>
      </c>
      <c r="H1391">
        <v>4200</v>
      </c>
    </row>
    <row r="1392" spans="1:8" x14ac:dyDescent="0.35">
      <c r="A1392" t="s">
        <v>378</v>
      </c>
      <c r="B1392" t="s">
        <v>240</v>
      </c>
      <c r="C1392" t="s">
        <v>273</v>
      </c>
      <c r="D1392" t="s">
        <v>7943</v>
      </c>
      <c r="E1392" t="s">
        <v>125</v>
      </c>
      <c r="F1392" t="s">
        <v>7436</v>
      </c>
      <c r="G1392" t="s">
        <v>7437</v>
      </c>
      <c r="H1392">
        <v>75060</v>
      </c>
    </row>
    <row r="1393" spans="1:8" x14ac:dyDescent="0.35">
      <c r="A1393" t="s">
        <v>378</v>
      </c>
      <c r="B1393" t="s">
        <v>240</v>
      </c>
      <c r="C1393" t="s">
        <v>273</v>
      </c>
      <c r="D1393" t="s">
        <v>7943</v>
      </c>
      <c r="E1393" t="s">
        <v>125</v>
      </c>
      <c r="F1393" t="s">
        <v>7438</v>
      </c>
      <c r="G1393" t="s">
        <v>7439</v>
      </c>
      <c r="H1393">
        <v>0</v>
      </c>
    </row>
    <row r="1394" spans="1:8" x14ac:dyDescent="0.35">
      <c r="A1394" t="s">
        <v>378</v>
      </c>
      <c r="B1394" t="s">
        <v>240</v>
      </c>
      <c r="C1394" t="s">
        <v>277</v>
      </c>
      <c r="D1394" t="s">
        <v>7944</v>
      </c>
      <c r="E1394" t="s">
        <v>687</v>
      </c>
      <c r="F1394" t="s">
        <v>7435</v>
      </c>
      <c r="G1394" t="s">
        <v>7142</v>
      </c>
      <c r="H1394">
        <v>0</v>
      </c>
    </row>
    <row r="1395" spans="1:8" x14ac:dyDescent="0.35">
      <c r="A1395" t="s">
        <v>378</v>
      </c>
      <c r="B1395" t="s">
        <v>240</v>
      </c>
      <c r="C1395" t="s">
        <v>277</v>
      </c>
      <c r="D1395" t="s">
        <v>7944</v>
      </c>
      <c r="E1395" t="s">
        <v>687</v>
      </c>
      <c r="F1395" t="s">
        <v>7436</v>
      </c>
      <c r="G1395" t="s">
        <v>7437</v>
      </c>
      <c r="H1395">
        <v>30400</v>
      </c>
    </row>
    <row r="1396" spans="1:8" x14ac:dyDescent="0.35">
      <c r="A1396" t="s">
        <v>378</v>
      </c>
      <c r="B1396" t="s">
        <v>240</v>
      </c>
      <c r="C1396" t="s">
        <v>277</v>
      </c>
      <c r="D1396" t="s">
        <v>7944</v>
      </c>
      <c r="E1396" t="s">
        <v>687</v>
      </c>
      <c r="F1396" t="s">
        <v>7438</v>
      </c>
      <c r="G1396" t="s">
        <v>7439</v>
      </c>
      <c r="H1396">
        <v>45000</v>
      </c>
    </row>
    <row r="1397" spans="1:8" x14ac:dyDescent="0.35">
      <c r="A1397" t="s">
        <v>378</v>
      </c>
      <c r="B1397" t="s">
        <v>240</v>
      </c>
      <c r="C1397" t="s">
        <v>277</v>
      </c>
      <c r="D1397" t="s">
        <v>7944</v>
      </c>
      <c r="E1397" t="s">
        <v>687</v>
      </c>
      <c r="F1397" t="s">
        <v>7448</v>
      </c>
      <c r="G1397" t="s">
        <v>7449</v>
      </c>
      <c r="H1397">
        <v>52600</v>
      </c>
    </row>
    <row r="1398" spans="1:8" x14ac:dyDescent="0.35">
      <c r="A1398" t="s">
        <v>381</v>
      </c>
      <c r="B1398" t="s">
        <v>240</v>
      </c>
      <c r="C1398" t="s">
        <v>241</v>
      </c>
      <c r="D1398" t="s">
        <v>7945</v>
      </c>
      <c r="E1398" t="s">
        <v>354</v>
      </c>
      <c r="F1398" t="s">
        <v>7435</v>
      </c>
      <c r="G1398" t="s">
        <v>7142</v>
      </c>
      <c r="H1398">
        <v>7400</v>
      </c>
    </row>
    <row r="1399" spans="1:8" x14ac:dyDescent="0.35">
      <c r="A1399" t="s">
        <v>381</v>
      </c>
      <c r="B1399" t="s">
        <v>240</v>
      </c>
      <c r="C1399" t="s">
        <v>241</v>
      </c>
      <c r="D1399" t="s">
        <v>7945</v>
      </c>
      <c r="E1399" t="s">
        <v>354</v>
      </c>
      <c r="F1399" t="s">
        <v>7436</v>
      </c>
      <c r="G1399" t="s">
        <v>7437</v>
      </c>
      <c r="H1399">
        <v>196550</v>
      </c>
    </row>
    <row r="1400" spans="1:8" x14ac:dyDescent="0.35">
      <c r="A1400" t="s">
        <v>381</v>
      </c>
      <c r="B1400" t="s">
        <v>240</v>
      </c>
      <c r="C1400" t="s">
        <v>241</v>
      </c>
      <c r="D1400" t="s">
        <v>7945</v>
      </c>
      <c r="E1400" t="s">
        <v>354</v>
      </c>
      <c r="F1400" t="s">
        <v>7438</v>
      </c>
      <c r="G1400" t="s">
        <v>7439</v>
      </c>
      <c r="H1400">
        <v>10000</v>
      </c>
    </row>
    <row r="1401" spans="1:8" x14ac:dyDescent="0.35">
      <c r="A1401" t="s">
        <v>381</v>
      </c>
      <c r="B1401" t="s">
        <v>240</v>
      </c>
      <c r="C1401" t="s">
        <v>241</v>
      </c>
      <c r="D1401" t="s">
        <v>7945</v>
      </c>
      <c r="E1401" t="s">
        <v>354</v>
      </c>
      <c r="F1401" t="s">
        <v>7448</v>
      </c>
      <c r="G1401" t="s">
        <v>7449</v>
      </c>
      <c r="H1401">
        <v>100000</v>
      </c>
    </row>
    <row r="1402" spans="1:8" x14ac:dyDescent="0.35">
      <c r="A1402" t="s">
        <v>381</v>
      </c>
      <c r="B1402" t="s">
        <v>240</v>
      </c>
      <c r="C1402" t="s">
        <v>245</v>
      </c>
      <c r="D1402" t="s">
        <v>7946</v>
      </c>
      <c r="E1402" t="s">
        <v>688</v>
      </c>
      <c r="F1402" t="s">
        <v>7435</v>
      </c>
      <c r="G1402" t="s">
        <v>7142</v>
      </c>
      <c r="H1402">
        <v>10237</v>
      </c>
    </row>
    <row r="1403" spans="1:8" x14ac:dyDescent="0.35">
      <c r="A1403" t="s">
        <v>381</v>
      </c>
      <c r="B1403" t="s">
        <v>240</v>
      </c>
      <c r="C1403" t="s">
        <v>245</v>
      </c>
      <c r="D1403" t="s">
        <v>7946</v>
      </c>
      <c r="E1403" t="s">
        <v>688</v>
      </c>
      <c r="F1403" t="s">
        <v>7436</v>
      </c>
      <c r="G1403" t="s">
        <v>7437</v>
      </c>
      <c r="H1403">
        <v>158550</v>
      </c>
    </row>
    <row r="1404" spans="1:8" x14ac:dyDescent="0.35">
      <c r="A1404" t="s">
        <v>381</v>
      </c>
      <c r="B1404" t="s">
        <v>240</v>
      </c>
      <c r="C1404" t="s">
        <v>245</v>
      </c>
      <c r="D1404" t="s">
        <v>7946</v>
      </c>
      <c r="E1404" t="s">
        <v>688</v>
      </c>
      <c r="F1404" t="s">
        <v>7438</v>
      </c>
      <c r="G1404" t="s">
        <v>7439</v>
      </c>
      <c r="H1404">
        <v>25000</v>
      </c>
    </row>
    <row r="1405" spans="1:8" x14ac:dyDescent="0.35">
      <c r="A1405" t="s">
        <v>381</v>
      </c>
      <c r="B1405" t="s">
        <v>240</v>
      </c>
      <c r="C1405" t="s">
        <v>245</v>
      </c>
      <c r="D1405" t="s">
        <v>7946</v>
      </c>
      <c r="E1405" t="s">
        <v>688</v>
      </c>
      <c r="F1405" t="s">
        <v>7448</v>
      </c>
      <c r="G1405" t="s">
        <v>7449</v>
      </c>
      <c r="H1405">
        <v>50000</v>
      </c>
    </row>
    <row r="1406" spans="1:8" x14ac:dyDescent="0.35">
      <c r="A1406" t="s">
        <v>381</v>
      </c>
      <c r="B1406" t="s">
        <v>240</v>
      </c>
      <c r="C1406" t="s">
        <v>249</v>
      </c>
      <c r="D1406" t="s">
        <v>7947</v>
      </c>
      <c r="E1406" t="s">
        <v>555</v>
      </c>
      <c r="F1406" t="s">
        <v>7435</v>
      </c>
      <c r="G1406" t="s">
        <v>7142</v>
      </c>
      <c r="H1406">
        <v>4000</v>
      </c>
    </row>
    <row r="1407" spans="1:8" x14ac:dyDescent="0.35">
      <c r="A1407" t="s">
        <v>381</v>
      </c>
      <c r="B1407" t="s">
        <v>240</v>
      </c>
      <c r="C1407" t="s">
        <v>249</v>
      </c>
      <c r="D1407" t="s">
        <v>7947</v>
      </c>
      <c r="E1407" t="s">
        <v>555</v>
      </c>
      <c r="F1407" t="s">
        <v>7436</v>
      </c>
      <c r="G1407" t="s">
        <v>7437</v>
      </c>
      <c r="H1407">
        <v>35000</v>
      </c>
    </row>
    <row r="1408" spans="1:8" x14ac:dyDescent="0.35">
      <c r="A1408" t="s">
        <v>381</v>
      </c>
      <c r="B1408" t="s">
        <v>240</v>
      </c>
      <c r="C1408" t="s">
        <v>249</v>
      </c>
      <c r="D1408" t="s">
        <v>7947</v>
      </c>
      <c r="E1408" t="s">
        <v>555</v>
      </c>
      <c r="F1408" t="s">
        <v>7438</v>
      </c>
      <c r="G1408" t="s">
        <v>7439</v>
      </c>
      <c r="H1408">
        <v>60000</v>
      </c>
    </row>
    <row r="1409" spans="1:8" x14ac:dyDescent="0.35">
      <c r="A1409" t="s">
        <v>381</v>
      </c>
      <c r="B1409" t="s">
        <v>240</v>
      </c>
      <c r="C1409" t="s">
        <v>249</v>
      </c>
      <c r="D1409" t="s">
        <v>7947</v>
      </c>
      <c r="E1409" t="s">
        <v>555</v>
      </c>
      <c r="F1409" t="s">
        <v>7442</v>
      </c>
      <c r="G1409" t="s">
        <v>7443</v>
      </c>
      <c r="H1409">
        <v>15000</v>
      </c>
    </row>
    <row r="1410" spans="1:8" x14ac:dyDescent="0.35">
      <c r="A1410" t="s">
        <v>381</v>
      </c>
      <c r="B1410" t="s">
        <v>240</v>
      </c>
      <c r="C1410" t="s">
        <v>253</v>
      </c>
      <c r="D1410" t="s">
        <v>7948</v>
      </c>
      <c r="E1410" t="s">
        <v>369</v>
      </c>
      <c r="F1410" t="s">
        <v>7435</v>
      </c>
      <c r="G1410" t="s">
        <v>7142</v>
      </c>
      <c r="H1410">
        <v>7500</v>
      </c>
    </row>
    <row r="1411" spans="1:8" x14ac:dyDescent="0.35">
      <c r="A1411" t="s">
        <v>381</v>
      </c>
      <c r="B1411" t="s">
        <v>240</v>
      </c>
      <c r="C1411" t="s">
        <v>253</v>
      </c>
      <c r="D1411" t="s">
        <v>7948</v>
      </c>
      <c r="E1411" t="s">
        <v>369</v>
      </c>
      <c r="F1411" t="s">
        <v>7436</v>
      </c>
      <c r="G1411" t="s">
        <v>7437</v>
      </c>
      <c r="H1411">
        <v>215000</v>
      </c>
    </row>
    <row r="1412" spans="1:8" x14ac:dyDescent="0.35">
      <c r="A1412" t="s">
        <v>381</v>
      </c>
      <c r="B1412" t="s">
        <v>240</v>
      </c>
      <c r="C1412" t="s">
        <v>253</v>
      </c>
      <c r="D1412" t="s">
        <v>7948</v>
      </c>
      <c r="E1412" t="s">
        <v>369</v>
      </c>
      <c r="F1412" t="s">
        <v>7518</v>
      </c>
      <c r="G1412" t="s">
        <v>7366</v>
      </c>
      <c r="H1412">
        <v>92500</v>
      </c>
    </row>
    <row r="1413" spans="1:8" x14ac:dyDescent="0.35">
      <c r="A1413" t="s">
        <v>381</v>
      </c>
      <c r="B1413" t="s">
        <v>240</v>
      </c>
      <c r="C1413" t="s">
        <v>253</v>
      </c>
      <c r="D1413" t="s">
        <v>7948</v>
      </c>
      <c r="E1413" t="s">
        <v>369</v>
      </c>
      <c r="F1413" t="s">
        <v>7680</v>
      </c>
      <c r="G1413" t="s">
        <v>7356</v>
      </c>
      <c r="H1413">
        <v>15000</v>
      </c>
    </row>
    <row r="1414" spans="1:8" x14ac:dyDescent="0.35">
      <c r="A1414" t="s">
        <v>381</v>
      </c>
      <c r="B1414" t="s">
        <v>240</v>
      </c>
      <c r="C1414" t="s">
        <v>253</v>
      </c>
      <c r="D1414" t="s">
        <v>7948</v>
      </c>
      <c r="E1414" t="s">
        <v>369</v>
      </c>
      <c r="F1414" t="s">
        <v>7448</v>
      </c>
      <c r="G1414" t="s">
        <v>7449</v>
      </c>
      <c r="H1414">
        <v>30000</v>
      </c>
    </row>
    <row r="1415" spans="1:8" x14ac:dyDescent="0.35">
      <c r="A1415" t="s">
        <v>381</v>
      </c>
      <c r="B1415" t="s">
        <v>240</v>
      </c>
      <c r="C1415" t="s">
        <v>253</v>
      </c>
      <c r="D1415" t="s">
        <v>7948</v>
      </c>
      <c r="E1415" t="s">
        <v>369</v>
      </c>
      <c r="F1415" t="s">
        <v>7442</v>
      </c>
      <c r="G1415" t="s">
        <v>7443</v>
      </c>
      <c r="H1415">
        <v>7000</v>
      </c>
    </row>
    <row r="1416" spans="1:8" x14ac:dyDescent="0.35">
      <c r="A1416" t="s">
        <v>381</v>
      </c>
      <c r="B1416" t="s">
        <v>240</v>
      </c>
      <c r="C1416" t="s">
        <v>257</v>
      </c>
      <c r="D1416" t="s">
        <v>7949</v>
      </c>
      <c r="E1416" t="s">
        <v>300</v>
      </c>
      <c r="F1416" t="s">
        <v>7435</v>
      </c>
      <c r="G1416" t="s">
        <v>7142</v>
      </c>
      <c r="H1416">
        <v>13525</v>
      </c>
    </row>
    <row r="1417" spans="1:8" x14ac:dyDescent="0.35">
      <c r="A1417" t="s">
        <v>381</v>
      </c>
      <c r="B1417" t="s">
        <v>240</v>
      </c>
      <c r="C1417" t="s">
        <v>257</v>
      </c>
      <c r="D1417" t="s">
        <v>7949</v>
      </c>
      <c r="E1417" t="s">
        <v>300</v>
      </c>
      <c r="F1417" t="s">
        <v>7436</v>
      </c>
      <c r="G1417" t="s">
        <v>7437</v>
      </c>
      <c r="H1417">
        <v>95325</v>
      </c>
    </row>
    <row r="1418" spans="1:8" x14ac:dyDescent="0.35">
      <c r="A1418" t="s">
        <v>381</v>
      </c>
      <c r="B1418" t="s">
        <v>240</v>
      </c>
      <c r="C1418" t="s">
        <v>257</v>
      </c>
      <c r="D1418" t="s">
        <v>7949</v>
      </c>
      <c r="E1418" t="s">
        <v>300</v>
      </c>
      <c r="F1418" t="s">
        <v>7438</v>
      </c>
      <c r="G1418" t="s">
        <v>7439</v>
      </c>
      <c r="H1418">
        <v>91250</v>
      </c>
    </row>
    <row r="1419" spans="1:8" x14ac:dyDescent="0.35">
      <c r="A1419" t="s">
        <v>381</v>
      </c>
      <c r="B1419" t="s">
        <v>240</v>
      </c>
      <c r="C1419" t="s">
        <v>257</v>
      </c>
      <c r="D1419" t="s">
        <v>7949</v>
      </c>
      <c r="E1419" t="s">
        <v>300</v>
      </c>
      <c r="F1419" t="s">
        <v>7448</v>
      </c>
      <c r="G1419" t="s">
        <v>7449</v>
      </c>
      <c r="H1419">
        <v>62500</v>
      </c>
    </row>
    <row r="1420" spans="1:8" x14ac:dyDescent="0.35">
      <c r="A1420" t="s">
        <v>381</v>
      </c>
      <c r="B1420" t="s">
        <v>240</v>
      </c>
      <c r="C1420" t="s">
        <v>261</v>
      </c>
      <c r="D1420" t="s">
        <v>7950</v>
      </c>
      <c r="E1420" t="s">
        <v>254</v>
      </c>
      <c r="F1420" t="s">
        <v>7435</v>
      </c>
      <c r="G1420" t="s">
        <v>7142</v>
      </c>
      <c r="H1420">
        <v>4900</v>
      </c>
    </row>
    <row r="1421" spans="1:8" x14ac:dyDescent="0.35">
      <c r="A1421" t="s">
        <v>381</v>
      </c>
      <c r="B1421" t="s">
        <v>240</v>
      </c>
      <c r="C1421" t="s">
        <v>261</v>
      </c>
      <c r="D1421" t="s">
        <v>7950</v>
      </c>
      <c r="E1421" t="s">
        <v>254</v>
      </c>
      <c r="F1421" t="s">
        <v>7436</v>
      </c>
      <c r="G1421" t="s">
        <v>7437</v>
      </c>
      <c r="H1421">
        <v>35025</v>
      </c>
    </row>
    <row r="1422" spans="1:8" x14ac:dyDescent="0.35">
      <c r="A1422" t="s">
        <v>381</v>
      </c>
      <c r="B1422" t="s">
        <v>240</v>
      </c>
      <c r="C1422" t="s">
        <v>261</v>
      </c>
      <c r="D1422" t="s">
        <v>7950</v>
      </c>
      <c r="E1422" t="s">
        <v>254</v>
      </c>
      <c r="F1422" t="s">
        <v>7438</v>
      </c>
      <c r="G1422" t="s">
        <v>7439</v>
      </c>
      <c r="H1422">
        <v>50000</v>
      </c>
    </row>
    <row r="1423" spans="1:8" x14ac:dyDescent="0.35">
      <c r="A1423" t="s">
        <v>381</v>
      </c>
      <c r="B1423" t="s">
        <v>240</v>
      </c>
      <c r="C1423" t="s">
        <v>261</v>
      </c>
      <c r="D1423" t="s">
        <v>7950</v>
      </c>
      <c r="E1423" t="s">
        <v>254</v>
      </c>
      <c r="F1423" t="s">
        <v>7448</v>
      </c>
      <c r="G1423" t="s">
        <v>7449</v>
      </c>
      <c r="H1423">
        <v>20000</v>
      </c>
    </row>
    <row r="1424" spans="1:8" x14ac:dyDescent="0.35">
      <c r="A1424" t="s">
        <v>381</v>
      </c>
      <c r="B1424" t="s">
        <v>240</v>
      </c>
      <c r="C1424" t="s">
        <v>265</v>
      </c>
      <c r="D1424" t="s">
        <v>7951</v>
      </c>
      <c r="E1424" t="s">
        <v>308</v>
      </c>
      <c r="F1424" t="s">
        <v>7435</v>
      </c>
      <c r="G1424" t="s">
        <v>7142</v>
      </c>
      <c r="H1424">
        <v>8750</v>
      </c>
    </row>
    <row r="1425" spans="1:8" x14ac:dyDescent="0.35">
      <c r="A1425" t="s">
        <v>381</v>
      </c>
      <c r="B1425" t="s">
        <v>240</v>
      </c>
      <c r="C1425" t="s">
        <v>265</v>
      </c>
      <c r="D1425" t="s">
        <v>7951</v>
      </c>
      <c r="E1425" t="s">
        <v>308</v>
      </c>
      <c r="F1425" t="s">
        <v>7436</v>
      </c>
      <c r="G1425" t="s">
        <v>7437</v>
      </c>
      <c r="H1425">
        <v>100150</v>
      </c>
    </row>
    <row r="1426" spans="1:8" x14ac:dyDescent="0.35">
      <c r="A1426" t="s">
        <v>381</v>
      </c>
      <c r="B1426" t="s">
        <v>240</v>
      </c>
      <c r="C1426" t="s">
        <v>265</v>
      </c>
      <c r="D1426" t="s">
        <v>7951</v>
      </c>
      <c r="E1426" t="s">
        <v>308</v>
      </c>
      <c r="F1426" t="s">
        <v>7438</v>
      </c>
      <c r="G1426" t="s">
        <v>7439</v>
      </c>
      <c r="H1426">
        <v>80200</v>
      </c>
    </row>
    <row r="1427" spans="1:8" x14ac:dyDescent="0.35">
      <c r="A1427" t="s">
        <v>381</v>
      </c>
      <c r="B1427" t="s">
        <v>240</v>
      </c>
      <c r="C1427" t="s">
        <v>265</v>
      </c>
      <c r="D1427" t="s">
        <v>7951</v>
      </c>
      <c r="E1427" t="s">
        <v>308</v>
      </c>
      <c r="F1427" t="s">
        <v>7448</v>
      </c>
      <c r="G1427" t="s">
        <v>7449</v>
      </c>
      <c r="H1427">
        <v>15000</v>
      </c>
    </row>
    <row r="1428" spans="1:8" x14ac:dyDescent="0.35">
      <c r="A1428" t="s">
        <v>381</v>
      </c>
      <c r="B1428" t="s">
        <v>240</v>
      </c>
      <c r="C1428" t="s">
        <v>269</v>
      </c>
      <c r="D1428" t="s">
        <v>7952</v>
      </c>
      <c r="E1428" t="s">
        <v>262</v>
      </c>
      <c r="F1428" t="s">
        <v>7435</v>
      </c>
      <c r="G1428" t="s">
        <v>7142</v>
      </c>
      <c r="H1428">
        <v>3000</v>
      </c>
    </row>
    <row r="1429" spans="1:8" x14ac:dyDescent="0.35">
      <c r="A1429" t="s">
        <v>381</v>
      </c>
      <c r="B1429" t="s">
        <v>240</v>
      </c>
      <c r="C1429" t="s">
        <v>269</v>
      </c>
      <c r="D1429" t="s">
        <v>7952</v>
      </c>
      <c r="E1429" t="s">
        <v>262</v>
      </c>
      <c r="F1429" t="s">
        <v>7436</v>
      </c>
      <c r="G1429" t="s">
        <v>7437</v>
      </c>
      <c r="H1429">
        <v>18225</v>
      </c>
    </row>
    <row r="1430" spans="1:8" x14ac:dyDescent="0.35">
      <c r="A1430" t="s">
        <v>381</v>
      </c>
      <c r="B1430" t="s">
        <v>240</v>
      </c>
      <c r="C1430" t="s">
        <v>269</v>
      </c>
      <c r="D1430" t="s">
        <v>7952</v>
      </c>
      <c r="E1430" t="s">
        <v>262</v>
      </c>
      <c r="F1430" t="s">
        <v>7438</v>
      </c>
      <c r="G1430" t="s">
        <v>7439</v>
      </c>
      <c r="H1430">
        <v>53915</v>
      </c>
    </row>
    <row r="1431" spans="1:8" x14ac:dyDescent="0.35">
      <c r="A1431" t="s">
        <v>381</v>
      </c>
      <c r="B1431" t="s">
        <v>240</v>
      </c>
      <c r="C1431" t="s">
        <v>273</v>
      </c>
      <c r="D1431" t="s">
        <v>7953</v>
      </c>
      <c r="E1431" t="s">
        <v>689</v>
      </c>
      <c r="F1431" t="s">
        <v>7435</v>
      </c>
      <c r="G1431" t="s">
        <v>7142</v>
      </c>
      <c r="H1431">
        <v>37000</v>
      </c>
    </row>
    <row r="1432" spans="1:8" x14ac:dyDescent="0.35">
      <c r="A1432" t="s">
        <v>381</v>
      </c>
      <c r="B1432" t="s">
        <v>240</v>
      </c>
      <c r="C1432" t="s">
        <v>273</v>
      </c>
      <c r="D1432" t="s">
        <v>7953</v>
      </c>
      <c r="E1432" t="s">
        <v>689</v>
      </c>
      <c r="F1432" t="s">
        <v>7436</v>
      </c>
      <c r="G1432" t="s">
        <v>7437</v>
      </c>
      <c r="H1432">
        <v>328700</v>
      </c>
    </row>
    <row r="1433" spans="1:8" x14ac:dyDescent="0.35">
      <c r="A1433" t="s">
        <v>381</v>
      </c>
      <c r="B1433" t="s">
        <v>240</v>
      </c>
      <c r="C1433" t="s">
        <v>273</v>
      </c>
      <c r="D1433" t="s">
        <v>7953</v>
      </c>
      <c r="E1433" t="s">
        <v>689</v>
      </c>
      <c r="F1433" t="s">
        <v>7518</v>
      </c>
      <c r="G1433" t="s">
        <v>7366</v>
      </c>
      <c r="H1433">
        <v>109900</v>
      </c>
    </row>
    <row r="1434" spans="1:8" x14ac:dyDescent="0.35">
      <c r="A1434" t="s">
        <v>381</v>
      </c>
      <c r="B1434" t="s">
        <v>240</v>
      </c>
      <c r="C1434" t="s">
        <v>273</v>
      </c>
      <c r="D1434" t="s">
        <v>7953</v>
      </c>
      <c r="E1434" t="s">
        <v>689</v>
      </c>
      <c r="F1434" t="s">
        <v>7680</v>
      </c>
      <c r="G1434" t="s">
        <v>7356</v>
      </c>
      <c r="H1434">
        <v>100000</v>
      </c>
    </row>
    <row r="1435" spans="1:8" x14ac:dyDescent="0.35">
      <c r="A1435" t="s">
        <v>381</v>
      </c>
      <c r="B1435" t="s">
        <v>240</v>
      </c>
      <c r="C1435" t="s">
        <v>273</v>
      </c>
      <c r="D1435" t="s">
        <v>7953</v>
      </c>
      <c r="E1435" t="s">
        <v>689</v>
      </c>
      <c r="F1435" t="s">
        <v>7448</v>
      </c>
      <c r="G1435" t="s">
        <v>7449</v>
      </c>
      <c r="H1435">
        <v>100000</v>
      </c>
    </row>
    <row r="1436" spans="1:8" x14ac:dyDescent="0.35">
      <c r="A1436" t="s">
        <v>381</v>
      </c>
      <c r="B1436" t="s">
        <v>240</v>
      </c>
      <c r="C1436" t="s">
        <v>273</v>
      </c>
      <c r="D1436" t="s">
        <v>7953</v>
      </c>
      <c r="E1436" t="s">
        <v>689</v>
      </c>
      <c r="F1436" t="s">
        <v>7442</v>
      </c>
      <c r="G1436" t="s">
        <v>7443</v>
      </c>
      <c r="H1436">
        <v>12000</v>
      </c>
    </row>
    <row r="1437" spans="1:8" x14ac:dyDescent="0.35">
      <c r="A1437" t="s">
        <v>381</v>
      </c>
      <c r="B1437" t="s">
        <v>240</v>
      </c>
      <c r="C1437" t="s">
        <v>277</v>
      </c>
      <c r="D1437" t="s">
        <v>7954</v>
      </c>
      <c r="E1437" t="s">
        <v>633</v>
      </c>
      <c r="F1437" t="s">
        <v>7435</v>
      </c>
      <c r="G1437" t="s">
        <v>7142</v>
      </c>
      <c r="H1437">
        <v>52375</v>
      </c>
    </row>
    <row r="1438" spans="1:8" x14ac:dyDescent="0.35">
      <c r="A1438" t="s">
        <v>381</v>
      </c>
      <c r="B1438" t="s">
        <v>240</v>
      </c>
      <c r="C1438" t="s">
        <v>277</v>
      </c>
      <c r="D1438" t="s">
        <v>7954</v>
      </c>
      <c r="E1438" t="s">
        <v>633</v>
      </c>
      <c r="F1438" t="s">
        <v>7436</v>
      </c>
      <c r="G1438" t="s">
        <v>7437</v>
      </c>
      <c r="H1438">
        <v>175500</v>
      </c>
    </row>
    <row r="1439" spans="1:8" x14ac:dyDescent="0.35">
      <c r="A1439" t="s">
        <v>381</v>
      </c>
      <c r="B1439" t="s">
        <v>240</v>
      </c>
      <c r="C1439" t="s">
        <v>277</v>
      </c>
      <c r="D1439" t="s">
        <v>7954</v>
      </c>
      <c r="E1439" t="s">
        <v>633</v>
      </c>
      <c r="F1439" t="s">
        <v>7438</v>
      </c>
      <c r="G1439" t="s">
        <v>7439</v>
      </c>
      <c r="H1439">
        <v>10000</v>
      </c>
    </row>
    <row r="1440" spans="1:8" x14ac:dyDescent="0.35">
      <c r="A1440" t="s">
        <v>381</v>
      </c>
      <c r="B1440" t="s">
        <v>240</v>
      </c>
      <c r="C1440" t="s">
        <v>277</v>
      </c>
      <c r="D1440" t="s">
        <v>7954</v>
      </c>
      <c r="E1440" t="s">
        <v>633</v>
      </c>
      <c r="F1440" t="s">
        <v>7448</v>
      </c>
      <c r="G1440" t="s">
        <v>7449</v>
      </c>
      <c r="H1440">
        <v>25000</v>
      </c>
    </row>
    <row r="1441" spans="1:8" x14ac:dyDescent="0.35">
      <c r="A1441" t="s">
        <v>381</v>
      </c>
      <c r="B1441" t="s">
        <v>240</v>
      </c>
      <c r="C1441" t="s">
        <v>277</v>
      </c>
      <c r="D1441" t="s">
        <v>7954</v>
      </c>
      <c r="E1441" t="s">
        <v>633</v>
      </c>
      <c r="F1441" t="s">
        <v>7442</v>
      </c>
      <c r="G1441" t="s">
        <v>7443</v>
      </c>
      <c r="H1441">
        <v>10000</v>
      </c>
    </row>
    <row r="1442" spans="1:8" x14ac:dyDescent="0.35">
      <c r="A1442" t="s">
        <v>381</v>
      </c>
      <c r="B1442" t="s">
        <v>240</v>
      </c>
      <c r="C1442" t="s">
        <v>281</v>
      </c>
      <c r="D1442" t="s">
        <v>7955</v>
      </c>
      <c r="E1442" t="s">
        <v>690</v>
      </c>
      <c r="F1442" t="s">
        <v>7435</v>
      </c>
      <c r="G1442" t="s">
        <v>7142</v>
      </c>
      <c r="H1442">
        <v>600</v>
      </c>
    </row>
    <row r="1443" spans="1:8" x14ac:dyDescent="0.35">
      <c r="A1443" t="s">
        <v>381</v>
      </c>
      <c r="B1443" t="s">
        <v>240</v>
      </c>
      <c r="C1443" t="s">
        <v>281</v>
      </c>
      <c r="D1443" t="s">
        <v>7955</v>
      </c>
      <c r="E1443" t="s">
        <v>690</v>
      </c>
      <c r="F1443" t="s">
        <v>7436</v>
      </c>
      <c r="G1443" t="s">
        <v>7437</v>
      </c>
      <c r="H1443">
        <v>35630</v>
      </c>
    </row>
    <row r="1444" spans="1:8" x14ac:dyDescent="0.35">
      <c r="A1444" t="s">
        <v>381</v>
      </c>
      <c r="B1444" t="s">
        <v>240</v>
      </c>
      <c r="C1444" t="s">
        <v>281</v>
      </c>
      <c r="D1444" t="s">
        <v>7955</v>
      </c>
      <c r="E1444" t="s">
        <v>690</v>
      </c>
      <c r="F1444" t="s">
        <v>7438</v>
      </c>
      <c r="G1444" t="s">
        <v>7439</v>
      </c>
      <c r="H1444">
        <v>22000</v>
      </c>
    </row>
    <row r="1445" spans="1:8" x14ac:dyDescent="0.35">
      <c r="A1445" t="s">
        <v>381</v>
      </c>
      <c r="B1445" t="s">
        <v>240</v>
      </c>
      <c r="C1445" t="s">
        <v>281</v>
      </c>
      <c r="D1445" t="s">
        <v>7955</v>
      </c>
      <c r="E1445" t="s">
        <v>690</v>
      </c>
      <c r="F1445" t="s">
        <v>7448</v>
      </c>
      <c r="G1445" t="s">
        <v>7449</v>
      </c>
      <c r="H1445">
        <v>50000</v>
      </c>
    </row>
    <row r="1446" spans="1:8" x14ac:dyDescent="0.35">
      <c r="A1446" t="s">
        <v>381</v>
      </c>
      <c r="B1446" t="s">
        <v>240</v>
      </c>
      <c r="C1446" t="s">
        <v>285</v>
      </c>
      <c r="D1446" t="s">
        <v>7956</v>
      </c>
      <c r="E1446" t="s">
        <v>691</v>
      </c>
      <c r="F1446" t="s">
        <v>7435</v>
      </c>
      <c r="G1446" t="s">
        <v>7142</v>
      </c>
      <c r="H1446">
        <v>23300</v>
      </c>
    </row>
    <row r="1447" spans="1:8" x14ac:dyDescent="0.35">
      <c r="A1447" t="s">
        <v>381</v>
      </c>
      <c r="B1447" t="s">
        <v>240</v>
      </c>
      <c r="C1447" t="s">
        <v>285</v>
      </c>
      <c r="D1447" t="s">
        <v>7956</v>
      </c>
      <c r="E1447" t="s">
        <v>691</v>
      </c>
      <c r="F1447" t="s">
        <v>7436</v>
      </c>
      <c r="G1447" t="s">
        <v>7437</v>
      </c>
      <c r="H1447">
        <v>133100</v>
      </c>
    </row>
    <row r="1448" spans="1:8" x14ac:dyDescent="0.35">
      <c r="A1448" t="s">
        <v>381</v>
      </c>
      <c r="B1448" t="s">
        <v>240</v>
      </c>
      <c r="C1448" t="s">
        <v>285</v>
      </c>
      <c r="D1448" t="s">
        <v>7956</v>
      </c>
      <c r="E1448" t="s">
        <v>691</v>
      </c>
      <c r="F1448" t="s">
        <v>7438</v>
      </c>
      <c r="G1448" t="s">
        <v>7439</v>
      </c>
      <c r="H1448">
        <v>38000</v>
      </c>
    </row>
    <row r="1449" spans="1:8" x14ac:dyDescent="0.35">
      <c r="A1449" t="s">
        <v>381</v>
      </c>
      <c r="B1449" t="s">
        <v>240</v>
      </c>
      <c r="C1449" t="s">
        <v>285</v>
      </c>
      <c r="D1449" t="s">
        <v>7956</v>
      </c>
      <c r="E1449" t="s">
        <v>691</v>
      </c>
      <c r="F1449" t="s">
        <v>7448</v>
      </c>
      <c r="G1449" t="s">
        <v>7449</v>
      </c>
      <c r="H1449">
        <v>0</v>
      </c>
    </row>
    <row r="1450" spans="1:8" x14ac:dyDescent="0.35">
      <c r="A1450" t="s">
        <v>381</v>
      </c>
      <c r="B1450" t="s">
        <v>240</v>
      </c>
      <c r="C1450" t="s">
        <v>285</v>
      </c>
      <c r="D1450" t="s">
        <v>7956</v>
      </c>
      <c r="E1450" t="s">
        <v>691</v>
      </c>
      <c r="F1450" t="s">
        <v>7442</v>
      </c>
      <c r="G1450" t="s">
        <v>7443</v>
      </c>
      <c r="H1450">
        <v>1000</v>
      </c>
    </row>
    <row r="1451" spans="1:8" x14ac:dyDescent="0.35">
      <c r="A1451" t="s">
        <v>381</v>
      </c>
      <c r="B1451" t="s">
        <v>240</v>
      </c>
      <c r="C1451" t="s">
        <v>323</v>
      </c>
      <c r="D1451" t="s">
        <v>7957</v>
      </c>
      <c r="E1451" t="s">
        <v>490</v>
      </c>
      <c r="F1451" t="s">
        <v>7435</v>
      </c>
      <c r="G1451" t="s">
        <v>7142</v>
      </c>
      <c r="H1451">
        <v>0</v>
      </c>
    </row>
    <row r="1452" spans="1:8" x14ac:dyDescent="0.35">
      <c r="A1452" t="s">
        <v>381</v>
      </c>
      <c r="B1452" t="s">
        <v>240</v>
      </c>
      <c r="C1452" t="s">
        <v>323</v>
      </c>
      <c r="D1452" t="s">
        <v>7957</v>
      </c>
      <c r="E1452" t="s">
        <v>490</v>
      </c>
      <c r="F1452" t="s">
        <v>7436</v>
      </c>
      <c r="G1452" t="s">
        <v>7437</v>
      </c>
      <c r="H1452">
        <v>586276</v>
      </c>
    </row>
    <row r="1453" spans="1:8" x14ac:dyDescent="0.35">
      <c r="A1453" t="s">
        <v>381</v>
      </c>
      <c r="B1453" t="s">
        <v>240</v>
      </c>
      <c r="C1453" t="s">
        <v>323</v>
      </c>
      <c r="D1453" t="s">
        <v>7957</v>
      </c>
      <c r="E1453" t="s">
        <v>490</v>
      </c>
      <c r="F1453" t="s">
        <v>7442</v>
      </c>
      <c r="G1453" t="s">
        <v>7443</v>
      </c>
      <c r="H1453">
        <v>1734</v>
      </c>
    </row>
    <row r="1454" spans="1:8" x14ac:dyDescent="0.35">
      <c r="A1454" t="s">
        <v>381</v>
      </c>
      <c r="B1454" t="s">
        <v>240</v>
      </c>
      <c r="C1454" t="s">
        <v>323</v>
      </c>
      <c r="D1454" t="s">
        <v>7957</v>
      </c>
      <c r="E1454" t="s">
        <v>490</v>
      </c>
      <c r="F1454" t="s">
        <v>7494</v>
      </c>
      <c r="G1454" t="s">
        <v>7495</v>
      </c>
      <c r="H1454">
        <v>2249200</v>
      </c>
    </row>
    <row r="1455" spans="1:8" x14ac:dyDescent="0.35">
      <c r="A1455" t="s">
        <v>381</v>
      </c>
      <c r="B1455" t="s">
        <v>240</v>
      </c>
      <c r="C1455" t="s">
        <v>323</v>
      </c>
      <c r="D1455" t="s">
        <v>7957</v>
      </c>
      <c r="E1455" t="s">
        <v>490</v>
      </c>
      <c r="F1455" t="s">
        <v>7496</v>
      </c>
      <c r="G1455" t="s">
        <v>7497</v>
      </c>
      <c r="H1455">
        <v>393690</v>
      </c>
    </row>
    <row r="1456" spans="1:8" x14ac:dyDescent="0.35">
      <c r="A1456" t="s">
        <v>381</v>
      </c>
      <c r="B1456" t="s">
        <v>240</v>
      </c>
      <c r="C1456" t="s">
        <v>326</v>
      </c>
      <c r="D1456" t="s">
        <v>7958</v>
      </c>
      <c r="E1456" t="s">
        <v>692</v>
      </c>
      <c r="F1456" t="s">
        <v>7435</v>
      </c>
      <c r="G1456" t="s">
        <v>7142</v>
      </c>
      <c r="H1456">
        <v>140698</v>
      </c>
    </row>
    <row r="1457" spans="1:8" x14ac:dyDescent="0.35">
      <c r="A1457" t="s">
        <v>381</v>
      </c>
      <c r="B1457" t="s">
        <v>240</v>
      </c>
      <c r="C1457" t="s">
        <v>326</v>
      </c>
      <c r="D1457" t="s">
        <v>7958</v>
      </c>
      <c r="E1457" t="s">
        <v>692</v>
      </c>
      <c r="F1457" t="s">
        <v>7436</v>
      </c>
      <c r="G1457" t="s">
        <v>7437</v>
      </c>
      <c r="H1457">
        <v>793004</v>
      </c>
    </row>
    <row r="1458" spans="1:8" x14ac:dyDescent="0.35">
      <c r="A1458" t="s">
        <v>381</v>
      </c>
      <c r="B1458" t="s">
        <v>240</v>
      </c>
      <c r="C1458" t="s">
        <v>326</v>
      </c>
      <c r="D1458" t="s">
        <v>7958</v>
      </c>
      <c r="E1458" t="s">
        <v>692</v>
      </c>
      <c r="F1458" t="s">
        <v>7494</v>
      </c>
      <c r="G1458" t="s">
        <v>7495</v>
      </c>
      <c r="H1458">
        <v>2819780</v>
      </c>
    </row>
    <row r="1459" spans="1:8" x14ac:dyDescent="0.35">
      <c r="A1459" t="s">
        <v>381</v>
      </c>
      <c r="B1459" t="s">
        <v>240</v>
      </c>
      <c r="C1459" t="s">
        <v>326</v>
      </c>
      <c r="D1459" t="s">
        <v>7958</v>
      </c>
      <c r="E1459" t="s">
        <v>692</v>
      </c>
      <c r="F1459" t="s">
        <v>7496</v>
      </c>
      <c r="G1459" t="s">
        <v>7497</v>
      </c>
      <c r="H1459">
        <v>2721260</v>
      </c>
    </row>
    <row r="1460" spans="1:8" x14ac:dyDescent="0.35">
      <c r="A1460" t="s">
        <v>381</v>
      </c>
      <c r="B1460" t="s">
        <v>240</v>
      </c>
      <c r="C1460" t="s">
        <v>330</v>
      </c>
      <c r="D1460" t="s">
        <v>7959</v>
      </c>
      <c r="E1460" t="s">
        <v>455</v>
      </c>
      <c r="F1460" t="s">
        <v>7435</v>
      </c>
      <c r="G1460" t="s">
        <v>7142</v>
      </c>
      <c r="H1460">
        <v>5000</v>
      </c>
    </row>
    <row r="1461" spans="1:8" x14ac:dyDescent="0.35">
      <c r="A1461" t="s">
        <v>381</v>
      </c>
      <c r="B1461" t="s">
        <v>240</v>
      </c>
      <c r="C1461" t="s">
        <v>330</v>
      </c>
      <c r="D1461" t="s">
        <v>7959</v>
      </c>
      <c r="E1461" t="s">
        <v>455</v>
      </c>
      <c r="F1461" t="s">
        <v>7436</v>
      </c>
      <c r="G1461" t="s">
        <v>7437</v>
      </c>
      <c r="H1461">
        <v>129475</v>
      </c>
    </row>
    <row r="1462" spans="1:8" x14ac:dyDescent="0.35">
      <c r="A1462" t="s">
        <v>381</v>
      </c>
      <c r="B1462" t="s">
        <v>240</v>
      </c>
      <c r="C1462" t="s">
        <v>330</v>
      </c>
      <c r="D1462" t="s">
        <v>7959</v>
      </c>
      <c r="E1462" t="s">
        <v>455</v>
      </c>
      <c r="F1462" t="s">
        <v>7438</v>
      </c>
      <c r="G1462" t="s">
        <v>7439</v>
      </c>
      <c r="H1462">
        <v>21500</v>
      </c>
    </row>
    <row r="1463" spans="1:8" x14ac:dyDescent="0.35">
      <c r="A1463" t="s">
        <v>381</v>
      </c>
      <c r="B1463" t="s">
        <v>240</v>
      </c>
      <c r="C1463" t="s">
        <v>330</v>
      </c>
      <c r="D1463" t="s">
        <v>7959</v>
      </c>
      <c r="E1463" t="s">
        <v>455</v>
      </c>
      <c r="F1463" t="s">
        <v>7448</v>
      </c>
      <c r="G1463" t="s">
        <v>7449</v>
      </c>
      <c r="H1463">
        <v>100000</v>
      </c>
    </row>
    <row r="1464" spans="1:8" x14ac:dyDescent="0.35">
      <c r="A1464" t="s">
        <v>381</v>
      </c>
      <c r="B1464" t="s">
        <v>240</v>
      </c>
      <c r="C1464" t="s">
        <v>335</v>
      </c>
      <c r="D1464" t="s">
        <v>7960</v>
      </c>
      <c r="E1464" t="s">
        <v>125</v>
      </c>
      <c r="F1464" t="s">
        <v>7435</v>
      </c>
      <c r="G1464" t="s">
        <v>7142</v>
      </c>
      <c r="H1464">
        <v>60000</v>
      </c>
    </row>
    <row r="1465" spans="1:8" x14ac:dyDescent="0.35">
      <c r="A1465" t="s">
        <v>381</v>
      </c>
      <c r="B1465" t="s">
        <v>240</v>
      </c>
      <c r="C1465" t="s">
        <v>335</v>
      </c>
      <c r="D1465" t="s">
        <v>7960</v>
      </c>
      <c r="E1465" t="s">
        <v>125</v>
      </c>
      <c r="F1465" t="s">
        <v>7436</v>
      </c>
      <c r="G1465" t="s">
        <v>7437</v>
      </c>
      <c r="H1465">
        <v>237320</v>
      </c>
    </row>
    <row r="1466" spans="1:8" x14ac:dyDescent="0.35">
      <c r="A1466" t="s">
        <v>381</v>
      </c>
      <c r="B1466" t="s">
        <v>240</v>
      </c>
      <c r="C1466" t="s">
        <v>335</v>
      </c>
      <c r="D1466" t="s">
        <v>7960</v>
      </c>
      <c r="E1466" t="s">
        <v>125</v>
      </c>
      <c r="F1466" t="s">
        <v>7518</v>
      </c>
      <c r="G1466" t="s">
        <v>7366</v>
      </c>
      <c r="H1466">
        <v>127900</v>
      </c>
    </row>
    <row r="1467" spans="1:8" x14ac:dyDescent="0.35">
      <c r="A1467" t="s">
        <v>381</v>
      </c>
      <c r="B1467" t="s">
        <v>240</v>
      </c>
      <c r="C1467" t="s">
        <v>335</v>
      </c>
      <c r="D1467" t="s">
        <v>7960</v>
      </c>
      <c r="E1467" t="s">
        <v>125</v>
      </c>
      <c r="F1467" t="s">
        <v>7680</v>
      </c>
      <c r="G1467" t="s">
        <v>7356</v>
      </c>
      <c r="H1467">
        <v>11000</v>
      </c>
    </row>
    <row r="1468" spans="1:8" x14ac:dyDescent="0.35">
      <c r="A1468" t="s">
        <v>381</v>
      </c>
      <c r="B1468" t="s">
        <v>240</v>
      </c>
      <c r="C1468" t="s">
        <v>335</v>
      </c>
      <c r="D1468" t="s">
        <v>7960</v>
      </c>
      <c r="E1468" t="s">
        <v>125</v>
      </c>
      <c r="F1468" t="s">
        <v>7448</v>
      </c>
      <c r="G1468" t="s">
        <v>7449</v>
      </c>
      <c r="H1468">
        <v>110000</v>
      </c>
    </row>
    <row r="1469" spans="1:8" x14ac:dyDescent="0.35">
      <c r="A1469" t="s">
        <v>381</v>
      </c>
      <c r="B1469" t="s">
        <v>240</v>
      </c>
      <c r="C1469" t="s">
        <v>335</v>
      </c>
      <c r="D1469" t="s">
        <v>7960</v>
      </c>
      <c r="E1469" t="s">
        <v>125</v>
      </c>
      <c r="F1469" t="s">
        <v>7442</v>
      </c>
      <c r="G1469" t="s">
        <v>7443</v>
      </c>
      <c r="H1469">
        <v>7400</v>
      </c>
    </row>
    <row r="1470" spans="1:8" x14ac:dyDescent="0.35">
      <c r="A1470" t="s">
        <v>381</v>
      </c>
      <c r="B1470" t="s">
        <v>240</v>
      </c>
      <c r="C1470" t="s">
        <v>339</v>
      </c>
      <c r="D1470" t="s">
        <v>7961</v>
      </c>
      <c r="E1470" t="s">
        <v>351</v>
      </c>
      <c r="F1470" t="s">
        <v>7435</v>
      </c>
      <c r="G1470" t="s">
        <v>7142</v>
      </c>
      <c r="H1470">
        <v>100000</v>
      </c>
    </row>
    <row r="1471" spans="1:8" x14ac:dyDescent="0.35">
      <c r="A1471" t="s">
        <v>381</v>
      </c>
      <c r="B1471" t="s">
        <v>240</v>
      </c>
      <c r="C1471" t="s">
        <v>339</v>
      </c>
      <c r="D1471" t="s">
        <v>7961</v>
      </c>
      <c r="E1471" t="s">
        <v>351</v>
      </c>
      <c r="F1471" t="s">
        <v>7436</v>
      </c>
      <c r="G1471" t="s">
        <v>7437</v>
      </c>
      <c r="H1471">
        <v>87987</v>
      </c>
    </row>
    <row r="1472" spans="1:8" x14ac:dyDescent="0.35">
      <c r="A1472" t="s">
        <v>381</v>
      </c>
      <c r="B1472" t="s">
        <v>240</v>
      </c>
      <c r="C1472" t="s">
        <v>339</v>
      </c>
      <c r="D1472" t="s">
        <v>7961</v>
      </c>
      <c r="E1472" t="s">
        <v>351</v>
      </c>
      <c r="F1472" t="s">
        <v>7442</v>
      </c>
      <c r="G1472" t="s">
        <v>7443</v>
      </c>
      <c r="H1472">
        <v>113000</v>
      </c>
    </row>
    <row r="1473" spans="1:8" x14ac:dyDescent="0.35">
      <c r="A1473" t="s">
        <v>384</v>
      </c>
      <c r="B1473" t="s">
        <v>240</v>
      </c>
      <c r="C1473" t="s">
        <v>241</v>
      </c>
      <c r="D1473" t="s">
        <v>7962</v>
      </c>
      <c r="E1473" t="s">
        <v>693</v>
      </c>
      <c r="F1473" t="s">
        <v>7435</v>
      </c>
      <c r="G1473" t="s">
        <v>7142</v>
      </c>
      <c r="H1473">
        <v>30000</v>
      </c>
    </row>
    <row r="1474" spans="1:8" x14ac:dyDescent="0.35">
      <c r="A1474" t="s">
        <v>384</v>
      </c>
      <c r="B1474" t="s">
        <v>240</v>
      </c>
      <c r="C1474" t="s">
        <v>241</v>
      </c>
      <c r="D1474" t="s">
        <v>7962</v>
      </c>
      <c r="E1474" t="s">
        <v>693</v>
      </c>
      <c r="F1474" t="s">
        <v>7436</v>
      </c>
      <c r="G1474" t="s">
        <v>7437</v>
      </c>
      <c r="H1474">
        <v>72800</v>
      </c>
    </row>
    <row r="1475" spans="1:8" x14ac:dyDescent="0.35">
      <c r="A1475" t="s">
        <v>384</v>
      </c>
      <c r="B1475" t="s">
        <v>240</v>
      </c>
      <c r="C1475" t="s">
        <v>241</v>
      </c>
      <c r="D1475" t="s">
        <v>7962</v>
      </c>
      <c r="E1475" t="s">
        <v>693</v>
      </c>
      <c r="F1475" t="s">
        <v>7438</v>
      </c>
      <c r="G1475" t="s">
        <v>7439</v>
      </c>
      <c r="H1475">
        <v>20000</v>
      </c>
    </row>
    <row r="1476" spans="1:8" x14ac:dyDescent="0.35">
      <c r="A1476" t="s">
        <v>384</v>
      </c>
      <c r="B1476" t="s">
        <v>240</v>
      </c>
      <c r="C1476" t="s">
        <v>241</v>
      </c>
      <c r="D1476" t="s">
        <v>7962</v>
      </c>
      <c r="E1476" t="s">
        <v>693</v>
      </c>
      <c r="F1476" t="s">
        <v>7448</v>
      </c>
      <c r="G1476" t="s">
        <v>7449</v>
      </c>
      <c r="H1476">
        <v>100000</v>
      </c>
    </row>
    <row r="1477" spans="1:8" x14ac:dyDescent="0.35">
      <c r="A1477" t="s">
        <v>384</v>
      </c>
      <c r="B1477" t="s">
        <v>240</v>
      </c>
      <c r="C1477" t="s">
        <v>245</v>
      </c>
      <c r="D1477" t="s">
        <v>7963</v>
      </c>
      <c r="E1477" t="s">
        <v>354</v>
      </c>
      <c r="F1477" t="s">
        <v>7435</v>
      </c>
      <c r="G1477" t="s">
        <v>7142</v>
      </c>
      <c r="H1477">
        <v>0</v>
      </c>
    </row>
    <row r="1478" spans="1:8" x14ac:dyDescent="0.35">
      <c r="A1478" t="s">
        <v>384</v>
      </c>
      <c r="B1478" t="s">
        <v>240</v>
      </c>
      <c r="C1478" t="s">
        <v>245</v>
      </c>
      <c r="D1478" t="s">
        <v>7963</v>
      </c>
      <c r="E1478" t="s">
        <v>354</v>
      </c>
      <c r="F1478" t="s">
        <v>7436</v>
      </c>
      <c r="G1478" t="s">
        <v>7437</v>
      </c>
      <c r="H1478">
        <v>191250</v>
      </c>
    </row>
    <row r="1479" spans="1:8" x14ac:dyDescent="0.35">
      <c r="A1479" t="s">
        <v>384</v>
      </c>
      <c r="B1479" t="s">
        <v>240</v>
      </c>
      <c r="C1479" t="s">
        <v>245</v>
      </c>
      <c r="D1479" t="s">
        <v>7963</v>
      </c>
      <c r="E1479" t="s">
        <v>354</v>
      </c>
      <c r="F1479" t="s">
        <v>7438</v>
      </c>
      <c r="G1479" t="s">
        <v>7439</v>
      </c>
      <c r="H1479">
        <v>85000</v>
      </c>
    </row>
    <row r="1480" spans="1:8" x14ac:dyDescent="0.35">
      <c r="A1480" t="s">
        <v>384</v>
      </c>
      <c r="B1480" t="s">
        <v>240</v>
      </c>
      <c r="C1480" t="s">
        <v>245</v>
      </c>
      <c r="D1480" t="s">
        <v>7963</v>
      </c>
      <c r="E1480" t="s">
        <v>354</v>
      </c>
      <c r="F1480" t="s">
        <v>7448</v>
      </c>
      <c r="G1480" t="s">
        <v>7449</v>
      </c>
      <c r="H1480">
        <v>195355</v>
      </c>
    </row>
    <row r="1481" spans="1:8" x14ac:dyDescent="0.35">
      <c r="A1481" t="s">
        <v>384</v>
      </c>
      <c r="B1481" t="s">
        <v>240</v>
      </c>
      <c r="C1481" t="s">
        <v>249</v>
      </c>
      <c r="D1481" t="s">
        <v>7964</v>
      </c>
      <c r="E1481" t="s">
        <v>694</v>
      </c>
      <c r="F1481" t="s">
        <v>7435</v>
      </c>
      <c r="G1481" t="s">
        <v>7142</v>
      </c>
      <c r="H1481">
        <v>6000</v>
      </c>
    </row>
    <row r="1482" spans="1:8" x14ac:dyDescent="0.35">
      <c r="A1482" t="s">
        <v>384</v>
      </c>
      <c r="B1482" t="s">
        <v>240</v>
      </c>
      <c r="C1482" t="s">
        <v>249</v>
      </c>
      <c r="D1482" t="s">
        <v>7964</v>
      </c>
      <c r="E1482" t="s">
        <v>694</v>
      </c>
      <c r="F1482" t="s">
        <v>7436</v>
      </c>
      <c r="G1482" t="s">
        <v>7437</v>
      </c>
      <c r="H1482">
        <v>192503</v>
      </c>
    </row>
    <row r="1483" spans="1:8" x14ac:dyDescent="0.35">
      <c r="A1483" t="s">
        <v>384</v>
      </c>
      <c r="B1483" t="s">
        <v>240</v>
      </c>
      <c r="C1483" t="s">
        <v>249</v>
      </c>
      <c r="D1483" t="s">
        <v>7964</v>
      </c>
      <c r="E1483" t="s">
        <v>694</v>
      </c>
      <c r="F1483" t="s">
        <v>7438</v>
      </c>
      <c r="G1483" t="s">
        <v>7439</v>
      </c>
      <c r="H1483">
        <v>72000</v>
      </c>
    </row>
    <row r="1484" spans="1:8" x14ac:dyDescent="0.35">
      <c r="A1484" t="s">
        <v>384</v>
      </c>
      <c r="B1484" t="s">
        <v>240</v>
      </c>
      <c r="C1484" t="s">
        <v>249</v>
      </c>
      <c r="D1484" t="s">
        <v>7964</v>
      </c>
      <c r="E1484" t="s">
        <v>694</v>
      </c>
      <c r="F1484" t="s">
        <v>7448</v>
      </c>
      <c r="G1484" t="s">
        <v>7449</v>
      </c>
      <c r="H1484">
        <v>440000</v>
      </c>
    </row>
    <row r="1485" spans="1:8" x14ac:dyDescent="0.35">
      <c r="A1485" t="s">
        <v>384</v>
      </c>
      <c r="B1485" t="s">
        <v>240</v>
      </c>
      <c r="C1485" t="s">
        <v>253</v>
      </c>
      <c r="D1485" t="s">
        <v>7965</v>
      </c>
      <c r="E1485" t="s">
        <v>695</v>
      </c>
      <c r="F1485" t="s">
        <v>7435</v>
      </c>
      <c r="G1485" t="s">
        <v>7142</v>
      </c>
      <c r="H1485">
        <v>10000</v>
      </c>
    </row>
    <row r="1486" spans="1:8" x14ac:dyDescent="0.35">
      <c r="A1486" t="s">
        <v>384</v>
      </c>
      <c r="B1486" t="s">
        <v>240</v>
      </c>
      <c r="C1486" t="s">
        <v>253</v>
      </c>
      <c r="D1486" t="s">
        <v>7965</v>
      </c>
      <c r="E1486" t="s">
        <v>695</v>
      </c>
      <c r="F1486" t="s">
        <v>7436</v>
      </c>
      <c r="G1486" t="s">
        <v>7437</v>
      </c>
      <c r="H1486">
        <v>71717</v>
      </c>
    </row>
    <row r="1487" spans="1:8" x14ac:dyDescent="0.35">
      <c r="A1487" t="s">
        <v>384</v>
      </c>
      <c r="B1487" t="s">
        <v>240</v>
      </c>
      <c r="C1487" t="s">
        <v>253</v>
      </c>
      <c r="D1487" t="s">
        <v>7965</v>
      </c>
      <c r="E1487" t="s">
        <v>695</v>
      </c>
      <c r="F1487" t="s">
        <v>7438</v>
      </c>
      <c r="G1487" t="s">
        <v>7439</v>
      </c>
      <c r="H1487">
        <v>30000</v>
      </c>
    </row>
    <row r="1488" spans="1:8" x14ac:dyDescent="0.35">
      <c r="A1488" t="s">
        <v>384</v>
      </c>
      <c r="B1488" t="s">
        <v>240</v>
      </c>
      <c r="C1488" t="s">
        <v>253</v>
      </c>
      <c r="D1488" t="s">
        <v>7965</v>
      </c>
      <c r="E1488" t="s">
        <v>695</v>
      </c>
      <c r="F1488" t="s">
        <v>7448</v>
      </c>
      <c r="G1488" t="s">
        <v>7449</v>
      </c>
      <c r="H1488">
        <v>450000</v>
      </c>
    </row>
    <row r="1489" spans="1:8" x14ac:dyDescent="0.35">
      <c r="A1489" t="s">
        <v>384</v>
      </c>
      <c r="B1489" t="s">
        <v>240</v>
      </c>
      <c r="C1489" t="s">
        <v>257</v>
      </c>
      <c r="D1489" t="s">
        <v>7966</v>
      </c>
      <c r="E1489" t="s">
        <v>696</v>
      </c>
      <c r="F1489" t="s">
        <v>7435</v>
      </c>
      <c r="G1489" t="s">
        <v>7142</v>
      </c>
      <c r="H1489">
        <v>2290</v>
      </c>
    </row>
    <row r="1490" spans="1:8" x14ac:dyDescent="0.35">
      <c r="A1490" t="s">
        <v>384</v>
      </c>
      <c r="B1490" t="s">
        <v>240</v>
      </c>
      <c r="C1490" t="s">
        <v>257</v>
      </c>
      <c r="D1490" t="s">
        <v>7966</v>
      </c>
      <c r="E1490" t="s">
        <v>696</v>
      </c>
      <c r="F1490" t="s">
        <v>7436</v>
      </c>
      <c r="G1490" t="s">
        <v>7437</v>
      </c>
      <c r="H1490">
        <v>43995</v>
      </c>
    </row>
    <row r="1491" spans="1:8" x14ac:dyDescent="0.35">
      <c r="A1491" t="s">
        <v>384</v>
      </c>
      <c r="B1491" t="s">
        <v>240</v>
      </c>
      <c r="C1491" t="s">
        <v>257</v>
      </c>
      <c r="D1491" t="s">
        <v>7966</v>
      </c>
      <c r="E1491" t="s">
        <v>696</v>
      </c>
      <c r="F1491" t="s">
        <v>7438</v>
      </c>
      <c r="G1491" t="s">
        <v>7439</v>
      </c>
      <c r="H1491">
        <v>29000</v>
      </c>
    </row>
    <row r="1492" spans="1:8" x14ac:dyDescent="0.35">
      <c r="A1492" t="s">
        <v>384</v>
      </c>
      <c r="B1492" t="s">
        <v>240</v>
      </c>
      <c r="C1492" t="s">
        <v>261</v>
      </c>
      <c r="D1492" t="s">
        <v>7967</v>
      </c>
      <c r="E1492" t="s">
        <v>527</v>
      </c>
      <c r="F1492" t="s">
        <v>7435</v>
      </c>
      <c r="G1492" t="s">
        <v>7142</v>
      </c>
      <c r="H1492">
        <v>15000</v>
      </c>
    </row>
    <row r="1493" spans="1:8" x14ac:dyDescent="0.35">
      <c r="A1493" t="s">
        <v>384</v>
      </c>
      <c r="B1493" t="s">
        <v>240</v>
      </c>
      <c r="C1493" t="s">
        <v>261</v>
      </c>
      <c r="D1493" t="s">
        <v>7967</v>
      </c>
      <c r="E1493" t="s">
        <v>527</v>
      </c>
      <c r="F1493" t="s">
        <v>7436</v>
      </c>
      <c r="G1493" t="s">
        <v>7437</v>
      </c>
      <c r="H1493">
        <v>185000</v>
      </c>
    </row>
    <row r="1494" spans="1:8" x14ac:dyDescent="0.35">
      <c r="A1494" t="s">
        <v>384</v>
      </c>
      <c r="B1494" t="s">
        <v>240</v>
      </c>
      <c r="C1494" t="s">
        <v>261</v>
      </c>
      <c r="D1494" t="s">
        <v>7967</v>
      </c>
      <c r="E1494" t="s">
        <v>527</v>
      </c>
      <c r="F1494" t="s">
        <v>7438</v>
      </c>
      <c r="G1494" t="s">
        <v>7439</v>
      </c>
      <c r="H1494">
        <v>163300</v>
      </c>
    </row>
    <row r="1495" spans="1:8" x14ac:dyDescent="0.35">
      <c r="A1495" t="s">
        <v>384</v>
      </c>
      <c r="B1495" t="s">
        <v>240</v>
      </c>
      <c r="C1495" t="s">
        <v>261</v>
      </c>
      <c r="D1495" t="s">
        <v>7967</v>
      </c>
      <c r="E1495" t="s">
        <v>527</v>
      </c>
      <c r="F1495" t="s">
        <v>7448</v>
      </c>
      <c r="G1495" t="s">
        <v>7449</v>
      </c>
      <c r="H1495">
        <v>116000</v>
      </c>
    </row>
    <row r="1496" spans="1:8" x14ac:dyDescent="0.35">
      <c r="A1496" t="s">
        <v>384</v>
      </c>
      <c r="B1496" t="s">
        <v>240</v>
      </c>
      <c r="C1496" t="s">
        <v>261</v>
      </c>
      <c r="D1496" t="s">
        <v>7967</v>
      </c>
      <c r="E1496" t="s">
        <v>527</v>
      </c>
      <c r="F1496" t="s">
        <v>7442</v>
      </c>
      <c r="G1496" t="s">
        <v>7443</v>
      </c>
      <c r="H1496">
        <v>2500</v>
      </c>
    </row>
    <row r="1497" spans="1:8" x14ac:dyDescent="0.35">
      <c r="A1497" t="s">
        <v>384</v>
      </c>
      <c r="B1497" t="s">
        <v>240</v>
      </c>
      <c r="C1497" t="s">
        <v>265</v>
      </c>
      <c r="D1497" t="s">
        <v>7968</v>
      </c>
      <c r="E1497" t="s">
        <v>697</v>
      </c>
      <c r="F1497" t="s">
        <v>7436</v>
      </c>
      <c r="G1497" t="s">
        <v>7437</v>
      </c>
      <c r="H1497">
        <v>101350</v>
      </c>
    </row>
    <row r="1498" spans="1:8" x14ac:dyDescent="0.35">
      <c r="A1498" t="s">
        <v>384</v>
      </c>
      <c r="B1498" t="s">
        <v>240</v>
      </c>
      <c r="C1498" t="s">
        <v>265</v>
      </c>
      <c r="D1498" t="s">
        <v>7968</v>
      </c>
      <c r="E1498" t="s">
        <v>697</v>
      </c>
      <c r="F1498" t="s">
        <v>7438</v>
      </c>
      <c r="G1498" t="s">
        <v>7439</v>
      </c>
      <c r="H1498">
        <v>106050</v>
      </c>
    </row>
    <row r="1499" spans="1:8" x14ac:dyDescent="0.35">
      <c r="A1499" t="s">
        <v>384</v>
      </c>
      <c r="B1499" t="s">
        <v>240</v>
      </c>
      <c r="C1499" t="s">
        <v>265</v>
      </c>
      <c r="D1499" t="s">
        <v>7968</v>
      </c>
      <c r="E1499" t="s">
        <v>697</v>
      </c>
      <c r="F1499" t="s">
        <v>7448</v>
      </c>
      <c r="G1499" t="s">
        <v>7449</v>
      </c>
      <c r="H1499">
        <v>20000</v>
      </c>
    </row>
    <row r="1500" spans="1:8" x14ac:dyDescent="0.35">
      <c r="A1500" t="s">
        <v>384</v>
      </c>
      <c r="B1500" t="s">
        <v>240</v>
      </c>
      <c r="C1500" t="s">
        <v>265</v>
      </c>
      <c r="D1500" t="s">
        <v>7968</v>
      </c>
      <c r="E1500" t="s">
        <v>697</v>
      </c>
      <c r="F1500" t="s">
        <v>7442</v>
      </c>
      <c r="G1500" t="s">
        <v>7443</v>
      </c>
      <c r="H1500">
        <v>12600</v>
      </c>
    </row>
    <row r="1501" spans="1:8" x14ac:dyDescent="0.35">
      <c r="A1501" t="s">
        <v>384</v>
      </c>
      <c r="B1501" t="s">
        <v>240</v>
      </c>
      <c r="C1501" t="s">
        <v>269</v>
      </c>
      <c r="D1501" t="s">
        <v>7969</v>
      </c>
      <c r="E1501" t="s">
        <v>698</v>
      </c>
      <c r="F1501" t="s">
        <v>7435</v>
      </c>
      <c r="G1501" t="s">
        <v>7142</v>
      </c>
      <c r="H1501">
        <v>9000</v>
      </c>
    </row>
    <row r="1502" spans="1:8" x14ac:dyDescent="0.35">
      <c r="A1502" t="s">
        <v>384</v>
      </c>
      <c r="B1502" t="s">
        <v>240</v>
      </c>
      <c r="C1502" t="s">
        <v>269</v>
      </c>
      <c r="D1502" t="s">
        <v>7969</v>
      </c>
      <c r="E1502" t="s">
        <v>698</v>
      </c>
      <c r="F1502" t="s">
        <v>7436</v>
      </c>
      <c r="G1502" t="s">
        <v>7437</v>
      </c>
      <c r="H1502">
        <v>79500</v>
      </c>
    </row>
    <row r="1503" spans="1:8" x14ac:dyDescent="0.35">
      <c r="A1503" t="s">
        <v>384</v>
      </c>
      <c r="B1503" t="s">
        <v>240</v>
      </c>
      <c r="C1503" t="s">
        <v>269</v>
      </c>
      <c r="D1503" t="s">
        <v>7969</v>
      </c>
      <c r="E1503" t="s">
        <v>698</v>
      </c>
      <c r="F1503" t="s">
        <v>7438</v>
      </c>
      <c r="G1503" t="s">
        <v>7439</v>
      </c>
      <c r="H1503">
        <v>101500</v>
      </c>
    </row>
    <row r="1504" spans="1:8" x14ac:dyDescent="0.35">
      <c r="A1504" t="s">
        <v>384</v>
      </c>
      <c r="B1504" t="s">
        <v>240</v>
      </c>
      <c r="C1504" t="s">
        <v>269</v>
      </c>
      <c r="D1504" t="s">
        <v>7969</v>
      </c>
      <c r="E1504" t="s">
        <v>698</v>
      </c>
      <c r="F1504" t="s">
        <v>7448</v>
      </c>
      <c r="G1504" t="s">
        <v>7449</v>
      </c>
      <c r="H1504">
        <v>35000</v>
      </c>
    </row>
    <row r="1505" spans="1:8" x14ac:dyDescent="0.35">
      <c r="A1505" t="s">
        <v>384</v>
      </c>
      <c r="B1505" t="s">
        <v>240</v>
      </c>
      <c r="C1505" t="s">
        <v>273</v>
      </c>
      <c r="D1505" t="s">
        <v>7970</v>
      </c>
      <c r="E1505" t="s">
        <v>699</v>
      </c>
      <c r="F1505" t="s">
        <v>7435</v>
      </c>
      <c r="G1505" t="s">
        <v>7142</v>
      </c>
      <c r="H1505">
        <v>15600</v>
      </c>
    </row>
    <row r="1506" spans="1:8" x14ac:dyDescent="0.35">
      <c r="A1506" t="s">
        <v>384</v>
      </c>
      <c r="B1506" t="s">
        <v>240</v>
      </c>
      <c r="C1506" t="s">
        <v>273</v>
      </c>
      <c r="D1506" t="s">
        <v>7970</v>
      </c>
      <c r="E1506" t="s">
        <v>699</v>
      </c>
      <c r="F1506" t="s">
        <v>7436</v>
      </c>
      <c r="G1506" t="s">
        <v>7437</v>
      </c>
      <c r="H1506">
        <v>431750</v>
      </c>
    </row>
    <row r="1507" spans="1:8" x14ac:dyDescent="0.35">
      <c r="A1507" t="s">
        <v>384</v>
      </c>
      <c r="B1507" t="s">
        <v>240</v>
      </c>
      <c r="C1507" t="s">
        <v>273</v>
      </c>
      <c r="D1507" t="s">
        <v>7970</v>
      </c>
      <c r="E1507" t="s">
        <v>699</v>
      </c>
      <c r="F1507" t="s">
        <v>7438</v>
      </c>
      <c r="G1507" t="s">
        <v>7439</v>
      </c>
      <c r="H1507">
        <v>92000</v>
      </c>
    </row>
    <row r="1508" spans="1:8" x14ac:dyDescent="0.35">
      <c r="A1508" t="s">
        <v>384</v>
      </c>
      <c r="B1508" t="s">
        <v>240</v>
      </c>
      <c r="C1508" t="s">
        <v>273</v>
      </c>
      <c r="D1508" t="s">
        <v>7970</v>
      </c>
      <c r="E1508" t="s">
        <v>699</v>
      </c>
      <c r="F1508" t="s">
        <v>7448</v>
      </c>
      <c r="G1508" t="s">
        <v>7449</v>
      </c>
      <c r="H1508">
        <v>75000</v>
      </c>
    </row>
    <row r="1509" spans="1:8" x14ac:dyDescent="0.35">
      <c r="A1509" t="s">
        <v>384</v>
      </c>
      <c r="B1509" t="s">
        <v>240</v>
      </c>
      <c r="C1509" t="s">
        <v>277</v>
      </c>
      <c r="D1509" t="s">
        <v>7971</v>
      </c>
      <c r="E1509" t="s">
        <v>340</v>
      </c>
      <c r="F1509" t="s">
        <v>7435</v>
      </c>
      <c r="G1509" t="s">
        <v>7142</v>
      </c>
      <c r="H1509">
        <v>0</v>
      </c>
    </row>
    <row r="1510" spans="1:8" x14ac:dyDescent="0.35">
      <c r="A1510" t="s">
        <v>384</v>
      </c>
      <c r="B1510" t="s">
        <v>240</v>
      </c>
      <c r="C1510" t="s">
        <v>277</v>
      </c>
      <c r="D1510" t="s">
        <v>7971</v>
      </c>
      <c r="E1510" t="s">
        <v>340</v>
      </c>
      <c r="F1510" t="s">
        <v>7436</v>
      </c>
      <c r="G1510" t="s">
        <v>7437</v>
      </c>
      <c r="H1510">
        <v>28545</v>
      </c>
    </row>
    <row r="1511" spans="1:8" x14ac:dyDescent="0.35">
      <c r="A1511" t="s">
        <v>384</v>
      </c>
      <c r="B1511" t="s">
        <v>240</v>
      </c>
      <c r="C1511" t="s">
        <v>277</v>
      </c>
      <c r="D1511" t="s">
        <v>7971</v>
      </c>
      <c r="E1511" t="s">
        <v>340</v>
      </c>
      <c r="F1511" t="s">
        <v>7438</v>
      </c>
      <c r="G1511" t="s">
        <v>7439</v>
      </c>
      <c r="H1511">
        <v>18000</v>
      </c>
    </row>
    <row r="1512" spans="1:8" x14ac:dyDescent="0.35">
      <c r="A1512" t="s">
        <v>384</v>
      </c>
      <c r="B1512" t="s">
        <v>240</v>
      </c>
      <c r="C1512" t="s">
        <v>277</v>
      </c>
      <c r="D1512" t="s">
        <v>7971</v>
      </c>
      <c r="E1512" t="s">
        <v>340</v>
      </c>
      <c r="F1512" t="s">
        <v>7448</v>
      </c>
      <c r="G1512" t="s">
        <v>7449</v>
      </c>
      <c r="H1512">
        <v>0</v>
      </c>
    </row>
    <row r="1513" spans="1:8" x14ac:dyDescent="0.35">
      <c r="A1513" t="s">
        <v>384</v>
      </c>
      <c r="B1513" t="s">
        <v>240</v>
      </c>
      <c r="C1513" t="s">
        <v>281</v>
      </c>
      <c r="D1513" t="s">
        <v>7972</v>
      </c>
      <c r="E1513" t="s">
        <v>455</v>
      </c>
      <c r="F1513" t="s">
        <v>7435</v>
      </c>
      <c r="G1513" t="s">
        <v>7142</v>
      </c>
      <c r="H1513">
        <v>6000</v>
      </c>
    </row>
    <row r="1514" spans="1:8" x14ac:dyDescent="0.35">
      <c r="A1514" t="s">
        <v>384</v>
      </c>
      <c r="B1514" t="s">
        <v>240</v>
      </c>
      <c r="C1514" t="s">
        <v>281</v>
      </c>
      <c r="D1514" t="s">
        <v>7972</v>
      </c>
      <c r="E1514" t="s">
        <v>455</v>
      </c>
      <c r="F1514" t="s">
        <v>7436</v>
      </c>
      <c r="G1514" t="s">
        <v>7437</v>
      </c>
      <c r="H1514">
        <v>122170</v>
      </c>
    </row>
    <row r="1515" spans="1:8" x14ac:dyDescent="0.35">
      <c r="A1515" t="s">
        <v>384</v>
      </c>
      <c r="B1515" t="s">
        <v>240</v>
      </c>
      <c r="C1515" t="s">
        <v>281</v>
      </c>
      <c r="D1515" t="s">
        <v>7972</v>
      </c>
      <c r="E1515" t="s">
        <v>455</v>
      </c>
      <c r="F1515" t="s">
        <v>7438</v>
      </c>
      <c r="G1515" t="s">
        <v>7439</v>
      </c>
      <c r="H1515">
        <v>80000</v>
      </c>
    </row>
    <row r="1516" spans="1:8" x14ac:dyDescent="0.35">
      <c r="A1516" t="s">
        <v>384</v>
      </c>
      <c r="B1516" t="s">
        <v>240</v>
      </c>
      <c r="C1516" t="s">
        <v>281</v>
      </c>
      <c r="D1516" t="s">
        <v>7972</v>
      </c>
      <c r="E1516" t="s">
        <v>455</v>
      </c>
      <c r="F1516" t="s">
        <v>7448</v>
      </c>
      <c r="G1516" t="s">
        <v>7449</v>
      </c>
      <c r="H1516">
        <v>220000</v>
      </c>
    </row>
    <row r="1517" spans="1:8" x14ac:dyDescent="0.35">
      <c r="A1517" t="s">
        <v>386</v>
      </c>
      <c r="B1517" t="s">
        <v>240</v>
      </c>
      <c r="C1517" t="s">
        <v>241</v>
      </c>
      <c r="D1517" t="s">
        <v>7973</v>
      </c>
      <c r="E1517" t="s">
        <v>700</v>
      </c>
      <c r="F1517" t="s">
        <v>7435</v>
      </c>
      <c r="G1517" t="s">
        <v>7142</v>
      </c>
      <c r="H1517">
        <v>1400000</v>
      </c>
    </row>
    <row r="1518" spans="1:8" x14ac:dyDescent="0.35">
      <c r="A1518" t="s">
        <v>386</v>
      </c>
      <c r="B1518" t="s">
        <v>240</v>
      </c>
      <c r="C1518" t="s">
        <v>241</v>
      </c>
      <c r="D1518" t="s">
        <v>7973</v>
      </c>
      <c r="E1518" t="s">
        <v>700</v>
      </c>
      <c r="F1518" t="s">
        <v>7436</v>
      </c>
      <c r="G1518" t="s">
        <v>7437</v>
      </c>
      <c r="H1518">
        <v>1640138</v>
      </c>
    </row>
    <row r="1519" spans="1:8" x14ac:dyDescent="0.35">
      <c r="A1519" t="s">
        <v>386</v>
      </c>
      <c r="B1519" t="s">
        <v>240</v>
      </c>
      <c r="C1519" t="s">
        <v>245</v>
      </c>
      <c r="D1519" t="s">
        <v>7974</v>
      </c>
      <c r="E1519" t="s">
        <v>294</v>
      </c>
      <c r="F1519" t="s">
        <v>7435</v>
      </c>
      <c r="G1519" t="s">
        <v>7142</v>
      </c>
      <c r="H1519">
        <v>100000</v>
      </c>
    </row>
    <row r="1520" spans="1:8" x14ac:dyDescent="0.35">
      <c r="A1520" t="s">
        <v>386</v>
      </c>
      <c r="B1520" t="s">
        <v>240</v>
      </c>
      <c r="C1520" t="s">
        <v>245</v>
      </c>
      <c r="D1520" t="s">
        <v>7974</v>
      </c>
      <c r="E1520" t="s">
        <v>294</v>
      </c>
      <c r="F1520" t="s">
        <v>7436</v>
      </c>
      <c r="G1520" t="s">
        <v>7437</v>
      </c>
      <c r="H1520">
        <v>664150</v>
      </c>
    </row>
    <row r="1521" spans="1:8" x14ac:dyDescent="0.35">
      <c r="A1521" t="s">
        <v>386</v>
      </c>
      <c r="B1521" t="s">
        <v>240</v>
      </c>
      <c r="C1521" t="s">
        <v>245</v>
      </c>
      <c r="D1521" t="s">
        <v>7974</v>
      </c>
      <c r="E1521" t="s">
        <v>294</v>
      </c>
      <c r="F1521" t="s">
        <v>7438</v>
      </c>
      <c r="G1521" t="s">
        <v>7439</v>
      </c>
      <c r="H1521">
        <v>252888</v>
      </c>
    </row>
    <row r="1522" spans="1:8" x14ac:dyDescent="0.35">
      <c r="A1522" t="s">
        <v>386</v>
      </c>
      <c r="B1522" t="s">
        <v>240</v>
      </c>
      <c r="C1522" t="s">
        <v>245</v>
      </c>
      <c r="D1522" t="s">
        <v>7974</v>
      </c>
      <c r="E1522" t="s">
        <v>294</v>
      </c>
      <c r="F1522" t="s">
        <v>7448</v>
      </c>
      <c r="G1522" t="s">
        <v>7449</v>
      </c>
      <c r="H1522">
        <v>180000</v>
      </c>
    </row>
    <row r="1523" spans="1:8" x14ac:dyDescent="0.35">
      <c r="A1523" t="s">
        <v>386</v>
      </c>
      <c r="B1523" t="s">
        <v>240</v>
      </c>
      <c r="C1523" t="s">
        <v>245</v>
      </c>
      <c r="D1523" t="s">
        <v>7974</v>
      </c>
      <c r="E1523" t="s">
        <v>294</v>
      </c>
      <c r="F1523" t="s">
        <v>7442</v>
      </c>
      <c r="G1523" t="s">
        <v>7443</v>
      </c>
      <c r="H1523">
        <v>68000</v>
      </c>
    </row>
    <row r="1524" spans="1:8" x14ac:dyDescent="0.35">
      <c r="A1524" t="s">
        <v>386</v>
      </c>
      <c r="B1524" t="s">
        <v>240</v>
      </c>
      <c r="C1524" t="s">
        <v>249</v>
      </c>
      <c r="D1524" t="s">
        <v>7975</v>
      </c>
      <c r="E1524" t="s">
        <v>391</v>
      </c>
      <c r="F1524" t="s">
        <v>7435</v>
      </c>
      <c r="G1524" t="s">
        <v>7142</v>
      </c>
      <c r="H1524">
        <v>73265</v>
      </c>
    </row>
    <row r="1525" spans="1:8" x14ac:dyDescent="0.35">
      <c r="A1525" t="s">
        <v>386</v>
      </c>
      <c r="B1525" t="s">
        <v>240</v>
      </c>
      <c r="C1525" t="s">
        <v>249</v>
      </c>
      <c r="D1525" t="s">
        <v>7975</v>
      </c>
      <c r="E1525" t="s">
        <v>391</v>
      </c>
      <c r="F1525" t="s">
        <v>7436</v>
      </c>
      <c r="G1525" t="s">
        <v>7437</v>
      </c>
      <c r="H1525">
        <v>127831</v>
      </c>
    </row>
    <row r="1526" spans="1:8" x14ac:dyDescent="0.35">
      <c r="A1526" t="s">
        <v>386</v>
      </c>
      <c r="B1526" t="s">
        <v>240</v>
      </c>
      <c r="C1526" t="s">
        <v>249</v>
      </c>
      <c r="D1526" t="s">
        <v>7975</v>
      </c>
      <c r="E1526" t="s">
        <v>391</v>
      </c>
      <c r="F1526" t="s">
        <v>7438</v>
      </c>
      <c r="G1526" t="s">
        <v>7439</v>
      </c>
      <c r="H1526">
        <v>435000</v>
      </c>
    </row>
    <row r="1527" spans="1:8" x14ac:dyDescent="0.35">
      <c r="A1527" t="s">
        <v>386</v>
      </c>
      <c r="B1527" t="s">
        <v>240</v>
      </c>
      <c r="C1527" t="s">
        <v>249</v>
      </c>
      <c r="D1527" t="s">
        <v>7975</v>
      </c>
      <c r="E1527" t="s">
        <v>391</v>
      </c>
      <c r="F1527" t="s">
        <v>7448</v>
      </c>
      <c r="G1527" t="s">
        <v>7449</v>
      </c>
      <c r="H1527">
        <v>325411</v>
      </c>
    </row>
    <row r="1528" spans="1:8" x14ac:dyDescent="0.35">
      <c r="A1528" t="s">
        <v>386</v>
      </c>
      <c r="B1528" t="s">
        <v>240</v>
      </c>
      <c r="C1528" t="s">
        <v>253</v>
      </c>
      <c r="D1528" t="s">
        <v>7976</v>
      </c>
      <c r="E1528" t="s">
        <v>701</v>
      </c>
      <c r="F1528" t="s">
        <v>7436</v>
      </c>
      <c r="G1528" t="s">
        <v>7437</v>
      </c>
      <c r="H1528">
        <v>62810</v>
      </c>
    </row>
    <row r="1529" spans="1:8" x14ac:dyDescent="0.35">
      <c r="A1529" t="s">
        <v>386</v>
      </c>
      <c r="B1529" t="s">
        <v>240</v>
      </c>
      <c r="C1529" t="s">
        <v>253</v>
      </c>
      <c r="D1529" t="s">
        <v>7976</v>
      </c>
      <c r="E1529" t="s">
        <v>701</v>
      </c>
      <c r="F1529" t="s">
        <v>7438</v>
      </c>
      <c r="G1529" t="s">
        <v>7439</v>
      </c>
      <c r="H1529">
        <v>131350</v>
      </c>
    </row>
    <row r="1530" spans="1:8" x14ac:dyDescent="0.35">
      <c r="A1530" t="s">
        <v>386</v>
      </c>
      <c r="B1530" t="s">
        <v>240</v>
      </c>
      <c r="C1530" t="s">
        <v>253</v>
      </c>
      <c r="D1530" t="s">
        <v>7976</v>
      </c>
      <c r="E1530" t="s">
        <v>701</v>
      </c>
      <c r="F1530" t="s">
        <v>7448</v>
      </c>
      <c r="G1530" t="s">
        <v>7449</v>
      </c>
      <c r="H1530">
        <v>70000</v>
      </c>
    </row>
    <row r="1531" spans="1:8" x14ac:dyDescent="0.35">
      <c r="A1531" t="s">
        <v>386</v>
      </c>
      <c r="B1531" t="s">
        <v>240</v>
      </c>
      <c r="C1531" t="s">
        <v>257</v>
      </c>
      <c r="D1531" t="s">
        <v>7977</v>
      </c>
      <c r="E1531" t="s">
        <v>667</v>
      </c>
      <c r="F1531" t="s">
        <v>7435</v>
      </c>
      <c r="G1531" t="s">
        <v>7142</v>
      </c>
      <c r="H1531">
        <v>10000</v>
      </c>
    </row>
    <row r="1532" spans="1:8" x14ac:dyDescent="0.35">
      <c r="A1532" t="s">
        <v>386</v>
      </c>
      <c r="B1532" t="s">
        <v>240</v>
      </c>
      <c r="C1532" t="s">
        <v>257</v>
      </c>
      <c r="D1532" t="s">
        <v>7977</v>
      </c>
      <c r="E1532" t="s">
        <v>667</v>
      </c>
      <c r="F1532" t="s">
        <v>7436</v>
      </c>
      <c r="G1532" t="s">
        <v>7437</v>
      </c>
      <c r="H1532">
        <v>244040</v>
      </c>
    </row>
    <row r="1533" spans="1:8" x14ac:dyDescent="0.35">
      <c r="A1533" t="s">
        <v>386</v>
      </c>
      <c r="B1533" t="s">
        <v>240</v>
      </c>
      <c r="C1533" t="s">
        <v>257</v>
      </c>
      <c r="D1533" t="s">
        <v>7977</v>
      </c>
      <c r="E1533" t="s">
        <v>667</v>
      </c>
      <c r="F1533" t="s">
        <v>7438</v>
      </c>
      <c r="G1533" t="s">
        <v>7439</v>
      </c>
      <c r="H1533">
        <v>250000</v>
      </c>
    </row>
    <row r="1534" spans="1:8" x14ac:dyDescent="0.35">
      <c r="A1534" t="s">
        <v>386</v>
      </c>
      <c r="B1534" t="s">
        <v>240</v>
      </c>
      <c r="C1534" t="s">
        <v>257</v>
      </c>
      <c r="D1534" t="s">
        <v>7977</v>
      </c>
      <c r="E1534" t="s">
        <v>667</v>
      </c>
      <c r="F1534" t="s">
        <v>7448</v>
      </c>
      <c r="G1534" t="s">
        <v>7449</v>
      </c>
      <c r="H1534">
        <v>50000</v>
      </c>
    </row>
    <row r="1535" spans="1:8" x14ac:dyDescent="0.35">
      <c r="A1535" t="s">
        <v>386</v>
      </c>
      <c r="B1535" t="s">
        <v>240</v>
      </c>
      <c r="C1535" t="s">
        <v>257</v>
      </c>
      <c r="D1535" t="s">
        <v>7977</v>
      </c>
      <c r="E1535" t="s">
        <v>667</v>
      </c>
      <c r="F1535" t="s">
        <v>7442</v>
      </c>
      <c r="G1535" t="s">
        <v>7443</v>
      </c>
      <c r="H1535">
        <v>25000</v>
      </c>
    </row>
    <row r="1536" spans="1:8" x14ac:dyDescent="0.35">
      <c r="A1536" t="s">
        <v>386</v>
      </c>
      <c r="B1536" t="s">
        <v>240</v>
      </c>
      <c r="C1536" t="s">
        <v>261</v>
      </c>
      <c r="D1536" t="s">
        <v>7978</v>
      </c>
      <c r="E1536" t="s">
        <v>702</v>
      </c>
      <c r="F1536" t="s">
        <v>7435</v>
      </c>
      <c r="G1536" t="s">
        <v>7142</v>
      </c>
      <c r="H1536">
        <v>0</v>
      </c>
    </row>
    <row r="1537" spans="1:8" x14ac:dyDescent="0.35">
      <c r="A1537" t="s">
        <v>386</v>
      </c>
      <c r="B1537" t="s">
        <v>240</v>
      </c>
      <c r="C1537" t="s">
        <v>261</v>
      </c>
      <c r="D1537" t="s">
        <v>7978</v>
      </c>
      <c r="E1537" t="s">
        <v>702</v>
      </c>
      <c r="F1537" t="s">
        <v>7436</v>
      </c>
      <c r="G1537" t="s">
        <v>7437</v>
      </c>
      <c r="H1537">
        <v>296129</v>
      </c>
    </row>
    <row r="1538" spans="1:8" x14ac:dyDescent="0.35">
      <c r="A1538" t="s">
        <v>386</v>
      </c>
      <c r="B1538" t="s">
        <v>240</v>
      </c>
      <c r="C1538" t="s">
        <v>261</v>
      </c>
      <c r="D1538" t="s">
        <v>7978</v>
      </c>
      <c r="E1538" t="s">
        <v>702</v>
      </c>
      <c r="F1538" t="s">
        <v>7979</v>
      </c>
      <c r="G1538" t="s">
        <v>7980</v>
      </c>
      <c r="H1538">
        <v>129072</v>
      </c>
    </row>
    <row r="1539" spans="1:8" x14ac:dyDescent="0.35">
      <c r="A1539" t="s">
        <v>386</v>
      </c>
      <c r="B1539" t="s">
        <v>240</v>
      </c>
      <c r="C1539" t="s">
        <v>261</v>
      </c>
      <c r="D1539" t="s">
        <v>7978</v>
      </c>
      <c r="E1539" t="s">
        <v>702</v>
      </c>
      <c r="F1539" t="s">
        <v>7438</v>
      </c>
      <c r="G1539" t="s">
        <v>7439</v>
      </c>
      <c r="H1539">
        <v>2270</v>
      </c>
    </row>
    <row r="1540" spans="1:8" x14ac:dyDescent="0.35">
      <c r="A1540" t="s">
        <v>386</v>
      </c>
      <c r="B1540" t="s">
        <v>240</v>
      </c>
      <c r="C1540" t="s">
        <v>261</v>
      </c>
      <c r="D1540" t="s">
        <v>7978</v>
      </c>
      <c r="E1540" t="s">
        <v>702</v>
      </c>
      <c r="F1540" t="s">
        <v>7442</v>
      </c>
      <c r="G1540" t="s">
        <v>7443</v>
      </c>
      <c r="H1540">
        <v>68270</v>
      </c>
    </row>
    <row r="1541" spans="1:8" x14ac:dyDescent="0.35">
      <c r="A1541" t="s">
        <v>386</v>
      </c>
      <c r="B1541" t="s">
        <v>240</v>
      </c>
      <c r="C1541" t="s">
        <v>265</v>
      </c>
      <c r="D1541" t="s">
        <v>7981</v>
      </c>
      <c r="E1541" t="s">
        <v>703</v>
      </c>
      <c r="F1541" t="s">
        <v>7436</v>
      </c>
      <c r="G1541" t="s">
        <v>7437</v>
      </c>
      <c r="H1541">
        <v>1106298</v>
      </c>
    </row>
    <row r="1542" spans="1:8" x14ac:dyDescent="0.35">
      <c r="A1542" t="s">
        <v>386</v>
      </c>
      <c r="B1542" t="s">
        <v>240</v>
      </c>
      <c r="C1542" t="s">
        <v>265</v>
      </c>
      <c r="D1542" t="s">
        <v>7981</v>
      </c>
      <c r="E1542" t="s">
        <v>703</v>
      </c>
      <c r="F1542" t="s">
        <v>7442</v>
      </c>
      <c r="G1542" t="s">
        <v>7443</v>
      </c>
      <c r="H1542">
        <v>2044806</v>
      </c>
    </row>
    <row r="1543" spans="1:8" x14ac:dyDescent="0.35">
      <c r="A1543" t="s">
        <v>386</v>
      </c>
      <c r="B1543" t="s">
        <v>240</v>
      </c>
      <c r="C1543" t="s">
        <v>265</v>
      </c>
      <c r="D1543" t="s">
        <v>7981</v>
      </c>
      <c r="E1543" t="s">
        <v>703</v>
      </c>
      <c r="F1543" t="s">
        <v>7462</v>
      </c>
      <c r="G1543" t="s">
        <v>7463</v>
      </c>
      <c r="H1543">
        <v>487000</v>
      </c>
    </row>
    <row r="1544" spans="1:8" x14ac:dyDescent="0.35">
      <c r="A1544" t="s">
        <v>386</v>
      </c>
      <c r="B1544" t="s">
        <v>240</v>
      </c>
      <c r="C1544" t="s">
        <v>269</v>
      </c>
      <c r="D1544" t="s">
        <v>7982</v>
      </c>
      <c r="E1544" t="s">
        <v>530</v>
      </c>
      <c r="F1544" t="s">
        <v>7435</v>
      </c>
      <c r="G1544" t="s">
        <v>7142</v>
      </c>
      <c r="H1544">
        <v>413087</v>
      </c>
    </row>
    <row r="1545" spans="1:8" x14ac:dyDescent="0.35">
      <c r="A1545" t="s">
        <v>386</v>
      </c>
      <c r="B1545" t="s">
        <v>240</v>
      </c>
      <c r="C1545" t="s">
        <v>269</v>
      </c>
      <c r="D1545" t="s">
        <v>7982</v>
      </c>
      <c r="E1545" t="s">
        <v>530</v>
      </c>
      <c r="F1545" t="s">
        <v>7436</v>
      </c>
      <c r="G1545" t="s">
        <v>7437</v>
      </c>
      <c r="H1545">
        <v>1087496</v>
      </c>
    </row>
    <row r="1546" spans="1:8" x14ac:dyDescent="0.35">
      <c r="A1546" t="s">
        <v>386</v>
      </c>
      <c r="B1546" t="s">
        <v>240</v>
      </c>
      <c r="C1546" t="s">
        <v>269</v>
      </c>
      <c r="D1546" t="s">
        <v>7982</v>
      </c>
      <c r="E1546" t="s">
        <v>530</v>
      </c>
      <c r="F1546" t="s">
        <v>7979</v>
      </c>
      <c r="G1546" t="s">
        <v>7980</v>
      </c>
      <c r="H1546">
        <v>508432</v>
      </c>
    </row>
    <row r="1547" spans="1:8" x14ac:dyDescent="0.35">
      <c r="A1547" t="s">
        <v>386</v>
      </c>
      <c r="B1547" t="s">
        <v>240</v>
      </c>
      <c r="C1547" t="s">
        <v>269</v>
      </c>
      <c r="D1547" t="s">
        <v>7982</v>
      </c>
      <c r="E1547" t="s">
        <v>530</v>
      </c>
      <c r="F1547" t="s">
        <v>7438</v>
      </c>
      <c r="G1547" t="s">
        <v>7439</v>
      </c>
      <c r="H1547">
        <v>84000</v>
      </c>
    </row>
    <row r="1548" spans="1:8" x14ac:dyDescent="0.35">
      <c r="A1548" t="s">
        <v>386</v>
      </c>
      <c r="B1548" t="s">
        <v>240</v>
      </c>
      <c r="C1548" t="s">
        <v>269</v>
      </c>
      <c r="D1548" t="s">
        <v>7982</v>
      </c>
      <c r="E1548" t="s">
        <v>530</v>
      </c>
      <c r="F1548" t="s">
        <v>7442</v>
      </c>
      <c r="G1548" t="s">
        <v>7443</v>
      </c>
      <c r="H1548">
        <v>519200</v>
      </c>
    </row>
    <row r="1549" spans="1:8" x14ac:dyDescent="0.35">
      <c r="A1549" t="s">
        <v>386</v>
      </c>
      <c r="B1549" t="s">
        <v>240</v>
      </c>
      <c r="C1549" t="s">
        <v>273</v>
      </c>
      <c r="D1549" t="s">
        <v>7983</v>
      </c>
      <c r="E1549" t="s">
        <v>704</v>
      </c>
      <c r="F1549" t="s">
        <v>7435</v>
      </c>
      <c r="G1549" t="s">
        <v>7142</v>
      </c>
      <c r="H1549">
        <v>298384</v>
      </c>
    </row>
    <row r="1550" spans="1:8" x14ac:dyDescent="0.35">
      <c r="A1550" t="s">
        <v>386</v>
      </c>
      <c r="B1550" t="s">
        <v>240</v>
      </c>
      <c r="C1550" t="s">
        <v>273</v>
      </c>
      <c r="D1550" t="s">
        <v>7983</v>
      </c>
      <c r="E1550" t="s">
        <v>704</v>
      </c>
      <c r="F1550" t="s">
        <v>7436</v>
      </c>
      <c r="G1550" t="s">
        <v>7437</v>
      </c>
      <c r="H1550">
        <v>443471</v>
      </c>
    </row>
    <row r="1551" spans="1:8" x14ac:dyDescent="0.35">
      <c r="A1551" t="s">
        <v>386</v>
      </c>
      <c r="B1551" t="s">
        <v>240</v>
      </c>
      <c r="C1551" t="s">
        <v>273</v>
      </c>
      <c r="D1551" t="s">
        <v>7983</v>
      </c>
      <c r="E1551" t="s">
        <v>704</v>
      </c>
      <c r="F1551" t="s">
        <v>7438</v>
      </c>
      <c r="G1551" t="s">
        <v>7439</v>
      </c>
      <c r="H1551">
        <v>444088</v>
      </c>
    </row>
    <row r="1552" spans="1:8" x14ac:dyDescent="0.35">
      <c r="A1552" t="s">
        <v>386</v>
      </c>
      <c r="B1552" t="s">
        <v>240</v>
      </c>
      <c r="C1552" t="s">
        <v>273</v>
      </c>
      <c r="D1552" t="s">
        <v>7983</v>
      </c>
      <c r="E1552" t="s">
        <v>704</v>
      </c>
      <c r="F1552" t="s">
        <v>7448</v>
      </c>
      <c r="G1552" t="s">
        <v>7449</v>
      </c>
      <c r="H1552">
        <v>550000</v>
      </c>
    </row>
    <row r="1553" spans="1:8" x14ac:dyDescent="0.35">
      <c r="A1553" t="s">
        <v>386</v>
      </c>
      <c r="B1553" t="s">
        <v>240</v>
      </c>
      <c r="C1553" t="s">
        <v>273</v>
      </c>
      <c r="D1553" t="s">
        <v>7983</v>
      </c>
      <c r="E1553" t="s">
        <v>704</v>
      </c>
      <c r="F1553" t="s">
        <v>7442</v>
      </c>
      <c r="G1553" t="s">
        <v>7443</v>
      </c>
      <c r="H1553">
        <v>130500</v>
      </c>
    </row>
    <row r="1554" spans="1:8" x14ac:dyDescent="0.35">
      <c r="A1554" t="s">
        <v>386</v>
      </c>
      <c r="B1554" t="s">
        <v>240</v>
      </c>
      <c r="C1554" t="s">
        <v>277</v>
      </c>
      <c r="D1554" t="s">
        <v>7984</v>
      </c>
      <c r="E1554" t="s">
        <v>705</v>
      </c>
      <c r="F1554" t="s">
        <v>7436</v>
      </c>
      <c r="G1554" t="s">
        <v>7437</v>
      </c>
      <c r="H1554">
        <v>318189</v>
      </c>
    </row>
    <row r="1555" spans="1:8" x14ac:dyDescent="0.35">
      <c r="A1555" t="s">
        <v>386</v>
      </c>
      <c r="B1555" t="s">
        <v>240</v>
      </c>
      <c r="C1555" t="s">
        <v>277</v>
      </c>
      <c r="D1555" t="s">
        <v>7984</v>
      </c>
      <c r="E1555" t="s">
        <v>705</v>
      </c>
      <c r="F1555" t="s">
        <v>7438</v>
      </c>
      <c r="G1555" t="s">
        <v>7439</v>
      </c>
      <c r="H1555">
        <v>89423</v>
      </c>
    </row>
    <row r="1556" spans="1:8" x14ac:dyDescent="0.35">
      <c r="A1556" t="s">
        <v>386</v>
      </c>
      <c r="B1556" t="s">
        <v>240</v>
      </c>
      <c r="C1556" t="s">
        <v>277</v>
      </c>
      <c r="D1556" t="s">
        <v>7984</v>
      </c>
      <c r="E1556" t="s">
        <v>705</v>
      </c>
      <c r="F1556" t="s">
        <v>7448</v>
      </c>
      <c r="G1556" t="s">
        <v>7449</v>
      </c>
      <c r="H1556">
        <v>145000</v>
      </c>
    </row>
    <row r="1557" spans="1:8" x14ac:dyDescent="0.35">
      <c r="A1557" t="s">
        <v>386</v>
      </c>
      <c r="B1557" t="s">
        <v>240</v>
      </c>
      <c r="C1557" t="s">
        <v>281</v>
      </c>
      <c r="D1557" t="s">
        <v>7985</v>
      </c>
      <c r="E1557" t="s">
        <v>706</v>
      </c>
      <c r="F1557" t="s">
        <v>7435</v>
      </c>
      <c r="G1557" t="s">
        <v>7142</v>
      </c>
      <c r="H1557">
        <v>15000</v>
      </c>
    </row>
    <row r="1558" spans="1:8" x14ac:dyDescent="0.35">
      <c r="A1558" t="s">
        <v>386</v>
      </c>
      <c r="B1558" t="s">
        <v>240</v>
      </c>
      <c r="C1558" t="s">
        <v>281</v>
      </c>
      <c r="D1558" t="s">
        <v>7985</v>
      </c>
      <c r="E1558" t="s">
        <v>706</v>
      </c>
      <c r="F1558" t="s">
        <v>7436</v>
      </c>
      <c r="G1558" t="s">
        <v>7437</v>
      </c>
      <c r="H1558">
        <v>246221</v>
      </c>
    </row>
    <row r="1559" spans="1:8" x14ac:dyDescent="0.35">
      <c r="A1559" t="s">
        <v>386</v>
      </c>
      <c r="B1559" t="s">
        <v>240</v>
      </c>
      <c r="C1559" t="s">
        <v>281</v>
      </c>
      <c r="D1559" t="s">
        <v>7985</v>
      </c>
      <c r="E1559" t="s">
        <v>706</v>
      </c>
      <c r="F1559" t="s">
        <v>7438</v>
      </c>
      <c r="G1559" t="s">
        <v>7439</v>
      </c>
      <c r="H1559">
        <v>526180</v>
      </c>
    </row>
    <row r="1560" spans="1:8" x14ac:dyDescent="0.35">
      <c r="A1560" t="s">
        <v>386</v>
      </c>
      <c r="B1560" t="s">
        <v>240</v>
      </c>
      <c r="C1560" t="s">
        <v>281</v>
      </c>
      <c r="D1560" t="s">
        <v>7985</v>
      </c>
      <c r="E1560" t="s">
        <v>706</v>
      </c>
      <c r="F1560" t="s">
        <v>7448</v>
      </c>
      <c r="G1560" t="s">
        <v>7449</v>
      </c>
      <c r="H1560">
        <v>80000</v>
      </c>
    </row>
    <row r="1561" spans="1:8" x14ac:dyDescent="0.35">
      <c r="A1561" t="s">
        <v>386</v>
      </c>
      <c r="B1561" t="s">
        <v>240</v>
      </c>
      <c r="C1561" t="s">
        <v>281</v>
      </c>
      <c r="D1561" t="s">
        <v>7985</v>
      </c>
      <c r="E1561" t="s">
        <v>706</v>
      </c>
      <c r="F1561" t="s">
        <v>7442</v>
      </c>
      <c r="G1561" t="s">
        <v>7443</v>
      </c>
      <c r="H1561">
        <v>24700</v>
      </c>
    </row>
    <row r="1562" spans="1:8" x14ac:dyDescent="0.35">
      <c r="A1562" t="s">
        <v>389</v>
      </c>
      <c r="B1562" t="s">
        <v>240</v>
      </c>
      <c r="C1562" t="s">
        <v>241</v>
      </c>
      <c r="D1562" t="s">
        <v>7986</v>
      </c>
      <c r="E1562" t="s">
        <v>521</v>
      </c>
      <c r="F1562" t="s">
        <v>7436</v>
      </c>
      <c r="G1562" t="s">
        <v>7437</v>
      </c>
      <c r="H1562">
        <v>47972</v>
      </c>
    </row>
    <row r="1563" spans="1:8" x14ac:dyDescent="0.35">
      <c r="A1563" t="s">
        <v>389</v>
      </c>
      <c r="B1563" t="s">
        <v>240</v>
      </c>
      <c r="C1563" t="s">
        <v>241</v>
      </c>
      <c r="D1563" t="s">
        <v>7986</v>
      </c>
      <c r="E1563" t="s">
        <v>521</v>
      </c>
      <c r="F1563" t="s">
        <v>7438</v>
      </c>
      <c r="G1563" t="s">
        <v>7439</v>
      </c>
      <c r="H1563">
        <v>38000</v>
      </c>
    </row>
    <row r="1564" spans="1:8" x14ac:dyDescent="0.35">
      <c r="A1564" t="s">
        <v>389</v>
      </c>
      <c r="B1564" t="s">
        <v>240</v>
      </c>
      <c r="C1564" t="s">
        <v>245</v>
      </c>
      <c r="D1564" t="s">
        <v>7987</v>
      </c>
      <c r="E1564" t="s">
        <v>391</v>
      </c>
      <c r="F1564" t="s">
        <v>7435</v>
      </c>
      <c r="G1564" t="s">
        <v>7142</v>
      </c>
      <c r="H1564">
        <v>2500</v>
      </c>
    </row>
    <row r="1565" spans="1:8" x14ac:dyDescent="0.35">
      <c r="A1565" t="s">
        <v>389</v>
      </c>
      <c r="B1565" t="s">
        <v>240</v>
      </c>
      <c r="C1565" t="s">
        <v>245</v>
      </c>
      <c r="D1565" t="s">
        <v>7987</v>
      </c>
      <c r="E1565" t="s">
        <v>391</v>
      </c>
      <c r="F1565" t="s">
        <v>7436</v>
      </c>
      <c r="G1565" t="s">
        <v>7437</v>
      </c>
      <c r="H1565">
        <v>261815</v>
      </c>
    </row>
    <row r="1566" spans="1:8" x14ac:dyDescent="0.35">
      <c r="A1566" t="s">
        <v>389</v>
      </c>
      <c r="B1566" t="s">
        <v>240</v>
      </c>
      <c r="C1566" t="s">
        <v>245</v>
      </c>
      <c r="D1566" t="s">
        <v>7987</v>
      </c>
      <c r="E1566" t="s">
        <v>391</v>
      </c>
      <c r="F1566" t="s">
        <v>7438</v>
      </c>
      <c r="G1566" t="s">
        <v>7439</v>
      </c>
      <c r="H1566">
        <v>276000</v>
      </c>
    </row>
    <row r="1567" spans="1:8" x14ac:dyDescent="0.35">
      <c r="A1567" t="s">
        <v>389</v>
      </c>
      <c r="B1567" t="s">
        <v>240</v>
      </c>
      <c r="C1567" t="s">
        <v>245</v>
      </c>
      <c r="D1567" t="s">
        <v>7987</v>
      </c>
      <c r="E1567" t="s">
        <v>391</v>
      </c>
      <c r="F1567" t="s">
        <v>7448</v>
      </c>
      <c r="G1567" t="s">
        <v>7449</v>
      </c>
      <c r="H1567">
        <v>475000</v>
      </c>
    </row>
    <row r="1568" spans="1:8" x14ac:dyDescent="0.35">
      <c r="A1568" t="s">
        <v>389</v>
      </c>
      <c r="B1568" t="s">
        <v>240</v>
      </c>
      <c r="C1568" t="s">
        <v>249</v>
      </c>
      <c r="D1568" t="s">
        <v>7988</v>
      </c>
      <c r="E1568" t="s">
        <v>431</v>
      </c>
      <c r="F1568" t="s">
        <v>7436</v>
      </c>
      <c r="G1568" t="s">
        <v>7437</v>
      </c>
      <c r="H1568">
        <v>32180</v>
      </c>
    </row>
    <row r="1569" spans="1:8" x14ac:dyDescent="0.35">
      <c r="A1569" t="s">
        <v>389</v>
      </c>
      <c r="B1569" t="s">
        <v>240</v>
      </c>
      <c r="C1569" t="s">
        <v>249</v>
      </c>
      <c r="D1569" t="s">
        <v>7988</v>
      </c>
      <c r="E1569" t="s">
        <v>431</v>
      </c>
      <c r="F1569" t="s">
        <v>7438</v>
      </c>
      <c r="G1569" t="s">
        <v>7439</v>
      </c>
      <c r="H1569">
        <v>94522</v>
      </c>
    </row>
    <row r="1570" spans="1:8" x14ac:dyDescent="0.35">
      <c r="A1570" t="s">
        <v>389</v>
      </c>
      <c r="B1570" t="s">
        <v>240</v>
      </c>
      <c r="C1570" t="s">
        <v>253</v>
      </c>
      <c r="D1570" t="s">
        <v>7989</v>
      </c>
      <c r="E1570" t="s">
        <v>707</v>
      </c>
      <c r="F1570" t="s">
        <v>7436</v>
      </c>
      <c r="G1570" t="s">
        <v>7437</v>
      </c>
      <c r="H1570">
        <v>115915</v>
      </c>
    </row>
    <row r="1571" spans="1:8" x14ac:dyDescent="0.35">
      <c r="A1571" t="s">
        <v>389</v>
      </c>
      <c r="B1571" t="s">
        <v>240</v>
      </c>
      <c r="C1571" t="s">
        <v>253</v>
      </c>
      <c r="D1571" t="s">
        <v>7989</v>
      </c>
      <c r="E1571" t="s">
        <v>707</v>
      </c>
      <c r="F1571" t="s">
        <v>7438</v>
      </c>
      <c r="G1571" t="s">
        <v>7439</v>
      </c>
      <c r="H1571">
        <v>150000</v>
      </c>
    </row>
    <row r="1572" spans="1:8" x14ac:dyDescent="0.35">
      <c r="A1572" t="s">
        <v>389</v>
      </c>
      <c r="B1572" t="s">
        <v>240</v>
      </c>
      <c r="C1572" t="s">
        <v>257</v>
      </c>
      <c r="D1572" t="s">
        <v>7990</v>
      </c>
      <c r="E1572" t="s">
        <v>708</v>
      </c>
      <c r="F1572" t="s">
        <v>7436</v>
      </c>
      <c r="G1572" t="s">
        <v>7437</v>
      </c>
      <c r="H1572">
        <v>114100</v>
      </c>
    </row>
    <row r="1573" spans="1:8" x14ac:dyDescent="0.35">
      <c r="A1573" t="s">
        <v>389</v>
      </c>
      <c r="B1573" t="s">
        <v>240</v>
      </c>
      <c r="C1573" t="s">
        <v>257</v>
      </c>
      <c r="D1573" t="s">
        <v>7990</v>
      </c>
      <c r="E1573" t="s">
        <v>708</v>
      </c>
      <c r="F1573" t="s">
        <v>7438</v>
      </c>
      <c r="G1573" t="s">
        <v>7439</v>
      </c>
      <c r="H1573">
        <v>28000</v>
      </c>
    </row>
    <row r="1574" spans="1:8" x14ac:dyDescent="0.35">
      <c r="A1574" t="s">
        <v>389</v>
      </c>
      <c r="B1574" t="s">
        <v>240</v>
      </c>
      <c r="C1574" t="s">
        <v>257</v>
      </c>
      <c r="D1574" t="s">
        <v>7990</v>
      </c>
      <c r="E1574" t="s">
        <v>708</v>
      </c>
      <c r="F1574" t="s">
        <v>7448</v>
      </c>
      <c r="G1574" t="s">
        <v>7449</v>
      </c>
      <c r="H1574">
        <v>11217</v>
      </c>
    </row>
    <row r="1575" spans="1:8" x14ac:dyDescent="0.35">
      <c r="A1575" t="s">
        <v>389</v>
      </c>
      <c r="B1575" t="s">
        <v>240</v>
      </c>
      <c r="C1575" t="s">
        <v>257</v>
      </c>
      <c r="D1575" t="s">
        <v>7990</v>
      </c>
      <c r="E1575" t="s">
        <v>708</v>
      </c>
      <c r="F1575" t="s">
        <v>7442</v>
      </c>
      <c r="G1575" t="s">
        <v>7443</v>
      </c>
      <c r="H1575">
        <v>22000</v>
      </c>
    </row>
    <row r="1576" spans="1:8" x14ac:dyDescent="0.35">
      <c r="A1576" t="s">
        <v>389</v>
      </c>
      <c r="B1576" t="s">
        <v>240</v>
      </c>
      <c r="C1576" t="s">
        <v>261</v>
      </c>
      <c r="D1576" t="s">
        <v>7991</v>
      </c>
      <c r="E1576" t="s">
        <v>709</v>
      </c>
      <c r="F1576" t="s">
        <v>7436</v>
      </c>
      <c r="G1576" t="s">
        <v>7437</v>
      </c>
      <c r="H1576">
        <v>38100</v>
      </c>
    </row>
    <row r="1577" spans="1:8" x14ac:dyDescent="0.35">
      <c r="A1577" t="s">
        <v>389</v>
      </c>
      <c r="B1577" t="s">
        <v>240</v>
      </c>
      <c r="C1577" t="s">
        <v>261</v>
      </c>
      <c r="D1577" t="s">
        <v>7991</v>
      </c>
      <c r="E1577" t="s">
        <v>709</v>
      </c>
      <c r="F1577" t="s">
        <v>7438</v>
      </c>
      <c r="G1577" t="s">
        <v>7439</v>
      </c>
      <c r="H1577">
        <v>40127</v>
      </c>
    </row>
    <row r="1578" spans="1:8" x14ac:dyDescent="0.35">
      <c r="A1578" t="s">
        <v>389</v>
      </c>
      <c r="B1578" t="s">
        <v>240</v>
      </c>
      <c r="C1578" t="s">
        <v>265</v>
      </c>
      <c r="D1578" t="s">
        <v>7992</v>
      </c>
      <c r="E1578" t="s">
        <v>710</v>
      </c>
      <c r="F1578" t="s">
        <v>7436</v>
      </c>
      <c r="G1578" t="s">
        <v>7437</v>
      </c>
      <c r="H1578">
        <v>44375</v>
      </c>
    </row>
    <row r="1579" spans="1:8" x14ac:dyDescent="0.35">
      <c r="A1579" t="s">
        <v>389</v>
      </c>
      <c r="B1579" t="s">
        <v>240</v>
      </c>
      <c r="C1579" t="s">
        <v>265</v>
      </c>
      <c r="D1579" t="s">
        <v>7992</v>
      </c>
      <c r="E1579" t="s">
        <v>710</v>
      </c>
      <c r="F1579" t="s">
        <v>7438</v>
      </c>
      <c r="G1579" t="s">
        <v>7439</v>
      </c>
      <c r="H1579">
        <v>112000</v>
      </c>
    </row>
    <row r="1580" spans="1:8" x14ac:dyDescent="0.35">
      <c r="A1580" t="s">
        <v>389</v>
      </c>
      <c r="B1580" t="s">
        <v>240</v>
      </c>
      <c r="C1580" t="s">
        <v>265</v>
      </c>
      <c r="D1580" t="s">
        <v>7992</v>
      </c>
      <c r="E1580" t="s">
        <v>710</v>
      </c>
      <c r="F1580" t="s">
        <v>7448</v>
      </c>
      <c r="G1580" t="s">
        <v>7449</v>
      </c>
      <c r="H1580">
        <v>18000</v>
      </c>
    </row>
    <row r="1581" spans="1:8" x14ac:dyDescent="0.35">
      <c r="A1581" t="s">
        <v>389</v>
      </c>
      <c r="B1581" t="s">
        <v>240</v>
      </c>
      <c r="C1581" t="s">
        <v>269</v>
      </c>
      <c r="D1581" t="s">
        <v>7993</v>
      </c>
      <c r="E1581" t="s">
        <v>711</v>
      </c>
      <c r="F1581" t="s">
        <v>7436</v>
      </c>
      <c r="G1581" t="s">
        <v>7437</v>
      </c>
      <c r="H1581">
        <v>38925</v>
      </c>
    </row>
    <row r="1582" spans="1:8" x14ac:dyDescent="0.35">
      <c r="A1582" t="s">
        <v>389</v>
      </c>
      <c r="B1582" t="s">
        <v>240</v>
      </c>
      <c r="C1582" t="s">
        <v>273</v>
      </c>
      <c r="D1582" t="s">
        <v>7994</v>
      </c>
      <c r="E1582" t="s">
        <v>527</v>
      </c>
      <c r="F1582" t="s">
        <v>7436</v>
      </c>
      <c r="G1582" t="s">
        <v>7437</v>
      </c>
      <c r="H1582">
        <v>20520</v>
      </c>
    </row>
    <row r="1583" spans="1:8" x14ac:dyDescent="0.35">
      <c r="A1583" t="s">
        <v>389</v>
      </c>
      <c r="B1583" t="s">
        <v>240</v>
      </c>
      <c r="C1583" t="s">
        <v>273</v>
      </c>
      <c r="D1583" t="s">
        <v>7994</v>
      </c>
      <c r="E1583" t="s">
        <v>527</v>
      </c>
      <c r="F1583" t="s">
        <v>7438</v>
      </c>
      <c r="G1583" t="s">
        <v>7439</v>
      </c>
      <c r="H1583">
        <v>14500</v>
      </c>
    </row>
    <row r="1584" spans="1:8" x14ac:dyDescent="0.35">
      <c r="A1584" t="s">
        <v>389</v>
      </c>
      <c r="B1584" t="s">
        <v>240</v>
      </c>
      <c r="C1584" t="s">
        <v>277</v>
      </c>
      <c r="D1584" t="s">
        <v>7995</v>
      </c>
      <c r="E1584" t="s">
        <v>655</v>
      </c>
      <c r="F1584" t="s">
        <v>7436</v>
      </c>
      <c r="G1584" t="s">
        <v>7437</v>
      </c>
      <c r="H1584">
        <v>52425</v>
      </c>
    </row>
    <row r="1585" spans="1:8" x14ac:dyDescent="0.35">
      <c r="A1585" t="s">
        <v>389</v>
      </c>
      <c r="B1585" t="s">
        <v>240</v>
      </c>
      <c r="C1585" t="s">
        <v>277</v>
      </c>
      <c r="D1585" t="s">
        <v>7995</v>
      </c>
      <c r="E1585" t="s">
        <v>655</v>
      </c>
      <c r="F1585" t="s">
        <v>7438</v>
      </c>
      <c r="G1585" t="s">
        <v>7439</v>
      </c>
      <c r="H1585">
        <v>215000</v>
      </c>
    </row>
    <row r="1586" spans="1:8" x14ac:dyDescent="0.35">
      <c r="A1586" t="s">
        <v>389</v>
      </c>
      <c r="B1586" t="s">
        <v>240</v>
      </c>
      <c r="C1586" t="s">
        <v>277</v>
      </c>
      <c r="D1586" t="s">
        <v>7995</v>
      </c>
      <c r="E1586" t="s">
        <v>655</v>
      </c>
      <c r="F1586" t="s">
        <v>7448</v>
      </c>
      <c r="G1586" t="s">
        <v>7449</v>
      </c>
      <c r="H1586">
        <v>100000</v>
      </c>
    </row>
    <row r="1587" spans="1:8" x14ac:dyDescent="0.35">
      <c r="A1587" t="s">
        <v>389</v>
      </c>
      <c r="B1587" t="s">
        <v>240</v>
      </c>
      <c r="C1587" t="s">
        <v>281</v>
      </c>
      <c r="D1587" t="s">
        <v>7996</v>
      </c>
      <c r="E1587" t="s">
        <v>629</v>
      </c>
      <c r="F1587" t="s">
        <v>7436</v>
      </c>
      <c r="G1587" t="s">
        <v>7437</v>
      </c>
      <c r="H1587">
        <v>38300</v>
      </c>
    </row>
    <row r="1588" spans="1:8" x14ac:dyDescent="0.35">
      <c r="A1588" t="s">
        <v>389</v>
      </c>
      <c r="B1588" t="s">
        <v>240</v>
      </c>
      <c r="C1588" t="s">
        <v>281</v>
      </c>
      <c r="D1588" t="s">
        <v>7996</v>
      </c>
      <c r="E1588" t="s">
        <v>629</v>
      </c>
      <c r="F1588" t="s">
        <v>7438</v>
      </c>
      <c r="G1588" t="s">
        <v>7439</v>
      </c>
      <c r="H1588">
        <v>177200</v>
      </c>
    </row>
    <row r="1589" spans="1:8" x14ac:dyDescent="0.35">
      <c r="A1589" t="s">
        <v>389</v>
      </c>
      <c r="B1589" t="s">
        <v>240</v>
      </c>
      <c r="C1589" t="s">
        <v>281</v>
      </c>
      <c r="D1589" t="s">
        <v>7996</v>
      </c>
      <c r="E1589" t="s">
        <v>629</v>
      </c>
      <c r="F1589" t="s">
        <v>7448</v>
      </c>
      <c r="G1589" t="s">
        <v>7449</v>
      </c>
      <c r="H1589">
        <v>25000</v>
      </c>
    </row>
    <row r="1590" spans="1:8" x14ac:dyDescent="0.35">
      <c r="A1590" t="s">
        <v>389</v>
      </c>
      <c r="B1590" t="s">
        <v>240</v>
      </c>
      <c r="C1590" t="s">
        <v>285</v>
      </c>
      <c r="D1590" t="s">
        <v>7997</v>
      </c>
      <c r="E1590" t="s">
        <v>529</v>
      </c>
      <c r="F1590" t="s">
        <v>7436</v>
      </c>
      <c r="G1590" t="s">
        <v>7437</v>
      </c>
      <c r="H1590">
        <v>200900</v>
      </c>
    </row>
    <row r="1591" spans="1:8" x14ac:dyDescent="0.35">
      <c r="A1591" t="s">
        <v>389</v>
      </c>
      <c r="B1591" t="s">
        <v>240</v>
      </c>
      <c r="C1591" t="s">
        <v>323</v>
      </c>
      <c r="D1591" t="s">
        <v>7998</v>
      </c>
      <c r="E1591" t="s">
        <v>712</v>
      </c>
      <c r="F1591" t="s">
        <v>7436</v>
      </c>
      <c r="G1591" t="s">
        <v>7437</v>
      </c>
      <c r="H1591">
        <v>55500</v>
      </c>
    </row>
    <row r="1592" spans="1:8" x14ac:dyDescent="0.35">
      <c r="A1592" t="s">
        <v>389</v>
      </c>
      <c r="B1592" t="s">
        <v>240</v>
      </c>
      <c r="C1592" t="s">
        <v>323</v>
      </c>
      <c r="D1592" t="s">
        <v>7998</v>
      </c>
      <c r="E1592" t="s">
        <v>712</v>
      </c>
      <c r="F1592" t="s">
        <v>7438</v>
      </c>
      <c r="G1592" t="s">
        <v>7439</v>
      </c>
      <c r="H1592">
        <v>120000</v>
      </c>
    </row>
    <row r="1593" spans="1:8" x14ac:dyDescent="0.35">
      <c r="A1593" t="s">
        <v>389</v>
      </c>
      <c r="B1593" t="s">
        <v>240</v>
      </c>
      <c r="C1593" t="s">
        <v>323</v>
      </c>
      <c r="D1593" t="s">
        <v>7998</v>
      </c>
      <c r="E1593" t="s">
        <v>712</v>
      </c>
      <c r="F1593" t="s">
        <v>7448</v>
      </c>
      <c r="G1593" t="s">
        <v>7449</v>
      </c>
      <c r="H1593">
        <v>50000</v>
      </c>
    </row>
    <row r="1594" spans="1:8" x14ac:dyDescent="0.35">
      <c r="A1594" t="s">
        <v>389</v>
      </c>
      <c r="B1594" t="s">
        <v>240</v>
      </c>
      <c r="C1594" t="s">
        <v>326</v>
      </c>
      <c r="D1594" t="s">
        <v>7999</v>
      </c>
      <c r="E1594" t="s">
        <v>510</v>
      </c>
      <c r="F1594" t="s">
        <v>7436</v>
      </c>
      <c r="G1594" t="s">
        <v>7437</v>
      </c>
      <c r="H1594">
        <v>70700</v>
      </c>
    </row>
    <row r="1595" spans="1:8" x14ac:dyDescent="0.35">
      <c r="A1595" t="s">
        <v>389</v>
      </c>
      <c r="B1595" t="s">
        <v>240</v>
      </c>
      <c r="C1595" t="s">
        <v>326</v>
      </c>
      <c r="D1595" t="s">
        <v>7999</v>
      </c>
      <c r="E1595" t="s">
        <v>510</v>
      </c>
      <c r="F1595" t="s">
        <v>7438</v>
      </c>
      <c r="G1595" t="s">
        <v>7439</v>
      </c>
      <c r="H1595">
        <v>77527</v>
      </c>
    </row>
    <row r="1596" spans="1:8" x14ac:dyDescent="0.35">
      <c r="A1596" t="s">
        <v>389</v>
      </c>
      <c r="B1596" t="s">
        <v>240</v>
      </c>
      <c r="C1596" t="s">
        <v>326</v>
      </c>
      <c r="D1596" t="s">
        <v>7999</v>
      </c>
      <c r="E1596" t="s">
        <v>510</v>
      </c>
      <c r="F1596" t="s">
        <v>7448</v>
      </c>
      <c r="G1596" t="s">
        <v>7449</v>
      </c>
      <c r="H1596">
        <v>104000</v>
      </c>
    </row>
    <row r="1597" spans="1:8" x14ac:dyDescent="0.35">
      <c r="A1597" t="s">
        <v>389</v>
      </c>
      <c r="B1597" t="s">
        <v>240</v>
      </c>
      <c r="C1597" t="s">
        <v>330</v>
      </c>
      <c r="D1597" t="s">
        <v>8000</v>
      </c>
      <c r="E1597" t="s">
        <v>331</v>
      </c>
      <c r="F1597" t="s">
        <v>7436</v>
      </c>
      <c r="G1597" t="s">
        <v>7437</v>
      </c>
      <c r="H1597">
        <v>41700</v>
      </c>
    </row>
    <row r="1598" spans="1:8" x14ac:dyDescent="0.35">
      <c r="A1598" t="s">
        <v>389</v>
      </c>
      <c r="B1598" t="s">
        <v>240</v>
      </c>
      <c r="C1598" t="s">
        <v>330</v>
      </c>
      <c r="D1598" t="s">
        <v>8000</v>
      </c>
      <c r="E1598" t="s">
        <v>331</v>
      </c>
      <c r="F1598" t="s">
        <v>7438</v>
      </c>
      <c r="G1598" t="s">
        <v>7439</v>
      </c>
      <c r="H1598">
        <v>180500</v>
      </c>
    </row>
    <row r="1599" spans="1:8" x14ac:dyDescent="0.35">
      <c r="A1599" t="s">
        <v>389</v>
      </c>
      <c r="B1599" t="s">
        <v>240</v>
      </c>
      <c r="C1599" t="s">
        <v>330</v>
      </c>
      <c r="D1599" t="s">
        <v>8000</v>
      </c>
      <c r="E1599" t="s">
        <v>331</v>
      </c>
      <c r="F1599" t="s">
        <v>7448</v>
      </c>
      <c r="G1599" t="s">
        <v>7449</v>
      </c>
      <c r="H1599">
        <v>30000</v>
      </c>
    </row>
    <row r="1600" spans="1:8" x14ac:dyDescent="0.35">
      <c r="A1600" t="s">
        <v>389</v>
      </c>
      <c r="B1600" t="s">
        <v>240</v>
      </c>
      <c r="C1600" t="s">
        <v>335</v>
      </c>
      <c r="D1600" t="s">
        <v>8001</v>
      </c>
      <c r="E1600" t="s">
        <v>633</v>
      </c>
      <c r="F1600" t="s">
        <v>7436</v>
      </c>
      <c r="G1600" t="s">
        <v>7437</v>
      </c>
      <c r="H1600">
        <v>0</v>
      </c>
    </row>
    <row r="1601" spans="1:8" x14ac:dyDescent="0.35">
      <c r="A1601" t="s">
        <v>389</v>
      </c>
      <c r="B1601" t="s">
        <v>240</v>
      </c>
      <c r="C1601" t="s">
        <v>335</v>
      </c>
      <c r="D1601" t="s">
        <v>8001</v>
      </c>
      <c r="E1601" t="s">
        <v>633</v>
      </c>
      <c r="F1601" t="s">
        <v>7438</v>
      </c>
      <c r="G1601" t="s">
        <v>7439</v>
      </c>
      <c r="H1601">
        <v>0</v>
      </c>
    </row>
    <row r="1602" spans="1:8" x14ac:dyDescent="0.35">
      <c r="A1602" t="s">
        <v>389</v>
      </c>
      <c r="B1602" t="s">
        <v>240</v>
      </c>
      <c r="C1602" t="s">
        <v>335</v>
      </c>
      <c r="D1602" t="s">
        <v>8001</v>
      </c>
      <c r="E1602" t="s">
        <v>633</v>
      </c>
      <c r="F1602" t="s">
        <v>7448</v>
      </c>
      <c r="G1602" t="s">
        <v>7449</v>
      </c>
      <c r="H1602">
        <v>0</v>
      </c>
    </row>
    <row r="1603" spans="1:8" x14ac:dyDescent="0.35">
      <c r="A1603" t="s">
        <v>389</v>
      </c>
      <c r="B1603" t="s">
        <v>240</v>
      </c>
      <c r="C1603" t="s">
        <v>339</v>
      </c>
      <c r="D1603" t="s">
        <v>8002</v>
      </c>
      <c r="E1603" t="s">
        <v>336</v>
      </c>
      <c r="F1603" t="s">
        <v>7436</v>
      </c>
      <c r="G1603" t="s">
        <v>7437</v>
      </c>
      <c r="H1603">
        <v>71850</v>
      </c>
    </row>
    <row r="1604" spans="1:8" x14ac:dyDescent="0.35">
      <c r="A1604" t="s">
        <v>389</v>
      </c>
      <c r="B1604" t="s">
        <v>240</v>
      </c>
      <c r="C1604" t="s">
        <v>339</v>
      </c>
      <c r="D1604" t="s">
        <v>8002</v>
      </c>
      <c r="E1604" t="s">
        <v>336</v>
      </c>
      <c r="F1604" t="s">
        <v>7438</v>
      </c>
      <c r="G1604" t="s">
        <v>7439</v>
      </c>
      <c r="H1604">
        <v>137000</v>
      </c>
    </row>
    <row r="1605" spans="1:8" x14ac:dyDescent="0.35">
      <c r="A1605" t="s">
        <v>389</v>
      </c>
      <c r="B1605" t="s">
        <v>240</v>
      </c>
      <c r="C1605" t="s">
        <v>339</v>
      </c>
      <c r="D1605" t="s">
        <v>8002</v>
      </c>
      <c r="E1605" t="s">
        <v>336</v>
      </c>
      <c r="F1605" t="s">
        <v>7448</v>
      </c>
      <c r="G1605" t="s">
        <v>7449</v>
      </c>
      <c r="H1605">
        <v>67231</v>
      </c>
    </row>
    <row r="1606" spans="1:8" x14ac:dyDescent="0.35">
      <c r="A1606" t="s">
        <v>389</v>
      </c>
      <c r="B1606" t="s">
        <v>240</v>
      </c>
      <c r="C1606" t="s">
        <v>343</v>
      </c>
      <c r="D1606" t="s">
        <v>8003</v>
      </c>
      <c r="E1606" t="s">
        <v>340</v>
      </c>
      <c r="F1606" t="s">
        <v>7436</v>
      </c>
      <c r="G1606" t="s">
        <v>7437</v>
      </c>
      <c r="H1606">
        <v>76643</v>
      </c>
    </row>
    <row r="1607" spans="1:8" x14ac:dyDescent="0.35">
      <c r="A1607" t="s">
        <v>389</v>
      </c>
      <c r="B1607" t="s">
        <v>240</v>
      </c>
      <c r="C1607" t="s">
        <v>343</v>
      </c>
      <c r="D1607" t="s">
        <v>8003</v>
      </c>
      <c r="E1607" t="s">
        <v>340</v>
      </c>
      <c r="F1607" t="s">
        <v>7438</v>
      </c>
      <c r="G1607" t="s">
        <v>7439</v>
      </c>
      <c r="H1607">
        <v>132428</v>
      </c>
    </row>
    <row r="1608" spans="1:8" x14ac:dyDescent="0.35">
      <c r="A1608" t="s">
        <v>389</v>
      </c>
      <c r="B1608" t="s">
        <v>240</v>
      </c>
      <c r="C1608" t="s">
        <v>343</v>
      </c>
      <c r="D1608" t="s">
        <v>8003</v>
      </c>
      <c r="E1608" t="s">
        <v>340</v>
      </c>
      <c r="F1608" t="s">
        <v>7448</v>
      </c>
      <c r="G1608" t="s">
        <v>7449</v>
      </c>
      <c r="H1608">
        <v>79950</v>
      </c>
    </row>
    <row r="1609" spans="1:8" x14ac:dyDescent="0.35">
      <c r="A1609" t="s">
        <v>389</v>
      </c>
      <c r="B1609" t="s">
        <v>240</v>
      </c>
      <c r="C1609" t="s">
        <v>347</v>
      </c>
      <c r="D1609" t="s">
        <v>8004</v>
      </c>
      <c r="E1609" t="s">
        <v>278</v>
      </c>
      <c r="F1609" t="s">
        <v>7436</v>
      </c>
      <c r="G1609" t="s">
        <v>7437</v>
      </c>
      <c r="H1609">
        <v>47200</v>
      </c>
    </row>
    <row r="1610" spans="1:8" x14ac:dyDescent="0.35">
      <c r="A1610" t="s">
        <v>389</v>
      </c>
      <c r="B1610" t="s">
        <v>240</v>
      </c>
      <c r="C1610" t="s">
        <v>347</v>
      </c>
      <c r="D1610" t="s">
        <v>8004</v>
      </c>
      <c r="E1610" t="s">
        <v>278</v>
      </c>
      <c r="F1610" t="s">
        <v>7438</v>
      </c>
      <c r="G1610" t="s">
        <v>7439</v>
      </c>
      <c r="H1610">
        <v>65000</v>
      </c>
    </row>
    <row r="1611" spans="1:8" x14ac:dyDescent="0.35">
      <c r="A1611" t="s">
        <v>389</v>
      </c>
      <c r="B1611" t="s">
        <v>240</v>
      </c>
      <c r="C1611" t="s">
        <v>347</v>
      </c>
      <c r="D1611" t="s">
        <v>8004</v>
      </c>
      <c r="E1611" t="s">
        <v>278</v>
      </c>
      <c r="F1611" t="s">
        <v>7448</v>
      </c>
      <c r="G1611" t="s">
        <v>7449</v>
      </c>
      <c r="H1611">
        <v>35000</v>
      </c>
    </row>
    <row r="1612" spans="1:8" x14ac:dyDescent="0.35">
      <c r="A1612" t="s">
        <v>389</v>
      </c>
      <c r="B1612" t="s">
        <v>240</v>
      </c>
      <c r="C1612" t="s">
        <v>350</v>
      </c>
      <c r="D1612" t="s">
        <v>8005</v>
      </c>
      <c r="E1612" t="s">
        <v>125</v>
      </c>
      <c r="F1612" t="s">
        <v>7436</v>
      </c>
      <c r="G1612" t="s">
        <v>7437</v>
      </c>
      <c r="H1612">
        <v>0</v>
      </c>
    </row>
    <row r="1613" spans="1:8" x14ac:dyDescent="0.35">
      <c r="A1613" t="s">
        <v>389</v>
      </c>
      <c r="B1613" t="s">
        <v>240</v>
      </c>
      <c r="C1613" t="s">
        <v>350</v>
      </c>
      <c r="D1613" t="s">
        <v>8005</v>
      </c>
      <c r="E1613" t="s">
        <v>125</v>
      </c>
      <c r="F1613" t="s">
        <v>7438</v>
      </c>
      <c r="G1613" t="s">
        <v>7439</v>
      </c>
      <c r="H1613">
        <v>0</v>
      </c>
    </row>
    <row r="1614" spans="1:8" x14ac:dyDescent="0.35">
      <c r="A1614" t="s">
        <v>389</v>
      </c>
      <c r="B1614" t="s">
        <v>240</v>
      </c>
      <c r="C1614" t="s">
        <v>350</v>
      </c>
      <c r="D1614" t="s">
        <v>8005</v>
      </c>
      <c r="E1614" t="s">
        <v>125</v>
      </c>
      <c r="F1614" t="s">
        <v>7448</v>
      </c>
      <c r="G1614" t="s">
        <v>7449</v>
      </c>
      <c r="H1614">
        <v>0</v>
      </c>
    </row>
    <row r="1615" spans="1:8" x14ac:dyDescent="0.35">
      <c r="A1615" t="s">
        <v>389</v>
      </c>
      <c r="B1615" t="s">
        <v>240</v>
      </c>
      <c r="C1615" t="s">
        <v>713</v>
      </c>
      <c r="D1615" t="s">
        <v>8006</v>
      </c>
      <c r="E1615" t="s">
        <v>714</v>
      </c>
      <c r="F1615" t="s">
        <v>7435</v>
      </c>
      <c r="G1615" t="s">
        <v>7142</v>
      </c>
      <c r="H1615">
        <v>717</v>
      </c>
    </row>
    <row r="1616" spans="1:8" x14ac:dyDescent="0.35">
      <c r="A1616" t="s">
        <v>389</v>
      </c>
      <c r="B1616" t="s">
        <v>240</v>
      </c>
      <c r="C1616" t="s">
        <v>713</v>
      </c>
      <c r="D1616" t="s">
        <v>8006</v>
      </c>
      <c r="E1616" t="s">
        <v>714</v>
      </c>
      <c r="F1616" t="s">
        <v>7436</v>
      </c>
      <c r="G1616" t="s">
        <v>7437</v>
      </c>
      <c r="H1616">
        <v>49760</v>
      </c>
    </row>
    <row r="1617" spans="1:8" x14ac:dyDescent="0.35">
      <c r="A1617" t="s">
        <v>389</v>
      </c>
      <c r="B1617" t="s">
        <v>240</v>
      </c>
      <c r="C1617" t="s">
        <v>713</v>
      </c>
      <c r="D1617" t="s">
        <v>8006</v>
      </c>
      <c r="E1617" t="s">
        <v>714</v>
      </c>
      <c r="F1617" t="s">
        <v>7438</v>
      </c>
      <c r="G1617" t="s">
        <v>7439</v>
      </c>
      <c r="H1617">
        <v>60000</v>
      </c>
    </row>
    <row r="1618" spans="1:8" x14ac:dyDescent="0.35">
      <c r="A1618" t="s">
        <v>392</v>
      </c>
      <c r="B1618" t="s">
        <v>240</v>
      </c>
      <c r="C1618" t="s">
        <v>241</v>
      </c>
      <c r="D1618" t="s">
        <v>8007</v>
      </c>
      <c r="E1618" t="s">
        <v>715</v>
      </c>
      <c r="F1618" t="s">
        <v>7435</v>
      </c>
      <c r="G1618" t="s">
        <v>7142</v>
      </c>
      <c r="H1618">
        <v>350</v>
      </c>
    </row>
    <row r="1619" spans="1:8" x14ac:dyDescent="0.35">
      <c r="A1619" t="s">
        <v>392</v>
      </c>
      <c r="B1619" t="s">
        <v>240</v>
      </c>
      <c r="C1619" t="s">
        <v>241</v>
      </c>
      <c r="D1619" t="s">
        <v>8007</v>
      </c>
      <c r="E1619" t="s">
        <v>715</v>
      </c>
      <c r="F1619" t="s">
        <v>7436</v>
      </c>
      <c r="G1619" t="s">
        <v>7437</v>
      </c>
      <c r="H1619">
        <v>32408</v>
      </c>
    </row>
    <row r="1620" spans="1:8" x14ac:dyDescent="0.35">
      <c r="A1620" t="s">
        <v>392</v>
      </c>
      <c r="B1620" t="s">
        <v>240</v>
      </c>
      <c r="C1620" t="s">
        <v>241</v>
      </c>
      <c r="D1620" t="s">
        <v>8007</v>
      </c>
      <c r="E1620" t="s">
        <v>715</v>
      </c>
      <c r="F1620" t="s">
        <v>7438</v>
      </c>
      <c r="G1620" t="s">
        <v>7439</v>
      </c>
      <c r="H1620">
        <v>11000</v>
      </c>
    </row>
    <row r="1621" spans="1:8" x14ac:dyDescent="0.35">
      <c r="A1621" t="s">
        <v>392</v>
      </c>
      <c r="B1621" t="s">
        <v>240</v>
      </c>
      <c r="C1621" t="s">
        <v>245</v>
      </c>
      <c r="D1621" t="s">
        <v>8008</v>
      </c>
      <c r="E1621" t="s">
        <v>716</v>
      </c>
      <c r="F1621" t="s">
        <v>7436</v>
      </c>
      <c r="G1621" t="s">
        <v>7437</v>
      </c>
      <c r="H1621">
        <v>41700</v>
      </c>
    </row>
    <row r="1622" spans="1:8" x14ac:dyDescent="0.35">
      <c r="A1622" t="s">
        <v>392</v>
      </c>
      <c r="B1622" t="s">
        <v>240</v>
      </c>
      <c r="C1622" t="s">
        <v>249</v>
      </c>
      <c r="D1622" t="s">
        <v>8009</v>
      </c>
      <c r="E1622" t="s">
        <v>717</v>
      </c>
      <c r="F1622" t="s">
        <v>7435</v>
      </c>
      <c r="G1622" t="s">
        <v>7142</v>
      </c>
      <c r="H1622">
        <v>800</v>
      </c>
    </row>
    <row r="1623" spans="1:8" x14ac:dyDescent="0.35">
      <c r="A1623" t="s">
        <v>392</v>
      </c>
      <c r="B1623" t="s">
        <v>240</v>
      </c>
      <c r="C1623" t="s">
        <v>249</v>
      </c>
      <c r="D1623" t="s">
        <v>8009</v>
      </c>
      <c r="E1623" t="s">
        <v>717</v>
      </c>
      <c r="F1623" t="s">
        <v>7436</v>
      </c>
      <c r="G1623" t="s">
        <v>7437</v>
      </c>
      <c r="H1623">
        <v>29480</v>
      </c>
    </row>
    <row r="1624" spans="1:8" x14ac:dyDescent="0.35">
      <c r="A1624" t="s">
        <v>392</v>
      </c>
      <c r="B1624" t="s">
        <v>240</v>
      </c>
      <c r="C1624" t="s">
        <v>249</v>
      </c>
      <c r="D1624" t="s">
        <v>8009</v>
      </c>
      <c r="E1624" t="s">
        <v>717</v>
      </c>
      <c r="F1624" t="s">
        <v>7438</v>
      </c>
      <c r="G1624" t="s">
        <v>7439</v>
      </c>
      <c r="H1624">
        <v>25000</v>
      </c>
    </row>
    <row r="1625" spans="1:8" x14ac:dyDescent="0.35">
      <c r="A1625" t="s">
        <v>392</v>
      </c>
      <c r="B1625" t="s">
        <v>240</v>
      </c>
      <c r="C1625" t="s">
        <v>249</v>
      </c>
      <c r="D1625" t="s">
        <v>8009</v>
      </c>
      <c r="E1625" t="s">
        <v>717</v>
      </c>
      <c r="F1625" t="s">
        <v>7448</v>
      </c>
      <c r="G1625" t="s">
        <v>7449</v>
      </c>
      <c r="H1625">
        <v>20000</v>
      </c>
    </row>
    <row r="1626" spans="1:8" x14ac:dyDescent="0.35">
      <c r="A1626" t="s">
        <v>392</v>
      </c>
      <c r="B1626" t="s">
        <v>240</v>
      </c>
      <c r="C1626" t="s">
        <v>253</v>
      </c>
      <c r="D1626" t="s">
        <v>8010</v>
      </c>
      <c r="E1626" t="s">
        <v>314</v>
      </c>
      <c r="F1626" t="s">
        <v>7435</v>
      </c>
      <c r="G1626" t="s">
        <v>7142</v>
      </c>
      <c r="H1626">
        <v>10000</v>
      </c>
    </row>
    <row r="1627" spans="1:8" x14ac:dyDescent="0.35">
      <c r="A1627" t="s">
        <v>392</v>
      </c>
      <c r="B1627" t="s">
        <v>240</v>
      </c>
      <c r="C1627" t="s">
        <v>253</v>
      </c>
      <c r="D1627" t="s">
        <v>8010</v>
      </c>
      <c r="E1627" t="s">
        <v>314</v>
      </c>
      <c r="F1627" t="s">
        <v>7436</v>
      </c>
      <c r="G1627" t="s">
        <v>7437</v>
      </c>
      <c r="H1627">
        <v>169700</v>
      </c>
    </row>
    <row r="1628" spans="1:8" x14ac:dyDescent="0.35">
      <c r="A1628" t="s">
        <v>392</v>
      </c>
      <c r="B1628" t="s">
        <v>240</v>
      </c>
      <c r="C1628" t="s">
        <v>253</v>
      </c>
      <c r="D1628" t="s">
        <v>8010</v>
      </c>
      <c r="E1628" t="s">
        <v>314</v>
      </c>
      <c r="F1628" t="s">
        <v>7438</v>
      </c>
      <c r="G1628" t="s">
        <v>7439</v>
      </c>
      <c r="H1628">
        <v>18000</v>
      </c>
    </row>
    <row r="1629" spans="1:8" x14ac:dyDescent="0.35">
      <c r="A1629" t="s">
        <v>392</v>
      </c>
      <c r="B1629" t="s">
        <v>240</v>
      </c>
      <c r="C1629" t="s">
        <v>253</v>
      </c>
      <c r="D1629" t="s">
        <v>8010</v>
      </c>
      <c r="E1629" t="s">
        <v>314</v>
      </c>
      <c r="F1629" t="s">
        <v>7448</v>
      </c>
      <c r="G1629" t="s">
        <v>7449</v>
      </c>
      <c r="H1629">
        <v>75000</v>
      </c>
    </row>
    <row r="1630" spans="1:8" x14ac:dyDescent="0.35">
      <c r="A1630" t="s">
        <v>392</v>
      </c>
      <c r="B1630" t="s">
        <v>240</v>
      </c>
      <c r="C1630" t="s">
        <v>257</v>
      </c>
      <c r="D1630" t="s">
        <v>8011</v>
      </c>
      <c r="E1630" t="s">
        <v>718</v>
      </c>
      <c r="F1630" t="s">
        <v>7435</v>
      </c>
      <c r="G1630" t="s">
        <v>7142</v>
      </c>
      <c r="H1630">
        <v>0</v>
      </c>
    </row>
    <row r="1631" spans="1:8" x14ac:dyDescent="0.35">
      <c r="A1631" t="s">
        <v>392</v>
      </c>
      <c r="B1631" t="s">
        <v>240</v>
      </c>
      <c r="C1631" t="s">
        <v>257</v>
      </c>
      <c r="D1631" t="s">
        <v>8011</v>
      </c>
      <c r="E1631" t="s">
        <v>718</v>
      </c>
      <c r="F1631" t="s">
        <v>7436</v>
      </c>
      <c r="G1631" t="s">
        <v>7437</v>
      </c>
      <c r="H1631">
        <v>57250</v>
      </c>
    </row>
    <row r="1632" spans="1:8" x14ac:dyDescent="0.35">
      <c r="A1632" t="s">
        <v>392</v>
      </c>
      <c r="B1632" t="s">
        <v>240</v>
      </c>
      <c r="C1632" t="s">
        <v>257</v>
      </c>
      <c r="D1632" t="s">
        <v>8011</v>
      </c>
      <c r="E1632" t="s">
        <v>718</v>
      </c>
      <c r="F1632" t="s">
        <v>7438</v>
      </c>
      <c r="G1632" t="s">
        <v>7439</v>
      </c>
      <c r="H1632">
        <v>35000</v>
      </c>
    </row>
    <row r="1633" spans="1:8" x14ac:dyDescent="0.35">
      <c r="A1633" t="s">
        <v>392</v>
      </c>
      <c r="B1633" t="s">
        <v>240</v>
      </c>
      <c r="C1633" t="s">
        <v>257</v>
      </c>
      <c r="D1633" t="s">
        <v>8011</v>
      </c>
      <c r="E1633" t="s">
        <v>718</v>
      </c>
      <c r="F1633" t="s">
        <v>7448</v>
      </c>
      <c r="G1633" t="s">
        <v>7449</v>
      </c>
      <c r="H1633">
        <v>80000</v>
      </c>
    </row>
    <row r="1634" spans="1:8" x14ac:dyDescent="0.35">
      <c r="A1634" t="s">
        <v>392</v>
      </c>
      <c r="B1634" t="s">
        <v>240</v>
      </c>
      <c r="C1634" t="s">
        <v>257</v>
      </c>
      <c r="D1634" t="s">
        <v>8011</v>
      </c>
      <c r="E1634" t="s">
        <v>718</v>
      </c>
      <c r="F1634" t="s">
        <v>7462</v>
      </c>
      <c r="G1634" t="s">
        <v>7463</v>
      </c>
      <c r="H1634">
        <v>300</v>
      </c>
    </row>
    <row r="1635" spans="1:8" x14ac:dyDescent="0.35">
      <c r="A1635" t="s">
        <v>392</v>
      </c>
      <c r="B1635" t="s">
        <v>240</v>
      </c>
      <c r="C1635" t="s">
        <v>261</v>
      </c>
      <c r="D1635" t="s">
        <v>8012</v>
      </c>
      <c r="E1635" t="s">
        <v>327</v>
      </c>
      <c r="F1635" t="s">
        <v>7435</v>
      </c>
      <c r="G1635" t="s">
        <v>7142</v>
      </c>
      <c r="H1635">
        <v>1191</v>
      </c>
    </row>
    <row r="1636" spans="1:8" x14ac:dyDescent="0.35">
      <c r="A1636" t="s">
        <v>392</v>
      </c>
      <c r="B1636" t="s">
        <v>240</v>
      </c>
      <c r="C1636" t="s">
        <v>261</v>
      </c>
      <c r="D1636" t="s">
        <v>8012</v>
      </c>
      <c r="E1636" t="s">
        <v>327</v>
      </c>
      <c r="F1636" t="s">
        <v>7436</v>
      </c>
      <c r="G1636" t="s">
        <v>7437</v>
      </c>
      <c r="H1636">
        <v>27596</v>
      </c>
    </row>
    <row r="1637" spans="1:8" x14ac:dyDescent="0.35">
      <c r="A1637" t="s">
        <v>392</v>
      </c>
      <c r="B1637" t="s">
        <v>240</v>
      </c>
      <c r="C1637" t="s">
        <v>261</v>
      </c>
      <c r="D1637" t="s">
        <v>8012</v>
      </c>
      <c r="E1637" t="s">
        <v>327</v>
      </c>
      <c r="F1637" t="s">
        <v>7438</v>
      </c>
      <c r="G1637" t="s">
        <v>7439</v>
      </c>
      <c r="H1637">
        <v>20000</v>
      </c>
    </row>
    <row r="1638" spans="1:8" x14ac:dyDescent="0.35">
      <c r="A1638" t="s">
        <v>392</v>
      </c>
      <c r="B1638" t="s">
        <v>240</v>
      </c>
      <c r="C1638" t="s">
        <v>261</v>
      </c>
      <c r="D1638" t="s">
        <v>8012</v>
      </c>
      <c r="E1638" t="s">
        <v>327</v>
      </c>
      <c r="F1638" t="s">
        <v>7448</v>
      </c>
      <c r="G1638" t="s">
        <v>7449</v>
      </c>
      <c r="H1638">
        <v>11500</v>
      </c>
    </row>
    <row r="1639" spans="1:8" x14ac:dyDescent="0.35">
      <c r="A1639" t="s">
        <v>392</v>
      </c>
      <c r="B1639" t="s">
        <v>240</v>
      </c>
      <c r="C1639" t="s">
        <v>265</v>
      </c>
      <c r="D1639" t="s">
        <v>8013</v>
      </c>
      <c r="E1639" t="s">
        <v>719</v>
      </c>
      <c r="F1639" t="s">
        <v>7435</v>
      </c>
      <c r="G1639" t="s">
        <v>7142</v>
      </c>
      <c r="H1639">
        <v>2599</v>
      </c>
    </row>
    <row r="1640" spans="1:8" x14ac:dyDescent="0.35">
      <c r="A1640" t="s">
        <v>392</v>
      </c>
      <c r="B1640" t="s">
        <v>240</v>
      </c>
      <c r="C1640" t="s">
        <v>265</v>
      </c>
      <c r="D1640" t="s">
        <v>8013</v>
      </c>
      <c r="E1640" t="s">
        <v>719</v>
      </c>
      <c r="F1640" t="s">
        <v>7436</v>
      </c>
      <c r="G1640" t="s">
        <v>7437</v>
      </c>
      <c r="H1640">
        <v>54458</v>
      </c>
    </row>
    <row r="1641" spans="1:8" x14ac:dyDescent="0.35">
      <c r="A1641" t="s">
        <v>392</v>
      </c>
      <c r="B1641" t="s">
        <v>240</v>
      </c>
      <c r="C1641" t="s">
        <v>265</v>
      </c>
      <c r="D1641" t="s">
        <v>8013</v>
      </c>
      <c r="E1641" t="s">
        <v>719</v>
      </c>
      <c r="F1641" t="s">
        <v>7438</v>
      </c>
      <c r="G1641" t="s">
        <v>7439</v>
      </c>
      <c r="H1641">
        <v>23293</v>
      </c>
    </row>
    <row r="1642" spans="1:8" x14ac:dyDescent="0.35">
      <c r="A1642" t="s">
        <v>392</v>
      </c>
      <c r="B1642" t="s">
        <v>240</v>
      </c>
      <c r="C1642" t="s">
        <v>265</v>
      </c>
      <c r="D1642" t="s">
        <v>8013</v>
      </c>
      <c r="E1642" t="s">
        <v>719</v>
      </c>
      <c r="F1642" t="s">
        <v>7448</v>
      </c>
      <c r="G1642" t="s">
        <v>7449</v>
      </c>
      <c r="H1642">
        <v>24000</v>
      </c>
    </row>
    <row r="1643" spans="1:8" x14ac:dyDescent="0.35">
      <c r="A1643" t="s">
        <v>392</v>
      </c>
      <c r="B1643" t="s">
        <v>240</v>
      </c>
      <c r="C1643" t="s">
        <v>269</v>
      </c>
      <c r="D1643" t="s">
        <v>8014</v>
      </c>
      <c r="E1643" t="s">
        <v>720</v>
      </c>
      <c r="F1643" t="s">
        <v>7435</v>
      </c>
      <c r="G1643" t="s">
        <v>7142</v>
      </c>
      <c r="H1643">
        <v>42860</v>
      </c>
    </row>
    <row r="1644" spans="1:8" x14ac:dyDescent="0.35">
      <c r="A1644" t="s">
        <v>392</v>
      </c>
      <c r="B1644" t="s">
        <v>240</v>
      </c>
      <c r="C1644" t="s">
        <v>269</v>
      </c>
      <c r="D1644" t="s">
        <v>8014</v>
      </c>
      <c r="E1644" t="s">
        <v>720</v>
      </c>
      <c r="F1644" t="s">
        <v>7436</v>
      </c>
      <c r="G1644" t="s">
        <v>7437</v>
      </c>
      <c r="H1644">
        <v>689522</v>
      </c>
    </row>
    <row r="1645" spans="1:8" x14ac:dyDescent="0.35">
      <c r="A1645" t="s">
        <v>392</v>
      </c>
      <c r="B1645" t="s">
        <v>240</v>
      </c>
      <c r="C1645" t="s">
        <v>269</v>
      </c>
      <c r="D1645" t="s">
        <v>8014</v>
      </c>
      <c r="E1645" t="s">
        <v>720</v>
      </c>
      <c r="F1645" t="s">
        <v>7494</v>
      </c>
      <c r="G1645" t="s">
        <v>7495</v>
      </c>
      <c r="H1645">
        <v>810898</v>
      </c>
    </row>
    <row r="1646" spans="1:8" x14ac:dyDescent="0.35">
      <c r="A1646" t="s">
        <v>392</v>
      </c>
      <c r="B1646" t="s">
        <v>240</v>
      </c>
      <c r="C1646" t="s">
        <v>269</v>
      </c>
      <c r="D1646" t="s">
        <v>8014</v>
      </c>
      <c r="E1646" t="s">
        <v>720</v>
      </c>
      <c r="F1646" t="s">
        <v>7496</v>
      </c>
      <c r="G1646" t="s">
        <v>7497</v>
      </c>
      <c r="H1646">
        <v>116000</v>
      </c>
    </row>
    <row r="1647" spans="1:8" x14ac:dyDescent="0.35">
      <c r="A1647" t="s">
        <v>392</v>
      </c>
      <c r="B1647" t="s">
        <v>240</v>
      </c>
      <c r="C1647" t="s">
        <v>273</v>
      </c>
      <c r="D1647" t="s">
        <v>8015</v>
      </c>
      <c r="E1647" t="s">
        <v>721</v>
      </c>
      <c r="F1647" t="s">
        <v>7435</v>
      </c>
      <c r="G1647" t="s">
        <v>7142</v>
      </c>
      <c r="H1647">
        <v>2000</v>
      </c>
    </row>
    <row r="1648" spans="1:8" x14ac:dyDescent="0.35">
      <c r="A1648" t="s">
        <v>392</v>
      </c>
      <c r="B1648" t="s">
        <v>240</v>
      </c>
      <c r="C1648" t="s">
        <v>273</v>
      </c>
      <c r="D1648" t="s">
        <v>8015</v>
      </c>
      <c r="E1648" t="s">
        <v>721</v>
      </c>
      <c r="F1648" t="s">
        <v>7436</v>
      </c>
      <c r="G1648" t="s">
        <v>7437</v>
      </c>
      <c r="H1648">
        <v>45600</v>
      </c>
    </row>
    <row r="1649" spans="1:8" x14ac:dyDescent="0.35">
      <c r="A1649" t="s">
        <v>392</v>
      </c>
      <c r="B1649" t="s">
        <v>240</v>
      </c>
      <c r="C1649" t="s">
        <v>273</v>
      </c>
      <c r="D1649" t="s">
        <v>8015</v>
      </c>
      <c r="E1649" t="s">
        <v>721</v>
      </c>
      <c r="F1649" t="s">
        <v>7438</v>
      </c>
      <c r="G1649" t="s">
        <v>7439</v>
      </c>
      <c r="H1649">
        <v>27397</v>
      </c>
    </row>
    <row r="1650" spans="1:8" x14ac:dyDescent="0.35">
      <c r="A1650" t="s">
        <v>392</v>
      </c>
      <c r="B1650" t="s">
        <v>240</v>
      </c>
      <c r="C1650" t="s">
        <v>273</v>
      </c>
      <c r="D1650" t="s">
        <v>8015</v>
      </c>
      <c r="E1650" t="s">
        <v>721</v>
      </c>
      <c r="F1650" t="s">
        <v>7448</v>
      </c>
      <c r="G1650" t="s">
        <v>7449</v>
      </c>
      <c r="H1650">
        <v>35000</v>
      </c>
    </row>
    <row r="1651" spans="1:8" x14ac:dyDescent="0.35">
      <c r="A1651" t="s">
        <v>395</v>
      </c>
      <c r="B1651" t="s">
        <v>240</v>
      </c>
      <c r="C1651" t="s">
        <v>241</v>
      </c>
      <c r="D1651" t="s">
        <v>8016</v>
      </c>
      <c r="E1651" t="s">
        <v>291</v>
      </c>
      <c r="F1651" t="s">
        <v>7435</v>
      </c>
      <c r="G1651" t="s">
        <v>7142</v>
      </c>
      <c r="H1651">
        <v>50000</v>
      </c>
    </row>
    <row r="1652" spans="1:8" x14ac:dyDescent="0.35">
      <c r="A1652" t="s">
        <v>395</v>
      </c>
      <c r="B1652" t="s">
        <v>240</v>
      </c>
      <c r="C1652" t="s">
        <v>241</v>
      </c>
      <c r="D1652" t="s">
        <v>8016</v>
      </c>
      <c r="E1652" t="s">
        <v>291</v>
      </c>
      <c r="F1652" t="s">
        <v>7436</v>
      </c>
      <c r="G1652" t="s">
        <v>7437</v>
      </c>
      <c r="H1652">
        <v>475275</v>
      </c>
    </row>
    <row r="1653" spans="1:8" x14ac:dyDescent="0.35">
      <c r="A1653" t="s">
        <v>395</v>
      </c>
      <c r="B1653" t="s">
        <v>240</v>
      </c>
      <c r="C1653" t="s">
        <v>241</v>
      </c>
      <c r="D1653" t="s">
        <v>8016</v>
      </c>
      <c r="E1653" t="s">
        <v>291</v>
      </c>
      <c r="F1653" t="s">
        <v>7442</v>
      </c>
      <c r="G1653" t="s">
        <v>7443</v>
      </c>
      <c r="H1653">
        <v>4194</v>
      </c>
    </row>
    <row r="1654" spans="1:8" x14ac:dyDescent="0.35">
      <c r="A1654" t="s">
        <v>395</v>
      </c>
      <c r="B1654" t="s">
        <v>240</v>
      </c>
      <c r="C1654" t="s">
        <v>241</v>
      </c>
      <c r="D1654" t="s">
        <v>8016</v>
      </c>
      <c r="E1654" t="s">
        <v>291</v>
      </c>
      <c r="F1654" t="s">
        <v>7494</v>
      </c>
      <c r="G1654" t="s">
        <v>7495</v>
      </c>
      <c r="H1654">
        <v>342887</v>
      </c>
    </row>
    <row r="1655" spans="1:8" x14ac:dyDescent="0.35">
      <c r="A1655" t="s">
        <v>395</v>
      </c>
      <c r="B1655" t="s">
        <v>240</v>
      </c>
      <c r="C1655" t="s">
        <v>241</v>
      </c>
      <c r="D1655" t="s">
        <v>8016</v>
      </c>
      <c r="E1655" t="s">
        <v>291</v>
      </c>
      <c r="F1655" t="s">
        <v>7496</v>
      </c>
      <c r="G1655" t="s">
        <v>7497</v>
      </c>
      <c r="H1655">
        <v>237334</v>
      </c>
    </row>
    <row r="1656" spans="1:8" x14ac:dyDescent="0.35">
      <c r="A1656" t="s">
        <v>395</v>
      </c>
      <c r="B1656" t="s">
        <v>240</v>
      </c>
      <c r="C1656" t="s">
        <v>245</v>
      </c>
      <c r="D1656" t="s">
        <v>8017</v>
      </c>
      <c r="E1656" t="s">
        <v>722</v>
      </c>
      <c r="F1656" t="s">
        <v>7435</v>
      </c>
      <c r="G1656" t="s">
        <v>7142</v>
      </c>
      <c r="H1656">
        <v>124014</v>
      </c>
    </row>
    <row r="1657" spans="1:8" x14ac:dyDescent="0.35">
      <c r="A1657" t="s">
        <v>395</v>
      </c>
      <c r="B1657" t="s">
        <v>240</v>
      </c>
      <c r="C1657" t="s">
        <v>245</v>
      </c>
      <c r="D1657" t="s">
        <v>8017</v>
      </c>
      <c r="E1657" t="s">
        <v>722</v>
      </c>
      <c r="F1657" t="s">
        <v>7436</v>
      </c>
      <c r="G1657" t="s">
        <v>7437</v>
      </c>
      <c r="H1657">
        <v>467578</v>
      </c>
    </row>
    <row r="1658" spans="1:8" x14ac:dyDescent="0.35">
      <c r="A1658" t="s">
        <v>395</v>
      </c>
      <c r="B1658" t="s">
        <v>240</v>
      </c>
      <c r="C1658" t="s">
        <v>249</v>
      </c>
      <c r="D1658" t="s">
        <v>8018</v>
      </c>
      <c r="E1658" t="s">
        <v>500</v>
      </c>
      <c r="F1658" t="s">
        <v>7435</v>
      </c>
      <c r="G1658" t="s">
        <v>7142</v>
      </c>
      <c r="H1658">
        <v>30000</v>
      </c>
    </row>
    <row r="1659" spans="1:8" x14ac:dyDescent="0.35">
      <c r="A1659" t="s">
        <v>395</v>
      </c>
      <c r="B1659" t="s">
        <v>240</v>
      </c>
      <c r="C1659" t="s">
        <v>249</v>
      </c>
      <c r="D1659" t="s">
        <v>8018</v>
      </c>
      <c r="E1659" t="s">
        <v>500</v>
      </c>
      <c r="F1659" t="s">
        <v>7436</v>
      </c>
      <c r="G1659" t="s">
        <v>7437</v>
      </c>
      <c r="H1659">
        <v>84121</v>
      </c>
    </row>
    <row r="1660" spans="1:8" x14ac:dyDescent="0.35">
      <c r="A1660" t="s">
        <v>395</v>
      </c>
      <c r="B1660" t="s">
        <v>240</v>
      </c>
      <c r="C1660" t="s">
        <v>249</v>
      </c>
      <c r="D1660" t="s">
        <v>8018</v>
      </c>
      <c r="E1660" t="s">
        <v>500</v>
      </c>
      <c r="F1660" t="s">
        <v>7438</v>
      </c>
      <c r="G1660" t="s">
        <v>7439</v>
      </c>
      <c r="H1660">
        <v>40000</v>
      </c>
    </row>
    <row r="1661" spans="1:8" x14ac:dyDescent="0.35">
      <c r="A1661" t="s">
        <v>395</v>
      </c>
      <c r="B1661" t="s">
        <v>240</v>
      </c>
      <c r="C1661" t="s">
        <v>249</v>
      </c>
      <c r="D1661" t="s">
        <v>8018</v>
      </c>
      <c r="E1661" t="s">
        <v>500</v>
      </c>
      <c r="F1661" t="s">
        <v>7448</v>
      </c>
      <c r="G1661" t="s">
        <v>7449</v>
      </c>
      <c r="H1661">
        <v>20000</v>
      </c>
    </row>
    <row r="1662" spans="1:8" x14ac:dyDescent="0.35">
      <c r="A1662" t="s">
        <v>395</v>
      </c>
      <c r="B1662" t="s">
        <v>240</v>
      </c>
      <c r="C1662" t="s">
        <v>253</v>
      </c>
      <c r="D1662" t="s">
        <v>8019</v>
      </c>
      <c r="E1662" t="s">
        <v>723</v>
      </c>
      <c r="F1662" t="s">
        <v>7435</v>
      </c>
      <c r="G1662" t="s">
        <v>7142</v>
      </c>
      <c r="H1662">
        <v>17000</v>
      </c>
    </row>
    <row r="1663" spans="1:8" x14ac:dyDescent="0.35">
      <c r="A1663" t="s">
        <v>395</v>
      </c>
      <c r="B1663" t="s">
        <v>240</v>
      </c>
      <c r="C1663" t="s">
        <v>253</v>
      </c>
      <c r="D1663" t="s">
        <v>8019</v>
      </c>
      <c r="E1663" t="s">
        <v>723</v>
      </c>
      <c r="F1663" t="s">
        <v>7436</v>
      </c>
      <c r="G1663" t="s">
        <v>7437</v>
      </c>
      <c r="H1663">
        <v>55760</v>
      </c>
    </row>
    <row r="1664" spans="1:8" x14ac:dyDescent="0.35">
      <c r="A1664" t="s">
        <v>395</v>
      </c>
      <c r="B1664" t="s">
        <v>240</v>
      </c>
      <c r="C1664" t="s">
        <v>253</v>
      </c>
      <c r="D1664" t="s">
        <v>8019</v>
      </c>
      <c r="E1664" t="s">
        <v>723</v>
      </c>
      <c r="F1664" t="s">
        <v>7438</v>
      </c>
      <c r="G1664" t="s">
        <v>7439</v>
      </c>
      <c r="H1664">
        <v>96350</v>
      </c>
    </row>
    <row r="1665" spans="1:8" x14ac:dyDescent="0.35">
      <c r="A1665" t="s">
        <v>395</v>
      </c>
      <c r="B1665" t="s">
        <v>240</v>
      </c>
      <c r="C1665" t="s">
        <v>253</v>
      </c>
      <c r="D1665" t="s">
        <v>8019</v>
      </c>
      <c r="E1665" t="s">
        <v>723</v>
      </c>
      <c r="F1665" t="s">
        <v>7448</v>
      </c>
      <c r="G1665" t="s">
        <v>7449</v>
      </c>
      <c r="H1665">
        <v>53000</v>
      </c>
    </row>
    <row r="1666" spans="1:8" x14ac:dyDescent="0.35">
      <c r="A1666" t="s">
        <v>395</v>
      </c>
      <c r="B1666" t="s">
        <v>240</v>
      </c>
      <c r="C1666" t="s">
        <v>257</v>
      </c>
      <c r="D1666" t="s">
        <v>8020</v>
      </c>
      <c r="E1666" t="s">
        <v>618</v>
      </c>
      <c r="F1666" t="s">
        <v>7435</v>
      </c>
      <c r="G1666" t="s">
        <v>7142</v>
      </c>
      <c r="H1666">
        <v>9000</v>
      </c>
    </row>
    <row r="1667" spans="1:8" x14ac:dyDescent="0.35">
      <c r="A1667" t="s">
        <v>395</v>
      </c>
      <c r="B1667" t="s">
        <v>240</v>
      </c>
      <c r="C1667" t="s">
        <v>257</v>
      </c>
      <c r="D1667" t="s">
        <v>8020</v>
      </c>
      <c r="E1667" t="s">
        <v>618</v>
      </c>
      <c r="F1667" t="s">
        <v>7436</v>
      </c>
      <c r="G1667" t="s">
        <v>7437</v>
      </c>
      <c r="H1667">
        <v>51915</v>
      </c>
    </row>
    <row r="1668" spans="1:8" x14ac:dyDescent="0.35">
      <c r="A1668" t="s">
        <v>395</v>
      </c>
      <c r="B1668" t="s">
        <v>240</v>
      </c>
      <c r="C1668" t="s">
        <v>261</v>
      </c>
      <c r="D1668" t="s">
        <v>8021</v>
      </c>
      <c r="E1668" t="s">
        <v>609</v>
      </c>
      <c r="F1668" t="s">
        <v>7436</v>
      </c>
      <c r="G1668" t="s">
        <v>7437</v>
      </c>
      <c r="H1668">
        <v>112225</v>
      </c>
    </row>
    <row r="1669" spans="1:8" x14ac:dyDescent="0.35">
      <c r="A1669" t="s">
        <v>395</v>
      </c>
      <c r="B1669" t="s">
        <v>240</v>
      </c>
      <c r="C1669" t="s">
        <v>261</v>
      </c>
      <c r="D1669" t="s">
        <v>8021</v>
      </c>
      <c r="E1669" t="s">
        <v>609</v>
      </c>
      <c r="F1669" t="s">
        <v>7888</v>
      </c>
      <c r="G1669" t="s">
        <v>7889</v>
      </c>
      <c r="H1669">
        <v>81630</v>
      </c>
    </row>
    <row r="1670" spans="1:8" x14ac:dyDescent="0.35">
      <c r="A1670" t="s">
        <v>395</v>
      </c>
      <c r="B1670" t="s">
        <v>240</v>
      </c>
      <c r="C1670" t="s">
        <v>265</v>
      </c>
      <c r="D1670" t="s">
        <v>8022</v>
      </c>
      <c r="E1670" t="s">
        <v>300</v>
      </c>
      <c r="F1670" t="s">
        <v>7436</v>
      </c>
      <c r="G1670" t="s">
        <v>7437</v>
      </c>
      <c r="H1670">
        <v>24100</v>
      </c>
    </row>
    <row r="1671" spans="1:8" x14ac:dyDescent="0.35">
      <c r="A1671" t="s">
        <v>395</v>
      </c>
      <c r="B1671" t="s">
        <v>240</v>
      </c>
      <c r="C1671" t="s">
        <v>265</v>
      </c>
      <c r="D1671" t="s">
        <v>8022</v>
      </c>
      <c r="E1671" t="s">
        <v>300</v>
      </c>
      <c r="F1671" t="s">
        <v>7438</v>
      </c>
      <c r="G1671" t="s">
        <v>7439</v>
      </c>
      <c r="H1671">
        <v>50000</v>
      </c>
    </row>
    <row r="1672" spans="1:8" x14ac:dyDescent="0.35">
      <c r="A1672" t="s">
        <v>395</v>
      </c>
      <c r="B1672" t="s">
        <v>240</v>
      </c>
      <c r="C1672" t="s">
        <v>265</v>
      </c>
      <c r="D1672" t="s">
        <v>8022</v>
      </c>
      <c r="E1672" t="s">
        <v>300</v>
      </c>
      <c r="F1672" t="s">
        <v>7448</v>
      </c>
      <c r="G1672" t="s">
        <v>7449</v>
      </c>
      <c r="H1672">
        <v>20000</v>
      </c>
    </row>
    <row r="1673" spans="1:8" x14ac:dyDescent="0.35">
      <c r="A1673" t="s">
        <v>395</v>
      </c>
      <c r="B1673" t="s">
        <v>240</v>
      </c>
      <c r="C1673" t="s">
        <v>269</v>
      </c>
      <c r="D1673" t="s">
        <v>8023</v>
      </c>
      <c r="E1673" t="s">
        <v>305</v>
      </c>
      <c r="F1673" t="s">
        <v>7435</v>
      </c>
      <c r="G1673" t="s">
        <v>7142</v>
      </c>
      <c r="H1673">
        <v>90000</v>
      </c>
    </row>
    <row r="1674" spans="1:8" x14ac:dyDescent="0.35">
      <c r="A1674" t="s">
        <v>395</v>
      </c>
      <c r="B1674" t="s">
        <v>240</v>
      </c>
      <c r="C1674" t="s">
        <v>269</v>
      </c>
      <c r="D1674" t="s">
        <v>8023</v>
      </c>
      <c r="E1674" t="s">
        <v>305</v>
      </c>
      <c r="F1674" t="s">
        <v>7436</v>
      </c>
      <c r="G1674" t="s">
        <v>7437</v>
      </c>
      <c r="H1674">
        <v>111850</v>
      </c>
    </row>
    <row r="1675" spans="1:8" x14ac:dyDescent="0.35">
      <c r="A1675" t="s">
        <v>395</v>
      </c>
      <c r="B1675" t="s">
        <v>240</v>
      </c>
      <c r="C1675" t="s">
        <v>269</v>
      </c>
      <c r="D1675" t="s">
        <v>8023</v>
      </c>
      <c r="E1675" t="s">
        <v>305</v>
      </c>
      <c r="F1675" t="s">
        <v>7518</v>
      </c>
      <c r="G1675" t="s">
        <v>7366</v>
      </c>
      <c r="H1675">
        <v>253863</v>
      </c>
    </row>
    <row r="1676" spans="1:8" x14ac:dyDescent="0.35">
      <c r="A1676" t="s">
        <v>395</v>
      </c>
      <c r="B1676" t="s">
        <v>240</v>
      </c>
      <c r="C1676" t="s">
        <v>269</v>
      </c>
      <c r="D1676" t="s">
        <v>8023</v>
      </c>
      <c r="E1676" t="s">
        <v>305</v>
      </c>
      <c r="F1676" t="s">
        <v>7680</v>
      </c>
      <c r="G1676" t="s">
        <v>7356</v>
      </c>
      <c r="H1676">
        <v>105975</v>
      </c>
    </row>
    <row r="1677" spans="1:8" x14ac:dyDescent="0.35">
      <c r="A1677" t="s">
        <v>395</v>
      </c>
      <c r="B1677" t="s">
        <v>240</v>
      </c>
      <c r="C1677" t="s">
        <v>269</v>
      </c>
      <c r="D1677" t="s">
        <v>8023</v>
      </c>
      <c r="E1677" t="s">
        <v>305</v>
      </c>
      <c r="F1677" t="s">
        <v>7448</v>
      </c>
      <c r="G1677" t="s">
        <v>7449</v>
      </c>
      <c r="H1677">
        <v>85000</v>
      </c>
    </row>
    <row r="1678" spans="1:8" x14ac:dyDescent="0.35">
      <c r="A1678" t="s">
        <v>395</v>
      </c>
      <c r="B1678" t="s">
        <v>240</v>
      </c>
      <c r="C1678" t="s">
        <v>273</v>
      </c>
      <c r="D1678" t="s">
        <v>8024</v>
      </c>
      <c r="E1678" t="s">
        <v>262</v>
      </c>
      <c r="F1678" t="s">
        <v>7435</v>
      </c>
      <c r="G1678" t="s">
        <v>7142</v>
      </c>
      <c r="H1678">
        <v>13555</v>
      </c>
    </row>
    <row r="1679" spans="1:8" x14ac:dyDescent="0.35">
      <c r="A1679" t="s">
        <v>395</v>
      </c>
      <c r="B1679" t="s">
        <v>240</v>
      </c>
      <c r="C1679" t="s">
        <v>273</v>
      </c>
      <c r="D1679" t="s">
        <v>8024</v>
      </c>
      <c r="E1679" t="s">
        <v>262</v>
      </c>
      <c r="F1679" t="s">
        <v>7436</v>
      </c>
      <c r="G1679" t="s">
        <v>7437</v>
      </c>
      <c r="H1679">
        <v>94950</v>
      </c>
    </row>
    <row r="1680" spans="1:8" x14ac:dyDescent="0.35">
      <c r="A1680" t="s">
        <v>395</v>
      </c>
      <c r="B1680" t="s">
        <v>240</v>
      </c>
      <c r="C1680" t="s">
        <v>273</v>
      </c>
      <c r="D1680" t="s">
        <v>8024</v>
      </c>
      <c r="E1680" t="s">
        <v>262</v>
      </c>
      <c r="F1680" t="s">
        <v>7438</v>
      </c>
      <c r="G1680" t="s">
        <v>7439</v>
      </c>
      <c r="H1680">
        <v>181500</v>
      </c>
    </row>
    <row r="1681" spans="1:8" x14ac:dyDescent="0.35">
      <c r="A1681" t="s">
        <v>395</v>
      </c>
      <c r="B1681" t="s">
        <v>240</v>
      </c>
      <c r="C1681" t="s">
        <v>273</v>
      </c>
      <c r="D1681" t="s">
        <v>8024</v>
      </c>
      <c r="E1681" t="s">
        <v>262</v>
      </c>
      <c r="F1681" t="s">
        <v>7448</v>
      </c>
      <c r="G1681" t="s">
        <v>7449</v>
      </c>
      <c r="H1681">
        <v>110000</v>
      </c>
    </row>
    <row r="1682" spans="1:8" x14ac:dyDescent="0.35">
      <c r="A1682" t="s">
        <v>395</v>
      </c>
      <c r="B1682" t="s">
        <v>240</v>
      </c>
      <c r="C1682" t="s">
        <v>273</v>
      </c>
      <c r="D1682" t="s">
        <v>8024</v>
      </c>
      <c r="E1682" t="s">
        <v>262</v>
      </c>
      <c r="F1682" t="s">
        <v>7445</v>
      </c>
      <c r="G1682" t="s">
        <v>7446</v>
      </c>
      <c r="H1682">
        <v>51750</v>
      </c>
    </row>
    <row r="1683" spans="1:8" x14ac:dyDescent="0.35">
      <c r="A1683" t="s">
        <v>395</v>
      </c>
      <c r="B1683" t="s">
        <v>240</v>
      </c>
      <c r="C1683" t="s">
        <v>277</v>
      </c>
      <c r="D1683" t="s">
        <v>8025</v>
      </c>
      <c r="E1683" t="s">
        <v>724</v>
      </c>
      <c r="F1683" t="s">
        <v>7435</v>
      </c>
      <c r="G1683" t="s">
        <v>7142</v>
      </c>
      <c r="H1683">
        <v>20000</v>
      </c>
    </row>
    <row r="1684" spans="1:8" x14ac:dyDescent="0.35">
      <c r="A1684" t="s">
        <v>395</v>
      </c>
      <c r="B1684" t="s">
        <v>240</v>
      </c>
      <c r="C1684" t="s">
        <v>277</v>
      </c>
      <c r="D1684" t="s">
        <v>8025</v>
      </c>
      <c r="E1684" t="s">
        <v>724</v>
      </c>
      <c r="F1684" t="s">
        <v>7436</v>
      </c>
      <c r="G1684" t="s">
        <v>7437</v>
      </c>
      <c r="H1684">
        <v>109799</v>
      </c>
    </row>
    <row r="1685" spans="1:8" x14ac:dyDescent="0.35">
      <c r="A1685" t="s">
        <v>395</v>
      </c>
      <c r="B1685" t="s">
        <v>240</v>
      </c>
      <c r="C1685" t="s">
        <v>277</v>
      </c>
      <c r="D1685" t="s">
        <v>8025</v>
      </c>
      <c r="E1685" t="s">
        <v>724</v>
      </c>
      <c r="F1685" t="s">
        <v>7438</v>
      </c>
      <c r="G1685" t="s">
        <v>7439</v>
      </c>
      <c r="H1685">
        <v>174117</v>
      </c>
    </row>
    <row r="1686" spans="1:8" x14ac:dyDescent="0.35">
      <c r="A1686" t="s">
        <v>395</v>
      </c>
      <c r="B1686" t="s">
        <v>240</v>
      </c>
      <c r="C1686" t="s">
        <v>277</v>
      </c>
      <c r="D1686" t="s">
        <v>8025</v>
      </c>
      <c r="E1686" t="s">
        <v>724</v>
      </c>
      <c r="F1686" t="s">
        <v>7448</v>
      </c>
      <c r="G1686" t="s">
        <v>7449</v>
      </c>
      <c r="H1686">
        <v>0</v>
      </c>
    </row>
    <row r="1687" spans="1:8" x14ac:dyDescent="0.35">
      <c r="A1687" t="s">
        <v>395</v>
      </c>
      <c r="B1687" t="s">
        <v>240</v>
      </c>
      <c r="C1687" t="s">
        <v>281</v>
      </c>
      <c r="D1687" t="s">
        <v>8026</v>
      </c>
      <c r="E1687" t="s">
        <v>412</v>
      </c>
      <c r="F1687" t="s">
        <v>7435</v>
      </c>
      <c r="G1687" t="s">
        <v>7142</v>
      </c>
      <c r="H1687">
        <v>27734</v>
      </c>
    </row>
    <row r="1688" spans="1:8" x14ac:dyDescent="0.35">
      <c r="A1688" t="s">
        <v>395</v>
      </c>
      <c r="B1688" t="s">
        <v>240</v>
      </c>
      <c r="C1688" t="s">
        <v>281</v>
      </c>
      <c r="D1688" t="s">
        <v>8026</v>
      </c>
      <c r="E1688" t="s">
        <v>412</v>
      </c>
      <c r="F1688" t="s">
        <v>7436</v>
      </c>
      <c r="G1688" t="s">
        <v>7437</v>
      </c>
      <c r="H1688">
        <v>400200</v>
      </c>
    </row>
    <row r="1689" spans="1:8" x14ac:dyDescent="0.35">
      <c r="A1689" t="s">
        <v>395</v>
      </c>
      <c r="B1689" t="s">
        <v>240</v>
      </c>
      <c r="C1689" t="s">
        <v>285</v>
      </c>
      <c r="D1689" t="s">
        <v>8027</v>
      </c>
      <c r="E1689" t="s">
        <v>725</v>
      </c>
      <c r="F1689" t="s">
        <v>7435</v>
      </c>
      <c r="G1689" t="s">
        <v>7142</v>
      </c>
      <c r="H1689">
        <v>0</v>
      </c>
    </row>
    <row r="1690" spans="1:8" x14ac:dyDescent="0.35">
      <c r="A1690" t="s">
        <v>395</v>
      </c>
      <c r="B1690" t="s">
        <v>240</v>
      </c>
      <c r="C1690" t="s">
        <v>285</v>
      </c>
      <c r="D1690" t="s">
        <v>8027</v>
      </c>
      <c r="E1690" t="s">
        <v>725</v>
      </c>
      <c r="F1690" t="s">
        <v>7436</v>
      </c>
      <c r="G1690" t="s">
        <v>7437</v>
      </c>
      <c r="H1690">
        <v>60882</v>
      </c>
    </row>
    <row r="1691" spans="1:8" x14ac:dyDescent="0.35">
      <c r="A1691" t="s">
        <v>395</v>
      </c>
      <c r="B1691" t="s">
        <v>240</v>
      </c>
      <c r="C1691" t="s">
        <v>285</v>
      </c>
      <c r="D1691" t="s">
        <v>8027</v>
      </c>
      <c r="E1691" t="s">
        <v>725</v>
      </c>
      <c r="F1691" t="s">
        <v>7494</v>
      </c>
      <c r="G1691" t="s">
        <v>7495</v>
      </c>
      <c r="H1691">
        <v>109101</v>
      </c>
    </row>
    <row r="1692" spans="1:8" x14ac:dyDescent="0.35">
      <c r="A1692" t="s">
        <v>395</v>
      </c>
      <c r="B1692" t="s">
        <v>240</v>
      </c>
      <c r="C1692" t="s">
        <v>285</v>
      </c>
      <c r="D1692" t="s">
        <v>8027</v>
      </c>
      <c r="E1692" t="s">
        <v>725</v>
      </c>
      <c r="F1692" t="s">
        <v>7496</v>
      </c>
      <c r="G1692" t="s">
        <v>7497</v>
      </c>
      <c r="H1692">
        <v>65056</v>
      </c>
    </row>
    <row r="1693" spans="1:8" x14ac:dyDescent="0.35">
      <c r="A1693" t="s">
        <v>395</v>
      </c>
      <c r="B1693" t="s">
        <v>240</v>
      </c>
      <c r="C1693" t="s">
        <v>323</v>
      </c>
      <c r="D1693" t="s">
        <v>8028</v>
      </c>
      <c r="E1693" t="s">
        <v>278</v>
      </c>
      <c r="F1693" t="s">
        <v>7435</v>
      </c>
      <c r="G1693" t="s">
        <v>7142</v>
      </c>
      <c r="H1693">
        <v>3123</v>
      </c>
    </row>
    <row r="1694" spans="1:8" x14ac:dyDescent="0.35">
      <c r="A1694" t="s">
        <v>395</v>
      </c>
      <c r="B1694" t="s">
        <v>240</v>
      </c>
      <c r="C1694" t="s">
        <v>323</v>
      </c>
      <c r="D1694" t="s">
        <v>8028</v>
      </c>
      <c r="E1694" t="s">
        <v>278</v>
      </c>
      <c r="F1694" t="s">
        <v>7436</v>
      </c>
      <c r="G1694" t="s">
        <v>7437</v>
      </c>
      <c r="H1694">
        <v>526506</v>
      </c>
    </row>
    <row r="1695" spans="1:8" x14ac:dyDescent="0.35">
      <c r="A1695" t="s">
        <v>395</v>
      </c>
      <c r="B1695" t="s">
        <v>240</v>
      </c>
      <c r="C1695" t="s">
        <v>323</v>
      </c>
      <c r="D1695" t="s">
        <v>8028</v>
      </c>
      <c r="E1695" t="s">
        <v>278</v>
      </c>
      <c r="F1695" t="s">
        <v>7494</v>
      </c>
      <c r="G1695" t="s">
        <v>7495</v>
      </c>
      <c r="H1695">
        <v>3848647</v>
      </c>
    </row>
    <row r="1696" spans="1:8" x14ac:dyDescent="0.35">
      <c r="A1696" t="s">
        <v>395</v>
      </c>
      <c r="B1696" t="s">
        <v>240</v>
      </c>
      <c r="C1696" t="s">
        <v>323</v>
      </c>
      <c r="D1696" t="s">
        <v>8028</v>
      </c>
      <c r="E1696" t="s">
        <v>278</v>
      </c>
      <c r="F1696" t="s">
        <v>7496</v>
      </c>
      <c r="G1696" t="s">
        <v>7497</v>
      </c>
      <c r="H1696">
        <v>137000</v>
      </c>
    </row>
    <row r="1697" spans="1:8" x14ac:dyDescent="0.35">
      <c r="A1697" t="s">
        <v>395</v>
      </c>
      <c r="B1697" t="s">
        <v>240</v>
      </c>
      <c r="C1697" t="s">
        <v>326</v>
      </c>
      <c r="D1697" t="s">
        <v>8029</v>
      </c>
      <c r="E1697" t="s">
        <v>455</v>
      </c>
      <c r="F1697" t="s">
        <v>7435</v>
      </c>
      <c r="G1697" t="s">
        <v>7142</v>
      </c>
      <c r="H1697">
        <v>60487</v>
      </c>
    </row>
    <row r="1698" spans="1:8" x14ac:dyDescent="0.35">
      <c r="A1698" t="s">
        <v>395</v>
      </c>
      <c r="B1698" t="s">
        <v>240</v>
      </c>
      <c r="C1698" t="s">
        <v>326</v>
      </c>
      <c r="D1698" t="s">
        <v>8029</v>
      </c>
      <c r="E1698" t="s">
        <v>455</v>
      </c>
      <c r="F1698" t="s">
        <v>7436</v>
      </c>
      <c r="G1698" t="s">
        <v>7437</v>
      </c>
      <c r="H1698">
        <v>132500</v>
      </c>
    </row>
    <row r="1699" spans="1:8" x14ac:dyDescent="0.35">
      <c r="A1699" t="s">
        <v>395</v>
      </c>
      <c r="B1699" t="s">
        <v>240</v>
      </c>
      <c r="C1699" t="s">
        <v>326</v>
      </c>
      <c r="D1699" t="s">
        <v>8029</v>
      </c>
      <c r="E1699" t="s">
        <v>455</v>
      </c>
      <c r="F1699" t="s">
        <v>7518</v>
      </c>
      <c r="G1699" t="s">
        <v>7366</v>
      </c>
      <c r="H1699">
        <v>100150</v>
      </c>
    </row>
    <row r="1700" spans="1:8" x14ac:dyDescent="0.35">
      <c r="A1700" t="s">
        <v>395</v>
      </c>
      <c r="B1700" t="s">
        <v>240</v>
      </c>
      <c r="C1700" t="s">
        <v>326</v>
      </c>
      <c r="D1700" t="s">
        <v>8029</v>
      </c>
      <c r="E1700" t="s">
        <v>455</v>
      </c>
      <c r="F1700" t="s">
        <v>7680</v>
      </c>
      <c r="G1700" t="s">
        <v>7356</v>
      </c>
      <c r="H1700">
        <v>188665</v>
      </c>
    </row>
    <row r="1701" spans="1:8" x14ac:dyDescent="0.35">
      <c r="A1701" t="s">
        <v>395</v>
      </c>
      <c r="B1701" t="s">
        <v>240</v>
      </c>
      <c r="C1701" t="s">
        <v>326</v>
      </c>
      <c r="D1701" t="s">
        <v>8029</v>
      </c>
      <c r="E1701" t="s">
        <v>455</v>
      </c>
      <c r="F1701" t="s">
        <v>7448</v>
      </c>
      <c r="G1701" t="s">
        <v>7449</v>
      </c>
      <c r="H1701">
        <v>20000</v>
      </c>
    </row>
    <row r="1702" spans="1:8" x14ac:dyDescent="0.35">
      <c r="A1702" t="s">
        <v>398</v>
      </c>
      <c r="B1702" t="s">
        <v>240</v>
      </c>
      <c r="C1702" t="s">
        <v>241</v>
      </c>
      <c r="D1702" t="s">
        <v>8030</v>
      </c>
      <c r="E1702" t="s">
        <v>391</v>
      </c>
      <c r="F1702" t="s">
        <v>7435</v>
      </c>
      <c r="G1702" t="s">
        <v>7142</v>
      </c>
      <c r="H1702">
        <v>4600000</v>
      </c>
    </row>
    <row r="1703" spans="1:8" x14ac:dyDescent="0.35">
      <c r="A1703" t="s">
        <v>398</v>
      </c>
      <c r="B1703" t="s">
        <v>240</v>
      </c>
      <c r="C1703" t="s">
        <v>241</v>
      </c>
      <c r="D1703" t="s">
        <v>8030</v>
      </c>
      <c r="E1703" t="s">
        <v>391</v>
      </c>
      <c r="F1703" t="s">
        <v>7436</v>
      </c>
      <c r="G1703" t="s">
        <v>7437</v>
      </c>
      <c r="H1703">
        <v>10965099</v>
      </c>
    </row>
    <row r="1704" spans="1:8" x14ac:dyDescent="0.35">
      <c r="A1704" t="s">
        <v>398</v>
      </c>
      <c r="B1704" t="s">
        <v>240</v>
      </c>
      <c r="C1704" t="s">
        <v>245</v>
      </c>
      <c r="D1704" t="s">
        <v>8031</v>
      </c>
      <c r="E1704" t="s">
        <v>726</v>
      </c>
      <c r="F1704" t="s">
        <v>7435</v>
      </c>
      <c r="G1704" t="s">
        <v>7142</v>
      </c>
      <c r="H1704">
        <v>205401</v>
      </c>
    </row>
    <row r="1705" spans="1:8" x14ac:dyDescent="0.35">
      <c r="A1705" t="s">
        <v>398</v>
      </c>
      <c r="B1705" t="s">
        <v>240</v>
      </c>
      <c r="C1705" t="s">
        <v>245</v>
      </c>
      <c r="D1705" t="s">
        <v>8031</v>
      </c>
      <c r="E1705" t="s">
        <v>726</v>
      </c>
      <c r="F1705" t="s">
        <v>7436</v>
      </c>
      <c r="G1705" t="s">
        <v>7437</v>
      </c>
      <c r="H1705">
        <v>3990055</v>
      </c>
    </row>
    <row r="1706" spans="1:8" x14ac:dyDescent="0.35">
      <c r="A1706" t="s">
        <v>398</v>
      </c>
      <c r="B1706" t="s">
        <v>240</v>
      </c>
      <c r="C1706" t="s">
        <v>245</v>
      </c>
      <c r="D1706" t="s">
        <v>8031</v>
      </c>
      <c r="E1706" t="s">
        <v>726</v>
      </c>
      <c r="F1706" t="s">
        <v>7438</v>
      </c>
      <c r="G1706" t="s">
        <v>7439</v>
      </c>
      <c r="H1706">
        <v>14970250</v>
      </c>
    </row>
    <row r="1707" spans="1:8" x14ac:dyDescent="0.35">
      <c r="A1707" t="s">
        <v>398</v>
      </c>
      <c r="B1707" t="s">
        <v>240</v>
      </c>
      <c r="C1707" t="s">
        <v>245</v>
      </c>
      <c r="D1707" t="s">
        <v>8031</v>
      </c>
      <c r="E1707" t="s">
        <v>726</v>
      </c>
      <c r="F1707" t="s">
        <v>7448</v>
      </c>
      <c r="G1707" t="s">
        <v>7449</v>
      </c>
      <c r="H1707">
        <v>775000</v>
      </c>
    </row>
    <row r="1708" spans="1:8" x14ac:dyDescent="0.35">
      <c r="A1708" t="s">
        <v>398</v>
      </c>
      <c r="B1708" t="s">
        <v>240</v>
      </c>
      <c r="C1708" t="s">
        <v>249</v>
      </c>
      <c r="D1708" t="s">
        <v>8032</v>
      </c>
      <c r="E1708" t="s">
        <v>555</v>
      </c>
      <c r="F1708" t="s">
        <v>7435</v>
      </c>
      <c r="G1708" t="s">
        <v>7142</v>
      </c>
      <c r="H1708">
        <v>145000</v>
      </c>
    </row>
    <row r="1709" spans="1:8" x14ac:dyDescent="0.35">
      <c r="A1709" t="s">
        <v>398</v>
      </c>
      <c r="B1709" t="s">
        <v>240</v>
      </c>
      <c r="C1709" t="s">
        <v>249</v>
      </c>
      <c r="D1709" t="s">
        <v>8032</v>
      </c>
      <c r="E1709" t="s">
        <v>555</v>
      </c>
      <c r="F1709" t="s">
        <v>7436</v>
      </c>
      <c r="G1709" t="s">
        <v>7437</v>
      </c>
      <c r="H1709">
        <v>1501705</v>
      </c>
    </row>
    <row r="1710" spans="1:8" x14ac:dyDescent="0.35">
      <c r="A1710" t="s">
        <v>398</v>
      </c>
      <c r="B1710" t="s">
        <v>240</v>
      </c>
      <c r="C1710" t="s">
        <v>253</v>
      </c>
      <c r="D1710" t="s">
        <v>8033</v>
      </c>
      <c r="E1710" t="s">
        <v>727</v>
      </c>
      <c r="F1710" t="s">
        <v>7435</v>
      </c>
      <c r="G1710" t="s">
        <v>7142</v>
      </c>
      <c r="H1710">
        <v>190000</v>
      </c>
    </row>
    <row r="1711" spans="1:8" x14ac:dyDescent="0.35">
      <c r="A1711" t="s">
        <v>398</v>
      </c>
      <c r="B1711" t="s">
        <v>240</v>
      </c>
      <c r="C1711" t="s">
        <v>253</v>
      </c>
      <c r="D1711" t="s">
        <v>8033</v>
      </c>
      <c r="E1711" t="s">
        <v>727</v>
      </c>
      <c r="F1711" t="s">
        <v>7436</v>
      </c>
      <c r="G1711" t="s">
        <v>7437</v>
      </c>
      <c r="H1711">
        <v>1418429</v>
      </c>
    </row>
    <row r="1712" spans="1:8" x14ac:dyDescent="0.35">
      <c r="A1712" t="s">
        <v>398</v>
      </c>
      <c r="B1712" t="s">
        <v>240</v>
      </c>
      <c r="C1712" t="s">
        <v>257</v>
      </c>
      <c r="D1712" t="s">
        <v>8034</v>
      </c>
      <c r="E1712" t="s">
        <v>327</v>
      </c>
      <c r="F1712" t="s">
        <v>7435</v>
      </c>
      <c r="G1712" t="s">
        <v>7142</v>
      </c>
      <c r="H1712">
        <v>0</v>
      </c>
    </row>
    <row r="1713" spans="1:8" x14ac:dyDescent="0.35">
      <c r="A1713" t="s">
        <v>398</v>
      </c>
      <c r="B1713" t="s">
        <v>240</v>
      </c>
      <c r="C1713" t="s">
        <v>257</v>
      </c>
      <c r="D1713" t="s">
        <v>8034</v>
      </c>
      <c r="E1713" t="s">
        <v>327</v>
      </c>
      <c r="F1713" t="s">
        <v>7436</v>
      </c>
      <c r="G1713" t="s">
        <v>7437</v>
      </c>
      <c r="H1713">
        <v>1915021</v>
      </c>
    </row>
    <row r="1714" spans="1:8" x14ac:dyDescent="0.35">
      <c r="A1714" t="s">
        <v>398</v>
      </c>
      <c r="B1714" t="s">
        <v>240</v>
      </c>
      <c r="C1714" t="s">
        <v>261</v>
      </c>
      <c r="D1714" t="s">
        <v>8035</v>
      </c>
      <c r="E1714" t="s">
        <v>665</v>
      </c>
      <c r="F1714" t="s">
        <v>7435</v>
      </c>
      <c r="G1714" t="s">
        <v>7142</v>
      </c>
      <c r="H1714">
        <v>0</v>
      </c>
    </row>
    <row r="1715" spans="1:8" x14ac:dyDescent="0.35">
      <c r="A1715" t="s">
        <v>398</v>
      </c>
      <c r="B1715" t="s">
        <v>240</v>
      </c>
      <c r="C1715" t="s">
        <v>261</v>
      </c>
      <c r="D1715" t="s">
        <v>8035</v>
      </c>
      <c r="E1715" t="s">
        <v>665</v>
      </c>
      <c r="F1715" t="s">
        <v>7436</v>
      </c>
      <c r="G1715" t="s">
        <v>7437</v>
      </c>
      <c r="H1715">
        <v>2724688</v>
      </c>
    </row>
    <row r="1716" spans="1:8" x14ac:dyDescent="0.35">
      <c r="A1716" t="s">
        <v>398</v>
      </c>
      <c r="B1716" t="s">
        <v>240</v>
      </c>
      <c r="C1716" t="s">
        <v>261</v>
      </c>
      <c r="D1716" t="s">
        <v>8035</v>
      </c>
      <c r="E1716" t="s">
        <v>665</v>
      </c>
      <c r="F1716" t="s">
        <v>7438</v>
      </c>
      <c r="G1716" t="s">
        <v>7439</v>
      </c>
      <c r="H1716">
        <v>52520134</v>
      </c>
    </row>
    <row r="1717" spans="1:8" x14ac:dyDescent="0.35">
      <c r="A1717" t="s">
        <v>398</v>
      </c>
      <c r="B1717" t="s">
        <v>240</v>
      </c>
      <c r="C1717" t="s">
        <v>261</v>
      </c>
      <c r="D1717" t="s">
        <v>8035</v>
      </c>
      <c r="E1717" t="s">
        <v>665</v>
      </c>
      <c r="F1717" t="s">
        <v>7448</v>
      </c>
      <c r="G1717" t="s">
        <v>7449</v>
      </c>
      <c r="H1717">
        <v>940000</v>
      </c>
    </row>
    <row r="1718" spans="1:8" x14ac:dyDescent="0.35">
      <c r="A1718" t="s">
        <v>398</v>
      </c>
      <c r="B1718" t="s">
        <v>240</v>
      </c>
      <c r="C1718" t="s">
        <v>265</v>
      </c>
      <c r="D1718" t="s">
        <v>8036</v>
      </c>
      <c r="E1718" t="s">
        <v>531</v>
      </c>
      <c r="F1718" t="s">
        <v>7435</v>
      </c>
      <c r="G1718" t="s">
        <v>7142</v>
      </c>
      <c r="H1718">
        <v>0</v>
      </c>
    </row>
    <row r="1719" spans="1:8" x14ac:dyDescent="0.35">
      <c r="A1719" t="s">
        <v>398</v>
      </c>
      <c r="B1719" t="s">
        <v>240</v>
      </c>
      <c r="C1719" t="s">
        <v>265</v>
      </c>
      <c r="D1719" t="s">
        <v>8036</v>
      </c>
      <c r="E1719" t="s">
        <v>531</v>
      </c>
      <c r="F1719" t="s">
        <v>7436</v>
      </c>
      <c r="G1719" t="s">
        <v>7437</v>
      </c>
      <c r="H1719">
        <v>1158780</v>
      </c>
    </row>
    <row r="1720" spans="1:8" x14ac:dyDescent="0.35">
      <c r="A1720" t="s">
        <v>398</v>
      </c>
      <c r="B1720" t="s">
        <v>240</v>
      </c>
      <c r="C1720" t="s">
        <v>269</v>
      </c>
      <c r="D1720" t="s">
        <v>8037</v>
      </c>
      <c r="E1720" t="s">
        <v>125</v>
      </c>
      <c r="F1720" t="s">
        <v>7435</v>
      </c>
      <c r="G1720" t="s">
        <v>7142</v>
      </c>
      <c r="H1720">
        <v>0</v>
      </c>
    </row>
    <row r="1721" spans="1:8" x14ac:dyDescent="0.35">
      <c r="A1721" t="s">
        <v>398</v>
      </c>
      <c r="B1721" t="s">
        <v>240</v>
      </c>
      <c r="C1721" t="s">
        <v>269</v>
      </c>
      <c r="D1721" t="s">
        <v>8037</v>
      </c>
      <c r="E1721" t="s">
        <v>125</v>
      </c>
      <c r="F1721" t="s">
        <v>7436</v>
      </c>
      <c r="G1721" t="s">
        <v>7437</v>
      </c>
      <c r="H1721">
        <v>2926595</v>
      </c>
    </row>
    <row r="1722" spans="1:8" x14ac:dyDescent="0.35">
      <c r="A1722" t="s">
        <v>398</v>
      </c>
      <c r="B1722" t="s">
        <v>240</v>
      </c>
      <c r="C1722" t="s">
        <v>273</v>
      </c>
      <c r="D1722" t="s">
        <v>8038</v>
      </c>
      <c r="E1722" t="s">
        <v>351</v>
      </c>
      <c r="F1722" t="s">
        <v>7435</v>
      </c>
      <c r="G1722" t="s">
        <v>7142</v>
      </c>
      <c r="H1722">
        <v>0</v>
      </c>
    </row>
    <row r="1723" spans="1:8" x14ac:dyDescent="0.35">
      <c r="A1723" t="s">
        <v>398</v>
      </c>
      <c r="B1723" t="s">
        <v>240</v>
      </c>
      <c r="C1723" t="s">
        <v>273</v>
      </c>
      <c r="D1723" t="s">
        <v>8038</v>
      </c>
      <c r="E1723" t="s">
        <v>351</v>
      </c>
      <c r="F1723" t="s">
        <v>7436</v>
      </c>
      <c r="G1723" t="s">
        <v>7437</v>
      </c>
      <c r="H1723">
        <v>12862074</v>
      </c>
    </row>
    <row r="1724" spans="1:8" x14ac:dyDescent="0.35">
      <c r="A1724" t="s">
        <v>398</v>
      </c>
      <c r="B1724" t="s">
        <v>240</v>
      </c>
      <c r="C1724" t="s">
        <v>273</v>
      </c>
      <c r="D1724" t="s">
        <v>8038</v>
      </c>
      <c r="E1724" t="s">
        <v>351</v>
      </c>
      <c r="F1724" t="s">
        <v>7438</v>
      </c>
      <c r="G1724" t="s">
        <v>7439</v>
      </c>
      <c r="H1724">
        <v>39116197</v>
      </c>
    </row>
    <row r="1725" spans="1:8" x14ac:dyDescent="0.35">
      <c r="A1725" t="s">
        <v>398</v>
      </c>
      <c r="B1725" t="s">
        <v>240</v>
      </c>
      <c r="C1725" t="s">
        <v>273</v>
      </c>
      <c r="D1725" t="s">
        <v>8038</v>
      </c>
      <c r="E1725" t="s">
        <v>351</v>
      </c>
      <c r="F1725" t="s">
        <v>7448</v>
      </c>
      <c r="G1725" t="s">
        <v>7449</v>
      </c>
      <c r="H1725">
        <v>1000000</v>
      </c>
    </row>
    <row r="1726" spans="1:8" x14ac:dyDescent="0.35">
      <c r="A1726" t="s">
        <v>401</v>
      </c>
      <c r="B1726" t="s">
        <v>240</v>
      </c>
      <c r="C1726" t="s">
        <v>241</v>
      </c>
      <c r="D1726" t="s">
        <v>8039</v>
      </c>
      <c r="E1726" t="s">
        <v>728</v>
      </c>
      <c r="F1726" t="s">
        <v>7435</v>
      </c>
      <c r="G1726" t="s">
        <v>7142</v>
      </c>
      <c r="H1726">
        <v>62968</v>
      </c>
    </row>
    <row r="1727" spans="1:8" x14ac:dyDescent="0.35">
      <c r="A1727" t="s">
        <v>401</v>
      </c>
      <c r="B1727" t="s">
        <v>240</v>
      </c>
      <c r="C1727" t="s">
        <v>241</v>
      </c>
      <c r="D1727" t="s">
        <v>8039</v>
      </c>
      <c r="E1727" t="s">
        <v>728</v>
      </c>
      <c r="F1727" t="s">
        <v>7436</v>
      </c>
      <c r="G1727" t="s">
        <v>7437</v>
      </c>
      <c r="H1727">
        <v>353400</v>
      </c>
    </row>
    <row r="1728" spans="1:8" x14ac:dyDescent="0.35">
      <c r="A1728" t="s">
        <v>401</v>
      </c>
      <c r="B1728" t="s">
        <v>240</v>
      </c>
      <c r="C1728" t="s">
        <v>241</v>
      </c>
      <c r="D1728" t="s">
        <v>8039</v>
      </c>
      <c r="E1728" t="s">
        <v>728</v>
      </c>
      <c r="F1728" t="s">
        <v>7518</v>
      </c>
      <c r="G1728" t="s">
        <v>7366</v>
      </c>
      <c r="H1728">
        <v>20453</v>
      </c>
    </row>
    <row r="1729" spans="1:8" x14ac:dyDescent="0.35">
      <c r="A1729" t="s">
        <v>401</v>
      </c>
      <c r="B1729" t="s">
        <v>240</v>
      </c>
      <c r="C1729" t="s">
        <v>241</v>
      </c>
      <c r="D1729" t="s">
        <v>8039</v>
      </c>
      <c r="E1729" t="s">
        <v>728</v>
      </c>
      <c r="F1729" t="s">
        <v>7680</v>
      </c>
      <c r="G1729" t="s">
        <v>7356</v>
      </c>
      <c r="H1729">
        <v>36275</v>
      </c>
    </row>
    <row r="1730" spans="1:8" x14ac:dyDescent="0.35">
      <c r="A1730" t="s">
        <v>401</v>
      </c>
      <c r="B1730" t="s">
        <v>240</v>
      </c>
      <c r="C1730" t="s">
        <v>241</v>
      </c>
      <c r="D1730" t="s">
        <v>8039</v>
      </c>
      <c r="E1730" t="s">
        <v>728</v>
      </c>
      <c r="F1730" t="s">
        <v>7448</v>
      </c>
      <c r="G1730" t="s">
        <v>7449</v>
      </c>
      <c r="H1730">
        <v>127798</v>
      </c>
    </row>
    <row r="1731" spans="1:8" x14ac:dyDescent="0.35">
      <c r="A1731" t="s">
        <v>401</v>
      </c>
      <c r="B1731" t="s">
        <v>240</v>
      </c>
      <c r="C1731" t="s">
        <v>241</v>
      </c>
      <c r="D1731" t="s">
        <v>8039</v>
      </c>
      <c r="E1731" t="s">
        <v>728</v>
      </c>
      <c r="F1731" t="s">
        <v>7442</v>
      </c>
      <c r="G1731" t="s">
        <v>7443</v>
      </c>
      <c r="H1731">
        <v>1000</v>
      </c>
    </row>
    <row r="1732" spans="1:8" x14ac:dyDescent="0.35">
      <c r="A1732" t="s">
        <v>401</v>
      </c>
      <c r="B1732" t="s">
        <v>240</v>
      </c>
      <c r="C1732" t="s">
        <v>245</v>
      </c>
      <c r="D1732" t="s">
        <v>8040</v>
      </c>
      <c r="E1732" t="s">
        <v>391</v>
      </c>
      <c r="F1732" t="s">
        <v>7435</v>
      </c>
      <c r="G1732" t="s">
        <v>7142</v>
      </c>
      <c r="H1732">
        <v>455000</v>
      </c>
    </row>
    <row r="1733" spans="1:8" x14ac:dyDescent="0.35">
      <c r="A1733" t="s">
        <v>401</v>
      </c>
      <c r="B1733" t="s">
        <v>240</v>
      </c>
      <c r="C1733" t="s">
        <v>245</v>
      </c>
      <c r="D1733" t="s">
        <v>8040</v>
      </c>
      <c r="E1733" t="s">
        <v>391</v>
      </c>
      <c r="F1733" t="s">
        <v>7436</v>
      </c>
      <c r="G1733" t="s">
        <v>7437</v>
      </c>
      <c r="H1733">
        <v>379621</v>
      </c>
    </row>
    <row r="1734" spans="1:8" x14ac:dyDescent="0.35">
      <c r="A1734" t="s">
        <v>401</v>
      </c>
      <c r="B1734" t="s">
        <v>240</v>
      </c>
      <c r="C1734" t="s">
        <v>245</v>
      </c>
      <c r="D1734" t="s">
        <v>8040</v>
      </c>
      <c r="E1734" t="s">
        <v>391</v>
      </c>
      <c r="F1734" t="s">
        <v>7438</v>
      </c>
      <c r="G1734" t="s">
        <v>7439</v>
      </c>
      <c r="H1734">
        <v>238272</v>
      </c>
    </row>
    <row r="1735" spans="1:8" x14ac:dyDescent="0.35">
      <c r="A1735" t="s">
        <v>401</v>
      </c>
      <c r="B1735" t="s">
        <v>240</v>
      </c>
      <c r="C1735" t="s">
        <v>245</v>
      </c>
      <c r="D1735" t="s">
        <v>8040</v>
      </c>
      <c r="E1735" t="s">
        <v>391</v>
      </c>
      <c r="F1735" t="s">
        <v>7448</v>
      </c>
      <c r="G1735" t="s">
        <v>7449</v>
      </c>
      <c r="H1735">
        <v>274484</v>
      </c>
    </row>
    <row r="1736" spans="1:8" x14ac:dyDescent="0.35">
      <c r="A1736" t="s">
        <v>401</v>
      </c>
      <c r="B1736" t="s">
        <v>240</v>
      </c>
      <c r="C1736" t="s">
        <v>249</v>
      </c>
      <c r="D1736" t="s">
        <v>8041</v>
      </c>
      <c r="E1736" t="s">
        <v>366</v>
      </c>
      <c r="F1736" t="s">
        <v>7435</v>
      </c>
      <c r="G1736" t="s">
        <v>7142</v>
      </c>
      <c r="H1736">
        <v>50000</v>
      </c>
    </row>
    <row r="1737" spans="1:8" x14ac:dyDescent="0.35">
      <c r="A1737" t="s">
        <v>401</v>
      </c>
      <c r="B1737" t="s">
        <v>240</v>
      </c>
      <c r="C1737" t="s">
        <v>249</v>
      </c>
      <c r="D1737" t="s">
        <v>8041</v>
      </c>
      <c r="E1737" t="s">
        <v>366</v>
      </c>
      <c r="F1737" t="s">
        <v>7436</v>
      </c>
      <c r="G1737" t="s">
        <v>7437</v>
      </c>
      <c r="H1737">
        <v>434350</v>
      </c>
    </row>
    <row r="1738" spans="1:8" x14ac:dyDescent="0.35">
      <c r="A1738" t="s">
        <v>401</v>
      </c>
      <c r="B1738" t="s">
        <v>240</v>
      </c>
      <c r="C1738" t="s">
        <v>249</v>
      </c>
      <c r="D1738" t="s">
        <v>8041</v>
      </c>
      <c r="E1738" t="s">
        <v>366</v>
      </c>
      <c r="F1738" t="s">
        <v>7518</v>
      </c>
      <c r="G1738" t="s">
        <v>7366</v>
      </c>
      <c r="H1738">
        <v>113985</v>
      </c>
    </row>
    <row r="1739" spans="1:8" x14ac:dyDescent="0.35">
      <c r="A1739" t="s">
        <v>401</v>
      </c>
      <c r="B1739" t="s">
        <v>240</v>
      </c>
      <c r="C1739" t="s">
        <v>249</v>
      </c>
      <c r="D1739" t="s">
        <v>8041</v>
      </c>
      <c r="E1739" t="s">
        <v>366</v>
      </c>
      <c r="F1739" t="s">
        <v>7680</v>
      </c>
      <c r="G1739" t="s">
        <v>7356</v>
      </c>
      <c r="H1739">
        <v>0</v>
      </c>
    </row>
    <row r="1740" spans="1:8" x14ac:dyDescent="0.35">
      <c r="A1740" t="s">
        <v>401</v>
      </c>
      <c r="B1740" t="s">
        <v>240</v>
      </c>
      <c r="C1740" t="s">
        <v>249</v>
      </c>
      <c r="D1740" t="s">
        <v>8041</v>
      </c>
      <c r="E1740" t="s">
        <v>366</v>
      </c>
      <c r="F1740" t="s">
        <v>7448</v>
      </c>
      <c r="G1740" t="s">
        <v>7449</v>
      </c>
      <c r="H1740">
        <v>50000</v>
      </c>
    </row>
    <row r="1741" spans="1:8" x14ac:dyDescent="0.35">
      <c r="A1741" t="s">
        <v>401</v>
      </c>
      <c r="B1741" t="s">
        <v>240</v>
      </c>
      <c r="C1741" t="s">
        <v>249</v>
      </c>
      <c r="D1741" t="s">
        <v>8041</v>
      </c>
      <c r="E1741" t="s">
        <v>366</v>
      </c>
      <c r="F1741" t="s">
        <v>7442</v>
      </c>
      <c r="G1741" t="s">
        <v>7443</v>
      </c>
      <c r="H1741">
        <v>15000</v>
      </c>
    </row>
    <row r="1742" spans="1:8" x14ac:dyDescent="0.35">
      <c r="A1742" t="s">
        <v>401</v>
      </c>
      <c r="B1742" t="s">
        <v>240</v>
      </c>
      <c r="C1742" t="s">
        <v>253</v>
      </c>
      <c r="D1742" t="s">
        <v>8042</v>
      </c>
      <c r="E1742" t="s">
        <v>609</v>
      </c>
      <c r="F1742" t="s">
        <v>7435</v>
      </c>
      <c r="G1742" t="s">
        <v>7142</v>
      </c>
      <c r="H1742">
        <v>5823</v>
      </c>
    </row>
    <row r="1743" spans="1:8" x14ac:dyDescent="0.35">
      <c r="A1743" t="s">
        <v>401</v>
      </c>
      <c r="B1743" t="s">
        <v>240</v>
      </c>
      <c r="C1743" t="s">
        <v>253</v>
      </c>
      <c r="D1743" t="s">
        <v>8042</v>
      </c>
      <c r="E1743" t="s">
        <v>609</v>
      </c>
      <c r="F1743" t="s">
        <v>7436</v>
      </c>
      <c r="G1743" t="s">
        <v>7437</v>
      </c>
      <c r="H1743">
        <v>22960</v>
      </c>
    </row>
    <row r="1744" spans="1:8" x14ac:dyDescent="0.35">
      <c r="A1744" t="s">
        <v>401</v>
      </c>
      <c r="B1744" t="s">
        <v>240</v>
      </c>
      <c r="C1744" t="s">
        <v>257</v>
      </c>
      <c r="D1744" t="s">
        <v>8043</v>
      </c>
      <c r="E1744" t="s">
        <v>703</v>
      </c>
      <c r="F1744" t="s">
        <v>7435</v>
      </c>
      <c r="G1744" t="s">
        <v>7142</v>
      </c>
      <c r="H1744">
        <v>0</v>
      </c>
    </row>
    <row r="1745" spans="1:8" x14ac:dyDescent="0.35">
      <c r="A1745" t="s">
        <v>401</v>
      </c>
      <c r="B1745" t="s">
        <v>240</v>
      </c>
      <c r="C1745" t="s">
        <v>257</v>
      </c>
      <c r="D1745" t="s">
        <v>8043</v>
      </c>
      <c r="E1745" t="s">
        <v>703</v>
      </c>
      <c r="F1745" t="s">
        <v>7436</v>
      </c>
      <c r="G1745" t="s">
        <v>7437</v>
      </c>
      <c r="H1745">
        <v>134200</v>
      </c>
    </row>
    <row r="1746" spans="1:8" x14ac:dyDescent="0.35">
      <c r="A1746" t="s">
        <v>401</v>
      </c>
      <c r="B1746" t="s">
        <v>240</v>
      </c>
      <c r="C1746" t="s">
        <v>257</v>
      </c>
      <c r="D1746" t="s">
        <v>8043</v>
      </c>
      <c r="E1746" t="s">
        <v>703</v>
      </c>
      <c r="F1746" t="s">
        <v>7831</v>
      </c>
      <c r="G1746" t="s">
        <v>7832</v>
      </c>
      <c r="H1746">
        <v>817200</v>
      </c>
    </row>
    <row r="1747" spans="1:8" x14ac:dyDescent="0.35">
      <c r="A1747" t="s">
        <v>401</v>
      </c>
      <c r="B1747" t="s">
        <v>240</v>
      </c>
      <c r="C1747" t="s">
        <v>257</v>
      </c>
      <c r="D1747" t="s">
        <v>8043</v>
      </c>
      <c r="E1747" t="s">
        <v>703</v>
      </c>
      <c r="F1747" t="s">
        <v>8044</v>
      </c>
      <c r="G1747" t="s">
        <v>8045</v>
      </c>
      <c r="H1747">
        <v>0</v>
      </c>
    </row>
    <row r="1748" spans="1:8" x14ac:dyDescent="0.35">
      <c r="A1748" t="s">
        <v>401</v>
      </c>
      <c r="B1748" t="s">
        <v>240</v>
      </c>
      <c r="C1748" t="s">
        <v>261</v>
      </c>
      <c r="D1748" t="s">
        <v>8046</v>
      </c>
      <c r="E1748" t="s">
        <v>643</v>
      </c>
      <c r="F1748" t="s">
        <v>7435</v>
      </c>
      <c r="G1748" t="s">
        <v>7142</v>
      </c>
      <c r="H1748">
        <v>50000</v>
      </c>
    </row>
    <row r="1749" spans="1:8" x14ac:dyDescent="0.35">
      <c r="A1749" t="s">
        <v>401</v>
      </c>
      <c r="B1749" t="s">
        <v>240</v>
      </c>
      <c r="C1749" t="s">
        <v>261</v>
      </c>
      <c r="D1749" t="s">
        <v>8046</v>
      </c>
      <c r="E1749" t="s">
        <v>643</v>
      </c>
      <c r="F1749" t="s">
        <v>7436</v>
      </c>
      <c r="G1749" t="s">
        <v>7437</v>
      </c>
      <c r="H1749">
        <v>58700</v>
      </c>
    </row>
    <row r="1750" spans="1:8" x14ac:dyDescent="0.35">
      <c r="A1750" t="s">
        <v>401</v>
      </c>
      <c r="B1750" t="s">
        <v>240</v>
      </c>
      <c r="C1750" t="s">
        <v>261</v>
      </c>
      <c r="D1750" t="s">
        <v>8046</v>
      </c>
      <c r="E1750" t="s">
        <v>643</v>
      </c>
      <c r="F1750" t="s">
        <v>7438</v>
      </c>
      <c r="G1750" t="s">
        <v>7439</v>
      </c>
      <c r="H1750">
        <v>273000</v>
      </c>
    </row>
    <row r="1751" spans="1:8" x14ac:dyDescent="0.35">
      <c r="A1751" t="s">
        <v>401</v>
      </c>
      <c r="B1751" t="s">
        <v>240</v>
      </c>
      <c r="C1751" t="s">
        <v>261</v>
      </c>
      <c r="D1751" t="s">
        <v>8046</v>
      </c>
      <c r="E1751" t="s">
        <v>643</v>
      </c>
      <c r="F1751" t="s">
        <v>7448</v>
      </c>
      <c r="G1751" t="s">
        <v>7449</v>
      </c>
      <c r="H1751">
        <v>50000</v>
      </c>
    </row>
    <row r="1752" spans="1:8" x14ac:dyDescent="0.35">
      <c r="A1752" t="s">
        <v>401</v>
      </c>
      <c r="B1752" t="s">
        <v>240</v>
      </c>
      <c r="C1752" t="s">
        <v>261</v>
      </c>
      <c r="D1752" t="s">
        <v>8046</v>
      </c>
      <c r="E1752" t="s">
        <v>643</v>
      </c>
      <c r="F1752" t="s">
        <v>7442</v>
      </c>
      <c r="G1752" t="s">
        <v>7443</v>
      </c>
      <c r="H1752">
        <v>10300</v>
      </c>
    </row>
    <row r="1753" spans="1:8" x14ac:dyDescent="0.35">
      <c r="A1753" t="s">
        <v>401</v>
      </c>
      <c r="B1753" t="s">
        <v>240</v>
      </c>
      <c r="C1753" t="s">
        <v>265</v>
      </c>
      <c r="D1753" t="s">
        <v>8047</v>
      </c>
      <c r="E1753" t="s">
        <v>490</v>
      </c>
      <c r="F1753" t="s">
        <v>7436</v>
      </c>
      <c r="G1753" t="s">
        <v>7437</v>
      </c>
      <c r="H1753">
        <v>191800</v>
      </c>
    </row>
    <row r="1754" spans="1:8" x14ac:dyDescent="0.35">
      <c r="A1754" t="s">
        <v>401</v>
      </c>
      <c r="B1754" t="s">
        <v>240</v>
      </c>
      <c r="C1754" t="s">
        <v>265</v>
      </c>
      <c r="D1754" t="s">
        <v>8047</v>
      </c>
      <c r="E1754" t="s">
        <v>490</v>
      </c>
      <c r="F1754" t="s">
        <v>7438</v>
      </c>
      <c r="G1754" t="s">
        <v>7439</v>
      </c>
      <c r="H1754">
        <v>48500</v>
      </c>
    </row>
    <row r="1755" spans="1:8" x14ac:dyDescent="0.35">
      <c r="A1755" t="s">
        <v>401</v>
      </c>
      <c r="B1755" t="s">
        <v>240</v>
      </c>
      <c r="C1755" t="s">
        <v>265</v>
      </c>
      <c r="D1755" t="s">
        <v>8047</v>
      </c>
      <c r="E1755" t="s">
        <v>490</v>
      </c>
      <c r="F1755" t="s">
        <v>7448</v>
      </c>
      <c r="G1755" t="s">
        <v>7449</v>
      </c>
      <c r="H1755">
        <v>55000</v>
      </c>
    </row>
    <row r="1756" spans="1:8" x14ac:dyDescent="0.35">
      <c r="A1756" t="s">
        <v>401</v>
      </c>
      <c r="B1756" t="s">
        <v>240</v>
      </c>
      <c r="C1756" t="s">
        <v>269</v>
      </c>
      <c r="D1756" t="s">
        <v>8048</v>
      </c>
      <c r="E1756" t="s">
        <v>278</v>
      </c>
      <c r="F1756" t="s">
        <v>7435</v>
      </c>
      <c r="G1756" t="s">
        <v>7142</v>
      </c>
      <c r="H1756">
        <v>100000</v>
      </c>
    </row>
    <row r="1757" spans="1:8" x14ac:dyDescent="0.35">
      <c r="A1757" t="s">
        <v>401</v>
      </c>
      <c r="B1757" t="s">
        <v>240</v>
      </c>
      <c r="C1757" t="s">
        <v>269</v>
      </c>
      <c r="D1757" t="s">
        <v>8048</v>
      </c>
      <c r="E1757" t="s">
        <v>278</v>
      </c>
      <c r="F1757" t="s">
        <v>7436</v>
      </c>
      <c r="G1757" t="s">
        <v>7437</v>
      </c>
      <c r="H1757">
        <v>471423</v>
      </c>
    </row>
    <row r="1758" spans="1:8" x14ac:dyDescent="0.35">
      <c r="A1758" t="s">
        <v>401</v>
      </c>
      <c r="B1758" t="s">
        <v>240</v>
      </c>
      <c r="C1758" t="s">
        <v>269</v>
      </c>
      <c r="D1758" t="s">
        <v>8048</v>
      </c>
      <c r="E1758" t="s">
        <v>278</v>
      </c>
      <c r="F1758" t="s">
        <v>7518</v>
      </c>
      <c r="G1758" t="s">
        <v>7366</v>
      </c>
      <c r="H1758">
        <v>210000</v>
      </c>
    </row>
    <row r="1759" spans="1:8" x14ac:dyDescent="0.35">
      <c r="A1759" t="s">
        <v>401</v>
      </c>
      <c r="B1759" t="s">
        <v>240</v>
      </c>
      <c r="C1759" t="s">
        <v>269</v>
      </c>
      <c r="D1759" t="s">
        <v>8048</v>
      </c>
      <c r="E1759" t="s">
        <v>278</v>
      </c>
      <c r="F1759" t="s">
        <v>7448</v>
      </c>
      <c r="G1759" t="s">
        <v>7449</v>
      </c>
      <c r="H1759">
        <v>393557</v>
      </c>
    </row>
    <row r="1760" spans="1:8" x14ac:dyDescent="0.35">
      <c r="A1760" t="s">
        <v>401</v>
      </c>
      <c r="B1760" t="s">
        <v>240</v>
      </c>
      <c r="C1760" t="s">
        <v>269</v>
      </c>
      <c r="D1760" t="s">
        <v>8048</v>
      </c>
      <c r="E1760" t="s">
        <v>278</v>
      </c>
      <c r="F1760" t="s">
        <v>7442</v>
      </c>
      <c r="G1760" t="s">
        <v>7443</v>
      </c>
      <c r="H1760">
        <v>13350</v>
      </c>
    </row>
    <row r="1761" spans="1:8" x14ac:dyDescent="0.35">
      <c r="A1761" t="s">
        <v>401</v>
      </c>
      <c r="B1761" t="s">
        <v>240</v>
      </c>
      <c r="C1761" t="s">
        <v>273</v>
      </c>
      <c r="D1761" t="s">
        <v>8049</v>
      </c>
      <c r="E1761" t="s">
        <v>729</v>
      </c>
      <c r="F1761" t="s">
        <v>7435</v>
      </c>
      <c r="G1761" t="s">
        <v>7142</v>
      </c>
      <c r="H1761">
        <v>75000</v>
      </c>
    </row>
    <row r="1762" spans="1:8" x14ac:dyDescent="0.35">
      <c r="A1762" t="s">
        <v>401</v>
      </c>
      <c r="B1762" t="s">
        <v>240</v>
      </c>
      <c r="C1762" t="s">
        <v>273</v>
      </c>
      <c r="D1762" t="s">
        <v>8049</v>
      </c>
      <c r="E1762" t="s">
        <v>729</v>
      </c>
      <c r="F1762" t="s">
        <v>7436</v>
      </c>
      <c r="G1762" t="s">
        <v>7437</v>
      </c>
      <c r="H1762">
        <v>52000</v>
      </c>
    </row>
    <row r="1763" spans="1:8" x14ac:dyDescent="0.35">
      <c r="A1763" t="s">
        <v>401</v>
      </c>
      <c r="B1763" t="s">
        <v>240</v>
      </c>
      <c r="C1763" t="s">
        <v>273</v>
      </c>
      <c r="D1763" t="s">
        <v>8049</v>
      </c>
      <c r="E1763" t="s">
        <v>729</v>
      </c>
      <c r="F1763" t="s">
        <v>7442</v>
      </c>
      <c r="G1763" t="s">
        <v>7443</v>
      </c>
      <c r="H1763">
        <v>8000</v>
      </c>
    </row>
    <row r="1764" spans="1:8" x14ac:dyDescent="0.35">
      <c r="A1764" t="s">
        <v>401</v>
      </c>
      <c r="B1764" t="s">
        <v>240</v>
      </c>
      <c r="C1764" t="s">
        <v>277</v>
      </c>
      <c r="D1764" t="s">
        <v>8050</v>
      </c>
      <c r="E1764" t="s">
        <v>730</v>
      </c>
      <c r="F1764" t="s">
        <v>7435</v>
      </c>
      <c r="G1764" t="s">
        <v>7142</v>
      </c>
      <c r="H1764">
        <v>720000</v>
      </c>
    </row>
    <row r="1765" spans="1:8" x14ac:dyDescent="0.35">
      <c r="A1765" t="s">
        <v>401</v>
      </c>
      <c r="B1765" t="s">
        <v>240</v>
      </c>
      <c r="C1765" t="s">
        <v>277</v>
      </c>
      <c r="D1765" t="s">
        <v>8050</v>
      </c>
      <c r="E1765" t="s">
        <v>730</v>
      </c>
      <c r="F1765" t="s">
        <v>7436</v>
      </c>
      <c r="G1765" t="s">
        <v>7437</v>
      </c>
      <c r="H1765">
        <v>104415</v>
      </c>
    </row>
    <row r="1766" spans="1:8" x14ac:dyDescent="0.35">
      <c r="A1766" t="s">
        <v>401</v>
      </c>
      <c r="B1766" t="s">
        <v>240</v>
      </c>
      <c r="C1766" t="s">
        <v>277</v>
      </c>
      <c r="D1766" t="s">
        <v>8050</v>
      </c>
      <c r="E1766" t="s">
        <v>730</v>
      </c>
      <c r="F1766" t="s">
        <v>7438</v>
      </c>
      <c r="G1766" t="s">
        <v>7439</v>
      </c>
      <c r="H1766">
        <v>312512</v>
      </c>
    </row>
    <row r="1767" spans="1:8" x14ac:dyDescent="0.35">
      <c r="A1767" t="s">
        <v>401</v>
      </c>
      <c r="B1767" t="s">
        <v>240</v>
      </c>
      <c r="C1767" t="s">
        <v>277</v>
      </c>
      <c r="D1767" t="s">
        <v>8050</v>
      </c>
      <c r="E1767" t="s">
        <v>730</v>
      </c>
      <c r="F1767" t="s">
        <v>7448</v>
      </c>
      <c r="G1767" t="s">
        <v>7449</v>
      </c>
      <c r="H1767">
        <v>50000</v>
      </c>
    </row>
    <row r="1768" spans="1:8" x14ac:dyDescent="0.35">
      <c r="A1768" t="s">
        <v>404</v>
      </c>
      <c r="B1768" t="s">
        <v>240</v>
      </c>
      <c r="C1768" t="s">
        <v>241</v>
      </c>
      <c r="D1768" t="s">
        <v>8051</v>
      </c>
      <c r="E1768" t="s">
        <v>391</v>
      </c>
      <c r="F1768" t="s">
        <v>7435</v>
      </c>
      <c r="G1768" t="s">
        <v>7142</v>
      </c>
      <c r="H1768">
        <v>900</v>
      </c>
    </row>
    <row r="1769" spans="1:8" x14ac:dyDescent="0.35">
      <c r="A1769" t="s">
        <v>404</v>
      </c>
      <c r="B1769" t="s">
        <v>240</v>
      </c>
      <c r="C1769" t="s">
        <v>241</v>
      </c>
      <c r="D1769" t="s">
        <v>8051</v>
      </c>
      <c r="E1769" t="s">
        <v>391</v>
      </c>
      <c r="F1769" t="s">
        <v>7436</v>
      </c>
      <c r="G1769" t="s">
        <v>7437</v>
      </c>
      <c r="H1769">
        <v>31000</v>
      </c>
    </row>
    <row r="1770" spans="1:8" x14ac:dyDescent="0.35">
      <c r="A1770" t="s">
        <v>404</v>
      </c>
      <c r="B1770" t="s">
        <v>240</v>
      </c>
      <c r="C1770" t="s">
        <v>241</v>
      </c>
      <c r="D1770" t="s">
        <v>8051</v>
      </c>
      <c r="E1770" t="s">
        <v>391</v>
      </c>
      <c r="F1770" t="s">
        <v>7438</v>
      </c>
      <c r="G1770" t="s">
        <v>7439</v>
      </c>
      <c r="H1770">
        <v>16000</v>
      </c>
    </row>
    <row r="1771" spans="1:8" x14ac:dyDescent="0.35">
      <c r="A1771" t="s">
        <v>404</v>
      </c>
      <c r="B1771" t="s">
        <v>240</v>
      </c>
      <c r="C1771" t="s">
        <v>241</v>
      </c>
      <c r="D1771" t="s">
        <v>8051</v>
      </c>
      <c r="E1771" t="s">
        <v>391</v>
      </c>
      <c r="F1771" t="s">
        <v>7448</v>
      </c>
      <c r="G1771" t="s">
        <v>7449</v>
      </c>
      <c r="H1771">
        <v>23156</v>
      </c>
    </row>
    <row r="1772" spans="1:8" x14ac:dyDescent="0.35">
      <c r="A1772" t="s">
        <v>404</v>
      </c>
      <c r="B1772" t="s">
        <v>240</v>
      </c>
      <c r="C1772" t="s">
        <v>245</v>
      </c>
      <c r="D1772" t="s">
        <v>8052</v>
      </c>
      <c r="E1772" t="s">
        <v>731</v>
      </c>
      <c r="F1772" t="s">
        <v>7435</v>
      </c>
      <c r="G1772" t="s">
        <v>7142</v>
      </c>
      <c r="H1772">
        <v>2000</v>
      </c>
    </row>
    <row r="1773" spans="1:8" x14ac:dyDescent="0.35">
      <c r="A1773" t="s">
        <v>404</v>
      </c>
      <c r="B1773" t="s">
        <v>240</v>
      </c>
      <c r="C1773" t="s">
        <v>245</v>
      </c>
      <c r="D1773" t="s">
        <v>8052</v>
      </c>
      <c r="E1773" t="s">
        <v>731</v>
      </c>
      <c r="F1773" t="s">
        <v>7436</v>
      </c>
      <c r="G1773" t="s">
        <v>7437</v>
      </c>
      <c r="H1773">
        <v>37750</v>
      </c>
    </row>
    <row r="1774" spans="1:8" x14ac:dyDescent="0.35">
      <c r="A1774" t="s">
        <v>404</v>
      </c>
      <c r="B1774" t="s">
        <v>240</v>
      </c>
      <c r="C1774" t="s">
        <v>245</v>
      </c>
      <c r="D1774" t="s">
        <v>8052</v>
      </c>
      <c r="E1774" t="s">
        <v>731</v>
      </c>
      <c r="F1774" t="s">
        <v>7438</v>
      </c>
      <c r="G1774" t="s">
        <v>7439</v>
      </c>
      <c r="H1774">
        <v>7820</v>
      </c>
    </row>
    <row r="1775" spans="1:8" x14ac:dyDescent="0.35">
      <c r="A1775" t="s">
        <v>404</v>
      </c>
      <c r="B1775" t="s">
        <v>240</v>
      </c>
      <c r="C1775" t="s">
        <v>245</v>
      </c>
      <c r="D1775" t="s">
        <v>8052</v>
      </c>
      <c r="E1775" t="s">
        <v>731</v>
      </c>
      <c r="F1775" t="s">
        <v>7448</v>
      </c>
      <c r="G1775" t="s">
        <v>7449</v>
      </c>
      <c r="H1775">
        <v>29520</v>
      </c>
    </row>
    <row r="1776" spans="1:8" x14ac:dyDescent="0.35">
      <c r="A1776" t="s">
        <v>404</v>
      </c>
      <c r="B1776" t="s">
        <v>240</v>
      </c>
      <c r="C1776" t="s">
        <v>249</v>
      </c>
      <c r="D1776" t="s">
        <v>8053</v>
      </c>
      <c r="E1776" t="s">
        <v>732</v>
      </c>
      <c r="F1776" t="s">
        <v>7436</v>
      </c>
      <c r="G1776" t="s">
        <v>7437</v>
      </c>
      <c r="H1776">
        <v>22300</v>
      </c>
    </row>
    <row r="1777" spans="1:8" x14ac:dyDescent="0.35">
      <c r="A1777" t="s">
        <v>404</v>
      </c>
      <c r="B1777" t="s">
        <v>240</v>
      </c>
      <c r="C1777" t="s">
        <v>249</v>
      </c>
      <c r="D1777" t="s">
        <v>8053</v>
      </c>
      <c r="E1777" t="s">
        <v>732</v>
      </c>
      <c r="F1777" t="s">
        <v>7438</v>
      </c>
      <c r="G1777" t="s">
        <v>7439</v>
      </c>
      <c r="H1777">
        <v>10000</v>
      </c>
    </row>
    <row r="1778" spans="1:8" x14ac:dyDescent="0.35">
      <c r="A1778" t="s">
        <v>404</v>
      </c>
      <c r="B1778" t="s">
        <v>240</v>
      </c>
      <c r="C1778" t="s">
        <v>249</v>
      </c>
      <c r="D1778" t="s">
        <v>8053</v>
      </c>
      <c r="E1778" t="s">
        <v>732</v>
      </c>
      <c r="F1778" t="s">
        <v>7448</v>
      </c>
      <c r="G1778" t="s">
        <v>7449</v>
      </c>
      <c r="H1778">
        <v>16000</v>
      </c>
    </row>
    <row r="1779" spans="1:8" x14ac:dyDescent="0.35">
      <c r="A1779" t="s">
        <v>404</v>
      </c>
      <c r="B1779" t="s">
        <v>240</v>
      </c>
      <c r="C1779" t="s">
        <v>253</v>
      </c>
      <c r="D1779" t="s">
        <v>8054</v>
      </c>
      <c r="E1779" t="s">
        <v>733</v>
      </c>
      <c r="F1779" t="s">
        <v>7435</v>
      </c>
      <c r="G1779" t="s">
        <v>7142</v>
      </c>
      <c r="H1779">
        <v>800</v>
      </c>
    </row>
    <row r="1780" spans="1:8" x14ac:dyDescent="0.35">
      <c r="A1780" t="s">
        <v>404</v>
      </c>
      <c r="B1780" t="s">
        <v>240</v>
      </c>
      <c r="C1780" t="s">
        <v>253</v>
      </c>
      <c r="D1780" t="s">
        <v>8054</v>
      </c>
      <c r="E1780" t="s">
        <v>733</v>
      </c>
      <c r="F1780" t="s">
        <v>7436</v>
      </c>
      <c r="G1780" t="s">
        <v>7437</v>
      </c>
      <c r="H1780">
        <v>65600</v>
      </c>
    </row>
    <row r="1781" spans="1:8" x14ac:dyDescent="0.35">
      <c r="A1781" t="s">
        <v>404</v>
      </c>
      <c r="B1781" t="s">
        <v>240</v>
      </c>
      <c r="C1781" t="s">
        <v>253</v>
      </c>
      <c r="D1781" t="s">
        <v>8054</v>
      </c>
      <c r="E1781" t="s">
        <v>733</v>
      </c>
      <c r="F1781" t="s">
        <v>7438</v>
      </c>
      <c r="G1781" t="s">
        <v>7439</v>
      </c>
      <c r="H1781">
        <v>10000</v>
      </c>
    </row>
    <row r="1782" spans="1:8" x14ac:dyDescent="0.35">
      <c r="A1782" t="s">
        <v>404</v>
      </c>
      <c r="B1782" t="s">
        <v>240</v>
      </c>
      <c r="C1782" t="s">
        <v>257</v>
      </c>
      <c r="D1782" t="s">
        <v>8055</v>
      </c>
      <c r="E1782" t="s">
        <v>327</v>
      </c>
      <c r="F1782" t="s">
        <v>7435</v>
      </c>
      <c r="G1782" t="s">
        <v>7142</v>
      </c>
      <c r="H1782">
        <v>3000</v>
      </c>
    </row>
    <row r="1783" spans="1:8" x14ac:dyDescent="0.35">
      <c r="A1783" t="s">
        <v>404</v>
      </c>
      <c r="B1783" t="s">
        <v>240</v>
      </c>
      <c r="C1783" t="s">
        <v>257</v>
      </c>
      <c r="D1783" t="s">
        <v>8055</v>
      </c>
      <c r="E1783" t="s">
        <v>327</v>
      </c>
      <c r="F1783" t="s">
        <v>7436</v>
      </c>
      <c r="G1783" t="s">
        <v>7437</v>
      </c>
      <c r="H1783">
        <v>85700</v>
      </c>
    </row>
    <row r="1784" spans="1:8" x14ac:dyDescent="0.35">
      <c r="A1784" t="s">
        <v>404</v>
      </c>
      <c r="B1784" t="s">
        <v>240</v>
      </c>
      <c r="C1784" t="s">
        <v>257</v>
      </c>
      <c r="D1784" t="s">
        <v>8055</v>
      </c>
      <c r="E1784" t="s">
        <v>327</v>
      </c>
      <c r="F1784" t="s">
        <v>7438</v>
      </c>
      <c r="G1784" t="s">
        <v>7439</v>
      </c>
      <c r="H1784">
        <v>35000</v>
      </c>
    </row>
    <row r="1785" spans="1:8" x14ac:dyDescent="0.35">
      <c r="A1785" t="s">
        <v>404</v>
      </c>
      <c r="B1785" t="s">
        <v>240</v>
      </c>
      <c r="C1785" t="s">
        <v>261</v>
      </c>
      <c r="D1785" t="s">
        <v>8056</v>
      </c>
      <c r="E1785" t="s">
        <v>734</v>
      </c>
      <c r="F1785" t="s">
        <v>7436</v>
      </c>
      <c r="G1785" t="s">
        <v>7437</v>
      </c>
      <c r="H1785">
        <v>21351</v>
      </c>
    </row>
    <row r="1786" spans="1:8" x14ac:dyDescent="0.35">
      <c r="A1786" t="s">
        <v>404</v>
      </c>
      <c r="B1786" t="s">
        <v>240</v>
      </c>
      <c r="C1786" t="s">
        <v>261</v>
      </c>
      <c r="D1786" t="s">
        <v>8056</v>
      </c>
      <c r="E1786" t="s">
        <v>734</v>
      </c>
      <c r="F1786" t="s">
        <v>7438</v>
      </c>
      <c r="G1786" t="s">
        <v>7439</v>
      </c>
      <c r="H1786">
        <v>14383</v>
      </c>
    </row>
    <row r="1787" spans="1:8" x14ac:dyDescent="0.35">
      <c r="A1787" t="s">
        <v>407</v>
      </c>
      <c r="B1787" t="s">
        <v>240</v>
      </c>
      <c r="C1787" t="s">
        <v>241</v>
      </c>
      <c r="D1787" t="s">
        <v>8057</v>
      </c>
      <c r="E1787" t="s">
        <v>735</v>
      </c>
      <c r="F1787" t="s">
        <v>7435</v>
      </c>
      <c r="G1787" t="s">
        <v>7142</v>
      </c>
      <c r="H1787">
        <v>0</v>
      </c>
    </row>
    <row r="1788" spans="1:8" x14ac:dyDescent="0.35">
      <c r="A1788" t="s">
        <v>407</v>
      </c>
      <c r="B1788" t="s">
        <v>240</v>
      </c>
      <c r="C1788" t="s">
        <v>241</v>
      </c>
      <c r="D1788" t="s">
        <v>8057</v>
      </c>
      <c r="E1788" t="s">
        <v>735</v>
      </c>
      <c r="F1788" t="s">
        <v>7436</v>
      </c>
      <c r="G1788" t="s">
        <v>7437</v>
      </c>
      <c r="H1788">
        <v>23550</v>
      </c>
    </row>
    <row r="1789" spans="1:8" x14ac:dyDescent="0.35">
      <c r="A1789" t="s">
        <v>407</v>
      </c>
      <c r="B1789" t="s">
        <v>240</v>
      </c>
      <c r="C1789" t="s">
        <v>241</v>
      </c>
      <c r="D1789" t="s">
        <v>8057</v>
      </c>
      <c r="E1789" t="s">
        <v>735</v>
      </c>
      <c r="F1789" t="s">
        <v>7438</v>
      </c>
      <c r="G1789" t="s">
        <v>7439</v>
      </c>
      <c r="H1789">
        <v>18250</v>
      </c>
    </row>
    <row r="1790" spans="1:8" x14ac:dyDescent="0.35">
      <c r="A1790" t="s">
        <v>407</v>
      </c>
      <c r="B1790" t="s">
        <v>240</v>
      </c>
      <c r="C1790" t="s">
        <v>241</v>
      </c>
      <c r="D1790" t="s">
        <v>8057</v>
      </c>
      <c r="E1790" t="s">
        <v>735</v>
      </c>
      <c r="F1790" t="s">
        <v>7448</v>
      </c>
      <c r="G1790" t="s">
        <v>7449</v>
      </c>
      <c r="H1790">
        <v>10000</v>
      </c>
    </row>
    <row r="1791" spans="1:8" x14ac:dyDescent="0.35">
      <c r="A1791" t="s">
        <v>407</v>
      </c>
      <c r="B1791" t="s">
        <v>240</v>
      </c>
      <c r="C1791" t="s">
        <v>245</v>
      </c>
      <c r="D1791" t="s">
        <v>8058</v>
      </c>
      <c r="E1791" t="s">
        <v>552</v>
      </c>
      <c r="F1791" t="s">
        <v>7435</v>
      </c>
      <c r="G1791" t="s">
        <v>7142</v>
      </c>
      <c r="H1791">
        <v>0</v>
      </c>
    </row>
    <row r="1792" spans="1:8" x14ac:dyDescent="0.35">
      <c r="A1792" t="s">
        <v>407</v>
      </c>
      <c r="B1792" t="s">
        <v>240</v>
      </c>
      <c r="C1792" t="s">
        <v>245</v>
      </c>
      <c r="D1792" t="s">
        <v>8058</v>
      </c>
      <c r="E1792" t="s">
        <v>552</v>
      </c>
      <c r="F1792" t="s">
        <v>7436</v>
      </c>
      <c r="G1792" t="s">
        <v>7437</v>
      </c>
      <c r="H1792">
        <v>16860</v>
      </c>
    </row>
    <row r="1793" spans="1:8" x14ac:dyDescent="0.35">
      <c r="A1793" t="s">
        <v>407</v>
      </c>
      <c r="B1793" t="s">
        <v>240</v>
      </c>
      <c r="C1793" t="s">
        <v>245</v>
      </c>
      <c r="D1793" t="s">
        <v>8058</v>
      </c>
      <c r="E1793" t="s">
        <v>552</v>
      </c>
      <c r="F1793" t="s">
        <v>7438</v>
      </c>
      <c r="G1793" t="s">
        <v>7439</v>
      </c>
      <c r="H1793">
        <v>10000</v>
      </c>
    </row>
    <row r="1794" spans="1:8" x14ac:dyDescent="0.35">
      <c r="A1794" t="s">
        <v>407</v>
      </c>
      <c r="B1794" t="s">
        <v>240</v>
      </c>
      <c r="C1794" t="s">
        <v>245</v>
      </c>
      <c r="D1794" t="s">
        <v>8058</v>
      </c>
      <c r="E1794" t="s">
        <v>552</v>
      </c>
      <c r="F1794" t="s">
        <v>7448</v>
      </c>
      <c r="G1794" t="s">
        <v>7449</v>
      </c>
      <c r="H1794">
        <v>15000</v>
      </c>
    </row>
    <row r="1795" spans="1:8" x14ac:dyDescent="0.35">
      <c r="A1795" t="s">
        <v>407</v>
      </c>
      <c r="B1795" t="s">
        <v>240</v>
      </c>
      <c r="C1795" t="s">
        <v>249</v>
      </c>
      <c r="D1795" t="s">
        <v>8059</v>
      </c>
      <c r="E1795" t="s">
        <v>354</v>
      </c>
      <c r="F1795" t="s">
        <v>7435</v>
      </c>
      <c r="G1795" t="s">
        <v>7142</v>
      </c>
      <c r="H1795">
        <v>0</v>
      </c>
    </row>
    <row r="1796" spans="1:8" x14ac:dyDescent="0.35">
      <c r="A1796" t="s">
        <v>407</v>
      </c>
      <c r="B1796" t="s">
        <v>240</v>
      </c>
      <c r="C1796" t="s">
        <v>249</v>
      </c>
      <c r="D1796" t="s">
        <v>8059</v>
      </c>
      <c r="E1796" t="s">
        <v>354</v>
      </c>
      <c r="F1796" t="s">
        <v>7436</v>
      </c>
      <c r="G1796" t="s">
        <v>7437</v>
      </c>
      <c r="H1796">
        <v>21307</v>
      </c>
    </row>
    <row r="1797" spans="1:8" x14ac:dyDescent="0.35">
      <c r="A1797" t="s">
        <v>407</v>
      </c>
      <c r="B1797" t="s">
        <v>240</v>
      </c>
      <c r="C1797" t="s">
        <v>249</v>
      </c>
      <c r="D1797" t="s">
        <v>8059</v>
      </c>
      <c r="E1797" t="s">
        <v>354</v>
      </c>
      <c r="F1797" t="s">
        <v>7438</v>
      </c>
      <c r="G1797" t="s">
        <v>7439</v>
      </c>
      <c r="H1797">
        <v>40000</v>
      </c>
    </row>
    <row r="1798" spans="1:8" x14ac:dyDescent="0.35">
      <c r="A1798" t="s">
        <v>407</v>
      </c>
      <c r="B1798" t="s">
        <v>240</v>
      </c>
      <c r="C1798" t="s">
        <v>249</v>
      </c>
      <c r="D1798" t="s">
        <v>8059</v>
      </c>
      <c r="E1798" t="s">
        <v>354</v>
      </c>
      <c r="F1798" t="s">
        <v>7448</v>
      </c>
      <c r="G1798" t="s">
        <v>7449</v>
      </c>
      <c r="H1798">
        <v>20000</v>
      </c>
    </row>
    <row r="1799" spans="1:8" x14ac:dyDescent="0.35">
      <c r="A1799" t="s">
        <v>407</v>
      </c>
      <c r="B1799" t="s">
        <v>240</v>
      </c>
      <c r="C1799" t="s">
        <v>253</v>
      </c>
      <c r="D1799" t="s">
        <v>8060</v>
      </c>
      <c r="E1799" t="s">
        <v>470</v>
      </c>
      <c r="F1799" t="s">
        <v>7435</v>
      </c>
      <c r="G1799" t="s">
        <v>7142</v>
      </c>
      <c r="H1799">
        <v>2000</v>
      </c>
    </row>
    <row r="1800" spans="1:8" x14ac:dyDescent="0.35">
      <c r="A1800" t="s">
        <v>407</v>
      </c>
      <c r="B1800" t="s">
        <v>240</v>
      </c>
      <c r="C1800" t="s">
        <v>253</v>
      </c>
      <c r="D1800" t="s">
        <v>8060</v>
      </c>
      <c r="E1800" t="s">
        <v>470</v>
      </c>
      <c r="F1800" t="s">
        <v>7436</v>
      </c>
      <c r="G1800" t="s">
        <v>7437</v>
      </c>
      <c r="H1800">
        <v>30276</v>
      </c>
    </row>
    <row r="1801" spans="1:8" x14ac:dyDescent="0.35">
      <c r="A1801" t="s">
        <v>407</v>
      </c>
      <c r="B1801" t="s">
        <v>240</v>
      </c>
      <c r="C1801" t="s">
        <v>253</v>
      </c>
      <c r="D1801" t="s">
        <v>8060</v>
      </c>
      <c r="E1801" t="s">
        <v>470</v>
      </c>
      <c r="F1801" t="s">
        <v>7438</v>
      </c>
      <c r="G1801" t="s">
        <v>7439</v>
      </c>
      <c r="H1801">
        <v>20560</v>
      </c>
    </row>
    <row r="1802" spans="1:8" x14ac:dyDescent="0.35">
      <c r="A1802" t="s">
        <v>407</v>
      </c>
      <c r="B1802" t="s">
        <v>240</v>
      </c>
      <c r="C1802" t="s">
        <v>253</v>
      </c>
      <c r="D1802" t="s">
        <v>8060</v>
      </c>
      <c r="E1802" t="s">
        <v>470</v>
      </c>
      <c r="F1802" t="s">
        <v>7448</v>
      </c>
      <c r="G1802" t="s">
        <v>7449</v>
      </c>
      <c r="H1802">
        <v>10600</v>
      </c>
    </row>
    <row r="1803" spans="1:8" x14ac:dyDescent="0.35">
      <c r="A1803" t="s">
        <v>407</v>
      </c>
      <c r="B1803" t="s">
        <v>240</v>
      </c>
      <c r="C1803" t="s">
        <v>253</v>
      </c>
      <c r="D1803" t="s">
        <v>8060</v>
      </c>
      <c r="E1803" t="s">
        <v>470</v>
      </c>
      <c r="F1803" t="s">
        <v>7773</v>
      </c>
      <c r="G1803" t="s">
        <v>7774</v>
      </c>
      <c r="H1803">
        <v>13863</v>
      </c>
    </row>
    <row r="1804" spans="1:8" x14ac:dyDescent="0.35">
      <c r="A1804" t="s">
        <v>407</v>
      </c>
      <c r="B1804" t="s">
        <v>240</v>
      </c>
      <c r="C1804" t="s">
        <v>257</v>
      </c>
      <c r="D1804" t="s">
        <v>8061</v>
      </c>
      <c r="E1804" t="s">
        <v>736</v>
      </c>
      <c r="F1804" t="s">
        <v>7436</v>
      </c>
      <c r="G1804" t="s">
        <v>7437</v>
      </c>
      <c r="H1804">
        <v>8860</v>
      </c>
    </row>
    <row r="1805" spans="1:8" x14ac:dyDescent="0.35">
      <c r="A1805" t="s">
        <v>407</v>
      </c>
      <c r="B1805" t="s">
        <v>240</v>
      </c>
      <c r="C1805" t="s">
        <v>257</v>
      </c>
      <c r="D1805" t="s">
        <v>8061</v>
      </c>
      <c r="E1805" t="s">
        <v>736</v>
      </c>
      <c r="F1805" t="s">
        <v>7438</v>
      </c>
      <c r="G1805" t="s">
        <v>7439</v>
      </c>
      <c r="H1805">
        <v>12954</v>
      </c>
    </row>
    <row r="1806" spans="1:8" x14ac:dyDescent="0.35">
      <c r="A1806" t="s">
        <v>407</v>
      </c>
      <c r="B1806" t="s">
        <v>240</v>
      </c>
      <c r="C1806" t="s">
        <v>257</v>
      </c>
      <c r="D1806" t="s">
        <v>8061</v>
      </c>
      <c r="E1806" t="s">
        <v>736</v>
      </c>
      <c r="F1806" t="s">
        <v>7448</v>
      </c>
      <c r="G1806" t="s">
        <v>7449</v>
      </c>
      <c r="H1806">
        <v>10000</v>
      </c>
    </row>
    <row r="1807" spans="1:8" x14ac:dyDescent="0.35">
      <c r="A1807" t="s">
        <v>407</v>
      </c>
      <c r="B1807" t="s">
        <v>240</v>
      </c>
      <c r="C1807" t="s">
        <v>261</v>
      </c>
      <c r="D1807" t="s">
        <v>8062</v>
      </c>
      <c r="E1807" t="s">
        <v>369</v>
      </c>
      <c r="F1807" t="s">
        <v>7435</v>
      </c>
      <c r="G1807" t="s">
        <v>7142</v>
      </c>
      <c r="H1807">
        <v>0</v>
      </c>
    </row>
    <row r="1808" spans="1:8" x14ac:dyDescent="0.35">
      <c r="A1808" t="s">
        <v>407</v>
      </c>
      <c r="B1808" t="s">
        <v>240</v>
      </c>
      <c r="C1808" t="s">
        <v>261</v>
      </c>
      <c r="D1808" t="s">
        <v>8062</v>
      </c>
      <c r="E1808" t="s">
        <v>369</v>
      </c>
      <c r="F1808" t="s">
        <v>7436</v>
      </c>
      <c r="G1808" t="s">
        <v>7437</v>
      </c>
      <c r="H1808">
        <v>10356</v>
      </c>
    </row>
    <row r="1809" spans="1:8" x14ac:dyDescent="0.35">
      <c r="A1809" t="s">
        <v>407</v>
      </c>
      <c r="B1809" t="s">
        <v>240</v>
      </c>
      <c r="C1809" t="s">
        <v>261</v>
      </c>
      <c r="D1809" t="s">
        <v>8062</v>
      </c>
      <c r="E1809" t="s">
        <v>369</v>
      </c>
      <c r="F1809" t="s">
        <v>7438</v>
      </c>
      <c r="G1809" t="s">
        <v>7439</v>
      </c>
      <c r="H1809">
        <v>12500</v>
      </c>
    </row>
    <row r="1810" spans="1:8" x14ac:dyDescent="0.35">
      <c r="A1810" t="s">
        <v>407</v>
      </c>
      <c r="B1810" t="s">
        <v>240</v>
      </c>
      <c r="C1810" t="s">
        <v>261</v>
      </c>
      <c r="D1810" t="s">
        <v>8062</v>
      </c>
      <c r="E1810" t="s">
        <v>369</v>
      </c>
      <c r="F1810" t="s">
        <v>7448</v>
      </c>
      <c r="G1810" t="s">
        <v>7449</v>
      </c>
      <c r="H1810">
        <v>0</v>
      </c>
    </row>
    <row r="1811" spans="1:8" x14ac:dyDescent="0.35">
      <c r="A1811" t="s">
        <v>407</v>
      </c>
      <c r="B1811" t="s">
        <v>240</v>
      </c>
      <c r="C1811" t="s">
        <v>265</v>
      </c>
      <c r="D1811" t="s">
        <v>8063</v>
      </c>
      <c r="E1811" t="s">
        <v>300</v>
      </c>
      <c r="F1811" t="s">
        <v>7435</v>
      </c>
      <c r="G1811" t="s">
        <v>7142</v>
      </c>
      <c r="H1811">
        <v>0</v>
      </c>
    </row>
    <row r="1812" spans="1:8" x14ac:dyDescent="0.35">
      <c r="A1812" t="s">
        <v>407</v>
      </c>
      <c r="B1812" t="s">
        <v>240</v>
      </c>
      <c r="C1812" t="s">
        <v>265</v>
      </c>
      <c r="D1812" t="s">
        <v>8063</v>
      </c>
      <c r="E1812" t="s">
        <v>300</v>
      </c>
      <c r="F1812" t="s">
        <v>7436</v>
      </c>
      <c r="G1812" t="s">
        <v>7437</v>
      </c>
      <c r="H1812">
        <v>24100</v>
      </c>
    </row>
    <row r="1813" spans="1:8" x14ac:dyDescent="0.35">
      <c r="A1813" t="s">
        <v>407</v>
      </c>
      <c r="B1813" t="s">
        <v>240</v>
      </c>
      <c r="C1813" t="s">
        <v>265</v>
      </c>
      <c r="D1813" t="s">
        <v>8063</v>
      </c>
      <c r="E1813" t="s">
        <v>300</v>
      </c>
      <c r="F1813" t="s">
        <v>7438</v>
      </c>
      <c r="G1813" t="s">
        <v>7439</v>
      </c>
      <c r="H1813">
        <v>25000</v>
      </c>
    </row>
    <row r="1814" spans="1:8" x14ac:dyDescent="0.35">
      <c r="A1814" t="s">
        <v>407</v>
      </c>
      <c r="B1814" t="s">
        <v>240</v>
      </c>
      <c r="C1814" t="s">
        <v>265</v>
      </c>
      <c r="D1814" t="s">
        <v>8063</v>
      </c>
      <c r="E1814" t="s">
        <v>300</v>
      </c>
      <c r="F1814" t="s">
        <v>7448</v>
      </c>
      <c r="G1814" t="s">
        <v>7449</v>
      </c>
      <c r="H1814">
        <v>0</v>
      </c>
    </row>
    <row r="1815" spans="1:8" x14ac:dyDescent="0.35">
      <c r="A1815" t="s">
        <v>407</v>
      </c>
      <c r="B1815" t="s">
        <v>240</v>
      </c>
      <c r="C1815" t="s">
        <v>269</v>
      </c>
      <c r="D1815" t="s">
        <v>8064</v>
      </c>
      <c r="E1815" t="s">
        <v>254</v>
      </c>
      <c r="F1815" t="s">
        <v>7435</v>
      </c>
      <c r="G1815" t="s">
        <v>7142</v>
      </c>
      <c r="H1815">
        <v>0</v>
      </c>
    </row>
    <row r="1816" spans="1:8" x14ac:dyDescent="0.35">
      <c r="A1816" t="s">
        <v>407</v>
      </c>
      <c r="B1816" t="s">
        <v>240</v>
      </c>
      <c r="C1816" t="s">
        <v>269</v>
      </c>
      <c r="D1816" t="s">
        <v>8064</v>
      </c>
      <c r="E1816" t="s">
        <v>254</v>
      </c>
      <c r="F1816" t="s">
        <v>7436</v>
      </c>
      <c r="G1816" t="s">
        <v>7437</v>
      </c>
      <c r="H1816">
        <v>22720</v>
      </c>
    </row>
    <row r="1817" spans="1:8" x14ac:dyDescent="0.35">
      <c r="A1817" t="s">
        <v>407</v>
      </c>
      <c r="B1817" t="s">
        <v>240</v>
      </c>
      <c r="C1817" t="s">
        <v>269</v>
      </c>
      <c r="D1817" t="s">
        <v>8064</v>
      </c>
      <c r="E1817" t="s">
        <v>254</v>
      </c>
      <c r="F1817" t="s">
        <v>7438</v>
      </c>
      <c r="G1817" t="s">
        <v>7439</v>
      </c>
      <c r="H1817">
        <v>100000</v>
      </c>
    </row>
    <row r="1818" spans="1:8" x14ac:dyDescent="0.35">
      <c r="A1818" t="s">
        <v>407</v>
      </c>
      <c r="B1818" t="s">
        <v>240</v>
      </c>
      <c r="C1818" t="s">
        <v>269</v>
      </c>
      <c r="D1818" t="s">
        <v>8064</v>
      </c>
      <c r="E1818" t="s">
        <v>254</v>
      </c>
      <c r="F1818" t="s">
        <v>7442</v>
      </c>
      <c r="G1818" t="s">
        <v>7443</v>
      </c>
      <c r="H1818">
        <v>33500</v>
      </c>
    </row>
    <row r="1819" spans="1:8" x14ac:dyDescent="0.35">
      <c r="A1819" t="s">
        <v>407</v>
      </c>
      <c r="B1819" t="s">
        <v>240</v>
      </c>
      <c r="C1819" t="s">
        <v>273</v>
      </c>
      <c r="D1819" t="s">
        <v>8065</v>
      </c>
      <c r="E1819" t="s">
        <v>327</v>
      </c>
      <c r="F1819" t="s">
        <v>7435</v>
      </c>
      <c r="G1819" t="s">
        <v>7142</v>
      </c>
      <c r="H1819">
        <v>2200</v>
      </c>
    </row>
    <row r="1820" spans="1:8" x14ac:dyDescent="0.35">
      <c r="A1820" t="s">
        <v>407</v>
      </c>
      <c r="B1820" t="s">
        <v>240</v>
      </c>
      <c r="C1820" t="s">
        <v>273</v>
      </c>
      <c r="D1820" t="s">
        <v>8065</v>
      </c>
      <c r="E1820" t="s">
        <v>327</v>
      </c>
      <c r="F1820" t="s">
        <v>7436</v>
      </c>
      <c r="G1820" t="s">
        <v>7437</v>
      </c>
      <c r="H1820">
        <v>21151</v>
      </c>
    </row>
    <row r="1821" spans="1:8" x14ac:dyDescent="0.35">
      <c r="A1821" t="s">
        <v>407</v>
      </c>
      <c r="B1821" t="s">
        <v>240</v>
      </c>
      <c r="C1821" t="s">
        <v>273</v>
      </c>
      <c r="D1821" t="s">
        <v>8065</v>
      </c>
      <c r="E1821" t="s">
        <v>327</v>
      </c>
      <c r="F1821" t="s">
        <v>7438</v>
      </c>
      <c r="G1821" t="s">
        <v>7439</v>
      </c>
      <c r="H1821">
        <v>16000</v>
      </c>
    </row>
    <row r="1822" spans="1:8" x14ac:dyDescent="0.35">
      <c r="A1822" t="s">
        <v>407</v>
      </c>
      <c r="B1822" t="s">
        <v>240</v>
      </c>
      <c r="C1822" t="s">
        <v>273</v>
      </c>
      <c r="D1822" t="s">
        <v>8065</v>
      </c>
      <c r="E1822" t="s">
        <v>327</v>
      </c>
      <c r="F1822" t="s">
        <v>7445</v>
      </c>
      <c r="G1822" t="s">
        <v>7446</v>
      </c>
      <c r="H1822">
        <v>11000</v>
      </c>
    </row>
    <row r="1823" spans="1:8" x14ac:dyDescent="0.35">
      <c r="A1823" t="s">
        <v>407</v>
      </c>
      <c r="B1823" t="s">
        <v>240</v>
      </c>
      <c r="C1823" t="s">
        <v>277</v>
      </c>
      <c r="D1823" t="s">
        <v>8066</v>
      </c>
      <c r="E1823" t="s">
        <v>737</v>
      </c>
      <c r="F1823" t="s">
        <v>7435</v>
      </c>
      <c r="G1823" t="s">
        <v>7142</v>
      </c>
      <c r="H1823">
        <v>44000</v>
      </c>
    </row>
    <row r="1824" spans="1:8" x14ac:dyDescent="0.35">
      <c r="A1824" t="s">
        <v>407</v>
      </c>
      <c r="B1824" t="s">
        <v>240</v>
      </c>
      <c r="C1824" t="s">
        <v>277</v>
      </c>
      <c r="D1824" t="s">
        <v>8066</v>
      </c>
      <c r="E1824" t="s">
        <v>737</v>
      </c>
      <c r="F1824" t="s">
        <v>7436</v>
      </c>
      <c r="G1824" t="s">
        <v>7437</v>
      </c>
      <c r="H1824">
        <v>66644</v>
      </c>
    </row>
    <row r="1825" spans="1:8" x14ac:dyDescent="0.35">
      <c r="A1825" t="s">
        <v>407</v>
      </c>
      <c r="B1825" t="s">
        <v>240</v>
      </c>
      <c r="C1825" t="s">
        <v>281</v>
      </c>
      <c r="D1825" t="s">
        <v>8067</v>
      </c>
      <c r="E1825" t="s">
        <v>724</v>
      </c>
      <c r="F1825" t="s">
        <v>7435</v>
      </c>
      <c r="G1825" t="s">
        <v>7142</v>
      </c>
      <c r="H1825">
        <v>0</v>
      </c>
    </row>
    <row r="1826" spans="1:8" x14ac:dyDescent="0.35">
      <c r="A1826" t="s">
        <v>407</v>
      </c>
      <c r="B1826" t="s">
        <v>240</v>
      </c>
      <c r="C1826" t="s">
        <v>281</v>
      </c>
      <c r="D1826" t="s">
        <v>8067</v>
      </c>
      <c r="E1826" t="s">
        <v>724</v>
      </c>
      <c r="F1826" t="s">
        <v>7436</v>
      </c>
      <c r="G1826" t="s">
        <v>7437</v>
      </c>
      <c r="H1826">
        <v>30255</v>
      </c>
    </row>
    <row r="1827" spans="1:8" x14ac:dyDescent="0.35">
      <c r="A1827" t="s">
        <v>407</v>
      </c>
      <c r="B1827" t="s">
        <v>240</v>
      </c>
      <c r="C1827" t="s">
        <v>281</v>
      </c>
      <c r="D1827" t="s">
        <v>8067</v>
      </c>
      <c r="E1827" t="s">
        <v>724</v>
      </c>
      <c r="F1827" t="s">
        <v>7438</v>
      </c>
      <c r="G1827" t="s">
        <v>7439</v>
      </c>
      <c r="H1827">
        <v>45254</v>
      </c>
    </row>
    <row r="1828" spans="1:8" x14ac:dyDescent="0.35">
      <c r="A1828" t="s">
        <v>407</v>
      </c>
      <c r="B1828" t="s">
        <v>240</v>
      </c>
      <c r="C1828" t="s">
        <v>281</v>
      </c>
      <c r="D1828" t="s">
        <v>8067</v>
      </c>
      <c r="E1828" t="s">
        <v>724</v>
      </c>
      <c r="F1828" t="s">
        <v>7448</v>
      </c>
      <c r="G1828" t="s">
        <v>7449</v>
      </c>
      <c r="H1828">
        <v>70000</v>
      </c>
    </row>
    <row r="1829" spans="1:8" x14ac:dyDescent="0.35">
      <c r="A1829" t="s">
        <v>407</v>
      </c>
      <c r="B1829" t="s">
        <v>240</v>
      </c>
      <c r="C1829" t="s">
        <v>285</v>
      </c>
      <c r="D1829" t="s">
        <v>8068</v>
      </c>
      <c r="E1829" t="s">
        <v>412</v>
      </c>
      <c r="F1829" t="s">
        <v>7436</v>
      </c>
      <c r="G1829" t="s">
        <v>7437</v>
      </c>
      <c r="H1829">
        <v>71114</v>
      </c>
    </row>
    <row r="1830" spans="1:8" x14ac:dyDescent="0.35">
      <c r="A1830" t="s">
        <v>407</v>
      </c>
      <c r="B1830" t="s">
        <v>240</v>
      </c>
      <c r="C1830" t="s">
        <v>285</v>
      </c>
      <c r="D1830" t="s">
        <v>8068</v>
      </c>
      <c r="E1830" t="s">
        <v>412</v>
      </c>
      <c r="F1830" t="s">
        <v>7438</v>
      </c>
      <c r="G1830" t="s">
        <v>7439</v>
      </c>
      <c r="H1830">
        <v>58910</v>
      </c>
    </row>
    <row r="1831" spans="1:8" x14ac:dyDescent="0.35">
      <c r="A1831" t="s">
        <v>407</v>
      </c>
      <c r="B1831" t="s">
        <v>240</v>
      </c>
      <c r="C1831" t="s">
        <v>285</v>
      </c>
      <c r="D1831" t="s">
        <v>8068</v>
      </c>
      <c r="E1831" t="s">
        <v>412</v>
      </c>
      <c r="F1831" t="s">
        <v>7448</v>
      </c>
      <c r="G1831" t="s">
        <v>7449</v>
      </c>
      <c r="H1831">
        <v>20000</v>
      </c>
    </row>
    <row r="1832" spans="1:8" x14ac:dyDescent="0.35">
      <c r="A1832" t="s">
        <v>407</v>
      </c>
      <c r="B1832" t="s">
        <v>240</v>
      </c>
      <c r="C1832" t="s">
        <v>323</v>
      </c>
      <c r="D1832" t="s">
        <v>8069</v>
      </c>
      <c r="E1832" t="s">
        <v>278</v>
      </c>
      <c r="F1832" t="s">
        <v>7436</v>
      </c>
      <c r="G1832" t="s">
        <v>7437</v>
      </c>
      <c r="H1832">
        <v>0</v>
      </c>
    </row>
    <row r="1833" spans="1:8" x14ac:dyDescent="0.35">
      <c r="A1833" t="s">
        <v>407</v>
      </c>
      <c r="B1833" t="s">
        <v>240</v>
      </c>
      <c r="C1833" t="s">
        <v>323</v>
      </c>
      <c r="D1833" t="s">
        <v>8069</v>
      </c>
      <c r="E1833" t="s">
        <v>278</v>
      </c>
      <c r="F1833" t="s">
        <v>7438</v>
      </c>
      <c r="G1833" t="s">
        <v>7439</v>
      </c>
      <c r="H1833">
        <v>0</v>
      </c>
    </row>
    <row r="1834" spans="1:8" x14ac:dyDescent="0.35">
      <c r="A1834" t="s">
        <v>407</v>
      </c>
      <c r="B1834" t="s">
        <v>240</v>
      </c>
      <c r="C1834" t="s">
        <v>326</v>
      </c>
      <c r="D1834" t="s">
        <v>8070</v>
      </c>
      <c r="E1834" t="s">
        <v>125</v>
      </c>
      <c r="F1834" t="s">
        <v>7435</v>
      </c>
      <c r="G1834" t="s">
        <v>7142</v>
      </c>
      <c r="H1834">
        <v>0</v>
      </c>
    </row>
    <row r="1835" spans="1:8" x14ac:dyDescent="0.35">
      <c r="A1835" t="s">
        <v>407</v>
      </c>
      <c r="B1835" t="s">
        <v>240</v>
      </c>
      <c r="C1835" t="s">
        <v>326</v>
      </c>
      <c r="D1835" t="s">
        <v>8070</v>
      </c>
      <c r="E1835" t="s">
        <v>125</v>
      </c>
      <c r="F1835" t="s">
        <v>7436</v>
      </c>
      <c r="G1835" t="s">
        <v>7437</v>
      </c>
      <c r="H1835">
        <v>39242</v>
      </c>
    </row>
    <row r="1836" spans="1:8" x14ac:dyDescent="0.35">
      <c r="A1836" t="s">
        <v>407</v>
      </c>
      <c r="B1836" t="s">
        <v>240</v>
      </c>
      <c r="C1836" t="s">
        <v>326</v>
      </c>
      <c r="D1836" t="s">
        <v>8070</v>
      </c>
      <c r="E1836" t="s">
        <v>125</v>
      </c>
      <c r="F1836" t="s">
        <v>7438</v>
      </c>
      <c r="G1836" t="s">
        <v>7439</v>
      </c>
      <c r="H1836">
        <v>43105</v>
      </c>
    </row>
    <row r="1837" spans="1:8" x14ac:dyDescent="0.35">
      <c r="A1837" t="s">
        <v>407</v>
      </c>
      <c r="B1837" t="s">
        <v>240</v>
      </c>
      <c r="C1837" t="s">
        <v>326</v>
      </c>
      <c r="D1837" t="s">
        <v>8070</v>
      </c>
      <c r="E1837" t="s">
        <v>125</v>
      </c>
      <c r="F1837" t="s">
        <v>7448</v>
      </c>
      <c r="G1837" t="s">
        <v>7449</v>
      </c>
      <c r="H1837">
        <v>35000</v>
      </c>
    </row>
    <row r="1838" spans="1:8" x14ac:dyDescent="0.35">
      <c r="A1838" t="s">
        <v>410</v>
      </c>
      <c r="B1838" t="s">
        <v>240</v>
      </c>
      <c r="C1838" t="s">
        <v>241</v>
      </c>
      <c r="D1838" t="s">
        <v>8071</v>
      </c>
      <c r="E1838" t="s">
        <v>738</v>
      </c>
      <c r="F1838" t="s">
        <v>7435</v>
      </c>
      <c r="G1838" t="s">
        <v>7142</v>
      </c>
      <c r="H1838">
        <v>10233</v>
      </c>
    </row>
    <row r="1839" spans="1:8" x14ac:dyDescent="0.35">
      <c r="A1839" t="s">
        <v>410</v>
      </c>
      <c r="B1839" t="s">
        <v>240</v>
      </c>
      <c r="C1839" t="s">
        <v>241</v>
      </c>
      <c r="D1839" t="s">
        <v>8071</v>
      </c>
      <c r="E1839" t="s">
        <v>738</v>
      </c>
      <c r="F1839" t="s">
        <v>7436</v>
      </c>
      <c r="G1839" t="s">
        <v>7437</v>
      </c>
      <c r="H1839">
        <v>67689</v>
      </c>
    </row>
    <row r="1840" spans="1:8" x14ac:dyDescent="0.35">
      <c r="A1840" t="s">
        <v>410</v>
      </c>
      <c r="B1840" t="s">
        <v>240</v>
      </c>
      <c r="C1840" t="s">
        <v>241</v>
      </c>
      <c r="D1840" t="s">
        <v>8071</v>
      </c>
      <c r="E1840" t="s">
        <v>738</v>
      </c>
      <c r="F1840" t="s">
        <v>7438</v>
      </c>
      <c r="G1840" t="s">
        <v>7439</v>
      </c>
      <c r="H1840">
        <v>100000</v>
      </c>
    </row>
    <row r="1841" spans="1:8" x14ac:dyDescent="0.35">
      <c r="A1841" t="s">
        <v>410</v>
      </c>
      <c r="B1841" t="s">
        <v>240</v>
      </c>
      <c r="C1841" t="s">
        <v>241</v>
      </c>
      <c r="D1841" t="s">
        <v>8071</v>
      </c>
      <c r="E1841" t="s">
        <v>738</v>
      </c>
      <c r="F1841" t="s">
        <v>7448</v>
      </c>
      <c r="G1841" t="s">
        <v>7449</v>
      </c>
      <c r="H1841">
        <v>100000</v>
      </c>
    </row>
    <row r="1842" spans="1:8" x14ac:dyDescent="0.35">
      <c r="A1842" t="s">
        <v>410</v>
      </c>
      <c r="B1842" t="s">
        <v>240</v>
      </c>
      <c r="C1842" t="s">
        <v>241</v>
      </c>
      <c r="D1842" t="s">
        <v>8071</v>
      </c>
      <c r="E1842" t="s">
        <v>738</v>
      </c>
      <c r="F1842" t="s">
        <v>7442</v>
      </c>
      <c r="G1842" t="s">
        <v>7443</v>
      </c>
      <c r="H1842">
        <v>17000</v>
      </c>
    </row>
    <row r="1843" spans="1:8" x14ac:dyDescent="0.35">
      <c r="A1843" t="s">
        <v>410</v>
      </c>
      <c r="B1843" t="s">
        <v>240</v>
      </c>
      <c r="C1843" t="s">
        <v>245</v>
      </c>
      <c r="D1843" t="s">
        <v>8072</v>
      </c>
      <c r="E1843" t="s">
        <v>573</v>
      </c>
      <c r="F1843" t="s">
        <v>7436</v>
      </c>
      <c r="G1843" t="s">
        <v>7437</v>
      </c>
      <c r="H1843">
        <v>115000</v>
      </c>
    </row>
    <row r="1844" spans="1:8" x14ac:dyDescent="0.35">
      <c r="A1844" t="s">
        <v>410</v>
      </c>
      <c r="B1844" t="s">
        <v>240</v>
      </c>
      <c r="C1844" t="s">
        <v>245</v>
      </c>
      <c r="D1844" t="s">
        <v>8072</v>
      </c>
      <c r="E1844" t="s">
        <v>573</v>
      </c>
      <c r="F1844" t="s">
        <v>7442</v>
      </c>
      <c r="G1844" t="s">
        <v>7443</v>
      </c>
      <c r="H1844">
        <v>6500</v>
      </c>
    </row>
    <row r="1845" spans="1:8" x14ac:dyDescent="0.35">
      <c r="A1845" t="s">
        <v>410</v>
      </c>
      <c r="B1845" t="s">
        <v>240</v>
      </c>
      <c r="C1845" t="s">
        <v>249</v>
      </c>
      <c r="D1845" t="s">
        <v>8073</v>
      </c>
      <c r="E1845" t="s">
        <v>739</v>
      </c>
      <c r="F1845" t="s">
        <v>7435</v>
      </c>
      <c r="G1845" t="s">
        <v>7142</v>
      </c>
      <c r="H1845">
        <v>369230</v>
      </c>
    </row>
    <row r="1846" spans="1:8" x14ac:dyDescent="0.35">
      <c r="A1846" t="s">
        <v>410</v>
      </c>
      <c r="B1846" t="s">
        <v>240</v>
      </c>
      <c r="C1846" t="s">
        <v>249</v>
      </c>
      <c r="D1846" t="s">
        <v>8073</v>
      </c>
      <c r="E1846" t="s">
        <v>739</v>
      </c>
      <c r="F1846" t="s">
        <v>7436</v>
      </c>
      <c r="G1846" t="s">
        <v>7437</v>
      </c>
      <c r="H1846">
        <v>365307</v>
      </c>
    </row>
    <row r="1847" spans="1:8" x14ac:dyDescent="0.35">
      <c r="A1847" t="s">
        <v>410</v>
      </c>
      <c r="B1847" t="s">
        <v>240</v>
      </c>
      <c r="C1847" t="s">
        <v>253</v>
      </c>
      <c r="D1847" t="s">
        <v>8074</v>
      </c>
      <c r="E1847" t="s">
        <v>639</v>
      </c>
      <c r="F1847" t="s">
        <v>7435</v>
      </c>
      <c r="G1847" t="s">
        <v>7142</v>
      </c>
      <c r="H1847">
        <v>0</v>
      </c>
    </row>
    <row r="1848" spans="1:8" x14ac:dyDescent="0.35">
      <c r="A1848" t="s">
        <v>410</v>
      </c>
      <c r="B1848" t="s">
        <v>240</v>
      </c>
      <c r="C1848" t="s">
        <v>253</v>
      </c>
      <c r="D1848" t="s">
        <v>8074</v>
      </c>
      <c r="E1848" t="s">
        <v>639</v>
      </c>
      <c r="F1848" t="s">
        <v>7436</v>
      </c>
      <c r="G1848" t="s">
        <v>7437</v>
      </c>
      <c r="H1848">
        <v>236400</v>
      </c>
    </row>
    <row r="1849" spans="1:8" x14ac:dyDescent="0.35">
      <c r="A1849" t="s">
        <v>410</v>
      </c>
      <c r="B1849" t="s">
        <v>240</v>
      </c>
      <c r="C1849" t="s">
        <v>253</v>
      </c>
      <c r="D1849" t="s">
        <v>8074</v>
      </c>
      <c r="E1849" t="s">
        <v>639</v>
      </c>
      <c r="F1849" t="s">
        <v>7442</v>
      </c>
      <c r="G1849" t="s">
        <v>7443</v>
      </c>
      <c r="H1849">
        <v>288600</v>
      </c>
    </row>
    <row r="1850" spans="1:8" x14ac:dyDescent="0.35">
      <c r="A1850" t="s">
        <v>410</v>
      </c>
      <c r="B1850" t="s">
        <v>240</v>
      </c>
      <c r="C1850" t="s">
        <v>257</v>
      </c>
      <c r="D1850" t="s">
        <v>8075</v>
      </c>
      <c r="E1850" t="s">
        <v>717</v>
      </c>
      <c r="F1850" t="s">
        <v>7435</v>
      </c>
      <c r="G1850" t="s">
        <v>7142</v>
      </c>
      <c r="H1850">
        <v>64000</v>
      </c>
    </row>
    <row r="1851" spans="1:8" x14ac:dyDescent="0.35">
      <c r="A1851" t="s">
        <v>410</v>
      </c>
      <c r="B1851" t="s">
        <v>240</v>
      </c>
      <c r="C1851" t="s">
        <v>257</v>
      </c>
      <c r="D1851" t="s">
        <v>8075</v>
      </c>
      <c r="E1851" t="s">
        <v>717</v>
      </c>
      <c r="F1851" t="s">
        <v>7436</v>
      </c>
      <c r="G1851" t="s">
        <v>7437</v>
      </c>
      <c r="H1851">
        <v>48250</v>
      </c>
    </row>
    <row r="1852" spans="1:8" x14ac:dyDescent="0.35">
      <c r="A1852" t="s">
        <v>410</v>
      </c>
      <c r="B1852" t="s">
        <v>240</v>
      </c>
      <c r="C1852" t="s">
        <v>257</v>
      </c>
      <c r="D1852" t="s">
        <v>8075</v>
      </c>
      <c r="E1852" t="s">
        <v>717</v>
      </c>
      <c r="F1852" t="s">
        <v>7442</v>
      </c>
      <c r="G1852" t="s">
        <v>7443</v>
      </c>
      <c r="H1852">
        <v>56596</v>
      </c>
    </row>
    <row r="1853" spans="1:8" x14ac:dyDescent="0.35">
      <c r="A1853" t="s">
        <v>410</v>
      </c>
      <c r="B1853" t="s">
        <v>240</v>
      </c>
      <c r="C1853" t="s">
        <v>261</v>
      </c>
      <c r="D1853" t="s">
        <v>8076</v>
      </c>
      <c r="E1853" t="s">
        <v>327</v>
      </c>
      <c r="F1853" t="s">
        <v>7435</v>
      </c>
      <c r="G1853" t="s">
        <v>7142</v>
      </c>
      <c r="H1853">
        <v>100000</v>
      </c>
    </row>
    <row r="1854" spans="1:8" x14ac:dyDescent="0.35">
      <c r="A1854" t="s">
        <v>410</v>
      </c>
      <c r="B1854" t="s">
        <v>240</v>
      </c>
      <c r="C1854" t="s">
        <v>261</v>
      </c>
      <c r="D1854" t="s">
        <v>8076</v>
      </c>
      <c r="E1854" t="s">
        <v>327</v>
      </c>
      <c r="F1854" t="s">
        <v>7436</v>
      </c>
      <c r="G1854" t="s">
        <v>7437</v>
      </c>
      <c r="H1854">
        <v>604165</v>
      </c>
    </row>
    <row r="1855" spans="1:8" x14ac:dyDescent="0.35">
      <c r="A1855" t="s">
        <v>410</v>
      </c>
      <c r="B1855" t="s">
        <v>240</v>
      </c>
      <c r="C1855" t="s">
        <v>265</v>
      </c>
      <c r="D1855" t="s">
        <v>8077</v>
      </c>
      <c r="E1855" t="s">
        <v>643</v>
      </c>
      <c r="F1855" t="s">
        <v>7436</v>
      </c>
      <c r="G1855" t="s">
        <v>7437</v>
      </c>
      <c r="H1855">
        <v>93550</v>
      </c>
    </row>
    <row r="1856" spans="1:8" x14ac:dyDescent="0.35">
      <c r="A1856" t="s">
        <v>410</v>
      </c>
      <c r="B1856" t="s">
        <v>240</v>
      </c>
      <c r="C1856" t="s">
        <v>265</v>
      </c>
      <c r="D1856" t="s">
        <v>8077</v>
      </c>
      <c r="E1856" t="s">
        <v>643</v>
      </c>
      <c r="F1856" t="s">
        <v>7438</v>
      </c>
      <c r="G1856" t="s">
        <v>7439</v>
      </c>
      <c r="H1856">
        <v>38088</v>
      </c>
    </row>
    <row r="1857" spans="1:8" x14ac:dyDescent="0.35">
      <c r="A1857" t="s">
        <v>410</v>
      </c>
      <c r="B1857" t="s">
        <v>240</v>
      </c>
      <c r="C1857" t="s">
        <v>269</v>
      </c>
      <c r="D1857" t="s">
        <v>8078</v>
      </c>
      <c r="E1857" t="s">
        <v>412</v>
      </c>
      <c r="F1857" t="s">
        <v>7435</v>
      </c>
      <c r="G1857" t="s">
        <v>7142</v>
      </c>
      <c r="H1857">
        <v>18000</v>
      </c>
    </row>
    <row r="1858" spans="1:8" x14ac:dyDescent="0.35">
      <c r="A1858" t="s">
        <v>410</v>
      </c>
      <c r="B1858" t="s">
        <v>240</v>
      </c>
      <c r="C1858" t="s">
        <v>269</v>
      </c>
      <c r="D1858" t="s">
        <v>8078</v>
      </c>
      <c r="E1858" t="s">
        <v>412</v>
      </c>
      <c r="F1858" t="s">
        <v>7436</v>
      </c>
      <c r="G1858" t="s">
        <v>7437</v>
      </c>
      <c r="H1858">
        <v>608819</v>
      </c>
    </row>
    <row r="1859" spans="1:8" x14ac:dyDescent="0.35">
      <c r="A1859" t="s">
        <v>410</v>
      </c>
      <c r="B1859" t="s">
        <v>240</v>
      </c>
      <c r="C1859" t="s">
        <v>269</v>
      </c>
      <c r="D1859" t="s">
        <v>8078</v>
      </c>
      <c r="E1859" t="s">
        <v>412</v>
      </c>
      <c r="F1859" t="s">
        <v>7438</v>
      </c>
      <c r="G1859" t="s">
        <v>7439</v>
      </c>
      <c r="H1859">
        <v>815000</v>
      </c>
    </row>
    <row r="1860" spans="1:8" x14ac:dyDescent="0.35">
      <c r="A1860" t="s">
        <v>410</v>
      </c>
      <c r="B1860" t="s">
        <v>240</v>
      </c>
      <c r="C1860" t="s">
        <v>269</v>
      </c>
      <c r="D1860" t="s">
        <v>8078</v>
      </c>
      <c r="E1860" t="s">
        <v>412</v>
      </c>
      <c r="F1860" t="s">
        <v>7448</v>
      </c>
      <c r="G1860" t="s">
        <v>7449</v>
      </c>
      <c r="H1860">
        <v>208000</v>
      </c>
    </row>
    <row r="1861" spans="1:8" x14ac:dyDescent="0.35">
      <c r="A1861" t="s">
        <v>410</v>
      </c>
      <c r="B1861" t="s">
        <v>240</v>
      </c>
      <c r="C1861" t="s">
        <v>269</v>
      </c>
      <c r="D1861" t="s">
        <v>8078</v>
      </c>
      <c r="E1861" t="s">
        <v>412</v>
      </c>
      <c r="F1861" t="s">
        <v>7442</v>
      </c>
      <c r="G1861" t="s">
        <v>7443</v>
      </c>
      <c r="H1861">
        <v>16224</v>
      </c>
    </row>
    <row r="1862" spans="1:8" x14ac:dyDescent="0.35">
      <c r="A1862" t="s">
        <v>410</v>
      </c>
      <c r="B1862" t="s">
        <v>240</v>
      </c>
      <c r="C1862" t="s">
        <v>273</v>
      </c>
      <c r="D1862" t="s">
        <v>8079</v>
      </c>
      <c r="E1862" t="s">
        <v>599</v>
      </c>
      <c r="F1862" t="s">
        <v>7435</v>
      </c>
      <c r="G1862" t="s">
        <v>7142</v>
      </c>
      <c r="H1862">
        <v>53364</v>
      </c>
    </row>
    <row r="1863" spans="1:8" x14ac:dyDescent="0.35">
      <c r="A1863" t="s">
        <v>410</v>
      </c>
      <c r="B1863" t="s">
        <v>240</v>
      </c>
      <c r="C1863" t="s">
        <v>273</v>
      </c>
      <c r="D1863" t="s">
        <v>8079</v>
      </c>
      <c r="E1863" t="s">
        <v>599</v>
      </c>
      <c r="F1863" t="s">
        <v>7436</v>
      </c>
      <c r="G1863" t="s">
        <v>7437</v>
      </c>
      <c r="H1863">
        <v>84925</v>
      </c>
    </row>
    <row r="1864" spans="1:8" x14ac:dyDescent="0.35">
      <c r="A1864" t="s">
        <v>410</v>
      </c>
      <c r="B1864" t="s">
        <v>240</v>
      </c>
      <c r="C1864" t="s">
        <v>273</v>
      </c>
      <c r="D1864" t="s">
        <v>8079</v>
      </c>
      <c r="E1864" t="s">
        <v>599</v>
      </c>
      <c r="F1864" t="s">
        <v>7438</v>
      </c>
      <c r="G1864" t="s">
        <v>7439</v>
      </c>
      <c r="H1864">
        <v>221400</v>
      </c>
    </row>
    <row r="1865" spans="1:8" x14ac:dyDescent="0.35">
      <c r="A1865" t="s">
        <v>410</v>
      </c>
      <c r="B1865" t="s">
        <v>240</v>
      </c>
      <c r="C1865" t="s">
        <v>277</v>
      </c>
      <c r="D1865" t="s">
        <v>8080</v>
      </c>
      <c r="E1865" t="s">
        <v>455</v>
      </c>
      <c r="F1865" t="s">
        <v>7435</v>
      </c>
      <c r="G1865" t="s">
        <v>7142</v>
      </c>
      <c r="H1865">
        <v>0</v>
      </c>
    </row>
    <row r="1866" spans="1:8" x14ac:dyDescent="0.35">
      <c r="A1866" t="s">
        <v>410</v>
      </c>
      <c r="B1866" t="s">
        <v>240</v>
      </c>
      <c r="C1866" t="s">
        <v>277</v>
      </c>
      <c r="D1866" t="s">
        <v>8080</v>
      </c>
      <c r="E1866" t="s">
        <v>455</v>
      </c>
      <c r="F1866" t="s">
        <v>7436</v>
      </c>
      <c r="G1866" t="s">
        <v>7437</v>
      </c>
      <c r="H1866">
        <v>333900</v>
      </c>
    </row>
    <row r="1867" spans="1:8" x14ac:dyDescent="0.35">
      <c r="A1867" t="s">
        <v>410</v>
      </c>
      <c r="B1867" t="s">
        <v>240</v>
      </c>
      <c r="C1867" t="s">
        <v>277</v>
      </c>
      <c r="D1867" t="s">
        <v>8080</v>
      </c>
      <c r="E1867" t="s">
        <v>455</v>
      </c>
      <c r="F1867" t="s">
        <v>7442</v>
      </c>
      <c r="G1867" t="s">
        <v>7443</v>
      </c>
      <c r="H1867">
        <v>101449</v>
      </c>
    </row>
    <row r="1868" spans="1:8" x14ac:dyDescent="0.35">
      <c r="A1868" t="s">
        <v>410</v>
      </c>
      <c r="B1868" t="s">
        <v>240</v>
      </c>
      <c r="C1868" t="s">
        <v>281</v>
      </c>
      <c r="D1868" t="s">
        <v>8081</v>
      </c>
      <c r="E1868" t="s">
        <v>125</v>
      </c>
      <c r="F1868" t="s">
        <v>7436</v>
      </c>
      <c r="G1868" t="s">
        <v>7437</v>
      </c>
      <c r="H1868">
        <v>44560</v>
      </c>
    </row>
    <row r="1869" spans="1:8" x14ac:dyDescent="0.35">
      <c r="A1869" t="s">
        <v>410</v>
      </c>
      <c r="B1869" t="s">
        <v>240</v>
      </c>
      <c r="C1869" t="s">
        <v>281</v>
      </c>
      <c r="D1869" t="s">
        <v>8081</v>
      </c>
      <c r="E1869" t="s">
        <v>125</v>
      </c>
      <c r="F1869" t="s">
        <v>7445</v>
      </c>
      <c r="G1869" t="s">
        <v>7446</v>
      </c>
      <c r="H1869">
        <v>20000</v>
      </c>
    </row>
    <row r="1870" spans="1:8" x14ac:dyDescent="0.35">
      <c r="A1870" t="s">
        <v>413</v>
      </c>
      <c r="B1870" t="s">
        <v>240</v>
      </c>
      <c r="C1870" t="s">
        <v>241</v>
      </c>
      <c r="D1870" t="s">
        <v>8082</v>
      </c>
      <c r="E1870" t="s">
        <v>622</v>
      </c>
      <c r="F1870" t="s">
        <v>7435</v>
      </c>
      <c r="G1870" t="s">
        <v>7142</v>
      </c>
      <c r="H1870">
        <v>7875</v>
      </c>
    </row>
    <row r="1871" spans="1:8" x14ac:dyDescent="0.35">
      <c r="A1871" t="s">
        <v>413</v>
      </c>
      <c r="B1871" t="s">
        <v>240</v>
      </c>
      <c r="C1871" t="s">
        <v>241</v>
      </c>
      <c r="D1871" t="s">
        <v>8082</v>
      </c>
      <c r="E1871" t="s">
        <v>622</v>
      </c>
      <c r="F1871" t="s">
        <v>7436</v>
      </c>
      <c r="G1871" t="s">
        <v>7437</v>
      </c>
      <c r="H1871">
        <v>35984</v>
      </c>
    </row>
    <row r="1872" spans="1:8" x14ac:dyDescent="0.35">
      <c r="A1872" t="s">
        <v>413</v>
      </c>
      <c r="B1872" t="s">
        <v>240</v>
      </c>
      <c r="C1872" t="s">
        <v>241</v>
      </c>
      <c r="D1872" t="s">
        <v>8082</v>
      </c>
      <c r="E1872" t="s">
        <v>622</v>
      </c>
      <c r="F1872" t="s">
        <v>7438</v>
      </c>
      <c r="G1872" t="s">
        <v>7439</v>
      </c>
      <c r="H1872">
        <v>73116</v>
      </c>
    </row>
    <row r="1873" spans="1:8" x14ac:dyDescent="0.35">
      <c r="A1873" t="s">
        <v>413</v>
      </c>
      <c r="B1873" t="s">
        <v>240</v>
      </c>
      <c r="C1873" t="s">
        <v>241</v>
      </c>
      <c r="D1873" t="s">
        <v>8082</v>
      </c>
      <c r="E1873" t="s">
        <v>622</v>
      </c>
      <c r="F1873" t="s">
        <v>7448</v>
      </c>
      <c r="G1873" t="s">
        <v>7449</v>
      </c>
      <c r="H1873">
        <v>78741</v>
      </c>
    </row>
    <row r="1874" spans="1:8" x14ac:dyDescent="0.35">
      <c r="A1874" t="s">
        <v>413</v>
      </c>
      <c r="B1874" t="s">
        <v>240</v>
      </c>
      <c r="C1874" t="s">
        <v>245</v>
      </c>
      <c r="D1874" t="s">
        <v>8083</v>
      </c>
      <c r="E1874" t="s">
        <v>678</v>
      </c>
      <c r="F1874" t="s">
        <v>7435</v>
      </c>
      <c r="G1874" t="s">
        <v>7142</v>
      </c>
      <c r="H1874">
        <v>2000</v>
      </c>
    </row>
    <row r="1875" spans="1:8" x14ac:dyDescent="0.35">
      <c r="A1875" t="s">
        <v>413</v>
      </c>
      <c r="B1875" t="s">
        <v>240</v>
      </c>
      <c r="C1875" t="s">
        <v>245</v>
      </c>
      <c r="D1875" t="s">
        <v>8083</v>
      </c>
      <c r="E1875" t="s">
        <v>678</v>
      </c>
      <c r="F1875" t="s">
        <v>7436</v>
      </c>
      <c r="G1875" t="s">
        <v>7437</v>
      </c>
      <c r="H1875">
        <v>35825</v>
      </c>
    </row>
    <row r="1876" spans="1:8" x14ac:dyDescent="0.35">
      <c r="A1876" t="s">
        <v>413</v>
      </c>
      <c r="B1876" t="s">
        <v>240</v>
      </c>
      <c r="C1876" t="s">
        <v>245</v>
      </c>
      <c r="D1876" t="s">
        <v>8083</v>
      </c>
      <c r="E1876" t="s">
        <v>678</v>
      </c>
      <c r="F1876" t="s">
        <v>7438</v>
      </c>
      <c r="G1876" t="s">
        <v>7439</v>
      </c>
      <c r="H1876">
        <v>102900</v>
      </c>
    </row>
    <row r="1877" spans="1:8" x14ac:dyDescent="0.35">
      <c r="A1877" t="s">
        <v>413</v>
      </c>
      <c r="B1877" t="s">
        <v>240</v>
      </c>
      <c r="C1877" t="s">
        <v>245</v>
      </c>
      <c r="D1877" t="s">
        <v>8083</v>
      </c>
      <c r="E1877" t="s">
        <v>678</v>
      </c>
      <c r="F1877" t="s">
        <v>7448</v>
      </c>
      <c r="G1877" t="s">
        <v>7449</v>
      </c>
      <c r="H1877">
        <v>0</v>
      </c>
    </row>
    <row r="1878" spans="1:8" x14ac:dyDescent="0.35">
      <c r="A1878" t="s">
        <v>413</v>
      </c>
      <c r="B1878" t="s">
        <v>240</v>
      </c>
      <c r="C1878" t="s">
        <v>245</v>
      </c>
      <c r="D1878" t="s">
        <v>8083</v>
      </c>
      <c r="E1878" t="s">
        <v>678</v>
      </c>
      <c r="F1878" t="s">
        <v>7442</v>
      </c>
      <c r="G1878" t="s">
        <v>7443</v>
      </c>
      <c r="H1878">
        <v>1000</v>
      </c>
    </row>
    <row r="1879" spans="1:8" x14ac:dyDescent="0.35">
      <c r="A1879" t="s">
        <v>413</v>
      </c>
      <c r="B1879" t="s">
        <v>240</v>
      </c>
      <c r="C1879" t="s">
        <v>249</v>
      </c>
      <c r="D1879" t="s">
        <v>8084</v>
      </c>
      <c r="E1879" t="s">
        <v>740</v>
      </c>
      <c r="F1879" t="s">
        <v>7435</v>
      </c>
      <c r="G1879" t="s">
        <v>7142</v>
      </c>
      <c r="H1879">
        <v>0</v>
      </c>
    </row>
    <row r="1880" spans="1:8" x14ac:dyDescent="0.35">
      <c r="A1880" t="s">
        <v>413</v>
      </c>
      <c r="B1880" t="s">
        <v>240</v>
      </c>
      <c r="C1880" t="s">
        <v>249</v>
      </c>
      <c r="D1880" t="s">
        <v>8084</v>
      </c>
      <c r="E1880" t="s">
        <v>740</v>
      </c>
      <c r="F1880" t="s">
        <v>7436</v>
      </c>
      <c r="G1880" t="s">
        <v>7437</v>
      </c>
      <c r="H1880">
        <v>79850</v>
      </c>
    </row>
    <row r="1881" spans="1:8" x14ac:dyDescent="0.35">
      <c r="A1881" t="s">
        <v>413</v>
      </c>
      <c r="B1881" t="s">
        <v>240</v>
      </c>
      <c r="C1881" t="s">
        <v>249</v>
      </c>
      <c r="D1881" t="s">
        <v>8084</v>
      </c>
      <c r="E1881" t="s">
        <v>740</v>
      </c>
      <c r="F1881" t="s">
        <v>7438</v>
      </c>
      <c r="G1881" t="s">
        <v>7439</v>
      </c>
      <c r="H1881">
        <v>42250</v>
      </c>
    </row>
    <row r="1882" spans="1:8" x14ac:dyDescent="0.35">
      <c r="A1882" t="s">
        <v>413</v>
      </c>
      <c r="B1882" t="s">
        <v>240</v>
      </c>
      <c r="C1882" t="s">
        <v>249</v>
      </c>
      <c r="D1882" t="s">
        <v>8084</v>
      </c>
      <c r="E1882" t="s">
        <v>740</v>
      </c>
      <c r="F1882" t="s">
        <v>7448</v>
      </c>
      <c r="G1882" t="s">
        <v>7449</v>
      </c>
      <c r="H1882">
        <v>100000</v>
      </c>
    </row>
    <row r="1883" spans="1:8" x14ac:dyDescent="0.35">
      <c r="A1883" t="s">
        <v>413</v>
      </c>
      <c r="B1883" t="s">
        <v>240</v>
      </c>
      <c r="C1883" t="s">
        <v>253</v>
      </c>
      <c r="D1883" t="s">
        <v>8085</v>
      </c>
      <c r="E1883" t="s">
        <v>555</v>
      </c>
      <c r="F1883" t="s">
        <v>7436</v>
      </c>
      <c r="G1883" t="s">
        <v>7437</v>
      </c>
      <c r="H1883">
        <v>13625</v>
      </c>
    </row>
    <row r="1884" spans="1:8" x14ac:dyDescent="0.35">
      <c r="A1884" t="s">
        <v>413</v>
      </c>
      <c r="B1884" t="s">
        <v>240</v>
      </c>
      <c r="C1884" t="s">
        <v>253</v>
      </c>
      <c r="D1884" t="s">
        <v>8085</v>
      </c>
      <c r="E1884" t="s">
        <v>555</v>
      </c>
      <c r="F1884" t="s">
        <v>7582</v>
      </c>
      <c r="G1884" t="s">
        <v>7583</v>
      </c>
      <c r="H1884">
        <v>3300</v>
      </c>
    </row>
    <row r="1885" spans="1:8" x14ac:dyDescent="0.35">
      <c r="A1885" t="s">
        <v>413</v>
      </c>
      <c r="B1885" t="s">
        <v>240</v>
      </c>
      <c r="C1885" t="s">
        <v>253</v>
      </c>
      <c r="D1885" t="s">
        <v>8085</v>
      </c>
      <c r="E1885" t="s">
        <v>555</v>
      </c>
      <c r="F1885" t="s">
        <v>7494</v>
      </c>
      <c r="G1885" t="s">
        <v>7495</v>
      </c>
      <c r="H1885">
        <v>125325</v>
      </c>
    </row>
    <row r="1886" spans="1:8" x14ac:dyDescent="0.35">
      <c r="A1886" t="s">
        <v>413</v>
      </c>
      <c r="B1886" t="s">
        <v>240</v>
      </c>
      <c r="C1886" t="s">
        <v>253</v>
      </c>
      <c r="D1886" t="s">
        <v>8085</v>
      </c>
      <c r="E1886" t="s">
        <v>555</v>
      </c>
      <c r="F1886" t="s">
        <v>7496</v>
      </c>
      <c r="G1886" t="s">
        <v>7497</v>
      </c>
      <c r="H1886">
        <v>80000</v>
      </c>
    </row>
    <row r="1887" spans="1:8" x14ac:dyDescent="0.35">
      <c r="A1887" t="s">
        <v>413</v>
      </c>
      <c r="B1887" t="s">
        <v>240</v>
      </c>
      <c r="C1887" t="s">
        <v>257</v>
      </c>
      <c r="D1887" t="s">
        <v>8086</v>
      </c>
      <c r="E1887" t="s">
        <v>311</v>
      </c>
      <c r="F1887" t="s">
        <v>7436</v>
      </c>
      <c r="G1887" t="s">
        <v>7437</v>
      </c>
      <c r="H1887">
        <v>286330</v>
      </c>
    </row>
    <row r="1888" spans="1:8" x14ac:dyDescent="0.35">
      <c r="A1888" t="s">
        <v>413</v>
      </c>
      <c r="B1888" t="s">
        <v>240</v>
      </c>
      <c r="C1888" t="s">
        <v>257</v>
      </c>
      <c r="D1888" t="s">
        <v>8086</v>
      </c>
      <c r="E1888" t="s">
        <v>311</v>
      </c>
      <c r="F1888" t="s">
        <v>7438</v>
      </c>
      <c r="G1888" t="s">
        <v>7439</v>
      </c>
      <c r="H1888">
        <v>426000</v>
      </c>
    </row>
    <row r="1889" spans="1:8" x14ac:dyDescent="0.35">
      <c r="A1889" t="s">
        <v>413</v>
      </c>
      <c r="B1889" t="s">
        <v>240</v>
      </c>
      <c r="C1889" t="s">
        <v>257</v>
      </c>
      <c r="D1889" t="s">
        <v>8086</v>
      </c>
      <c r="E1889" t="s">
        <v>311</v>
      </c>
      <c r="F1889" t="s">
        <v>7442</v>
      </c>
      <c r="G1889" t="s">
        <v>7443</v>
      </c>
      <c r="H1889">
        <v>15000</v>
      </c>
    </row>
    <row r="1890" spans="1:8" x14ac:dyDescent="0.35">
      <c r="A1890" t="s">
        <v>413</v>
      </c>
      <c r="B1890" t="s">
        <v>240</v>
      </c>
      <c r="C1890" t="s">
        <v>261</v>
      </c>
      <c r="D1890" t="s">
        <v>8087</v>
      </c>
      <c r="E1890" t="s">
        <v>741</v>
      </c>
      <c r="F1890" t="s">
        <v>7435</v>
      </c>
      <c r="G1890" t="s">
        <v>7142</v>
      </c>
      <c r="H1890">
        <v>26000</v>
      </c>
    </row>
    <row r="1891" spans="1:8" x14ac:dyDescent="0.35">
      <c r="A1891" t="s">
        <v>413</v>
      </c>
      <c r="B1891" t="s">
        <v>240</v>
      </c>
      <c r="C1891" t="s">
        <v>261</v>
      </c>
      <c r="D1891" t="s">
        <v>8087</v>
      </c>
      <c r="E1891" t="s">
        <v>741</v>
      </c>
      <c r="F1891" t="s">
        <v>7436</v>
      </c>
      <c r="G1891" t="s">
        <v>7437</v>
      </c>
      <c r="H1891">
        <v>61684</v>
      </c>
    </row>
    <row r="1892" spans="1:8" x14ac:dyDescent="0.35">
      <c r="A1892" t="s">
        <v>413</v>
      </c>
      <c r="B1892" t="s">
        <v>240</v>
      </c>
      <c r="C1892" t="s">
        <v>261</v>
      </c>
      <c r="D1892" t="s">
        <v>8087</v>
      </c>
      <c r="E1892" t="s">
        <v>741</v>
      </c>
      <c r="F1892" t="s">
        <v>7438</v>
      </c>
      <c r="G1892" t="s">
        <v>7439</v>
      </c>
      <c r="H1892">
        <v>52000</v>
      </c>
    </row>
    <row r="1893" spans="1:8" x14ac:dyDescent="0.35">
      <c r="A1893" t="s">
        <v>413</v>
      </c>
      <c r="B1893" t="s">
        <v>240</v>
      </c>
      <c r="C1893" t="s">
        <v>261</v>
      </c>
      <c r="D1893" t="s">
        <v>8087</v>
      </c>
      <c r="E1893" t="s">
        <v>741</v>
      </c>
      <c r="F1893" t="s">
        <v>7448</v>
      </c>
      <c r="G1893" t="s">
        <v>7449</v>
      </c>
      <c r="H1893">
        <v>31200</v>
      </c>
    </row>
    <row r="1894" spans="1:8" x14ac:dyDescent="0.35">
      <c r="A1894" t="s">
        <v>413</v>
      </c>
      <c r="B1894" t="s">
        <v>240</v>
      </c>
      <c r="C1894" t="s">
        <v>265</v>
      </c>
      <c r="D1894" t="s">
        <v>8088</v>
      </c>
      <c r="E1894" t="s">
        <v>690</v>
      </c>
      <c r="F1894" t="s">
        <v>7435</v>
      </c>
      <c r="G1894" t="s">
        <v>7142</v>
      </c>
      <c r="H1894">
        <v>0</v>
      </c>
    </row>
    <row r="1895" spans="1:8" x14ac:dyDescent="0.35">
      <c r="A1895" t="s">
        <v>413</v>
      </c>
      <c r="B1895" t="s">
        <v>240</v>
      </c>
      <c r="C1895" t="s">
        <v>265</v>
      </c>
      <c r="D1895" t="s">
        <v>8088</v>
      </c>
      <c r="E1895" t="s">
        <v>690</v>
      </c>
      <c r="F1895" t="s">
        <v>7436</v>
      </c>
      <c r="G1895" t="s">
        <v>7437</v>
      </c>
      <c r="H1895">
        <v>14665</v>
      </c>
    </row>
    <row r="1896" spans="1:8" x14ac:dyDescent="0.35">
      <c r="A1896" t="s">
        <v>413</v>
      </c>
      <c r="B1896" t="s">
        <v>240</v>
      </c>
      <c r="C1896" t="s">
        <v>265</v>
      </c>
      <c r="D1896" t="s">
        <v>8088</v>
      </c>
      <c r="E1896" t="s">
        <v>690</v>
      </c>
      <c r="F1896" t="s">
        <v>7438</v>
      </c>
      <c r="G1896" t="s">
        <v>7439</v>
      </c>
      <c r="H1896">
        <v>40000</v>
      </c>
    </row>
    <row r="1897" spans="1:8" x14ac:dyDescent="0.35">
      <c r="A1897" t="s">
        <v>413</v>
      </c>
      <c r="B1897" t="s">
        <v>240</v>
      </c>
      <c r="C1897" t="s">
        <v>265</v>
      </c>
      <c r="D1897" t="s">
        <v>8088</v>
      </c>
      <c r="E1897" t="s">
        <v>690</v>
      </c>
      <c r="F1897" t="s">
        <v>7448</v>
      </c>
      <c r="G1897" t="s">
        <v>7449</v>
      </c>
      <c r="H1897">
        <v>40000</v>
      </c>
    </row>
    <row r="1898" spans="1:8" x14ac:dyDescent="0.35">
      <c r="A1898" t="s">
        <v>413</v>
      </c>
      <c r="B1898" t="s">
        <v>240</v>
      </c>
      <c r="C1898" t="s">
        <v>269</v>
      </c>
      <c r="D1898" t="s">
        <v>8089</v>
      </c>
      <c r="E1898" t="s">
        <v>442</v>
      </c>
      <c r="F1898" t="s">
        <v>7435</v>
      </c>
      <c r="G1898" t="s">
        <v>7142</v>
      </c>
      <c r="H1898">
        <v>3104</v>
      </c>
    </row>
    <row r="1899" spans="1:8" x14ac:dyDescent="0.35">
      <c r="A1899" t="s">
        <v>413</v>
      </c>
      <c r="B1899" t="s">
        <v>240</v>
      </c>
      <c r="C1899" t="s">
        <v>269</v>
      </c>
      <c r="D1899" t="s">
        <v>8089</v>
      </c>
      <c r="E1899" t="s">
        <v>442</v>
      </c>
      <c r="F1899" t="s">
        <v>7436</v>
      </c>
      <c r="G1899" t="s">
        <v>7437</v>
      </c>
      <c r="H1899">
        <v>36959</v>
      </c>
    </row>
    <row r="1900" spans="1:8" x14ac:dyDescent="0.35">
      <c r="A1900" t="s">
        <v>413</v>
      </c>
      <c r="B1900" t="s">
        <v>240</v>
      </c>
      <c r="C1900" t="s">
        <v>273</v>
      </c>
      <c r="D1900" t="s">
        <v>8090</v>
      </c>
      <c r="E1900" t="s">
        <v>278</v>
      </c>
      <c r="F1900" t="s">
        <v>7436</v>
      </c>
      <c r="G1900" t="s">
        <v>7437</v>
      </c>
      <c r="H1900">
        <v>556300</v>
      </c>
    </row>
    <row r="1901" spans="1:8" x14ac:dyDescent="0.35">
      <c r="A1901" t="s">
        <v>413</v>
      </c>
      <c r="B1901" t="s">
        <v>240</v>
      </c>
      <c r="C1901" t="s">
        <v>273</v>
      </c>
      <c r="D1901" t="s">
        <v>8090</v>
      </c>
      <c r="E1901" t="s">
        <v>278</v>
      </c>
      <c r="F1901" t="s">
        <v>7438</v>
      </c>
      <c r="G1901" t="s">
        <v>7439</v>
      </c>
      <c r="H1901">
        <v>115000</v>
      </c>
    </row>
    <row r="1902" spans="1:8" x14ac:dyDescent="0.35">
      <c r="A1902" t="s">
        <v>413</v>
      </c>
      <c r="B1902" t="s">
        <v>240</v>
      </c>
      <c r="C1902" t="s">
        <v>273</v>
      </c>
      <c r="D1902" t="s">
        <v>8090</v>
      </c>
      <c r="E1902" t="s">
        <v>278</v>
      </c>
      <c r="F1902" t="s">
        <v>7448</v>
      </c>
      <c r="G1902" t="s">
        <v>7449</v>
      </c>
      <c r="H1902">
        <v>100000</v>
      </c>
    </row>
    <row r="1903" spans="1:8" x14ac:dyDescent="0.35">
      <c r="A1903" t="s">
        <v>413</v>
      </c>
      <c r="B1903" t="s">
        <v>240</v>
      </c>
      <c r="C1903" t="s">
        <v>273</v>
      </c>
      <c r="D1903" t="s">
        <v>8090</v>
      </c>
      <c r="E1903" t="s">
        <v>278</v>
      </c>
      <c r="F1903" t="s">
        <v>7442</v>
      </c>
      <c r="G1903" t="s">
        <v>7443</v>
      </c>
      <c r="H1903">
        <v>0</v>
      </c>
    </row>
    <row r="1904" spans="1:8" x14ac:dyDescent="0.35">
      <c r="A1904" t="s">
        <v>413</v>
      </c>
      <c r="B1904" t="s">
        <v>240</v>
      </c>
      <c r="C1904" t="s">
        <v>273</v>
      </c>
      <c r="D1904" t="s">
        <v>8090</v>
      </c>
      <c r="E1904" t="s">
        <v>278</v>
      </c>
      <c r="F1904" t="s">
        <v>7445</v>
      </c>
      <c r="G1904" t="s">
        <v>7446</v>
      </c>
      <c r="H1904">
        <v>15000</v>
      </c>
    </row>
    <row r="1905" spans="1:8" x14ac:dyDescent="0.35">
      <c r="A1905" t="s">
        <v>413</v>
      </c>
      <c r="B1905" t="s">
        <v>240</v>
      </c>
      <c r="C1905" t="s">
        <v>277</v>
      </c>
      <c r="D1905" t="s">
        <v>8091</v>
      </c>
      <c r="E1905" t="s">
        <v>729</v>
      </c>
      <c r="F1905" t="s">
        <v>7435</v>
      </c>
      <c r="G1905" t="s">
        <v>7142</v>
      </c>
      <c r="H1905">
        <v>1880</v>
      </c>
    </row>
    <row r="1906" spans="1:8" x14ac:dyDescent="0.35">
      <c r="A1906" t="s">
        <v>413</v>
      </c>
      <c r="B1906" t="s">
        <v>240</v>
      </c>
      <c r="C1906" t="s">
        <v>277</v>
      </c>
      <c r="D1906" t="s">
        <v>8091</v>
      </c>
      <c r="E1906" t="s">
        <v>729</v>
      </c>
      <c r="F1906" t="s">
        <v>7436</v>
      </c>
      <c r="G1906" t="s">
        <v>7437</v>
      </c>
      <c r="H1906">
        <v>44724</v>
      </c>
    </row>
    <row r="1907" spans="1:8" x14ac:dyDescent="0.35">
      <c r="A1907" t="s">
        <v>413</v>
      </c>
      <c r="B1907" t="s">
        <v>240</v>
      </c>
      <c r="C1907" t="s">
        <v>277</v>
      </c>
      <c r="D1907" t="s">
        <v>8091</v>
      </c>
      <c r="E1907" t="s">
        <v>729</v>
      </c>
      <c r="F1907" t="s">
        <v>7438</v>
      </c>
      <c r="G1907" t="s">
        <v>7439</v>
      </c>
      <c r="H1907">
        <v>36600</v>
      </c>
    </row>
    <row r="1908" spans="1:8" x14ac:dyDescent="0.35">
      <c r="A1908" t="s">
        <v>413</v>
      </c>
      <c r="B1908" t="s">
        <v>240</v>
      </c>
      <c r="C1908" t="s">
        <v>277</v>
      </c>
      <c r="D1908" t="s">
        <v>8091</v>
      </c>
      <c r="E1908" t="s">
        <v>729</v>
      </c>
      <c r="F1908" t="s">
        <v>7448</v>
      </c>
      <c r="G1908" t="s">
        <v>7449</v>
      </c>
      <c r="H1908">
        <v>38800</v>
      </c>
    </row>
    <row r="1909" spans="1:8" x14ac:dyDescent="0.35">
      <c r="A1909" t="s">
        <v>413</v>
      </c>
      <c r="B1909" t="s">
        <v>240</v>
      </c>
      <c r="C1909" t="s">
        <v>281</v>
      </c>
      <c r="D1909" t="s">
        <v>8092</v>
      </c>
      <c r="E1909" t="s">
        <v>351</v>
      </c>
      <c r="F1909" t="s">
        <v>7436</v>
      </c>
      <c r="G1909" t="s">
        <v>7437</v>
      </c>
      <c r="H1909">
        <v>34500</v>
      </c>
    </row>
    <row r="1910" spans="1:8" x14ac:dyDescent="0.35">
      <c r="A1910" t="s">
        <v>413</v>
      </c>
      <c r="B1910" t="s">
        <v>240</v>
      </c>
      <c r="C1910" t="s">
        <v>281</v>
      </c>
      <c r="D1910" t="s">
        <v>8092</v>
      </c>
      <c r="E1910" t="s">
        <v>351</v>
      </c>
      <c r="F1910" t="s">
        <v>7438</v>
      </c>
      <c r="G1910" t="s">
        <v>7439</v>
      </c>
      <c r="H1910">
        <v>70270</v>
      </c>
    </row>
    <row r="1911" spans="1:8" x14ac:dyDescent="0.35">
      <c r="A1911" t="s">
        <v>413</v>
      </c>
      <c r="B1911" t="s">
        <v>240</v>
      </c>
      <c r="C1911" t="s">
        <v>281</v>
      </c>
      <c r="D1911" t="s">
        <v>8092</v>
      </c>
      <c r="E1911" t="s">
        <v>351</v>
      </c>
      <c r="F1911" t="s">
        <v>7448</v>
      </c>
      <c r="G1911" t="s">
        <v>7449</v>
      </c>
      <c r="H1911">
        <v>95000</v>
      </c>
    </row>
    <row r="1912" spans="1:8" x14ac:dyDescent="0.35">
      <c r="A1912" t="s">
        <v>415</v>
      </c>
      <c r="B1912" t="s">
        <v>240</v>
      </c>
      <c r="C1912" t="s">
        <v>241</v>
      </c>
      <c r="D1912" t="s">
        <v>8093</v>
      </c>
      <c r="E1912" t="s">
        <v>291</v>
      </c>
      <c r="F1912" t="s">
        <v>7435</v>
      </c>
      <c r="G1912" t="s">
        <v>7142</v>
      </c>
      <c r="H1912">
        <v>3450</v>
      </c>
    </row>
    <row r="1913" spans="1:8" x14ac:dyDescent="0.35">
      <c r="A1913" t="s">
        <v>415</v>
      </c>
      <c r="B1913" t="s">
        <v>240</v>
      </c>
      <c r="C1913" t="s">
        <v>241</v>
      </c>
      <c r="D1913" t="s">
        <v>8093</v>
      </c>
      <c r="E1913" t="s">
        <v>291</v>
      </c>
      <c r="F1913" t="s">
        <v>7436</v>
      </c>
      <c r="G1913" t="s">
        <v>7437</v>
      </c>
      <c r="H1913">
        <v>26400</v>
      </c>
    </row>
    <row r="1914" spans="1:8" x14ac:dyDescent="0.35">
      <c r="A1914" t="s">
        <v>415</v>
      </c>
      <c r="B1914" t="s">
        <v>240</v>
      </c>
      <c r="C1914" t="s">
        <v>241</v>
      </c>
      <c r="D1914" t="s">
        <v>8093</v>
      </c>
      <c r="E1914" t="s">
        <v>291</v>
      </c>
      <c r="F1914" t="s">
        <v>7438</v>
      </c>
      <c r="G1914" t="s">
        <v>7439</v>
      </c>
      <c r="H1914">
        <v>0</v>
      </c>
    </row>
    <row r="1915" spans="1:8" x14ac:dyDescent="0.35">
      <c r="A1915" t="s">
        <v>415</v>
      </c>
      <c r="B1915" t="s">
        <v>240</v>
      </c>
      <c r="C1915" t="s">
        <v>245</v>
      </c>
      <c r="D1915" t="s">
        <v>8094</v>
      </c>
      <c r="E1915" t="s">
        <v>742</v>
      </c>
      <c r="F1915" t="s">
        <v>7435</v>
      </c>
      <c r="G1915" t="s">
        <v>7142</v>
      </c>
      <c r="H1915">
        <v>1000</v>
      </c>
    </row>
    <row r="1916" spans="1:8" x14ac:dyDescent="0.35">
      <c r="A1916" t="s">
        <v>415</v>
      </c>
      <c r="B1916" t="s">
        <v>240</v>
      </c>
      <c r="C1916" t="s">
        <v>245</v>
      </c>
      <c r="D1916" t="s">
        <v>8094</v>
      </c>
      <c r="E1916" t="s">
        <v>742</v>
      </c>
      <c r="F1916" t="s">
        <v>7436</v>
      </c>
      <c r="G1916" t="s">
        <v>7437</v>
      </c>
      <c r="H1916">
        <v>60850</v>
      </c>
    </row>
    <row r="1917" spans="1:8" x14ac:dyDescent="0.35">
      <c r="A1917" t="s">
        <v>415</v>
      </c>
      <c r="B1917" t="s">
        <v>240</v>
      </c>
      <c r="C1917" t="s">
        <v>245</v>
      </c>
      <c r="D1917" t="s">
        <v>8094</v>
      </c>
      <c r="E1917" t="s">
        <v>742</v>
      </c>
      <c r="F1917" t="s">
        <v>7438</v>
      </c>
      <c r="G1917" t="s">
        <v>7439</v>
      </c>
      <c r="H1917">
        <v>0</v>
      </c>
    </row>
    <row r="1918" spans="1:8" x14ac:dyDescent="0.35">
      <c r="A1918" t="s">
        <v>415</v>
      </c>
      <c r="B1918" t="s">
        <v>240</v>
      </c>
      <c r="C1918" t="s">
        <v>245</v>
      </c>
      <c r="D1918" t="s">
        <v>8094</v>
      </c>
      <c r="E1918" t="s">
        <v>742</v>
      </c>
      <c r="F1918" t="s">
        <v>7749</v>
      </c>
      <c r="G1918" t="s">
        <v>7750</v>
      </c>
      <c r="H1918">
        <v>0</v>
      </c>
    </row>
    <row r="1919" spans="1:8" x14ac:dyDescent="0.35">
      <c r="A1919" t="s">
        <v>415</v>
      </c>
      <c r="B1919" t="s">
        <v>240</v>
      </c>
      <c r="C1919" t="s">
        <v>245</v>
      </c>
      <c r="D1919" t="s">
        <v>8094</v>
      </c>
      <c r="E1919" t="s">
        <v>742</v>
      </c>
      <c r="F1919" t="s">
        <v>7751</v>
      </c>
      <c r="G1919" t="s">
        <v>7752</v>
      </c>
      <c r="H1919">
        <v>0</v>
      </c>
    </row>
    <row r="1920" spans="1:8" x14ac:dyDescent="0.35">
      <c r="A1920" t="s">
        <v>415</v>
      </c>
      <c r="B1920" t="s">
        <v>240</v>
      </c>
      <c r="C1920" t="s">
        <v>249</v>
      </c>
      <c r="D1920" t="s">
        <v>8095</v>
      </c>
      <c r="E1920" t="s">
        <v>743</v>
      </c>
      <c r="F1920" t="s">
        <v>7436</v>
      </c>
      <c r="G1920" t="s">
        <v>7437</v>
      </c>
      <c r="H1920">
        <v>29930</v>
      </c>
    </row>
    <row r="1921" spans="1:8" x14ac:dyDescent="0.35">
      <c r="A1921" t="s">
        <v>415</v>
      </c>
      <c r="B1921" t="s">
        <v>240</v>
      </c>
      <c r="C1921" t="s">
        <v>249</v>
      </c>
      <c r="D1921" t="s">
        <v>8095</v>
      </c>
      <c r="E1921" t="s">
        <v>743</v>
      </c>
      <c r="F1921" t="s">
        <v>7438</v>
      </c>
      <c r="G1921" t="s">
        <v>7439</v>
      </c>
      <c r="H1921">
        <v>13971</v>
      </c>
    </row>
    <row r="1922" spans="1:8" x14ac:dyDescent="0.35">
      <c r="A1922" t="s">
        <v>415</v>
      </c>
      <c r="B1922" t="s">
        <v>240</v>
      </c>
      <c r="C1922" t="s">
        <v>249</v>
      </c>
      <c r="D1922" t="s">
        <v>8095</v>
      </c>
      <c r="E1922" t="s">
        <v>743</v>
      </c>
      <c r="F1922" t="s">
        <v>7448</v>
      </c>
      <c r="G1922" t="s">
        <v>7449</v>
      </c>
      <c r="H1922">
        <v>6500</v>
      </c>
    </row>
    <row r="1923" spans="1:8" x14ac:dyDescent="0.35">
      <c r="A1923" t="s">
        <v>415</v>
      </c>
      <c r="B1923" t="s">
        <v>240</v>
      </c>
      <c r="C1923" t="s">
        <v>253</v>
      </c>
      <c r="D1923" t="s">
        <v>8096</v>
      </c>
      <c r="E1923" t="s">
        <v>622</v>
      </c>
      <c r="F1923" t="s">
        <v>7435</v>
      </c>
      <c r="G1923" t="s">
        <v>7142</v>
      </c>
      <c r="H1923">
        <v>54183</v>
      </c>
    </row>
    <row r="1924" spans="1:8" x14ac:dyDescent="0.35">
      <c r="A1924" t="s">
        <v>415</v>
      </c>
      <c r="B1924" t="s">
        <v>240</v>
      </c>
      <c r="C1924" t="s">
        <v>253</v>
      </c>
      <c r="D1924" t="s">
        <v>8096</v>
      </c>
      <c r="E1924" t="s">
        <v>622</v>
      </c>
      <c r="F1924" t="s">
        <v>7436</v>
      </c>
      <c r="G1924" t="s">
        <v>7437</v>
      </c>
      <c r="H1924">
        <v>734540</v>
      </c>
    </row>
    <row r="1925" spans="1:8" x14ac:dyDescent="0.35">
      <c r="A1925" t="s">
        <v>415</v>
      </c>
      <c r="B1925" t="s">
        <v>240</v>
      </c>
      <c r="C1925" t="s">
        <v>253</v>
      </c>
      <c r="D1925" t="s">
        <v>8096</v>
      </c>
      <c r="E1925" t="s">
        <v>622</v>
      </c>
      <c r="F1925" t="s">
        <v>7518</v>
      </c>
      <c r="G1925" t="s">
        <v>7366</v>
      </c>
      <c r="H1925">
        <v>1177675</v>
      </c>
    </row>
    <row r="1926" spans="1:8" x14ac:dyDescent="0.35">
      <c r="A1926" t="s">
        <v>415</v>
      </c>
      <c r="B1926" t="s">
        <v>240</v>
      </c>
      <c r="C1926" t="s">
        <v>253</v>
      </c>
      <c r="D1926" t="s">
        <v>8096</v>
      </c>
      <c r="E1926" t="s">
        <v>622</v>
      </c>
      <c r="F1926" t="s">
        <v>7680</v>
      </c>
      <c r="G1926" t="s">
        <v>7356</v>
      </c>
      <c r="H1926">
        <v>1373200</v>
      </c>
    </row>
    <row r="1927" spans="1:8" x14ac:dyDescent="0.35">
      <c r="A1927" t="s">
        <v>415</v>
      </c>
      <c r="B1927" t="s">
        <v>240</v>
      </c>
      <c r="C1927" t="s">
        <v>253</v>
      </c>
      <c r="D1927" t="s">
        <v>8096</v>
      </c>
      <c r="E1927" t="s">
        <v>622</v>
      </c>
      <c r="F1927" t="s">
        <v>7448</v>
      </c>
      <c r="G1927" t="s">
        <v>7449</v>
      </c>
      <c r="H1927">
        <v>100000</v>
      </c>
    </row>
    <row r="1928" spans="1:8" x14ac:dyDescent="0.35">
      <c r="A1928" t="s">
        <v>415</v>
      </c>
      <c r="B1928" t="s">
        <v>240</v>
      </c>
      <c r="C1928" t="s">
        <v>257</v>
      </c>
      <c r="D1928" t="s">
        <v>8097</v>
      </c>
      <c r="E1928" t="s">
        <v>354</v>
      </c>
      <c r="F1928" t="s">
        <v>7435</v>
      </c>
      <c r="G1928" t="s">
        <v>7142</v>
      </c>
      <c r="H1928">
        <v>0</v>
      </c>
    </row>
    <row r="1929" spans="1:8" x14ac:dyDescent="0.35">
      <c r="A1929" t="s">
        <v>415</v>
      </c>
      <c r="B1929" t="s">
        <v>240</v>
      </c>
      <c r="C1929" t="s">
        <v>257</v>
      </c>
      <c r="D1929" t="s">
        <v>8097</v>
      </c>
      <c r="E1929" t="s">
        <v>354</v>
      </c>
      <c r="F1929" t="s">
        <v>7436</v>
      </c>
      <c r="G1929" t="s">
        <v>7437</v>
      </c>
      <c r="H1929">
        <v>110950</v>
      </c>
    </row>
    <row r="1930" spans="1:8" x14ac:dyDescent="0.35">
      <c r="A1930" t="s">
        <v>415</v>
      </c>
      <c r="B1930" t="s">
        <v>240</v>
      </c>
      <c r="C1930" t="s">
        <v>257</v>
      </c>
      <c r="D1930" t="s">
        <v>8097</v>
      </c>
      <c r="E1930" t="s">
        <v>354</v>
      </c>
      <c r="F1930" t="s">
        <v>7438</v>
      </c>
      <c r="G1930" t="s">
        <v>7439</v>
      </c>
      <c r="H1930">
        <v>72896</v>
      </c>
    </row>
    <row r="1931" spans="1:8" x14ac:dyDescent="0.35">
      <c r="A1931" t="s">
        <v>415</v>
      </c>
      <c r="B1931" t="s">
        <v>240</v>
      </c>
      <c r="C1931" t="s">
        <v>257</v>
      </c>
      <c r="D1931" t="s">
        <v>8097</v>
      </c>
      <c r="E1931" t="s">
        <v>354</v>
      </c>
      <c r="F1931" t="s">
        <v>7448</v>
      </c>
      <c r="G1931" t="s">
        <v>7449</v>
      </c>
      <c r="H1931">
        <v>30000</v>
      </c>
    </row>
    <row r="1932" spans="1:8" x14ac:dyDescent="0.35">
      <c r="A1932" t="s">
        <v>415</v>
      </c>
      <c r="B1932" t="s">
        <v>240</v>
      </c>
      <c r="C1932" t="s">
        <v>261</v>
      </c>
      <c r="D1932" t="s">
        <v>8098</v>
      </c>
      <c r="E1932" t="s">
        <v>609</v>
      </c>
      <c r="F1932" t="s">
        <v>7435</v>
      </c>
      <c r="G1932" t="s">
        <v>7142</v>
      </c>
      <c r="H1932">
        <v>59500</v>
      </c>
    </row>
    <row r="1933" spans="1:8" x14ac:dyDescent="0.35">
      <c r="A1933" t="s">
        <v>415</v>
      </c>
      <c r="B1933" t="s">
        <v>240</v>
      </c>
      <c r="C1933" t="s">
        <v>261</v>
      </c>
      <c r="D1933" t="s">
        <v>8098</v>
      </c>
      <c r="E1933" t="s">
        <v>609</v>
      </c>
      <c r="F1933" t="s">
        <v>7436</v>
      </c>
      <c r="G1933" t="s">
        <v>7437</v>
      </c>
      <c r="H1933">
        <v>872000</v>
      </c>
    </row>
    <row r="1934" spans="1:8" x14ac:dyDescent="0.35">
      <c r="A1934" t="s">
        <v>415</v>
      </c>
      <c r="B1934" t="s">
        <v>240</v>
      </c>
      <c r="C1934" t="s">
        <v>261</v>
      </c>
      <c r="D1934" t="s">
        <v>8098</v>
      </c>
      <c r="E1934" t="s">
        <v>609</v>
      </c>
      <c r="F1934" t="s">
        <v>7438</v>
      </c>
      <c r="G1934" t="s">
        <v>7439</v>
      </c>
      <c r="H1934">
        <v>40000</v>
      </c>
    </row>
    <row r="1935" spans="1:8" x14ac:dyDescent="0.35">
      <c r="A1935" t="s">
        <v>415</v>
      </c>
      <c r="B1935" t="s">
        <v>240</v>
      </c>
      <c r="C1935" t="s">
        <v>261</v>
      </c>
      <c r="D1935" t="s">
        <v>8098</v>
      </c>
      <c r="E1935" t="s">
        <v>609</v>
      </c>
      <c r="F1935" t="s">
        <v>7448</v>
      </c>
      <c r="G1935" t="s">
        <v>7449</v>
      </c>
      <c r="H1935">
        <v>362500</v>
      </c>
    </row>
    <row r="1936" spans="1:8" x14ac:dyDescent="0.35">
      <c r="A1936" t="s">
        <v>415</v>
      </c>
      <c r="B1936" t="s">
        <v>240</v>
      </c>
      <c r="C1936" t="s">
        <v>265</v>
      </c>
      <c r="D1936" t="s">
        <v>8099</v>
      </c>
      <c r="E1936" t="s">
        <v>744</v>
      </c>
      <c r="F1936" t="s">
        <v>7435</v>
      </c>
      <c r="G1936" t="s">
        <v>7142</v>
      </c>
      <c r="H1936">
        <v>400000</v>
      </c>
    </row>
    <row r="1937" spans="1:8" x14ac:dyDescent="0.35">
      <c r="A1937" t="s">
        <v>415</v>
      </c>
      <c r="B1937" t="s">
        <v>240</v>
      </c>
      <c r="C1937" t="s">
        <v>265</v>
      </c>
      <c r="D1937" t="s">
        <v>8099</v>
      </c>
      <c r="E1937" t="s">
        <v>744</v>
      </c>
      <c r="F1937" t="s">
        <v>7436</v>
      </c>
      <c r="G1937" t="s">
        <v>7437</v>
      </c>
      <c r="H1937">
        <v>37700</v>
      </c>
    </row>
    <row r="1938" spans="1:8" x14ac:dyDescent="0.35">
      <c r="A1938" t="s">
        <v>415</v>
      </c>
      <c r="B1938" t="s">
        <v>240</v>
      </c>
      <c r="C1938" t="s">
        <v>265</v>
      </c>
      <c r="D1938" t="s">
        <v>8099</v>
      </c>
      <c r="E1938" t="s">
        <v>744</v>
      </c>
      <c r="F1938" t="s">
        <v>7438</v>
      </c>
      <c r="G1938" t="s">
        <v>7439</v>
      </c>
      <c r="H1938">
        <v>240000</v>
      </c>
    </row>
    <row r="1939" spans="1:8" x14ac:dyDescent="0.35">
      <c r="A1939" t="s">
        <v>415</v>
      </c>
      <c r="B1939" t="s">
        <v>240</v>
      </c>
      <c r="C1939" t="s">
        <v>265</v>
      </c>
      <c r="D1939" t="s">
        <v>8099</v>
      </c>
      <c r="E1939" t="s">
        <v>744</v>
      </c>
      <c r="F1939" t="s">
        <v>7448</v>
      </c>
      <c r="G1939" t="s">
        <v>7449</v>
      </c>
      <c r="H1939">
        <v>41000</v>
      </c>
    </row>
    <row r="1940" spans="1:8" x14ac:dyDescent="0.35">
      <c r="A1940" t="s">
        <v>415</v>
      </c>
      <c r="B1940" t="s">
        <v>240</v>
      </c>
      <c r="C1940" t="s">
        <v>269</v>
      </c>
      <c r="D1940" t="s">
        <v>8100</v>
      </c>
      <c r="E1940" t="s">
        <v>369</v>
      </c>
      <c r="F1940" t="s">
        <v>7436</v>
      </c>
      <c r="G1940" t="s">
        <v>7437</v>
      </c>
      <c r="H1940">
        <v>23050</v>
      </c>
    </row>
    <row r="1941" spans="1:8" x14ac:dyDescent="0.35">
      <c r="A1941" t="s">
        <v>415</v>
      </c>
      <c r="B1941" t="s">
        <v>240</v>
      </c>
      <c r="C1941" t="s">
        <v>273</v>
      </c>
      <c r="D1941" t="s">
        <v>8101</v>
      </c>
      <c r="E1941" t="s">
        <v>300</v>
      </c>
      <c r="F1941" t="s">
        <v>7435</v>
      </c>
      <c r="G1941" t="s">
        <v>7142</v>
      </c>
      <c r="H1941">
        <v>22000</v>
      </c>
    </row>
    <row r="1942" spans="1:8" x14ac:dyDescent="0.35">
      <c r="A1942" t="s">
        <v>415</v>
      </c>
      <c r="B1942" t="s">
        <v>240</v>
      </c>
      <c r="C1942" t="s">
        <v>273</v>
      </c>
      <c r="D1942" t="s">
        <v>8101</v>
      </c>
      <c r="E1942" t="s">
        <v>300</v>
      </c>
      <c r="F1942" t="s">
        <v>7436</v>
      </c>
      <c r="G1942" t="s">
        <v>7437</v>
      </c>
      <c r="H1942">
        <v>67000</v>
      </c>
    </row>
    <row r="1943" spans="1:8" x14ac:dyDescent="0.35">
      <c r="A1943" t="s">
        <v>415</v>
      </c>
      <c r="B1943" t="s">
        <v>240</v>
      </c>
      <c r="C1943" t="s">
        <v>273</v>
      </c>
      <c r="D1943" t="s">
        <v>8101</v>
      </c>
      <c r="E1943" t="s">
        <v>300</v>
      </c>
      <c r="F1943" t="s">
        <v>7831</v>
      </c>
      <c r="G1943" t="s">
        <v>7832</v>
      </c>
      <c r="H1943">
        <v>839470</v>
      </c>
    </row>
    <row r="1944" spans="1:8" x14ac:dyDescent="0.35">
      <c r="A1944" t="s">
        <v>415</v>
      </c>
      <c r="B1944" t="s">
        <v>240</v>
      </c>
      <c r="C1944" t="s">
        <v>273</v>
      </c>
      <c r="D1944" t="s">
        <v>8101</v>
      </c>
      <c r="E1944" t="s">
        <v>300</v>
      </c>
      <c r="F1944" t="s">
        <v>8044</v>
      </c>
      <c r="G1944" t="s">
        <v>8045</v>
      </c>
      <c r="H1944">
        <v>113000</v>
      </c>
    </row>
    <row r="1945" spans="1:8" x14ac:dyDescent="0.35">
      <c r="A1945" t="s">
        <v>415</v>
      </c>
      <c r="B1945" t="s">
        <v>240</v>
      </c>
      <c r="C1945" t="s">
        <v>277</v>
      </c>
      <c r="D1945" t="s">
        <v>8102</v>
      </c>
      <c r="E1945" t="s">
        <v>254</v>
      </c>
      <c r="F1945" t="s">
        <v>7436</v>
      </c>
      <c r="G1945" t="s">
        <v>7437</v>
      </c>
      <c r="H1945">
        <v>159300</v>
      </c>
    </row>
    <row r="1946" spans="1:8" x14ac:dyDescent="0.35">
      <c r="A1946" t="s">
        <v>415</v>
      </c>
      <c r="B1946" t="s">
        <v>240</v>
      </c>
      <c r="C1946" t="s">
        <v>277</v>
      </c>
      <c r="D1946" t="s">
        <v>8102</v>
      </c>
      <c r="E1946" t="s">
        <v>254</v>
      </c>
      <c r="F1946" t="s">
        <v>7438</v>
      </c>
      <c r="G1946" t="s">
        <v>7439</v>
      </c>
      <c r="H1946">
        <v>70000</v>
      </c>
    </row>
    <row r="1947" spans="1:8" x14ac:dyDescent="0.35">
      <c r="A1947" t="s">
        <v>415</v>
      </c>
      <c r="B1947" t="s">
        <v>240</v>
      </c>
      <c r="C1947" t="s">
        <v>277</v>
      </c>
      <c r="D1947" t="s">
        <v>8102</v>
      </c>
      <c r="E1947" t="s">
        <v>254</v>
      </c>
      <c r="F1947" t="s">
        <v>7448</v>
      </c>
      <c r="G1947" t="s">
        <v>7449</v>
      </c>
      <c r="H1947">
        <v>200000</v>
      </c>
    </row>
    <row r="1948" spans="1:8" x14ac:dyDescent="0.35">
      <c r="A1948" t="s">
        <v>415</v>
      </c>
      <c r="B1948" t="s">
        <v>240</v>
      </c>
      <c r="C1948" t="s">
        <v>281</v>
      </c>
      <c r="D1948" t="s">
        <v>8103</v>
      </c>
      <c r="E1948" t="s">
        <v>311</v>
      </c>
      <c r="F1948" t="s">
        <v>7436</v>
      </c>
      <c r="G1948" t="s">
        <v>7437</v>
      </c>
      <c r="H1948">
        <v>154638</v>
      </c>
    </row>
    <row r="1949" spans="1:8" x14ac:dyDescent="0.35">
      <c r="A1949" t="s">
        <v>415</v>
      </c>
      <c r="B1949" t="s">
        <v>240</v>
      </c>
      <c r="C1949" t="s">
        <v>281</v>
      </c>
      <c r="D1949" t="s">
        <v>8103</v>
      </c>
      <c r="E1949" t="s">
        <v>311</v>
      </c>
      <c r="F1949" t="s">
        <v>7438</v>
      </c>
      <c r="G1949" t="s">
        <v>7439</v>
      </c>
      <c r="H1949">
        <v>2206558</v>
      </c>
    </row>
    <row r="1950" spans="1:8" x14ac:dyDescent="0.35">
      <c r="A1950" t="s">
        <v>415</v>
      </c>
      <c r="B1950" t="s">
        <v>240</v>
      </c>
      <c r="C1950" t="s">
        <v>281</v>
      </c>
      <c r="D1950" t="s">
        <v>8103</v>
      </c>
      <c r="E1950" t="s">
        <v>311</v>
      </c>
      <c r="F1950" t="s">
        <v>7448</v>
      </c>
      <c r="G1950" t="s">
        <v>7449</v>
      </c>
      <c r="H1950">
        <v>60000</v>
      </c>
    </row>
    <row r="1951" spans="1:8" x14ac:dyDescent="0.35">
      <c r="A1951" t="s">
        <v>415</v>
      </c>
      <c r="B1951" t="s">
        <v>240</v>
      </c>
      <c r="C1951" t="s">
        <v>285</v>
      </c>
      <c r="D1951" t="s">
        <v>8104</v>
      </c>
      <c r="E1951" t="s">
        <v>262</v>
      </c>
      <c r="F1951" t="s">
        <v>7436</v>
      </c>
      <c r="G1951" t="s">
        <v>7437</v>
      </c>
      <c r="H1951">
        <v>34750</v>
      </c>
    </row>
    <row r="1952" spans="1:8" x14ac:dyDescent="0.35">
      <c r="A1952" t="s">
        <v>415</v>
      </c>
      <c r="B1952" t="s">
        <v>240</v>
      </c>
      <c r="C1952" t="s">
        <v>323</v>
      </c>
      <c r="D1952" t="s">
        <v>8105</v>
      </c>
      <c r="E1952" t="s">
        <v>598</v>
      </c>
      <c r="F1952" t="s">
        <v>7435</v>
      </c>
      <c r="G1952" t="s">
        <v>7142</v>
      </c>
      <c r="H1952">
        <v>0</v>
      </c>
    </row>
    <row r="1953" spans="1:8" x14ac:dyDescent="0.35">
      <c r="A1953" t="s">
        <v>415</v>
      </c>
      <c r="B1953" t="s">
        <v>240</v>
      </c>
      <c r="C1953" t="s">
        <v>323</v>
      </c>
      <c r="D1953" t="s">
        <v>8105</v>
      </c>
      <c r="E1953" t="s">
        <v>598</v>
      </c>
      <c r="F1953" t="s">
        <v>7436</v>
      </c>
      <c r="G1953" t="s">
        <v>7437</v>
      </c>
      <c r="H1953">
        <v>24850</v>
      </c>
    </row>
    <row r="1954" spans="1:8" x14ac:dyDescent="0.35">
      <c r="A1954" t="s">
        <v>415</v>
      </c>
      <c r="B1954" t="s">
        <v>240</v>
      </c>
      <c r="C1954" t="s">
        <v>323</v>
      </c>
      <c r="D1954" t="s">
        <v>8105</v>
      </c>
      <c r="E1954" t="s">
        <v>598</v>
      </c>
      <c r="F1954" t="s">
        <v>7438</v>
      </c>
      <c r="G1954" t="s">
        <v>7439</v>
      </c>
      <c r="H1954">
        <v>0</v>
      </c>
    </row>
    <row r="1955" spans="1:8" x14ac:dyDescent="0.35">
      <c r="A1955" t="s">
        <v>415</v>
      </c>
      <c r="B1955" t="s">
        <v>240</v>
      </c>
      <c r="C1955" t="s">
        <v>323</v>
      </c>
      <c r="D1955" t="s">
        <v>8105</v>
      </c>
      <c r="E1955" t="s">
        <v>598</v>
      </c>
      <c r="F1955" t="s">
        <v>7448</v>
      </c>
      <c r="G1955" t="s">
        <v>7449</v>
      </c>
      <c r="H1955">
        <v>0</v>
      </c>
    </row>
    <row r="1956" spans="1:8" x14ac:dyDescent="0.35">
      <c r="A1956" t="s">
        <v>415</v>
      </c>
      <c r="B1956" t="s">
        <v>240</v>
      </c>
      <c r="C1956" t="s">
        <v>326</v>
      </c>
      <c r="D1956" t="s">
        <v>8106</v>
      </c>
      <c r="E1956" t="s">
        <v>125</v>
      </c>
      <c r="F1956" t="s">
        <v>7435</v>
      </c>
      <c r="G1956" t="s">
        <v>7142</v>
      </c>
      <c r="H1956">
        <v>22581</v>
      </c>
    </row>
    <row r="1957" spans="1:8" x14ac:dyDescent="0.35">
      <c r="A1957" t="s">
        <v>415</v>
      </c>
      <c r="B1957" t="s">
        <v>240</v>
      </c>
      <c r="C1957" t="s">
        <v>326</v>
      </c>
      <c r="D1957" t="s">
        <v>8106</v>
      </c>
      <c r="E1957" t="s">
        <v>125</v>
      </c>
      <c r="F1957" t="s">
        <v>7436</v>
      </c>
      <c r="G1957" t="s">
        <v>7437</v>
      </c>
      <c r="H1957">
        <v>966300</v>
      </c>
    </row>
    <row r="1958" spans="1:8" x14ac:dyDescent="0.35">
      <c r="A1958" t="s">
        <v>415</v>
      </c>
      <c r="B1958" t="s">
        <v>240</v>
      </c>
      <c r="C1958" t="s">
        <v>326</v>
      </c>
      <c r="D1958" t="s">
        <v>8106</v>
      </c>
      <c r="E1958" t="s">
        <v>125</v>
      </c>
      <c r="F1958" t="s">
        <v>7438</v>
      </c>
      <c r="G1958" t="s">
        <v>7439</v>
      </c>
      <c r="H1958">
        <v>583774</v>
      </c>
    </row>
    <row r="1959" spans="1:8" x14ac:dyDescent="0.35">
      <c r="A1959" t="s">
        <v>415</v>
      </c>
      <c r="B1959" t="s">
        <v>240</v>
      </c>
      <c r="C1959" t="s">
        <v>326</v>
      </c>
      <c r="D1959" t="s">
        <v>8106</v>
      </c>
      <c r="E1959" t="s">
        <v>125</v>
      </c>
      <c r="F1959" t="s">
        <v>7448</v>
      </c>
      <c r="G1959" t="s">
        <v>7449</v>
      </c>
      <c r="H1959">
        <v>100000</v>
      </c>
    </row>
    <row r="1960" spans="1:8" x14ac:dyDescent="0.35">
      <c r="A1960" t="s">
        <v>418</v>
      </c>
      <c r="B1960" t="s">
        <v>240</v>
      </c>
      <c r="C1960" t="s">
        <v>241</v>
      </c>
      <c r="D1960" t="s">
        <v>8107</v>
      </c>
      <c r="E1960" t="s">
        <v>745</v>
      </c>
      <c r="F1960" t="s">
        <v>7435</v>
      </c>
      <c r="G1960" t="s">
        <v>7142</v>
      </c>
      <c r="H1960">
        <v>25000</v>
      </c>
    </row>
    <row r="1961" spans="1:8" x14ac:dyDescent="0.35">
      <c r="A1961" t="s">
        <v>418</v>
      </c>
      <c r="B1961" t="s">
        <v>240</v>
      </c>
      <c r="C1961" t="s">
        <v>241</v>
      </c>
      <c r="D1961" t="s">
        <v>8107</v>
      </c>
      <c r="E1961" t="s">
        <v>745</v>
      </c>
      <c r="F1961" t="s">
        <v>7436</v>
      </c>
      <c r="G1961" t="s">
        <v>7437</v>
      </c>
      <c r="H1961">
        <v>277339</v>
      </c>
    </row>
    <row r="1962" spans="1:8" x14ac:dyDescent="0.35">
      <c r="A1962" t="s">
        <v>418</v>
      </c>
      <c r="B1962" t="s">
        <v>240</v>
      </c>
      <c r="C1962" t="s">
        <v>241</v>
      </c>
      <c r="D1962" t="s">
        <v>8107</v>
      </c>
      <c r="E1962" t="s">
        <v>745</v>
      </c>
      <c r="F1962" t="s">
        <v>7438</v>
      </c>
      <c r="G1962" t="s">
        <v>7439</v>
      </c>
      <c r="H1962">
        <v>340000</v>
      </c>
    </row>
    <row r="1963" spans="1:8" x14ac:dyDescent="0.35">
      <c r="A1963" t="s">
        <v>418</v>
      </c>
      <c r="B1963" t="s">
        <v>240</v>
      </c>
      <c r="C1963" t="s">
        <v>241</v>
      </c>
      <c r="D1963" t="s">
        <v>8107</v>
      </c>
      <c r="E1963" t="s">
        <v>745</v>
      </c>
      <c r="F1963" t="s">
        <v>7448</v>
      </c>
      <c r="G1963" t="s">
        <v>7449</v>
      </c>
      <c r="H1963">
        <v>15000</v>
      </c>
    </row>
    <row r="1964" spans="1:8" x14ac:dyDescent="0.35">
      <c r="A1964" t="s">
        <v>418</v>
      </c>
      <c r="B1964" t="s">
        <v>240</v>
      </c>
      <c r="C1964" t="s">
        <v>241</v>
      </c>
      <c r="D1964" t="s">
        <v>8107</v>
      </c>
      <c r="E1964" t="s">
        <v>745</v>
      </c>
      <c r="F1964" t="s">
        <v>7582</v>
      </c>
      <c r="G1964" t="s">
        <v>7583</v>
      </c>
      <c r="H1964">
        <v>102000</v>
      </c>
    </row>
    <row r="1965" spans="1:8" x14ac:dyDescent="0.35">
      <c r="A1965" t="s">
        <v>418</v>
      </c>
      <c r="B1965" t="s">
        <v>240</v>
      </c>
      <c r="C1965" t="s">
        <v>245</v>
      </c>
      <c r="D1965" t="s">
        <v>8108</v>
      </c>
      <c r="E1965" t="s">
        <v>746</v>
      </c>
      <c r="F1965" t="s">
        <v>7435</v>
      </c>
      <c r="G1965" t="s">
        <v>7142</v>
      </c>
      <c r="H1965">
        <v>5000</v>
      </c>
    </row>
    <row r="1966" spans="1:8" x14ac:dyDescent="0.35">
      <c r="A1966" t="s">
        <v>418</v>
      </c>
      <c r="B1966" t="s">
        <v>240</v>
      </c>
      <c r="C1966" t="s">
        <v>245</v>
      </c>
      <c r="D1966" t="s">
        <v>8108</v>
      </c>
      <c r="E1966" t="s">
        <v>746</v>
      </c>
      <c r="F1966" t="s">
        <v>7436</v>
      </c>
      <c r="G1966" t="s">
        <v>7437</v>
      </c>
      <c r="H1966">
        <v>27395</v>
      </c>
    </row>
    <row r="1967" spans="1:8" x14ac:dyDescent="0.35">
      <c r="A1967" t="s">
        <v>418</v>
      </c>
      <c r="B1967" t="s">
        <v>240</v>
      </c>
      <c r="C1967" t="s">
        <v>245</v>
      </c>
      <c r="D1967" t="s">
        <v>8108</v>
      </c>
      <c r="E1967" t="s">
        <v>746</v>
      </c>
      <c r="F1967" t="s">
        <v>7438</v>
      </c>
      <c r="G1967" t="s">
        <v>7439</v>
      </c>
      <c r="H1967">
        <v>35000</v>
      </c>
    </row>
    <row r="1968" spans="1:8" x14ac:dyDescent="0.35">
      <c r="A1968" t="s">
        <v>418</v>
      </c>
      <c r="B1968" t="s">
        <v>240</v>
      </c>
      <c r="C1968" t="s">
        <v>249</v>
      </c>
      <c r="D1968" t="s">
        <v>8109</v>
      </c>
      <c r="E1968" t="s">
        <v>397</v>
      </c>
      <c r="F1968" t="s">
        <v>7436</v>
      </c>
      <c r="G1968" t="s">
        <v>7437</v>
      </c>
      <c r="H1968">
        <v>39000</v>
      </c>
    </row>
    <row r="1969" spans="1:8" x14ac:dyDescent="0.35">
      <c r="A1969" t="s">
        <v>418</v>
      </c>
      <c r="B1969" t="s">
        <v>240</v>
      </c>
      <c r="C1969" t="s">
        <v>249</v>
      </c>
      <c r="D1969" t="s">
        <v>8109</v>
      </c>
      <c r="E1969" t="s">
        <v>397</v>
      </c>
      <c r="F1969" t="s">
        <v>7438</v>
      </c>
      <c r="G1969" t="s">
        <v>7439</v>
      </c>
      <c r="H1969">
        <v>11000</v>
      </c>
    </row>
    <row r="1970" spans="1:8" x14ac:dyDescent="0.35">
      <c r="A1970" t="s">
        <v>418</v>
      </c>
      <c r="B1970" t="s">
        <v>240</v>
      </c>
      <c r="C1970" t="s">
        <v>253</v>
      </c>
      <c r="D1970" t="s">
        <v>8110</v>
      </c>
      <c r="E1970" t="s">
        <v>747</v>
      </c>
      <c r="F1970" t="s">
        <v>7435</v>
      </c>
      <c r="G1970" t="s">
        <v>7142</v>
      </c>
      <c r="H1970">
        <v>33000</v>
      </c>
    </row>
    <row r="1971" spans="1:8" x14ac:dyDescent="0.35">
      <c r="A1971" t="s">
        <v>418</v>
      </c>
      <c r="B1971" t="s">
        <v>240</v>
      </c>
      <c r="C1971" t="s">
        <v>253</v>
      </c>
      <c r="D1971" t="s">
        <v>8110</v>
      </c>
      <c r="E1971" t="s">
        <v>747</v>
      </c>
      <c r="F1971" t="s">
        <v>7436</v>
      </c>
      <c r="G1971" t="s">
        <v>7437</v>
      </c>
      <c r="H1971">
        <v>45100</v>
      </c>
    </row>
    <row r="1972" spans="1:8" x14ac:dyDescent="0.35">
      <c r="A1972" t="s">
        <v>418</v>
      </c>
      <c r="B1972" t="s">
        <v>240</v>
      </c>
      <c r="C1972" t="s">
        <v>253</v>
      </c>
      <c r="D1972" t="s">
        <v>8110</v>
      </c>
      <c r="E1972" t="s">
        <v>747</v>
      </c>
      <c r="F1972" t="s">
        <v>7438</v>
      </c>
      <c r="G1972" t="s">
        <v>7439</v>
      </c>
      <c r="H1972">
        <v>20000</v>
      </c>
    </row>
    <row r="1973" spans="1:8" x14ac:dyDescent="0.35">
      <c r="A1973" t="s">
        <v>418</v>
      </c>
      <c r="B1973" t="s">
        <v>240</v>
      </c>
      <c r="C1973" t="s">
        <v>253</v>
      </c>
      <c r="D1973" t="s">
        <v>8110</v>
      </c>
      <c r="E1973" t="s">
        <v>747</v>
      </c>
      <c r="F1973" t="s">
        <v>7448</v>
      </c>
      <c r="G1973" t="s">
        <v>7449</v>
      </c>
      <c r="H1973">
        <v>70000</v>
      </c>
    </row>
    <row r="1974" spans="1:8" x14ac:dyDescent="0.35">
      <c r="A1974" t="s">
        <v>418</v>
      </c>
      <c r="B1974" t="s">
        <v>240</v>
      </c>
      <c r="C1974" t="s">
        <v>253</v>
      </c>
      <c r="D1974" t="s">
        <v>8110</v>
      </c>
      <c r="E1974" t="s">
        <v>747</v>
      </c>
      <c r="F1974" t="s">
        <v>7445</v>
      </c>
      <c r="G1974" t="s">
        <v>7446</v>
      </c>
      <c r="H1974">
        <v>20000</v>
      </c>
    </row>
    <row r="1975" spans="1:8" x14ac:dyDescent="0.35">
      <c r="A1975" t="s">
        <v>418</v>
      </c>
      <c r="B1975" t="s">
        <v>240</v>
      </c>
      <c r="C1975" t="s">
        <v>257</v>
      </c>
      <c r="D1975" t="s">
        <v>8111</v>
      </c>
      <c r="E1975" t="s">
        <v>300</v>
      </c>
      <c r="F1975" t="s">
        <v>7436</v>
      </c>
      <c r="G1975" t="s">
        <v>7437</v>
      </c>
      <c r="H1975">
        <v>36870</v>
      </c>
    </row>
    <row r="1976" spans="1:8" x14ac:dyDescent="0.35">
      <c r="A1976" t="s">
        <v>418</v>
      </c>
      <c r="B1976" t="s">
        <v>240</v>
      </c>
      <c r="C1976" t="s">
        <v>257</v>
      </c>
      <c r="D1976" t="s">
        <v>8111</v>
      </c>
      <c r="E1976" t="s">
        <v>300</v>
      </c>
      <c r="F1976" t="s">
        <v>7438</v>
      </c>
      <c r="G1976" t="s">
        <v>7439</v>
      </c>
      <c r="H1976">
        <v>8000</v>
      </c>
    </row>
    <row r="1977" spans="1:8" x14ac:dyDescent="0.35">
      <c r="A1977" t="s">
        <v>418</v>
      </c>
      <c r="B1977" t="s">
        <v>240</v>
      </c>
      <c r="C1977" t="s">
        <v>261</v>
      </c>
      <c r="D1977" t="s">
        <v>8112</v>
      </c>
      <c r="E1977" t="s">
        <v>254</v>
      </c>
      <c r="F1977" t="s">
        <v>7435</v>
      </c>
      <c r="G1977" t="s">
        <v>7142</v>
      </c>
      <c r="H1977">
        <v>5000</v>
      </c>
    </row>
    <row r="1978" spans="1:8" x14ac:dyDescent="0.35">
      <c r="A1978" t="s">
        <v>418</v>
      </c>
      <c r="B1978" t="s">
        <v>240</v>
      </c>
      <c r="C1978" t="s">
        <v>261</v>
      </c>
      <c r="D1978" t="s">
        <v>8112</v>
      </c>
      <c r="E1978" t="s">
        <v>254</v>
      </c>
      <c r="F1978" t="s">
        <v>7436</v>
      </c>
      <c r="G1978" t="s">
        <v>7437</v>
      </c>
      <c r="H1978">
        <v>59850</v>
      </c>
    </row>
    <row r="1979" spans="1:8" x14ac:dyDescent="0.35">
      <c r="A1979" t="s">
        <v>418</v>
      </c>
      <c r="B1979" t="s">
        <v>240</v>
      </c>
      <c r="C1979" t="s">
        <v>261</v>
      </c>
      <c r="D1979" t="s">
        <v>8112</v>
      </c>
      <c r="E1979" t="s">
        <v>254</v>
      </c>
      <c r="F1979" t="s">
        <v>7438</v>
      </c>
      <c r="G1979" t="s">
        <v>7439</v>
      </c>
      <c r="H1979">
        <v>45000</v>
      </c>
    </row>
    <row r="1980" spans="1:8" x14ac:dyDescent="0.35">
      <c r="A1980" t="s">
        <v>418</v>
      </c>
      <c r="B1980" t="s">
        <v>240</v>
      </c>
      <c r="C1980" t="s">
        <v>261</v>
      </c>
      <c r="D1980" t="s">
        <v>8112</v>
      </c>
      <c r="E1980" t="s">
        <v>254</v>
      </c>
      <c r="F1980" t="s">
        <v>7448</v>
      </c>
      <c r="G1980" t="s">
        <v>7449</v>
      </c>
      <c r="H1980">
        <v>10000</v>
      </c>
    </row>
    <row r="1981" spans="1:8" x14ac:dyDescent="0.35">
      <c r="A1981" t="s">
        <v>418</v>
      </c>
      <c r="B1981" t="s">
        <v>240</v>
      </c>
      <c r="C1981" t="s">
        <v>265</v>
      </c>
      <c r="D1981" t="s">
        <v>8113</v>
      </c>
      <c r="E1981" t="s">
        <v>308</v>
      </c>
      <c r="F1981" t="s">
        <v>7435</v>
      </c>
      <c r="G1981" t="s">
        <v>7142</v>
      </c>
      <c r="H1981">
        <v>20000</v>
      </c>
    </row>
    <row r="1982" spans="1:8" x14ac:dyDescent="0.35">
      <c r="A1982" t="s">
        <v>418</v>
      </c>
      <c r="B1982" t="s">
        <v>240</v>
      </c>
      <c r="C1982" t="s">
        <v>265</v>
      </c>
      <c r="D1982" t="s">
        <v>8113</v>
      </c>
      <c r="E1982" t="s">
        <v>308</v>
      </c>
      <c r="F1982" t="s">
        <v>7436</v>
      </c>
      <c r="G1982" t="s">
        <v>7437</v>
      </c>
      <c r="H1982">
        <v>203670</v>
      </c>
    </row>
    <row r="1983" spans="1:8" x14ac:dyDescent="0.35">
      <c r="A1983" t="s">
        <v>418</v>
      </c>
      <c r="B1983" t="s">
        <v>240</v>
      </c>
      <c r="C1983" t="s">
        <v>265</v>
      </c>
      <c r="D1983" t="s">
        <v>8113</v>
      </c>
      <c r="E1983" t="s">
        <v>308</v>
      </c>
      <c r="F1983" t="s">
        <v>7438</v>
      </c>
      <c r="G1983" t="s">
        <v>7439</v>
      </c>
      <c r="H1983">
        <v>165750</v>
      </c>
    </row>
    <row r="1984" spans="1:8" x14ac:dyDescent="0.35">
      <c r="A1984" t="s">
        <v>418</v>
      </c>
      <c r="B1984" t="s">
        <v>240</v>
      </c>
      <c r="C1984" t="s">
        <v>265</v>
      </c>
      <c r="D1984" t="s">
        <v>8113</v>
      </c>
      <c r="E1984" t="s">
        <v>308</v>
      </c>
      <c r="F1984" t="s">
        <v>7448</v>
      </c>
      <c r="G1984" t="s">
        <v>7449</v>
      </c>
      <c r="H1984">
        <v>35000</v>
      </c>
    </row>
    <row r="1985" spans="1:8" x14ac:dyDescent="0.35">
      <c r="A1985" t="s">
        <v>418</v>
      </c>
      <c r="B1985" t="s">
        <v>240</v>
      </c>
      <c r="C1985" t="s">
        <v>269</v>
      </c>
      <c r="D1985" t="s">
        <v>8114</v>
      </c>
      <c r="E1985" t="s">
        <v>629</v>
      </c>
      <c r="F1985" t="s">
        <v>7435</v>
      </c>
      <c r="G1985" t="s">
        <v>7142</v>
      </c>
      <c r="H1985">
        <v>23000</v>
      </c>
    </row>
    <row r="1986" spans="1:8" x14ac:dyDescent="0.35">
      <c r="A1986" t="s">
        <v>418</v>
      </c>
      <c r="B1986" t="s">
        <v>240</v>
      </c>
      <c r="C1986" t="s">
        <v>269</v>
      </c>
      <c r="D1986" t="s">
        <v>8114</v>
      </c>
      <c r="E1986" t="s">
        <v>629</v>
      </c>
      <c r="F1986" t="s">
        <v>7436</v>
      </c>
      <c r="G1986" t="s">
        <v>7437</v>
      </c>
      <c r="H1986">
        <v>157600</v>
      </c>
    </row>
    <row r="1987" spans="1:8" x14ac:dyDescent="0.35">
      <c r="A1987" t="s">
        <v>418</v>
      </c>
      <c r="B1987" t="s">
        <v>240</v>
      </c>
      <c r="C1987" t="s">
        <v>269</v>
      </c>
      <c r="D1987" t="s">
        <v>8114</v>
      </c>
      <c r="E1987" t="s">
        <v>629</v>
      </c>
      <c r="F1987" t="s">
        <v>7438</v>
      </c>
      <c r="G1987" t="s">
        <v>7439</v>
      </c>
      <c r="H1987">
        <v>140000</v>
      </c>
    </row>
    <row r="1988" spans="1:8" x14ac:dyDescent="0.35">
      <c r="A1988" t="s">
        <v>418</v>
      </c>
      <c r="B1988" t="s">
        <v>240</v>
      </c>
      <c r="C1988" t="s">
        <v>269</v>
      </c>
      <c r="D1988" t="s">
        <v>8114</v>
      </c>
      <c r="E1988" t="s">
        <v>629</v>
      </c>
      <c r="F1988" t="s">
        <v>7448</v>
      </c>
      <c r="G1988" t="s">
        <v>7449</v>
      </c>
      <c r="H1988">
        <v>150000</v>
      </c>
    </row>
    <row r="1989" spans="1:8" x14ac:dyDescent="0.35">
      <c r="A1989" t="s">
        <v>418</v>
      </c>
      <c r="B1989" t="s">
        <v>240</v>
      </c>
      <c r="C1989" t="s">
        <v>273</v>
      </c>
      <c r="D1989" t="s">
        <v>8115</v>
      </c>
      <c r="E1989" t="s">
        <v>748</v>
      </c>
      <c r="F1989" t="s">
        <v>7436</v>
      </c>
      <c r="G1989" t="s">
        <v>7437</v>
      </c>
      <c r="H1989">
        <v>24885</v>
      </c>
    </row>
    <row r="1990" spans="1:8" x14ac:dyDescent="0.35">
      <c r="A1990" t="s">
        <v>418</v>
      </c>
      <c r="B1990" t="s">
        <v>240</v>
      </c>
      <c r="C1990" t="s">
        <v>273</v>
      </c>
      <c r="D1990" t="s">
        <v>8115</v>
      </c>
      <c r="E1990" t="s">
        <v>748</v>
      </c>
      <c r="F1990" t="s">
        <v>7438</v>
      </c>
      <c r="G1990" t="s">
        <v>7439</v>
      </c>
      <c r="H1990">
        <v>7500</v>
      </c>
    </row>
    <row r="1991" spans="1:8" x14ac:dyDescent="0.35">
      <c r="A1991" t="s">
        <v>418</v>
      </c>
      <c r="B1991" t="s">
        <v>240</v>
      </c>
      <c r="C1991" t="s">
        <v>277</v>
      </c>
      <c r="D1991" t="s">
        <v>8116</v>
      </c>
      <c r="E1991" t="s">
        <v>125</v>
      </c>
      <c r="F1991" t="s">
        <v>7436</v>
      </c>
      <c r="G1991" t="s">
        <v>7437</v>
      </c>
      <c r="H1991">
        <v>39950</v>
      </c>
    </row>
    <row r="1992" spans="1:8" x14ac:dyDescent="0.35">
      <c r="A1992" t="s">
        <v>418</v>
      </c>
      <c r="B1992" t="s">
        <v>240</v>
      </c>
      <c r="C1992" t="s">
        <v>277</v>
      </c>
      <c r="D1992" t="s">
        <v>8116</v>
      </c>
      <c r="E1992" t="s">
        <v>125</v>
      </c>
      <c r="F1992" t="s">
        <v>7438</v>
      </c>
      <c r="G1992" t="s">
        <v>7439</v>
      </c>
      <c r="H1992">
        <v>5500</v>
      </c>
    </row>
    <row r="1993" spans="1:8" x14ac:dyDescent="0.35">
      <c r="A1993" t="s">
        <v>420</v>
      </c>
      <c r="B1993" t="s">
        <v>240</v>
      </c>
      <c r="C1993" t="s">
        <v>241</v>
      </c>
      <c r="D1993" t="s">
        <v>8117</v>
      </c>
      <c r="E1993" t="s">
        <v>749</v>
      </c>
      <c r="F1993" t="s">
        <v>7435</v>
      </c>
      <c r="G1993" t="s">
        <v>7142</v>
      </c>
      <c r="H1993">
        <v>1000</v>
      </c>
    </row>
    <row r="1994" spans="1:8" x14ac:dyDescent="0.35">
      <c r="A1994" t="s">
        <v>420</v>
      </c>
      <c r="B1994" t="s">
        <v>240</v>
      </c>
      <c r="C1994" t="s">
        <v>241</v>
      </c>
      <c r="D1994" t="s">
        <v>8117</v>
      </c>
      <c r="E1994" t="s">
        <v>749</v>
      </c>
      <c r="F1994" t="s">
        <v>7436</v>
      </c>
      <c r="G1994" t="s">
        <v>7437</v>
      </c>
      <c r="H1994">
        <v>36700</v>
      </c>
    </row>
    <row r="1995" spans="1:8" x14ac:dyDescent="0.35">
      <c r="A1995" t="s">
        <v>420</v>
      </c>
      <c r="B1995" t="s">
        <v>240</v>
      </c>
      <c r="C1995" t="s">
        <v>241</v>
      </c>
      <c r="D1995" t="s">
        <v>8117</v>
      </c>
      <c r="E1995" t="s">
        <v>749</v>
      </c>
      <c r="F1995" t="s">
        <v>7438</v>
      </c>
      <c r="G1995" t="s">
        <v>7439</v>
      </c>
      <c r="H1995">
        <v>8000</v>
      </c>
    </row>
    <row r="1996" spans="1:8" x14ac:dyDescent="0.35">
      <c r="A1996" t="s">
        <v>420</v>
      </c>
      <c r="B1996" t="s">
        <v>240</v>
      </c>
      <c r="C1996" t="s">
        <v>241</v>
      </c>
      <c r="D1996" t="s">
        <v>8117</v>
      </c>
      <c r="E1996" t="s">
        <v>749</v>
      </c>
      <c r="F1996" t="s">
        <v>7442</v>
      </c>
      <c r="G1996" t="s">
        <v>7443</v>
      </c>
      <c r="H1996">
        <v>13500</v>
      </c>
    </row>
    <row r="1997" spans="1:8" x14ac:dyDescent="0.35">
      <c r="A1997" t="s">
        <v>420</v>
      </c>
      <c r="B1997" t="s">
        <v>240</v>
      </c>
      <c r="C1997" t="s">
        <v>245</v>
      </c>
      <c r="D1997" t="s">
        <v>8118</v>
      </c>
      <c r="E1997" t="s">
        <v>735</v>
      </c>
      <c r="F1997" t="s">
        <v>7435</v>
      </c>
      <c r="G1997" t="s">
        <v>7142</v>
      </c>
      <c r="H1997">
        <v>0</v>
      </c>
    </row>
    <row r="1998" spans="1:8" x14ac:dyDescent="0.35">
      <c r="A1998" t="s">
        <v>420</v>
      </c>
      <c r="B1998" t="s">
        <v>240</v>
      </c>
      <c r="C1998" t="s">
        <v>245</v>
      </c>
      <c r="D1998" t="s">
        <v>8118</v>
      </c>
      <c r="E1998" t="s">
        <v>735</v>
      </c>
      <c r="F1998" t="s">
        <v>7436</v>
      </c>
      <c r="G1998" t="s">
        <v>7437</v>
      </c>
      <c r="H1998">
        <v>127224</v>
      </c>
    </row>
    <row r="1999" spans="1:8" x14ac:dyDescent="0.35">
      <c r="A1999" t="s">
        <v>420</v>
      </c>
      <c r="B1999" t="s">
        <v>240</v>
      </c>
      <c r="C1999" t="s">
        <v>245</v>
      </c>
      <c r="D1999" t="s">
        <v>8118</v>
      </c>
      <c r="E1999" t="s">
        <v>735</v>
      </c>
      <c r="F1999" t="s">
        <v>7438</v>
      </c>
      <c r="G1999" t="s">
        <v>7439</v>
      </c>
      <c r="H1999">
        <v>70646</v>
      </c>
    </row>
    <row r="2000" spans="1:8" x14ac:dyDescent="0.35">
      <c r="A2000" t="s">
        <v>420</v>
      </c>
      <c r="B2000" t="s">
        <v>240</v>
      </c>
      <c r="C2000" t="s">
        <v>245</v>
      </c>
      <c r="D2000" t="s">
        <v>8118</v>
      </c>
      <c r="E2000" t="s">
        <v>735</v>
      </c>
      <c r="F2000" t="s">
        <v>7448</v>
      </c>
      <c r="G2000" t="s">
        <v>7449</v>
      </c>
      <c r="H2000">
        <v>25000</v>
      </c>
    </row>
    <row r="2001" spans="1:8" x14ac:dyDescent="0.35">
      <c r="A2001" t="s">
        <v>420</v>
      </c>
      <c r="B2001" t="s">
        <v>240</v>
      </c>
      <c r="C2001" t="s">
        <v>245</v>
      </c>
      <c r="D2001" t="s">
        <v>8118</v>
      </c>
      <c r="E2001" t="s">
        <v>735</v>
      </c>
      <c r="F2001" t="s">
        <v>7442</v>
      </c>
      <c r="G2001" t="s">
        <v>7443</v>
      </c>
      <c r="H2001">
        <v>5000</v>
      </c>
    </row>
    <row r="2002" spans="1:8" x14ac:dyDescent="0.35">
      <c r="A2002" t="s">
        <v>420</v>
      </c>
      <c r="B2002" t="s">
        <v>240</v>
      </c>
      <c r="C2002" t="s">
        <v>249</v>
      </c>
      <c r="D2002" t="s">
        <v>8119</v>
      </c>
      <c r="E2002" t="s">
        <v>575</v>
      </c>
      <c r="F2002" t="s">
        <v>7435</v>
      </c>
      <c r="G2002" t="s">
        <v>7142</v>
      </c>
      <c r="H2002">
        <v>0</v>
      </c>
    </row>
    <row r="2003" spans="1:8" x14ac:dyDescent="0.35">
      <c r="A2003" t="s">
        <v>420</v>
      </c>
      <c r="B2003" t="s">
        <v>240</v>
      </c>
      <c r="C2003" t="s">
        <v>249</v>
      </c>
      <c r="D2003" t="s">
        <v>8119</v>
      </c>
      <c r="E2003" t="s">
        <v>575</v>
      </c>
      <c r="F2003" t="s">
        <v>7436</v>
      </c>
      <c r="G2003" t="s">
        <v>7437</v>
      </c>
      <c r="H2003">
        <v>65000</v>
      </c>
    </row>
    <row r="2004" spans="1:8" x14ac:dyDescent="0.35">
      <c r="A2004" t="s">
        <v>420</v>
      </c>
      <c r="B2004" t="s">
        <v>240</v>
      </c>
      <c r="C2004" t="s">
        <v>249</v>
      </c>
      <c r="D2004" t="s">
        <v>8119</v>
      </c>
      <c r="E2004" t="s">
        <v>575</v>
      </c>
      <c r="F2004" t="s">
        <v>7438</v>
      </c>
      <c r="G2004" t="s">
        <v>7439</v>
      </c>
      <c r="H2004">
        <v>12575</v>
      </c>
    </row>
    <row r="2005" spans="1:8" x14ac:dyDescent="0.35">
      <c r="A2005" t="s">
        <v>420</v>
      </c>
      <c r="B2005" t="s">
        <v>240</v>
      </c>
      <c r="C2005" t="s">
        <v>249</v>
      </c>
      <c r="D2005" t="s">
        <v>8119</v>
      </c>
      <c r="E2005" t="s">
        <v>575</v>
      </c>
      <c r="F2005" t="s">
        <v>7442</v>
      </c>
      <c r="G2005" t="s">
        <v>7443</v>
      </c>
      <c r="H2005">
        <v>24900</v>
      </c>
    </row>
    <row r="2006" spans="1:8" x14ac:dyDescent="0.35">
      <c r="A2006" t="s">
        <v>420</v>
      </c>
      <c r="B2006" t="s">
        <v>240</v>
      </c>
      <c r="C2006" t="s">
        <v>253</v>
      </c>
      <c r="D2006" t="s">
        <v>8120</v>
      </c>
      <c r="E2006" t="s">
        <v>609</v>
      </c>
      <c r="F2006" t="s">
        <v>7436</v>
      </c>
      <c r="G2006" t="s">
        <v>7437</v>
      </c>
      <c r="H2006">
        <v>31050</v>
      </c>
    </row>
    <row r="2007" spans="1:8" x14ac:dyDescent="0.35">
      <c r="A2007" t="s">
        <v>420</v>
      </c>
      <c r="B2007" t="s">
        <v>240</v>
      </c>
      <c r="C2007" t="s">
        <v>253</v>
      </c>
      <c r="D2007" t="s">
        <v>8120</v>
      </c>
      <c r="E2007" t="s">
        <v>609</v>
      </c>
      <c r="F2007" t="s">
        <v>7438</v>
      </c>
      <c r="G2007" t="s">
        <v>7439</v>
      </c>
      <c r="H2007">
        <v>43112</v>
      </c>
    </row>
    <row r="2008" spans="1:8" x14ac:dyDescent="0.35">
      <c r="A2008" t="s">
        <v>420</v>
      </c>
      <c r="B2008" t="s">
        <v>240</v>
      </c>
      <c r="C2008" t="s">
        <v>253</v>
      </c>
      <c r="D2008" t="s">
        <v>8120</v>
      </c>
      <c r="E2008" t="s">
        <v>609</v>
      </c>
      <c r="F2008" t="s">
        <v>7442</v>
      </c>
      <c r="G2008" t="s">
        <v>7443</v>
      </c>
      <c r="H2008">
        <v>6000</v>
      </c>
    </row>
    <row r="2009" spans="1:8" x14ac:dyDescent="0.35">
      <c r="A2009" t="s">
        <v>420</v>
      </c>
      <c r="B2009" t="s">
        <v>240</v>
      </c>
      <c r="C2009" t="s">
        <v>257</v>
      </c>
      <c r="D2009" t="s">
        <v>8121</v>
      </c>
      <c r="E2009" t="s">
        <v>254</v>
      </c>
      <c r="F2009" t="s">
        <v>7435</v>
      </c>
      <c r="G2009" t="s">
        <v>7142</v>
      </c>
      <c r="H2009">
        <v>30000</v>
      </c>
    </row>
    <row r="2010" spans="1:8" x14ac:dyDescent="0.35">
      <c r="A2010" t="s">
        <v>420</v>
      </c>
      <c r="B2010" t="s">
        <v>240</v>
      </c>
      <c r="C2010" t="s">
        <v>257</v>
      </c>
      <c r="D2010" t="s">
        <v>8121</v>
      </c>
      <c r="E2010" t="s">
        <v>254</v>
      </c>
      <c r="F2010" t="s">
        <v>7436</v>
      </c>
      <c r="G2010" t="s">
        <v>7437</v>
      </c>
      <c r="H2010">
        <v>55400</v>
      </c>
    </row>
    <row r="2011" spans="1:8" x14ac:dyDescent="0.35">
      <c r="A2011" t="s">
        <v>420</v>
      </c>
      <c r="B2011" t="s">
        <v>240</v>
      </c>
      <c r="C2011" t="s">
        <v>257</v>
      </c>
      <c r="D2011" t="s">
        <v>8121</v>
      </c>
      <c r="E2011" t="s">
        <v>254</v>
      </c>
      <c r="F2011" t="s">
        <v>7438</v>
      </c>
      <c r="G2011" t="s">
        <v>7439</v>
      </c>
      <c r="H2011">
        <v>60741</v>
      </c>
    </row>
    <row r="2012" spans="1:8" x14ac:dyDescent="0.35">
      <c r="A2012" t="s">
        <v>420</v>
      </c>
      <c r="B2012" t="s">
        <v>240</v>
      </c>
      <c r="C2012" t="s">
        <v>257</v>
      </c>
      <c r="D2012" t="s">
        <v>8121</v>
      </c>
      <c r="E2012" t="s">
        <v>254</v>
      </c>
      <c r="F2012" t="s">
        <v>7442</v>
      </c>
      <c r="G2012" t="s">
        <v>7443</v>
      </c>
      <c r="H2012">
        <v>11000</v>
      </c>
    </row>
    <row r="2013" spans="1:8" x14ac:dyDescent="0.35">
      <c r="A2013" t="s">
        <v>420</v>
      </c>
      <c r="B2013" t="s">
        <v>240</v>
      </c>
      <c r="C2013" t="s">
        <v>261</v>
      </c>
      <c r="D2013" t="s">
        <v>8122</v>
      </c>
      <c r="E2013" t="s">
        <v>510</v>
      </c>
      <c r="F2013" t="s">
        <v>7436</v>
      </c>
      <c r="G2013" t="s">
        <v>7437</v>
      </c>
      <c r="H2013">
        <v>47130</v>
      </c>
    </row>
    <row r="2014" spans="1:8" x14ac:dyDescent="0.35">
      <c r="A2014" t="s">
        <v>420</v>
      </c>
      <c r="B2014" t="s">
        <v>240</v>
      </c>
      <c r="C2014" t="s">
        <v>261</v>
      </c>
      <c r="D2014" t="s">
        <v>8122</v>
      </c>
      <c r="E2014" t="s">
        <v>510</v>
      </c>
      <c r="F2014" t="s">
        <v>7438</v>
      </c>
      <c r="G2014" t="s">
        <v>7439</v>
      </c>
      <c r="H2014">
        <v>150000</v>
      </c>
    </row>
    <row r="2015" spans="1:8" x14ac:dyDescent="0.35">
      <c r="A2015" t="s">
        <v>420</v>
      </c>
      <c r="B2015" t="s">
        <v>240</v>
      </c>
      <c r="C2015" t="s">
        <v>261</v>
      </c>
      <c r="D2015" t="s">
        <v>8122</v>
      </c>
      <c r="E2015" t="s">
        <v>510</v>
      </c>
      <c r="F2015" t="s">
        <v>7448</v>
      </c>
      <c r="G2015" t="s">
        <v>7449</v>
      </c>
      <c r="H2015">
        <v>20000</v>
      </c>
    </row>
    <row r="2016" spans="1:8" x14ac:dyDescent="0.35">
      <c r="A2016" t="s">
        <v>420</v>
      </c>
      <c r="B2016" t="s">
        <v>240</v>
      </c>
      <c r="C2016" t="s">
        <v>261</v>
      </c>
      <c r="D2016" t="s">
        <v>8122</v>
      </c>
      <c r="E2016" t="s">
        <v>510</v>
      </c>
      <c r="F2016" t="s">
        <v>7442</v>
      </c>
      <c r="G2016" t="s">
        <v>7443</v>
      </c>
      <c r="H2016">
        <v>31400</v>
      </c>
    </row>
    <row r="2017" spans="1:8" x14ac:dyDescent="0.35">
      <c r="A2017" t="s">
        <v>420</v>
      </c>
      <c r="B2017" t="s">
        <v>240</v>
      </c>
      <c r="C2017" t="s">
        <v>265</v>
      </c>
      <c r="D2017" t="s">
        <v>8123</v>
      </c>
      <c r="E2017" t="s">
        <v>582</v>
      </c>
      <c r="F2017" t="s">
        <v>7460</v>
      </c>
      <c r="G2017" t="s">
        <v>7461</v>
      </c>
      <c r="H2017">
        <v>0</v>
      </c>
    </row>
    <row r="2018" spans="1:8" x14ac:dyDescent="0.35">
      <c r="A2018" t="s">
        <v>420</v>
      </c>
      <c r="B2018" t="s">
        <v>240</v>
      </c>
      <c r="C2018" t="s">
        <v>265</v>
      </c>
      <c r="D2018" t="s">
        <v>8123</v>
      </c>
      <c r="E2018" t="s">
        <v>582</v>
      </c>
      <c r="F2018" t="s">
        <v>7435</v>
      </c>
      <c r="G2018" t="s">
        <v>7142</v>
      </c>
      <c r="H2018">
        <v>204683</v>
      </c>
    </row>
    <row r="2019" spans="1:8" x14ac:dyDescent="0.35">
      <c r="A2019" t="s">
        <v>420</v>
      </c>
      <c r="B2019" t="s">
        <v>240</v>
      </c>
      <c r="C2019" t="s">
        <v>265</v>
      </c>
      <c r="D2019" t="s">
        <v>8123</v>
      </c>
      <c r="E2019" t="s">
        <v>582</v>
      </c>
      <c r="F2019" t="s">
        <v>7436</v>
      </c>
      <c r="G2019" t="s">
        <v>7437</v>
      </c>
      <c r="H2019">
        <v>263350</v>
      </c>
    </row>
    <row r="2020" spans="1:8" x14ac:dyDescent="0.35">
      <c r="A2020" t="s">
        <v>420</v>
      </c>
      <c r="B2020" t="s">
        <v>240</v>
      </c>
      <c r="C2020" t="s">
        <v>265</v>
      </c>
      <c r="D2020" t="s">
        <v>8123</v>
      </c>
      <c r="E2020" t="s">
        <v>582</v>
      </c>
      <c r="F2020" t="s">
        <v>7438</v>
      </c>
      <c r="G2020" t="s">
        <v>7439</v>
      </c>
      <c r="H2020">
        <v>111500</v>
      </c>
    </row>
    <row r="2021" spans="1:8" x14ac:dyDescent="0.35">
      <c r="A2021" t="s">
        <v>420</v>
      </c>
      <c r="B2021" t="s">
        <v>240</v>
      </c>
      <c r="C2021" t="s">
        <v>265</v>
      </c>
      <c r="D2021" t="s">
        <v>8123</v>
      </c>
      <c r="E2021" t="s">
        <v>582</v>
      </c>
      <c r="F2021" t="s">
        <v>7448</v>
      </c>
      <c r="G2021" t="s">
        <v>7449</v>
      </c>
      <c r="H2021">
        <v>515000</v>
      </c>
    </row>
    <row r="2022" spans="1:8" x14ac:dyDescent="0.35">
      <c r="A2022" t="s">
        <v>420</v>
      </c>
      <c r="B2022" t="s">
        <v>240</v>
      </c>
      <c r="C2022" t="s">
        <v>265</v>
      </c>
      <c r="D2022" t="s">
        <v>8123</v>
      </c>
      <c r="E2022" t="s">
        <v>582</v>
      </c>
      <c r="F2022" t="s">
        <v>7442</v>
      </c>
      <c r="G2022" t="s">
        <v>7443</v>
      </c>
      <c r="H2022">
        <v>22000</v>
      </c>
    </row>
    <row r="2023" spans="1:8" x14ac:dyDescent="0.35">
      <c r="A2023" t="s">
        <v>420</v>
      </c>
      <c r="B2023" t="s">
        <v>240</v>
      </c>
      <c r="C2023" t="s">
        <v>269</v>
      </c>
      <c r="D2023" t="s">
        <v>8124</v>
      </c>
      <c r="E2023" t="s">
        <v>327</v>
      </c>
      <c r="F2023" t="s">
        <v>7435</v>
      </c>
      <c r="G2023" t="s">
        <v>7142</v>
      </c>
      <c r="H2023">
        <v>10000</v>
      </c>
    </row>
    <row r="2024" spans="1:8" x14ac:dyDescent="0.35">
      <c r="A2024" t="s">
        <v>420</v>
      </c>
      <c r="B2024" t="s">
        <v>240</v>
      </c>
      <c r="C2024" t="s">
        <v>269</v>
      </c>
      <c r="D2024" t="s">
        <v>8124</v>
      </c>
      <c r="E2024" t="s">
        <v>327</v>
      </c>
      <c r="F2024" t="s">
        <v>7436</v>
      </c>
      <c r="G2024" t="s">
        <v>7437</v>
      </c>
      <c r="H2024">
        <v>125150</v>
      </c>
    </row>
    <row r="2025" spans="1:8" x14ac:dyDescent="0.35">
      <c r="A2025" t="s">
        <v>420</v>
      </c>
      <c r="B2025" t="s">
        <v>240</v>
      </c>
      <c r="C2025" t="s">
        <v>269</v>
      </c>
      <c r="D2025" t="s">
        <v>8124</v>
      </c>
      <c r="E2025" t="s">
        <v>327</v>
      </c>
      <c r="F2025" t="s">
        <v>7438</v>
      </c>
      <c r="G2025" t="s">
        <v>7439</v>
      </c>
      <c r="H2025">
        <v>10000</v>
      </c>
    </row>
    <row r="2026" spans="1:8" x14ac:dyDescent="0.35">
      <c r="A2026" t="s">
        <v>420</v>
      </c>
      <c r="B2026" t="s">
        <v>240</v>
      </c>
      <c r="C2026" t="s">
        <v>269</v>
      </c>
      <c r="D2026" t="s">
        <v>8124</v>
      </c>
      <c r="E2026" t="s">
        <v>327</v>
      </c>
      <c r="F2026" t="s">
        <v>7448</v>
      </c>
      <c r="G2026" t="s">
        <v>7449</v>
      </c>
      <c r="H2026">
        <v>40000</v>
      </c>
    </row>
    <row r="2027" spans="1:8" x14ac:dyDescent="0.35">
      <c r="A2027" t="s">
        <v>420</v>
      </c>
      <c r="B2027" t="s">
        <v>240</v>
      </c>
      <c r="C2027" t="s">
        <v>269</v>
      </c>
      <c r="D2027" t="s">
        <v>8124</v>
      </c>
      <c r="E2027" t="s">
        <v>327</v>
      </c>
      <c r="F2027" t="s">
        <v>7442</v>
      </c>
      <c r="G2027" t="s">
        <v>7443</v>
      </c>
      <c r="H2027">
        <v>4100</v>
      </c>
    </row>
    <row r="2028" spans="1:8" x14ac:dyDescent="0.35">
      <c r="A2028" t="s">
        <v>420</v>
      </c>
      <c r="B2028" t="s">
        <v>240</v>
      </c>
      <c r="C2028" t="s">
        <v>273</v>
      </c>
      <c r="D2028" t="s">
        <v>8125</v>
      </c>
      <c r="E2028" t="s">
        <v>549</v>
      </c>
      <c r="F2028" t="s">
        <v>7435</v>
      </c>
      <c r="G2028" t="s">
        <v>7142</v>
      </c>
      <c r="H2028">
        <v>10054</v>
      </c>
    </row>
    <row r="2029" spans="1:8" x14ac:dyDescent="0.35">
      <c r="A2029" t="s">
        <v>420</v>
      </c>
      <c r="B2029" t="s">
        <v>240</v>
      </c>
      <c r="C2029" t="s">
        <v>273</v>
      </c>
      <c r="D2029" t="s">
        <v>8125</v>
      </c>
      <c r="E2029" t="s">
        <v>549</v>
      </c>
      <c r="F2029" t="s">
        <v>7436</v>
      </c>
      <c r="G2029" t="s">
        <v>7437</v>
      </c>
      <c r="H2029">
        <v>176290</v>
      </c>
    </row>
    <row r="2030" spans="1:8" x14ac:dyDescent="0.35">
      <c r="A2030" t="s">
        <v>420</v>
      </c>
      <c r="B2030" t="s">
        <v>240</v>
      </c>
      <c r="C2030" t="s">
        <v>273</v>
      </c>
      <c r="D2030" t="s">
        <v>8125</v>
      </c>
      <c r="E2030" t="s">
        <v>549</v>
      </c>
      <c r="F2030" t="s">
        <v>7438</v>
      </c>
      <c r="G2030" t="s">
        <v>7439</v>
      </c>
      <c r="H2030">
        <v>139450</v>
      </c>
    </row>
    <row r="2031" spans="1:8" x14ac:dyDescent="0.35">
      <c r="A2031" t="s">
        <v>420</v>
      </c>
      <c r="B2031" t="s">
        <v>240</v>
      </c>
      <c r="C2031" t="s">
        <v>273</v>
      </c>
      <c r="D2031" t="s">
        <v>8125</v>
      </c>
      <c r="E2031" t="s">
        <v>549</v>
      </c>
      <c r="F2031" t="s">
        <v>7448</v>
      </c>
      <c r="G2031" t="s">
        <v>7449</v>
      </c>
      <c r="H2031">
        <v>101846</v>
      </c>
    </row>
    <row r="2032" spans="1:8" x14ac:dyDescent="0.35">
      <c r="A2032" t="s">
        <v>420</v>
      </c>
      <c r="B2032" t="s">
        <v>240</v>
      </c>
      <c r="C2032" t="s">
        <v>273</v>
      </c>
      <c r="D2032" t="s">
        <v>8125</v>
      </c>
      <c r="E2032" t="s">
        <v>549</v>
      </c>
      <c r="F2032" t="s">
        <v>7442</v>
      </c>
      <c r="G2032" t="s">
        <v>7443</v>
      </c>
      <c r="H2032">
        <v>27099</v>
      </c>
    </row>
    <row r="2033" spans="1:8" x14ac:dyDescent="0.35">
      <c r="A2033" t="s">
        <v>420</v>
      </c>
      <c r="B2033" t="s">
        <v>240</v>
      </c>
      <c r="C2033" t="s">
        <v>277</v>
      </c>
      <c r="D2033" t="s">
        <v>8126</v>
      </c>
      <c r="E2033" t="s">
        <v>750</v>
      </c>
      <c r="F2033" t="s">
        <v>7435</v>
      </c>
      <c r="G2033" t="s">
        <v>7142</v>
      </c>
      <c r="H2033">
        <v>1000</v>
      </c>
    </row>
    <row r="2034" spans="1:8" x14ac:dyDescent="0.35">
      <c r="A2034" t="s">
        <v>420</v>
      </c>
      <c r="B2034" t="s">
        <v>240</v>
      </c>
      <c r="C2034" t="s">
        <v>277</v>
      </c>
      <c r="D2034" t="s">
        <v>8126</v>
      </c>
      <c r="E2034" t="s">
        <v>750</v>
      </c>
      <c r="F2034" t="s">
        <v>7436</v>
      </c>
      <c r="G2034" t="s">
        <v>7437</v>
      </c>
      <c r="H2034">
        <v>51000</v>
      </c>
    </row>
    <row r="2035" spans="1:8" x14ac:dyDescent="0.35">
      <c r="A2035" t="s">
        <v>420</v>
      </c>
      <c r="B2035" t="s">
        <v>240</v>
      </c>
      <c r="C2035" t="s">
        <v>277</v>
      </c>
      <c r="D2035" t="s">
        <v>8126</v>
      </c>
      <c r="E2035" t="s">
        <v>750</v>
      </c>
      <c r="F2035" t="s">
        <v>7438</v>
      </c>
      <c r="G2035" t="s">
        <v>7439</v>
      </c>
      <c r="H2035">
        <v>45000</v>
      </c>
    </row>
    <row r="2036" spans="1:8" x14ac:dyDescent="0.35">
      <c r="A2036" t="s">
        <v>420</v>
      </c>
      <c r="B2036" t="s">
        <v>240</v>
      </c>
      <c r="C2036" t="s">
        <v>277</v>
      </c>
      <c r="D2036" t="s">
        <v>8126</v>
      </c>
      <c r="E2036" t="s">
        <v>750</v>
      </c>
      <c r="F2036" t="s">
        <v>7448</v>
      </c>
      <c r="G2036" t="s">
        <v>7449</v>
      </c>
      <c r="H2036">
        <v>35000</v>
      </c>
    </row>
    <row r="2037" spans="1:8" x14ac:dyDescent="0.35">
      <c r="A2037" t="s">
        <v>420</v>
      </c>
      <c r="B2037" t="s">
        <v>240</v>
      </c>
      <c r="C2037" t="s">
        <v>277</v>
      </c>
      <c r="D2037" t="s">
        <v>8126</v>
      </c>
      <c r="E2037" t="s">
        <v>750</v>
      </c>
      <c r="F2037" t="s">
        <v>7442</v>
      </c>
      <c r="G2037" t="s">
        <v>7443</v>
      </c>
      <c r="H2037">
        <v>1000</v>
      </c>
    </row>
    <row r="2038" spans="1:8" x14ac:dyDescent="0.35">
      <c r="A2038" t="s">
        <v>420</v>
      </c>
      <c r="B2038" t="s">
        <v>240</v>
      </c>
      <c r="C2038" t="s">
        <v>277</v>
      </c>
      <c r="D2038" t="s">
        <v>8126</v>
      </c>
      <c r="E2038" t="s">
        <v>750</v>
      </c>
      <c r="F2038" t="s">
        <v>7445</v>
      </c>
      <c r="G2038" t="s">
        <v>7446</v>
      </c>
      <c r="H2038">
        <v>15500</v>
      </c>
    </row>
    <row r="2039" spans="1:8" x14ac:dyDescent="0.35">
      <c r="A2039" t="s">
        <v>420</v>
      </c>
      <c r="B2039" t="s">
        <v>240</v>
      </c>
      <c r="C2039" t="s">
        <v>281</v>
      </c>
      <c r="D2039" t="s">
        <v>8127</v>
      </c>
      <c r="E2039" t="s">
        <v>125</v>
      </c>
      <c r="F2039" t="s">
        <v>7435</v>
      </c>
      <c r="G2039" t="s">
        <v>7142</v>
      </c>
      <c r="H2039">
        <v>4500</v>
      </c>
    </row>
    <row r="2040" spans="1:8" x14ac:dyDescent="0.35">
      <c r="A2040" t="s">
        <v>420</v>
      </c>
      <c r="B2040" t="s">
        <v>240</v>
      </c>
      <c r="C2040" t="s">
        <v>281</v>
      </c>
      <c r="D2040" t="s">
        <v>8127</v>
      </c>
      <c r="E2040" t="s">
        <v>125</v>
      </c>
      <c r="F2040" t="s">
        <v>7436</v>
      </c>
      <c r="G2040" t="s">
        <v>7437</v>
      </c>
      <c r="H2040">
        <v>91300</v>
      </c>
    </row>
    <row r="2041" spans="1:8" x14ac:dyDescent="0.35">
      <c r="A2041" t="s">
        <v>420</v>
      </c>
      <c r="B2041" t="s">
        <v>240</v>
      </c>
      <c r="C2041" t="s">
        <v>281</v>
      </c>
      <c r="D2041" t="s">
        <v>8127</v>
      </c>
      <c r="E2041" t="s">
        <v>125</v>
      </c>
      <c r="F2041" t="s">
        <v>7438</v>
      </c>
      <c r="G2041" t="s">
        <v>7439</v>
      </c>
      <c r="H2041">
        <v>20700</v>
      </c>
    </row>
    <row r="2042" spans="1:8" x14ac:dyDescent="0.35">
      <c r="A2042" t="s">
        <v>420</v>
      </c>
      <c r="B2042" t="s">
        <v>240</v>
      </c>
      <c r="C2042" t="s">
        <v>281</v>
      </c>
      <c r="D2042" t="s">
        <v>8127</v>
      </c>
      <c r="E2042" t="s">
        <v>125</v>
      </c>
      <c r="F2042" t="s">
        <v>7442</v>
      </c>
      <c r="G2042" t="s">
        <v>7443</v>
      </c>
      <c r="H2042">
        <v>1500</v>
      </c>
    </row>
    <row r="2043" spans="1:8" x14ac:dyDescent="0.35">
      <c r="A2043" t="s">
        <v>420</v>
      </c>
      <c r="B2043" t="s">
        <v>240</v>
      </c>
      <c r="C2043" t="s">
        <v>285</v>
      </c>
      <c r="D2043" t="s">
        <v>8128</v>
      </c>
      <c r="E2043" t="s">
        <v>351</v>
      </c>
      <c r="F2043" t="s">
        <v>7435</v>
      </c>
      <c r="G2043" t="s">
        <v>7142</v>
      </c>
      <c r="H2043">
        <v>19029</v>
      </c>
    </row>
    <row r="2044" spans="1:8" x14ac:dyDescent="0.35">
      <c r="A2044" t="s">
        <v>420</v>
      </c>
      <c r="B2044" t="s">
        <v>240</v>
      </c>
      <c r="C2044" t="s">
        <v>285</v>
      </c>
      <c r="D2044" t="s">
        <v>8128</v>
      </c>
      <c r="E2044" t="s">
        <v>351</v>
      </c>
      <c r="F2044" t="s">
        <v>7436</v>
      </c>
      <c r="G2044" t="s">
        <v>7437</v>
      </c>
      <c r="H2044">
        <v>204919</v>
      </c>
    </row>
    <row r="2045" spans="1:8" x14ac:dyDescent="0.35">
      <c r="A2045" t="s">
        <v>420</v>
      </c>
      <c r="B2045" t="s">
        <v>240</v>
      </c>
      <c r="C2045" t="s">
        <v>285</v>
      </c>
      <c r="D2045" t="s">
        <v>8128</v>
      </c>
      <c r="E2045" t="s">
        <v>351</v>
      </c>
      <c r="F2045" t="s">
        <v>7438</v>
      </c>
      <c r="G2045" t="s">
        <v>7439</v>
      </c>
      <c r="H2045">
        <v>31000</v>
      </c>
    </row>
    <row r="2046" spans="1:8" x14ac:dyDescent="0.35">
      <c r="A2046" t="s">
        <v>420</v>
      </c>
      <c r="B2046" t="s">
        <v>240</v>
      </c>
      <c r="C2046" t="s">
        <v>285</v>
      </c>
      <c r="D2046" t="s">
        <v>8128</v>
      </c>
      <c r="E2046" t="s">
        <v>351</v>
      </c>
      <c r="F2046" t="s">
        <v>7442</v>
      </c>
      <c r="G2046" t="s">
        <v>7443</v>
      </c>
      <c r="H2046">
        <v>24000</v>
      </c>
    </row>
    <row r="2047" spans="1:8" x14ac:dyDescent="0.35">
      <c r="A2047" t="s">
        <v>420</v>
      </c>
      <c r="B2047" t="s">
        <v>240</v>
      </c>
      <c r="C2047" t="s">
        <v>323</v>
      </c>
      <c r="D2047" t="s">
        <v>8129</v>
      </c>
      <c r="E2047" t="s">
        <v>417</v>
      </c>
      <c r="F2047" t="s">
        <v>7436</v>
      </c>
      <c r="G2047" t="s">
        <v>7437</v>
      </c>
      <c r="H2047">
        <v>52080</v>
      </c>
    </row>
    <row r="2048" spans="1:8" x14ac:dyDescent="0.35">
      <c r="A2048" t="s">
        <v>420</v>
      </c>
      <c r="B2048" t="s">
        <v>240</v>
      </c>
      <c r="C2048" t="s">
        <v>323</v>
      </c>
      <c r="D2048" t="s">
        <v>8129</v>
      </c>
      <c r="E2048" t="s">
        <v>417</v>
      </c>
      <c r="F2048" t="s">
        <v>7438</v>
      </c>
      <c r="G2048" t="s">
        <v>7439</v>
      </c>
      <c r="H2048">
        <v>57787</v>
      </c>
    </row>
    <row r="2049" spans="1:8" x14ac:dyDescent="0.35">
      <c r="A2049" t="s">
        <v>420</v>
      </c>
      <c r="B2049" t="s">
        <v>240</v>
      </c>
      <c r="C2049" t="s">
        <v>323</v>
      </c>
      <c r="D2049" t="s">
        <v>8129</v>
      </c>
      <c r="E2049" t="s">
        <v>417</v>
      </c>
      <c r="F2049" t="s">
        <v>7442</v>
      </c>
      <c r="G2049" t="s">
        <v>7443</v>
      </c>
      <c r="H2049">
        <v>20000</v>
      </c>
    </row>
    <row r="2050" spans="1:8" x14ac:dyDescent="0.35">
      <c r="A2050" t="s">
        <v>422</v>
      </c>
      <c r="B2050" t="s">
        <v>240</v>
      </c>
      <c r="C2050" t="s">
        <v>241</v>
      </c>
      <c r="D2050" t="s">
        <v>8130</v>
      </c>
      <c r="E2050" t="s">
        <v>521</v>
      </c>
      <c r="F2050" t="s">
        <v>7436</v>
      </c>
      <c r="G2050" t="s">
        <v>7437</v>
      </c>
      <c r="H2050">
        <v>23920</v>
      </c>
    </row>
    <row r="2051" spans="1:8" x14ac:dyDescent="0.35">
      <c r="A2051" t="s">
        <v>422</v>
      </c>
      <c r="B2051" t="s">
        <v>240</v>
      </c>
      <c r="C2051" t="s">
        <v>241</v>
      </c>
      <c r="D2051" t="s">
        <v>8130</v>
      </c>
      <c r="E2051" t="s">
        <v>521</v>
      </c>
      <c r="F2051" t="s">
        <v>7438</v>
      </c>
      <c r="G2051" t="s">
        <v>7439</v>
      </c>
      <c r="H2051">
        <v>5000</v>
      </c>
    </row>
    <row r="2052" spans="1:8" x14ac:dyDescent="0.35">
      <c r="A2052" t="s">
        <v>422</v>
      </c>
      <c r="B2052" t="s">
        <v>240</v>
      </c>
      <c r="C2052" t="s">
        <v>245</v>
      </c>
      <c r="D2052" t="s">
        <v>8131</v>
      </c>
      <c r="E2052" t="s">
        <v>665</v>
      </c>
      <c r="F2052" t="s">
        <v>7436</v>
      </c>
      <c r="G2052" t="s">
        <v>7437</v>
      </c>
      <c r="H2052">
        <v>16373</v>
      </c>
    </row>
    <row r="2053" spans="1:8" x14ac:dyDescent="0.35">
      <c r="A2053" t="s">
        <v>422</v>
      </c>
      <c r="B2053" t="s">
        <v>240</v>
      </c>
      <c r="C2053" t="s">
        <v>245</v>
      </c>
      <c r="D2053" t="s">
        <v>8131</v>
      </c>
      <c r="E2053" t="s">
        <v>665</v>
      </c>
      <c r="F2053" t="s">
        <v>7438</v>
      </c>
      <c r="G2053" t="s">
        <v>7439</v>
      </c>
      <c r="H2053">
        <v>15000</v>
      </c>
    </row>
    <row r="2054" spans="1:8" x14ac:dyDescent="0.35">
      <c r="A2054" t="s">
        <v>422</v>
      </c>
      <c r="B2054" t="s">
        <v>240</v>
      </c>
      <c r="C2054" t="s">
        <v>249</v>
      </c>
      <c r="D2054" t="s">
        <v>8132</v>
      </c>
      <c r="E2054" t="s">
        <v>751</v>
      </c>
      <c r="F2054" t="s">
        <v>7436</v>
      </c>
      <c r="G2054" t="s">
        <v>7437</v>
      </c>
      <c r="H2054">
        <v>40603</v>
      </c>
    </row>
    <row r="2055" spans="1:8" x14ac:dyDescent="0.35">
      <c r="A2055" t="s">
        <v>422</v>
      </c>
      <c r="B2055" t="s">
        <v>240</v>
      </c>
      <c r="C2055" t="s">
        <v>249</v>
      </c>
      <c r="D2055" t="s">
        <v>8132</v>
      </c>
      <c r="E2055" t="s">
        <v>751</v>
      </c>
      <c r="F2055" t="s">
        <v>7438</v>
      </c>
      <c r="G2055" t="s">
        <v>7439</v>
      </c>
      <c r="H2055">
        <v>32000</v>
      </c>
    </row>
    <row r="2056" spans="1:8" x14ac:dyDescent="0.35">
      <c r="A2056" t="s">
        <v>422</v>
      </c>
      <c r="B2056" t="s">
        <v>240</v>
      </c>
      <c r="C2056" t="s">
        <v>253</v>
      </c>
      <c r="D2056" t="s">
        <v>8133</v>
      </c>
      <c r="E2056" t="s">
        <v>278</v>
      </c>
      <c r="F2056" t="s">
        <v>7436</v>
      </c>
      <c r="G2056" t="s">
        <v>7437</v>
      </c>
      <c r="H2056">
        <v>10045</v>
      </c>
    </row>
    <row r="2057" spans="1:8" x14ac:dyDescent="0.35">
      <c r="A2057" t="s">
        <v>422</v>
      </c>
      <c r="B2057" t="s">
        <v>240</v>
      </c>
      <c r="C2057" t="s">
        <v>253</v>
      </c>
      <c r="D2057" t="s">
        <v>8133</v>
      </c>
      <c r="E2057" t="s">
        <v>278</v>
      </c>
      <c r="F2057" t="s">
        <v>7438</v>
      </c>
      <c r="G2057" t="s">
        <v>7439</v>
      </c>
      <c r="H2057">
        <v>3000</v>
      </c>
    </row>
    <row r="2058" spans="1:8" x14ac:dyDescent="0.35">
      <c r="A2058" t="s">
        <v>425</v>
      </c>
      <c r="B2058" t="s">
        <v>240</v>
      </c>
      <c r="C2058" t="s">
        <v>241</v>
      </c>
      <c r="D2058" t="s">
        <v>8134</v>
      </c>
      <c r="E2058" t="s">
        <v>752</v>
      </c>
      <c r="F2058" t="s">
        <v>7436</v>
      </c>
      <c r="G2058" t="s">
        <v>7437</v>
      </c>
      <c r="H2058">
        <v>63650</v>
      </c>
    </row>
    <row r="2059" spans="1:8" x14ac:dyDescent="0.35">
      <c r="A2059" t="s">
        <v>425</v>
      </c>
      <c r="B2059" t="s">
        <v>240</v>
      </c>
      <c r="C2059" t="s">
        <v>241</v>
      </c>
      <c r="D2059" t="s">
        <v>8134</v>
      </c>
      <c r="E2059" t="s">
        <v>752</v>
      </c>
      <c r="F2059" t="s">
        <v>7442</v>
      </c>
      <c r="G2059" t="s">
        <v>7443</v>
      </c>
      <c r="H2059">
        <v>2000</v>
      </c>
    </row>
    <row r="2060" spans="1:8" x14ac:dyDescent="0.35">
      <c r="A2060" t="s">
        <v>425</v>
      </c>
      <c r="B2060" t="s">
        <v>240</v>
      </c>
      <c r="C2060" t="s">
        <v>245</v>
      </c>
      <c r="D2060" t="s">
        <v>8135</v>
      </c>
      <c r="E2060" t="s">
        <v>696</v>
      </c>
      <c r="F2060" t="s">
        <v>7435</v>
      </c>
      <c r="G2060" t="s">
        <v>7142</v>
      </c>
      <c r="H2060">
        <v>1500</v>
      </c>
    </row>
    <row r="2061" spans="1:8" x14ac:dyDescent="0.35">
      <c r="A2061" t="s">
        <v>425</v>
      </c>
      <c r="B2061" t="s">
        <v>240</v>
      </c>
      <c r="C2061" t="s">
        <v>245</v>
      </c>
      <c r="D2061" t="s">
        <v>8135</v>
      </c>
      <c r="E2061" t="s">
        <v>696</v>
      </c>
      <c r="F2061" t="s">
        <v>7436</v>
      </c>
      <c r="G2061" t="s">
        <v>7437</v>
      </c>
      <c r="H2061">
        <v>23349</v>
      </c>
    </row>
    <row r="2062" spans="1:8" x14ac:dyDescent="0.35">
      <c r="A2062" t="s">
        <v>425</v>
      </c>
      <c r="B2062" t="s">
        <v>240</v>
      </c>
      <c r="C2062" t="s">
        <v>249</v>
      </c>
      <c r="D2062" t="s">
        <v>8136</v>
      </c>
      <c r="E2062" t="s">
        <v>300</v>
      </c>
      <c r="F2062" t="s">
        <v>7435</v>
      </c>
      <c r="G2062" t="s">
        <v>7142</v>
      </c>
      <c r="H2062">
        <v>0</v>
      </c>
    </row>
    <row r="2063" spans="1:8" x14ac:dyDescent="0.35">
      <c r="A2063" t="s">
        <v>425</v>
      </c>
      <c r="B2063" t="s">
        <v>240</v>
      </c>
      <c r="C2063" t="s">
        <v>249</v>
      </c>
      <c r="D2063" t="s">
        <v>8136</v>
      </c>
      <c r="E2063" t="s">
        <v>300</v>
      </c>
      <c r="F2063" t="s">
        <v>7436</v>
      </c>
      <c r="G2063" t="s">
        <v>7437</v>
      </c>
      <c r="H2063">
        <v>100800</v>
      </c>
    </row>
    <row r="2064" spans="1:8" x14ac:dyDescent="0.35">
      <c r="A2064" t="s">
        <v>425</v>
      </c>
      <c r="B2064" t="s">
        <v>240</v>
      </c>
      <c r="C2064" t="s">
        <v>253</v>
      </c>
      <c r="D2064" t="s">
        <v>8137</v>
      </c>
      <c r="E2064" t="s">
        <v>753</v>
      </c>
      <c r="F2064" t="s">
        <v>7435</v>
      </c>
      <c r="G2064" t="s">
        <v>7142</v>
      </c>
      <c r="H2064">
        <v>1200</v>
      </c>
    </row>
    <row r="2065" spans="1:8" x14ac:dyDescent="0.35">
      <c r="A2065" t="s">
        <v>425</v>
      </c>
      <c r="B2065" t="s">
        <v>240</v>
      </c>
      <c r="C2065" t="s">
        <v>253</v>
      </c>
      <c r="D2065" t="s">
        <v>8137</v>
      </c>
      <c r="E2065" t="s">
        <v>753</v>
      </c>
      <c r="F2065" t="s">
        <v>7436</v>
      </c>
      <c r="G2065" t="s">
        <v>7437</v>
      </c>
      <c r="H2065">
        <v>32450</v>
      </c>
    </row>
    <row r="2066" spans="1:8" x14ac:dyDescent="0.35">
      <c r="A2066" t="s">
        <v>425</v>
      </c>
      <c r="B2066" t="s">
        <v>240</v>
      </c>
      <c r="C2066" t="s">
        <v>253</v>
      </c>
      <c r="D2066" t="s">
        <v>8137</v>
      </c>
      <c r="E2066" t="s">
        <v>753</v>
      </c>
      <c r="F2066" t="s">
        <v>7451</v>
      </c>
      <c r="G2066" t="s">
        <v>7452</v>
      </c>
      <c r="H2066">
        <v>1250</v>
      </c>
    </row>
    <row r="2067" spans="1:8" x14ac:dyDescent="0.35">
      <c r="A2067" t="s">
        <v>425</v>
      </c>
      <c r="B2067" t="s">
        <v>240</v>
      </c>
      <c r="C2067" t="s">
        <v>257</v>
      </c>
      <c r="D2067" t="s">
        <v>8138</v>
      </c>
      <c r="E2067" t="s">
        <v>754</v>
      </c>
      <c r="F2067" t="s">
        <v>7435</v>
      </c>
      <c r="G2067" t="s">
        <v>7142</v>
      </c>
      <c r="H2067">
        <v>1000</v>
      </c>
    </row>
    <row r="2068" spans="1:8" x14ac:dyDescent="0.35">
      <c r="A2068" t="s">
        <v>425</v>
      </c>
      <c r="B2068" t="s">
        <v>240</v>
      </c>
      <c r="C2068" t="s">
        <v>257</v>
      </c>
      <c r="D2068" t="s">
        <v>8138</v>
      </c>
      <c r="E2068" t="s">
        <v>754</v>
      </c>
      <c r="F2068" t="s">
        <v>7436</v>
      </c>
      <c r="G2068" t="s">
        <v>7437</v>
      </c>
      <c r="H2068">
        <v>16000</v>
      </c>
    </row>
    <row r="2069" spans="1:8" x14ac:dyDescent="0.35">
      <c r="A2069" t="s">
        <v>425</v>
      </c>
      <c r="B2069" t="s">
        <v>240</v>
      </c>
      <c r="C2069" t="s">
        <v>261</v>
      </c>
      <c r="D2069" t="s">
        <v>8139</v>
      </c>
      <c r="E2069" t="s">
        <v>755</v>
      </c>
      <c r="F2069" t="s">
        <v>7436</v>
      </c>
      <c r="G2069" t="s">
        <v>7437</v>
      </c>
      <c r="H2069">
        <v>16550</v>
      </c>
    </row>
    <row r="2070" spans="1:8" x14ac:dyDescent="0.35">
      <c r="A2070" t="s">
        <v>425</v>
      </c>
      <c r="B2070" t="s">
        <v>240</v>
      </c>
      <c r="C2070" t="s">
        <v>261</v>
      </c>
      <c r="D2070" t="s">
        <v>8139</v>
      </c>
      <c r="E2070" t="s">
        <v>755</v>
      </c>
      <c r="F2070" t="s">
        <v>7451</v>
      </c>
      <c r="G2070" t="s">
        <v>7452</v>
      </c>
      <c r="H2070">
        <v>1000</v>
      </c>
    </row>
    <row r="2071" spans="1:8" x14ac:dyDescent="0.35">
      <c r="A2071" t="s">
        <v>425</v>
      </c>
      <c r="B2071" t="s">
        <v>240</v>
      </c>
      <c r="C2071" t="s">
        <v>265</v>
      </c>
      <c r="D2071" t="s">
        <v>8140</v>
      </c>
      <c r="E2071" t="s">
        <v>756</v>
      </c>
      <c r="F2071" t="s">
        <v>7436</v>
      </c>
      <c r="G2071" t="s">
        <v>7437</v>
      </c>
      <c r="H2071">
        <v>22250</v>
      </c>
    </row>
    <row r="2072" spans="1:8" x14ac:dyDescent="0.35">
      <c r="A2072" t="s">
        <v>425</v>
      </c>
      <c r="B2072" t="s">
        <v>240</v>
      </c>
      <c r="C2072" t="s">
        <v>269</v>
      </c>
      <c r="D2072" t="s">
        <v>8141</v>
      </c>
      <c r="E2072" t="s">
        <v>757</v>
      </c>
      <c r="F2072" t="s">
        <v>7436</v>
      </c>
      <c r="G2072" t="s">
        <v>7437</v>
      </c>
      <c r="H2072">
        <v>57500</v>
      </c>
    </row>
    <row r="2073" spans="1:8" x14ac:dyDescent="0.35">
      <c r="A2073" t="s">
        <v>425</v>
      </c>
      <c r="B2073" t="s">
        <v>240</v>
      </c>
      <c r="C2073" t="s">
        <v>273</v>
      </c>
      <c r="D2073" t="s">
        <v>8142</v>
      </c>
      <c r="E2073" t="s">
        <v>758</v>
      </c>
      <c r="F2073" t="s">
        <v>7435</v>
      </c>
      <c r="G2073" t="s">
        <v>7142</v>
      </c>
      <c r="H2073">
        <v>0</v>
      </c>
    </row>
    <row r="2074" spans="1:8" x14ac:dyDescent="0.35">
      <c r="A2074" t="s">
        <v>425</v>
      </c>
      <c r="B2074" t="s">
        <v>240</v>
      </c>
      <c r="C2074" t="s">
        <v>273</v>
      </c>
      <c r="D2074" t="s">
        <v>8142</v>
      </c>
      <c r="E2074" t="s">
        <v>758</v>
      </c>
      <c r="F2074" t="s">
        <v>7436</v>
      </c>
      <c r="G2074" t="s">
        <v>7437</v>
      </c>
      <c r="H2074">
        <v>20880</v>
      </c>
    </row>
    <row r="2075" spans="1:8" x14ac:dyDescent="0.35">
      <c r="A2075" t="s">
        <v>425</v>
      </c>
      <c r="B2075" t="s">
        <v>240</v>
      </c>
      <c r="C2075" t="s">
        <v>277</v>
      </c>
      <c r="D2075" t="s">
        <v>8143</v>
      </c>
      <c r="E2075" t="s">
        <v>759</v>
      </c>
      <c r="F2075" t="s">
        <v>7435</v>
      </c>
      <c r="G2075" t="s">
        <v>7142</v>
      </c>
      <c r="H2075">
        <v>200</v>
      </c>
    </row>
    <row r="2076" spans="1:8" x14ac:dyDescent="0.35">
      <c r="A2076" t="s">
        <v>425</v>
      </c>
      <c r="B2076" t="s">
        <v>240</v>
      </c>
      <c r="C2076" t="s">
        <v>277</v>
      </c>
      <c r="D2076" t="s">
        <v>8143</v>
      </c>
      <c r="E2076" t="s">
        <v>759</v>
      </c>
      <c r="F2076" t="s">
        <v>7436</v>
      </c>
      <c r="G2076" t="s">
        <v>7437</v>
      </c>
      <c r="H2076">
        <v>34371</v>
      </c>
    </row>
    <row r="2077" spans="1:8" x14ac:dyDescent="0.35">
      <c r="A2077" t="s">
        <v>427</v>
      </c>
      <c r="B2077" t="s">
        <v>240</v>
      </c>
      <c r="C2077" t="s">
        <v>241</v>
      </c>
      <c r="D2077" t="s">
        <v>8144</v>
      </c>
      <c r="E2077" t="s">
        <v>354</v>
      </c>
      <c r="F2077" t="s">
        <v>7435</v>
      </c>
      <c r="G2077" t="s">
        <v>7142</v>
      </c>
      <c r="H2077">
        <v>2500</v>
      </c>
    </row>
    <row r="2078" spans="1:8" x14ac:dyDescent="0.35">
      <c r="A2078" t="s">
        <v>427</v>
      </c>
      <c r="B2078" t="s">
        <v>240</v>
      </c>
      <c r="C2078" t="s">
        <v>241</v>
      </c>
      <c r="D2078" t="s">
        <v>8144</v>
      </c>
      <c r="E2078" t="s">
        <v>354</v>
      </c>
      <c r="F2078" t="s">
        <v>7436</v>
      </c>
      <c r="G2078" t="s">
        <v>7437</v>
      </c>
      <c r="H2078">
        <v>32750</v>
      </c>
    </row>
    <row r="2079" spans="1:8" x14ac:dyDescent="0.35">
      <c r="A2079" t="s">
        <v>427</v>
      </c>
      <c r="B2079" t="s">
        <v>240</v>
      </c>
      <c r="C2079" t="s">
        <v>241</v>
      </c>
      <c r="D2079" t="s">
        <v>8144</v>
      </c>
      <c r="E2079" t="s">
        <v>354</v>
      </c>
      <c r="F2079" t="s">
        <v>7438</v>
      </c>
      <c r="G2079" t="s">
        <v>7439</v>
      </c>
      <c r="H2079">
        <v>62100</v>
      </c>
    </row>
    <row r="2080" spans="1:8" x14ac:dyDescent="0.35">
      <c r="A2080" t="s">
        <v>427</v>
      </c>
      <c r="B2080" t="s">
        <v>240</v>
      </c>
      <c r="C2080" t="s">
        <v>241</v>
      </c>
      <c r="D2080" t="s">
        <v>8144</v>
      </c>
      <c r="E2080" t="s">
        <v>354</v>
      </c>
      <c r="F2080" t="s">
        <v>7448</v>
      </c>
      <c r="G2080" t="s">
        <v>7449</v>
      </c>
      <c r="H2080">
        <v>35000</v>
      </c>
    </row>
    <row r="2081" spans="1:8" x14ac:dyDescent="0.35">
      <c r="A2081" t="s">
        <v>427</v>
      </c>
      <c r="B2081" t="s">
        <v>240</v>
      </c>
      <c r="C2081" t="s">
        <v>245</v>
      </c>
      <c r="D2081" t="s">
        <v>8145</v>
      </c>
      <c r="E2081" t="s">
        <v>555</v>
      </c>
      <c r="F2081" t="s">
        <v>7435</v>
      </c>
      <c r="G2081" t="s">
        <v>7142</v>
      </c>
      <c r="H2081">
        <v>1000</v>
      </c>
    </row>
    <row r="2082" spans="1:8" x14ac:dyDescent="0.35">
      <c r="A2082" t="s">
        <v>427</v>
      </c>
      <c r="B2082" t="s">
        <v>240</v>
      </c>
      <c r="C2082" t="s">
        <v>245</v>
      </c>
      <c r="D2082" t="s">
        <v>8145</v>
      </c>
      <c r="E2082" t="s">
        <v>555</v>
      </c>
      <c r="F2082" t="s">
        <v>7436</v>
      </c>
      <c r="G2082" t="s">
        <v>7437</v>
      </c>
      <c r="H2082">
        <v>35650</v>
      </c>
    </row>
    <row r="2083" spans="1:8" x14ac:dyDescent="0.35">
      <c r="A2083" t="s">
        <v>427</v>
      </c>
      <c r="B2083" t="s">
        <v>240</v>
      </c>
      <c r="C2083" t="s">
        <v>245</v>
      </c>
      <c r="D2083" t="s">
        <v>8145</v>
      </c>
      <c r="E2083" t="s">
        <v>555</v>
      </c>
      <c r="F2083" t="s">
        <v>7438</v>
      </c>
      <c r="G2083" t="s">
        <v>7439</v>
      </c>
      <c r="H2083">
        <v>29000</v>
      </c>
    </row>
    <row r="2084" spans="1:8" x14ac:dyDescent="0.35">
      <c r="A2084" t="s">
        <v>427</v>
      </c>
      <c r="B2084" t="s">
        <v>240</v>
      </c>
      <c r="C2084" t="s">
        <v>249</v>
      </c>
      <c r="D2084" t="s">
        <v>8146</v>
      </c>
      <c r="E2084" t="s">
        <v>369</v>
      </c>
      <c r="F2084" t="s">
        <v>7435</v>
      </c>
      <c r="G2084" t="s">
        <v>7142</v>
      </c>
      <c r="H2084">
        <v>0</v>
      </c>
    </row>
    <row r="2085" spans="1:8" x14ac:dyDescent="0.35">
      <c r="A2085" t="s">
        <v>427</v>
      </c>
      <c r="B2085" t="s">
        <v>240</v>
      </c>
      <c r="C2085" t="s">
        <v>249</v>
      </c>
      <c r="D2085" t="s">
        <v>8146</v>
      </c>
      <c r="E2085" t="s">
        <v>369</v>
      </c>
      <c r="F2085" t="s">
        <v>7436</v>
      </c>
      <c r="G2085" t="s">
        <v>7437</v>
      </c>
      <c r="H2085">
        <v>35325</v>
      </c>
    </row>
    <row r="2086" spans="1:8" x14ac:dyDescent="0.35">
      <c r="A2086" t="s">
        <v>427</v>
      </c>
      <c r="B2086" t="s">
        <v>240</v>
      </c>
      <c r="C2086" t="s">
        <v>249</v>
      </c>
      <c r="D2086" t="s">
        <v>8146</v>
      </c>
      <c r="E2086" t="s">
        <v>369</v>
      </c>
      <c r="F2086" t="s">
        <v>7438</v>
      </c>
      <c r="G2086" t="s">
        <v>7439</v>
      </c>
      <c r="H2086">
        <v>3500</v>
      </c>
    </row>
    <row r="2087" spans="1:8" x14ac:dyDescent="0.35">
      <c r="A2087" t="s">
        <v>427</v>
      </c>
      <c r="B2087" t="s">
        <v>240</v>
      </c>
      <c r="C2087" t="s">
        <v>253</v>
      </c>
      <c r="D2087" t="s">
        <v>8147</v>
      </c>
      <c r="E2087" t="s">
        <v>300</v>
      </c>
      <c r="F2087" t="s">
        <v>7435</v>
      </c>
      <c r="G2087" t="s">
        <v>7142</v>
      </c>
      <c r="H2087">
        <v>0</v>
      </c>
    </row>
    <row r="2088" spans="1:8" x14ac:dyDescent="0.35">
      <c r="A2088" t="s">
        <v>427</v>
      </c>
      <c r="B2088" t="s">
        <v>240</v>
      </c>
      <c r="C2088" t="s">
        <v>253</v>
      </c>
      <c r="D2088" t="s">
        <v>8147</v>
      </c>
      <c r="E2088" t="s">
        <v>300</v>
      </c>
      <c r="F2088" t="s">
        <v>7436</v>
      </c>
      <c r="G2088" t="s">
        <v>7437</v>
      </c>
      <c r="H2088">
        <v>31750</v>
      </c>
    </row>
    <row r="2089" spans="1:8" x14ac:dyDescent="0.35">
      <c r="A2089" t="s">
        <v>427</v>
      </c>
      <c r="B2089" t="s">
        <v>240</v>
      </c>
      <c r="C2089" t="s">
        <v>257</v>
      </c>
      <c r="D2089" t="s">
        <v>8148</v>
      </c>
      <c r="E2089" t="s">
        <v>254</v>
      </c>
      <c r="F2089" t="s">
        <v>7435</v>
      </c>
      <c r="G2089" t="s">
        <v>7142</v>
      </c>
      <c r="H2089">
        <v>0</v>
      </c>
    </row>
    <row r="2090" spans="1:8" x14ac:dyDescent="0.35">
      <c r="A2090" t="s">
        <v>427</v>
      </c>
      <c r="B2090" t="s">
        <v>240</v>
      </c>
      <c r="C2090" t="s">
        <v>257</v>
      </c>
      <c r="D2090" t="s">
        <v>8148</v>
      </c>
      <c r="E2090" t="s">
        <v>254</v>
      </c>
      <c r="F2090" t="s">
        <v>7436</v>
      </c>
      <c r="G2090" t="s">
        <v>7437</v>
      </c>
      <c r="H2090">
        <v>42560</v>
      </c>
    </row>
    <row r="2091" spans="1:8" x14ac:dyDescent="0.35">
      <c r="A2091" t="s">
        <v>427</v>
      </c>
      <c r="B2091" t="s">
        <v>240</v>
      </c>
      <c r="C2091" t="s">
        <v>257</v>
      </c>
      <c r="D2091" t="s">
        <v>8148</v>
      </c>
      <c r="E2091" t="s">
        <v>254</v>
      </c>
      <c r="F2091" t="s">
        <v>7438</v>
      </c>
      <c r="G2091" t="s">
        <v>7439</v>
      </c>
      <c r="H2091">
        <v>25600</v>
      </c>
    </row>
    <row r="2092" spans="1:8" x14ac:dyDescent="0.35">
      <c r="A2092" t="s">
        <v>427</v>
      </c>
      <c r="B2092" t="s">
        <v>240</v>
      </c>
      <c r="C2092" t="s">
        <v>261</v>
      </c>
      <c r="D2092" t="s">
        <v>8149</v>
      </c>
      <c r="E2092" t="s">
        <v>532</v>
      </c>
      <c r="F2092" t="s">
        <v>7436</v>
      </c>
      <c r="G2092" t="s">
        <v>7437</v>
      </c>
      <c r="H2092">
        <v>17932</v>
      </c>
    </row>
    <row r="2093" spans="1:8" x14ac:dyDescent="0.35">
      <c r="A2093" t="s">
        <v>427</v>
      </c>
      <c r="B2093" t="s">
        <v>240</v>
      </c>
      <c r="C2093" t="s">
        <v>261</v>
      </c>
      <c r="D2093" t="s">
        <v>8149</v>
      </c>
      <c r="E2093" t="s">
        <v>532</v>
      </c>
      <c r="F2093" t="s">
        <v>7438</v>
      </c>
      <c r="G2093" t="s">
        <v>7439</v>
      </c>
      <c r="H2093">
        <v>13500</v>
      </c>
    </row>
    <row r="2094" spans="1:8" x14ac:dyDescent="0.35">
      <c r="A2094" t="s">
        <v>427</v>
      </c>
      <c r="B2094" t="s">
        <v>240</v>
      </c>
      <c r="C2094" t="s">
        <v>265</v>
      </c>
      <c r="D2094" t="s">
        <v>8150</v>
      </c>
      <c r="E2094" t="s">
        <v>305</v>
      </c>
      <c r="F2094" t="s">
        <v>7435</v>
      </c>
      <c r="G2094" t="s">
        <v>7142</v>
      </c>
      <c r="H2094">
        <v>1000</v>
      </c>
    </row>
    <row r="2095" spans="1:8" x14ac:dyDescent="0.35">
      <c r="A2095" t="s">
        <v>427</v>
      </c>
      <c r="B2095" t="s">
        <v>240</v>
      </c>
      <c r="C2095" t="s">
        <v>265</v>
      </c>
      <c r="D2095" t="s">
        <v>8150</v>
      </c>
      <c r="E2095" t="s">
        <v>305</v>
      </c>
      <c r="F2095" t="s">
        <v>7436</v>
      </c>
      <c r="G2095" t="s">
        <v>7437</v>
      </c>
      <c r="H2095">
        <v>22505</v>
      </c>
    </row>
    <row r="2096" spans="1:8" x14ac:dyDescent="0.35">
      <c r="A2096" t="s">
        <v>427</v>
      </c>
      <c r="B2096" t="s">
        <v>240</v>
      </c>
      <c r="C2096" t="s">
        <v>265</v>
      </c>
      <c r="D2096" t="s">
        <v>8150</v>
      </c>
      <c r="E2096" t="s">
        <v>305</v>
      </c>
      <c r="F2096" t="s">
        <v>7438</v>
      </c>
      <c r="G2096" t="s">
        <v>7439</v>
      </c>
      <c r="H2096">
        <v>7000</v>
      </c>
    </row>
    <row r="2097" spans="1:8" x14ac:dyDescent="0.35">
      <c r="A2097" t="s">
        <v>427</v>
      </c>
      <c r="B2097" t="s">
        <v>240</v>
      </c>
      <c r="C2097" t="s">
        <v>269</v>
      </c>
      <c r="D2097" t="s">
        <v>8151</v>
      </c>
      <c r="E2097" t="s">
        <v>314</v>
      </c>
      <c r="F2097" t="s">
        <v>7436</v>
      </c>
      <c r="G2097" t="s">
        <v>7437</v>
      </c>
      <c r="H2097">
        <v>164377</v>
      </c>
    </row>
    <row r="2098" spans="1:8" x14ac:dyDescent="0.35">
      <c r="A2098" t="s">
        <v>427</v>
      </c>
      <c r="B2098" t="s">
        <v>240</v>
      </c>
      <c r="C2098" t="s">
        <v>269</v>
      </c>
      <c r="D2098" t="s">
        <v>8151</v>
      </c>
      <c r="E2098" t="s">
        <v>314</v>
      </c>
      <c r="F2098" t="s">
        <v>7438</v>
      </c>
      <c r="G2098" t="s">
        <v>7439</v>
      </c>
      <c r="H2098">
        <v>12000</v>
      </c>
    </row>
    <row r="2099" spans="1:8" x14ac:dyDescent="0.35">
      <c r="A2099" t="s">
        <v>427</v>
      </c>
      <c r="B2099" t="s">
        <v>240</v>
      </c>
      <c r="C2099" t="s">
        <v>273</v>
      </c>
      <c r="D2099" t="s">
        <v>8152</v>
      </c>
      <c r="E2099" t="s">
        <v>606</v>
      </c>
      <c r="F2099" t="s">
        <v>7435</v>
      </c>
      <c r="G2099" t="s">
        <v>7142</v>
      </c>
      <c r="H2099">
        <v>500</v>
      </c>
    </row>
    <row r="2100" spans="1:8" x14ac:dyDescent="0.35">
      <c r="A2100" t="s">
        <v>427</v>
      </c>
      <c r="B2100" t="s">
        <v>240</v>
      </c>
      <c r="C2100" t="s">
        <v>273</v>
      </c>
      <c r="D2100" t="s">
        <v>8152</v>
      </c>
      <c r="E2100" t="s">
        <v>606</v>
      </c>
      <c r="F2100" t="s">
        <v>7436</v>
      </c>
      <c r="G2100" t="s">
        <v>7437</v>
      </c>
      <c r="H2100">
        <v>21409</v>
      </c>
    </row>
    <row r="2101" spans="1:8" x14ac:dyDescent="0.35">
      <c r="A2101" t="s">
        <v>427</v>
      </c>
      <c r="B2101" t="s">
        <v>240</v>
      </c>
      <c r="C2101" t="s">
        <v>273</v>
      </c>
      <c r="D2101" t="s">
        <v>8152</v>
      </c>
      <c r="E2101" t="s">
        <v>606</v>
      </c>
      <c r="F2101" t="s">
        <v>7438</v>
      </c>
      <c r="G2101" t="s">
        <v>7439</v>
      </c>
      <c r="H2101">
        <v>10000</v>
      </c>
    </row>
    <row r="2102" spans="1:8" x14ac:dyDescent="0.35">
      <c r="A2102" t="s">
        <v>427</v>
      </c>
      <c r="B2102" t="s">
        <v>240</v>
      </c>
      <c r="C2102" t="s">
        <v>277</v>
      </c>
      <c r="D2102" t="s">
        <v>8153</v>
      </c>
      <c r="E2102" t="s">
        <v>626</v>
      </c>
      <c r="F2102" t="s">
        <v>7435</v>
      </c>
      <c r="G2102" t="s">
        <v>7142</v>
      </c>
      <c r="H2102">
        <v>0</v>
      </c>
    </row>
    <row r="2103" spans="1:8" x14ac:dyDescent="0.35">
      <c r="A2103" t="s">
        <v>427</v>
      </c>
      <c r="B2103" t="s">
        <v>240</v>
      </c>
      <c r="C2103" t="s">
        <v>277</v>
      </c>
      <c r="D2103" t="s">
        <v>8153</v>
      </c>
      <c r="E2103" t="s">
        <v>626</v>
      </c>
      <c r="F2103" t="s">
        <v>7436</v>
      </c>
      <c r="G2103" t="s">
        <v>7437</v>
      </c>
      <c r="H2103">
        <v>41300</v>
      </c>
    </row>
    <row r="2104" spans="1:8" x14ac:dyDescent="0.35">
      <c r="A2104" t="s">
        <v>427</v>
      </c>
      <c r="B2104" t="s">
        <v>240</v>
      </c>
      <c r="C2104" t="s">
        <v>277</v>
      </c>
      <c r="D2104" t="s">
        <v>8153</v>
      </c>
      <c r="E2104" t="s">
        <v>626</v>
      </c>
      <c r="F2104" t="s">
        <v>7438</v>
      </c>
      <c r="G2104" t="s">
        <v>7439</v>
      </c>
      <c r="H2104">
        <v>6000</v>
      </c>
    </row>
    <row r="2105" spans="1:8" x14ac:dyDescent="0.35">
      <c r="A2105" t="s">
        <v>427</v>
      </c>
      <c r="B2105" t="s">
        <v>240</v>
      </c>
      <c r="C2105" t="s">
        <v>277</v>
      </c>
      <c r="D2105" t="s">
        <v>8153</v>
      </c>
      <c r="E2105" t="s">
        <v>626</v>
      </c>
      <c r="F2105" t="s">
        <v>7448</v>
      </c>
      <c r="G2105" t="s">
        <v>7449</v>
      </c>
      <c r="H2105">
        <v>12000</v>
      </c>
    </row>
    <row r="2106" spans="1:8" x14ac:dyDescent="0.35">
      <c r="A2106" t="s">
        <v>427</v>
      </c>
      <c r="B2106" t="s">
        <v>240</v>
      </c>
      <c r="C2106" t="s">
        <v>281</v>
      </c>
      <c r="D2106" t="s">
        <v>8154</v>
      </c>
      <c r="E2106" t="s">
        <v>616</v>
      </c>
      <c r="F2106" t="s">
        <v>7436</v>
      </c>
      <c r="G2106" t="s">
        <v>7437</v>
      </c>
      <c r="H2106">
        <v>22781</v>
      </c>
    </row>
    <row r="2107" spans="1:8" x14ac:dyDescent="0.35">
      <c r="A2107" t="s">
        <v>427</v>
      </c>
      <c r="B2107" t="s">
        <v>240</v>
      </c>
      <c r="C2107" t="s">
        <v>281</v>
      </c>
      <c r="D2107" t="s">
        <v>8154</v>
      </c>
      <c r="E2107" t="s">
        <v>616</v>
      </c>
      <c r="F2107" t="s">
        <v>7438</v>
      </c>
      <c r="G2107" t="s">
        <v>7439</v>
      </c>
      <c r="H2107">
        <v>14000</v>
      </c>
    </row>
    <row r="2108" spans="1:8" x14ac:dyDescent="0.35">
      <c r="A2108" t="s">
        <v>427</v>
      </c>
      <c r="B2108" t="s">
        <v>240</v>
      </c>
      <c r="C2108" t="s">
        <v>285</v>
      </c>
      <c r="D2108" t="s">
        <v>8155</v>
      </c>
      <c r="E2108" t="s">
        <v>125</v>
      </c>
      <c r="F2108" t="s">
        <v>7435</v>
      </c>
      <c r="G2108" t="s">
        <v>7142</v>
      </c>
      <c r="H2108">
        <v>3500</v>
      </c>
    </row>
    <row r="2109" spans="1:8" x14ac:dyDescent="0.35">
      <c r="A2109" t="s">
        <v>427</v>
      </c>
      <c r="B2109" t="s">
        <v>240</v>
      </c>
      <c r="C2109" t="s">
        <v>285</v>
      </c>
      <c r="D2109" t="s">
        <v>8155</v>
      </c>
      <c r="E2109" t="s">
        <v>125</v>
      </c>
      <c r="F2109" t="s">
        <v>7436</v>
      </c>
      <c r="G2109" t="s">
        <v>7437</v>
      </c>
      <c r="H2109">
        <v>60350</v>
      </c>
    </row>
    <row r="2110" spans="1:8" x14ac:dyDescent="0.35">
      <c r="A2110" t="s">
        <v>427</v>
      </c>
      <c r="B2110" t="s">
        <v>240</v>
      </c>
      <c r="C2110" t="s">
        <v>323</v>
      </c>
      <c r="D2110" t="s">
        <v>8156</v>
      </c>
      <c r="E2110" t="s">
        <v>351</v>
      </c>
      <c r="F2110" t="s">
        <v>7435</v>
      </c>
      <c r="G2110" t="s">
        <v>7142</v>
      </c>
      <c r="H2110">
        <v>4786</v>
      </c>
    </row>
    <row r="2111" spans="1:8" x14ac:dyDescent="0.35">
      <c r="A2111" t="s">
        <v>427</v>
      </c>
      <c r="B2111" t="s">
        <v>240</v>
      </c>
      <c r="C2111" t="s">
        <v>323</v>
      </c>
      <c r="D2111" t="s">
        <v>8156</v>
      </c>
      <c r="E2111" t="s">
        <v>351</v>
      </c>
      <c r="F2111" t="s">
        <v>7436</v>
      </c>
      <c r="G2111" t="s">
        <v>7437</v>
      </c>
      <c r="H2111">
        <v>70000</v>
      </c>
    </row>
    <row r="2112" spans="1:8" x14ac:dyDescent="0.35">
      <c r="A2112" t="s">
        <v>427</v>
      </c>
      <c r="B2112" t="s">
        <v>240</v>
      </c>
      <c r="C2112" t="s">
        <v>323</v>
      </c>
      <c r="D2112" t="s">
        <v>8156</v>
      </c>
      <c r="E2112" t="s">
        <v>351</v>
      </c>
      <c r="F2112" t="s">
        <v>7438</v>
      </c>
      <c r="G2112" t="s">
        <v>7439</v>
      </c>
      <c r="H2112">
        <v>15000</v>
      </c>
    </row>
    <row r="2113" spans="1:8" x14ac:dyDescent="0.35">
      <c r="A2113" t="s">
        <v>429</v>
      </c>
      <c r="B2113" t="s">
        <v>240</v>
      </c>
      <c r="C2113" t="s">
        <v>241</v>
      </c>
      <c r="D2113" t="s">
        <v>8157</v>
      </c>
      <c r="E2113" t="s">
        <v>291</v>
      </c>
      <c r="F2113" t="s">
        <v>7436</v>
      </c>
      <c r="G2113" t="s">
        <v>7437</v>
      </c>
      <c r="H2113">
        <v>118870</v>
      </c>
    </row>
    <row r="2114" spans="1:8" x14ac:dyDescent="0.35">
      <c r="A2114" t="s">
        <v>429</v>
      </c>
      <c r="B2114" t="s">
        <v>240</v>
      </c>
      <c r="C2114" t="s">
        <v>241</v>
      </c>
      <c r="D2114" t="s">
        <v>8157</v>
      </c>
      <c r="E2114" t="s">
        <v>291</v>
      </c>
      <c r="F2114" t="s">
        <v>7438</v>
      </c>
      <c r="G2114" t="s">
        <v>7439</v>
      </c>
      <c r="H2114">
        <v>95000</v>
      </c>
    </row>
    <row r="2115" spans="1:8" x14ac:dyDescent="0.35">
      <c r="A2115" t="s">
        <v>429</v>
      </c>
      <c r="B2115" t="s">
        <v>240</v>
      </c>
      <c r="C2115" t="s">
        <v>241</v>
      </c>
      <c r="D2115" t="s">
        <v>8157</v>
      </c>
      <c r="E2115" t="s">
        <v>291</v>
      </c>
      <c r="F2115" t="s">
        <v>7448</v>
      </c>
      <c r="G2115" t="s">
        <v>7449</v>
      </c>
      <c r="H2115">
        <v>42000</v>
      </c>
    </row>
    <row r="2116" spans="1:8" x14ac:dyDescent="0.35">
      <c r="A2116" t="s">
        <v>429</v>
      </c>
      <c r="B2116" t="s">
        <v>240</v>
      </c>
      <c r="C2116" t="s">
        <v>245</v>
      </c>
      <c r="D2116" t="s">
        <v>8158</v>
      </c>
      <c r="E2116" t="s">
        <v>760</v>
      </c>
      <c r="F2116" t="s">
        <v>7435</v>
      </c>
      <c r="G2116" t="s">
        <v>7142</v>
      </c>
      <c r="H2116">
        <v>2000</v>
      </c>
    </row>
    <row r="2117" spans="1:8" x14ac:dyDescent="0.35">
      <c r="A2117" t="s">
        <v>429</v>
      </c>
      <c r="B2117" t="s">
        <v>240</v>
      </c>
      <c r="C2117" t="s">
        <v>245</v>
      </c>
      <c r="D2117" t="s">
        <v>8158</v>
      </c>
      <c r="E2117" t="s">
        <v>760</v>
      </c>
      <c r="F2117" t="s">
        <v>7436</v>
      </c>
      <c r="G2117" t="s">
        <v>7437</v>
      </c>
      <c r="H2117">
        <v>294500</v>
      </c>
    </row>
    <row r="2118" spans="1:8" x14ac:dyDescent="0.35">
      <c r="A2118" t="s">
        <v>429</v>
      </c>
      <c r="B2118" t="s">
        <v>240</v>
      </c>
      <c r="C2118" t="s">
        <v>245</v>
      </c>
      <c r="D2118" t="s">
        <v>8158</v>
      </c>
      <c r="E2118" t="s">
        <v>760</v>
      </c>
      <c r="F2118" t="s">
        <v>7438</v>
      </c>
      <c r="G2118" t="s">
        <v>7439</v>
      </c>
      <c r="H2118">
        <v>66000</v>
      </c>
    </row>
    <row r="2119" spans="1:8" x14ac:dyDescent="0.35">
      <c r="A2119" t="s">
        <v>429</v>
      </c>
      <c r="B2119" t="s">
        <v>240</v>
      </c>
      <c r="C2119" t="s">
        <v>245</v>
      </c>
      <c r="D2119" t="s">
        <v>8158</v>
      </c>
      <c r="E2119" t="s">
        <v>760</v>
      </c>
      <c r="F2119" t="s">
        <v>7448</v>
      </c>
      <c r="G2119" t="s">
        <v>7449</v>
      </c>
      <c r="H2119">
        <v>40000</v>
      </c>
    </row>
    <row r="2120" spans="1:8" x14ac:dyDescent="0.35">
      <c r="A2120" t="s">
        <v>429</v>
      </c>
      <c r="B2120" t="s">
        <v>240</v>
      </c>
      <c r="C2120" t="s">
        <v>245</v>
      </c>
      <c r="D2120" t="s">
        <v>8158</v>
      </c>
      <c r="E2120" t="s">
        <v>760</v>
      </c>
      <c r="F2120" t="s">
        <v>7442</v>
      </c>
      <c r="G2120" t="s">
        <v>7443</v>
      </c>
      <c r="H2120">
        <v>9500</v>
      </c>
    </row>
    <row r="2121" spans="1:8" x14ac:dyDescent="0.35">
      <c r="A2121" t="s">
        <v>429</v>
      </c>
      <c r="B2121" t="s">
        <v>240</v>
      </c>
      <c r="C2121" t="s">
        <v>249</v>
      </c>
      <c r="D2121" t="s">
        <v>8159</v>
      </c>
      <c r="E2121" t="s">
        <v>662</v>
      </c>
      <c r="F2121" t="s">
        <v>7435</v>
      </c>
      <c r="G2121" t="s">
        <v>7142</v>
      </c>
      <c r="H2121">
        <v>1000</v>
      </c>
    </row>
    <row r="2122" spans="1:8" x14ac:dyDescent="0.35">
      <c r="A2122" t="s">
        <v>429</v>
      </c>
      <c r="B2122" t="s">
        <v>240</v>
      </c>
      <c r="C2122" t="s">
        <v>249</v>
      </c>
      <c r="D2122" t="s">
        <v>8159</v>
      </c>
      <c r="E2122" t="s">
        <v>662</v>
      </c>
      <c r="F2122" t="s">
        <v>7436</v>
      </c>
      <c r="G2122" t="s">
        <v>7437</v>
      </c>
      <c r="H2122">
        <v>21347</v>
      </c>
    </row>
    <row r="2123" spans="1:8" x14ac:dyDescent="0.35">
      <c r="A2123" t="s">
        <v>429</v>
      </c>
      <c r="B2123" t="s">
        <v>240</v>
      </c>
      <c r="C2123" t="s">
        <v>249</v>
      </c>
      <c r="D2123" t="s">
        <v>8159</v>
      </c>
      <c r="E2123" t="s">
        <v>662</v>
      </c>
      <c r="F2123" t="s">
        <v>7438</v>
      </c>
      <c r="G2123" t="s">
        <v>7439</v>
      </c>
      <c r="H2123">
        <v>14590</v>
      </c>
    </row>
    <row r="2124" spans="1:8" x14ac:dyDescent="0.35">
      <c r="A2124" t="s">
        <v>429</v>
      </c>
      <c r="B2124" t="s">
        <v>240</v>
      </c>
      <c r="C2124" t="s">
        <v>253</v>
      </c>
      <c r="D2124" t="s">
        <v>8160</v>
      </c>
      <c r="E2124" t="s">
        <v>638</v>
      </c>
      <c r="F2124" t="s">
        <v>7435</v>
      </c>
      <c r="G2124" t="s">
        <v>7142</v>
      </c>
      <c r="H2124">
        <v>2000</v>
      </c>
    </row>
    <row r="2125" spans="1:8" x14ac:dyDescent="0.35">
      <c r="A2125" t="s">
        <v>429</v>
      </c>
      <c r="B2125" t="s">
        <v>240</v>
      </c>
      <c r="C2125" t="s">
        <v>253</v>
      </c>
      <c r="D2125" t="s">
        <v>8160</v>
      </c>
      <c r="E2125" t="s">
        <v>638</v>
      </c>
      <c r="F2125" t="s">
        <v>7436</v>
      </c>
      <c r="G2125" t="s">
        <v>7437</v>
      </c>
      <c r="H2125">
        <v>8000</v>
      </c>
    </row>
    <row r="2126" spans="1:8" x14ac:dyDescent="0.35">
      <c r="A2126" t="s">
        <v>429</v>
      </c>
      <c r="B2126" t="s">
        <v>240</v>
      </c>
      <c r="C2126" t="s">
        <v>253</v>
      </c>
      <c r="D2126" t="s">
        <v>8160</v>
      </c>
      <c r="E2126" t="s">
        <v>638</v>
      </c>
      <c r="F2126" t="s">
        <v>7438</v>
      </c>
      <c r="G2126" t="s">
        <v>7439</v>
      </c>
      <c r="H2126">
        <v>4000</v>
      </c>
    </row>
    <row r="2127" spans="1:8" x14ac:dyDescent="0.35">
      <c r="A2127" t="s">
        <v>429</v>
      </c>
      <c r="B2127" t="s">
        <v>240</v>
      </c>
      <c r="C2127" t="s">
        <v>257</v>
      </c>
      <c r="D2127" t="s">
        <v>8161</v>
      </c>
      <c r="E2127" t="s">
        <v>300</v>
      </c>
      <c r="F2127" t="s">
        <v>7435</v>
      </c>
      <c r="G2127" t="s">
        <v>7142</v>
      </c>
      <c r="H2127">
        <v>0</v>
      </c>
    </row>
    <row r="2128" spans="1:8" x14ac:dyDescent="0.35">
      <c r="A2128" t="s">
        <v>429</v>
      </c>
      <c r="B2128" t="s">
        <v>240</v>
      </c>
      <c r="C2128" t="s">
        <v>257</v>
      </c>
      <c r="D2128" t="s">
        <v>8161</v>
      </c>
      <c r="E2128" t="s">
        <v>300</v>
      </c>
      <c r="F2128" t="s">
        <v>7436</v>
      </c>
      <c r="G2128" t="s">
        <v>7437</v>
      </c>
      <c r="H2128">
        <v>159500</v>
      </c>
    </row>
    <row r="2129" spans="1:8" x14ac:dyDescent="0.35">
      <c r="A2129" t="s">
        <v>429</v>
      </c>
      <c r="B2129" t="s">
        <v>240</v>
      </c>
      <c r="C2129" t="s">
        <v>257</v>
      </c>
      <c r="D2129" t="s">
        <v>8161</v>
      </c>
      <c r="E2129" t="s">
        <v>300</v>
      </c>
      <c r="F2129" t="s">
        <v>7438</v>
      </c>
      <c r="G2129" t="s">
        <v>7439</v>
      </c>
      <c r="H2129">
        <v>3092</v>
      </c>
    </row>
    <row r="2130" spans="1:8" x14ac:dyDescent="0.35">
      <c r="A2130" t="s">
        <v>429</v>
      </c>
      <c r="B2130" t="s">
        <v>240</v>
      </c>
      <c r="C2130" t="s">
        <v>257</v>
      </c>
      <c r="D2130" t="s">
        <v>8161</v>
      </c>
      <c r="E2130" t="s">
        <v>300</v>
      </c>
      <c r="F2130" t="s">
        <v>7448</v>
      </c>
      <c r="G2130" t="s">
        <v>7449</v>
      </c>
      <c r="H2130">
        <v>20000</v>
      </c>
    </row>
    <row r="2131" spans="1:8" x14ac:dyDescent="0.35">
      <c r="A2131" t="s">
        <v>429</v>
      </c>
      <c r="B2131" t="s">
        <v>240</v>
      </c>
      <c r="C2131" t="s">
        <v>257</v>
      </c>
      <c r="D2131" t="s">
        <v>8161</v>
      </c>
      <c r="E2131" t="s">
        <v>300</v>
      </c>
      <c r="F2131" t="s">
        <v>7442</v>
      </c>
      <c r="G2131" t="s">
        <v>7443</v>
      </c>
      <c r="H2131">
        <v>2800</v>
      </c>
    </row>
    <row r="2132" spans="1:8" x14ac:dyDescent="0.35">
      <c r="A2132" t="s">
        <v>429</v>
      </c>
      <c r="B2132" t="s">
        <v>240</v>
      </c>
      <c r="C2132" t="s">
        <v>261</v>
      </c>
      <c r="D2132" t="s">
        <v>8162</v>
      </c>
      <c r="E2132" t="s">
        <v>480</v>
      </c>
      <c r="F2132" t="s">
        <v>7435</v>
      </c>
      <c r="G2132" t="s">
        <v>7142</v>
      </c>
      <c r="H2132">
        <v>1918</v>
      </c>
    </row>
    <row r="2133" spans="1:8" x14ac:dyDescent="0.35">
      <c r="A2133" t="s">
        <v>429</v>
      </c>
      <c r="B2133" t="s">
        <v>240</v>
      </c>
      <c r="C2133" t="s">
        <v>261</v>
      </c>
      <c r="D2133" t="s">
        <v>8162</v>
      </c>
      <c r="E2133" t="s">
        <v>480</v>
      </c>
      <c r="F2133" t="s">
        <v>7436</v>
      </c>
      <c r="G2133" t="s">
        <v>7437</v>
      </c>
      <c r="H2133">
        <v>16505</v>
      </c>
    </row>
    <row r="2134" spans="1:8" x14ac:dyDescent="0.35">
      <c r="A2134" t="s">
        <v>429</v>
      </c>
      <c r="B2134" t="s">
        <v>240</v>
      </c>
      <c r="C2134" t="s">
        <v>261</v>
      </c>
      <c r="D2134" t="s">
        <v>8162</v>
      </c>
      <c r="E2134" t="s">
        <v>480</v>
      </c>
      <c r="F2134" t="s">
        <v>7442</v>
      </c>
      <c r="G2134" t="s">
        <v>7443</v>
      </c>
      <c r="H2134">
        <v>3800</v>
      </c>
    </row>
    <row r="2135" spans="1:8" x14ac:dyDescent="0.35">
      <c r="A2135" t="s">
        <v>429</v>
      </c>
      <c r="B2135" t="s">
        <v>240</v>
      </c>
      <c r="C2135" t="s">
        <v>261</v>
      </c>
      <c r="D2135" t="s">
        <v>8162</v>
      </c>
      <c r="E2135" t="s">
        <v>480</v>
      </c>
      <c r="F2135" t="s">
        <v>7445</v>
      </c>
      <c r="G2135" t="s">
        <v>7446</v>
      </c>
      <c r="H2135">
        <v>1500</v>
      </c>
    </row>
    <row r="2136" spans="1:8" x14ac:dyDescent="0.35">
      <c r="A2136" t="s">
        <v>429</v>
      </c>
      <c r="B2136" t="s">
        <v>240</v>
      </c>
      <c r="C2136" t="s">
        <v>265</v>
      </c>
      <c r="D2136" t="s">
        <v>8163</v>
      </c>
      <c r="E2136" t="s">
        <v>664</v>
      </c>
      <c r="F2136" t="s">
        <v>7436</v>
      </c>
      <c r="G2136" t="s">
        <v>7437</v>
      </c>
      <c r="H2136">
        <v>79855</v>
      </c>
    </row>
    <row r="2137" spans="1:8" x14ac:dyDescent="0.35">
      <c r="A2137" t="s">
        <v>429</v>
      </c>
      <c r="B2137" t="s">
        <v>240</v>
      </c>
      <c r="C2137" t="s">
        <v>269</v>
      </c>
      <c r="D2137" t="s">
        <v>8164</v>
      </c>
      <c r="E2137" t="s">
        <v>761</v>
      </c>
      <c r="F2137" t="s">
        <v>7435</v>
      </c>
      <c r="G2137" t="s">
        <v>7142</v>
      </c>
      <c r="H2137">
        <v>2500</v>
      </c>
    </row>
    <row r="2138" spans="1:8" x14ac:dyDescent="0.35">
      <c r="A2138" t="s">
        <v>429</v>
      </c>
      <c r="B2138" t="s">
        <v>240</v>
      </c>
      <c r="C2138" t="s">
        <v>269</v>
      </c>
      <c r="D2138" t="s">
        <v>8164</v>
      </c>
      <c r="E2138" t="s">
        <v>761</v>
      </c>
      <c r="F2138" t="s">
        <v>7436</v>
      </c>
      <c r="G2138" t="s">
        <v>7437</v>
      </c>
      <c r="H2138">
        <v>37860</v>
      </c>
    </row>
    <row r="2139" spans="1:8" x14ac:dyDescent="0.35">
      <c r="A2139" t="s">
        <v>429</v>
      </c>
      <c r="B2139" t="s">
        <v>240</v>
      </c>
      <c r="C2139" t="s">
        <v>269</v>
      </c>
      <c r="D2139" t="s">
        <v>8164</v>
      </c>
      <c r="E2139" t="s">
        <v>761</v>
      </c>
      <c r="F2139" t="s">
        <v>7438</v>
      </c>
      <c r="G2139" t="s">
        <v>7439</v>
      </c>
      <c r="H2139">
        <v>37500</v>
      </c>
    </row>
    <row r="2140" spans="1:8" x14ac:dyDescent="0.35">
      <c r="A2140" t="s">
        <v>429</v>
      </c>
      <c r="B2140" t="s">
        <v>240</v>
      </c>
      <c r="C2140" t="s">
        <v>273</v>
      </c>
      <c r="D2140" t="s">
        <v>8165</v>
      </c>
      <c r="E2140" t="s">
        <v>762</v>
      </c>
      <c r="F2140" t="s">
        <v>7435</v>
      </c>
      <c r="G2140" t="s">
        <v>7142</v>
      </c>
      <c r="H2140">
        <v>9433</v>
      </c>
    </row>
    <row r="2141" spans="1:8" x14ac:dyDescent="0.35">
      <c r="A2141" t="s">
        <v>429</v>
      </c>
      <c r="B2141" t="s">
        <v>240</v>
      </c>
      <c r="C2141" t="s">
        <v>273</v>
      </c>
      <c r="D2141" t="s">
        <v>8165</v>
      </c>
      <c r="E2141" t="s">
        <v>762</v>
      </c>
      <c r="F2141" t="s">
        <v>7436</v>
      </c>
      <c r="G2141" t="s">
        <v>7437</v>
      </c>
      <c r="H2141">
        <v>59895</v>
      </c>
    </row>
    <row r="2142" spans="1:8" x14ac:dyDescent="0.35">
      <c r="A2142" t="s">
        <v>429</v>
      </c>
      <c r="B2142" t="s">
        <v>240</v>
      </c>
      <c r="C2142" t="s">
        <v>273</v>
      </c>
      <c r="D2142" t="s">
        <v>8165</v>
      </c>
      <c r="E2142" t="s">
        <v>762</v>
      </c>
      <c r="F2142" t="s">
        <v>7438</v>
      </c>
      <c r="G2142" t="s">
        <v>7439</v>
      </c>
      <c r="H2142">
        <v>39200</v>
      </c>
    </row>
    <row r="2143" spans="1:8" x14ac:dyDescent="0.35">
      <c r="A2143" t="s">
        <v>429</v>
      </c>
      <c r="B2143" t="s">
        <v>240</v>
      </c>
      <c r="C2143" t="s">
        <v>273</v>
      </c>
      <c r="D2143" t="s">
        <v>8165</v>
      </c>
      <c r="E2143" t="s">
        <v>762</v>
      </c>
      <c r="F2143" t="s">
        <v>7448</v>
      </c>
      <c r="G2143" t="s">
        <v>7449</v>
      </c>
      <c r="H2143">
        <v>0</v>
      </c>
    </row>
    <row r="2144" spans="1:8" x14ac:dyDescent="0.35">
      <c r="A2144" t="s">
        <v>429</v>
      </c>
      <c r="B2144" t="s">
        <v>240</v>
      </c>
      <c r="C2144" t="s">
        <v>277</v>
      </c>
      <c r="D2144" t="s">
        <v>8166</v>
      </c>
      <c r="E2144" t="s">
        <v>442</v>
      </c>
      <c r="F2144" t="s">
        <v>7435</v>
      </c>
      <c r="G2144" t="s">
        <v>7142</v>
      </c>
      <c r="H2144">
        <v>6357</v>
      </c>
    </row>
    <row r="2145" spans="1:8" x14ac:dyDescent="0.35">
      <c r="A2145" t="s">
        <v>429</v>
      </c>
      <c r="B2145" t="s">
        <v>240</v>
      </c>
      <c r="C2145" t="s">
        <v>277</v>
      </c>
      <c r="D2145" t="s">
        <v>8166</v>
      </c>
      <c r="E2145" t="s">
        <v>442</v>
      </c>
      <c r="F2145" t="s">
        <v>7436</v>
      </c>
      <c r="G2145" t="s">
        <v>7437</v>
      </c>
      <c r="H2145">
        <v>61010</v>
      </c>
    </row>
    <row r="2146" spans="1:8" x14ac:dyDescent="0.35">
      <c r="A2146" t="s">
        <v>429</v>
      </c>
      <c r="B2146" t="s">
        <v>240</v>
      </c>
      <c r="C2146" t="s">
        <v>277</v>
      </c>
      <c r="D2146" t="s">
        <v>8166</v>
      </c>
      <c r="E2146" t="s">
        <v>442</v>
      </c>
      <c r="F2146" t="s">
        <v>7438</v>
      </c>
      <c r="G2146" t="s">
        <v>7439</v>
      </c>
      <c r="H2146">
        <v>20082</v>
      </c>
    </row>
    <row r="2147" spans="1:8" x14ac:dyDescent="0.35">
      <c r="A2147" t="s">
        <v>429</v>
      </c>
      <c r="B2147" t="s">
        <v>240</v>
      </c>
      <c r="C2147" t="s">
        <v>281</v>
      </c>
      <c r="D2147" t="s">
        <v>8167</v>
      </c>
      <c r="E2147" t="s">
        <v>278</v>
      </c>
      <c r="F2147" t="s">
        <v>7435</v>
      </c>
      <c r="G2147" t="s">
        <v>7142</v>
      </c>
      <c r="H2147">
        <v>12795</v>
      </c>
    </row>
    <row r="2148" spans="1:8" x14ac:dyDescent="0.35">
      <c r="A2148" t="s">
        <v>429</v>
      </c>
      <c r="B2148" t="s">
        <v>240</v>
      </c>
      <c r="C2148" t="s">
        <v>281</v>
      </c>
      <c r="D2148" t="s">
        <v>8167</v>
      </c>
      <c r="E2148" t="s">
        <v>278</v>
      </c>
      <c r="F2148" t="s">
        <v>7436</v>
      </c>
      <c r="G2148" t="s">
        <v>7437</v>
      </c>
      <c r="H2148">
        <v>154280</v>
      </c>
    </row>
    <row r="2149" spans="1:8" x14ac:dyDescent="0.35">
      <c r="A2149" t="s">
        <v>429</v>
      </c>
      <c r="B2149" t="s">
        <v>240</v>
      </c>
      <c r="C2149" t="s">
        <v>281</v>
      </c>
      <c r="D2149" t="s">
        <v>8167</v>
      </c>
      <c r="E2149" t="s">
        <v>278</v>
      </c>
      <c r="F2149" t="s">
        <v>7438</v>
      </c>
      <c r="G2149" t="s">
        <v>7439</v>
      </c>
      <c r="H2149">
        <v>90000</v>
      </c>
    </row>
    <row r="2150" spans="1:8" x14ac:dyDescent="0.35">
      <c r="A2150" t="s">
        <v>429</v>
      </c>
      <c r="B2150" t="s">
        <v>240</v>
      </c>
      <c r="C2150" t="s">
        <v>281</v>
      </c>
      <c r="D2150" t="s">
        <v>8167</v>
      </c>
      <c r="E2150" t="s">
        <v>278</v>
      </c>
      <c r="F2150" t="s">
        <v>7448</v>
      </c>
      <c r="G2150" t="s">
        <v>7449</v>
      </c>
      <c r="H2150">
        <v>164500</v>
      </c>
    </row>
    <row r="2151" spans="1:8" x14ac:dyDescent="0.35">
      <c r="A2151" t="s">
        <v>429</v>
      </c>
      <c r="B2151" t="s">
        <v>240</v>
      </c>
      <c r="C2151" t="s">
        <v>285</v>
      </c>
      <c r="D2151" t="s">
        <v>8168</v>
      </c>
      <c r="E2151" t="s">
        <v>282</v>
      </c>
      <c r="F2151" t="s">
        <v>7435</v>
      </c>
      <c r="G2151" t="s">
        <v>7142</v>
      </c>
      <c r="H2151">
        <v>1500</v>
      </c>
    </row>
    <row r="2152" spans="1:8" x14ac:dyDescent="0.35">
      <c r="A2152" t="s">
        <v>429</v>
      </c>
      <c r="B2152" t="s">
        <v>240</v>
      </c>
      <c r="C2152" t="s">
        <v>285</v>
      </c>
      <c r="D2152" t="s">
        <v>8168</v>
      </c>
      <c r="E2152" t="s">
        <v>282</v>
      </c>
      <c r="F2152" t="s">
        <v>7436</v>
      </c>
      <c r="G2152" t="s">
        <v>7437</v>
      </c>
      <c r="H2152">
        <v>55230</v>
      </c>
    </row>
    <row r="2153" spans="1:8" x14ac:dyDescent="0.35">
      <c r="A2153" t="s">
        <v>429</v>
      </c>
      <c r="B2153" t="s">
        <v>240</v>
      </c>
      <c r="C2153" t="s">
        <v>285</v>
      </c>
      <c r="D2153" t="s">
        <v>8168</v>
      </c>
      <c r="E2153" t="s">
        <v>282</v>
      </c>
      <c r="F2153" t="s">
        <v>7438</v>
      </c>
      <c r="G2153" t="s">
        <v>7439</v>
      </c>
      <c r="H2153">
        <v>25000</v>
      </c>
    </row>
    <row r="2154" spans="1:8" x14ac:dyDescent="0.35">
      <c r="A2154" t="s">
        <v>429</v>
      </c>
      <c r="B2154" t="s">
        <v>240</v>
      </c>
      <c r="C2154" t="s">
        <v>323</v>
      </c>
      <c r="D2154" t="s">
        <v>8169</v>
      </c>
      <c r="E2154" t="s">
        <v>125</v>
      </c>
      <c r="F2154" t="s">
        <v>7435</v>
      </c>
      <c r="G2154" t="s">
        <v>7142</v>
      </c>
      <c r="H2154">
        <v>3377</v>
      </c>
    </row>
    <row r="2155" spans="1:8" x14ac:dyDescent="0.35">
      <c r="A2155" t="s">
        <v>429</v>
      </c>
      <c r="B2155" t="s">
        <v>240</v>
      </c>
      <c r="C2155" t="s">
        <v>323</v>
      </c>
      <c r="D2155" t="s">
        <v>8169</v>
      </c>
      <c r="E2155" t="s">
        <v>125</v>
      </c>
      <c r="F2155" t="s">
        <v>7436</v>
      </c>
      <c r="G2155" t="s">
        <v>7437</v>
      </c>
      <c r="H2155">
        <v>90626</v>
      </c>
    </row>
    <row r="2156" spans="1:8" x14ac:dyDescent="0.35">
      <c r="A2156" t="s">
        <v>429</v>
      </c>
      <c r="B2156" t="s">
        <v>240</v>
      </c>
      <c r="C2156" t="s">
        <v>323</v>
      </c>
      <c r="D2156" t="s">
        <v>8169</v>
      </c>
      <c r="E2156" t="s">
        <v>125</v>
      </c>
      <c r="F2156" t="s">
        <v>7438</v>
      </c>
      <c r="G2156" t="s">
        <v>7439</v>
      </c>
      <c r="H2156">
        <v>10000</v>
      </c>
    </row>
    <row r="2157" spans="1:8" x14ac:dyDescent="0.35">
      <c r="A2157" t="s">
        <v>429</v>
      </c>
      <c r="B2157" t="s">
        <v>240</v>
      </c>
      <c r="C2157" t="s">
        <v>323</v>
      </c>
      <c r="D2157" t="s">
        <v>8169</v>
      </c>
      <c r="E2157" t="s">
        <v>125</v>
      </c>
      <c r="F2157" t="s">
        <v>7448</v>
      </c>
      <c r="G2157" t="s">
        <v>7449</v>
      </c>
      <c r="H2157">
        <v>15000</v>
      </c>
    </row>
    <row r="2158" spans="1:8" x14ac:dyDescent="0.35">
      <c r="A2158" t="s">
        <v>432</v>
      </c>
      <c r="B2158" t="s">
        <v>240</v>
      </c>
      <c r="C2158" t="s">
        <v>241</v>
      </c>
      <c r="D2158" t="s">
        <v>8170</v>
      </c>
      <c r="E2158" t="s">
        <v>722</v>
      </c>
      <c r="F2158" t="s">
        <v>7436</v>
      </c>
      <c r="G2158" t="s">
        <v>7437</v>
      </c>
      <c r="H2158">
        <v>15130</v>
      </c>
    </row>
    <row r="2159" spans="1:8" x14ac:dyDescent="0.35">
      <c r="A2159" t="s">
        <v>432</v>
      </c>
      <c r="B2159" t="s">
        <v>240</v>
      </c>
      <c r="C2159" t="s">
        <v>245</v>
      </c>
      <c r="D2159" t="s">
        <v>8171</v>
      </c>
      <c r="E2159" t="s">
        <v>678</v>
      </c>
      <c r="F2159" t="s">
        <v>7435</v>
      </c>
      <c r="G2159" t="s">
        <v>7142</v>
      </c>
      <c r="H2159">
        <v>400</v>
      </c>
    </row>
    <row r="2160" spans="1:8" x14ac:dyDescent="0.35">
      <c r="A2160" t="s">
        <v>432</v>
      </c>
      <c r="B2160" t="s">
        <v>240</v>
      </c>
      <c r="C2160" t="s">
        <v>245</v>
      </c>
      <c r="D2160" t="s">
        <v>8171</v>
      </c>
      <c r="E2160" t="s">
        <v>678</v>
      </c>
      <c r="F2160" t="s">
        <v>7436</v>
      </c>
      <c r="G2160" t="s">
        <v>7437</v>
      </c>
      <c r="H2160">
        <v>22000</v>
      </c>
    </row>
    <row r="2161" spans="1:8" x14ac:dyDescent="0.35">
      <c r="A2161" t="s">
        <v>432</v>
      </c>
      <c r="B2161" t="s">
        <v>240</v>
      </c>
      <c r="C2161" t="s">
        <v>249</v>
      </c>
      <c r="D2161" t="s">
        <v>8172</v>
      </c>
      <c r="E2161" t="s">
        <v>763</v>
      </c>
      <c r="F2161" t="s">
        <v>7436</v>
      </c>
      <c r="G2161" t="s">
        <v>7437</v>
      </c>
      <c r="H2161">
        <v>9708</v>
      </c>
    </row>
    <row r="2162" spans="1:8" x14ac:dyDescent="0.35">
      <c r="A2162" t="s">
        <v>432</v>
      </c>
      <c r="B2162" t="s">
        <v>240</v>
      </c>
      <c r="C2162" t="s">
        <v>249</v>
      </c>
      <c r="D2162" t="s">
        <v>8172</v>
      </c>
      <c r="E2162" t="s">
        <v>763</v>
      </c>
      <c r="F2162" t="s">
        <v>7438</v>
      </c>
      <c r="G2162" t="s">
        <v>7439</v>
      </c>
      <c r="H2162">
        <v>7000</v>
      </c>
    </row>
    <row r="2163" spans="1:8" x14ac:dyDescent="0.35">
      <c r="A2163" t="s">
        <v>432</v>
      </c>
      <c r="B2163" t="s">
        <v>240</v>
      </c>
      <c r="C2163" t="s">
        <v>253</v>
      </c>
      <c r="D2163" t="s">
        <v>8173</v>
      </c>
      <c r="E2163" t="s">
        <v>764</v>
      </c>
      <c r="F2163" t="s">
        <v>7436</v>
      </c>
      <c r="G2163" t="s">
        <v>7437</v>
      </c>
      <c r="H2163">
        <v>12006</v>
      </c>
    </row>
    <row r="2164" spans="1:8" x14ac:dyDescent="0.35">
      <c r="A2164" t="s">
        <v>432</v>
      </c>
      <c r="B2164" t="s">
        <v>240</v>
      </c>
      <c r="C2164" t="s">
        <v>257</v>
      </c>
      <c r="D2164" t="s">
        <v>8174</v>
      </c>
      <c r="E2164" t="s">
        <v>765</v>
      </c>
      <c r="F2164" t="s">
        <v>7436</v>
      </c>
      <c r="G2164" t="s">
        <v>7437</v>
      </c>
      <c r="H2164">
        <v>15500</v>
      </c>
    </row>
    <row r="2165" spans="1:8" x14ac:dyDescent="0.35">
      <c r="A2165" t="s">
        <v>432</v>
      </c>
      <c r="B2165" t="s">
        <v>240</v>
      </c>
      <c r="C2165" t="s">
        <v>257</v>
      </c>
      <c r="D2165" t="s">
        <v>8174</v>
      </c>
      <c r="E2165" t="s">
        <v>765</v>
      </c>
      <c r="F2165" t="s">
        <v>7438</v>
      </c>
      <c r="G2165" t="s">
        <v>7439</v>
      </c>
      <c r="H2165">
        <v>6000</v>
      </c>
    </row>
    <row r="2166" spans="1:8" x14ac:dyDescent="0.35">
      <c r="A2166" t="s">
        <v>432</v>
      </c>
      <c r="B2166" t="s">
        <v>240</v>
      </c>
      <c r="C2166" t="s">
        <v>261</v>
      </c>
      <c r="D2166" t="s">
        <v>8175</v>
      </c>
      <c r="E2166" t="s">
        <v>561</v>
      </c>
      <c r="F2166" t="s">
        <v>7435</v>
      </c>
      <c r="G2166" t="s">
        <v>7142</v>
      </c>
      <c r="H2166">
        <v>2100</v>
      </c>
    </row>
    <row r="2167" spans="1:8" x14ac:dyDescent="0.35">
      <c r="A2167" t="s">
        <v>432</v>
      </c>
      <c r="B2167" t="s">
        <v>240</v>
      </c>
      <c r="C2167" t="s">
        <v>261</v>
      </c>
      <c r="D2167" t="s">
        <v>8175</v>
      </c>
      <c r="E2167" t="s">
        <v>561</v>
      </c>
      <c r="F2167" t="s">
        <v>7436</v>
      </c>
      <c r="G2167" t="s">
        <v>7437</v>
      </c>
      <c r="H2167">
        <v>47750</v>
      </c>
    </row>
    <row r="2168" spans="1:8" x14ac:dyDescent="0.35">
      <c r="A2168" t="s">
        <v>432</v>
      </c>
      <c r="B2168" t="s">
        <v>240</v>
      </c>
      <c r="C2168" t="s">
        <v>261</v>
      </c>
      <c r="D2168" t="s">
        <v>8175</v>
      </c>
      <c r="E2168" t="s">
        <v>561</v>
      </c>
      <c r="F2168" t="s">
        <v>7438</v>
      </c>
      <c r="G2168" t="s">
        <v>7439</v>
      </c>
      <c r="H2168">
        <v>47800</v>
      </c>
    </row>
    <row r="2169" spans="1:8" x14ac:dyDescent="0.35">
      <c r="A2169" t="s">
        <v>432</v>
      </c>
      <c r="B2169" t="s">
        <v>240</v>
      </c>
      <c r="C2169" t="s">
        <v>265</v>
      </c>
      <c r="D2169" t="s">
        <v>8176</v>
      </c>
      <c r="E2169" t="s">
        <v>278</v>
      </c>
      <c r="F2169" t="s">
        <v>7436</v>
      </c>
      <c r="G2169" t="s">
        <v>7437</v>
      </c>
      <c r="H2169">
        <v>26495</v>
      </c>
    </row>
    <row r="2170" spans="1:8" x14ac:dyDescent="0.35">
      <c r="A2170" t="s">
        <v>432</v>
      </c>
      <c r="B2170" t="s">
        <v>240</v>
      </c>
      <c r="C2170" t="s">
        <v>265</v>
      </c>
      <c r="D2170" t="s">
        <v>8176</v>
      </c>
      <c r="E2170" t="s">
        <v>278</v>
      </c>
      <c r="F2170" t="s">
        <v>7438</v>
      </c>
      <c r="G2170" t="s">
        <v>7439</v>
      </c>
      <c r="H2170">
        <v>10000</v>
      </c>
    </row>
    <row r="2171" spans="1:8" x14ac:dyDescent="0.35">
      <c r="A2171" t="s">
        <v>434</v>
      </c>
      <c r="B2171" t="s">
        <v>240</v>
      </c>
      <c r="C2171" t="s">
        <v>241</v>
      </c>
      <c r="D2171" t="s">
        <v>8177</v>
      </c>
      <c r="E2171" t="s">
        <v>354</v>
      </c>
      <c r="F2171" t="s">
        <v>7436</v>
      </c>
      <c r="G2171" t="s">
        <v>7437</v>
      </c>
      <c r="H2171">
        <v>30000</v>
      </c>
    </row>
    <row r="2172" spans="1:8" x14ac:dyDescent="0.35">
      <c r="A2172" t="s">
        <v>434</v>
      </c>
      <c r="B2172" t="s">
        <v>240</v>
      </c>
      <c r="C2172" t="s">
        <v>245</v>
      </c>
      <c r="D2172" t="s">
        <v>8178</v>
      </c>
      <c r="E2172" t="s">
        <v>254</v>
      </c>
      <c r="F2172" t="s">
        <v>7436</v>
      </c>
      <c r="G2172" t="s">
        <v>7437</v>
      </c>
      <c r="H2172">
        <v>37500</v>
      </c>
    </row>
    <row r="2173" spans="1:8" x14ac:dyDescent="0.35">
      <c r="A2173" t="s">
        <v>434</v>
      </c>
      <c r="B2173" t="s">
        <v>240</v>
      </c>
      <c r="C2173" t="s">
        <v>249</v>
      </c>
      <c r="D2173" t="s">
        <v>8179</v>
      </c>
      <c r="E2173" t="s">
        <v>766</v>
      </c>
      <c r="F2173" t="s">
        <v>7436</v>
      </c>
      <c r="G2173" t="s">
        <v>7437</v>
      </c>
      <c r="H2173">
        <v>31125</v>
      </c>
    </row>
    <row r="2174" spans="1:8" x14ac:dyDescent="0.35">
      <c r="A2174" t="s">
        <v>434</v>
      </c>
      <c r="B2174" t="s">
        <v>240</v>
      </c>
      <c r="C2174" t="s">
        <v>249</v>
      </c>
      <c r="D2174" t="s">
        <v>8179</v>
      </c>
      <c r="E2174" t="s">
        <v>766</v>
      </c>
      <c r="F2174" t="s">
        <v>7438</v>
      </c>
      <c r="G2174" t="s">
        <v>7439</v>
      </c>
      <c r="H2174">
        <v>24000</v>
      </c>
    </row>
    <row r="2175" spans="1:8" x14ac:dyDescent="0.35">
      <c r="A2175" t="s">
        <v>434</v>
      </c>
      <c r="B2175" t="s">
        <v>240</v>
      </c>
      <c r="C2175" t="s">
        <v>253</v>
      </c>
      <c r="D2175" t="s">
        <v>8180</v>
      </c>
      <c r="E2175" t="s">
        <v>546</v>
      </c>
      <c r="F2175" t="s">
        <v>7435</v>
      </c>
      <c r="G2175" t="s">
        <v>7142</v>
      </c>
      <c r="H2175">
        <v>0</v>
      </c>
    </row>
    <row r="2176" spans="1:8" x14ac:dyDescent="0.35">
      <c r="A2176" t="s">
        <v>434</v>
      </c>
      <c r="B2176" t="s">
        <v>240</v>
      </c>
      <c r="C2176" t="s">
        <v>253</v>
      </c>
      <c r="D2176" t="s">
        <v>8180</v>
      </c>
      <c r="E2176" t="s">
        <v>546</v>
      </c>
      <c r="F2176" t="s">
        <v>7436</v>
      </c>
      <c r="G2176" t="s">
        <v>7437</v>
      </c>
      <c r="H2176">
        <v>17770</v>
      </c>
    </row>
    <row r="2177" spans="1:8" x14ac:dyDescent="0.35">
      <c r="A2177" t="s">
        <v>434</v>
      </c>
      <c r="B2177" t="s">
        <v>240</v>
      </c>
      <c r="C2177" t="s">
        <v>253</v>
      </c>
      <c r="D2177" t="s">
        <v>8180</v>
      </c>
      <c r="E2177" t="s">
        <v>546</v>
      </c>
      <c r="F2177" t="s">
        <v>7438</v>
      </c>
      <c r="G2177" t="s">
        <v>7439</v>
      </c>
      <c r="H2177">
        <v>3000</v>
      </c>
    </row>
    <row r="2178" spans="1:8" x14ac:dyDescent="0.35">
      <c r="A2178" t="s">
        <v>434</v>
      </c>
      <c r="B2178" t="s">
        <v>240</v>
      </c>
      <c r="C2178" t="s">
        <v>257</v>
      </c>
      <c r="D2178" t="s">
        <v>8181</v>
      </c>
      <c r="E2178" t="s">
        <v>311</v>
      </c>
      <c r="F2178" t="s">
        <v>7436</v>
      </c>
      <c r="G2178" t="s">
        <v>7437</v>
      </c>
      <c r="H2178">
        <v>32325</v>
      </c>
    </row>
    <row r="2179" spans="1:8" x14ac:dyDescent="0.35">
      <c r="A2179" t="s">
        <v>434</v>
      </c>
      <c r="B2179" t="s">
        <v>240</v>
      </c>
      <c r="C2179" t="s">
        <v>261</v>
      </c>
      <c r="D2179" t="s">
        <v>8182</v>
      </c>
      <c r="E2179" t="s">
        <v>314</v>
      </c>
      <c r="F2179" t="s">
        <v>7436</v>
      </c>
      <c r="G2179" t="s">
        <v>7437</v>
      </c>
      <c r="H2179">
        <v>16010</v>
      </c>
    </row>
    <row r="2180" spans="1:8" x14ac:dyDescent="0.35">
      <c r="A2180" t="s">
        <v>434</v>
      </c>
      <c r="B2180" t="s">
        <v>240</v>
      </c>
      <c r="C2180" t="s">
        <v>265</v>
      </c>
      <c r="D2180" t="s">
        <v>8183</v>
      </c>
      <c r="E2180" t="s">
        <v>262</v>
      </c>
      <c r="F2180" t="s">
        <v>7436</v>
      </c>
      <c r="G2180" t="s">
        <v>7437</v>
      </c>
      <c r="H2180">
        <v>21754</v>
      </c>
    </row>
    <row r="2181" spans="1:8" x14ac:dyDescent="0.35">
      <c r="A2181" t="s">
        <v>434</v>
      </c>
      <c r="B2181" t="s">
        <v>240</v>
      </c>
      <c r="C2181" t="s">
        <v>265</v>
      </c>
      <c r="D2181" t="s">
        <v>8183</v>
      </c>
      <c r="E2181" t="s">
        <v>262</v>
      </c>
      <c r="F2181" t="s">
        <v>7438</v>
      </c>
      <c r="G2181" t="s">
        <v>7439</v>
      </c>
      <c r="H2181">
        <v>20000</v>
      </c>
    </row>
    <row r="2182" spans="1:8" x14ac:dyDescent="0.35">
      <c r="A2182" t="s">
        <v>434</v>
      </c>
      <c r="B2182" t="s">
        <v>240</v>
      </c>
      <c r="C2182" t="s">
        <v>265</v>
      </c>
      <c r="D2182" t="s">
        <v>8183</v>
      </c>
      <c r="E2182" t="s">
        <v>262</v>
      </c>
      <c r="F2182" t="s">
        <v>7442</v>
      </c>
      <c r="G2182" t="s">
        <v>7443</v>
      </c>
      <c r="H2182">
        <v>5000</v>
      </c>
    </row>
    <row r="2183" spans="1:8" x14ac:dyDescent="0.35">
      <c r="A2183" t="s">
        <v>434</v>
      </c>
      <c r="B2183" t="s">
        <v>240</v>
      </c>
      <c r="C2183" t="s">
        <v>269</v>
      </c>
      <c r="D2183" t="s">
        <v>8184</v>
      </c>
      <c r="E2183" t="s">
        <v>533</v>
      </c>
      <c r="F2183" t="s">
        <v>7435</v>
      </c>
      <c r="G2183" t="s">
        <v>7142</v>
      </c>
      <c r="H2183">
        <v>5000</v>
      </c>
    </row>
    <row r="2184" spans="1:8" x14ac:dyDescent="0.35">
      <c r="A2184" t="s">
        <v>434</v>
      </c>
      <c r="B2184" t="s">
        <v>240</v>
      </c>
      <c r="C2184" t="s">
        <v>269</v>
      </c>
      <c r="D2184" t="s">
        <v>8184</v>
      </c>
      <c r="E2184" t="s">
        <v>533</v>
      </c>
      <c r="F2184" t="s">
        <v>7436</v>
      </c>
      <c r="G2184" t="s">
        <v>7437</v>
      </c>
      <c r="H2184">
        <v>21000</v>
      </c>
    </row>
    <row r="2185" spans="1:8" x14ac:dyDescent="0.35">
      <c r="A2185" t="s">
        <v>434</v>
      </c>
      <c r="B2185" t="s">
        <v>240</v>
      </c>
      <c r="C2185" t="s">
        <v>269</v>
      </c>
      <c r="D2185" t="s">
        <v>8184</v>
      </c>
      <c r="E2185" t="s">
        <v>533</v>
      </c>
      <c r="F2185" t="s">
        <v>7442</v>
      </c>
      <c r="G2185" t="s">
        <v>7443</v>
      </c>
      <c r="H2185">
        <v>5250</v>
      </c>
    </row>
    <row r="2186" spans="1:8" x14ac:dyDescent="0.35">
      <c r="A2186" t="s">
        <v>434</v>
      </c>
      <c r="B2186" t="s">
        <v>240</v>
      </c>
      <c r="C2186" t="s">
        <v>273</v>
      </c>
      <c r="D2186" t="s">
        <v>8185</v>
      </c>
      <c r="E2186" t="s">
        <v>125</v>
      </c>
      <c r="F2186" t="s">
        <v>7436</v>
      </c>
      <c r="G2186" t="s">
        <v>7437</v>
      </c>
      <c r="H2186">
        <v>120547</v>
      </c>
    </row>
    <row r="2187" spans="1:8" x14ac:dyDescent="0.35">
      <c r="A2187" t="s">
        <v>436</v>
      </c>
      <c r="B2187" t="s">
        <v>240</v>
      </c>
      <c r="C2187" t="s">
        <v>241</v>
      </c>
      <c r="D2187" t="s">
        <v>8186</v>
      </c>
      <c r="E2187" t="s">
        <v>500</v>
      </c>
      <c r="F2187" t="s">
        <v>7435</v>
      </c>
      <c r="G2187" t="s">
        <v>7142</v>
      </c>
      <c r="H2187">
        <v>98259</v>
      </c>
    </row>
    <row r="2188" spans="1:8" x14ac:dyDescent="0.35">
      <c r="A2188" t="s">
        <v>436</v>
      </c>
      <c r="B2188" t="s">
        <v>240</v>
      </c>
      <c r="C2188" t="s">
        <v>241</v>
      </c>
      <c r="D2188" t="s">
        <v>8186</v>
      </c>
      <c r="E2188" t="s">
        <v>500</v>
      </c>
      <c r="F2188" t="s">
        <v>7436</v>
      </c>
      <c r="G2188" t="s">
        <v>7437</v>
      </c>
      <c r="H2188">
        <v>177848</v>
      </c>
    </row>
    <row r="2189" spans="1:8" x14ac:dyDescent="0.35">
      <c r="A2189" t="s">
        <v>436</v>
      </c>
      <c r="B2189" t="s">
        <v>240</v>
      </c>
      <c r="C2189" t="s">
        <v>241</v>
      </c>
      <c r="D2189" t="s">
        <v>8186</v>
      </c>
      <c r="E2189" t="s">
        <v>500</v>
      </c>
      <c r="F2189" t="s">
        <v>7438</v>
      </c>
      <c r="G2189" t="s">
        <v>7439</v>
      </c>
      <c r="H2189">
        <v>55240</v>
      </c>
    </row>
    <row r="2190" spans="1:8" x14ac:dyDescent="0.35">
      <c r="A2190" t="s">
        <v>436</v>
      </c>
      <c r="B2190" t="s">
        <v>240</v>
      </c>
      <c r="C2190" t="s">
        <v>241</v>
      </c>
      <c r="D2190" t="s">
        <v>8186</v>
      </c>
      <c r="E2190" t="s">
        <v>500</v>
      </c>
      <c r="F2190" t="s">
        <v>7448</v>
      </c>
      <c r="G2190" t="s">
        <v>7449</v>
      </c>
      <c r="H2190">
        <v>67000</v>
      </c>
    </row>
    <row r="2191" spans="1:8" x14ac:dyDescent="0.35">
      <c r="A2191" t="s">
        <v>436</v>
      </c>
      <c r="B2191" t="s">
        <v>240</v>
      </c>
      <c r="C2191" t="s">
        <v>245</v>
      </c>
      <c r="D2191" t="s">
        <v>8187</v>
      </c>
      <c r="E2191" t="s">
        <v>391</v>
      </c>
      <c r="F2191" t="s">
        <v>7435</v>
      </c>
      <c r="G2191" t="s">
        <v>7142</v>
      </c>
      <c r="H2191">
        <v>146970</v>
      </c>
    </row>
    <row r="2192" spans="1:8" x14ac:dyDescent="0.35">
      <c r="A2192" t="s">
        <v>436</v>
      </c>
      <c r="B2192" t="s">
        <v>240</v>
      </c>
      <c r="C2192" t="s">
        <v>245</v>
      </c>
      <c r="D2192" t="s">
        <v>8187</v>
      </c>
      <c r="E2192" t="s">
        <v>391</v>
      </c>
      <c r="F2192" t="s">
        <v>7436</v>
      </c>
      <c r="G2192" t="s">
        <v>7437</v>
      </c>
      <c r="H2192">
        <v>540729</v>
      </c>
    </row>
    <row r="2193" spans="1:8" x14ac:dyDescent="0.35">
      <c r="A2193" t="s">
        <v>436</v>
      </c>
      <c r="B2193" t="s">
        <v>240</v>
      </c>
      <c r="C2193" t="s">
        <v>249</v>
      </c>
      <c r="D2193" t="s">
        <v>8188</v>
      </c>
      <c r="E2193" t="s">
        <v>300</v>
      </c>
      <c r="F2193" t="s">
        <v>7435</v>
      </c>
      <c r="G2193" t="s">
        <v>7142</v>
      </c>
      <c r="H2193">
        <v>110000</v>
      </c>
    </row>
    <row r="2194" spans="1:8" x14ac:dyDescent="0.35">
      <c r="A2194" t="s">
        <v>436</v>
      </c>
      <c r="B2194" t="s">
        <v>240</v>
      </c>
      <c r="C2194" t="s">
        <v>249</v>
      </c>
      <c r="D2194" t="s">
        <v>8188</v>
      </c>
      <c r="E2194" t="s">
        <v>300</v>
      </c>
      <c r="F2194" t="s">
        <v>7436</v>
      </c>
      <c r="G2194" t="s">
        <v>7437</v>
      </c>
      <c r="H2194">
        <v>66850</v>
      </c>
    </row>
    <row r="2195" spans="1:8" x14ac:dyDescent="0.35">
      <c r="A2195" t="s">
        <v>436</v>
      </c>
      <c r="B2195" t="s">
        <v>240</v>
      </c>
      <c r="C2195" t="s">
        <v>249</v>
      </c>
      <c r="D2195" t="s">
        <v>8188</v>
      </c>
      <c r="E2195" t="s">
        <v>300</v>
      </c>
      <c r="F2195" t="s">
        <v>7438</v>
      </c>
      <c r="G2195" t="s">
        <v>7439</v>
      </c>
      <c r="H2195">
        <v>110000</v>
      </c>
    </row>
    <row r="2196" spans="1:8" x14ac:dyDescent="0.35">
      <c r="A2196" t="s">
        <v>436</v>
      </c>
      <c r="B2196" t="s">
        <v>240</v>
      </c>
      <c r="C2196" t="s">
        <v>249</v>
      </c>
      <c r="D2196" t="s">
        <v>8188</v>
      </c>
      <c r="E2196" t="s">
        <v>300</v>
      </c>
      <c r="F2196" t="s">
        <v>7448</v>
      </c>
      <c r="G2196" t="s">
        <v>7449</v>
      </c>
      <c r="H2196">
        <v>500000</v>
      </c>
    </row>
    <row r="2197" spans="1:8" x14ac:dyDescent="0.35">
      <c r="A2197" t="s">
        <v>436</v>
      </c>
      <c r="B2197" t="s">
        <v>240</v>
      </c>
      <c r="C2197" t="s">
        <v>253</v>
      </c>
      <c r="D2197" t="s">
        <v>8189</v>
      </c>
      <c r="E2197" t="s">
        <v>480</v>
      </c>
      <c r="F2197" t="s">
        <v>7435</v>
      </c>
      <c r="G2197" t="s">
        <v>7142</v>
      </c>
      <c r="H2197">
        <v>0</v>
      </c>
    </row>
    <row r="2198" spans="1:8" x14ac:dyDescent="0.35">
      <c r="A2198" t="s">
        <v>436</v>
      </c>
      <c r="B2198" t="s">
        <v>240</v>
      </c>
      <c r="C2198" t="s">
        <v>253</v>
      </c>
      <c r="D2198" t="s">
        <v>8189</v>
      </c>
      <c r="E2198" t="s">
        <v>480</v>
      </c>
      <c r="F2198" t="s">
        <v>7436</v>
      </c>
      <c r="G2198" t="s">
        <v>7437</v>
      </c>
      <c r="H2198">
        <v>114050</v>
      </c>
    </row>
    <row r="2199" spans="1:8" x14ac:dyDescent="0.35">
      <c r="A2199" t="s">
        <v>436</v>
      </c>
      <c r="B2199" t="s">
        <v>240</v>
      </c>
      <c r="C2199" t="s">
        <v>253</v>
      </c>
      <c r="D2199" t="s">
        <v>8189</v>
      </c>
      <c r="E2199" t="s">
        <v>480</v>
      </c>
      <c r="F2199" t="s">
        <v>7438</v>
      </c>
      <c r="G2199" t="s">
        <v>7439</v>
      </c>
      <c r="H2199">
        <v>308500</v>
      </c>
    </row>
    <row r="2200" spans="1:8" x14ac:dyDescent="0.35">
      <c r="A2200" t="s">
        <v>436</v>
      </c>
      <c r="B2200" t="s">
        <v>240</v>
      </c>
      <c r="C2200" t="s">
        <v>253</v>
      </c>
      <c r="D2200" t="s">
        <v>8189</v>
      </c>
      <c r="E2200" t="s">
        <v>480</v>
      </c>
      <c r="F2200" t="s">
        <v>7448</v>
      </c>
      <c r="G2200" t="s">
        <v>7449</v>
      </c>
      <c r="H2200">
        <v>1833632</v>
      </c>
    </row>
    <row r="2201" spans="1:8" x14ac:dyDescent="0.35">
      <c r="A2201" t="s">
        <v>436</v>
      </c>
      <c r="B2201" t="s">
        <v>240</v>
      </c>
      <c r="C2201" t="s">
        <v>257</v>
      </c>
      <c r="D2201" t="s">
        <v>8190</v>
      </c>
      <c r="E2201" t="s">
        <v>626</v>
      </c>
      <c r="F2201" t="s">
        <v>7436</v>
      </c>
      <c r="G2201" t="s">
        <v>7437</v>
      </c>
      <c r="H2201">
        <v>62750</v>
      </c>
    </row>
    <row r="2202" spans="1:8" x14ac:dyDescent="0.35">
      <c r="A2202" t="s">
        <v>436</v>
      </c>
      <c r="B2202" t="s">
        <v>240</v>
      </c>
      <c r="C2202" t="s">
        <v>257</v>
      </c>
      <c r="D2202" t="s">
        <v>8190</v>
      </c>
      <c r="E2202" t="s">
        <v>626</v>
      </c>
      <c r="F2202" t="s">
        <v>7438</v>
      </c>
      <c r="G2202" t="s">
        <v>7439</v>
      </c>
      <c r="H2202">
        <v>80000</v>
      </c>
    </row>
    <row r="2203" spans="1:8" x14ac:dyDescent="0.35">
      <c r="A2203" t="s">
        <v>436</v>
      </c>
      <c r="B2203" t="s">
        <v>240</v>
      </c>
      <c r="C2203" t="s">
        <v>257</v>
      </c>
      <c r="D2203" t="s">
        <v>8190</v>
      </c>
      <c r="E2203" t="s">
        <v>626</v>
      </c>
      <c r="F2203" t="s">
        <v>7448</v>
      </c>
      <c r="G2203" t="s">
        <v>7449</v>
      </c>
      <c r="H2203">
        <v>140000</v>
      </c>
    </row>
    <row r="2204" spans="1:8" x14ac:dyDescent="0.35">
      <c r="A2204" t="s">
        <v>436</v>
      </c>
      <c r="B2204" t="s">
        <v>240</v>
      </c>
      <c r="C2204" t="s">
        <v>261</v>
      </c>
      <c r="D2204" t="s">
        <v>8191</v>
      </c>
      <c r="E2204" t="s">
        <v>409</v>
      </c>
      <c r="F2204" t="s">
        <v>7435</v>
      </c>
      <c r="G2204" t="s">
        <v>7142</v>
      </c>
      <c r="H2204">
        <v>10000</v>
      </c>
    </row>
    <row r="2205" spans="1:8" x14ac:dyDescent="0.35">
      <c r="A2205" t="s">
        <v>436</v>
      </c>
      <c r="B2205" t="s">
        <v>240</v>
      </c>
      <c r="C2205" t="s">
        <v>261</v>
      </c>
      <c r="D2205" t="s">
        <v>8191</v>
      </c>
      <c r="E2205" t="s">
        <v>409</v>
      </c>
      <c r="F2205" t="s">
        <v>7436</v>
      </c>
      <c r="G2205" t="s">
        <v>7437</v>
      </c>
      <c r="H2205">
        <v>50835</v>
      </c>
    </row>
    <row r="2206" spans="1:8" x14ac:dyDescent="0.35">
      <c r="A2206" t="s">
        <v>436</v>
      </c>
      <c r="B2206" t="s">
        <v>240</v>
      </c>
      <c r="C2206" t="s">
        <v>261</v>
      </c>
      <c r="D2206" t="s">
        <v>8191</v>
      </c>
      <c r="E2206" t="s">
        <v>409</v>
      </c>
      <c r="F2206" t="s">
        <v>7438</v>
      </c>
      <c r="G2206" t="s">
        <v>7439</v>
      </c>
      <c r="H2206">
        <v>64030</v>
      </c>
    </row>
    <row r="2207" spans="1:8" x14ac:dyDescent="0.35">
      <c r="A2207" t="s">
        <v>436</v>
      </c>
      <c r="B2207" t="s">
        <v>240</v>
      </c>
      <c r="C2207" t="s">
        <v>261</v>
      </c>
      <c r="D2207" t="s">
        <v>8191</v>
      </c>
      <c r="E2207" t="s">
        <v>409</v>
      </c>
      <c r="F2207" t="s">
        <v>7448</v>
      </c>
      <c r="G2207" t="s">
        <v>7449</v>
      </c>
      <c r="H2207">
        <v>30680</v>
      </c>
    </row>
    <row r="2208" spans="1:8" x14ac:dyDescent="0.35">
      <c r="A2208" t="s">
        <v>436</v>
      </c>
      <c r="B2208" t="s">
        <v>240</v>
      </c>
      <c r="C2208" t="s">
        <v>265</v>
      </c>
      <c r="D2208" t="s">
        <v>8192</v>
      </c>
      <c r="E2208" t="s">
        <v>331</v>
      </c>
      <c r="F2208" t="s">
        <v>7436</v>
      </c>
      <c r="G2208" t="s">
        <v>7437</v>
      </c>
      <c r="H2208">
        <v>141769</v>
      </c>
    </row>
    <row r="2209" spans="1:8" x14ac:dyDescent="0.35">
      <c r="A2209" t="s">
        <v>436</v>
      </c>
      <c r="B2209" t="s">
        <v>240</v>
      </c>
      <c r="C2209" t="s">
        <v>265</v>
      </c>
      <c r="D2209" t="s">
        <v>8192</v>
      </c>
      <c r="E2209" t="s">
        <v>331</v>
      </c>
      <c r="F2209" t="s">
        <v>7438</v>
      </c>
      <c r="G2209" t="s">
        <v>7439</v>
      </c>
      <c r="H2209">
        <v>58500</v>
      </c>
    </row>
    <row r="2210" spans="1:8" x14ac:dyDescent="0.35">
      <c r="A2210" t="s">
        <v>436</v>
      </c>
      <c r="B2210" t="s">
        <v>240</v>
      </c>
      <c r="C2210" t="s">
        <v>265</v>
      </c>
      <c r="D2210" t="s">
        <v>8192</v>
      </c>
      <c r="E2210" t="s">
        <v>331</v>
      </c>
      <c r="F2210" t="s">
        <v>7448</v>
      </c>
      <c r="G2210" t="s">
        <v>7449</v>
      </c>
      <c r="H2210">
        <v>70000</v>
      </c>
    </row>
    <row r="2211" spans="1:8" x14ac:dyDescent="0.35">
      <c r="A2211" t="s">
        <v>436</v>
      </c>
      <c r="B2211" t="s">
        <v>240</v>
      </c>
      <c r="C2211" t="s">
        <v>265</v>
      </c>
      <c r="D2211" t="s">
        <v>8192</v>
      </c>
      <c r="E2211" t="s">
        <v>331</v>
      </c>
      <c r="F2211" t="s">
        <v>7442</v>
      </c>
      <c r="G2211" t="s">
        <v>7443</v>
      </c>
      <c r="H2211">
        <v>201100</v>
      </c>
    </row>
    <row r="2212" spans="1:8" x14ac:dyDescent="0.35">
      <c r="A2212" t="s">
        <v>436</v>
      </c>
      <c r="B2212" t="s">
        <v>240</v>
      </c>
      <c r="C2212" t="s">
        <v>269</v>
      </c>
      <c r="D2212" t="s">
        <v>8193</v>
      </c>
      <c r="E2212" t="s">
        <v>767</v>
      </c>
      <c r="F2212" t="s">
        <v>7436</v>
      </c>
      <c r="G2212" t="s">
        <v>7437</v>
      </c>
      <c r="H2212">
        <v>1447833</v>
      </c>
    </row>
    <row r="2213" spans="1:8" x14ac:dyDescent="0.35">
      <c r="A2213" t="s">
        <v>436</v>
      </c>
      <c r="B2213" t="s">
        <v>240</v>
      </c>
      <c r="C2213" t="s">
        <v>269</v>
      </c>
      <c r="D2213" t="s">
        <v>8193</v>
      </c>
      <c r="E2213" t="s">
        <v>767</v>
      </c>
      <c r="F2213" t="s">
        <v>7438</v>
      </c>
      <c r="G2213" t="s">
        <v>7439</v>
      </c>
      <c r="H2213">
        <v>1125109</v>
      </c>
    </row>
    <row r="2214" spans="1:8" x14ac:dyDescent="0.35">
      <c r="A2214" t="s">
        <v>436</v>
      </c>
      <c r="B2214" t="s">
        <v>240</v>
      </c>
      <c r="C2214" t="s">
        <v>269</v>
      </c>
      <c r="D2214" t="s">
        <v>8193</v>
      </c>
      <c r="E2214" t="s">
        <v>767</v>
      </c>
      <c r="F2214" t="s">
        <v>7448</v>
      </c>
      <c r="G2214" t="s">
        <v>7449</v>
      </c>
      <c r="H2214">
        <v>147972</v>
      </c>
    </row>
    <row r="2215" spans="1:8" x14ac:dyDescent="0.35">
      <c r="A2215" t="s">
        <v>436</v>
      </c>
      <c r="B2215" t="s">
        <v>240</v>
      </c>
      <c r="C2215" t="s">
        <v>269</v>
      </c>
      <c r="D2215" t="s">
        <v>8193</v>
      </c>
      <c r="E2215" t="s">
        <v>767</v>
      </c>
      <c r="F2215" t="s">
        <v>7442</v>
      </c>
      <c r="G2215" t="s">
        <v>7443</v>
      </c>
      <c r="H2215">
        <v>701109</v>
      </c>
    </row>
    <row r="2216" spans="1:8" x14ac:dyDescent="0.35">
      <c r="A2216" t="s">
        <v>436</v>
      </c>
      <c r="B2216" t="s">
        <v>240</v>
      </c>
      <c r="C2216" t="s">
        <v>273</v>
      </c>
      <c r="D2216" t="s">
        <v>8194</v>
      </c>
      <c r="E2216" t="s">
        <v>768</v>
      </c>
      <c r="F2216" t="s">
        <v>7435</v>
      </c>
      <c r="G2216" t="s">
        <v>7142</v>
      </c>
      <c r="H2216">
        <v>8110</v>
      </c>
    </row>
    <row r="2217" spans="1:8" x14ac:dyDescent="0.35">
      <c r="A2217" t="s">
        <v>436</v>
      </c>
      <c r="B2217" t="s">
        <v>240</v>
      </c>
      <c r="C2217" t="s">
        <v>273</v>
      </c>
      <c r="D2217" t="s">
        <v>8194</v>
      </c>
      <c r="E2217" t="s">
        <v>768</v>
      </c>
      <c r="F2217" t="s">
        <v>7436</v>
      </c>
      <c r="G2217" t="s">
        <v>7437</v>
      </c>
      <c r="H2217">
        <v>87452</v>
      </c>
    </row>
    <row r="2218" spans="1:8" x14ac:dyDescent="0.35">
      <c r="A2218" t="s">
        <v>436</v>
      </c>
      <c r="B2218" t="s">
        <v>240</v>
      </c>
      <c r="C2218" t="s">
        <v>273</v>
      </c>
      <c r="D2218" t="s">
        <v>8194</v>
      </c>
      <c r="E2218" t="s">
        <v>768</v>
      </c>
      <c r="F2218" t="s">
        <v>7438</v>
      </c>
      <c r="G2218" t="s">
        <v>7439</v>
      </c>
      <c r="H2218">
        <v>258645</v>
      </c>
    </row>
    <row r="2219" spans="1:8" x14ac:dyDescent="0.35">
      <c r="A2219" t="s">
        <v>436</v>
      </c>
      <c r="B2219" t="s">
        <v>240</v>
      </c>
      <c r="C2219" t="s">
        <v>273</v>
      </c>
      <c r="D2219" t="s">
        <v>8194</v>
      </c>
      <c r="E2219" t="s">
        <v>768</v>
      </c>
      <c r="F2219" t="s">
        <v>7448</v>
      </c>
      <c r="G2219" t="s">
        <v>7449</v>
      </c>
      <c r="H2219">
        <v>60000</v>
      </c>
    </row>
    <row r="2220" spans="1:8" x14ac:dyDescent="0.35">
      <c r="A2220" t="s">
        <v>436</v>
      </c>
      <c r="B2220" t="s">
        <v>240</v>
      </c>
      <c r="C2220" t="s">
        <v>277</v>
      </c>
      <c r="D2220" t="s">
        <v>8195</v>
      </c>
      <c r="E2220" t="s">
        <v>278</v>
      </c>
      <c r="F2220" t="s">
        <v>7435</v>
      </c>
      <c r="G2220" t="s">
        <v>7142</v>
      </c>
      <c r="H2220">
        <v>0</v>
      </c>
    </row>
    <row r="2221" spans="1:8" x14ac:dyDescent="0.35">
      <c r="A2221" t="s">
        <v>436</v>
      </c>
      <c r="B2221" t="s">
        <v>240</v>
      </c>
      <c r="C2221" t="s">
        <v>277</v>
      </c>
      <c r="D2221" t="s">
        <v>8195</v>
      </c>
      <c r="E2221" t="s">
        <v>278</v>
      </c>
      <c r="F2221" t="s">
        <v>7436</v>
      </c>
      <c r="G2221" t="s">
        <v>7437</v>
      </c>
      <c r="H2221">
        <v>125412</v>
      </c>
    </row>
    <row r="2222" spans="1:8" x14ac:dyDescent="0.35">
      <c r="A2222" t="s">
        <v>436</v>
      </c>
      <c r="B2222" t="s">
        <v>240</v>
      </c>
      <c r="C2222" t="s">
        <v>277</v>
      </c>
      <c r="D2222" t="s">
        <v>8195</v>
      </c>
      <c r="E2222" t="s">
        <v>278</v>
      </c>
      <c r="F2222" t="s">
        <v>7438</v>
      </c>
      <c r="G2222" t="s">
        <v>7439</v>
      </c>
      <c r="H2222">
        <v>350000</v>
      </c>
    </row>
    <row r="2223" spans="1:8" x14ac:dyDescent="0.35">
      <c r="A2223" t="s">
        <v>436</v>
      </c>
      <c r="B2223" t="s">
        <v>240</v>
      </c>
      <c r="C2223" t="s">
        <v>277</v>
      </c>
      <c r="D2223" t="s">
        <v>8195</v>
      </c>
      <c r="E2223" t="s">
        <v>278</v>
      </c>
      <c r="F2223" t="s">
        <v>7448</v>
      </c>
      <c r="G2223" t="s">
        <v>7449</v>
      </c>
      <c r="H2223">
        <v>97220</v>
      </c>
    </row>
    <row r="2224" spans="1:8" x14ac:dyDescent="0.35">
      <c r="A2224" t="s">
        <v>436</v>
      </c>
      <c r="B2224" t="s">
        <v>240</v>
      </c>
      <c r="C2224" t="s">
        <v>281</v>
      </c>
      <c r="D2224" t="s">
        <v>8196</v>
      </c>
      <c r="E2224" t="s">
        <v>125</v>
      </c>
      <c r="F2224" t="s">
        <v>7435</v>
      </c>
      <c r="G2224" t="s">
        <v>7142</v>
      </c>
      <c r="H2224">
        <v>4000</v>
      </c>
    </row>
    <row r="2225" spans="1:8" x14ac:dyDescent="0.35">
      <c r="A2225" t="s">
        <v>436</v>
      </c>
      <c r="B2225" t="s">
        <v>240</v>
      </c>
      <c r="C2225" t="s">
        <v>281</v>
      </c>
      <c r="D2225" t="s">
        <v>8196</v>
      </c>
      <c r="E2225" t="s">
        <v>125</v>
      </c>
      <c r="F2225" t="s">
        <v>7436</v>
      </c>
      <c r="G2225" t="s">
        <v>7437</v>
      </c>
      <c r="H2225">
        <v>107550</v>
      </c>
    </row>
    <row r="2226" spans="1:8" x14ac:dyDescent="0.35">
      <c r="A2226" t="s">
        <v>436</v>
      </c>
      <c r="B2226" t="s">
        <v>240</v>
      </c>
      <c r="C2226" t="s">
        <v>281</v>
      </c>
      <c r="D2226" t="s">
        <v>8196</v>
      </c>
      <c r="E2226" t="s">
        <v>125</v>
      </c>
      <c r="F2226" t="s">
        <v>7438</v>
      </c>
      <c r="G2226" t="s">
        <v>7439</v>
      </c>
      <c r="H2226">
        <v>150000</v>
      </c>
    </row>
    <row r="2227" spans="1:8" x14ac:dyDescent="0.35">
      <c r="A2227" t="s">
        <v>436</v>
      </c>
      <c r="B2227" t="s">
        <v>240</v>
      </c>
      <c r="C2227" t="s">
        <v>281</v>
      </c>
      <c r="D2227" t="s">
        <v>8196</v>
      </c>
      <c r="E2227" t="s">
        <v>125</v>
      </c>
      <c r="F2227" t="s">
        <v>7448</v>
      </c>
      <c r="G2227" t="s">
        <v>7449</v>
      </c>
      <c r="H2227">
        <v>125000</v>
      </c>
    </row>
    <row r="2228" spans="1:8" x14ac:dyDescent="0.35">
      <c r="A2228" t="s">
        <v>436</v>
      </c>
      <c r="B2228" t="s">
        <v>240</v>
      </c>
      <c r="C2228" t="s">
        <v>281</v>
      </c>
      <c r="D2228" t="s">
        <v>8196</v>
      </c>
      <c r="E2228" t="s">
        <v>125</v>
      </c>
      <c r="F2228" t="s">
        <v>7442</v>
      </c>
      <c r="G2228" t="s">
        <v>7443</v>
      </c>
      <c r="H2228">
        <v>3500</v>
      </c>
    </row>
    <row r="2229" spans="1:8" x14ac:dyDescent="0.35">
      <c r="A2229" t="s">
        <v>436</v>
      </c>
      <c r="B2229" t="s">
        <v>240</v>
      </c>
      <c r="C2229" t="s">
        <v>285</v>
      </c>
      <c r="D2229" t="s">
        <v>8197</v>
      </c>
      <c r="E2229" t="s">
        <v>769</v>
      </c>
      <c r="F2229" t="s">
        <v>7435</v>
      </c>
      <c r="G2229" t="s">
        <v>7142</v>
      </c>
      <c r="H2229">
        <v>13858</v>
      </c>
    </row>
    <row r="2230" spans="1:8" x14ac:dyDescent="0.35">
      <c r="A2230" t="s">
        <v>436</v>
      </c>
      <c r="B2230" t="s">
        <v>240</v>
      </c>
      <c r="C2230" t="s">
        <v>285</v>
      </c>
      <c r="D2230" t="s">
        <v>8197</v>
      </c>
      <c r="E2230" t="s">
        <v>769</v>
      </c>
      <c r="F2230" t="s">
        <v>7436</v>
      </c>
      <c r="G2230" t="s">
        <v>7437</v>
      </c>
      <c r="H2230">
        <v>66450</v>
      </c>
    </row>
    <row r="2231" spans="1:8" x14ac:dyDescent="0.35">
      <c r="A2231" t="s">
        <v>436</v>
      </c>
      <c r="B2231" t="s">
        <v>240</v>
      </c>
      <c r="C2231" t="s">
        <v>285</v>
      </c>
      <c r="D2231" t="s">
        <v>8197</v>
      </c>
      <c r="E2231" t="s">
        <v>769</v>
      </c>
      <c r="F2231" t="s">
        <v>7438</v>
      </c>
      <c r="G2231" t="s">
        <v>7439</v>
      </c>
      <c r="H2231">
        <v>62123</v>
      </c>
    </row>
    <row r="2232" spans="1:8" x14ac:dyDescent="0.35">
      <c r="A2232" t="s">
        <v>436</v>
      </c>
      <c r="B2232" t="s">
        <v>240</v>
      </c>
      <c r="C2232" t="s">
        <v>285</v>
      </c>
      <c r="D2232" t="s">
        <v>8197</v>
      </c>
      <c r="E2232" t="s">
        <v>769</v>
      </c>
      <c r="F2232" t="s">
        <v>7448</v>
      </c>
      <c r="G2232" t="s">
        <v>7449</v>
      </c>
      <c r="H2232">
        <v>100000</v>
      </c>
    </row>
    <row r="2233" spans="1:8" x14ac:dyDescent="0.35">
      <c r="A2233" t="s">
        <v>438</v>
      </c>
      <c r="B2233" t="s">
        <v>240</v>
      </c>
      <c r="C2233" t="s">
        <v>241</v>
      </c>
      <c r="D2233" t="s">
        <v>8198</v>
      </c>
      <c r="E2233" t="s">
        <v>770</v>
      </c>
      <c r="F2233" t="s">
        <v>7436</v>
      </c>
      <c r="G2233" t="s">
        <v>7437</v>
      </c>
      <c r="H2233">
        <v>29300</v>
      </c>
    </row>
    <row r="2234" spans="1:8" x14ac:dyDescent="0.35">
      <c r="A2234" t="s">
        <v>438</v>
      </c>
      <c r="B2234" t="s">
        <v>240</v>
      </c>
      <c r="C2234" t="s">
        <v>245</v>
      </c>
      <c r="D2234" t="s">
        <v>8199</v>
      </c>
      <c r="E2234" t="s">
        <v>771</v>
      </c>
      <c r="F2234" t="s">
        <v>7435</v>
      </c>
      <c r="G2234" t="s">
        <v>7142</v>
      </c>
      <c r="H2234">
        <v>14823</v>
      </c>
    </row>
    <row r="2235" spans="1:8" x14ac:dyDescent="0.35">
      <c r="A2235" t="s">
        <v>438</v>
      </c>
      <c r="B2235" t="s">
        <v>240</v>
      </c>
      <c r="C2235" t="s">
        <v>245</v>
      </c>
      <c r="D2235" t="s">
        <v>8199</v>
      </c>
      <c r="E2235" t="s">
        <v>771</v>
      </c>
      <c r="F2235" t="s">
        <v>7436</v>
      </c>
      <c r="G2235" t="s">
        <v>7437</v>
      </c>
      <c r="H2235">
        <v>749462</v>
      </c>
    </row>
    <row r="2236" spans="1:8" x14ac:dyDescent="0.35">
      <c r="A2236" t="s">
        <v>438</v>
      </c>
      <c r="B2236" t="s">
        <v>240</v>
      </c>
      <c r="C2236" t="s">
        <v>245</v>
      </c>
      <c r="D2236" t="s">
        <v>8199</v>
      </c>
      <c r="E2236" t="s">
        <v>771</v>
      </c>
      <c r="F2236" t="s">
        <v>7438</v>
      </c>
      <c r="G2236" t="s">
        <v>7439</v>
      </c>
      <c r="H2236">
        <v>493000</v>
      </c>
    </row>
    <row r="2237" spans="1:8" x14ac:dyDescent="0.35">
      <c r="A2237" t="s">
        <v>438</v>
      </c>
      <c r="B2237" t="s">
        <v>240</v>
      </c>
      <c r="C2237" t="s">
        <v>245</v>
      </c>
      <c r="D2237" t="s">
        <v>8199</v>
      </c>
      <c r="E2237" t="s">
        <v>771</v>
      </c>
      <c r="F2237" t="s">
        <v>7448</v>
      </c>
      <c r="G2237" t="s">
        <v>7449</v>
      </c>
      <c r="H2237">
        <v>75000</v>
      </c>
    </row>
    <row r="2238" spans="1:8" x14ac:dyDescent="0.35">
      <c r="A2238" t="s">
        <v>438</v>
      </c>
      <c r="B2238" t="s">
        <v>240</v>
      </c>
      <c r="C2238" t="s">
        <v>249</v>
      </c>
      <c r="D2238" t="s">
        <v>8200</v>
      </c>
      <c r="E2238" t="s">
        <v>391</v>
      </c>
      <c r="F2238" t="s">
        <v>7436</v>
      </c>
      <c r="G2238" t="s">
        <v>7437</v>
      </c>
      <c r="H2238">
        <v>22515</v>
      </c>
    </row>
    <row r="2239" spans="1:8" x14ac:dyDescent="0.35">
      <c r="A2239" t="s">
        <v>438</v>
      </c>
      <c r="B2239" t="s">
        <v>240</v>
      </c>
      <c r="C2239" t="s">
        <v>253</v>
      </c>
      <c r="D2239" t="s">
        <v>8201</v>
      </c>
      <c r="E2239" t="s">
        <v>772</v>
      </c>
      <c r="F2239" t="s">
        <v>7436</v>
      </c>
      <c r="G2239" t="s">
        <v>7437</v>
      </c>
      <c r="H2239">
        <v>33500</v>
      </c>
    </row>
    <row r="2240" spans="1:8" x14ac:dyDescent="0.35">
      <c r="A2240" t="s">
        <v>438</v>
      </c>
      <c r="B2240" t="s">
        <v>240</v>
      </c>
      <c r="C2240" t="s">
        <v>253</v>
      </c>
      <c r="D2240" t="s">
        <v>8201</v>
      </c>
      <c r="E2240" t="s">
        <v>772</v>
      </c>
      <c r="F2240" t="s">
        <v>7438</v>
      </c>
      <c r="G2240" t="s">
        <v>7439</v>
      </c>
      <c r="H2240">
        <v>27500</v>
      </c>
    </row>
    <row r="2241" spans="1:8" x14ac:dyDescent="0.35">
      <c r="A2241" t="s">
        <v>438</v>
      </c>
      <c r="B2241" t="s">
        <v>240</v>
      </c>
      <c r="C2241" t="s">
        <v>253</v>
      </c>
      <c r="D2241" t="s">
        <v>8201</v>
      </c>
      <c r="E2241" t="s">
        <v>772</v>
      </c>
      <c r="F2241" t="s">
        <v>7448</v>
      </c>
      <c r="G2241" t="s">
        <v>7449</v>
      </c>
      <c r="H2241">
        <v>40000</v>
      </c>
    </row>
    <row r="2242" spans="1:8" x14ac:dyDescent="0.35">
      <c r="A2242" t="s">
        <v>438</v>
      </c>
      <c r="B2242" t="s">
        <v>240</v>
      </c>
      <c r="C2242" t="s">
        <v>253</v>
      </c>
      <c r="D2242" t="s">
        <v>8201</v>
      </c>
      <c r="E2242" t="s">
        <v>772</v>
      </c>
      <c r="F2242" t="s">
        <v>7451</v>
      </c>
      <c r="G2242" t="s">
        <v>7452</v>
      </c>
      <c r="H2242">
        <v>9400</v>
      </c>
    </row>
    <row r="2243" spans="1:8" x14ac:dyDescent="0.35">
      <c r="A2243" t="s">
        <v>438</v>
      </c>
      <c r="B2243" t="s">
        <v>240</v>
      </c>
      <c r="C2243" t="s">
        <v>257</v>
      </c>
      <c r="D2243" t="s">
        <v>8202</v>
      </c>
      <c r="E2243" t="s">
        <v>773</v>
      </c>
      <c r="F2243" t="s">
        <v>7436</v>
      </c>
      <c r="G2243" t="s">
        <v>7437</v>
      </c>
      <c r="H2243">
        <v>49540</v>
      </c>
    </row>
    <row r="2244" spans="1:8" x14ac:dyDescent="0.35">
      <c r="A2244" t="s">
        <v>438</v>
      </c>
      <c r="B2244" t="s">
        <v>240</v>
      </c>
      <c r="C2244" t="s">
        <v>257</v>
      </c>
      <c r="D2244" t="s">
        <v>8202</v>
      </c>
      <c r="E2244" t="s">
        <v>773</v>
      </c>
      <c r="F2244" t="s">
        <v>7438</v>
      </c>
      <c r="G2244" t="s">
        <v>7439</v>
      </c>
      <c r="H2244">
        <v>53250</v>
      </c>
    </row>
    <row r="2245" spans="1:8" x14ac:dyDescent="0.35">
      <c r="A2245" t="s">
        <v>438</v>
      </c>
      <c r="B2245" t="s">
        <v>240</v>
      </c>
      <c r="C2245" t="s">
        <v>257</v>
      </c>
      <c r="D2245" t="s">
        <v>8202</v>
      </c>
      <c r="E2245" t="s">
        <v>773</v>
      </c>
      <c r="F2245" t="s">
        <v>7442</v>
      </c>
      <c r="G2245" t="s">
        <v>7443</v>
      </c>
      <c r="H2245">
        <v>35000</v>
      </c>
    </row>
    <row r="2246" spans="1:8" x14ac:dyDescent="0.35">
      <c r="A2246" t="s">
        <v>438</v>
      </c>
      <c r="B2246" t="s">
        <v>240</v>
      </c>
      <c r="C2246" t="s">
        <v>261</v>
      </c>
      <c r="D2246" t="s">
        <v>8203</v>
      </c>
      <c r="E2246" t="s">
        <v>774</v>
      </c>
      <c r="F2246" t="s">
        <v>7435</v>
      </c>
      <c r="G2246" t="s">
        <v>7142</v>
      </c>
      <c r="H2246">
        <v>9000</v>
      </c>
    </row>
    <row r="2247" spans="1:8" x14ac:dyDescent="0.35">
      <c r="A2247" t="s">
        <v>438</v>
      </c>
      <c r="B2247" t="s">
        <v>240</v>
      </c>
      <c r="C2247" t="s">
        <v>261</v>
      </c>
      <c r="D2247" t="s">
        <v>8203</v>
      </c>
      <c r="E2247" t="s">
        <v>774</v>
      </c>
      <c r="F2247" t="s">
        <v>7436</v>
      </c>
      <c r="G2247" t="s">
        <v>7437</v>
      </c>
      <c r="H2247">
        <v>120000</v>
      </c>
    </row>
    <row r="2248" spans="1:8" x14ac:dyDescent="0.35">
      <c r="A2248" t="s">
        <v>438</v>
      </c>
      <c r="B2248" t="s">
        <v>240</v>
      </c>
      <c r="C2248" t="s">
        <v>261</v>
      </c>
      <c r="D2248" t="s">
        <v>8203</v>
      </c>
      <c r="E2248" t="s">
        <v>774</v>
      </c>
      <c r="F2248" t="s">
        <v>7438</v>
      </c>
      <c r="G2248" t="s">
        <v>7439</v>
      </c>
      <c r="H2248">
        <v>300000</v>
      </c>
    </row>
    <row r="2249" spans="1:8" x14ac:dyDescent="0.35">
      <c r="A2249" t="s">
        <v>438</v>
      </c>
      <c r="B2249" t="s">
        <v>240</v>
      </c>
      <c r="C2249" t="s">
        <v>261</v>
      </c>
      <c r="D2249" t="s">
        <v>8203</v>
      </c>
      <c r="E2249" t="s">
        <v>774</v>
      </c>
      <c r="F2249" t="s">
        <v>7448</v>
      </c>
      <c r="G2249" t="s">
        <v>7449</v>
      </c>
      <c r="H2249">
        <v>0</v>
      </c>
    </row>
    <row r="2250" spans="1:8" x14ac:dyDescent="0.35">
      <c r="A2250" t="s">
        <v>438</v>
      </c>
      <c r="B2250" t="s">
        <v>240</v>
      </c>
      <c r="C2250" t="s">
        <v>265</v>
      </c>
      <c r="D2250" t="s">
        <v>8204</v>
      </c>
      <c r="E2250" t="s">
        <v>775</v>
      </c>
      <c r="F2250" t="s">
        <v>7436</v>
      </c>
      <c r="G2250" t="s">
        <v>7437</v>
      </c>
      <c r="H2250">
        <v>44980</v>
      </c>
    </row>
    <row r="2251" spans="1:8" x14ac:dyDescent="0.35">
      <c r="A2251" t="s">
        <v>438</v>
      </c>
      <c r="B2251" t="s">
        <v>240</v>
      </c>
      <c r="C2251" t="s">
        <v>265</v>
      </c>
      <c r="D2251" t="s">
        <v>8204</v>
      </c>
      <c r="E2251" t="s">
        <v>775</v>
      </c>
      <c r="F2251" t="s">
        <v>7438</v>
      </c>
      <c r="G2251" t="s">
        <v>7439</v>
      </c>
      <c r="H2251">
        <v>22500</v>
      </c>
    </row>
    <row r="2252" spans="1:8" x14ac:dyDescent="0.35">
      <c r="A2252" t="s">
        <v>438</v>
      </c>
      <c r="B2252" t="s">
        <v>240</v>
      </c>
      <c r="C2252" t="s">
        <v>269</v>
      </c>
      <c r="D2252" t="s">
        <v>8205</v>
      </c>
      <c r="E2252" t="s">
        <v>776</v>
      </c>
      <c r="F2252" t="s">
        <v>7436</v>
      </c>
      <c r="G2252" t="s">
        <v>7437</v>
      </c>
      <c r="H2252">
        <v>80000</v>
      </c>
    </row>
    <row r="2253" spans="1:8" x14ac:dyDescent="0.35">
      <c r="A2253" t="s">
        <v>438</v>
      </c>
      <c r="B2253" t="s">
        <v>240</v>
      </c>
      <c r="C2253" t="s">
        <v>269</v>
      </c>
      <c r="D2253" t="s">
        <v>8205</v>
      </c>
      <c r="E2253" t="s">
        <v>776</v>
      </c>
      <c r="F2253" t="s">
        <v>7438</v>
      </c>
      <c r="G2253" t="s">
        <v>7439</v>
      </c>
      <c r="H2253">
        <v>55000</v>
      </c>
    </row>
    <row r="2254" spans="1:8" x14ac:dyDescent="0.35">
      <c r="A2254" t="s">
        <v>438</v>
      </c>
      <c r="B2254" t="s">
        <v>240</v>
      </c>
      <c r="C2254" t="s">
        <v>273</v>
      </c>
      <c r="D2254" t="s">
        <v>8206</v>
      </c>
      <c r="E2254" t="s">
        <v>777</v>
      </c>
      <c r="F2254" t="s">
        <v>7435</v>
      </c>
      <c r="G2254" t="s">
        <v>7142</v>
      </c>
      <c r="H2254">
        <v>0</v>
      </c>
    </row>
    <row r="2255" spans="1:8" x14ac:dyDescent="0.35">
      <c r="A2255" t="s">
        <v>438</v>
      </c>
      <c r="B2255" t="s">
        <v>240</v>
      </c>
      <c r="C2255" t="s">
        <v>273</v>
      </c>
      <c r="D2255" t="s">
        <v>8206</v>
      </c>
      <c r="E2255" t="s">
        <v>777</v>
      </c>
      <c r="F2255" t="s">
        <v>7436</v>
      </c>
      <c r="G2255" t="s">
        <v>7437</v>
      </c>
      <c r="H2255">
        <v>75970</v>
      </c>
    </row>
    <row r="2256" spans="1:8" x14ac:dyDescent="0.35">
      <c r="A2256" t="s">
        <v>438</v>
      </c>
      <c r="B2256" t="s">
        <v>240</v>
      </c>
      <c r="C2256" t="s">
        <v>273</v>
      </c>
      <c r="D2256" t="s">
        <v>8206</v>
      </c>
      <c r="E2256" t="s">
        <v>777</v>
      </c>
      <c r="F2256" t="s">
        <v>7438</v>
      </c>
      <c r="G2256" t="s">
        <v>7439</v>
      </c>
      <c r="H2256">
        <v>106000</v>
      </c>
    </row>
    <row r="2257" spans="1:8" x14ac:dyDescent="0.35">
      <c r="A2257" t="s">
        <v>438</v>
      </c>
      <c r="B2257" t="s">
        <v>240</v>
      </c>
      <c r="C2257" t="s">
        <v>273</v>
      </c>
      <c r="D2257" t="s">
        <v>8206</v>
      </c>
      <c r="E2257" t="s">
        <v>777</v>
      </c>
      <c r="F2257" t="s">
        <v>7448</v>
      </c>
      <c r="G2257" t="s">
        <v>7449</v>
      </c>
      <c r="H2257">
        <v>40000</v>
      </c>
    </row>
    <row r="2258" spans="1:8" x14ac:dyDescent="0.35">
      <c r="A2258" t="s">
        <v>438</v>
      </c>
      <c r="B2258" t="s">
        <v>240</v>
      </c>
      <c r="C2258" t="s">
        <v>277</v>
      </c>
      <c r="D2258" t="s">
        <v>8207</v>
      </c>
      <c r="E2258" t="s">
        <v>614</v>
      </c>
      <c r="F2258" t="s">
        <v>7436</v>
      </c>
      <c r="G2258" t="s">
        <v>7437</v>
      </c>
      <c r="H2258">
        <v>18300</v>
      </c>
    </row>
    <row r="2259" spans="1:8" x14ac:dyDescent="0.35">
      <c r="A2259" t="s">
        <v>438</v>
      </c>
      <c r="B2259" t="s">
        <v>240</v>
      </c>
      <c r="C2259" t="s">
        <v>277</v>
      </c>
      <c r="D2259" t="s">
        <v>8207</v>
      </c>
      <c r="E2259" t="s">
        <v>614</v>
      </c>
      <c r="F2259" t="s">
        <v>7438</v>
      </c>
      <c r="G2259" t="s">
        <v>7439</v>
      </c>
      <c r="H2259">
        <v>25000</v>
      </c>
    </row>
    <row r="2260" spans="1:8" x14ac:dyDescent="0.35">
      <c r="A2260" t="s">
        <v>438</v>
      </c>
      <c r="B2260" t="s">
        <v>240</v>
      </c>
      <c r="C2260" t="s">
        <v>277</v>
      </c>
      <c r="D2260" t="s">
        <v>8207</v>
      </c>
      <c r="E2260" t="s">
        <v>614</v>
      </c>
      <c r="F2260" t="s">
        <v>7448</v>
      </c>
      <c r="G2260" t="s">
        <v>7449</v>
      </c>
      <c r="H2260">
        <v>20000</v>
      </c>
    </row>
    <row r="2261" spans="1:8" x14ac:dyDescent="0.35">
      <c r="A2261" t="s">
        <v>440</v>
      </c>
      <c r="B2261" t="s">
        <v>240</v>
      </c>
      <c r="C2261" t="s">
        <v>241</v>
      </c>
      <c r="D2261" t="s">
        <v>8208</v>
      </c>
      <c r="E2261" t="s">
        <v>745</v>
      </c>
      <c r="F2261" t="s">
        <v>7435</v>
      </c>
      <c r="G2261" t="s">
        <v>7142</v>
      </c>
      <c r="H2261">
        <v>0</v>
      </c>
    </row>
    <row r="2262" spans="1:8" x14ac:dyDescent="0.35">
      <c r="A2262" t="s">
        <v>440</v>
      </c>
      <c r="B2262" t="s">
        <v>240</v>
      </c>
      <c r="C2262" t="s">
        <v>241</v>
      </c>
      <c r="D2262" t="s">
        <v>8208</v>
      </c>
      <c r="E2262" t="s">
        <v>745</v>
      </c>
      <c r="F2262" t="s">
        <v>7436</v>
      </c>
      <c r="G2262" t="s">
        <v>7437</v>
      </c>
      <c r="H2262">
        <v>44200</v>
      </c>
    </row>
    <row r="2263" spans="1:8" x14ac:dyDescent="0.35">
      <c r="A2263" t="s">
        <v>440</v>
      </c>
      <c r="B2263" t="s">
        <v>240</v>
      </c>
      <c r="C2263" t="s">
        <v>241</v>
      </c>
      <c r="D2263" t="s">
        <v>8208</v>
      </c>
      <c r="E2263" t="s">
        <v>745</v>
      </c>
      <c r="F2263" t="s">
        <v>7438</v>
      </c>
      <c r="G2263" t="s">
        <v>7439</v>
      </c>
      <c r="H2263">
        <v>15000</v>
      </c>
    </row>
    <row r="2264" spans="1:8" x14ac:dyDescent="0.35">
      <c r="A2264" t="s">
        <v>440</v>
      </c>
      <c r="B2264" t="s">
        <v>240</v>
      </c>
      <c r="C2264" t="s">
        <v>245</v>
      </c>
      <c r="D2264" t="s">
        <v>8209</v>
      </c>
      <c r="E2264" t="s">
        <v>521</v>
      </c>
      <c r="F2264" t="s">
        <v>7436</v>
      </c>
      <c r="G2264" t="s">
        <v>7437</v>
      </c>
      <c r="H2264">
        <v>40000</v>
      </c>
    </row>
    <row r="2265" spans="1:8" x14ac:dyDescent="0.35">
      <c r="A2265" t="s">
        <v>440</v>
      </c>
      <c r="B2265" t="s">
        <v>240</v>
      </c>
      <c r="C2265" t="s">
        <v>245</v>
      </c>
      <c r="D2265" t="s">
        <v>8209</v>
      </c>
      <c r="E2265" t="s">
        <v>521</v>
      </c>
      <c r="F2265" t="s">
        <v>7438</v>
      </c>
      <c r="G2265" t="s">
        <v>7439</v>
      </c>
      <c r="H2265">
        <v>20700</v>
      </c>
    </row>
    <row r="2266" spans="1:8" x14ac:dyDescent="0.35">
      <c r="A2266" t="s">
        <v>440</v>
      </c>
      <c r="B2266" t="s">
        <v>240</v>
      </c>
      <c r="C2266" t="s">
        <v>249</v>
      </c>
      <c r="D2266" t="s">
        <v>8210</v>
      </c>
      <c r="E2266" t="s">
        <v>555</v>
      </c>
      <c r="F2266" t="s">
        <v>7435</v>
      </c>
      <c r="G2266" t="s">
        <v>7142</v>
      </c>
      <c r="H2266">
        <v>3500</v>
      </c>
    </row>
    <row r="2267" spans="1:8" x14ac:dyDescent="0.35">
      <c r="A2267" t="s">
        <v>440</v>
      </c>
      <c r="B2267" t="s">
        <v>240</v>
      </c>
      <c r="C2267" t="s">
        <v>249</v>
      </c>
      <c r="D2267" t="s">
        <v>8210</v>
      </c>
      <c r="E2267" t="s">
        <v>555</v>
      </c>
      <c r="F2267" t="s">
        <v>7436</v>
      </c>
      <c r="G2267" t="s">
        <v>7437</v>
      </c>
      <c r="H2267">
        <v>22000</v>
      </c>
    </row>
    <row r="2268" spans="1:8" x14ac:dyDescent="0.35">
      <c r="A2268" t="s">
        <v>440</v>
      </c>
      <c r="B2268" t="s">
        <v>240</v>
      </c>
      <c r="C2268" t="s">
        <v>249</v>
      </c>
      <c r="D2268" t="s">
        <v>8210</v>
      </c>
      <c r="E2268" t="s">
        <v>555</v>
      </c>
      <c r="F2268" t="s">
        <v>7438</v>
      </c>
      <c r="G2268" t="s">
        <v>7439</v>
      </c>
      <c r="H2268">
        <v>13000</v>
      </c>
    </row>
    <row r="2269" spans="1:8" x14ac:dyDescent="0.35">
      <c r="A2269" t="s">
        <v>440</v>
      </c>
      <c r="B2269" t="s">
        <v>240</v>
      </c>
      <c r="C2269" t="s">
        <v>253</v>
      </c>
      <c r="D2269" t="s">
        <v>8211</v>
      </c>
      <c r="E2269" t="s">
        <v>369</v>
      </c>
      <c r="F2269" t="s">
        <v>7435</v>
      </c>
      <c r="G2269" t="s">
        <v>7142</v>
      </c>
      <c r="H2269">
        <v>6000</v>
      </c>
    </row>
    <row r="2270" spans="1:8" x14ac:dyDescent="0.35">
      <c r="A2270" t="s">
        <v>440</v>
      </c>
      <c r="B2270" t="s">
        <v>240</v>
      </c>
      <c r="C2270" t="s">
        <v>253</v>
      </c>
      <c r="D2270" t="s">
        <v>8211</v>
      </c>
      <c r="E2270" t="s">
        <v>369</v>
      </c>
      <c r="F2270" t="s">
        <v>7436</v>
      </c>
      <c r="G2270" t="s">
        <v>7437</v>
      </c>
      <c r="H2270">
        <v>23145</v>
      </c>
    </row>
    <row r="2271" spans="1:8" x14ac:dyDescent="0.35">
      <c r="A2271" t="s">
        <v>440</v>
      </c>
      <c r="B2271" t="s">
        <v>240</v>
      </c>
      <c r="C2271" t="s">
        <v>253</v>
      </c>
      <c r="D2271" t="s">
        <v>8211</v>
      </c>
      <c r="E2271" t="s">
        <v>369</v>
      </c>
      <c r="F2271" t="s">
        <v>7438</v>
      </c>
      <c r="G2271" t="s">
        <v>7439</v>
      </c>
      <c r="H2271">
        <v>16000</v>
      </c>
    </row>
    <row r="2272" spans="1:8" x14ac:dyDescent="0.35">
      <c r="A2272" t="s">
        <v>440</v>
      </c>
      <c r="B2272" t="s">
        <v>240</v>
      </c>
      <c r="C2272" t="s">
        <v>253</v>
      </c>
      <c r="D2272" t="s">
        <v>8211</v>
      </c>
      <c r="E2272" t="s">
        <v>369</v>
      </c>
      <c r="F2272" t="s">
        <v>7445</v>
      </c>
      <c r="G2272" t="s">
        <v>7446</v>
      </c>
      <c r="H2272">
        <v>2500</v>
      </c>
    </row>
    <row r="2273" spans="1:8" x14ac:dyDescent="0.35">
      <c r="A2273" t="s">
        <v>440</v>
      </c>
      <c r="B2273" t="s">
        <v>240</v>
      </c>
      <c r="C2273" t="s">
        <v>257</v>
      </c>
      <c r="D2273" t="s">
        <v>8212</v>
      </c>
      <c r="E2273" t="s">
        <v>717</v>
      </c>
      <c r="F2273" t="s">
        <v>7436</v>
      </c>
      <c r="G2273" t="s">
        <v>7437</v>
      </c>
      <c r="H2273">
        <v>30000</v>
      </c>
    </row>
    <row r="2274" spans="1:8" x14ac:dyDescent="0.35">
      <c r="A2274" t="s">
        <v>440</v>
      </c>
      <c r="B2274" t="s">
        <v>240</v>
      </c>
      <c r="C2274" t="s">
        <v>257</v>
      </c>
      <c r="D2274" t="s">
        <v>8212</v>
      </c>
      <c r="E2274" t="s">
        <v>717</v>
      </c>
      <c r="F2274" t="s">
        <v>7438</v>
      </c>
      <c r="G2274" t="s">
        <v>7439</v>
      </c>
      <c r="H2274">
        <v>10000</v>
      </c>
    </row>
    <row r="2275" spans="1:8" x14ac:dyDescent="0.35">
      <c r="A2275" t="s">
        <v>440</v>
      </c>
      <c r="B2275" t="s">
        <v>240</v>
      </c>
      <c r="C2275" t="s">
        <v>261</v>
      </c>
      <c r="D2275" t="s">
        <v>8213</v>
      </c>
      <c r="E2275" t="s">
        <v>254</v>
      </c>
      <c r="F2275" t="s">
        <v>7435</v>
      </c>
      <c r="G2275" t="s">
        <v>7142</v>
      </c>
      <c r="H2275">
        <v>1000</v>
      </c>
    </row>
    <row r="2276" spans="1:8" x14ac:dyDescent="0.35">
      <c r="A2276" t="s">
        <v>440</v>
      </c>
      <c r="B2276" t="s">
        <v>240</v>
      </c>
      <c r="C2276" t="s">
        <v>261</v>
      </c>
      <c r="D2276" t="s">
        <v>8213</v>
      </c>
      <c r="E2276" t="s">
        <v>254</v>
      </c>
      <c r="F2276" t="s">
        <v>7436</v>
      </c>
      <c r="G2276" t="s">
        <v>7437</v>
      </c>
      <c r="H2276">
        <v>12690</v>
      </c>
    </row>
    <row r="2277" spans="1:8" x14ac:dyDescent="0.35">
      <c r="A2277" t="s">
        <v>440</v>
      </c>
      <c r="B2277" t="s">
        <v>240</v>
      </c>
      <c r="C2277" t="s">
        <v>261</v>
      </c>
      <c r="D2277" t="s">
        <v>8213</v>
      </c>
      <c r="E2277" t="s">
        <v>254</v>
      </c>
      <c r="F2277" t="s">
        <v>7438</v>
      </c>
      <c r="G2277" t="s">
        <v>7439</v>
      </c>
      <c r="H2277">
        <v>16000</v>
      </c>
    </row>
    <row r="2278" spans="1:8" x14ac:dyDescent="0.35">
      <c r="A2278" t="s">
        <v>440</v>
      </c>
      <c r="B2278" t="s">
        <v>240</v>
      </c>
      <c r="C2278" t="s">
        <v>265</v>
      </c>
      <c r="D2278" t="s">
        <v>8214</v>
      </c>
      <c r="E2278" t="s">
        <v>262</v>
      </c>
      <c r="F2278" t="s">
        <v>7435</v>
      </c>
      <c r="G2278" t="s">
        <v>7142</v>
      </c>
      <c r="H2278">
        <v>15000</v>
      </c>
    </row>
    <row r="2279" spans="1:8" x14ac:dyDescent="0.35">
      <c r="A2279" t="s">
        <v>440</v>
      </c>
      <c r="B2279" t="s">
        <v>240</v>
      </c>
      <c r="C2279" t="s">
        <v>265</v>
      </c>
      <c r="D2279" t="s">
        <v>8214</v>
      </c>
      <c r="E2279" t="s">
        <v>262</v>
      </c>
      <c r="F2279" t="s">
        <v>7436</v>
      </c>
      <c r="G2279" t="s">
        <v>7437</v>
      </c>
      <c r="H2279">
        <v>123700</v>
      </c>
    </row>
    <row r="2280" spans="1:8" x14ac:dyDescent="0.35">
      <c r="A2280" t="s">
        <v>440</v>
      </c>
      <c r="B2280" t="s">
        <v>240</v>
      </c>
      <c r="C2280" t="s">
        <v>265</v>
      </c>
      <c r="D2280" t="s">
        <v>8214</v>
      </c>
      <c r="E2280" t="s">
        <v>262</v>
      </c>
      <c r="F2280" t="s">
        <v>7438</v>
      </c>
      <c r="G2280" t="s">
        <v>7439</v>
      </c>
      <c r="H2280">
        <v>60000</v>
      </c>
    </row>
    <row r="2281" spans="1:8" x14ac:dyDescent="0.35">
      <c r="A2281" t="s">
        <v>440</v>
      </c>
      <c r="B2281" t="s">
        <v>240</v>
      </c>
      <c r="C2281" t="s">
        <v>269</v>
      </c>
      <c r="D2281" t="s">
        <v>8215</v>
      </c>
      <c r="E2281" t="s">
        <v>778</v>
      </c>
      <c r="F2281" t="s">
        <v>7436</v>
      </c>
      <c r="G2281" t="s">
        <v>7437</v>
      </c>
      <c r="H2281">
        <v>23325</v>
      </c>
    </row>
    <row r="2282" spans="1:8" x14ac:dyDescent="0.35">
      <c r="A2282" t="s">
        <v>440</v>
      </c>
      <c r="B2282" t="s">
        <v>240</v>
      </c>
      <c r="C2282" t="s">
        <v>269</v>
      </c>
      <c r="D2282" t="s">
        <v>8215</v>
      </c>
      <c r="E2282" t="s">
        <v>778</v>
      </c>
      <c r="F2282" t="s">
        <v>7438</v>
      </c>
      <c r="G2282" t="s">
        <v>7439</v>
      </c>
      <c r="H2282">
        <v>45000</v>
      </c>
    </row>
    <row r="2283" spans="1:8" x14ac:dyDescent="0.35">
      <c r="A2283" t="s">
        <v>440</v>
      </c>
      <c r="B2283" t="s">
        <v>240</v>
      </c>
      <c r="C2283" t="s">
        <v>273</v>
      </c>
      <c r="D2283" t="s">
        <v>8216</v>
      </c>
      <c r="E2283" t="s">
        <v>566</v>
      </c>
      <c r="F2283" t="s">
        <v>7435</v>
      </c>
      <c r="G2283" t="s">
        <v>7142</v>
      </c>
      <c r="H2283">
        <v>30000</v>
      </c>
    </row>
    <row r="2284" spans="1:8" x14ac:dyDescent="0.35">
      <c r="A2284" t="s">
        <v>440</v>
      </c>
      <c r="B2284" t="s">
        <v>240</v>
      </c>
      <c r="C2284" t="s">
        <v>273</v>
      </c>
      <c r="D2284" t="s">
        <v>8216</v>
      </c>
      <c r="E2284" t="s">
        <v>566</v>
      </c>
      <c r="F2284" t="s">
        <v>7436</v>
      </c>
      <c r="G2284" t="s">
        <v>7437</v>
      </c>
      <c r="H2284">
        <v>118650</v>
      </c>
    </row>
    <row r="2285" spans="1:8" x14ac:dyDescent="0.35">
      <c r="A2285" t="s">
        <v>440</v>
      </c>
      <c r="B2285" t="s">
        <v>240</v>
      </c>
      <c r="C2285" t="s">
        <v>273</v>
      </c>
      <c r="D2285" t="s">
        <v>8216</v>
      </c>
      <c r="E2285" t="s">
        <v>566</v>
      </c>
      <c r="F2285" t="s">
        <v>7438</v>
      </c>
      <c r="G2285" t="s">
        <v>7439</v>
      </c>
      <c r="H2285">
        <v>40000</v>
      </c>
    </row>
    <row r="2286" spans="1:8" x14ac:dyDescent="0.35">
      <c r="A2286" t="s">
        <v>440</v>
      </c>
      <c r="B2286" t="s">
        <v>240</v>
      </c>
      <c r="C2286" t="s">
        <v>273</v>
      </c>
      <c r="D2286" t="s">
        <v>8216</v>
      </c>
      <c r="E2286" t="s">
        <v>566</v>
      </c>
      <c r="F2286" t="s">
        <v>7448</v>
      </c>
      <c r="G2286" t="s">
        <v>7449</v>
      </c>
      <c r="H2286">
        <v>20000</v>
      </c>
    </row>
    <row r="2287" spans="1:8" x14ac:dyDescent="0.35">
      <c r="A2287" t="s">
        <v>440</v>
      </c>
      <c r="B2287" t="s">
        <v>240</v>
      </c>
      <c r="C2287" t="s">
        <v>277</v>
      </c>
      <c r="D2287" t="s">
        <v>8217</v>
      </c>
      <c r="E2287" t="s">
        <v>490</v>
      </c>
      <c r="F2287" t="s">
        <v>7435</v>
      </c>
      <c r="G2287" t="s">
        <v>7142</v>
      </c>
      <c r="H2287">
        <v>0</v>
      </c>
    </row>
    <row r="2288" spans="1:8" x14ac:dyDescent="0.35">
      <c r="A2288" t="s">
        <v>440</v>
      </c>
      <c r="B2288" t="s">
        <v>240</v>
      </c>
      <c r="C2288" t="s">
        <v>277</v>
      </c>
      <c r="D2288" t="s">
        <v>8217</v>
      </c>
      <c r="E2288" t="s">
        <v>490</v>
      </c>
      <c r="F2288" t="s">
        <v>7436</v>
      </c>
      <c r="G2288" t="s">
        <v>7437</v>
      </c>
      <c r="H2288">
        <v>37920</v>
      </c>
    </row>
    <row r="2289" spans="1:8" x14ac:dyDescent="0.35">
      <c r="A2289" t="s">
        <v>440</v>
      </c>
      <c r="B2289" t="s">
        <v>240</v>
      </c>
      <c r="C2289" t="s">
        <v>277</v>
      </c>
      <c r="D2289" t="s">
        <v>8217</v>
      </c>
      <c r="E2289" t="s">
        <v>490</v>
      </c>
      <c r="F2289" t="s">
        <v>7438</v>
      </c>
      <c r="G2289" t="s">
        <v>7439</v>
      </c>
      <c r="H2289">
        <v>30175</v>
      </c>
    </row>
    <row r="2290" spans="1:8" x14ac:dyDescent="0.35">
      <c r="A2290" t="s">
        <v>440</v>
      </c>
      <c r="B2290" t="s">
        <v>240</v>
      </c>
      <c r="C2290" t="s">
        <v>281</v>
      </c>
      <c r="D2290" t="s">
        <v>8218</v>
      </c>
      <c r="E2290" t="s">
        <v>455</v>
      </c>
      <c r="F2290" t="s">
        <v>7435</v>
      </c>
      <c r="G2290" t="s">
        <v>7142</v>
      </c>
      <c r="H2290">
        <v>10000</v>
      </c>
    </row>
    <row r="2291" spans="1:8" x14ac:dyDescent="0.35">
      <c r="A2291" t="s">
        <v>440</v>
      </c>
      <c r="B2291" t="s">
        <v>240</v>
      </c>
      <c r="C2291" t="s">
        <v>281</v>
      </c>
      <c r="D2291" t="s">
        <v>8218</v>
      </c>
      <c r="E2291" t="s">
        <v>455</v>
      </c>
      <c r="F2291" t="s">
        <v>7436</v>
      </c>
      <c r="G2291" t="s">
        <v>7437</v>
      </c>
      <c r="H2291">
        <v>76300</v>
      </c>
    </row>
    <row r="2292" spans="1:8" x14ac:dyDescent="0.35">
      <c r="A2292" t="s">
        <v>440</v>
      </c>
      <c r="B2292" t="s">
        <v>240</v>
      </c>
      <c r="C2292" t="s">
        <v>281</v>
      </c>
      <c r="D2292" t="s">
        <v>8218</v>
      </c>
      <c r="E2292" t="s">
        <v>455</v>
      </c>
      <c r="F2292" t="s">
        <v>7438</v>
      </c>
      <c r="G2292" t="s">
        <v>7439</v>
      </c>
      <c r="H2292">
        <v>94700</v>
      </c>
    </row>
    <row r="2293" spans="1:8" x14ac:dyDescent="0.35">
      <c r="A2293" t="s">
        <v>440</v>
      </c>
      <c r="B2293" t="s">
        <v>240</v>
      </c>
      <c r="C2293" t="s">
        <v>281</v>
      </c>
      <c r="D2293" t="s">
        <v>8218</v>
      </c>
      <c r="E2293" t="s">
        <v>455</v>
      </c>
      <c r="F2293" t="s">
        <v>7448</v>
      </c>
      <c r="G2293" t="s">
        <v>7449</v>
      </c>
      <c r="H2293">
        <v>70000</v>
      </c>
    </row>
    <row r="2294" spans="1:8" x14ac:dyDescent="0.35">
      <c r="A2294" t="s">
        <v>440</v>
      </c>
      <c r="B2294" t="s">
        <v>240</v>
      </c>
      <c r="C2294" t="s">
        <v>285</v>
      </c>
      <c r="D2294" t="s">
        <v>8219</v>
      </c>
      <c r="E2294" t="s">
        <v>779</v>
      </c>
      <c r="F2294" t="s">
        <v>7436</v>
      </c>
      <c r="G2294" t="s">
        <v>7437</v>
      </c>
      <c r="H2294">
        <v>120700</v>
      </c>
    </row>
    <row r="2295" spans="1:8" x14ac:dyDescent="0.35">
      <c r="A2295" t="s">
        <v>440</v>
      </c>
      <c r="B2295" t="s">
        <v>240</v>
      </c>
      <c r="C2295" t="s">
        <v>285</v>
      </c>
      <c r="D2295" t="s">
        <v>8219</v>
      </c>
      <c r="E2295" t="s">
        <v>779</v>
      </c>
      <c r="F2295" t="s">
        <v>7438</v>
      </c>
      <c r="G2295" t="s">
        <v>7439</v>
      </c>
      <c r="H2295">
        <v>91000</v>
      </c>
    </row>
    <row r="2296" spans="1:8" x14ac:dyDescent="0.35">
      <c r="A2296" t="s">
        <v>440</v>
      </c>
      <c r="B2296" t="s">
        <v>240</v>
      </c>
      <c r="C2296" t="s">
        <v>285</v>
      </c>
      <c r="D2296" t="s">
        <v>8219</v>
      </c>
      <c r="E2296" t="s">
        <v>779</v>
      </c>
      <c r="F2296" t="s">
        <v>7448</v>
      </c>
      <c r="G2296" t="s">
        <v>7449</v>
      </c>
      <c r="H2296">
        <v>230000</v>
      </c>
    </row>
    <row r="2297" spans="1:8" x14ac:dyDescent="0.35">
      <c r="A2297" t="s">
        <v>443</v>
      </c>
      <c r="B2297" t="s">
        <v>240</v>
      </c>
      <c r="C2297" t="s">
        <v>241</v>
      </c>
      <c r="D2297" t="s">
        <v>8220</v>
      </c>
      <c r="E2297" t="s">
        <v>431</v>
      </c>
      <c r="F2297" t="s">
        <v>7436</v>
      </c>
      <c r="G2297" t="s">
        <v>7437</v>
      </c>
      <c r="H2297">
        <v>17500</v>
      </c>
    </row>
    <row r="2298" spans="1:8" x14ac:dyDescent="0.35">
      <c r="A2298" t="s">
        <v>443</v>
      </c>
      <c r="B2298" t="s">
        <v>240</v>
      </c>
      <c r="C2298" t="s">
        <v>245</v>
      </c>
      <c r="D2298" t="s">
        <v>8221</v>
      </c>
      <c r="E2298" t="s">
        <v>780</v>
      </c>
      <c r="F2298" t="s">
        <v>7435</v>
      </c>
      <c r="G2298" t="s">
        <v>7142</v>
      </c>
      <c r="H2298">
        <v>2500</v>
      </c>
    </row>
    <row r="2299" spans="1:8" x14ac:dyDescent="0.35">
      <c r="A2299" t="s">
        <v>443</v>
      </c>
      <c r="B2299" t="s">
        <v>240</v>
      </c>
      <c r="C2299" t="s">
        <v>245</v>
      </c>
      <c r="D2299" t="s">
        <v>8221</v>
      </c>
      <c r="E2299" t="s">
        <v>780</v>
      </c>
      <c r="F2299" t="s">
        <v>7436</v>
      </c>
      <c r="G2299" t="s">
        <v>7437</v>
      </c>
      <c r="H2299">
        <v>65000</v>
      </c>
    </row>
    <row r="2300" spans="1:8" x14ac:dyDescent="0.35">
      <c r="A2300" t="s">
        <v>443</v>
      </c>
      <c r="B2300" t="s">
        <v>240</v>
      </c>
      <c r="C2300" t="s">
        <v>245</v>
      </c>
      <c r="D2300" t="s">
        <v>8221</v>
      </c>
      <c r="E2300" t="s">
        <v>780</v>
      </c>
      <c r="F2300" t="s">
        <v>7438</v>
      </c>
      <c r="G2300" t="s">
        <v>7439</v>
      </c>
      <c r="H2300">
        <v>60923</v>
      </c>
    </row>
    <row r="2301" spans="1:8" x14ac:dyDescent="0.35">
      <c r="A2301" t="s">
        <v>443</v>
      </c>
      <c r="B2301" t="s">
        <v>240</v>
      </c>
      <c r="C2301" t="s">
        <v>245</v>
      </c>
      <c r="D2301" t="s">
        <v>8221</v>
      </c>
      <c r="E2301" t="s">
        <v>780</v>
      </c>
      <c r="F2301" t="s">
        <v>7448</v>
      </c>
      <c r="G2301" t="s">
        <v>7449</v>
      </c>
      <c r="H2301">
        <v>60000</v>
      </c>
    </row>
    <row r="2302" spans="1:8" x14ac:dyDescent="0.35">
      <c r="A2302" t="s">
        <v>443</v>
      </c>
      <c r="B2302" t="s">
        <v>240</v>
      </c>
      <c r="C2302" t="s">
        <v>249</v>
      </c>
      <c r="D2302" t="s">
        <v>8222</v>
      </c>
      <c r="E2302" t="s">
        <v>781</v>
      </c>
      <c r="F2302" t="s">
        <v>7435</v>
      </c>
      <c r="G2302" t="s">
        <v>7142</v>
      </c>
      <c r="H2302">
        <v>10000</v>
      </c>
    </row>
    <row r="2303" spans="1:8" x14ac:dyDescent="0.35">
      <c r="A2303" t="s">
        <v>443</v>
      </c>
      <c r="B2303" t="s">
        <v>240</v>
      </c>
      <c r="C2303" t="s">
        <v>249</v>
      </c>
      <c r="D2303" t="s">
        <v>8222</v>
      </c>
      <c r="E2303" t="s">
        <v>781</v>
      </c>
      <c r="F2303" t="s">
        <v>7436</v>
      </c>
      <c r="G2303" t="s">
        <v>7437</v>
      </c>
      <c r="H2303">
        <v>27725</v>
      </c>
    </row>
    <row r="2304" spans="1:8" x14ac:dyDescent="0.35">
      <c r="A2304" t="s">
        <v>443</v>
      </c>
      <c r="B2304" t="s">
        <v>240</v>
      </c>
      <c r="C2304" t="s">
        <v>253</v>
      </c>
      <c r="D2304" t="s">
        <v>8223</v>
      </c>
      <c r="E2304" t="s">
        <v>555</v>
      </c>
      <c r="F2304" t="s">
        <v>7436</v>
      </c>
      <c r="G2304" t="s">
        <v>7437</v>
      </c>
      <c r="H2304">
        <v>23735</v>
      </c>
    </row>
    <row r="2305" spans="1:8" x14ac:dyDescent="0.35">
      <c r="A2305" t="s">
        <v>443</v>
      </c>
      <c r="B2305" t="s">
        <v>240</v>
      </c>
      <c r="C2305" t="s">
        <v>257</v>
      </c>
      <c r="D2305" t="s">
        <v>8224</v>
      </c>
      <c r="E2305" t="s">
        <v>782</v>
      </c>
      <c r="F2305" t="s">
        <v>7436</v>
      </c>
      <c r="G2305" t="s">
        <v>7437</v>
      </c>
      <c r="H2305">
        <v>117080</v>
      </c>
    </row>
    <row r="2306" spans="1:8" x14ac:dyDescent="0.35">
      <c r="A2306" t="s">
        <v>443</v>
      </c>
      <c r="B2306" t="s">
        <v>240</v>
      </c>
      <c r="C2306" t="s">
        <v>257</v>
      </c>
      <c r="D2306" t="s">
        <v>8224</v>
      </c>
      <c r="E2306" t="s">
        <v>782</v>
      </c>
      <c r="F2306" t="s">
        <v>7438</v>
      </c>
      <c r="G2306" t="s">
        <v>7439</v>
      </c>
      <c r="H2306">
        <v>115000</v>
      </c>
    </row>
    <row r="2307" spans="1:8" x14ac:dyDescent="0.35">
      <c r="A2307" t="s">
        <v>443</v>
      </c>
      <c r="B2307" t="s">
        <v>240</v>
      </c>
      <c r="C2307" t="s">
        <v>257</v>
      </c>
      <c r="D2307" t="s">
        <v>8224</v>
      </c>
      <c r="E2307" t="s">
        <v>782</v>
      </c>
      <c r="F2307" t="s">
        <v>7448</v>
      </c>
      <c r="G2307" t="s">
        <v>7449</v>
      </c>
      <c r="H2307">
        <v>128500</v>
      </c>
    </row>
    <row r="2308" spans="1:8" x14ac:dyDescent="0.35">
      <c r="A2308" t="s">
        <v>443</v>
      </c>
      <c r="B2308" t="s">
        <v>240</v>
      </c>
      <c r="C2308" t="s">
        <v>261</v>
      </c>
      <c r="D2308" t="s">
        <v>8225</v>
      </c>
      <c r="E2308" t="s">
        <v>300</v>
      </c>
      <c r="F2308" t="s">
        <v>7436</v>
      </c>
      <c r="G2308" t="s">
        <v>7437</v>
      </c>
      <c r="H2308">
        <v>19820</v>
      </c>
    </row>
    <row r="2309" spans="1:8" x14ac:dyDescent="0.35">
      <c r="A2309" t="s">
        <v>443</v>
      </c>
      <c r="B2309" t="s">
        <v>240</v>
      </c>
      <c r="C2309" t="s">
        <v>265</v>
      </c>
      <c r="D2309" t="s">
        <v>8226</v>
      </c>
      <c r="E2309" t="s">
        <v>254</v>
      </c>
      <c r="F2309" t="s">
        <v>7436</v>
      </c>
      <c r="G2309" t="s">
        <v>7437</v>
      </c>
      <c r="H2309">
        <v>61500</v>
      </c>
    </row>
    <row r="2310" spans="1:8" x14ac:dyDescent="0.35">
      <c r="A2310" t="s">
        <v>443</v>
      </c>
      <c r="B2310" t="s">
        <v>240</v>
      </c>
      <c r="C2310" t="s">
        <v>265</v>
      </c>
      <c r="D2310" t="s">
        <v>8226</v>
      </c>
      <c r="E2310" t="s">
        <v>254</v>
      </c>
      <c r="F2310" t="s">
        <v>7438</v>
      </c>
      <c r="G2310" t="s">
        <v>7439</v>
      </c>
      <c r="H2310">
        <v>48000</v>
      </c>
    </row>
    <row r="2311" spans="1:8" x14ac:dyDescent="0.35">
      <c r="A2311" t="s">
        <v>443</v>
      </c>
      <c r="B2311" t="s">
        <v>240</v>
      </c>
      <c r="C2311" t="s">
        <v>265</v>
      </c>
      <c r="D2311" t="s">
        <v>8226</v>
      </c>
      <c r="E2311" t="s">
        <v>254</v>
      </c>
      <c r="F2311" t="s">
        <v>7448</v>
      </c>
      <c r="G2311" t="s">
        <v>7449</v>
      </c>
      <c r="H2311">
        <v>38000</v>
      </c>
    </row>
    <row r="2312" spans="1:8" x14ac:dyDescent="0.35">
      <c r="A2312" t="s">
        <v>443</v>
      </c>
      <c r="B2312" t="s">
        <v>240</v>
      </c>
      <c r="C2312" t="s">
        <v>269</v>
      </c>
      <c r="D2312" t="s">
        <v>8227</v>
      </c>
      <c r="E2312" t="s">
        <v>311</v>
      </c>
      <c r="F2312" t="s">
        <v>7435</v>
      </c>
      <c r="G2312" t="s">
        <v>7142</v>
      </c>
      <c r="H2312">
        <v>4169</v>
      </c>
    </row>
    <row r="2313" spans="1:8" x14ac:dyDescent="0.35">
      <c r="A2313" t="s">
        <v>443</v>
      </c>
      <c r="B2313" t="s">
        <v>240</v>
      </c>
      <c r="C2313" t="s">
        <v>269</v>
      </c>
      <c r="D2313" t="s">
        <v>8227</v>
      </c>
      <c r="E2313" t="s">
        <v>311</v>
      </c>
      <c r="F2313" t="s">
        <v>7436</v>
      </c>
      <c r="G2313" t="s">
        <v>7437</v>
      </c>
      <c r="H2313">
        <v>32250</v>
      </c>
    </row>
    <row r="2314" spans="1:8" x14ac:dyDescent="0.35">
      <c r="A2314" t="s">
        <v>443</v>
      </c>
      <c r="B2314" t="s">
        <v>240</v>
      </c>
      <c r="C2314" t="s">
        <v>269</v>
      </c>
      <c r="D2314" t="s">
        <v>8227</v>
      </c>
      <c r="E2314" t="s">
        <v>311</v>
      </c>
      <c r="F2314" t="s">
        <v>7438</v>
      </c>
      <c r="G2314" t="s">
        <v>7439</v>
      </c>
      <c r="H2314">
        <v>30000</v>
      </c>
    </row>
    <row r="2315" spans="1:8" x14ac:dyDescent="0.35">
      <c r="A2315" t="s">
        <v>443</v>
      </c>
      <c r="B2315" t="s">
        <v>240</v>
      </c>
      <c r="C2315" t="s">
        <v>269</v>
      </c>
      <c r="D2315" t="s">
        <v>8227</v>
      </c>
      <c r="E2315" t="s">
        <v>311</v>
      </c>
      <c r="F2315" t="s">
        <v>7448</v>
      </c>
      <c r="G2315" t="s">
        <v>7449</v>
      </c>
      <c r="H2315">
        <v>20000</v>
      </c>
    </row>
    <row r="2316" spans="1:8" x14ac:dyDescent="0.35">
      <c r="A2316" t="s">
        <v>443</v>
      </c>
      <c r="B2316" t="s">
        <v>240</v>
      </c>
      <c r="C2316" t="s">
        <v>273</v>
      </c>
      <c r="D2316" t="s">
        <v>8228</v>
      </c>
      <c r="E2316" t="s">
        <v>314</v>
      </c>
      <c r="F2316" t="s">
        <v>7435</v>
      </c>
      <c r="G2316" t="s">
        <v>7142</v>
      </c>
      <c r="H2316">
        <v>5000</v>
      </c>
    </row>
    <row r="2317" spans="1:8" x14ac:dyDescent="0.35">
      <c r="A2317" t="s">
        <v>443</v>
      </c>
      <c r="B2317" t="s">
        <v>240</v>
      </c>
      <c r="C2317" t="s">
        <v>273</v>
      </c>
      <c r="D2317" t="s">
        <v>8228</v>
      </c>
      <c r="E2317" t="s">
        <v>314</v>
      </c>
      <c r="F2317" t="s">
        <v>7436</v>
      </c>
      <c r="G2317" t="s">
        <v>7437</v>
      </c>
      <c r="H2317">
        <v>24040</v>
      </c>
    </row>
    <row r="2318" spans="1:8" x14ac:dyDescent="0.35">
      <c r="A2318" t="s">
        <v>443</v>
      </c>
      <c r="B2318" t="s">
        <v>240</v>
      </c>
      <c r="C2318" t="s">
        <v>273</v>
      </c>
      <c r="D2318" t="s">
        <v>8228</v>
      </c>
      <c r="E2318" t="s">
        <v>314</v>
      </c>
      <c r="F2318" t="s">
        <v>7438</v>
      </c>
      <c r="G2318" t="s">
        <v>7439</v>
      </c>
      <c r="H2318">
        <v>40000</v>
      </c>
    </row>
    <row r="2319" spans="1:8" x14ac:dyDescent="0.35">
      <c r="A2319" t="s">
        <v>443</v>
      </c>
      <c r="B2319" t="s">
        <v>240</v>
      </c>
      <c r="C2319" t="s">
        <v>277</v>
      </c>
      <c r="D2319" t="s">
        <v>8229</v>
      </c>
      <c r="E2319" t="s">
        <v>262</v>
      </c>
      <c r="F2319" t="s">
        <v>7435</v>
      </c>
      <c r="G2319" t="s">
        <v>7142</v>
      </c>
      <c r="H2319">
        <v>0</v>
      </c>
    </row>
    <row r="2320" spans="1:8" x14ac:dyDescent="0.35">
      <c r="A2320" t="s">
        <v>443</v>
      </c>
      <c r="B2320" t="s">
        <v>240</v>
      </c>
      <c r="C2320" t="s">
        <v>277</v>
      </c>
      <c r="D2320" t="s">
        <v>8229</v>
      </c>
      <c r="E2320" t="s">
        <v>262</v>
      </c>
      <c r="F2320" t="s">
        <v>7436</v>
      </c>
      <c r="G2320" t="s">
        <v>7437</v>
      </c>
      <c r="H2320">
        <v>23175</v>
      </c>
    </row>
    <row r="2321" spans="1:8" x14ac:dyDescent="0.35">
      <c r="A2321" t="s">
        <v>443</v>
      </c>
      <c r="B2321" t="s">
        <v>240</v>
      </c>
      <c r="C2321" t="s">
        <v>281</v>
      </c>
      <c r="D2321" t="s">
        <v>8230</v>
      </c>
      <c r="E2321" t="s">
        <v>783</v>
      </c>
      <c r="F2321" t="s">
        <v>7435</v>
      </c>
      <c r="G2321" t="s">
        <v>7142</v>
      </c>
      <c r="H2321">
        <v>3500</v>
      </c>
    </row>
    <row r="2322" spans="1:8" x14ac:dyDescent="0.35">
      <c r="A2322" t="s">
        <v>443</v>
      </c>
      <c r="B2322" t="s">
        <v>240</v>
      </c>
      <c r="C2322" t="s">
        <v>281</v>
      </c>
      <c r="D2322" t="s">
        <v>8230</v>
      </c>
      <c r="E2322" t="s">
        <v>783</v>
      </c>
      <c r="F2322" t="s">
        <v>7436</v>
      </c>
      <c r="G2322" t="s">
        <v>7437</v>
      </c>
      <c r="H2322">
        <v>23000</v>
      </c>
    </row>
    <row r="2323" spans="1:8" x14ac:dyDescent="0.35">
      <c r="A2323" t="s">
        <v>443</v>
      </c>
      <c r="B2323" t="s">
        <v>240</v>
      </c>
      <c r="C2323" t="s">
        <v>281</v>
      </c>
      <c r="D2323" t="s">
        <v>8230</v>
      </c>
      <c r="E2323" t="s">
        <v>783</v>
      </c>
      <c r="F2323" t="s">
        <v>7438</v>
      </c>
      <c r="G2323" t="s">
        <v>7439</v>
      </c>
      <c r="H2323">
        <v>14000</v>
      </c>
    </row>
    <row r="2324" spans="1:8" x14ac:dyDescent="0.35">
      <c r="A2324" t="s">
        <v>443</v>
      </c>
      <c r="B2324" t="s">
        <v>240</v>
      </c>
      <c r="C2324" t="s">
        <v>281</v>
      </c>
      <c r="D2324" t="s">
        <v>8230</v>
      </c>
      <c r="E2324" t="s">
        <v>783</v>
      </c>
      <c r="F2324" t="s">
        <v>7448</v>
      </c>
      <c r="G2324" t="s">
        <v>7449</v>
      </c>
      <c r="H2324">
        <v>15000</v>
      </c>
    </row>
    <row r="2325" spans="1:8" x14ac:dyDescent="0.35">
      <c r="A2325" t="s">
        <v>443</v>
      </c>
      <c r="B2325" t="s">
        <v>240</v>
      </c>
      <c r="C2325" t="s">
        <v>285</v>
      </c>
      <c r="D2325" t="s">
        <v>8231</v>
      </c>
      <c r="E2325" t="s">
        <v>531</v>
      </c>
      <c r="F2325" t="s">
        <v>7436</v>
      </c>
      <c r="G2325" t="s">
        <v>7437</v>
      </c>
      <c r="H2325">
        <v>24250</v>
      </c>
    </row>
    <row r="2326" spans="1:8" x14ac:dyDescent="0.35">
      <c r="A2326" t="s">
        <v>443</v>
      </c>
      <c r="B2326" t="s">
        <v>240</v>
      </c>
      <c r="C2326" t="s">
        <v>285</v>
      </c>
      <c r="D2326" t="s">
        <v>8231</v>
      </c>
      <c r="E2326" t="s">
        <v>531</v>
      </c>
      <c r="F2326" t="s">
        <v>7438</v>
      </c>
      <c r="G2326" t="s">
        <v>7439</v>
      </c>
      <c r="H2326">
        <v>40000</v>
      </c>
    </row>
    <row r="2327" spans="1:8" x14ac:dyDescent="0.35">
      <c r="A2327" t="s">
        <v>443</v>
      </c>
      <c r="B2327" t="s">
        <v>240</v>
      </c>
      <c r="C2327" t="s">
        <v>323</v>
      </c>
      <c r="D2327" t="s">
        <v>8232</v>
      </c>
      <c r="E2327" t="s">
        <v>125</v>
      </c>
      <c r="F2327" t="s">
        <v>7435</v>
      </c>
      <c r="G2327" t="s">
        <v>7142</v>
      </c>
      <c r="H2327">
        <v>5950</v>
      </c>
    </row>
    <row r="2328" spans="1:8" x14ac:dyDescent="0.35">
      <c r="A2328" t="s">
        <v>443</v>
      </c>
      <c r="B2328" t="s">
        <v>240</v>
      </c>
      <c r="C2328" t="s">
        <v>323</v>
      </c>
      <c r="D2328" t="s">
        <v>8232</v>
      </c>
      <c r="E2328" t="s">
        <v>125</v>
      </c>
      <c r="F2328" t="s">
        <v>7436</v>
      </c>
      <c r="G2328" t="s">
        <v>7437</v>
      </c>
      <c r="H2328">
        <v>94400</v>
      </c>
    </row>
    <row r="2329" spans="1:8" x14ac:dyDescent="0.35">
      <c r="A2329" t="s">
        <v>443</v>
      </c>
      <c r="B2329" t="s">
        <v>240</v>
      </c>
      <c r="C2329" t="s">
        <v>323</v>
      </c>
      <c r="D2329" t="s">
        <v>8232</v>
      </c>
      <c r="E2329" t="s">
        <v>125</v>
      </c>
      <c r="F2329" t="s">
        <v>7438</v>
      </c>
      <c r="G2329" t="s">
        <v>7439</v>
      </c>
      <c r="H2329">
        <v>37000</v>
      </c>
    </row>
    <row r="2330" spans="1:8" x14ac:dyDescent="0.35">
      <c r="A2330" t="s">
        <v>443</v>
      </c>
      <c r="B2330" t="s">
        <v>240</v>
      </c>
      <c r="C2330" t="s">
        <v>323</v>
      </c>
      <c r="D2330" t="s">
        <v>8232</v>
      </c>
      <c r="E2330" t="s">
        <v>125</v>
      </c>
      <c r="F2330" t="s">
        <v>7448</v>
      </c>
      <c r="G2330" t="s">
        <v>7449</v>
      </c>
      <c r="H2330">
        <v>15000</v>
      </c>
    </row>
    <row r="2331" spans="1:8" x14ac:dyDescent="0.35">
      <c r="A2331" t="s">
        <v>445</v>
      </c>
      <c r="B2331" t="s">
        <v>240</v>
      </c>
      <c r="C2331" t="s">
        <v>241</v>
      </c>
      <c r="D2331" t="s">
        <v>8233</v>
      </c>
      <c r="E2331" t="s">
        <v>555</v>
      </c>
      <c r="F2331" t="s">
        <v>7436</v>
      </c>
      <c r="G2331" t="s">
        <v>7437</v>
      </c>
      <c r="H2331">
        <v>28600</v>
      </c>
    </row>
    <row r="2332" spans="1:8" x14ac:dyDescent="0.35">
      <c r="A2332" t="s">
        <v>445</v>
      </c>
      <c r="B2332" t="s">
        <v>240</v>
      </c>
      <c r="C2332" t="s">
        <v>241</v>
      </c>
      <c r="D2332" t="s">
        <v>8233</v>
      </c>
      <c r="E2332" t="s">
        <v>555</v>
      </c>
      <c r="F2332" t="s">
        <v>7438</v>
      </c>
      <c r="G2332" t="s">
        <v>7439</v>
      </c>
      <c r="H2332">
        <v>10000</v>
      </c>
    </row>
    <row r="2333" spans="1:8" x14ac:dyDescent="0.35">
      <c r="A2333" t="s">
        <v>445</v>
      </c>
      <c r="B2333" t="s">
        <v>240</v>
      </c>
      <c r="C2333" t="s">
        <v>241</v>
      </c>
      <c r="D2333" t="s">
        <v>8233</v>
      </c>
      <c r="E2333" t="s">
        <v>555</v>
      </c>
      <c r="F2333" t="s">
        <v>7888</v>
      </c>
      <c r="G2333" t="s">
        <v>7889</v>
      </c>
      <c r="H2333">
        <v>16800</v>
      </c>
    </row>
    <row r="2334" spans="1:8" x14ac:dyDescent="0.35">
      <c r="A2334" t="s">
        <v>445</v>
      </c>
      <c r="B2334" t="s">
        <v>240</v>
      </c>
      <c r="C2334" t="s">
        <v>241</v>
      </c>
      <c r="D2334" t="s">
        <v>8233</v>
      </c>
      <c r="E2334" t="s">
        <v>555</v>
      </c>
      <c r="F2334" t="s">
        <v>7451</v>
      </c>
      <c r="G2334" t="s">
        <v>7452</v>
      </c>
      <c r="H2334">
        <v>3000</v>
      </c>
    </row>
    <row r="2335" spans="1:8" x14ac:dyDescent="0.35">
      <c r="A2335" t="s">
        <v>445</v>
      </c>
      <c r="B2335" t="s">
        <v>240</v>
      </c>
      <c r="C2335" t="s">
        <v>245</v>
      </c>
      <c r="D2335" t="s">
        <v>8234</v>
      </c>
      <c r="E2335" t="s">
        <v>609</v>
      </c>
      <c r="F2335" t="s">
        <v>7436</v>
      </c>
      <c r="G2335" t="s">
        <v>7437</v>
      </c>
      <c r="H2335">
        <v>26950</v>
      </c>
    </row>
    <row r="2336" spans="1:8" x14ac:dyDescent="0.35">
      <c r="A2336" t="s">
        <v>445</v>
      </c>
      <c r="B2336" t="s">
        <v>240</v>
      </c>
      <c r="C2336" t="s">
        <v>245</v>
      </c>
      <c r="D2336" t="s">
        <v>8234</v>
      </c>
      <c r="E2336" t="s">
        <v>609</v>
      </c>
      <c r="F2336" t="s">
        <v>7438</v>
      </c>
      <c r="G2336" t="s">
        <v>7439</v>
      </c>
      <c r="H2336">
        <v>17000</v>
      </c>
    </row>
    <row r="2337" spans="1:8" x14ac:dyDescent="0.35">
      <c r="A2337" t="s">
        <v>445</v>
      </c>
      <c r="B2337" t="s">
        <v>240</v>
      </c>
      <c r="C2337" t="s">
        <v>249</v>
      </c>
      <c r="D2337" t="s">
        <v>8235</v>
      </c>
      <c r="E2337" t="s">
        <v>784</v>
      </c>
      <c r="F2337" t="s">
        <v>7436</v>
      </c>
      <c r="G2337" t="s">
        <v>7437</v>
      </c>
      <c r="H2337">
        <v>27250</v>
      </c>
    </row>
    <row r="2338" spans="1:8" x14ac:dyDescent="0.35">
      <c r="A2338" t="s">
        <v>445</v>
      </c>
      <c r="B2338" t="s">
        <v>240</v>
      </c>
      <c r="C2338" t="s">
        <v>249</v>
      </c>
      <c r="D2338" t="s">
        <v>8235</v>
      </c>
      <c r="E2338" t="s">
        <v>784</v>
      </c>
      <c r="F2338" t="s">
        <v>7438</v>
      </c>
      <c r="G2338" t="s">
        <v>7439</v>
      </c>
      <c r="H2338">
        <v>22000</v>
      </c>
    </row>
    <row r="2339" spans="1:8" x14ac:dyDescent="0.35">
      <c r="A2339" t="s">
        <v>445</v>
      </c>
      <c r="B2339" t="s">
        <v>240</v>
      </c>
      <c r="C2339" t="s">
        <v>249</v>
      </c>
      <c r="D2339" t="s">
        <v>8235</v>
      </c>
      <c r="E2339" t="s">
        <v>784</v>
      </c>
      <c r="F2339" t="s">
        <v>7888</v>
      </c>
      <c r="G2339" t="s">
        <v>7889</v>
      </c>
      <c r="H2339">
        <v>22000</v>
      </c>
    </row>
    <row r="2340" spans="1:8" x14ac:dyDescent="0.35">
      <c r="A2340" t="s">
        <v>445</v>
      </c>
      <c r="B2340" t="s">
        <v>240</v>
      </c>
      <c r="C2340" t="s">
        <v>253</v>
      </c>
      <c r="D2340" t="s">
        <v>8236</v>
      </c>
      <c r="E2340" t="s">
        <v>300</v>
      </c>
      <c r="F2340" t="s">
        <v>7436</v>
      </c>
      <c r="G2340" t="s">
        <v>7437</v>
      </c>
      <c r="H2340">
        <v>31525</v>
      </c>
    </row>
    <row r="2341" spans="1:8" x14ac:dyDescent="0.35">
      <c r="A2341" t="s">
        <v>445</v>
      </c>
      <c r="B2341" t="s">
        <v>240</v>
      </c>
      <c r="C2341" t="s">
        <v>253</v>
      </c>
      <c r="D2341" t="s">
        <v>8236</v>
      </c>
      <c r="E2341" t="s">
        <v>300</v>
      </c>
      <c r="F2341" t="s">
        <v>7438</v>
      </c>
      <c r="G2341" t="s">
        <v>7439</v>
      </c>
      <c r="H2341">
        <v>13500</v>
      </c>
    </row>
    <row r="2342" spans="1:8" x14ac:dyDescent="0.35">
      <c r="A2342" t="s">
        <v>445</v>
      </c>
      <c r="B2342" t="s">
        <v>240</v>
      </c>
      <c r="C2342" t="s">
        <v>257</v>
      </c>
      <c r="D2342" t="s">
        <v>8237</v>
      </c>
      <c r="E2342" t="s">
        <v>262</v>
      </c>
      <c r="F2342" t="s">
        <v>7435</v>
      </c>
      <c r="G2342" t="s">
        <v>7142</v>
      </c>
      <c r="H2342">
        <v>1484</v>
      </c>
    </row>
    <row r="2343" spans="1:8" x14ac:dyDescent="0.35">
      <c r="A2343" t="s">
        <v>445</v>
      </c>
      <c r="B2343" t="s">
        <v>240</v>
      </c>
      <c r="C2343" t="s">
        <v>257</v>
      </c>
      <c r="D2343" t="s">
        <v>8237</v>
      </c>
      <c r="E2343" t="s">
        <v>262</v>
      </c>
      <c r="F2343" t="s">
        <v>7436</v>
      </c>
      <c r="G2343" t="s">
        <v>7437</v>
      </c>
      <c r="H2343">
        <v>88000</v>
      </c>
    </row>
    <row r="2344" spans="1:8" x14ac:dyDescent="0.35">
      <c r="A2344" t="s">
        <v>445</v>
      </c>
      <c r="B2344" t="s">
        <v>240</v>
      </c>
      <c r="C2344" t="s">
        <v>257</v>
      </c>
      <c r="D2344" t="s">
        <v>8237</v>
      </c>
      <c r="E2344" t="s">
        <v>262</v>
      </c>
      <c r="F2344" t="s">
        <v>7438</v>
      </c>
      <c r="G2344" t="s">
        <v>7439</v>
      </c>
      <c r="H2344">
        <v>65000</v>
      </c>
    </row>
    <row r="2345" spans="1:8" x14ac:dyDescent="0.35">
      <c r="A2345" t="s">
        <v>445</v>
      </c>
      <c r="B2345" t="s">
        <v>240</v>
      </c>
      <c r="C2345" t="s">
        <v>261</v>
      </c>
      <c r="D2345" t="s">
        <v>8238</v>
      </c>
      <c r="E2345" t="s">
        <v>635</v>
      </c>
      <c r="F2345" t="s">
        <v>7436</v>
      </c>
      <c r="G2345" t="s">
        <v>7437</v>
      </c>
      <c r="H2345">
        <v>21040</v>
      </c>
    </row>
    <row r="2346" spans="1:8" x14ac:dyDescent="0.35">
      <c r="A2346" t="s">
        <v>445</v>
      </c>
      <c r="B2346" t="s">
        <v>240</v>
      </c>
      <c r="C2346" t="s">
        <v>261</v>
      </c>
      <c r="D2346" t="s">
        <v>8238</v>
      </c>
      <c r="E2346" t="s">
        <v>635</v>
      </c>
      <c r="F2346" t="s">
        <v>7438</v>
      </c>
      <c r="G2346" t="s">
        <v>7439</v>
      </c>
      <c r="H2346">
        <v>12500</v>
      </c>
    </row>
    <row r="2347" spans="1:8" x14ac:dyDescent="0.35">
      <c r="A2347" t="s">
        <v>445</v>
      </c>
      <c r="B2347" t="s">
        <v>240</v>
      </c>
      <c r="C2347" t="s">
        <v>265</v>
      </c>
      <c r="D2347" t="s">
        <v>8239</v>
      </c>
      <c r="E2347" t="s">
        <v>278</v>
      </c>
      <c r="F2347" t="s">
        <v>7436</v>
      </c>
      <c r="G2347" t="s">
        <v>7437</v>
      </c>
      <c r="H2347">
        <v>56850</v>
      </c>
    </row>
    <row r="2348" spans="1:8" x14ac:dyDescent="0.35">
      <c r="A2348" t="s">
        <v>445</v>
      </c>
      <c r="B2348" t="s">
        <v>240</v>
      </c>
      <c r="C2348" t="s">
        <v>265</v>
      </c>
      <c r="D2348" t="s">
        <v>8239</v>
      </c>
      <c r="E2348" t="s">
        <v>278</v>
      </c>
      <c r="F2348" t="s">
        <v>7438</v>
      </c>
      <c r="G2348" t="s">
        <v>7439</v>
      </c>
      <c r="H2348">
        <v>68000</v>
      </c>
    </row>
    <row r="2349" spans="1:8" x14ac:dyDescent="0.35">
      <c r="A2349" t="s">
        <v>445</v>
      </c>
      <c r="B2349" t="s">
        <v>240</v>
      </c>
      <c r="C2349" t="s">
        <v>269</v>
      </c>
      <c r="D2349" t="s">
        <v>8240</v>
      </c>
      <c r="E2349" t="s">
        <v>785</v>
      </c>
      <c r="F2349" t="s">
        <v>7436</v>
      </c>
      <c r="G2349" t="s">
        <v>7437</v>
      </c>
      <c r="H2349">
        <v>24100</v>
      </c>
    </row>
    <row r="2350" spans="1:8" x14ac:dyDescent="0.35">
      <c r="A2350" t="s">
        <v>445</v>
      </c>
      <c r="B2350" t="s">
        <v>240</v>
      </c>
      <c r="C2350" t="s">
        <v>269</v>
      </c>
      <c r="D2350" t="s">
        <v>8240</v>
      </c>
      <c r="E2350" t="s">
        <v>785</v>
      </c>
      <c r="F2350" t="s">
        <v>7888</v>
      </c>
      <c r="G2350" t="s">
        <v>7889</v>
      </c>
      <c r="H2350">
        <v>1000</v>
      </c>
    </row>
    <row r="2351" spans="1:8" x14ac:dyDescent="0.35">
      <c r="A2351" t="s">
        <v>445</v>
      </c>
      <c r="B2351" t="s">
        <v>240</v>
      </c>
      <c r="C2351" t="s">
        <v>273</v>
      </c>
      <c r="D2351" t="s">
        <v>8241</v>
      </c>
      <c r="E2351" t="s">
        <v>125</v>
      </c>
      <c r="F2351" t="s">
        <v>7435</v>
      </c>
      <c r="G2351" t="s">
        <v>7142</v>
      </c>
      <c r="H2351">
        <v>0</v>
      </c>
    </row>
    <row r="2352" spans="1:8" x14ac:dyDescent="0.35">
      <c r="A2352" t="s">
        <v>445</v>
      </c>
      <c r="B2352" t="s">
        <v>240</v>
      </c>
      <c r="C2352" t="s">
        <v>273</v>
      </c>
      <c r="D2352" t="s">
        <v>8241</v>
      </c>
      <c r="E2352" t="s">
        <v>125</v>
      </c>
      <c r="F2352" t="s">
        <v>7436</v>
      </c>
      <c r="G2352" t="s">
        <v>7437</v>
      </c>
      <c r="H2352">
        <v>37600</v>
      </c>
    </row>
    <row r="2353" spans="1:8" x14ac:dyDescent="0.35">
      <c r="A2353" t="s">
        <v>445</v>
      </c>
      <c r="B2353" t="s">
        <v>240</v>
      </c>
      <c r="C2353" t="s">
        <v>273</v>
      </c>
      <c r="D2353" t="s">
        <v>8241</v>
      </c>
      <c r="E2353" t="s">
        <v>125</v>
      </c>
      <c r="F2353" t="s">
        <v>7438</v>
      </c>
      <c r="G2353" t="s">
        <v>7439</v>
      </c>
      <c r="H2353">
        <v>20000</v>
      </c>
    </row>
    <row r="2354" spans="1:8" x14ac:dyDescent="0.35">
      <c r="A2354" t="s">
        <v>445</v>
      </c>
      <c r="B2354" t="s">
        <v>240</v>
      </c>
      <c r="C2354" t="s">
        <v>277</v>
      </c>
      <c r="D2354" t="s">
        <v>8242</v>
      </c>
      <c r="E2354" t="s">
        <v>351</v>
      </c>
      <c r="F2354" t="s">
        <v>7436</v>
      </c>
      <c r="G2354" t="s">
        <v>7437</v>
      </c>
      <c r="H2354">
        <v>48818</v>
      </c>
    </row>
    <row r="2355" spans="1:8" x14ac:dyDescent="0.35">
      <c r="A2355" t="s">
        <v>445</v>
      </c>
      <c r="B2355" t="s">
        <v>240</v>
      </c>
      <c r="C2355" t="s">
        <v>277</v>
      </c>
      <c r="D2355" t="s">
        <v>8242</v>
      </c>
      <c r="E2355" t="s">
        <v>351</v>
      </c>
      <c r="F2355" t="s">
        <v>7438</v>
      </c>
      <c r="G2355" t="s">
        <v>7439</v>
      </c>
      <c r="H2355">
        <v>15899</v>
      </c>
    </row>
    <row r="2356" spans="1:8" x14ac:dyDescent="0.35">
      <c r="A2356" t="s">
        <v>445</v>
      </c>
      <c r="B2356" t="s">
        <v>240</v>
      </c>
      <c r="C2356" t="s">
        <v>277</v>
      </c>
      <c r="D2356" t="s">
        <v>8242</v>
      </c>
      <c r="E2356" t="s">
        <v>351</v>
      </c>
      <c r="F2356" t="s">
        <v>7445</v>
      </c>
      <c r="G2356" t="s">
        <v>7446</v>
      </c>
      <c r="H2356">
        <v>9030</v>
      </c>
    </row>
    <row r="2357" spans="1:8" x14ac:dyDescent="0.35">
      <c r="A2357" t="s">
        <v>445</v>
      </c>
      <c r="B2357" t="s">
        <v>240</v>
      </c>
      <c r="C2357" t="s">
        <v>281</v>
      </c>
      <c r="D2357" t="s">
        <v>8243</v>
      </c>
      <c r="E2357" t="s">
        <v>607</v>
      </c>
      <c r="F2357" t="s">
        <v>7435</v>
      </c>
      <c r="G2357" t="s">
        <v>7142</v>
      </c>
      <c r="H2357">
        <v>0</v>
      </c>
    </row>
    <row r="2358" spans="1:8" x14ac:dyDescent="0.35">
      <c r="A2358" t="s">
        <v>445</v>
      </c>
      <c r="B2358" t="s">
        <v>240</v>
      </c>
      <c r="C2358" t="s">
        <v>281</v>
      </c>
      <c r="D2358" t="s">
        <v>8243</v>
      </c>
      <c r="E2358" t="s">
        <v>607</v>
      </c>
      <c r="F2358" t="s">
        <v>7436</v>
      </c>
      <c r="G2358" t="s">
        <v>7437</v>
      </c>
      <c r="H2358">
        <v>213601</v>
      </c>
    </row>
    <row r="2359" spans="1:8" x14ac:dyDescent="0.35">
      <c r="A2359" t="s">
        <v>445</v>
      </c>
      <c r="B2359" t="s">
        <v>240</v>
      </c>
      <c r="C2359" t="s">
        <v>281</v>
      </c>
      <c r="D2359" t="s">
        <v>8243</v>
      </c>
      <c r="E2359" t="s">
        <v>607</v>
      </c>
      <c r="F2359" t="s">
        <v>7438</v>
      </c>
      <c r="G2359" t="s">
        <v>7439</v>
      </c>
      <c r="H2359">
        <v>234852</v>
      </c>
    </row>
    <row r="2360" spans="1:8" x14ac:dyDescent="0.35">
      <c r="A2360" t="s">
        <v>445</v>
      </c>
      <c r="B2360" t="s">
        <v>240</v>
      </c>
      <c r="C2360" t="s">
        <v>281</v>
      </c>
      <c r="D2360" t="s">
        <v>8243</v>
      </c>
      <c r="E2360" t="s">
        <v>607</v>
      </c>
      <c r="F2360" t="s">
        <v>7448</v>
      </c>
      <c r="G2360" t="s">
        <v>7449</v>
      </c>
      <c r="H2360">
        <v>0</v>
      </c>
    </row>
    <row r="2361" spans="1:8" x14ac:dyDescent="0.35">
      <c r="A2361" t="s">
        <v>448</v>
      </c>
      <c r="B2361" t="s">
        <v>240</v>
      </c>
      <c r="C2361" t="s">
        <v>241</v>
      </c>
      <c r="D2361" t="s">
        <v>8244</v>
      </c>
      <c r="E2361" t="s">
        <v>291</v>
      </c>
      <c r="F2361" t="s">
        <v>7436</v>
      </c>
      <c r="G2361" t="s">
        <v>7437</v>
      </c>
      <c r="H2361">
        <v>68950</v>
      </c>
    </row>
    <row r="2362" spans="1:8" x14ac:dyDescent="0.35">
      <c r="A2362" t="s">
        <v>448</v>
      </c>
      <c r="B2362" t="s">
        <v>240</v>
      </c>
      <c r="C2362" t="s">
        <v>241</v>
      </c>
      <c r="D2362" t="s">
        <v>8244</v>
      </c>
      <c r="E2362" t="s">
        <v>291</v>
      </c>
      <c r="F2362" t="s">
        <v>7438</v>
      </c>
      <c r="G2362" t="s">
        <v>7439</v>
      </c>
      <c r="H2362">
        <v>59000</v>
      </c>
    </row>
    <row r="2363" spans="1:8" x14ac:dyDescent="0.35">
      <c r="A2363" t="s">
        <v>448</v>
      </c>
      <c r="B2363" t="s">
        <v>240</v>
      </c>
      <c r="C2363" t="s">
        <v>241</v>
      </c>
      <c r="D2363" t="s">
        <v>8244</v>
      </c>
      <c r="E2363" t="s">
        <v>291</v>
      </c>
      <c r="F2363" t="s">
        <v>7442</v>
      </c>
      <c r="G2363" t="s">
        <v>7443</v>
      </c>
      <c r="H2363">
        <v>3500</v>
      </c>
    </row>
    <row r="2364" spans="1:8" x14ac:dyDescent="0.35">
      <c r="A2364" t="s">
        <v>448</v>
      </c>
      <c r="B2364" t="s">
        <v>240</v>
      </c>
      <c r="C2364" t="s">
        <v>245</v>
      </c>
      <c r="D2364" t="s">
        <v>8245</v>
      </c>
      <c r="E2364" t="s">
        <v>622</v>
      </c>
      <c r="F2364" t="s">
        <v>7436</v>
      </c>
      <c r="G2364" t="s">
        <v>7437</v>
      </c>
      <c r="H2364">
        <v>30500</v>
      </c>
    </row>
    <row r="2365" spans="1:8" x14ac:dyDescent="0.35">
      <c r="A2365" t="s">
        <v>448</v>
      </c>
      <c r="B2365" t="s">
        <v>240</v>
      </c>
      <c r="C2365" t="s">
        <v>245</v>
      </c>
      <c r="D2365" t="s">
        <v>8245</v>
      </c>
      <c r="E2365" t="s">
        <v>622</v>
      </c>
      <c r="F2365" t="s">
        <v>7438</v>
      </c>
      <c r="G2365" t="s">
        <v>7439</v>
      </c>
      <c r="H2365">
        <v>28500</v>
      </c>
    </row>
    <row r="2366" spans="1:8" x14ac:dyDescent="0.35">
      <c r="A2366" t="s">
        <v>448</v>
      </c>
      <c r="B2366" t="s">
        <v>240</v>
      </c>
      <c r="C2366" t="s">
        <v>249</v>
      </c>
      <c r="D2366" t="s">
        <v>8246</v>
      </c>
      <c r="E2366" t="s">
        <v>391</v>
      </c>
      <c r="F2366" t="s">
        <v>7436</v>
      </c>
      <c r="G2366" t="s">
        <v>7437</v>
      </c>
      <c r="H2366">
        <v>51217</v>
      </c>
    </row>
    <row r="2367" spans="1:8" x14ac:dyDescent="0.35">
      <c r="A2367" t="s">
        <v>448</v>
      </c>
      <c r="B2367" t="s">
        <v>240</v>
      </c>
      <c r="C2367" t="s">
        <v>249</v>
      </c>
      <c r="D2367" t="s">
        <v>8246</v>
      </c>
      <c r="E2367" t="s">
        <v>391</v>
      </c>
      <c r="F2367" t="s">
        <v>7494</v>
      </c>
      <c r="G2367" t="s">
        <v>7495</v>
      </c>
      <c r="H2367">
        <v>104800</v>
      </c>
    </row>
    <row r="2368" spans="1:8" x14ac:dyDescent="0.35">
      <c r="A2368" t="s">
        <v>448</v>
      </c>
      <c r="B2368" t="s">
        <v>240</v>
      </c>
      <c r="C2368" t="s">
        <v>253</v>
      </c>
      <c r="D2368" t="s">
        <v>8247</v>
      </c>
      <c r="E2368" t="s">
        <v>563</v>
      </c>
      <c r="F2368" t="s">
        <v>7436</v>
      </c>
      <c r="G2368" t="s">
        <v>7437</v>
      </c>
      <c r="H2368">
        <v>41262</v>
      </c>
    </row>
    <row r="2369" spans="1:8" x14ac:dyDescent="0.35">
      <c r="A2369" t="s">
        <v>448</v>
      </c>
      <c r="B2369" t="s">
        <v>240</v>
      </c>
      <c r="C2369" t="s">
        <v>257</v>
      </c>
      <c r="D2369" t="s">
        <v>8248</v>
      </c>
      <c r="E2369" t="s">
        <v>555</v>
      </c>
      <c r="F2369" t="s">
        <v>7436</v>
      </c>
      <c r="G2369" t="s">
        <v>7437</v>
      </c>
      <c r="H2369">
        <v>30000</v>
      </c>
    </row>
    <row r="2370" spans="1:8" x14ac:dyDescent="0.35">
      <c r="A2370" t="s">
        <v>448</v>
      </c>
      <c r="B2370" t="s">
        <v>240</v>
      </c>
      <c r="C2370" t="s">
        <v>257</v>
      </c>
      <c r="D2370" t="s">
        <v>8248</v>
      </c>
      <c r="E2370" t="s">
        <v>555</v>
      </c>
      <c r="F2370" t="s">
        <v>7438</v>
      </c>
      <c r="G2370" t="s">
        <v>7439</v>
      </c>
      <c r="H2370">
        <v>18431</v>
      </c>
    </row>
    <row r="2371" spans="1:8" x14ac:dyDescent="0.35">
      <c r="A2371" t="s">
        <v>448</v>
      </c>
      <c r="B2371" t="s">
        <v>240</v>
      </c>
      <c r="C2371" t="s">
        <v>257</v>
      </c>
      <c r="D2371" t="s">
        <v>8248</v>
      </c>
      <c r="E2371" t="s">
        <v>555</v>
      </c>
      <c r="F2371" t="s">
        <v>7445</v>
      </c>
      <c r="G2371" t="s">
        <v>7446</v>
      </c>
      <c r="H2371">
        <v>8801</v>
      </c>
    </row>
    <row r="2372" spans="1:8" x14ac:dyDescent="0.35">
      <c r="A2372" t="s">
        <v>448</v>
      </c>
      <c r="B2372" t="s">
        <v>240</v>
      </c>
      <c r="C2372" t="s">
        <v>261</v>
      </c>
      <c r="D2372" t="s">
        <v>8249</v>
      </c>
      <c r="E2372" t="s">
        <v>300</v>
      </c>
      <c r="F2372" t="s">
        <v>7436</v>
      </c>
      <c r="G2372" t="s">
        <v>7437</v>
      </c>
      <c r="H2372">
        <v>19505</v>
      </c>
    </row>
    <row r="2373" spans="1:8" x14ac:dyDescent="0.35">
      <c r="A2373" t="s">
        <v>448</v>
      </c>
      <c r="B2373" t="s">
        <v>240</v>
      </c>
      <c r="C2373" t="s">
        <v>265</v>
      </c>
      <c r="D2373" t="s">
        <v>8250</v>
      </c>
      <c r="E2373" t="s">
        <v>527</v>
      </c>
      <c r="F2373" t="s">
        <v>7436</v>
      </c>
      <c r="G2373" t="s">
        <v>7437</v>
      </c>
      <c r="H2373">
        <v>78500</v>
      </c>
    </row>
    <row r="2374" spans="1:8" x14ac:dyDescent="0.35">
      <c r="A2374" t="s">
        <v>448</v>
      </c>
      <c r="B2374" t="s">
        <v>240</v>
      </c>
      <c r="C2374" t="s">
        <v>265</v>
      </c>
      <c r="D2374" t="s">
        <v>8250</v>
      </c>
      <c r="E2374" t="s">
        <v>527</v>
      </c>
      <c r="F2374" t="s">
        <v>7438</v>
      </c>
      <c r="G2374" t="s">
        <v>7439</v>
      </c>
      <c r="H2374">
        <v>13500</v>
      </c>
    </row>
    <row r="2375" spans="1:8" x14ac:dyDescent="0.35">
      <c r="A2375" t="s">
        <v>448</v>
      </c>
      <c r="B2375" t="s">
        <v>240</v>
      </c>
      <c r="C2375" t="s">
        <v>269</v>
      </c>
      <c r="D2375" t="s">
        <v>8251</v>
      </c>
      <c r="E2375" t="s">
        <v>786</v>
      </c>
      <c r="F2375" t="s">
        <v>7436</v>
      </c>
      <c r="G2375" t="s">
        <v>7437</v>
      </c>
      <c r="H2375">
        <v>25030</v>
      </c>
    </row>
    <row r="2376" spans="1:8" x14ac:dyDescent="0.35">
      <c r="A2376" t="s">
        <v>448</v>
      </c>
      <c r="B2376" t="s">
        <v>240</v>
      </c>
      <c r="C2376" t="s">
        <v>269</v>
      </c>
      <c r="D2376" t="s">
        <v>8251</v>
      </c>
      <c r="E2376" t="s">
        <v>786</v>
      </c>
      <c r="F2376" t="s">
        <v>7438</v>
      </c>
      <c r="G2376" t="s">
        <v>7439</v>
      </c>
      <c r="H2376">
        <v>23000</v>
      </c>
    </row>
    <row r="2377" spans="1:8" x14ac:dyDescent="0.35">
      <c r="A2377" t="s">
        <v>448</v>
      </c>
      <c r="B2377" t="s">
        <v>240</v>
      </c>
      <c r="C2377" t="s">
        <v>269</v>
      </c>
      <c r="D2377" t="s">
        <v>8251</v>
      </c>
      <c r="E2377" t="s">
        <v>786</v>
      </c>
      <c r="F2377" t="s">
        <v>7442</v>
      </c>
      <c r="G2377" t="s">
        <v>7443</v>
      </c>
      <c r="H2377">
        <v>600</v>
      </c>
    </row>
    <row r="2378" spans="1:8" x14ac:dyDescent="0.35">
      <c r="A2378" t="s">
        <v>448</v>
      </c>
      <c r="B2378" t="s">
        <v>240</v>
      </c>
      <c r="C2378" t="s">
        <v>273</v>
      </c>
      <c r="D2378" t="s">
        <v>8252</v>
      </c>
      <c r="E2378" t="s">
        <v>787</v>
      </c>
      <c r="F2378" t="s">
        <v>7436</v>
      </c>
      <c r="G2378" t="s">
        <v>7437</v>
      </c>
      <c r="H2378">
        <v>34929</v>
      </c>
    </row>
    <row r="2379" spans="1:8" x14ac:dyDescent="0.35">
      <c r="A2379" t="s">
        <v>448</v>
      </c>
      <c r="B2379" t="s">
        <v>240</v>
      </c>
      <c r="C2379" t="s">
        <v>273</v>
      </c>
      <c r="D2379" t="s">
        <v>8252</v>
      </c>
      <c r="E2379" t="s">
        <v>787</v>
      </c>
      <c r="F2379" t="s">
        <v>7438</v>
      </c>
      <c r="G2379" t="s">
        <v>7439</v>
      </c>
      <c r="H2379">
        <v>20000</v>
      </c>
    </row>
    <row r="2380" spans="1:8" x14ac:dyDescent="0.35">
      <c r="A2380" t="s">
        <v>448</v>
      </c>
      <c r="B2380" t="s">
        <v>240</v>
      </c>
      <c r="C2380" t="s">
        <v>277</v>
      </c>
      <c r="D2380" t="s">
        <v>8253</v>
      </c>
      <c r="E2380" t="s">
        <v>671</v>
      </c>
      <c r="F2380" t="s">
        <v>7436</v>
      </c>
      <c r="G2380" t="s">
        <v>7437</v>
      </c>
      <c r="H2380">
        <v>27550</v>
      </c>
    </row>
    <row r="2381" spans="1:8" x14ac:dyDescent="0.35">
      <c r="A2381" t="s">
        <v>448</v>
      </c>
      <c r="B2381" t="s">
        <v>240</v>
      </c>
      <c r="C2381" t="s">
        <v>277</v>
      </c>
      <c r="D2381" t="s">
        <v>8253</v>
      </c>
      <c r="E2381" t="s">
        <v>671</v>
      </c>
      <c r="F2381" t="s">
        <v>7438</v>
      </c>
      <c r="G2381" t="s">
        <v>7439</v>
      </c>
      <c r="H2381">
        <v>16600</v>
      </c>
    </row>
    <row r="2382" spans="1:8" x14ac:dyDescent="0.35">
      <c r="A2382" t="s">
        <v>448</v>
      </c>
      <c r="B2382" t="s">
        <v>240</v>
      </c>
      <c r="C2382" t="s">
        <v>281</v>
      </c>
      <c r="D2382" t="s">
        <v>8254</v>
      </c>
      <c r="E2382" t="s">
        <v>125</v>
      </c>
      <c r="F2382" t="s">
        <v>7436</v>
      </c>
      <c r="G2382" t="s">
        <v>7437</v>
      </c>
      <c r="H2382">
        <v>39669</v>
      </c>
    </row>
    <row r="2383" spans="1:8" x14ac:dyDescent="0.35">
      <c r="A2383" t="s">
        <v>448</v>
      </c>
      <c r="B2383" t="s">
        <v>240</v>
      </c>
      <c r="C2383" t="s">
        <v>281</v>
      </c>
      <c r="D2383" t="s">
        <v>8254</v>
      </c>
      <c r="E2383" t="s">
        <v>125</v>
      </c>
      <c r="F2383" t="s">
        <v>7438</v>
      </c>
      <c r="G2383" t="s">
        <v>7439</v>
      </c>
      <c r="H2383">
        <v>23000</v>
      </c>
    </row>
    <row r="2384" spans="1:8" x14ac:dyDescent="0.35">
      <c r="A2384" t="s">
        <v>451</v>
      </c>
      <c r="B2384" t="s">
        <v>240</v>
      </c>
      <c r="C2384" t="s">
        <v>241</v>
      </c>
      <c r="D2384" t="s">
        <v>8255</v>
      </c>
      <c r="E2384" t="s">
        <v>722</v>
      </c>
      <c r="F2384" t="s">
        <v>7435</v>
      </c>
      <c r="G2384" t="s">
        <v>7142</v>
      </c>
      <c r="H2384">
        <v>0</v>
      </c>
    </row>
    <row r="2385" spans="1:8" x14ac:dyDescent="0.35">
      <c r="A2385" t="s">
        <v>451</v>
      </c>
      <c r="B2385" t="s">
        <v>240</v>
      </c>
      <c r="C2385" t="s">
        <v>241</v>
      </c>
      <c r="D2385" t="s">
        <v>8255</v>
      </c>
      <c r="E2385" t="s">
        <v>722</v>
      </c>
      <c r="F2385" t="s">
        <v>7436</v>
      </c>
      <c r="G2385" t="s">
        <v>7437</v>
      </c>
      <c r="H2385">
        <v>16115</v>
      </c>
    </row>
    <row r="2386" spans="1:8" x14ac:dyDescent="0.35">
      <c r="A2386" t="s">
        <v>451</v>
      </c>
      <c r="B2386" t="s">
        <v>240</v>
      </c>
      <c r="C2386" t="s">
        <v>241</v>
      </c>
      <c r="D2386" t="s">
        <v>8255</v>
      </c>
      <c r="E2386" t="s">
        <v>722</v>
      </c>
      <c r="F2386" t="s">
        <v>7518</v>
      </c>
      <c r="G2386" t="s">
        <v>7366</v>
      </c>
      <c r="H2386">
        <v>84100</v>
      </c>
    </row>
    <row r="2387" spans="1:8" x14ac:dyDescent="0.35">
      <c r="A2387" t="s">
        <v>451</v>
      </c>
      <c r="B2387" t="s">
        <v>240</v>
      </c>
      <c r="C2387" t="s">
        <v>241</v>
      </c>
      <c r="D2387" t="s">
        <v>8255</v>
      </c>
      <c r="E2387" t="s">
        <v>722</v>
      </c>
      <c r="F2387" t="s">
        <v>7680</v>
      </c>
      <c r="G2387" t="s">
        <v>7356</v>
      </c>
      <c r="H2387">
        <v>78117</v>
      </c>
    </row>
    <row r="2388" spans="1:8" x14ac:dyDescent="0.35">
      <c r="A2388" t="s">
        <v>451</v>
      </c>
      <c r="B2388" t="s">
        <v>240</v>
      </c>
      <c r="C2388" t="s">
        <v>241</v>
      </c>
      <c r="D2388" t="s">
        <v>8255</v>
      </c>
      <c r="E2388" t="s">
        <v>722</v>
      </c>
      <c r="F2388" t="s">
        <v>7448</v>
      </c>
      <c r="G2388" t="s">
        <v>7449</v>
      </c>
      <c r="H2388">
        <v>13083</v>
      </c>
    </row>
    <row r="2389" spans="1:8" x14ac:dyDescent="0.35">
      <c r="A2389" t="s">
        <v>451</v>
      </c>
      <c r="B2389" t="s">
        <v>240</v>
      </c>
      <c r="C2389" t="s">
        <v>245</v>
      </c>
      <c r="D2389" t="s">
        <v>8256</v>
      </c>
      <c r="E2389" t="s">
        <v>391</v>
      </c>
      <c r="F2389" t="s">
        <v>7436</v>
      </c>
      <c r="G2389" t="s">
        <v>7437</v>
      </c>
      <c r="H2389">
        <v>15425</v>
      </c>
    </row>
    <row r="2390" spans="1:8" x14ac:dyDescent="0.35">
      <c r="A2390" t="s">
        <v>451</v>
      </c>
      <c r="B2390" t="s">
        <v>240</v>
      </c>
      <c r="C2390" t="s">
        <v>245</v>
      </c>
      <c r="D2390" t="s">
        <v>8256</v>
      </c>
      <c r="E2390" t="s">
        <v>391</v>
      </c>
      <c r="F2390" t="s">
        <v>7438</v>
      </c>
      <c r="G2390" t="s">
        <v>7439</v>
      </c>
      <c r="H2390">
        <v>50400</v>
      </c>
    </row>
    <row r="2391" spans="1:8" x14ac:dyDescent="0.35">
      <c r="A2391" t="s">
        <v>451</v>
      </c>
      <c r="B2391" t="s">
        <v>240</v>
      </c>
      <c r="C2391" t="s">
        <v>249</v>
      </c>
      <c r="D2391" t="s">
        <v>8257</v>
      </c>
      <c r="E2391" t="s">
        <v>300</v>
      </c>
      <c r="F2391" t="s">
        <v>7436</v>
      </c>
      <c r="G2391" t="s">
        <v>7437</v>
      </c>
      <c r="H2391">
        <v>34001</v>
      </c>
    </row>
    <row r="2392" spans="1:8" x14ac:dyDescent="0.35">
      <c r="A2392" t="s">
        <v>451</v>
      </c>
      <c r="B2392" t="s">
        <v>240</v>
      </c>
      <c r="C2392" t="s">
        <v>249</v>
      </c>
      <c r="D2392" t="s">
        <v>8257</v>
      </c>
      <c r="E2392" t="s">
        <v>300</v>
      </c>
      <c r="F2392" t="s">
        <v>7438</v>
      </c>
      <c r="G2392" t="s">
        <v>7439</v>
      </c>
      <c r="H2392">
        <v>32000</v>
      </c>
    </row>
    <row r="2393" spans="1:8" x14ac:dyDescent="0.35">
      <c r="A2393" t="s">
        <v>451</v>
      </c>
      <c r="B2393" t="s">
        <v>240</v>
      </c>
      <c r="C2393" t="s">
        <v>253</v>
      </c>
      <c r="D2393" t="s">
        <v>8258</v>
      </c>
      <c r="E2393" t="s">
        <v>510</v>
      </c>
      <c r="F2393" t="s">
        <v>7436</v>
      </c>
      <c r="G2393" t="s">
        <v>7437</v>
      </c>
      <c r="H2393">
        <v>11910</v>
      </c>
    </row>
    <row r="2394" spans="1:8" x14ac:dyDescent="0.35">
      <c r="A2394" t="s">
        <v>451</v>
      </c>
      <c r="B2394" t="s">
        <v>240</v>
      </c>
      <c r="C2394" t="s">
        <v>253</v>
      </c>
      <c r="D2394" t="s">
        <v>8258</v>
      </c>
      <c r="E2394" t="s">
        <v>510</v>
      </c>
      <c r="F2394" t="s">
        <v>7438</v>
      </c>
      <c r="G2394" t="s">
        <v>7439</v>
      </c>
      <c r="H2394">
        <v>3882</v>
      </c>
    </row>
    <row r="2395" spans="1:8" x14ac:dyDescent="0.35">
      <c r="A2395" t="s">
        <v>451</v>
      </c>
      <c r="B2395" t="s">
        <v>240</v>
      </c>
      <c r="C2395" t="s">
        <v>257</v>
      </c>
      <c r="D2395" t="s">
        <v>8259</v>
      </c>
      <c r="E2395" t="s">
        <v>582</v>
      </c>
      <c r="F2395" t="s">
        <v>7436</v>
      </c>
      <c r="G2395" t="s">
        <v>7437</v>
      </c>
      <c r="H2395">
        <v>9175</v>
      </c>
    </row>
    <row r="2396" spans="1:8" x14ac:dyDescent="0.35">
      <c r="A2396" t="s">
        <v>451</v>
      </c>
      <c r="B2396" t="s">
        <v>240</v>
      </c>
      <c r="C2396" t="s">
        <v>257</v>
      </c>
      <c r="D2396" t="s">
        <v>8259</v>
      </c>
      <c r="E2396" t="s">
        <v>582</v>
      </c>
      <c r="F2396" t="s">
        <v>7438</v>
      </c>
      <c r="G2396" t="s">
        <v>7439</v>
      </c>
      <c r="H2396">
        <v>7000</v>
      </c>
    </row>
    <row r="2397" spans="1:8" x14ac:dyDescent="0.35">
      <c r="A2397" t="s">
        <v>451</v>
      </c>
      <c r="B2397" t="s">
        <v>240</v>
      </c>
      <c r="C2397" t="s">
        <v>261</v>
      </c>
      <c r="D2397" t="s">
        <v>8260</v>
      </c>
      <c r="E2397" t="s">
        <v>524</v>
      </c>
      <c r="F2397" t="s">
        <v>7435</v>
      </c>
      <c r="G2397" t="s">
        <v>7142</v>
      </c>
      <c r="H2397">
        <v>29300</v>
      </c>
    </row>
    <row r="2398" spans="1:8" x14ac:dyDescent="0.35">
      <c r="A2398" t="s">
        <v>451</v>
      </c>
      <c r="B2398" t="s">
        <v>240</v>
      </c>
      <c r="C2398" t="s">
        <v>261</v>
      </c>
      <c r="D2398" t="s">
        <v>8260</v>
      </c>
      <c r="E2398" t="s">
        <v>524</v>
      </c>
      <c r="F2398" t="s">
        <v>7436</v>
      </c>
      <c r="G2398" t="s">
        <v>7437</v>
      </c>
      <c r="H2398">
        <v>25315</v>
      </c>
    </row>
    <row r="2399" spans="1:8" x14ac:dyDescent="0.35">
      <c r="A2399" t="s">
        <v>451</v>
      </c>
      <c r="B2399" t="s">
        <v>240</v>
      </c>
      <c r="C2399" t="s">
        <v>261</v>
      </c>
      <c r="D2399" t="s">
        <v>8260</v>
      </c>
      <c r="E2399" t="s">
        <v>524</v>
      </c>
      <c r="F2399" t="s">
        <v>7438</v>
      </c>
      <c r="G2399" t="s">
        <v>7439</v>
      </c>
      <c r="H2399">
        <v>59900</v>
      </c>
    </row>
    <row r="2400" spans="1:8" x14ac:dyDescent="0.35">
      <c r="A2400" t="s">
        <v>451</v>
      </c>
      <c r="B2400" t="s">
        <v>240</v>
      </c>
      <c r="C2400" t="s">
        <v>261</v>
      </c>
      <c r="D2400" t="s">
        <v>8260</v>
      </c>
      <c r="E2400" t="s">
        <v>524</v>
      </c>
      <c r="F2400" t="s">
        <v>7448</v>
      </c>
      <c r="G2400" t="s">
        <v>7449</v>
      </c>
      <c r="H2400">
        <v>21500</v>
      </c>
    </row>
    <row r="2401" spans="1:8" x14ac:dyDescent="0.35">
      <c r="A2401" t="s">
        <v>451</v>
      </c>
      <c r="B2401" t="s">
        <v>240</v>
      </c>
      <c r="C2401" t="s">
        <v>265</v>
      </c>
      <c r="D2401" t="s">
        <v>8261</v>
      </c>
      <c r="E2401" t="s">
        <v>412</v>
      </c>
      <c r="F2401" t="s">
        <v>7435</v>
      </c>
      <c r="G2401" t="s">
        <v>7142</v>
      </c>
      <c r="H2401">
        <v>0</v>
      </c>
    </row>
    <row r="2402" spans="1:8" x14ac:dyDescent="0.35">
      <c r="A2402" t="s">
        <v>451</v>
      </c>
      <c r="B2402" t="s">
        <v>240</v>
      </c>
      <c r="C2402" t="s">
        <v>265</v>
      </c>
      <c r="D2402" t="s">
        <v>8261</v>
      </c>
      <c r="E2402" t="s">
        <v>412</v>
      </c>
      <c r="F2402" t="s">
        <v>7436</v>
      </c>
      <c r="G2402" t="s">
        <v>7437</v>
      </c>
      <c r="H2402">
        <v>20775</v>
      </c>
    </row>
    <row r="2403" spans="1:8" x14ac:dyDescent="0.35">
      <c r="A2403" t="s">
        <v>451</v>
      </c>
      <c r="B2403" t="s">
        <v>240</v>
      </c>
      <c r="C2403" t="s">
        <v>265</v>
      </c>
      <c r="D2403" t="s">
        <v>8261</v>
      </c>
      <c r="E2403" t="s">
        <v>412</v>
      </c>
      <c r="F2403" t="s">
        <v>7438</v>
      </c>
      <c r="G2403" t="s">
        <v>7439</v>
      </c>
      <c r="H2403">
        <v>7000</v>
      </c>
    </row>
    <row r="2404" spans="1:8" x14ac:dyDescent="0.35">
      <c r="A2404" t="s">
        <v>451</v>
      </c>
      <c r="B2404" t="s">
        <v>240</v>
      </c>
      <c r="C2404" t="s">
        <v>269</v>
      </c>
      <c r="D2404" t="s">
        <v>8262</v>
      </c>
      <c r="E2404" t="s">
        <v>741</v>
      </c>
      <c r="F2404" t="s">
        <v>7436</v>
      </c>
      <c r="G2404" t="s">
        <v>7437</v>
      </c>
      <c r="H2404">
        <v>109630</v>
      </c>
    </row>
    <row r="2405" spans="1:8" x14ac:dyDescent="0.35">
      <c r="A2405" t="s">
        <v>451</v>
      </c>
      <c r="B2405" t="s">
        <v>240</v>
      </c>
      <c r="C2405" t="s">
        <v>269</v>
      </c>
      <c r="D2405" t="s">
        <v>8262</v>
      </c>
      <c r="E2405" t="s">
        <v>741</v>
      </c>
      <c r="F2405" t="s">
        <v>7438</v>
      </c>
      <c r="G2405" t="s">
        <v>7439</v>
      </c>
      <c r="H2405">
        <v>38955</v>
      </c>
    </row>
    <row r="2406" spans="1:8" x14ac:dyDescent="0.35">
      <c r="A2406" t="s">
        <v>451</v>
      </c>
      <c r="B2406" t="s">
        <v>240</v>
      </c>
      <c r="C2406" t="s">
        <v>269</v>
      </c>
      <c r="D2406" t="s">
        <v>8262</v>
      </c>
      <c r="E2406" t="s">
        <v>741</v>
      </c>
      <c r="F2406" t="s">
        <v>7451</v>
      </c>
      <c r="G2406" t="s">
        <v>7452</v>
      </c>
      <c r="H2406">
        <v>20000</v>
      </c>
    </row>
    <row r="2407" spans="1:8" x14ac:dyDescent="0.35">
      <c r="A2407" t="s">
        <v>451</v>
      </c>
      <c r="B2407" t="s">
        <v>240</v>
      </c>
      <c r="C2407" t="s">
        <v>273</v>
      </c>
      <c r="D2407" t="s">
        <v>8263</v>
      </c>
      <c r="E2407" t="s">
        <v>788</v>
      </c>
      <c r="F2407" t="s">
        <v>7436</v>
      </c>
      <c r="G2407" t="s">
        <v>7437</v>
      </c>
      <c r="H2407">
        <v>40790</v>
      </c>
    </row>
    <row r="2408" spans="1:8" x14ac:dyDescent="0.35">
      <c r="A2408" t="s">
        <v>451</v>
      </c>
      <c r="B2408" t="s">
        <v>240</v>
      </c>
      <c r="C2408" t="s">
        <v>273</v>
      </c>
      <c r="D2408" t="s">
        <v>8263</v>
      </c>
      <c r="E2408" t="s">
        <v>788</v>
      </c>
      <c r="F2408" t="s">
        <v>7438</v>
      </c>
      <c r="G2408" t="s">
        <v>7439</v>
      </c>
      <c r="H2408">
        <v>52500</v>
      </c>
    </row>
    <row r="2409" spans="1:8" x14ac:dyDescent="0.35">
      <c r="A2409" t="s">
        <v>451</v>
      </c>
      <c r="B2409" t="s">
        <v>240</v>
      </c>
      <c r="C2409" t="s">
        <v>273</v>
      </c>
      <c r="D2409" t="s">
        <v>8263</v>
      </c>
      <c r="E2409" t="s">
        <v>788</v>
      </c>
      <c r="F2409" t="s">
        <v>7448</v>
      </c>
      <c r="G2409" t="s">
        <v>7449</v>
      </c>
      <c r="H2409">
        <v>40000</v>
      </c>
    </row>
    <row r="2410" spans="1:8" x14ac:dyDescent="0.35">
      <c r="A2410" t="s">
        <v>451</v>
      </c>
      <c r="B2410" t="s">
        <v>240</v>
      </c>
      <c r="C2410" t="s">
        <v>277</v>
      </c>
      <c r="D2410" t="s">
        <v>8264</v>
      </c>
      <c r="E2410" t="s">
        <v>278</v>
      </c>
      <c r="F2410" t="s">
        <v>7435</v>
      </c>
      <c r="G2410" t="s">
        <v>7142</v>
      </c>
      <c r="H2410">
        <v>4310</v>
      </c>
    </row>
    <row r="2411" spans="1:8" x14ac:dyDescent="0.35">
      <c r="A2411" t="s">
        <v>451</v>
      </c>
      <c r="B2411" t="s">
        <v>240</v>
      </c>
      <c r="C2411" t="s">
        <v>277</v>
      </c>
      <c r="D2411" t="s">
        <v>8264</v>
      </c>
      <c r="E2411" t="s">
        <v>278</v>
      </c>
      <c r="F2411" t="s">
        <v>7436</v>
      </c>
      <c r="G2411" t="s">
        <v>7437</v>
      </c>
      <c r="H2411">
        <v>25061</v>
      </c>
    </row>
    <row r="2412" spans="1:8" x14ac:dyDescent="0.35">
      <c r="A2412" t="s">
        <v>451</v>
      </c>
      <c r="B2412" t="s">
        <v>240</v>
      </c>
      <c r="C2412" t="s">
        <v>277</v>
      </c>
      <c r="D2412" t="s">
        <v>8264</v>
      </c>
      <c r="E2412" t="s">
        <v>278</v>
      </c>
      <c r="F2412" t="s">
        <v>7438</v>
      </c>
      <c r="G2412" t="s">
        <v>7439</v>
      </c>
      <c r="H2412">
        <v>6819</v>
      </c>
    </row>
    <row r="2413" spans="1:8" x14ac:dyDescent="0.35">
      <c r="A2413" t="s">
        <v>451</v>
      </c>
      <c r="B2413" t="s">
        <v>240</v>
      </c>
      <c r="C2413" t="s">
        <v>281</v>
      </c>
      <c r="D2413" t="s">
        <v>8265</v>
      </c>
      <c r="E2413" t="s">
        <v>659</v>
      </c>
      <c r="F2413" t="s">
        <v>7435</v>
      </c>
      <c r="G2413" t="s">
        <v>7142</v>
      </c>
      <c r="H2413">
        <v>15500</v>
      </c>
    </row>
    <row r="2414" spans="1:8" x14ac:dyDescent="0.35">
      <c r="A2414" t="s">
        <v>451</v>
      </c>
      <c r="B2414" t="s">
        <v>240</v>
      </c>
      <c r="C2414" t="s">
        <v>281</v>
      </c>
      <c r="D2414" t="s">
        <v>8265</v>
      </c>
      <c r="E2414" t="s">
        <v>659</v>
      </c>
      <c r="F2414" t="s">
        <v>7436</v>
      </c>
      <c r="G2414" t="s">
        <v>7437</v>
      </c>
      <c r="H2414">
        <v>11375</v>
      </c>
    </row>
    <row r="2415" spans="1:8" x14ac:dyDescent="0.35">
      <c r="A2415" t="s">
        <v>451</v>
      </c>
      <c r="B2415" t="s">
        <v>240</v>
      </c>
      <c r="C2415" t="s">
        <v>281</v>
      </c>
      <c r="D2415" t="s">
        <v>8265</v>
      </c>
      <c r="E2415" t="s">
        <v>659</v>
      </c>
      <c r="F2415" t="s">
        <v>7438</v>
      </c>
      <c r="G2415" t="s">
        <v>7439</v>
      </c>
      <c r="H2415">
        <v>17000</v>
      </c>
    </row>
    <row r="2416" spans="1:8" x14ac:dyDescent="0.35">
      <c r="A2416" t="s">
        <v>451</v>
      </c>
      <c r="B2416" t="s">
        <v>240</v>
      </c>
      <c r="C2416" t="s">
        <v>285</v>
      </c>
      <c r="D2416" t="s">
        <v>8266</v>
      </c>
      <c r="E2416" t="s">
        <v>125</v>
      </c>
      <c r="F2416" t="s">
        <v>7436</v>
      </c>
      <c r="G2416" t="s">
        <v>7437</v>
      </c>
      <c r="H2416">
        <v>18940</v>
      </c>
    </row>
    <row r="2417" spans="1:8" x14ac:dyDescent="0.35">
      <c r="A2417" t="s">
        <v>451</v>
      </c>
      <c r="B2417" t="s">
        <v>240</v>
      </c>
      <c r="C2417" t="s">
        <v>285</v>
      </c>
      <c r="D2417" t="s">
        <v>8266</v>
      </c>
      <c r="E2417" t="s">
        <v>125</v>
      </c>
      <c r="F2417" t="s">
        <v>7438</v>
      </c>
      <c r="G2417" t="s">
        <v>7439</v>
      </c>
      <c r="H2417">
        <v>54140</v>
      </c>
    </row>
    <row r="2418" spans="1:8" x14ac:dyDescent="0.35">
      <c r="A2418" t="s">
        <v>453</v>
      </c>
      <c r="B2418" t="s">
        <v>240</v>
      </c>
      <c r="C2418" t="s">
        <v>241</v>
      </c>
      <c r="D2418" t="s">
        <v>8267</v>
      </c>
      <c r="E2418" t="s">
        <v>789</v>
      </c>
      <c r="F2418" t="s">
        <v>7435</v>
      </c>
      <c r="G2418" t="s">
        <v>7142</v>
      </c>
      <c r="H2418">
        <v>5819</v>
      </c>
    </row>
    <row r="2419" spans="1:8" x14ac:dyDescent="0.35">
      <c r="A2419" t="s">
        <v>453</v>
      </c>
      <c r="B2419" t="s">
        <v>240</v>
      </c>
      <c r="C2419" t="s">
        <v>241</v>
      </c>
      <c r="D2419" t="s">
        <v>8267</v>
      </c>
      <c r="E2419" t="s">
        <v>789</v>
      </c>
      <c r="F2419" t="s">
        <v>7436</v>
      </c>
      <c r="G2419" t="s">
        <v>7437</v>
      </c>
      <c r="H2419">
        <v>163104</v>
      </c>
    </row>
    <row r="2420" spans="1:8" x14ac:dyDescent="0.35">
      <c r="A2420" t="s">
        <v>453</v>
      </c>
      <c r="B2420" t="s">
        <v>240</v>
      </c>
      <c r="C2420" t="s">
        <v>241</v>
      </c>
      <c r="D2420" t="s">
        <v>8267</v>
      </c>
      <c r="E2420" t="s">
        <v>789</v>
      </c>
      <c r="F2420" t="s">
        <v>7438</v>
      </c>
      <c r="G2420" t="s">
        <v>7439</v>
      </c>
      <c r="H2420">
        <v>2191755</v>
      </c>
    </row>
    <row r="2421" spans="1:8" x14ac:dyDescent="0.35">
      <c r="A2421" t="s">
        <v>453</v>
      </c>
      <c r="B2421" t="s">
        <v>240</v>
      </c>
      <c r="C2421" t="s">
        <v>241</v>
      </c>
      <c r="D2421" t="s">
        <v>8267</v>
      </c>
      <c r="E2421" t="s">
        <v>789</v>
      </c>
      <c r="F2421" t="s">
        <v>7448</v>
      </c>
      <c r="G2421" t="s">
        <v>7449</v>
      </c>
      <c r="H2421">
        <v>218393</v>
      </c>
    </row>
    <row r="2422" spans="1:8" x14ac:dyDescent="0.35">
      <c r="A2422" t="s">
        <v>453</v>
      </c>
      <c r="B2422" t="s">
        <v>240</v>
      </c>
      <c r="C2422" t="s">
        <v>245</v>
      </c>
      <c r="D2422" t="s">
        <v>8268</v>
      </c>
      <c r="E2422" t="s">
        <v>354</v>
      </c>
      <c r="F2422" t="s">
        <v>7436</v>
      </c>
      <c r="G2422" t="s">
        <v>7437</v>
      </c>
      <c r="H2422">
        <v>1216729</v>
      </c>
    </row>
    <row r="2423" spans="1:8" x14ac:dyDescent="0.35">
      <c r="A2423" t="s">
        <v>453</v>
      </c>
      <c r="B2423" t="s">
        <v>240</v>
      </c>
      <c r="C2423" t="s">
        <v>245</v>
      </c>
      <c r="D2423" t="s">
        <v>8268</v>
      </c>
      <c r="E2423" t="s">
        <v>354</v>
      </c>
      <c r="F2423" t="s">
        <v>7494</v>
      </c>
      <c r="G2423" t="s">
        <v>7495</v>
      </c>
      <c r="H2423">
        <v>13222787</v>
      </c>
    </row>
    <row r="2424" spans="1:8" x14ac:dyDescent="0.35">
      <c r="A2424" t="s">
        <v>453</v>
      </c>
      <c r="B2424" t="s">
        <v>240</v>
      </c>
      <c r="C2424" t="s">
        <v>245</v>
      </c>
      <c r="D2424" t="s">
        <v>8268</v>
      </c>
      <c r="E2424" t="s">
        <v>354</v>
      </c>
      <c r="F2424" t="s">
        <v>7496</v>
      </c>
      <c r="G2424" t="s">
        <v>7497</v>
      </c>
      <c r="H2424">
        <v>3000000</v>
      </c>
    </row>
    <row r="2425" spans="1:8" x14ac:dyDescent="0.35">
      <c r="A2425" t="s">
        <v>453</v>
      </c>
      <c r="B2425" t="s">
        <v>240</v>
      </c>
      <c r="C2425" t="s">
        <v>249</v>
      </c>
      <c r="D2425" t="s">
        <v>8269</v>
      </c>
      <c r="E2425" t="s">
        <v>366</v>
      </c>
      <c r="F2425" t="s">
        <v>7460</v>
      </c>
      <c r="G2425" t="s">
        <v>7461</v>
      </c>
      <c r="H2425">
        <v>0</v>
      </c>
    </row>
    <row r="2426" spans="1:8" x14ac:dyDescent="0.35">
      <c r="A2426" t="s">
        <v>453</v>
      </c>
      <c r="B2426" t="s">
        <v>240</v>
      </c>
      <c r="C2426" t="s">
        <v>249</v>
      </c>
      <c r="D2426" t="s">
        <v>8269</v>
      </c>
      <c r="E2426" t="s">
        <v>366</v>
      </c>
      <c r="F2426" t="s">
        <v>7435</v>
      </c>
      <c r="G2426" t="s">
        <v>7142</v>
      </c>
      <c r="H2426">
        <v>25000</v>
      </c>
    </row>
    <row r="2427" spans="1:8" x14ac:dyDescent="0.35">
      <c r="A2427" t="s">
        <v>453</v>
      </c>
      <c r="B2427" t="s">
        <v>240</v>
      </c>
      <c r="C2427" t="s">
        <v>249</v>
      </c>
      <c r="D2427" t="s">
        <v>8269</v>
      </c>
      <c r="E2427" t="s">
        <v>366</v>
      </c>
      <c r="F2427" t="s">
        <v>7436</v>
      </c>
      <c r="G2427" t="s">
        <v>7437</v>
      </c>
      <c r="H2427">
        <v>427930</v>
      </c>
    </row>
    <row r="2428" spans="1:8" x14ac:dyDescent="0.35">
      <c r="A2428" t="s">
        <v>453</v>
      </c>
      <c r="B2428" t="s">
        <v>240</v>
      </c>
      <c r="C2428" t="s">
        <v>249</v>
      </c>
      <c r="D2428" t="s">
        <v>8269</v>
      </c>
      <c r="E2428" t="s">
        <v>366</v>
      </c>
      <c r="F2428" t="s">
        <v>7442</v>
      </c>
      <c r="G2428" t="s">
        <v>7443</v>
      </c>
      <c r="H2428">
        <v>234268</v>
      </c>
    </row>
    <row r="2429" spans="1:8" x14ac:dyDescent="0.35">
      <c r="A2429" t="s">
        <v>453</v>
      </c>
      <c r="B2429" t="s">
        <v>240</v>
      </c>
      <c r="C2429" t="s">
        <v>253</v>
      </c>
      <c r="D2429" t="s">
        <v>8270</v>
      </c>
      <c r="E2429" t="s">
        <v>662</v>
      </c>
      <c r="F2429" t="s">
        <v>7435</v>
      </c>
      <c r="G2429" t="s">
        <v>7142</v>
      </c>
      <c r="H2429">
        <v>40158</v>
      </c>
    </row>
    <row r="2430" spans="1:8" x14ac:dyDescent="0.35">
      <c r="A2430" t="s">
        <v>453</v>
      </c>
      <c r="B2430" t="s">
        <v>240</v>
      </c>
      <c r="C2430" t="s">
        <v>253</v>
      </c>
      <c r="D2430" t="s">
        <v>8270</v>
      </c>
      <c r="E2430" t="s">
        <v>662</v>
      </c>
      <c r="F2430" t="s">
        <v>7436</v>
      </c>
      <c r="G2430" t="s">
        <v>7437</v>
      </c>
      <c r="H2430">
        <v>62500</v>
      </c>
    </row>
    <row r="2431" spans="1:8" x14ac:dyDescent="0.35">
      <c r="A2431" t="s">
        <v>453</v>
      </c>
      <c r="B2431" t="s">
        <v>240</v>
      </c>
      <c r="C2431" t="s">
        <v>253</v>
      </c>
      <c r="D2431" t="s">
        <v>8270</v>
      </c>
      <c r="E2431" t="s">
        <v>662</v>
      </c>
      <c r="F2431" t="s">
        <v>7736</v>
      </c>
      <c r="G2431" t="s">
        <v>7737</v>
      </c>
      <c r="H2431">
        <v>6595</v>
      </c>
    </row>
    <row r="2432" spans="1:8" x14ac:dyDescent="0.35">
      <c r="A2432" t="s">
        <v>453</v>
      </c>
      <c r="B2432" t="s">
        <v>240</v>
      </c>
      <c r="C2432" t="s">
        <v>253</v>
      </c>
      <c r="D2432" t="s">
        <v>8270</v>
      </c>
      <c r="E2432" t="s">
        <v>662</v>
      </c>
      <c r="F2432" t="s">
        <v>8271</v>
      </c>
      <c r="G2432" t="s">
        <v>8272</v>
      </c>
      <c r="H2432">
        <v>83576</v>
      </c>
    </row>
    <row r="2433" spans="1:8" x14ac:dyDescent="0.35">
      <c r="A2433" t="s">
        <v>453</v>
      </c>
      <c r="B2433" t="s">
        <v>240</v>
      </c>
      <c r="C2433" t="s">
        <v>257</v>
      </c>
      <c r="D2433" t="s">
        <v>8273</v>
      </c>
      <c r="E2433" t="s">
        <v>790</v>
      </c>
      <c r="F2433" t="s">
        <v>7435</v>
      </c>
      <c r="G2433" t="s">
        <v>7142</v>
      </c>
      <c r="H2433">
        <v>250000</v>
      </c>
    </row>
    <row r="2434" spans="1:8" x14ac:dyDescent="0.35">
      <c r="A2434" t="s">
        <v>453</v>
      </c>
      <c r="B2434" t="s">
        <v>240</v>
      </c>
      <c r="C2434" t="s">
        <v>257</v>
      </c>
      <c r="D2434" t="s">
        <v>8273</v>
      </c>
      <c r="E2434" t="s">
        <v>790</v>
      </c>
      <c r="F2434" t="s">
        <v>7436</v>
      </c>
      <c r="G2434" t="s">
        <v>7437</v>
      </c>
      <c r="H2434">
        <v>1085500</v>
      </c>
    </row>
    <row r="2435" spans="1:8" x14ac:dyDescent="0.35">
      <c r="A2435" t="s">
        <v>453</v>
      </c>
      <c r="B2435" t="s">
        <v>240</v>
      </c>
      <c r="C2435" t="s">
        <v>261</v>
      </c>
      <c r="D2435" t="s">
        <v>8274</v>
      </c>
      <c r="E2435" t="s">
        <v>480</v>
      </c>
      <c r="F2435" t="s">
        <v>7436</v>
      </c>
      <c r="G2435" t="s">
        <v>7437</v>
      </c>
      <c r="H2435">
        <v>410673</v>
      </c>
    </row>
    <row r="2436" spans="1:8" x14ac:dyDescent="0.35">
      <c r="A2436" t="s">
        <v>453</v>
      </c>
      <c r="B2436" t="s">
        <v>240</v>
      </c>
      <c r="C2436" t="s">
        <v>261</v>
      </c>
      <c r="D2436" t="s">
        <v>8274</v>
      </c>
      <c r="E2436" t="s">
        <v>480</v>
      </c>
      <c r="F2436" t="s">
        <v>7494</v>
      </c>
      <c r="G2436" t="s">
        <v>7495</v>
      </c>
      <c r="H2436">
        <v>2155968</v>
      </c>
    </row>
    <row r="2437" spans="1:8" x14ac:dyDescent="0.35">
      <c r="A2437" t="s">
        <v>453</v>
      </c>
      <c r="B2437" t="s">
        <v>240</v>
      </c>
      <c r="C2437" t="s">
        <v>261</v>
      </c>
      <c r="D2437" t="s">
        <v>8274</v>
      </c>
      <c r="E2437" t="s">
        <v>480</v>
      </c>
      <c r="F2437" t="s">
        <v>7496</v>
      </c>
      <c r="G2437" t="s">
        <v>7497</v>
      </c>
      <c r="H2437">
        <v>150000</v>
      </c>
    </row>
    <row r="2438" spans="1:8" x14ac:dyDescent="0.35">
      <c r="A2438" t="s">
        <v>453</v>
      </c>
      <c r="B2438" t="s">
        <v>240</v>
      </c>
      <c r="C2438" t="s">
        <v>265</v>
      </c>
      <c r="D2438" t="s">
        <v>8275</v>
      </c>
      <c r="E2438" t="s">
        <v>629</v>
      </c>
      <c r="F2438" t="s">
        <v>7435</v>
      </c>
      <c r="G2438" t="s">
        <v>7142</v>
      </c>
      <c r="H2438">
        <v>15000</v>
      </c>
    </row>
    <row r="2439" spans="1:8" x14ac:dyDescent="0.35">
      <c r="A2439" t="s">
        <v>453</v>
      </c>
      <c r="B2439" t="s">
        <v>240</v>
      </c>
      <c r="C2439" t="s">
        <v>265</v>
      </c>
      <c r="D2439" t="s">
        <v>8275</v>
      </c>
      <c r="E2439" t="s">
        <v>629</v>
      </c>
      <c r="F2439" t="s">
        <v>7436</v>
      </c>
      <c r="G2439" t="s">
        <v>7437</v>
      </c>
      <c r="H2439">
        <v>135080</v>
      </c>
    </row>
    <row r="2440" spans="1:8" x14ac:dyDescent="0.35">
      <c r="A2440" t="s">
        <v>453</v>
      </c>
      <c r="B2440" t="s">
        <v>240</v>
      </c>
      <c r="C2440" t="s">
        <v>265</v>
      </c>
      <c r="D2440" t="s">
        <v>8275</v>
      </c>
      <c r="E2440" t="s">
        <v>629</v>
      </c>
      <c r="F2440" t="s">
        <v>7448</v>
      </c>
      <c r="G2440" t="s">
        <v>7449</v>
      </c>
      <c r="H2440">
        <v>2700</v>
      </c>
    </row>
    <row r="2441" spans="1:8" x14ac:dyDescent="0.35">
      <c r="A2441" t="s">
        <v>453</v>
      </c>
      <c r="B2441" t="s">
        <v>240</v>
      </c>
      <c r="C2441" t="s">
        <v>265</v>
      </c>
      <c r="D2441" t="s">
        <v>8275</v>
      </c>
      <c r="E2441" t="s">
        <v>629</v>
      </c>
      <c r="F2441" t="s">
        <v>7442</v>
      </c>
      <c r="G2441" t="s">
        <v>7443</v>
      </c>
      <c r="H2441">
        <v>3375</v>
      </c>
    </row>
    <row r="2442" spans="1:8" x14ac:dyDescent="0.35">
      <c r="A2442" t="s">
        <v>453</v>
      </c>
      <c r="B2442" t="s">
        <v>240</v>
      </c>
      <c r="C2442" t="s">
        <v>269</v>
      </c>
      <c r="D2442" t="s">
        <v>8276</v>
      </c>
      <c r="E2442" t="s">
        <v>311</v>
      </c>
      <c r="F2442" t="s">
        <v>7435</v>
      </c>
      <c r="G2442" t="s">
        <v>7142</v>
      </c>
      <c r="H2442">
        <v>5000</v>
      </c>
    </row>
    <row r="2443" spans="1:8" x14ac:dyDescent="0.35">
      <c r="A2443" t="s">
        <v>453</v>
      </c>
      <c r="B2443" t="s">
        <v>240</v>
      </c>
      <c r="C2443" t="s">
        <v>269</v>
      </c>
      <c r="D2443" t="s">
        <v>8276</v>
      </c>
      <c r="E2443" t="s">
        <v>311</v>
      </c>
      <c r="F2443" t="s">
        <v>7436</v>
      </c>
      <c r="G2443" t="s">
        <v>7437</v>
      </c>
      <c r="H2443">
        <v>39000</v>
      </c>
    </row>
    <row r="2444" spans="1:8" x14ac:dyDescent="0.35">
      <c r="A2444" t="s">
        <v>453</v>
      </c>
      <c r="B2444" t="s">
        <v>240</v>
      </c>
      <c r="C2444" t="s">
        <v>269</v>
      </c>
      <c r="D2444" t="s">
        <v>8276</v>
      </c>
      <c r="E2444" t="s">
        <v>311</v>
      </c>
      <c r="F2444" t="s">
        <v>7438</v>
      </c>
      <c r="G2444" t="s">
        <v>7439</v>
      </c>
      <c r="H2444">
        <v>185000</v>
      </c>
    </row>
    <row r="2445" spans="1:8" x14ac:dyDescent="0.35">
      <c r="A2445" t="s">
        <v>453</v>
      </c>
      <c r="B2445" t="s">
        <v>240</v>
      </c>
      <c r="C2445" t="s">
        <v>269</v>
      </c>
      <c r="D2445" t="s">
        <v>8276</v>
      </c>
      <c r="E2445" t="s">
        <v>311</v>
      </c>
      <c r="F2445" t="s">
        <v>7448</v>
      </c>
      <c r="G2445" t="s">
        <v>7449</v>
      </c>
      <c r="H2445">
        <v>120000</v>
      </c>
    </row>
    <row r="2446" spans="1:8" x14ac:dyDescent="0.35">
      <c r="A2446" t="s">
        <v>453</v>
      </c>
      <c r="B2446" t="s">
        <v>240</v>
      </c>
      <c r="C2446" t="s">
        <v>273</v>
      </c>
      <c r="D2446" t="s">
        <v>8277</v>
      </c>
      <c r="E2446" t="s">
        <v>578</v>
      </c>
      <c r="F2446" t="s">
        <v>7435</v>
      </c>
      <c r="G2446" t="s">
        <v>7142</v>
      </c>
      <c r="H2446">
        <v>9627</v>
      </c>
    </row>
    <row r="2447" spans="1:8" x14ac:dyDescent="0.35">
      <c r="A2447" t="s">
        <v>453</v>
      </c>
      <c r="B2447" t="s">
        <v>240</v>
      </c>
      <c r="C2447" t="s">
        <v>273</v>
      </c>
      <c r="D2447" t="s">
        <v>8277</v>
      </c>
      <c r="E2447" t="s">
        <v>578</v>
      </c>
      <c r="F2447" t="s">
        <v>7436</v>
      </c>
      <c r="G2447" t="s">
        <v>7437</v>
      </c>
      <c r="H2447">
        <v>332370</v>
      </c>
    </row>
    <row r="2448" spans="1:8" x14ac:dyDescent="0.35">
      <c r="A2448" t="s">
        <v>453</v>
      </c>
      <c r="B2448" t="s">
        <v>240</v>
      </c>
      <c r="C2448" t="s">
        <v>273</v>
      </c>
      <c r="D2448" t="s">
        <v>8277</v>
      </c>
      <c r="E2448" t="s">
        <v>578</v>
      </c>
      <c r="F2448" t="s">
        <v>7442</v>
      </c>
      <c r="G2448" t="s">
        <v>7443</v>
      </c>
      <c r="H2448">
        <v>3183</v>
      </c>
    </row>
    <row r="2449" spans="1:8" x14ac:dyDescent="0.35">
      <c r="A2449" t="s">
        <v>453</v>
      </c>
      <c r="B2449" t="s">
        <v>240</v>
      </c>
      <c r="C2449" t="s">
        <v>273</v>
      </c>
      <c r="D2449" t="s">
        <v>8277</v>
      </c>
      <c r="E2449" t="s">
        <v>578</v>
      </c>
      <c r="F2449" t="s">
        <v>7445</v>
      </c>
      <c r="G2449" t="s">
        <v>7446</v>
      </c>
      <c r="H2449">
        <v>51104</v>
      </c>
    </row>
    <row r="2450" spans="1:8" x14ac:dyDescent="0.35">
      <c r="A2450" t="s">
        <v>453</v>
      </c>
      <c r="B2450" t="s">
        <v>240</v>
      </c>
      <c r="C2450" t="s">
        <v>277</v>
      </c>
      <c r="D2450" t="s">
        <v>8278</v>
      </c>
      <c r="E2450" t="s">
        <v>664</v>
      </c>
      <c r="F2450" t="s">
        <v>7435</v>
      </c>
      <c r="G2450" t="s">
        <v>7142</v>
      </c>
      <c r="H2450">
        <v>80000</v>
      </c>
    </row>
    <row r="2451" spans="1:8" x14ac:dyDescent="0.35">
      <c r="A2451" t="s">
        <v>453</v>
      </c>
      <c r="B2451" t="s">
        <v>240</v>
      </c>
      <c r="C2451" t="s">
        <v>277</v>
      </c>
      <c r="D2451" t="s">
        <v>8278</v>
      </c>
      <c r="E2451" t="s">
        <v>664</v>
      </c>
      <c r="F2451" t="s">
        <v>7436</v>
      </c>
      <c r="G2451" t="s">
        <v>7437</v>
      </c>
      <c r="H2451">
        <v>1180598</v>
      </c>
    </row>
    <row r="2452" spans="1:8" x14ac:dyDescent="0.35">
      <c r="A2452" t="s">
        <v>453</v>
      </c>
      <c r="B2452" t="s">
        <v>240</v>
      </c>
      <c r="C2452" t="s">
        <v>277</v>
      </c>
      <c r="D2452" t="s">
        <v>8278</v>
      </c>
      <c r="E2452" t="s">
        <v>664</v>
      </c>
      <c r="F2452" t="s">
        <v>7494</v>
      </c>
      <c r="G2452" t="s">
        <v>7495</v>
      </c>
      <c r="H2452">
        <v>4350287</v>
      </c>
    </row>
    <row r="2453" spans="1:8" x14ac:dyDescent="0.35">
      <c r="A2453" t="s">
        <v>453</v>
      </c>
      <c r="B2453" t="s">
        <v>240</v>
      </c>
      <c r="C2453" t="s">
        <v>277</v>
      </c>
      <c r="D2453" t="s">
        <v>8278</v>
      </c>
      <c r="E2453" t="s">
        <v>664</v>
      </c>
      <c r="F2453" t="s">
        <v>7496</v>
      </c>
      <c r="G2453" t="s">
        <v>7497</v>
      </c>
      <c r="H2453">
        <v>338155</v>
      </c>
    </row>
    <row r="2454" spans="1:8" x14ac:dyDescent="0.35">
      <c r="A2454" t="s">
        <v>453</v>
      </c>
      <c r="B2454" t="s">
        <v>240</v>
      </c>
      <c r="C2454" t="s">
        <v>281</v>
      </c>
      <c r="D2454" t="s">
        <v>8279</v>
      </c>
      <c r="E2454" t="s">
        <v>767</v>
      </c>
      <c r="F2454" t="s">
        <v>7435</v>
      </c>
      <c r="G2454" t="s">
        <v>7142</v>
      </c>
      <c r="H2454">
        <v>0</v>
      </c>
    </row>
    <row r="2455" spans="1:8" x14ac:dyDescent="0.35">
      <c r="A2455" t="s">
        <v>453</v>
      </c>
      <c r="B2455" t="s">
        <v>240</v>
      </c>
      <c r="C2455" t="s">
        <v>281</v>
      </c>
      <c r="D2455" t="s">
        <v>8279</v>
      </c>
      <c r="E2455" t="s">
        <v>767</v>
      </c>
      <c r="F2455" t="s">
        <v>7436</v>
      </c>
      <c r="G2455" t="s">
        <v>7437</v>
      </c>
      <c r="H2455">
        <v>676155</v>
      </c>
    </row>
    <row r="2456" spans="1:8" x14ac:dyDescent="0.35">
      <c r="A2456" t="s">
        <v>453</v>
      </c>
      <c r="B2456" t="s">
        <v>240</v>
      </c>
      <c r="C2456" t="s">
        <v>281</v>
      </c>
      <c r="D2456" t="s">
        <v>8279</v>
      </c>
      <c r="E2456" t="s">
        <v>767</v>
      </c>
      <c r="F2456" t="s">
        <v>7831</v>
      </c>
      <c r="G2456" t="s">
        <v>7832</v>
      </c>
      <c r="H2456">
        <v>5159503</v>
      </c>
    </row>
    <row r="2457" spans="1:8" x14ac:dyDescent="0.35">
      <c r="A2457" t="s">
        <v>453</v>
      </c>
      <c r="B2457" t="s">
        <v>240</v>
      </c>
      <c r="C2457" t="s">
        <v>281</v>
      </c>
      <c r="D2457" t="s">
        <v>8279</v>
      </c>
      <c r="E2457" t="s">
        <v>767</v>
      </c>
      <c r="F2457" t="s">
        <v>8044</v>
      </c>
      <c r="G2457" t="s">
        <v>8045</v>
      </c>
      <c r="H2457">
        <v>231750</v>
      </c>
    </row>
    <row r="2458" spans="1:8" x14ac:dyDescent="0.35">
      <c r="A2458" t="s">
        <v>453</v>
      </c>
      <c r="B2458" t="s">
        <v>240</v>
      </c>
      <c r="C2458" t="s">
        <v>285</v>
      </c>
      <c r="D2458" t="s">
        <v>8280</v>
      </c>
      <c r="E2458" t="s">
        <v>278</v>
      </c>
      <c r="F2458" t="s">
        <v>7435</v>
      </c>
      <c r="G2458" t="s">
        <v>7142</v>
      </c>
      <c r="H2458">
        <v>0</v>
      </c>
    </row>
    <row r="2459" spans="1:8" x14ac:dyDescent="0.35">
      <c r="A2459" t="s">
        <v>453</v>
      </c>
      <c r="B2459" t="s">
        <v>240</v>
      </c>
      <c r="C2459" t="s">
        <v>285</v>
      </c>
      <c r="D2459" t="s">
        <v>8280</v>
      </c>
      <c r="E2459" t="s">
        <v>278</v>
      </c>
      <c r="F2459" t="s">
        <v>7436</v>
      </c>
      <c r="G2459" t="s">
        <v>7437</v>
      </c>
      <c r="H2459">
        <v>190420</v>
      </c>
    </row>
    <row r="2460" spans="1:8" x14ac:dyDescent="0.35">
      <c r="A2460" t="s">
        <v>453</v>
      </c>
      <c r="B2460" t="s">
        <v>240</v>
      </c>
      <c r="C2460" t="s">
        <v>285</v>
      </c>
      <c r="D2460" t="s">
        <v>8280</v>
      </c>
      <c r="E2460" t="s">
        <v>278</v>
      </c>
      <c r="F2460" t="s">
        <v>7494</v>
      </c>
      <c r="G2460" t="s">
        <v>7495</v>
      </c>
      <c r="H2460">
        <v>971800</v>
      </c>
    </row>
    <row r="2461" spans="1:8" x14ac:dyDescent="0.35">
      <c r="A2461" t="s">
        <v>453</v>
      </c>
      <c r="B2461" t="s">
        <v>240</v>
      </c>
      <c r="C2461" t="s">
        <v>285</v>
      </c>
      <c r="D2461" t="s">
        <v>8280</v>
      </c>
      <c r="E2461" t="s">
        <v>278</v>
      </c>
      <c r="F2461" t="s">
        <v>7496</v>
      </c>
      <c r="G2461" t="s">
        <v>7497</v>
      </c>
      <c r="H2461">
        <v>60000</v>
      </c>
    </row>
    <row r="2462" spans="1:8" x14ac:dyDescent="0.35">
      <c r="A2462" t="s">
        <v>453</v>
      </c>
      <c r="B2462" t="s">
        <v>240</v>
      </c>
      <c r="C2462" t="s">
        <v>323</v>
      </c>
      <c r="D2462" t="s">
        <v>8281</v>
      </c>
      <c r="E2462" t="s">
        <v>531</v>
      </c>
      <c r="F2462" t="s">
        <v>7435</v>
      </c>
      <c r="G2462" t="s">
        <v>7142</v>
      </c>
      <c r="H2462">
        <v>0</v>
      </c>
    </row>
    <row r="2463" spans="1:8" x14ac:dyDescent="0.35">
      <c r="A2463" t="s">
        <v>453</v>
      </c>
      <c r="B2463" t="s">
        <v>240</v>
      </c>
      <c r="C2463" t="s">
        <v>323</v>
      </c>
      <c r="D2463" t="s">
        <v>8281</v>
      </c>
      <c r="E2463" t="s">
        <v>531</v>
      </c>
      <c r="F2463" t="s">
        <v>7436</v>
      </c>
      <c r="G2463" t="s">
        <v>7437</v>
      </c>
      <c r="H2463">
        <v>230000</v>
      </c>
    </row>
    <row r="2464" spans="1:8" x14ac:dyDescent="0.35">
      <c r="A2464" t="s">
        <v>456</v>
      </c>
      <c r="B2464" t="s">
        <v>240</v>
      </c>
      <c r="C2464" t="s">
        <v>241</v>
      </c>
      <c r="D2464" t="s">
        <v>8282</v>
      </c>
      <c r="E2464" t="s">
        <v>791</v>
      </c>
      <c r="F2464" t="s">
        <v>7436</v>
      </c>
      <c r="G2464" t="s">
        <v>7437</v>
      </c>
      <c r="H2464">
        <v>22841</v>
      </c>
    </row>
    <row r="2465" spans="1:8" x14ac:dyDescent="0.35">
      <c r="A2465" t="s">
        <v>456</v>
      </c>
      <c r="B2465" t="s">
        <v>240</v>
      </c>
      <c r="C2465" t="s">
        <v>241</v>
      </c>
      <c r="D2465" t="s">
        <v>8282</v>
      </c>
      <c r="E2465" t="s">
        <v>791</v>
      </c>
      <c r="F2465" t="s">
        <v>7438</v>
      </c>
      <c r="G2465" t="s">
        <v>7439</v>
      </c>
      <c r="H2465">
        <v>20000</v>
      </c>
    </row>
    <row r="2466" spans="1:8" x14ac:dyDescent="0.35">
      <c r="A2466" t="s">
        <v>456</v>
      </c>
      <c r="B2466" t="s">
        <v>240</v>
      </c>
      <c r="C2466" t="s">
        <v>245</v>
      </c>
      <c r="D2466" t="s">
        <v>8283</v>
      </c>
      <c r="E2466" t="s">
        <v>532</v>
      </c>
      <c r="F2466" t="s">
        <v>7436</v>
      </c>
      <c r="G2466" t="s">
        <v>7437</v>
      </c>
      <c r="H2466">
        <v>185903</v>
      </c>
    </row>
    <row r="2467" spans="1:8" x14ac:dyDescent="0.35">
      <c r="A2467" t="s">
        <v>456</v>
      </c>
      <c r="B2467" t="s">
        <v>240</v>
      </c>
      <c r="C2467" t="s">
        <v>245</v>
      </c>
      <c r="D2467" t="s">
        <v>8283</v>
      </c>
      <c r="E2467" t="s">
        <v>532</v>
      </c>
      <c r="F2467" t="s">
        <v>7438</v>
      </c>
      <c r="G2467" t="s">
        <v>7439</v>
      </c>
      <c r="H2467">
        <v>57341</v>
      </c>
    </row>
    <row r="2468" spans="1:8" x14ac:dyDescent="0.35">
      <c r="A2468" t="s">
        <v>456</v>
      </c>
      <c r="B2468" t="s">
        <v>240</v>
      </c>
      <c r="C2468" t="s">
        <v>249</v>
      </c>
      <c r="D2468" t="s">
        <v>8284</v>
      </c>
      <c r="E2468" t="s">
        <v>527</v>
      </c>
      <c r="F2468" t="s">
        <v>7435</v>
      </c>
      <c r="G2468" t="s">
        <v>7142</v>
      </c>
      <c r="H2468">
        <v>90000</v>
      </c>
    </row>
    <row r="2469" spans="1:8" x14ac:dyDescent="0.35">
      <c r="A2469" t="s">
        <v>456</v>
      </c>
      <c r="B2469" t="s">
        <v>240</v>
      </c>
      <c r="C2469" t="s">
        <v>249</v>
      </c>
      <c r="D2469" t="s">
        <v>8284</v>
      </c>
      <c r="E2469" t="s">
        <v>527</v>
      </c>
      <c r="F2469" t="s">
        <v>7436</v>
      </c>
      <c r="G2469" t="s">
        <v>7437</v>
      </c>
      <c r="H2469">
        <v>45650</v>
      </c>
    </row>
    <row r="2470" spans="1:8" x14ac:dyDescent="0.35">
      <c r="A2470" t="s">
        <v>456</v>
      </c>
      <c r="B2470" t="s">
        <v>240</v>
      </c>
      <c r="C2470" t="s">
        <v>249</v>
      </c>
      <c r="D2470" t="s">
        <v>8284</v>
      </c>
      <c r="E2470" t="s">
        <v>527</v>
      </c>
      <c r="F2470" t="s">
        <v>7438</v>
      </c>
      <c r="G2470" t="s">
        <v>7439</v>
      </c>
      <c r="H2470">
        <v>50000</v>
      </c>
    </row>
    <row r="2471" spans="1:8" x14ac:dyDescent="0.35">
      <c r="A2471" t="s">
        <v>456</v>
      </c>
      <c r="B2471" t="s">
        <v>240</v>
      </c>
      <c r="C2471" t="s">
        <v>253</v>
      </c>
      <c r="D2471" t="s">
        <v>8285</v>
      </c>
      <c r="E2471" t="s">
        <v>792</v>
      </c>
      <c r="F2471" t="s">
        <v>7436</v>
      </c>
      <c r="G2471" t="s">
        <v>7437</v>
      </c>
      <c r="H2471">
        <v>48220</v>
      </c>
    </row>
    <row r="2472" spans="1:8" x14ac:dyDescent="0.35">
      <c r="A2472" t="s">
        <v>456</v>
      </c>
      <c r="B2472" t="s">
        <v>240</v>
      </c>
      <c r="C2472" t="s">
        <v>253</v>
      </c>
      <c r="D2472" t="s">
        <v>8285</v>
      </c>
      <c r="E2472" t="s">
        <v>792</v>
      </c>
      <c r="F2472" t="s">
        <v>7438</v>
      </c>
      <c r="G2472" t="s">
        <v>7439</v>
      </c>
      <c r="H2472">
        <v>44126</v>
      </c>
    </row>
    <row r="2473" spans="1:8" x14ac:dyDescent="0.35">
      <c r="A2473" t="s">
        <v>456</v>
      </c>
      <c r="B2473" t="s">
        <v>240</v>
      </c>
      <c r="C2473" t="s">
        <v>257</v>
      </c>
      <c r="D2473" t="s">
        <v>8286</v>
      </c>
      <c r="E2473" t="s">
        <v>793</v>
      </c>
      <c r="F2473" t="s">
        <v>7436</v>
      </c>
      <c r="G2473" t="s">
        <v>7437</v>
      </c>
      <c r="H2473">
        <v>100000</v>
      </c>
    </row>
    <row r="2474" spans="1:8" x14ac:dyDescent="0.35">
      <c r="A2474" t="s">
        <v>456</v>
      </c>
      <c r="B2474" t="s">
        <v>240</v>
      </c>
      <c r="C2474" t="s">
        <v>257</v>
      </c>
      <c r="D2474" t="s">
        <v>8286</v>
      </c>
      <c r="E2474" t="s">
        <v>793</v>
      </c>
      <c r="F2474" t="s">
        <v>7438</v>
      </c>
      <c r="G2474" t="s">
        <v>7439</v>
      </c>
      <c r="H2474">
        <v>101500</v>
      </c>
    </row>
    <row r="2475" spans="1:8" x14ac:dyDescent="0.35">
      <c r="A2475" t="s">
        <v>458</v>
      </c>
      <c r="B2475" t="s">
        <v>240</v>
      </c>
      <c r="C2475" t="s">
        <v>241</v>
      </c>
      <c r="D2475" t="s">
        <v>8287</v>
      </c>
      <c r="E2475" t="s">
        <v>794</v>
      </c>
      <c r="F2475" t="s">
        <v>7435</v>
      </c>
      <c r="G2475" t="s">
        <v>7142</v>
      </c>
      <c r="H2475">
        <v>30000</v>
      </c>
    </row>
    <row r="2476" spans="1:8" x14ac:dyDescent="0.35">
      <c r="A2476" t="s">
        <v>458</v>
      </c>
      <c r="B2476" t="s">
        <v>240</v>
      </c>
      <c r="C2476" t="s">
        <v>241</v>
      </c>
      <c r="D2476" t="s">
        <v>8287</v>
      </c>
      <c r="E2476" t="s">
        <v>794</v>
      </c>
      <c r="F2476" t="s">
        <v>7436</v>
      </c>
      <c r="G2476" t="s">
        <v>7437</v>
      </c>
      <c r="H2476">
        <v>60450</v>
      </c>
    </row>
    <row r="2477" spans="1:8" x14ac:dyDescent="0.35">
      <c r="A2477" t="s">
        <v>458</v>
      </c>
      <c r="B2477" t="s">
        <v>240</v>
      </c>
      <c r="C2477" t="s">
        <v>241</v>
      </c>
      <c r="D2477" t="s">
        <v>8287</v>
      </c>
      <c r="E2477" t="s">
        <v>794</v>
      </c>
      <c r="F2477" t="s">
        <v>7438</v>
      </c>
      <c r="G2477" t="s">
        <v>7439</v>
      </c>
      <c r="H2477">
        <v>49500</v>
      </c>
    </row>
    <row r="2478" spans="1:8" x14ac:dyDescent="0.35">
      <c r="A2478" t="s">
        <v>458</v>
      </c>
      <c r="B2478" t="s">
        <v>240</v>
      </c>
      <c r="C2478" t="s">
        <v>245</v>
      </c>
      <c r="D2478" t="s">
        <v>8288</v>
      </c>
      <c r="E2478" t="s">
        <v>621</v>
      </c>
      <c r="F2478" t="s">
        <v>7436</v>
      </c>
      <c r="G2478" t="s">
        <v>7437</v>
      </c>
      <c r="H2478">
        <v>75500</v>
      </c>
    </row>
    <row r="2479" spans="1:8" x14ac:dyDescent="0.35">
      <c r="A2479" t="s">
        <v>458</v>
      </c>
      <c r="B2479" t="s">
        <v>240</v>
      </c>
      <c r="C2479" t="s">
        <v>245</v>
      </c>
      <c r="D2479" t="s">
        <v>8288</v>
      </c>
      <c r="E2479" t="s">
        <v>621</v>
      </c>
      <c r="F2479" t="s">
        <v>7445</v>
      </c>
      <c r="G2479" t="s">
        <v>7446</v>
      </c>
      <c r="H2479">
        <v>25918</v>
      </c>
    </row>
    <row r="2480" spans="1:8" x14ac:dyDescent="0.35">
      <c r="A2480" t="s">
        <v>458</v>
      </c>
      <c r="B2480" t="s">
        <v>240</v>
      </c>
      <c r="C2480" t="s">
        <v>249</v>
      </c>
      <c r="D2480" t="s">
        <v>8289</v>
      </c>
      <c r="E2480" t="s">
        <v>667</v>
      </c>
      <c r="F2480" t="s">
        <v>7435</v>
      </c>
      <c r="G2480" t="s">
        <v>7142</v>
      </c>
      <c r="H2480">
        <v>6000</v>
      </c>
    </row>
    <row r="2481" spans="1:8" x14ac:dyDescent="0.35">
      <c r="A2481" t="s">
        <v>458</v>
      </c>
      <c r="B2481" t="s">
        <v>240</v>
      </c>
      <c r="C2481" t="s">
        <v>249</v>
      </c>
      <c r="D2481" t="s">
        <v>8289</v>
      </c>
      <c r="E2481" t="s">
        <v>667</v>
      </c>
      <c r="F2481" t="s">
        <v>7436</v>
      </c>
      <c r="G2481" t="s">
        <v>7437</v>
      </c>
      <c r="H2481">
        <v>66314</v>
      </c>
    </row>
    <row r="2482" spans="1:8" x14ac:dyDescent="0.35">
      <c r="A2482" t="s">
        <v>458</v>
      </c>
      <c r="B2482" t="s">
        <v>240</v>
      </c>
      <c r="C2482" t="s">
        <v>249</v>
      </c>
      <c r="D2482" t="s">
        <v>8289</v>
      </c>
      <c r="E2482" t="s">
        <v>667</v>
      </c>
      <c r="F2482" t="s">
        <v>7438</v>
      </c>
      <c r="G2482" t="s">
        <v>7439</v>
      </c>
      <c r="H2482">
        <v>65000</v>
      </c>
    </row>
    <row r="2483" spans="1:8" x14ac:dyDescent="0.35">
      <c r="A2483" t="s">
        <v>458</v>
      </c>
      <c r="B2483" t="s">
        <v>240</v>
      </c>
      <c r="C2483" t="s">
        <v>249</v>
      </c>
      <c r="D2483" t="s">
        <v>8289</v>
      </c>
      <c r="E2483" t="s">
        <v>667</v>
      </c>
      <c r="F2483" t="s">
        <v>7448</v>
      </c>
      <c r="G2483" t="s">
        <v>7449</v>
      </c>
      <c r="H2483">
        <v>80000</v>
      </c>
    </row>
    <row r="2484" spans="1:8" x14ac:dyDescent="0.35">
      <c r="A2484" t="s">
        <v>458</v>
      </c>
      <c r="B2484" t="s">
        <v>240</v>
      </c>
      <c r="C2484" t="s">
        <v>249</v>
      </c>
      <c r="D2484" t="s">
        <v>8289</v>
      </c>
      <c r="E2484" t="s">
        <v>667</v>
      </c>
      <c r="F2484" t="s">
        <v>7445</v>
      </c>
      <c r="G2484" t="s">
        <v>7446</v>
      </c>
      <c r="H2484">
        <v>7500</v>
      </c>
    </row>
    <row r="2485" spans="1:8" x14ac:dyDescent="0.35">
      <c r="A2485" t="s">
        <v>458</v>
      </c>
      <c r="B2485" t="s">
        <v>240</v>
      </c>
      <c r="C2485" t="s">
        <v>253</v>
      </c>
      <c r="D2485" t="s">
        <v>8290</v>
      </c>
      <c r="E2485" t="s">
        <v>795</v>
      </c>
      <c r="F2485" t="s">
        <v>7435</v>
      </c>
      <c r="G2485" t="s">
        <v>7142</v>
      </c>
      <c r="H2485">
        <v>0</v>
      </c>
    </row>
    <row r="2486" spans="1:8" x14ac:dyDescent="0.35">
      <c r="A2486" t="s">
        <v>458</v>
      </c>
      <c r="B2486" t="s">
        <v>240</v>
      </c>
      <c r="C2486" t="s">
        <v>253</v>
      </c>
      <c r="D2486" t="s">
        <v>8290</v>
      </c>
      <c r="E2486" t="s">
        <v>795</v>
      </c>
      <c r="F2486" t="s">
        <v>7436</v>
      </c>
      <c r="G2486" t="s">
        <v>7437</v>
      </c>
      <c r="H2486">
        <v>34246</v>
      </c>
    </row>
    <row r="2487" spans="1:8" x14ac:dyDescent="0.35">
      <c r="A2487" t="s">
        <v>458</v>
      </c>
      <c r="B2487" t="s">
        <v>240</v>
      </c>
      <c r="C2487" t="s">
        <v>253</v>
      </c>
      <c r="D2487" t="s">
        <v>8290</v>
      </c>
      <c r="E2487" t="s">
        <v>795</v>
      </c>
      <c r="F2487" t="s">
        <v>7438</v>
      </c>
      <c r="G2487" t="s">
        <v>7439</v>
      </c>
      <c r="H2487">
        <v>12933</v>
      </c>
    </row>
    <row r="2488" spans="1:8" x14ac:dyDescent="0.35">
      <c r="A2488" t="s">
        <v>458</v>
      </c>
      <c r="B2488" t="s">
        <v>240</v>
      </c>
      <c r="C2488" t="s">
        <v>257</v>
      </c>
      <c r="D2488" t="s">
        <v>8291</v>
      </c>
      <c r="E2488" t="s">
        <v>300</v>
      </c>
      <c r="F2488" t="s">
        <v>7436</v>
      </c>
      <c r="G2488" t="s">
        <v>7437</v>
      </c>
      <c r="H2488">
        <v>28940</v>
      </c>
    </row>
    <row r="2489" spans="1:8" x14ac:dyDescent="0.35">
      <c r="A2489" t="s">
        <v>458</v>
      </c>
      <c r="B2489" t="s">
        <v>240</v>
      </c>
      <c r="C2489" t="s">
        <v>257</v>
      </c>
      <c r="D2489" t="s">
        <v>8291</v>
      </c>
      <c r="E2489" t="s">
        <v>300</v>
      </c>
      <c r="F2489" t="s">
        <v>7438</v>
      </c>
      <c r="G2489" t="s">
        <v>7439</v>
      </c>
      <c r="H2489">
        <v>13000</v>
      </c>
    </row>
    <row r="2490" spans="1:8" x14ac:dyDescent="0.35">
      <c r="A2490" t="s">
        <v>458</v>
      </c>
      <c r="B2490" t="s">
        <v>240</v>
      </c>
      <c r="C2490" t="s">
        <v>257</v>
      </c>
      <c r="D2490" t="s">
        <v>8291</v>
      </c>
      <c r="E2490" t="s">
        <v>300</v>
      </c>
      <c r="F2490" t="s">
        <v>7448</v>
      </c>
      <c r="G2490" t="s">
        <v>7449</v>
      </c>
      <c r="H2490">
        <v>83572</v>
      </c>
    </row>
    <row r="2491" spans="1:8" x14ac:dyDescent="0.35">
      <c r="A2491" t="s">
        <v>458</v>
      </c>
      <c r="B2491" t="s">
        <v>240</v>
      </c>
      <c r="C2491" t="s">
        <v>261</v>
      </c>
      <c r="D2491" t="s">
        <v>8292</v>
      </c>
      <c r="E2491" t="s">
        <v>480</v>
      </c>
      <c r="F2491" t="s">
        <v>7435</v>
      </c>
      <c r="G2491" t="s">
        <v>7142</v>
      </c>
      <c r="H2491">
        <v>5000</v>
      </c>
    </row>
    <row r="2492" spans="1:8" x14ac:dyDescent="0.35">
      <c r="A2492" t="s">
        <v>458</v>
      </c>
      <c r="B2492" t="s">
        <v>240</v>
      </c>
      <c r="C2492" t="s">
        <v>261</v>
      </c>
      <c r="D2492" t="s">
        <v>8292</v>
      </c>
      <c r="E2492" t="s">
        <v>480</v>
      </c>
      <c r="F2492" t="s">
        <v>7436</v>
      </c>
      <c r="G2492" t="s">
        <v>7437</v>
      </c>
      <c r="H2492">
        <v>31850</v>
      </c>
    </row>
    <row r="2493" spans="1:8" x14ac:dyDescent="0.35">
      <c r="A2493" t="s">
        <v>458</v>
      </c>
      <c r="B2493" t="s">
        <v>240</v>
      </c>
      <c r="C2493" t="s">
        <v>261</v>
      </c>
      <c r="D2493" t="s">
        <v>8292</v>
      </c>
      <c r="E2493" t="s">
        <v>480</v>
      </c>
      <c r="F2493" t="s">
        <v>7438</v>
      </c>
      <c r="G2493" t="s">
        <v>7439</v>
      </c>
      <c r="H2493">
        <v>20000</v>
      </c>
    </row>
    <row r="2494" spans="1:8" x14ac:dyDescent="0.35">
      <c r="A2494" t="s">
        <v>458</v>
      </c>
      <c r="B2494" t="s">
        <v>240</v>
      </c>
      <c r="C2494" t="s">
        <v>261</v>
      </c>
      <c r="D2494" t="s">
        <v>8292</v>
      </c>
      <c r="E2494" t="s">
        <v>480</v>
      </c>
      <c r="F2494" t="s">
        <v>7448</v>
      </c>
      <c r="G2494" t="s">
        <v>7449</v>
      </c>
      <c r="H2494">
        <v>25000</v>
      </c>
    </row>
    <row r="2495" spans="1:8" x14ac:dyDescent="0.35">
      <c r="A2495" t="s">
        <v>458</v>
      </c>
      <c r="B2495" t="s">
        <v>240</v>
      </c>
      <c r="C2495" t="s">
        <v>265</v>
      </c>
      <c r="D2495" t="s">
        <v>8293</v>
      </c>
      <c r="E2495" t="s">
        <v>314</v>
      </c>
      <c r="F2495" t="s">
        <v>7435</v>
      </c>
      <c r="G2495" t="s">
        <v>7142</v>
      </c>
      <c r="H2495">
        <v>12000</v>
      </c>
    </row>
    <row r="2496" spans="1:8" x14ac:dyDescent="0.35">
      <c r="A2496" t="s">
        <v>458</v>
      </c>
      <c r="B2496" t="s">
        <v>240</v>
      </c>
      <c r="C2496" t="s">
        <v>265</v>
      </c>
      <c r="D2496" t="s">
        <v>8293</v>
      </c>
      <c r="E2496" t="s">
        <v>314</v>
      </c>
      <c r="F2496" t="s">
        <v>7436</v>
      </c>
      <c r="G2496" t="s">
        <v>7437</v>
      </c>
      <c r="H2496">
        <v>61101</v>
      </c>
    </row>
    <row r="2497" spans="1:8" x14ac:dyDescent="0.35">
      <c r="A2497" t="s">
        <v>458</v>
      </c>
      <c r="B2497" t="s">
        <v>240</v>
      </c>
      <c r="C2497" t="s">
        <v>265</v>
      </c>
      <c r="D2497" t="s">
        <v>8293</v>
      </c>
      <c r="E2497" t="s">
        <v>314</v>
      </c>
      <c r="F2497" t="s">
        <v>7438</v>
      </c>
      <c r="G2497" t="s">
        <v>7439</v>
      </c>
      <c r="H2497">
        <v>51915</v>
      </c>
    </row>
    <row r="2498" spans="1:8" x14ac:dyDescent="0.35">
      <c r="A2498" t="s">
        <v>458</v>
      </c>
      <c r="B2498" t="s">
        <v>240</v>
      </c>
      <c r="C2498" t="s">
        <v>269</v>
      </c>
      <c r="D2498" t="s">
        <v>8294</v>
      </c>
      <c r="E2498" t="s">
        <v>796</v>
      </c>
      <c r="F2498" t="s">
        <v>7435</v>
      </c>
      <c r="G2498" t="s">
        <v>7142</v>
      </c>
      <c r="H2498">
        <v>50000</v>
      </c>
    </row>
    <row r="2499" spans="1:8" x14ac:dyDescent="0.35">
      <c r="A2499" t="s">
        <v>458</v>
      </c>
      <c r="B2499" t="s">
        <v>240</v>
      </c>
      <c r="C2499" t="s">
        <v>269</v>
      </c>
      <c r="D2499" t="s">
        <v>8294</v>
      </c>
      <c r="E2499" t="s">
        <v>796</v>
      </c>
      <c r="F2499" t="s">
        <v>7436</v>
      </c>
      <c r="G2499" t="s">
        <v>7437</v>
      </c>
      <c r="H2499">
        <v>86000</v>
      </c>
    </row>
    <row r="2500" spans="1:8" x14ac:dyDescent="0.35">
      <c r="A2500" t="s">
        <v>458</v>
      </c>
      <c r="B2500" t="s">
        <v>240</v>
      </c>
      <c r="C2500" t="s">
        <v>269</v>
      </c>
      <c r="D2500" t="s">
        <v>8294</v>
      </c>
      <c r="E2500" t="s">
        <v>796</v>
      </c>
      <c r="F2500" t="s">
        <v>7438</v>
      </c>
      <c r="G2500" t="s">
        <v>7439</v>
      </c>
      <c r="H2500">
        <v>215000</v>
      </c>
    </row>
    <row r="2501" spans="1:8" x14ac:dyDescent="0.35">
      <c r="A2501" t="s">
        <v>458</v>
      </c>
      <c r="B2501" t="s">
        <v>240</v>
      </c>
      <c r="C2501" t="s">
        <v>269</v>
      </c>
      <c r="D2501" t="s">
        <v>8294</v>
      </c>
      <c r="E2501" t="s">
        <v>796</v>
      </c>
      <c r="F2501" t="s">
        <v>7448</v>
      </c>
      <c r="G2501" t="s">
        <v>7449</v>
      </c>
      <c r="H2501">
        <v>150000</v>
      </c>
    </row>
    <row r="2502" spans="1:8" x14ac:dyDescent="0.35">
      <c r="A2502" t="s">
        <v>458</v>
      </c>
      <c r="B2502" t="s">
        <v>240</v>
      </c>
      <c r="C2502" t="s">
        <v>273</v>
      </c>
      <c r="D2502" t="s">
        <v>8295</v>
      </c>
      <c r="E2502" t="s">
        <v>510</v>
      </c>
      <c r="F2502" t="s">
        <v>7436</v>
      </c>
      <c r="G2502" t="s">
        <v>7437</v>
      </c>
      <c r="H2502">
        <v>27521</v>
      </c>
    </row>
    <row r="2503" spans="1:8" x14ac:dyDescent="0.35">
      <c r="A2503" t="s">
        <v>458</v>
      </c>
      <c r="B2503" t="s">
        <v>240</v>
      </c>
      <c r="C2503" t="s">
        <v>273</v>
      </c>
      <c r="D2503" t="s">
        <v>8295</v>
      </c>
      <c r="E2503" t="s">
        <v>510</v>
      </c>
      <c r="F2503" t="s">
        <v>7438</v>
      </c>
      <c r="G2503" t="s">
        <v>7439</v>
      </c>
      <c r="H2503">
        <v>20400</v>
      </c>
    </row>
    <row r="2504" spans="1:8" x14ac:dyDescent="0.35">
      <c r="A2504" t="s">
        <v>458</v>
      </c>
      <c r="B2504" t="s">
        <v>240</v>
      </c>
      <c r="C2504" t="s">
        <v>273</v>
      </c>
      <c r="D2504" t="s">
        <v>8295</v>
      </c>
      <c r="E2504" t="s">
        <v>510</v>
      </c>
      <c r="F2504" t="s">
        <v>7448</v>
      </c>
      <c r="G2504" t="s">
        <v>7449</v>
      </c>
      <c r="H2504">
        <v>6000</v>
      </c>
    </row>
    <row r="2505" spans="1:8" x14ac:dyDescent="0.35">
      <c r="A2505" t="s">
        <v>458</v>
      </c>
      <c r="B2505" t="s">
        <v>240</v>
      </c>
      <c r="C2505" t="s">
        <v>277</v>
      </c>
      <c r="D2505" t="s">
        <v>8296</v>
      </c>
      <c r="E2505" t="s">
        <v>671</v>
      </c>
      <c r="F2505" t="s">
        <v>7435</v>
      </c>
      <c r="G2505" t="s">
        <v>7142</v>
      </c>
      <c r="H2505">
        <v>27500</v>
      </c>
    </row>
    <row r="2506" spans="1:8" x14ac:dyDescent="0.35">
      <c r="A2506" t="s">
        <v>458</v>
      </c>
      <c r="B2506" t="s">
        <v>240</v>
      </c>
      <c r="C2506" t="s">
        <v>277</v>
      </c>
      <c r="D2506" t="s">
        <v>8296</v>
      </c>
      <c r="E2506" t="s">
        <v>671</v>
      </c>
      <c r="F2506" t="s">
        <v>7436</v>
      </c>
      <c r="G2506" t="s">
        <v>7437</v>
      </c>
      <c r="H2506">
        <v>93250</v>
      </c>
    </row>
    <row r="2507" spans="1:8" x14ac:dyDescent="0.35">
      <c r="A2507" t="s">
        <v>458</v>
      </c>
      <c r="B2507" t="s">
        <v>240</v>
      </c>
      <c r="C2507" t="s">
        <v>277</v>
      </c>
      <c r="D2507" t="s">
        <v>8296</v>
      </c>
      <c r="E2507" t="s">
        <v>671</v>
      </c>
      <c r="F2507" t="s">
        <v>7438</v>
      </c>
      <c r="G2507" t="s">
        <v>7439</v>
      </c>
      <c r="H2507">
        <v>85000</v>
      </c>
    </row>
    <row r="2508" spans="1:8" x14ac:dyDescent="0.35">
      <c r="A2508" t="s">
        <v>458</v>
      </c>
      <c r="B2508" t="s">
        <v>240</v>
      </c>
      <c r="C2508" t="s">
        <v>277</v>
      </c>
      <c r="D2508" t="s">
        <v>8296</v>
      </c>
      <c r="E2508" t="s">
        <v>671</v>
      </c>
      <c r="F2508" t="s">
        <v>7448</v>
      </c>
      <c r="G2508" t="s">
        <v>7449</v>
      </c>
      <c r="H2508">
        <v>30000</v>
      </c>
    </row>
    <row r="2509" spans="1:8" x14ac:dyDescent="0.35">
      <c r="A2509" t="s">
        <v>458</v>
      </c>
      <c r="B2509" t="s">
        <v>240</v>
      </c>
      <c r="C2509" t="s">
        <v>281</v>
      </c>
      <c r="D2509" t="s">
        <v>8297</v>
      </c>
      <c r="E2509" t="s">
        <v>442</v>
      </c>
      <c r="F2509" t="s">
        <v>7435</v>
      </c>
      <c r="G2509" t="s">
        <v>7142</v>
      </c>
      <c r="H2509">
        <v>28000</v>
      </c>
    </row>
    <row r="2510" spans="1:8" x14ac:dyDescent="0.35">
      <c r="A2510" t="s">
        <v>458</v>
      </c>
      <c r="B2510" t="s">
        <v>240</v>
      </c>
      <c r="C2510" t="s">
        <v>281</v>
      </c>
      <c r="D2510" t="s">
        <v>8297</v>
      </c>
      <c r="E2510" t="s">
        <v>442</v>
      </c>
      <c r="F2510" t="s">
        <v>7436</v>
      </c>
      <c r="G2510" t="s">
        <v>7437</v>
      </c>
      <c r="H2510">
        <v>40340</v>
      </c>
    </row>
    <row r="2511" spans="1:8" x14ac:dyDescent="0.35">
      <c r="A2511" t="s">
        <v>458</v>
      </c>
      <c r="B2511" t="s">
        <v>240</v>
      </c>
      <c r="C2511" t="s">
        <v>285</v>
      </c>
      <c r="D2511" t="s">
        <v>8298</v>
      </c>
      <c r="E2511" t="s">
        <v>278</v>
      </c>
      <c r="F2511" t="s">
        <v>7435</v>
      </c>
      <c r="G2511" t="s">
        <v>7142</v>
      </c>
      <c r="H2511">
        <v>35000</v>
      </c>
    </row>
    <row r="2512" spans="1:8" x14ac:dyDescent="0.35">
      <c r="A2512" t="s">
        <v>458</v>
      </c>
      <c r="B2512" t="s">
        <v>240</v>
      </c>
      <c r="C2512" t="s">
        <v>285</v>
      </c>
      <c r="D2512" t="s">
        <v>8298</v>
      </c>
      <c r="E2512" t="s">
        <v>278</v>
      </c>
      <c r="F2512" t="s">
        <v>7436</v>
      </c>
      <c r="G2512" t="s">
        <v>7437</v>
      </c>
      <c r="H2512">
        <v>52800</v>
      </c>
    </row>
    <row r="2513" spans="1:8" x14ac:dyDescent="0.35">
      <c r="A2513" t="s">
        <v>458</v>
      </c>
      <c r="B2513" t="s">
        <v>240</v>
      </c>
      <c r="C2513" t="s">
        <v>285</v>
      </c>
      <c r="D2513" t="s">
        <v>8298</v>
      </c>
      <c r="E2513" t="s">
        <v>278</v>
      </c>
      <c r="F2513" t="s">
        <v>7438</v>
      </c>
      <c r="G2513" t="s">
        <v>7439</v>
      </c>
      <c r="H2513">
        <v>28550</v>
      </c>
    </row>
    <row r="2514" spans="1:8" x14ac:dyDescent="0.35">
      <c r="A2514" t="s">
        <v>458</v>
      </c>
      <c r="B2514" t="s">
        <v>240</v>
      </c>
      <c r="C2514" t="s">
        <v>285</v>
      </c>
      <c r="D2514" t="s">
        <v>8298</v>
      </c>
      <c r="E2514" t="s">
        <v>278</v>
      </c>
      <c r="F2514" t="s">
        <v>7445</v>
      </c>
      <c r="G2514" t="s">
        <v>7446</v>
      </c>
      <c r="H2514">
        <v>12000</v>
      </c>
    </row>
    <row r="2515" spans="1:8" x14ac:dyDescent="0.35">
      <c r="A2515" t="s">
        <v>458</v>
      </c>
      <c r="B2515" t="s">
        <v>240</v>
      </c>
      <c r="C2515" t="s">
        <v>323</v>
      </c>
      <c r="D2515" t="s">
        <v>8299</v>
      </c>
      <c r="E2515" t="s">
        <v>455</v>
      </c>
      <c r="F2515" t="s">
        <v>7435</v>
      </c>
      <c r="G2515" t="s">
        <v>7142</v>
      </c>
      <c r="H2515">
        <v>1102</v>
      </c>
    </row>
    <row r="2516" spans="1:8" x14ac:dyDescent="0.35">
      <c r="A2516" t="s">
        <v>458</v>
      </c>
      <c r="B2516" t="s">
        <v>240</v>
      </c>
      <c r="C2516" t="s">
        <v>323</v>
      </c>
      <c r="D2516" t="s">
        <v>8299</v>
      </c>
      <c r="E2516" t="s">
        <v>455</v>
      </c>
      <c r="F2516" t="s">
        <v>7436</v>
      </c>
      <c r="G2516" t="s">
        <v>7437</v>
      </c>
      <c r="H2516">
        <v>26821</v>
      </c>
    </row>
    <row r="2517" spans="1:8" x14ac:dyDescent="0.35">
      <c r="A2517" t="s">
        <v>458</v>
      </c>
      <c r="B2517" t="s">
        <v>240</v>
      </c>
      <c r="C2517" t="s">
        <v>323</v>
      </c>
      <c r="D2517" t="s">
        <v>8299</v>
      </c>
      <c r="E2517" t="s">
        <v>455</v>
      </c>
      <c r="F2517" t="s">
        <v>7438</v>
      </c>
      <c r="G2517" t="s">
        <v>7439</v>
      </c>
      <c r="H2517">
        <v>91750</v>
      </c>
    </row>
    <row r="2518" spans="1:8" x14ac:dyDescent="0.35">
      <c r="A2518" t="s">
        <v>458</v>
      </c>
      <c r="B2518" t="s">
        <v>240</v>
      </c>
      <c r="C2518" t="s">
        <v>326</v>
      </c>
      <c r="D2518" t="s">
        <v>8300</v>
      </c>
      <c r="E2518" t="s">
        <v>125</v>
      </c>
      <c r="F2518" t="s">
        <v>7435</v>
      </c>
      <c r="G2518" t="s">
        <v>7142</v>
      </c>
      <c r="H2518">
        <v>0</v>
      </c>
    </row>
    <row r="2519" spans="1:8" x14ac:dyDescent="0.35">
      <c r="A2519" t="s">
        <v>458</v>
      </c>
      <c r="B2519" t="s">
        <v>240</v>
      </c>
      <c r="C2519" t="s">
        <v>326</v>
      </c>
      <c r="D2519" t="s">
        <v>8300</v>
      </c>
      <c r="E2519" t="s">
        <v>125</v>
      </c>
      <c r="F2519" t="s">
        <v>7436</v>
      </c>
      <c r="G2519" t="s">
        <v>7437</v>
      </c>
      <c r="H2519">
        <v>30842</v>
      </c>
    </row>
    <row r="2520" spans="1:8" x14ac:dyDescent="0.35">
      <c r="A2520" t="s">
        <v>458</v>
      </c>
      <c r="B2520" t="s">
        <v>240</v>
      </c>
      <c r="C2520" t="s">
        <v>326</v>
      </c>
      <c r="D2520" t="s">
        <v>8300</v>
      </c>
      <c r="E2520" t="s">
        <v>125</v>
      </c>
      <c r="F2520" t="s">
        <v>7438</v>
      </c>
      <c r="G2520" t="s">
        <v>7439</v>
      </c>
      <c r="H2520">
        <v>19568</v>
      </c>
    </row>
    <row r="2521" spans="1:8" x14ac:dyDescent="0.35">
      <c r="A2521" t="s">
        <v>460</v>
      </c>
      <c r="B2521" t="s">
        <v>240</v>
      </c>
      <c r="C2521" t="s">
        <v>241</v>
      </c>
      <c r="D2521" t="s">
        <v>8301</v>
      </c>
      <c r="E2521" t="s">
        <v>797</v>
      </c>
      <c r="F2521" t="s">
        <v>7436</v>
      </c>
      <c r="G2521" t="s">
        <v>7437</v>
      </c>
      <c r="H2521">
        <v>25789</v>
      </c>
    </row>
    <row r="2522" spans="1:8" x14ac:dyDescent="0.35">
      <c r="A2522" t="s">
        <v>460</v>
      </c>
      <c r="B2522" t="s">
        <v>240</v>
      </c>
      <c r="C2522" t="s">
        <v>245</v>
      </c>
      <c r="D2522" t="s">
        <v>8302</v>
      </c>
      <c r="E2522" t="s">
        <v>354</v>
      </c>
      <c r="F2522" t="s">
        <v>7436</v>
      </c>
      <c r="G2522" t="s">
        <v>7437</v>
      </c>
      <c r="H2522">
        <v>27640</v>
      </c>
    </row>
    <row r="2523" spans="1:8" x14ac:dyDescent="0.35">
      <c r="A2523" t="s">
        <v>460</v>
      </c>
      <c r="B2523" t="s">
        <v>240</v>
      </c>
      <c r="C2523" t="s">
        <v>245</v>
      </c>
      <c r="D2523" t="s">
        <v>8302</v>
      </c>
      <c r="E2523" t="s">
        <v>354</v>
      </c>
      <c r="F2523" t="s">
        <v>7438</v>
      </c>
      <c r="G2523" t="s">
        <v>7439</v>
      </c>
      <c r="H2523">
        <v>20400</v>
      </c>
    </row>
    <row r="2524" spans="1:8" x14ac:dyDescent="0.35">
      <c r="A2524" t="s">
        <v>460</v>
      </c>
      <c r="B2524" t="s">
        <v>240</v>
      </c>
      <c r="C2524" t="s">
        <v>249</v>
      </c>
      <c r="D2524" t="s">
        <v>8303</v>
      </c>
      <c r="E2524" t="s">
        <v>798</v>
      </c>
      <c r="F2524" t="s">
        <v>7436</v>
      </c>
      <c r="G2524" t="s">
        <v>7437</v>
      </c>
      <c r="H2524">
        <v>43527</v>
      </c>
    </row>
    <row r="2525" spans="1:8" x14ac:dyDescent="0.35">
      <c r="A2525" t="s">
        <v>460</v>
      </c>
      <c r="B2525" t="s">
        <v>240</v>
      </c>
      <c r="C2525" t="s">
        <v>249</v>
      </c>
      <c r="D2525" t="s">
        <v>8303</v>
      </c>
      <c r="E2525" t="s">
        <v>798</v>
      </c>
      <c r="F2525" t="s">
        <v>7438</v>
      </c>
      <c r="G2525" t="s">
        <v>7439</v>
      </c>
      <c r="H2525">
        <v>12000</v>
      </c>
    </row>
    <row r="2526" spans="1:8" x14ac:dyDescent="0.35">
      <c r="A2526" t="s">
        <v>460</v>
      </c>
      <c r="B2526" t="s">
        <v>240</v>
      </c>
      <c r="C2526" t="s">
        <v>249</v>
      </c>
      <c r="D2526" t="s">
        <v>8303</v>
      </c>
      <c r="E2526" t="s">
        <v>798</v>
      </c>
      <c r="F2526" t="s">
        <v>7448</v>
      </c>
      <c r="G2526" t="s">
        <v>7449</v>
      </c>
      <c r="H2526">
        <v>52000</v>
      </c>
    </row>
    <row r="2527" spans="1:8" x14ac:dyDescent="0.35">
      <c r="A2527" t="s">
        <v>460</v>
      </c>
      <c r="B2527" t="s">
        <v>240</v>
      </c>
      <c r="C2527" t="s">
        <v>249</v>
      </c>
      <c r="D2527" t="s">
        <v>8303</v>
      </c>
      <c r="E2527" t="s">
        <v>798</v>
      </c>
      <c r="F2527" t="s">
        <v>7442</v>
      </c>
      <c r="G2527" t="s">
        <v>7443</v>
      </c>
      <c r="H2527">
        <v>1000</v>
      </c>
    </row>
    <row r="2528" spans="1:8" x14ac:dyDescent="0.35">
      <c r="A2528" t="s">
        <v>460</v>
      </c>
      <c r="B2528" t="s">
        <v>240</v>
      </c>
      <c r="C2528" t="s">
        <v>253</v>
      </c>
      <c r="D2528" t="s">
        <v>8304</v>
      </c>
      <c r="E2528" t="s">
        <v>799</v>
      </c>
      <c r="F2528" t="s">
        <v>7436</v>
      </c>
      <c r="G2528" t="s">
        <v>7437</v>
      </c>
      <c r="H2528">
        <v>35500</v>
      </c>
    </row>
    <row r="2529" spans="1:8" x14ac:dyDescent="0.35">
      <c r="A2529" t="s">
        <v>460</v>
      </c>
      <c r="B2529" t="s">
        <v>240</v>
      </c>
      <c r="C2529" t="s">
        <v>253</v>
      </c>
      <c r="D2529" t="s">
        <v>8304</v>
      </c>
      <c r="E2529" t="s">
        <v>799</v>
      </c>
      <c r="F2529" t="s">
        <v>7438</v>
      </c>
      <c r="G2529" t="s">
        <v>7439</v>
      </c>
      <c r="H2529">
        <v>0</v>
      </c>
    </row>
    <row r="2530" spans="1:8" x14ac:dyDescent="0.35">
      <c r="A2530" t="s">
        <v>460</v>
      </c>
      <c r="B2530" t="s">
        <v>240</v>
      </c>
      <c r="C2530" t="s">
        <v>253</v>
      </c>
      <c r="D2530" t="s">
        <v>8304</v>
      </c>
      <c r="E2530" t="s">
        <v>799</v>
      </c>
      <c r="F2530" t="s">
        <v>7448</v>
      </c>
      <c r="G2530" t="s">
        <v>7449</v>
      </c>
      <c r="H2530">
        <v>0</v>
      </c>
    </row>
    <row r="2531" spans="1:8" x14ac:dyDescent="0.35">
      <c r="A2531" t="s">
        <v>460</v>
      </c>
      <c r="B2531" t="s">
        <v>240</v>
      </c>
      <c r="C2531" t="s">
        <v>257</v>
      </c>
      <c r="D2531" t="s">
        <v>8305</v>
      </c>
      <c r="E2531" t="s">
        <v>369</v>
      </c>
      <c r="F2531" t="s">
        <v>7436</v>
      </c>
      <c r="G2531" t="s">
        <v>7437</v>
      </c>
      <c r="H2531">
        <v>24004</v>
      </c>
    </row>
    <row r="2532" spans="1:8" x14ac:dyDescent="0.35">
      <c r="A2532" t="s">
        <v>460</v>
      </c>
      <c r="B2532" t="s">
        <v>240</v>
      </c>
      <c r="C2532" t="s">
        <v>257</v>
      </c>
      <c r="D2532" t="s">
        <v>8305</v>
      </c>
      <c r="E2532" t="s">
        <v>369</v>
      </c>
      <c r="F2532" t="s">
        <v>7438</v>
      </c>
      <c r="G2532" t="s">
        <v>7439</v>
      </c>
      <c r="H2532">
        <v>7800</v>
      </c>
    </row>
    <row r="2533" spans="1:8" x14ac:dyDescent="0.35">
      <c r="A2533" t="s">
        <v>460</v>
      </c>
      <c r="B2533" t="s">
        <v>240</v>
      </c>
      <c r="C2533" t="s">
        <v>261</v>
      </c>
      <c r="D2533" t="s">
        <v>8306</v>
      </c>
      <c r="E2533" t="s">
        <v>800</v>
      </c>
      <c r="F2533" t="s">
        <v>7436</v>
      </c>
      <c r="G2533" t="s">
        <v>7437</v>
      </c>
      <c r="H2533">
        <v>17000</v>
      </c>
    </row>
    <row r="2534" spans="1:8" x14ac:dyDescent="0.35">
      <c r="A2534" t="s">
        <v>460</v>
      </c>
      <c r="B2534" t="s">
        <v>240</v>
      </c>
      <c r="C2534" t="s">
        <v>261</v>
      </c>
      <c r="D2534" t="s">
        <v>8306</v>
      </c>
      <c r="E2534" t="s">
        <v>800</v>
      </c>
      <c r="F2534" t="s">
        <v>7438</v>
      </c>
      <c r="G2534" t="s">
        <v>7439</v>
      </c>
      <c r="H2534">
        <v>10000</v>
      </c>
    </row>
    <row r="2535" spans="1:8" x14ac:dyDescent="0.35">
      <c r="A2535" t="s">
        <v>460</v>
      </c>
      <c r="B2535" t="s">
        <v>240</v>
      </c>
      <c r="C2535" t="s">
        <v>265</v>
      </c>
      <c r="D2535" t="s">
        <v>8307</v>
      </c>
      <c r="E2535" t="s">
        <v>300</v>
      </c>
      <c r="F2535" t="s">
        <v>7435</v>
      </c>
      <c r="G2535" t="s">
        <v>7142</v>
      </c>
      <c r="H2535">
        <v>1000</v>
      </c>
    </row>
    <row r="2536" spans="1:8" x14ac:dyDescent="0.35">
      <c r="A2536" t="s">
        <v>460</v>
      </c>
      <c r="B2536" t="s">
        <v>240</v>
      </c>
      <c r="C2536" t="s">
        <v>265</v>
      </c>
      <c r="D2536" t="s">
        <v>8307</v>
      </c>
      <c r="E2536" t="s">
        <v>300</v>
      </c>
      <c r="F2536" t="s">
        <v>7436</v>
      </c>
      <c r="G2536" t="s">
        <v>7437</v>
      </c>
      <c r="H2536">
        <v>18350</v>
      </c>
    </row>
    <row r="2537" spans="1:8" x14ac:dyDescent="0.35">
      <c r="A2537" t="s">
        <v>460</v>
      </c>
      <c r="B2537" t="s">
        <v>240</v>
      </c>
      <c r="C2537" t="s">
        <v>265</v>
      </c>
      <c r="D2537" t="s">
        <v>8307</v>
      </c>
      <c r="E2537" t="s">
        <v>300</v>
      </c>
      <c r="F2537" t="s">
        <v>7438</v>
      </c>
      <c r="G2537" t="s">
        <v>7439</v>
      </c>
      <c r="H2537">
        <v>10000</v>
      </c>
    </row>
    <row r="2538" spans="1:8" x14ac:dyDescent="0.35">
      <c r="A2538" t="s">
        <v>460</v>
      </c>
      <c r="B2538" t="s">
        <v>240</v>
      </c>
      <c r="C2538" t="s">
        <v>265</v>
      </c>
      <c r="D2538" t="s">
        <v>8307</v>
      </c>
      <c r="E2538" t="s">
        <v>300</v>
      </c>
      <c r="F2538" t="s">
        <v>7448</v>
      </c>
      <c r="G2538" t="s">
        <v>7449</v>
      </c>
      <c r="H2538">
        <v>9000</v>
      </c>
    </row>
    <row r="2539" spans="1:8" x14ac:dyDescent="0.35">
      <c r="A2539" t="s">
        <v>460</v>
      </c>
      <c r="B2539" t="s">
        <v>240</v>
      </c>
      <c r="C2539" t="s">
        <v>269</v>
      </c>
      <c r="D2539" t="s">
        <v>8308</v>
      </c>
      <c r="E2539" t="s">
        <v>801</v>
      </c>
      <c r="F2539" t="s">
        <v>7435</v>
      </c>
      <c r="G2539" t="s">
        <v>7142</v>
      </c>
      <c r="H2539">
        <v>395</v>
      </c>
    </row>
    <row r="2540" spans="1:8" x14ac:dyDescent="0.35">
      <c r="A2540" t="s">
        <v>460</v>
      </c>
      <c r="B2540" t="s">
        <v>240</v>
      </c>
      <c r="C2540" t="s">
        <v>269</v>
      </c>
      <c r="D2540" t="s">
        <v>8308</v>
      </c>
      <c r="E2540" t="s">
        <v>801</v>
      </c>
      <c r="F2540" t="s">
        <v>7436</v>
      </c>
      <c r="G2540" t="s">
        <v>7437</v>
      </c>
      <c r="H2540">
        <v>250000</v>
      </c>
    </row>
    <row r="2541" spans="1:8" x14ac:dyDescent="0.35">
      <c r="A2541" t="s">
        <v>460</v>
      </c>
      <c r="B2541" t="s">
        <v>240</v>
      </c>
      <c r="C2541" t="s">
        <v>269</v>
      </c>
      <c r="D2541" t="s">
        <v>8308</v>
      </c>
      <c r="E2541" t="s">
        <v>801</v>
      </c>
      <c r="F2541" t="s">
        <v>7442</v>
      </c>
      <c r="G2541" t="s">
        <v>7443</v>
      </c>
      <c r="H2541">
        <v>22776</v>
      </c>
    </row>
    <row r="2542" spans="1:8" x14ac:dyDescent="0.35">
      <c r="A2542" t="s">
        <v>460</v>
      </c>
      <c r="B2542" t="s">
        <v>240</v>
      </c>
      <c r="C2542" t="s">
        <v>269</v>
      </c>
      <c r="D2542" t="s">
        <v>8308</v>
      </c>
      <c r="E2542" t="s">
        <v>801</v>
      </c>
      <c r="F2542" t="s">
        <v>7494</v>
      </c>
      <c r="G2542" t="s">
        <v>7495</v>
      </c>
      <c r="H2542">
        <v>300000</v>
      </c>
    </row>
    <row r="2543" spans="1:8" x14ac:dyDescent="0.35">
      <c r="A2543" t="s">
        <v>460</v>
      </c>
      <c r="B2543" t="s">
        <v>240</v>
      </c>
      <c r="C2543" t="s">
        <v>269</v>
      </c>
      <c r="D2543" t="s">
        <v>8308</v>
      </c>
      <c r="E2543" t="s">
        <v>801</v>
      </c>
      <c r="F2543" t="s">
        <v>7496</v>
      </c>
      <c r="G2543" t="s">
        <v>7497</v>
      </c>
      <c r="H2543">
        <v>82500</v>
      </c>
    </row>
    <row r="2544" spans="1:8" x14ac:dyDescent="0.35">
      <c r="A2544" t="s">
        <v>460</v>
      </c>
      <c r="B2544" t="s">
        <v>240</v>
      </c>
      <c r="C2544" t="s">
        <v>273</v>
      </c>
      <c r="D2544" t="s">
        <v>8309</v>
      </c>
      <c r="E2544" t="s">
        <v>377</v>
      </c>
      <c r="F2544" t="s">
        <v>7435</v>
      </c>
      <c r="G2544" t="s">
        <v>7142</v>
      </c>
      <c r="H2544">
        <v>0</v>
      </c>
    </row>
    <row r="2545" spans="1:8" x14ac:dyDescent="0.35">
      <c r="A2545" t="s">
        <v>460</v>
      </c>
      <c r="B2545" t="s">
        <v>240</v>
      </c>
      <c r="C2545" t="s">
        <v>273</v>
      </c>
      <c r="D2545" t="s">
        <v>8309</v>
      </c>
      <c r="E2545" t="s">
        <v>377</v>
      </c>
      <c r="F2545" t="s">
        <v>7436</v>
      </c>
      <c r="G2545" t="s">
        <v>7437</v>
      </c>
      <c r="H2545">
        <v>137988</v>
      </c>
    </row>
    <row r="2546" spans="1:8" x14ac:dyDescent="0.35">
      <c r="A2546" t="s">
        <v>460</v>
      </c>
      <c r="B2546" t="s">
        <v>240</v>
      </c>
      <c r="C2546" t="s">
        <v>273</v>
      </c>
      <c r="D2546" t="s">
        <v>8309</v>
      </c>
      <c r="E2546" t="s">
        <v>377</v>
      </c>
      <c r="F2546" t="s">
        <v>7438</v>
      </c>
      <c r="G2546" t="s">
        <v>7439</v>
      </c>
      <c r="H2546">
        <v>289000</v>
      </c>
    </row>
    <row r="2547" spans="1:8" x14ac:dyDescent="0.35">
      <c r="A2547" t="s">
        <v>460</v>
      </c>
      <c r="B2547" t="s">
        <v>240</v>
      </c>
      <c r="C2547" t="s">
        <v>273</v>
      </c>
      <c r="D2547" t="s">
        <v>8309</v>
      </c>
      <c r="E2547" t="s">
        <v>377</v>
      </c>
      <c r="F2547" t="s">
        <v>7442</v>
      </c>
      <c r="G2547" t="s">
        <v>7443</v>
      </c>
      <c r="H2547">
        <v>90000</v>
      </c>
    </row>
    <row r="2548" spans="1:8" x14ac:dyDescent="0.35">
      <c r="A2548" t="s">
        <v>463</v>
      </c>
      <c r="B2548" t="s">
        <v>240</v>
      </c>
      <c r="C2548" t="s">
        <v>241</v>
      </c>
      <c r="D2548" t="s">
        <v>8310</v>
      </c>
      <c r="E2548" t="s">
        <v>802</v>
      </c>
      <c r="F2548" t="s">
        <v>7436</v>
      </c>
      <c r="G2548" t="s">
        <v>7437</v>
      </c>
      <c r="H2548">
        <v>162310</v>
      </c>
    </row>
    <row r="2549" spans="1:8" x14ac:dyDescent="0.35">
      <c r="A2549" t="s">
        <v>463</v>
      </c>
      <c r="B2549" t="s">
        <v>240</v>
      </c>
      <c r="C2549" t="s">
        <v>241</v>
      </c>
      <c r="D2549" t="s">
        <v>8310</v>
      </c>
      <c r="E2549" t="s">
        <v>802</v>
      </c>
      <c r="F2549" t="s">
        <v>7438</v>
      </c>
      <c r="G2549" t="s">
        <v>7439</v>
      </c>
      <c r="H2549">
        <v>237000</v>
      </c>
    </row>
    <row r="2550" spans="1:8" x14ac:dyDescent="0.35">
      <c r="A2550" t="s">
        <v>463</v>
      </c>
      <c r="B2550" t="s">
        <v>240</v>
      </c>
      <c r="C2550" t="s">
        <v>245</v>
      </c>
      <c r="D2550" t="s">
        <v>8311</v>
      </c>
      <c r="E2550" t="s">
        <v>391</v>
      </c>
      <c r="F2550" t="s">
        <v>7435</v>
      </c>
      <c r="G2550" t="s">
        <v>7142</v>
      </c>
      <c r="H2550">
        <v>5236</v>
      </c>
    </row>
    <row r="2551" spans="1:8" x14ac:dyDescent="0.35">
      <c r="A2551" t="s">
        <v>463</v>
      </c>
      <c r="B2551" t="s">
        <v>240</v>
      </c>
      <c r="C2551" t="s">
        <v>245</v>
      </c>
      <c r="D2551" t="s">
        <v>8311</v>
      </c>
      <c r="E2551" t="s">
        <v>391</v>
      </c>
      <c r="F2551" t="s">
        <v>7436</v>
      </c>
      <c r="G2551" t="s">
        <v>7437</v>
      </c>
      <c r="H2551">
        <v>42310</v>
      </c>
    </row>
    <row r="2552" spans="1:8" x14ac:dyDescent="0.35">
      <c r="A2552" t="s">
        <v>463</v>
      </c>
      <c r="B2552" t="s">
        <v>240</v>
      </c>
      <c r="C2552" t="s">
        <v>245</v>
      </c>
      <c r="D2552" t="s">
        <v>8311</v>
      </c>
      <c r="E2552" t="s">
        <v>391</v>
      </c>
      <c r="F2552" t="s">
        <v>7438</v>
      </c>
      <c r="G2552" t="s">
        <v>7439</v>
      </c>
      <c r="H2552">
        <v>50000</v>
      </c>
    </row>
    <row r="2553" spans="1:8" x14ac:dyDescent="0.35">
      <c r="A2553" t="s">
        <v>463</v>
      </c>
      <c r="B2553" t="s">
        <v>240</v>
      </c>
      <c r="C2553" t="s">
        <v>245</v>
      </c>
      <c r="D2553" t="s">
        <v>8311</v>
      </c>
      <c r="E2553" t="s">
        <v>391</v>
      </c>
      <c r="F2553" t="s">
        <v>7448</v>
      </c>
      <c r="G2553" t="s">
        <v>7449</v>
      </c>
      <c r="H2553">
        <v>64000</v>
      </c>
    </row>
    <row r="2554" spans="1:8" x14ac:dyDescent="0.35">
      <c r="A2554" t="s">
        <v>463</v>
      </c>
      <c r="B2554" t="s">
        <v>240</v>
      </c>
      <c r="C2554" t="s">
        <v>249</v>
      </c>
      <c r="D2554" t="s">
        <v>8312</v>
      </c>
      <c r="E2554" t="s">
        <v>588</v>
      </c>
      <c r="F2554" t="s">
        <v>7436</v>
      </c>
      <c r="G2554" t="s">
        <v>7437</v>
      </c>
      <c r="H2554">
        <v>34090</v>
      </c>
    </row>
    <row r="2555" spans="1:8" x14ac:dyDescent="0.35">
      <c r="A2555" t="s">
        <v>463</v>
      </c>
      <c r="B2555" t="s">
        <v>240</v>
      </c>
      <c r="C2555" t="s">
        <v>253</v>
      </c>
      <c r="D2555" t="s">
        <v>8313</v>
      </c>
      <c r="E2555" t="s">
        <v>300</v>
      </c>
      <c r="F2555" t="s">
        <v>7436</v>
      </c>
      <c r="G2555" t="s">
        <v>7437</v>
      </c>
      <c r="H2555">
        <v>19000</v>
      </c>
    </row>
    <row r="2556" spans="1:8" x14ac:dyDescent="0.35">
      <c r="A2556" t="s">
        <v>463</v>
      </c>
      <c r="B2556" t="s">
        <v>240</v>
      </c>
      <c r="C2556" t="s">
        <v>253</v>
      </c>
      <c r="D2556" t="s">
        <v>8313</v>
      </c>
      <c r="E2556" t="s">
        <v>300</v>
      </c>
      <c r="F2556" t="s">
        <v>7438</v>
      </c>
      <c r="G2556" t="s">
        <v>7439</v>
      </c>
      <c r="H2556">
        <v>16000</v>
      </c>
    </row>
    <row r="2557" spans="1:8" x14ac:dyDescent="0.35">
      <c r="A2557" t="s">
        <v>463</v>
      </c>
      <c r="B2557" t="s">
        <v>240</v>
      </c>
      <c r="C2557" t="s">
        <v>257</v>
      </c>
      <c r="D2557" t="s">
        <v>8314</v>
      </c>
      <c r="E2557" t="s">
        <v>803</v>
      </c>
      <c r="F2557" t="s">
        <v>7436</v>
      </c>
      <c r="G2557" t="s">
        <v>7437</v>
      </c>
      <c r="H2557">
        <v>192000</v>
      </c>
    </row>
    <row r="2558" spans="1:8" x14ac:dyDescent="0.35">
      <c r="A2558" t="s">
        <v>463</v>
      </c>
      <c r="B2558" t="s">
        <v>240</v>
      </c>
      <c r="C2558" t="s">
        <v>257</v>
      </c>
      <c r="D2558" t="s">
        <v>8314</v>
      </c>
      <c r="E2558" t="s">
        <v>803</v>
      </c>
      <c r="F2558" t="s">
        <v>7438</v>
      </c>
      <c r="G2558" t="s">
        <v>7439</v>
      </c>
      <c r="H2558">
        <v>0</v>
      </c>
    </row>
    <row r="2559" spans="1:8" x14ac:dyDescent="0.35">
      <c r="A2559" t="s">
        <v>463</v>
      </c>
      <c r="B2559" t="s">
        <v>240</v>
      </c>
      <c r="C2559" t="s">
        <v>261</v>
      </c>
      <c r="D2559" t="s">
        <v>8315</v>
      </c>
      <c r="E2559" t="s">
        <v>515</v>
      </c>
      <c r="F2559" t="s">
        <v>7435</v>
      </c>
      <c r="G2559" t="s">
        <v>7142</v>
      </c>
      <c r="H2559">
        <v>0</v>
      </c>
    </row>
    <row r="2560" spans="1:8" x14ac:dyDescent="0.35">
      <c r="A2560" t="s">
        <v>463</v>
      </c>
      <c r="B2560" t="s">
        <v>240</v>
      </c>
      <c r="C2560" t="s">
        <v>261</v>
      </c>
      <c r="D2560" t="s">
        <v>8315</v>
      </c>
      <c r="E2560" t="s">
        <v>515</v>
      </c>
      <c r="F2560" t="s">
        <v>7436</v>
      </c>
      <c r="G2560" t="s">
        <v>7437</v>
      </c>
      <c r="H2560">
        <v>69420</v>
      </c>
    </row>
    <row r="2561" spans="1:8" x14ac:dyDescent="0.35">
      <c r="A2561" t="s">
        <v>463</v>
      </c>
      <c r="B2561" t="s">
        <v>240</v>
      </c>
      <c r="C2561" t="s">
        <v>261</v>
      </c>
      <c r="D2561" t="s">
        <v>8315</v>
      </c>
      <c r="E2561" t="s">
        <v>515</v>
      </c>
      <c r="F2561" t="s">
        <v>7438</v>
      </c>
      <c r="G2561" t="s">
        <v>7439</v>
      </c>
      <c r="H2561">
        <v>129700</v>
      </c>
    </row>
    <row r="2562" spans="1:8" x14ac:dyDescent="0.35">
      <c r="A2562" t="s">
        <v>463</v>
      </c>
      <c r="B2562" t="s">
        <v>240</v>
      </c>
      <c r="C2562" t="s">
        <v>261</v>
      </c>
      <c r="D2562" t="s">
        <v>8315</v>
      </c>
      <c r="E2562" t="s">
        <v>515</v>
      </c>
      <c r="F2562" t="s">
        <v>7448</v>
      </c>
      <c r="G2562" t="s">
        <v>7449</v>
      </c>
      <c r="H2562">
        <v>65000</v>
      </c>
    </row>
    <row r="2563" spans="1:8" x14ac:dyDescent="0.35">
      <c r="A2563" t="s">
        <v>463</v>
      </c>
      <c r="B2563" t="s">
        <v>240</v>
      </c>
      <c r="C2563" t="s">
        <v>265</v>
      </c>
      <c r="D2563" t="s">
        <v>8316</v>
      </c>
      <c r="E2563" t="s">
        <v>804</v>
      </c>
      <c r="F2563" t="s">
        <v>7436</v>
      </c>
      <c r="G2563" t="s">
        <v>7437</v>
      </c>
      <c r="H2563">
        <v>64400</v>
      </c>
    </row>
    <row r="2564" spans="1:8" x14ac:dyDescent="0.35">
      <c r="A2564" t="s">
        <v>463</v>
      </c>
      <c r="B2564" t="s">
        <v>240</v>
      </c>
      <c r="C2564" t="s">
        <v>265</v>
      </c>
      <c r="D2564" t="s">
        <v>8316</v>
      </c>
      <c r="E2564" t="s">
        <v>804</v>
      </c>
      <c r="F2564" t="s">
        <v>7438</v>
      </c>
      <c r="G2564" t="s">
        <v>7439</v>
      </c>
      <c r="H2564">
        <v>145000</v>
      </c>
    </row>
    <row r="2565" spans="1:8" x14ac:dyDescent="0.35">
      <c r="A2565" t="s">
        <v>463</v>
      </c>
      <c r="B2565" t="s">
        <v>240</v>
      </c>
      <c r="C2565" t="s">
        <v>265</v>
      </c>
      <c r="D2565" t="s">
        <v>8316</v>
      </c>
      <c r="E2565" t="s">
        <v>804</v>
      </c>
      <c r="F2565" t="s">
        <v>7448</v>
      </c>
      <c r="G2565" t="s">
        <v>7449</v>
      </c>
      <c r="H2565">
        <v>17780</v>
      </c>
    </row>
    <row r="2566" spans="1:8" x14ac:dyDescent="0.35">
      <c r="A2566" t="s">
        <v>463</v>
      </c>
      <c r="B2566" t="s">
        <v>240</v>
      </c>
      <c r="C2566" t="s">
        <v>269</v>
      </c>
      <c r="D2566" t="s">
        <v>8317</v>
      </c>
      <c r="E2566" t="s">
        <v>125</v>
      </c>
      <c r="F2566" t="s">
        <v>7436</v>
      </c>
      <c r="G2566" t="s">
        <v>7437</v>
      </c>
      <c r="H2566">
        <v>59650</v>
      </c>
    </row>
    <row r="2567" spans="1:8" x14ac:dyDescent="0.35">
      <c r="A2567" t="s">
        <v>463</v>
      </c>
      <c r="B2567" t="s">
        <v>240</v>
      </c>
      <c r="C2567" t="s">
        <v>269</v>
      </c>
      <c r="D2567" t="s">
        <v>8317</v>
      </c>
      <c r="E2567" t="s">
        <v>125</v>
      </c>
      <c r="F2567" t="s">
        <v>7438</v>
      </c>
      <c r="G2567" t="s">
        <v>7439</v>
      </c>
      <c r="H2567">
        <v>98000</v>
      </c>
    </row>
    <row r="2568" spans="1:8" x14ac:dyDescent="0.35">
      <c r="A2568" t="s">
        <v>463</v>
      </c>
      <c r="B2568" t="s">
        <v>240</v>
      </c>
      <c r="C2568" t="s">
        <v>269</v>
      </c>
      <c r="D2568" t="s">
        <v>8317</v>
      </c>
      <c r="E2568" t="s">
        <v>125</v>
      </c>
      <c r="F2568" t="s">
        <v>7448</v>
      </c>
      <c r="G2568" t="s">
        <v>7449</v>
      </c>
      <c r="H2568">
        <v>50000</v>
      </c>
    </row>
    <row r="2569" spans="1:8" x14ac:dyDescent="0.35">
      <c r="A2569" t="s">
        <v>463</v>
      </c>
      <c r="B2569" t="s">
        <v>240</v>
      </c>
      <c r="C2569" t="s">
        <v>273</v>
      </c>
      <c r="D2569" t="s">
        <v>8318</v>
      </c>
      <c r="E2569" t="s">
        <v>351</v>
      </c>
      <c r="F2569" t="s">
        <v>7436</v>
      </c>
      <c r="G2569" t="s">
        <v>7437</v>
      </c>
      <c r="H2569">
        <v>58250</v>
      </c>
    </row>
    <row r="2570" spans="1:8" x14ac:dyDescent="0.35">
      <c r="A2570" t="s">
        <v>463</v>
      </c>
      <c r="B2570" t="s">
        <v>240</v>
      </c>
      <c r="C2570" t="s">
        <v>273</v>
      </c>
      <c r="D2570" t="s">
        <v>8318</v>
      </c>
      <c r="E2570" t="s">
        <v>351</v>
      </c>
      <c r="F2570" t="s">
        <v>7438</v>
      </c>
      <c r="G2570" t="s">
        <v>7439</v>
      </c>
      <c r="H2570">
        <v>36000</v>
      </c>
    </row>
    <row r="2571" spans="1:8" x14ac:dyDescent="0.35">
      <c r="A2571" t="s">
        <v>463</v>
      </c>
      <c r="B2571" t="s">
        <v>240</v>
      </c>
      <c r="C2571" t="s">
        <v>273</v>
      </c>
      <c r="D2571" t="s">
        <v>8318</v>
      </c>
      <c r="E2571" t="s">
        <v>351</v>
      </c>
      <c r="F2571" t="s">
        <v>7448</v>
      </c>
      <c r="G2571" t="s">
        <v>7449</v>
      </c>
      <c r="H2571">
        <v>5000</v>
      </c>
    </row>
    <row r="2572" spans="1:8" x14ac:dyDescent="0.35">
      <c r="A2572" t="s">
        <v>463</v>
      </c>
      <c r="B2572" t="s">
        <v>240</v>
      </c>
      <c r="C2572" t="s">
        <v>273</v>
      </c>
      <c r="D2572" t="s">
        <v>8318</v>
      </c>
      <c r="E2572" t="s">
        <v>351</v>
      </c>
      <c r="F2572" t="s">
        <v>7442</v>
      </c>
      <c r="G2572" t="s">
        <v>7443</v>
      </c>
      <c r="H2572">
        <v>2000</v>
      </c>
    </row>
    <row r="2573" spans="1:8" x14ac:dyDescent="0.35">
      <c r="A2573" t="s">
        <v>466</v>
      </c>
      <c r="B2573" t="s">
        <v>240</v>
      </c>
      <c r="C2573" t="s">
        <v>241</v>
      </c>
      <c r="D2573" t="s">
        <v>8319</v>
      </c>
      <c r="E2573" t="s">
        <v>805</v>
      </c>
      <c r="F2573" t="s">
        <v>7436</v>
      </c>
      <c r="G2573" t="s">
        <v>7437</v>
      </c>
      <c r="H2573">
        <v>37736</v>
      </c>
    </row>
    <row r="2574" spans="1:8" x14ac:dyDescent="0.35">
      <c r="A2574" t="s">
        <v>466</v>
      </c>
      <c r="B2574" t="s">
        <v>240</v>
      </c>
      <c r="C2574" t="s">
        <v>241</v>
      </c>
      <c r="D2574" t="s">
        <v>8319</v>
      </c>
      <c r="E2574" t="s">
        <v>805</v>
      </c>
      <c r="F2574" t="s">
        <v>7438</v>
      </c>
      <c r="G2574" t="s">
        <v>7439</v>
      </c>
      <c r="H2574">
        <v>20700</v>
      </c>
    </row>
    <row r="2575" spans="1:8" x14ac:dyDescent="0.35">
      <c r="A2575" t="s">
        <v>466</v>
      </c>
      <c r="B2575" t="s">
        <v>240</v>
      </c>
      <c r="C2575" t="s">
        <v>245</v>
      </c>
      <c r="D2575" t="s">
        <v>8320</v>
      </c>
      <c r="E2575" t="s">
        <v>806</v>
      </c>
      <c r="F2575" t="s">
        <v>7435</v>
      </c>
      <c r="G2575" t="s">
        <v>7142</v>
      </c>
      <c r="H2575">
        <v>10000</v>
      </c>
    </row>
    <row r="2576" spans="1:8" x14ac:dyDescent="0.35">
      <c r="A2576" t="s">
        <v>466</v>
      </c>
      <c r="B2576" t="s">
        <v>240</v>
      </c>
      <c r="C2576" t="s">
        <v>245</v>
      </c>
      <c r="D2576" t="s">
        <v>8320</v>
      </c>
      <c r="E2576" t="s">
        <v>806</v>
      </c>
      <c r="F2576" t="s">
        <v>7436</v>
      </c>
      <c r="G2576" t="s">
        <v>7437</v>
      </c>
      <c r="H2576">
        <v>39730</v>
      </c>
    </row>
    <row r="2577" spans="1:8" x14ac:dyDescent="0.35">
      <c r="A2577" t="s">
        <v>466</v>
      </c>
      <c r="B2577" t="s">
        <v>240</v>
      </c>
      <c r="C2577" t="s">
        <v>245</v>
      </c>
      <c r="D2577" t="s">
        <v>8320</v>
      </c>
      <c r="E2577" t="s">
        <v>806</v>
      </c>
      <c r="F2577" t="s">
        <v>7438</v>
      </c>
      <c r="G2577" t="s">
        <v>7439</v>
      </c>
      <c r="H2577">
        <v>35500</v>
      </c>
    </row>
    <row r="2578" spans="1:8" x14ac:dyDescent="0.35">
      <c r="A2578" t="s">
        <v>466</v>
      </c>
      <c r="B2578" t="s">
        <v>240</v>
      </c>
      <c r="C2578" t="s">
        <v>249</v>
      </c>
      <c r="D2578" t="s">
        <v>8321</v>
      </c>
      <c r="E2578" t="s">
        <v>300</v>
      </c>
      <c r="F2578" t="s">
        <v>7435</v>
      </c>
      <c r="G2578" t="s">
        <v>7142</v>
      </c>
      <c r="H2578">
        <v>6000</v>
      </c>
    </row>
    <row r="2579" spans="1:8" x14ac:dyDescent="0.35">
      <c r="A2579" t="s">
        <v>466</v>
      </c>
      <c r="B2579" t="s">
        <v>240</v>
      </c>
      <c r="C2579" t="s">
        <v>249</v>
      </c>
      <c r="D2579" t="s">
        <v>8321</v>
      </c>
      <c r="E2579" t="s">
        <v>300</v>
      </c>
      <c r="F2579" t="s">
        <v>7436</v>
      </c>
      <c r="G2579" t="s">
        <v>7437</v>
      </c>
      <c r="H2579">
        <v>99410</v>
      </c>
    </row>
    <row r="2580" spans="1:8" x14ac:dyDescent="0.35">
      <c r="A2580" t="s">
        <v>466</v>
      </c>
      <c r="B2580" t="s">
        <v>240</v>
      </c>
      <c r="C2580" t="s">
        <v>249</v>
      </c>
      <c r="D2580" t="s">
        <v>8321</v>
      </c>
      <c r="E2580" t="s">
        <v>300</v>
      </c>
      <c r="F2580" t="s">
        <v>7438</v>
      </c>
      <c r="G2580" t="s">
        <v>7439</v>
      </c>
      <c r="H2580">
        <v>55000</v>
      </c>
    </row>
    <row r="2581" spans="1:8" x14ac:dyDescent="0.35">
      <c r="A2581" t="s">
        <v>466</v>
      </c>
      <c r="B2581" t="s">
        <v>240</v>
      </c>
      <c r="C2581" t="s">
        <v>253</v>
      </c>
      <c r="D2581" t="s">
        <v>8322</v>
      </c>
      <c r="E2581" t="s">
        <v>807</v>
      </c>
      <c r="F2581" t="s">
        <v>7435</v>
      </c>
      <c r="G2581" t="s">
        <v>7142</v>
      </c>
      <c r="H2581">
        <v>0</v>
      </c>
    </row>
    <row r="2582" spans="1:8" x14ac:dyDescent="0.35">
      <c r="A2582" t="s">
        <v>466</v>
      </c>
      <c r="B2582" t="s">
        <v>240</v>
      </c>
      <c r="C2582" t="s">
        <v>253</v>
      </c>
      <c r="D2582" t="s">
        <v>8322</v>
      </c>
      <c r="E2582" t="s">
        <v>807</v>
      </c>
      <c r="F2582" t="s">
        <v>7436</v>
      </c>
      <c r="G2582" t="s">
        <v>7437</v>
      </c>
      <c r="H2582">
        <v>98800</v>
      </c>
    </row>
    <row r="2583" spans="1:8" x14ac:dyDescent="0.35">
      <c r="A2583" t="s">
        <v>466</v>
      </c>
      <c r="B2583" t="s">
        <v>240</v>
      </c>
      <c r="C2583" t="s">
        <v>253</v>
      </c>
      <c r="D2583" t="s">
        <v>8322</v>
      </c>
      <c r="E2583" t="s">
        <v>807</v>
      </c>
      <c r="F2583" t="s">
        <v>7438</v>
      </c>
      <c r="G2583" t="s">
        <v>7439</v>
      </c>
      <c r="H2583">
        <v>413683</v>
      </c>
    </row>
    <row r="2584" spans="1:8" x14ac:dyDescent="0.35">
      <c r="A2584" t="s">
        <v>466</v>
      </c>
      <c r="B2584" t="s">
        <v>240</v>
      </c>
      <c r="C2584" t="s">
        <v>257</v>
      </c>
      <c r="D2584" t="s">
        <v>8323</v>
      </c>
      <c r="E2584" t="s">
        <v>808</v>
      </c>
      <c r="F2584" t="s">
        <v>7435</v>
      </c>
      <c r="G2584" t="s">
        <v>7142</v>
      </c>
      <c r="H2584">
        <v>1500</v>
      </c>
    </row>
    <row r="2585" spans="1:8" x14ac:dyDescent="0.35">
      <c r="A2585" t="s">
        <v>466</v>
      </c>
      <c r="B2585" t="s">
        <v>240</v>
      </c>
      <c r="C2585" t="s">
        <v>257</v>
      </c>
      <c r="D2585" t="s">
        <v>8323</v>
      </c>
      <c r="E2585" t="s">
        <v>808</v>
      </c>
      <c r="F2585" t="s">
        <v>7436</v>
      </c>
      <c r="G2585" t="s">
        <v>7437</v>
      </c>
      <c r="H2585">
        <v>58600</v>
      </c>
    </row>
    <row r="2586" spans="1:8" x14ac:dyDescent="0.35">
      <c r="A2586" t="s">
        <v>466</v>
      </c>
      <c r="B2586" t="s">
        <v>240</v>
      </c>
      <c r="C2586" t="s">
        <v>257</v>
      </c>
      <c r="D2586" t="s">
        <v>8323</v>
      </c>
      <c r="E2586" t="s">
        <v>808</v>
      </c>
      <c r="F2586" t="s">
        <v>7438</v>
      </c>
      <c r="G2586" t="s">
        <v>7439</v>
      </c>
      <c r="H2586">
        <v>180000</v>
      </c>
    </row>
    <row r="2587" spans="1:8" x14ac:dyDescent="0.35">
      <c r="A2587" t="s">
        <v>466</v>
      </c>
      <c r="B2587" t="s">
        <v>240</v>
      </c>
      <c r="C2587" t="s">
        <v>257</v>
      </c>
      <c r="D2587" t="s">
        <v>8323</v>
      </c>
      <c r="E2587" t="s">
        <v>808</v>
      </c>
      <c r="F2587" t="s">
        <v>7451</v>
      </c>
      <c r="G2587" t="s">
        <v>7452</v>
      </c>
      <c r="H2587">
        <v>15000</v>
      </c>
    </row>
    <row r="2588" spans="1:8" x14ac:dyDescent="0.35">
      <c r="A2588" t="s">
        <v>466</v>
      </c>
      <c r="B2588" t="s">
        <v>240</v>
      </c>
      <c r="C2588" t="s">
        <v>261</v>
      </c>
      <c r="D2588" t="s">
        <v>8324</v>
      </c>
      <c r="E2588" t="s">
        <v>809</v>
      </c>
      <c r="F2588" t="s">
        <v>7435</v>
      </c>
      <c r="G2588" t="s">
        <v>7142</v>
      </c>
      <c r="H2588">
        <v>0</v>
      </c>
    </row>
    <row r="2589" spans="1:8" x14ac:dyDescent="0.35">
      <c r="A2589" t="s">
        <v>466</v>
      </c>
      <c r="B2589" t="s">
        <v>240</v>
      </c>
      <c r="C2589" t="s">
        <v>261</v>
      </c>
      <c r="D2589" t="s">
        <v>8324</v>
      </c>
      <c r="E2589" t="s">
        <v>809</v>
      </c>
      <c r="F2589" t="s">
        <v>7436</v>
      </c>
      <c r="G2589" t="s">
        <v>7437</v>
      </c>
      <c r="H2589">
        <v>57615</v>
      </c>
    </row>
    <row r="2590" spans="1:8" x14ac:dyDescent="0.35">
      <c r="A2590" t="s">
        <v>466</v>
      </c>
      <c r="B2590" t="s">
        <v>240</v>
      </c>
      <c r="C2590" t="s">
        <v>261</v>
      </c>
      <c r="D2590" t="s">
        <v>8324</v>
      </c>
      <c r="E2590" t="s">
        <v>809</v>
      </c>
      <c r="F2590" t="s">
        <v>7438</v>
      </c>
      <c r="G2590" t="s">
        <v>7439</v>
      </c>
      <c r="H2590">
        <v>71000</v>
      </c>
    </row>
    <row r="2591" spans="1:8" x14ac:dyDescent="0.35">
      <c r="A2591" t="s">
        <v>466</v>
      </c>
      <c r="B2591" t="s">
        <v>240</v>
      </c>
      <c r="C2591" t="s">
        <v>261</v>
      </c>
      <c r="D2591" t="s">
        <v>8324</v>
      </c>
      <c r="E2591" t="s">
        <v>809</v>
      </c>
      <c r="F2591" t="s">
        <v>7448</v>
      </c>
      <c r="G2591" t="s">
        <v>7449</v>
      </c>
      <c r="H2591">
        <v>60000</v>
      </c>
    </row>
    <row r="2592" spans="1:8" x14ac:dyDescent="0.35">
      <c r="A2592" t="s">
        <v>466</v>
      </c>
      <c r="B2592" t="s">
        <v>240</v>
      </c>
      <c r="C2592" t="s">
        <v>261</v>
      </c>
      <c r="D2592" t="s">
        <v>8324</v>
      </c>
      <c r="E2592" t="s">
        <v>809</v>
      </c>
      <c r="F2592" t="s">
        <v>7442</v>
      </c>
      <c r="G2592" t="s">
        <v>7443</v>
      </c>
      <c r="H2592">
        <v>5000</v>
      </c>
    </row>
    <row r="2593" spans="1:8" x14ac:dyDescent="0.35">
      <c r="A2593" t="s">
        <v>466</v>
      </c>
      <c r="B2593" t="s">
        <v>240</v>
      </c>
      <c r="C2593" t="s">
        <v>265</v>
      </c>
      <c r="D2593" t="s">
        <v>8325</v>
      </c>
      <c r="E2593" t="s">
        <v>331</v>
      </c>
      <c r="F2593" t="s">
        <v>7435</v>
      </c>
      <c r="G2593" t="s">
        <v>7142</v>
      </c>
      <c r="H2593">
        <v>230500</v>
      </c>
    </row>
    <row r="2594" spans="1:8" x14ac:dyDescent="0.35">
      <c r="A2594" t="s">
        <v>466</v>
      </c>
      <c r="B2594" t="s">
        <v>240</v>
      </c>
      <c r="C2594" t="s">
        <v>265</v>
      </c>
      <c r="D2594" t="s">
        <v>8325</v>
      </c>
      <c r="E2594" t="s">
        <v>331</v>
      </c>
      <c r="F2594" t="s">
        <v>7436</v>
      </c>
      <c r="G2594" t="s">
        <v>7437</v>
      </c>
      <c r="H2594">
        <v>773690</v>
      </c>
    </row>
    <row r="2595" spans="1:8" x14ac:dyDescent="0.35">
      <c r="A2595" t="s">
        <v>466</v>
      </c>
      <c r="B2595" t="s">
        <v>240</v>
      </c>
      <c r="C2595" t="s">
        <v>265</v>
      </c>
      <c r="D2595" t="s">
        <v>8325</v>
      </c>
      <c r="E2595" t="s">
        <v>331</v>
      </c>
      <c r="F2595" t="s">
        <v>7438</v>
      </c>
      <c r="G2595" t="s">
        <v>7439</v>
      </c>
      <c r="H2595">
        <v>750000</v>
      </c>
    </row>
    <row r="2596" spans="1:8" x14ac:dyDescent="0.35">
      <c r="A2596" t="s">
        <v>466</v>
      </c>
      <c r="B2596" t="s">
        <v>240</v>
      </c>
      <c r="C2596" t="s">
        <v>269</v>
      </c>
      <c r="D2596" t="s">
        <v>8326</v>
      </c>
      <c r="E2596" t="s">
        <v>412</v>
      </c>
      <c r="F2596" t="s">
        <v>7435</v>
      </c>
      <c r="G2596" t="s">
        <v>7142</v>
      </c>
      <c r="H2596">
        <v>5000</v>
      </c>
    </row>
    <row r="2597" spans="1:8" x14ac:dyDescent="0.35">
      <c r="A2597" t="s">
        <v>466</v>
      </c>
      <c r="B2597" t="s">
        <v>240</v>
      </c>
      <c r="C2597" t="s">
        <v>269</v>
      </c>
      <c r="D2597" t="s">
        <v>8326</v>
      </c>
      <c r="E2597" t="s">
        <v>412</v>
      </c>
      <c r="F2597" t="s">
        <v>7436</v>
      </c>
      <c r="G2597" t="s">
        <v>7437</v>
      </c>
      <c r="H2597">
        <v>49900</v>
      </c>
    </row>
    <row r="2598" spans="1:8" x14ac:dyDescent="0.35">
      <c r="A2598" t="s">
        <v>466</v>
      </c>
      <c r="B2598" t="s">
        <v>240</v>
      </c>
      <c r="C2598" t="s">
        <v>269</v>
      </c>
      <c r="D2598" t="s">
        <v>8326</v>
      </c>
      <c r="E2598" t="s">
        <v>412</v>
      </c>
      <c r="F2598" t="s">
        <v>7438</v>
      </c>
      <c r="G2598" t="s">
        <v>7439</v>
      </c>
      <c r="H2598">
        <v>42600</v>
      </c>
    </row>
    <row r="2599" spans="1:8" x14ac:dyDescent="0.35">
      <c r="A2599" t="s">
        <v>466</v>
      </c>
      <c r="B2599" t="s">
        <v>240</v>
      </c>
      <c r="C2599" t="s">
        <v>269</v>
      </c>
      <c r="D2599" t="s">
        <v>8326</v>
      </c>
      <c r="E2599" t="s">
        <v>412</v>
      </c>
      <c r="F2599" t="s">
        <v>7448</v>
      </c>
      <c r="G2599" t="s">
        <v>7449</v>
      </c>
      <c r="H2599">
        <v>13500</v>
      </c>
    </row>
    <row r="2600" spans="1:8" x14ac:dyDescent="0.35">
      <c r="A2600" t="s">
        <v>466</v>
      </c>
      <c r="B2600" t="s">
        <v>240</v>
      </c>
      <c r="C2600" t="s">
        <v>273</v>
      </c>
      <c r="D2600" t="s">
        <v>8327</v>
      </c>
      <c r="E2600" t="s">
        <v>566</v>
      </c>
      <c r="F2600" t="s">
        <v>7435</v>
      </c>
      <c r="G2600" t="s">
        <v>7142</v>
      </c>
      <c r="H2600">
        <v>12000</v>
      </c>
    </row>
    <row r="2601" spans="1:8" x14ac:dyDescent="0.35">
      <c r="A2601" t="s">
        <v>466</v>
      </c>
      <c r="B2601" t="s">
        <v>240</v>
      </c>
      <c r="C2601" t="s">
        <v>273</v>
      </c>
      <c r="D2601" t="s">
        <v>8327</v>
      </c>
      <c r="E2601" t="s">
        <v>566</v>
      </c>
      <c r="F2601" t="s">
        <v>7436</v>
      </c>
      <c r="G2601" t="s">
        <v>7437</v>
      </c>
      <c r="H2601">
        <v>77600</v>
      </c>
    </row>
    <row r="2602" spans="1:8" x14ac:dyDescent="0.35">
      <c r="A2602" t="s">
        <v>466</v>
      </c>
      <c r="B2602" t="s">
        <v>240</v>
      </c>
      <c r="C2602" t="s">
        <v>273</v>
      </c>
      <c r="D2602" t="s">
        <v>8327</v>
      </c>
      <c r="E2602" t="s">
        <v>566</v>
      </c>
      <c r="F2602" t="s">
        <v>7438</v>
      </c>
      <c r="G2602" t="s">
        <v>7439</v>
      </c>
      <c r="H2602">
        <v>60900</v>
      </c>
    </row>
    <row r="2603" spans="1:8" x14ac:dyDescent="0.35">
      <c r="A2603" t="s">
        <v>466</v>
      </c>
      <c r="B2603" t="s">
        <v>240</v>
      </c>
      <c r="C2603" t="s">
        <v>277</v>
      </c>
      <c r="D2603" t="s">
        <v>8328</v>
      </c>
      <c r="E2603" t="s">
        <v>690</v>
      </c>
      <c r="F2603" t="s">
        <v>7435</v>
      </c>
      <c r="G2603" t="s">
        <v>7142</v>
      </c>
      <c r="H2603">
        <v>4000</v>
      </c>
    </row>
    <row r="2604" spans="1:8" x14ac:dyDescent="0.35">
      <c r="A2604" t="s">
        <v>466</v>
      </c>
      <c r="B2604" t="s">
        <v>240</v>
      </c>
      <c r="C2604" t="s">
        <v>277</v>
      </c>
      <c r="D2604" t="s">
        <v>8328</v>
      </c>
      <c r="E2604" t="s">
        <v>690</v>
      </c>
      <c r="F2604" t="s">
        <v>7436</v>
      </c>
      <c r="G2604" t="s">
        <v>7437</v>
      </c>
      <c r="H2604">
        <v>20985</v>
      </c>
    </row>
    <row r="2605" spans="1:8" x14ac:dyDescent="0.35">
      <c r="A2605" t="s">
        <v>466</v>
      </c>
      <c r="B2605" t="s">
        <v>240</v>
      </c>
      <c r="C2605" t="s">
        <v>277</v>
      </c>
      <c r="D2605" t="s">
        <v>8328</v>
      </c>
      <c r="E2605" t="s">
        <v>690</v>
      </c>
      <c r="F2605" t="s">
        <v>7438</v>
      </c>
      <c r="G2605" t="s">
        <v>7439</v>
      </c>
      <c r="H2605">
        <v>14400</v>
      </c>
    </row>
    <row r="2606" spans="1:8" x14ac:dyDescent="0.35">
      <c r="A2606" t="s">
        <v>466</v>
      </c>
      <c r="B2606" t="s">
        <v>240</v>
      </c>
      <c r="C2606" t="s">
        <v>281</v>
      </c>
      <c r="D2606" t="s">
        <v>8329</v>
      </c>
      <c r="E2606" t="s">
        <v>810</v>
      </c>
      <c r="F2606" t="s">
        <v>7435</v>
      </c>
      <c r="G2606" t="s">
        <v>7142</v>
      </c>
      <c r="H2606">
        <v>12000</v>
      </c>
    </row>
    <row r="2607" spans="1:8" x14ac:dyDescent="0.35">
      <c r="A2607" t="s">
        <v>466</v>
      </c>
      <c r="B2607" t="s">
        <v>240</v>
      </c>
      <c r="C2607" t="s">
        <v>281</v>
      </c>
      <c r="D2607" t="s">
        <v>8329</v>
      </c>
      <c r="E2607" t="s">
        <v>810</v>
      </c>
      <c r="F2607" t="s">
        <v>7436</v>
      </c>
      <c r="G2607" t="s">
        <v>7437</v>
      </c>
      <c r="H2607">
        <v>40160</v>
      </c>
    </row>
    <row r="2608" spans="1:8" x14ac:dyDescent="0.35">
      <c r="A2608" t="s">
        <v>466</v>
      </c>
      <c r="B2608" t="s">
        <v>240</v>
      </c>
      <c r="C2608" t="s">
        <v>281</v>
      </c>
      <c r="D2608" t="s">
        <v>8329</v>
      </c>
      <c r="E2608" t="s">
        <v>810</v>
      </c>
      <c r="F2608" t="s">
        <v>7438</v>
      </c>
      <c r="G2608" t="s">
        <v>7439</v>
      </c>
      <c r="H2608">
        <v>81590</v>
      </c>
    </row>
    <row r="2609" spans="1:8" x14ac:dyDescent="0.35">
      <c r="A2609" t="s">
        <v>466</v>
      </c>
      <c r="B2609" t="s">
        <v>240</v>
      </c>
      <c r="C2609" t="s">
        <v>281</v>
      </c>
      <c r="D2609" t="s">
        <v>8329</v>
      </c>
      <c r="E2609" t="s">
        <v>810</v>
      </c>
      <c r="F2609" t="s">
        <v>7448</v>
      </c>
      <c r="G2609" t="s">
        <v>7449</v>
      </c>
      <c r="H2609">
        <v>18300</v>
      </c>
    </row>
    <row r="2610" spans="1:8" x14ac:dyDescent="0.35">
      <c r="A2610" t="s">
        <v>466</v>
      </c>
      <c r="B2610" t="s">
        <v>240</v>
      </c>
      <c r="C2610" t="s">
        <v>281</v>
      </c>
      <c r="D2610" t="s">
        <v>8329</v>
      </c>
      <c r="E2610" t="s">
        <v>810</v>
      </c>
      <c r="F2610" t="s">
        <v>7442</v>
      </c>
      <c r="G2610" t="s">
        <v>7443</v>
      </c>
      <c r="H2610">
        <v>8300</v>
      </c>
    </row>
    <row r="2611" spans="1:8" x14ac:dyDescent="0.35">
      <c r="A2611" t="s">
        <v>466</v>
      </c>
      <c r="B2611" t="s">
        <v>240</v>
      </c>
      <c r="C2611" t="s">
        <v>285</v>
      </c>
      <c r="D2611" t="s">
        <v>8330</v>
      </c>
      <c r="E2611" t="s">
        <v>417</v>
      </c>
      <c r="F2611" t="s">
        <v>7435</v>
      </c>
      <c r="G2611" t="s">
        <v>7142</v>
      </c>
      <c r="H2611">
        <v>6000</v>
      </c>
    </row>
    <row r="2612" spans="1:8" x14ac:dyDescent="0.35">
      <c r="A2612" t="s">
        <v>466</v>
      </c>
      <c r="B2612" t="s">
        <v>240</v>
      </c>
      <c r="C2612" t="s">
        <v>285</v>
      </c>
      <c r="D2612" t="s">
        <v>8330</v>
      </c>
      <c r="E2612" t="s">
        <v>417</v>
      </c>
      <c r="F2612" t="s">
        <v>7436</v>
      </c>
      <c r="G2612" t="s">
        <v>7437</v>
      </c>
      <c r="H2612">
        <v>23050</v>
      </c>
    </row>
    <row r="2613" spans="1:8" x14ac:dyDescent="0.35">
      <c r="A2613" t="s">
        <v>466</v>
      </c>
      <c r="B2613" t="s">
        <v>240</v>
      </c>
      <c r="C2613" t="s">
        <v>285</v>
      </c>
      <c r="D2613" t="s">
        <v>8330</v>
      </c>
      <c r="E2613" t="s">
        <v>417</v>
      </c>
      <c r="F2613" t="s">
        <v>7438</v>
      </c>
      <c r="G2613" t="s">
        <v>7439</v>
      </c>
      <c r="H2613">
        <v>12918</v>
      </c>
    </row>
    <row r="2614" spans="1:8" x14ac:dyDescent="0.35">
      <c r="A2614" t="s">
        <v>468</v>
      </c>
      <c r="B2614" t="s">
        <v>240</v>
      </c>
      <c r="C2614" t="s">
        <v>241</v>
      </c>
      <c r="D2614" t="s">
        <v>8331</v>
      </c>
      <c r="E2614" t="s">
        <v>521</v>
      </c>
      <c r="F2614" t="s">
        <v>7436</v>
      </c>
      <c r="G2614" t="s">
        <v>7437</v>
      </c>
      <c r="H2614">
        <v>42500</v>
      </c>
    </row>
    <row r="2615" spans="1:8" x14ac:dyDescent="0.35">
      <c r="A2615" t="s">
        <v>468</v>
      </c>
      <c r="B2615" t="s">
        <v>240</v>
      </c>
      <c r="C2615" t="s">
        <v>241</v>
      </c>
      <c r="D2615" t="s">
        <v>8331</v>
      </c>
      <c r="E2615" t="s">
        <v>521</v>
      </c>
      <c r="F2615" t="s">
        <v>7494</v>
      </c>
      <c r="G2615" t="s">
        <v>7495</v>
      </c>
      <c r="H2615">
        <v>221570</v>
      </c>
    </row>
    <row r="2616" spans="1:8" x14ac:dyDescent="0.35">
      <c r="A2616" t="s">
        <v>468</v>
      </c>
      <c r="B2616" t="s">
        <v>240</v>
      </c>
      <c r="C2616" t="s">
        <v>241</v>
      </c>
      <c r="D2616" t="s">
        <v>8331</v>
      </c>
      <c r="E2616" t="s">
        <v>521</v>
      </c>
      <c r="F2616" t="s">
        <v>7496</v>
      </c>
      <c r="G2616" t="s">
        <v>7497</v>
      </c>
      <c r="H2616">
        <v>38000</v>
      </c>
    </row>
    <row r="2617" spans="1:8" x14ac:dyDescent="0.35">
      <c r="A2617" t="s">
        <v>468</v>
      </c>
      <c r="B2617" t="s">
        <v>240</v>
      </c>
      <c r="C2617" t="s">
        <v>245</v>
      </c>
      <c r="D2617" t="s">
        <v>8332</v>
      </c>
      <c r="E2617" t="s">
        <v>811</v>
      </c>
      <c r="F2617" t="s">
        <v>7436</v>
      </c>
      <c r="G2617" t="s">
        <v>7437</v>
      </c>
      <c r="H2617">
        <v>112650</v>
      </c>
    </row>
    <row r="2618" spans="1:8" x14ac:dyDescent="0.35">
      <c r="A2618" t="s">
        <v>468</v>
      </c>
      <c r="B2618" t="s">
        <v>240</v>
      </c>
      <c r="C2618" t="s">
        <v>245</v>
      </c>
      <c r="D2618" t="s">
        <v>8332</v>
      </c>
      <c r="E2618" t="s">
        <v>811</v>
      </c>
      <c r="F2618" t="s">
        <v>7494</v>
      </c>
      <c r="G2618" t="s">
        <v>7495</v>
      </c>
      <c r="H2618">
        <v>248044</v>
      </c>
    </row>
    <row r="2619" spans="1:8" x14ac:dyDescent="0.35">
      <c r="A2619" t="s">
        <v>468</v>
      </c>
      <c r="B2619" t="s">
        <v>240</v>
      </c>
      <c r="C2619" t="s">
        <v>245</v>
      </c>
      <c r="D2619" t="s">
        <v>8332</v>
      </c>
      <c r="E2619" t="s">
        <v>811</v>
      </c>
      <c r="F2619" t="s">
        <v>7496</v>
      </c>
      <c r="G2619" t="s">
        <v>7497</v>
      </c>
      <c r="H2619">
        <v>31000</v>
      </c>
    </row>
    <row r="2620" spans="1:8" x14ac:dyDescent="0.35">
      <c r="A2620" t="s">
        <v>468</v>
      </c>
      <c r="B2620" t="s">
        <v>240</v>
      </c>
      <c r="C2620" t="s">
        <v>249</v>
      </c>
      <c r="D2620" t="s">
        <v>8333</v>
      </c>
      <c r="E2620" t="s">
        <v>812</v>
      </c>
      <c r="F2620" t="s">
        <v>7436</v>
      </c>
      <c r="G2620" t="s">
        <v>7437</v>
      </c>
      <c r="H2620">
        <v>41430</v>
      </c>
    </row>
    <row r="2621" spans="1:8" x14ac:dyDescent="0.35">
      <c r="A2621" t="s">
        <v>468</v>
      </c>
      <c r="B2621" t="s">
        <v>240</v>
      </c>
      <c r="C2621" t="s">
        <v>249</v>
      </c>
      <c r="D2621" t="s">
        <v>8333</v>
      </c>
      <c r="E2621" t="s">
        <v>812</v>
      </c>
      <c r="F2621" t="s">
        <v>7438</v>
      </c>
      <c r="G2621" t="s">
        <v>7439</v>
      </c>
      <c r="H2621">
        <v>35900</v>
      </c>
    </row>
    <row r="2622" spans="1:8" x14ac:dyDescent="0.35">
      <c r="A2622" t="s">
        <v>468</v>
      </c>
      <c r="B2622" t="s">
        <v>240</v>
      </c>
      <c r="C2622" t="s">
        <v>249</v>
      </c>
      <c r="D2622" t="s">
        <v>8333</v>
      </c>
      <c r="E2622" t="s">
        <v>812</v>
      </c>
      <c r="F2622" t="s">
        <v>7448</v>
      </c>
      <c r="G2622" t="s">
        <v>7449</v>
      </c>
      <c r="H2622">
        <v>35000</v>
      </c>
    </row>
    <row r="2623" spans="1:8" x14ac:dyDescent="0.35">
      <c r="A2623" t="s">
        <v>468</v>
      </c>
      <c r="B2623" t="s">
        <v>240</v>
      </c>
      <c r="C2623" t="s">
        <v>253</v>
      </c>
      <c r="D2623" t="s">
        <v>8334</v>
      </c>
      <c r="E2623" t="s">
        <v>813</v>
      </c>
      <c r="F2623" t="s">
        <v>7435</v>
      </c>
      <c r="G2623" t="s">
        <v>7142</v>
      </c>
      <c r="H2623">
        <v>13915</v>
      </c>
    </row>
    <row r="2624" spans="1:8" x14ac:dyDescent="0.35">
      <c r="A2624" t="s">
        <v>468</v>
      </c>
      <c r="B2624" t="s">
        <v>240</v>
      </c>
      <c r="C2624" t="s">
        <v>253</v>
      </c>
      <c r="D2624" t="s">
        <v>8334</v>
      </c>
      <c r="E2624" t="s">
        <v>813</v>
      </c>
      <c r="F2624" t="s">
        <v>7436</v>
      </c>
      <c r="G2624" t="s">
        <v>7437</v>
      </c>
      <c r="H2624">
        <v>53100</v>
      </c>
    </row>
    <row r="2625" spans="1:8" x14ac:dyDescent="0.35">
      <c r="A2625" t="s">
        <v>468</v>
      </c>
      <c r="B2625" t="s">
        <v>240</v>
      </c>
      <c r="C2625" t="s">
        <v>253</v>
      </c>
      <c r="D2625" t="s">
        <v>8334</v>
      </c>
      <c r="E2625" t="s">
        <v>813</v>
      </c>
      <c r="F2625" t="s">
        <v>7438</v>
      </c>
      <c r="G2625" t="s">
        <v>7439</v>
      </c>
      <c r="H2625">
        <v>30000</v>
      </c>
    </row>
    <row r="2626" spans="1:8" x14ac:dyDescent="0.35">
      <c r="A2626" t="s">
        <v>468</v>
      </c>
      <c r="B2626" t="s">
        <v>240</v>
      </c>
      <c r="C2626" t="s">
        <v>253</v>
      </c>
      <c r="D2626" t="s">
        <v>8334</v>
      </c>
      <c r="E2626" t="s">
        <v>813</v>
      </c>
      <c r="F2626" t="s">
        <v>7448</v>
      </c>
      <c r="G2626" t="s">
        <v>7449</v>
      </c>
      <c r="H2626">
        <v>85000</v>
      </c>
    </row>
    <row r="2627" spans="1:8" x14ac:dyDescent="0.35">
      <c r="A2627" t="s">
        <v>468</v>
      </c>
      <c r="B2627" t="s">
        <v>240</v>
      </c>
      <c r="C2627" t="s">
        <v>253</v>
      </c>
      <c r="D2627" t="s">
        <v>8334</v>
      </c>
      <c r="E2627" t="s">
        <v>813</v>
      </c>
      <c r="F2627" t="s">
        <v>7442</v>
      </c>
      <c r="G2627" t="s">
        <v>7443</v>
      </c>
      <c r="H2627">
        <v>5980</v>
      </c>
    </row>
    <row r="2628" spans="1:8" x14ac:dyDescent="0.35">
      <c r="A2628" t="s">
        <v>468</v>
      </c>
      <c r="B2628" t="s">
        <v>240</v>
      </c>
      <c r="C2628" t="s">
        <v>257</v>
      </c>
      <c r="D2628" t="s">
        <v>8335</v>
      </c>
      <c r="E2628" t="s">
        <v>814</v>
      </c>
      <c r="F2628" t="s">
        <v>7436</v>
      </c>
      <c r="G2628" t="s">
        <v>7437</v>
      </c>
      <c r="H2628">
        <v>63200</v>
      </c>
    </row>
    <row r="2629" spans="1:8" x14ac:dyDescent="0.35">
      <c r="A2629" t="s">
        <v>468</v>
      </c>
      <c r="B2629" t="s">
        <v>240</v>
      </c>
      <c r="C2629" t="s">
        <v>257</v>
      </c>
      <c r="D2629" t="s">
        <v>8335</v>
      </c>
      <c r="E2629" t="s">
        <v>814</v>
      </c>
      <c r="F2629" t="s">
        <v>7438</v>
      </c>
      <c r="G2629" t="s">
        <v>7439</v>
      </c>
      <c r="H2629">
        <v>62000</v>
      </c>
    </row>
    <row r="2630" spans="1:8" x14ac:dyDescent="0.35">
      <c r="A2630" t="s">
        <v>468</v>
      </c>
      <c r="B2630" t="s">
        <v>240</v>
      </c>
      <c r="C2630" t="s">
        <v>257</v>
      </c>
      <c r="D2630" t="s">
        <v>8335</v>
      </c>
      <c r="E2630" t="s">
        <v>814</v>
      </c>
      <c r="F2630" t="s">
        <v>7448</v>
      </c>
      <c r="G2630" t="s">
        <v>7449</v>
      </c>
      <c r="H2630">
        <v>60000</v>
      </c>
    </row>
    <row r="2631" spans="1:8" x14ac:dyDescent="0.35">
      <c r="A2631" t="s">
        <v>468</v>
      </c>
      <c r="B2631" t="s">
        <v>240</v>
      </c>
      <c r="C2631" t="s">
        <v>257</v>
      </c>
      <c r="D2631" t="s">
        <v>8335</v>
      </c>
      <c r="E2631" t="s">
        <v>814</v>
      </c>
      <c r="F2631" t="s">
        <v>7442</v>
      </c>
      <c r="G2631" t="s">
        <v>7443</v>
      </c>
      <c r="H2631">
        <v>3000</v>
      </c>
    </row>
    <row r="2632" spans="1:8" x14ac:dyDescent="0.35">
      <c r="A2632" t="s">
        <v>468</v>
      </c>
      <c r="B2632" t="s">
        <v>240</v>
      </c>
      <c r="C2632" t="s">
        <v>261</v>
      </c>
      <c r="D2632" t="s">
        <v>8336</v>
      </c>
      <c r="E2632" t="s">
        <v>564</v>
      </c>
      <c r="F2632" t="s">
        <v>7435</v>
      </c>
      <c r="G2632" t="s">
        <v>7142</v>
      </c>
      <c r="H2632">
        <v>15000</v>
      </c>
    </row>
    <row r="2633" spans="1:8" x14ac:dyDescent="0.35">
      <c r="A2633" t="s">
        <v>468</v>
      </c>
      <c r="B2633" t="s">
        <v>240</v>
      </c>
      <c r="C2633" t="s">
        <v>261</v>
      </c>
      <c r="D2633" t="s">
        <v>8336</v>
      </c>
      <c r="E2633" t="s">
        <v>564</v>
      </c>
      <c r="F2633" t="s">
        <v>7436</v>
      </c>
      <c r="G2633" t="s">
        <v>7437</v>
      </c>
      <c r="H2633">
        <v>55300</v>
      </c>
    </row>
    <row r="2634" spans="1:8" x14ac:dyDescent="0.35">
      <c r="A2634" t="s">
        <v>468</v>
      </c>
      <c r="B2634" t="s">
        <v>240</v>
      </c>
      <c r="C2634" t="s">
        <v>261</v>
      </c>
      <c r="D2634" t="s">
        <v>8336</v>
      </c>
      <c r="E2634" t="s">
        <v>564</v>
      </c>
      <c r="F2634" t="s">
        <v>7438</v>
      </c>
      <c r="G2634" t="s">
        <v>7439</v>
      </c>
      <c r="H2634">
        <v>95000</v>
      </c>
    </row>
    <row r="2635" spans="1:8" x14ac:dyDescent="0.35">
      <c r="A2635" t="s">
        <v>468</v>
      </c>
      <c r="B2635" t="s">
        <v>240</v>
      </c>
      <c r="C2635" t="s">
        <v>261</v>
      </c>
      <c r="D2635" t="s">
        <v>8336</v>
      </c>
      <c r="E2635" t="s">
        <v>564</v>
      </c>
      <c r="F2635" t="s">
        <v>7448</v>
      </c>
      <c r="G2635" t="s">
        <v>7449</v>
      </c>
      <c r="H2635">
        <v>30000</v>
      </c>
    </row>
    <row r="2636" spans="1:8" x14ac:dyDescent="0.35">
      <c r="A2636" t="s">
        <v>468</v>
      </c>
      <c r="B2636" t="s">
        <v>240</v>
      </c>
      <c r="C2636" t="s">
        <v>265</v>
      </c>
      <c r="D2636" t="s">
        <v>8337</v>
      </c>
      <c r="E2636" t="s">
        <v>300</v>
      </c>
      <c r="F2636" t="s">
        <v>7436</v>
      </c>
      <c r="G2636" t="s">
        <v>7437</v>
      </c>
      <c r="H2636">
        <v>61750</v>
      </c>
    </row>
    <row r="2637" spans="1:8" x14ac:dyDescent="0.35">
      <c r="A2637" t="s">
        <v>468</v>
      </c>
      <c r="B2637" t="s">
        <v>240</v>
      </c>
      <c r="C2637" t="s">
        <v>265</v>
      </c>
      <c r="D2637" t="s">
        <v>8337</v>
      </c>
      <c r="E2637" t="s">
        <v>300</v>
      </c>
      <c r="F2637" t="s">
        <v>7438</v>
      </c>
      <c r="G2637" t="s">
        <v>7439</v>
      </c>
      <c r="H2637">
        <v>21000</v>
      </c>
    </row>
    <row r="2638" spans="1:8" x14ac:dyDescent="0.35">
      <c r="A2638" t="s">
        <v>468</v>
      </c>
      <c r="B2638" t="s">
        <v>240</v>
      </c>
      <c r="C2638" t="s">
        <v>269</v>
      </c>
      <c r="D2638" t="s">
        <v>8338</v>
      </c>
      <c r="E2638" t="s">
        <v>254</v>
      </c>
      <c r="F2638" t="s">
        <v>7435</v>
      </c>
      <c r="G2638" t="s">
        <v>7142</v>
      </c>
      <c r="H2638">
        <v>10000</v>
      </c>
    </row>
    <row r="2639" spans="1:8" x14ac:dyDescent="0.35">
      <c r="A2639" t="s">
        <v>468</v>
      </c>
      <c r="B2639" t="s">
        <v>240</v>
      </c>
      <c r="C2639" t="s">
        <v>269</v>
      </c>
      <c r="D2639" t="s">
        <v>8338</v>
      </c>
      <c r="E2639" t="s">
        <v>254</v>
      </c>
      <c r="F2639" t="s">
        <v>7436</v>
      </c>
      <c r="G2639" t="s">
        <v>7437</v>
      </c>
      <c r="H2639">
        <v>40850</v>
      </c>
    </row>
    <row r="2640" spans="1:8" x14ac:dyDescent="0.35">
      <c r="A2640" t="s">
        <v>468</v>
      </c>
      <c r="B2640" t="s">
        <v>240</v>
      </c>
      <c r="C2640" t="s">
        <v>269</v>
      </c>
      <c r="D2640" t="s">
        <v>8338</v>
      </c>
      <c r="E2640" t="s">
        <v>254</v>
      </c>
      <c r="F2640" t="s">
        <v>7442</v>
      </c>
      <c r="G2640" t="s">
        <v>7443</v>
      </c>
      <c r="H2640">
        <v>23500</v>
      </c>
    </row>
    <row r="2641" spans="1:8" x14ac:dyDescent="0.35">
      <c r="A2641" t="s">
        <v>468</v>
      </c>
      <c r="B2641" t="s">
        <v>240</v>
      </c>
      <c r="C2641" t="s">
        <v>273</v>
      </c>
      <c r="D2641" t="s">
        <v>8339</v>
      </c>
      <c r="E2641" t="s">
        <v>815</v>
      </c>
      <c r="F2641" t="s">
        <v>7436</v>
      </c>
      <c r="G2641" t="s">
        <v>7437</v>
      </c>
      <c r="H2641">
        <v>62520</v>
      </c>
    </row>
    <row r="2642" spans="1:8" x14ac:dyDescent="0.35">
      <c r="A2642" t="s">
        <v>468</v>
      </c>
      <c r="B2642" t="s">
        <v>240</v>
      </c>
      <c r="C2642" t="s">
        <v>273</v>
      </c>
      <c r="D2642" t="s">
        <v>8339</v>
      </c>
      <c r="E2642" t="s">
        <v>815</v>
      </c>
      <c r="F2642" t="s">
        <v>7438</v>
      </c>
      <c r="G2642" t="s">
        <v>7439</v>
      </c>
      <c r="H2642">
        <v>16000</v>
      </c>
    </row>
    <row r="2643" spans="1:8" x14ac:dyDescent="0.35">
      <c r="A2643" t="s">
        <v>468</v>
      </c>
      <c r="B2643" t="s">
        <v>240</v>
      </c>
      <c r="C2643" t="s">
        <v>273</v>
      </c>
      <c r="D2643" t="s">
        <v>8339</v>
      </c>
      <c r="E2643" t="s">
        <v>815</v>
      </c>
      <c r="F2643" t="s">
        <v>7448</v>
      </c>
      <c r="G2643" t="s">
        <v>7449</v>
      </c>
      <c r="H2643">
        <v>8000</v>
      </c>
    </row>
    <row r="2644" spans="1:8" x14ac:dyDescent="0.35">
      <c r="A2644" t="s">
        <v>471</v>
      </c>
      <c r="B2644" t="s">
        <v>240</v>
      </c>
      <c r="C2644" t="s">
        <v>241</v>
      </c>
      <c r="D2644" t="s">
        <v>8340</v>
      </c>
      <c r="E2644" t="s">
        <v>816</v>
      </c>
      <c r="F2644" t="s">
        <v>7436</v>
      </c>
      <c r="G2644" t="s">
        <v>7437</v>
      </c>
      <c r="H2644">
        <v>40065</v>
      </c>
    </row>
    <row r="2645" spans="1:8" x14ac:dyDescent="0.35">
      <c r="A2645" t="s">
        <v>471</v>
      </c>
      <c r="B2645" t="s">
        <v>240</v>
      </c>
      <c r="C2645" t="s">
        <v>241</v>
      </c>
      <c r="D2645" t="s">
        <v>8340</v>
      </c>
      <c r="E2645" t="s">
        <v>816</v>
      </c>
      <c r="F2645" t="s">
        <v>7438</v>
      </c>
      <c r="G2645" t="s">
        <v>7439</v>
      </c>
      <c r="H2645">
        <v>23000</v>
      </c>
    </row>
    <row r="2646" spans="1:8" x14ac:dyDescent="0.35">
      <c r="A2646" t="s">
        <v>471</v>
      </c>
      <c r="B2646" t="s">
        <v>240</v>
      </c>
      <c r="C2646" t="s">
        <v>245</v>
      </c>
      <c r="D2646" t="s">
        <v>8341</v>
      </c>
      <c r="E2646" t="s">
        <v>817</v>
      </c>
      <c r="F2646" t="s">
        <v>7436</v>
      </c>
      <c r="G2646" t="s">
        <v>7437</v>
      </c>
      <c r="H2646">
        <v>49880</v>
      </c>
    </row>
    <row r="2647" spans="1:8" x14ac:dyDescent="0.35">
      <c r="A2647" t="s">
        <v>471</v>
      </c>
      <c r="B2647" t="s">
        <v>240</v>
      </c>
      <c r="C2647" t="s">
        <v>245</v>
      </c>
      <c r="D2647" t="s">
        <v>8341</v>
      </c>
      <c r="E2647" t="s">
        <v>817</v>
      </c>
      <c r="F2647" t="s">
        <v>7438</v>
      </c>
      <c r="G2647" t="s">
        <v>7439</v>
      </c>
      <c r="H2647">
        <v>6000</v>
      </c>
    </row>
    <row r="2648" spans="1:8" x14ac:dyDescent="0.35">
      <c r="A2648" t="s">
        <v>471</v>
      </c>
      <c r="B2648" t="s">
        <v>240</v>
      </c>
      <c r="C2648" t="s">
        <v>249</v>
      </c>
      <c r="D2648" t="s">
        <v>8342</v>
      </c>
      <c r="E2648" t="s">
        <v>254</v>
      </c>
      <c r="F2648" t="s">
        <v>7436</v>
      </c>
      <c r="G2648" t="s">
        <v>7437</v>
      </c>
      <c r="H2648">
        <v>99172</v>
      </c>
    </row>
    <row r="2649" spans="1:8" x14ac:dyDescent="0.35">
      <c r="A2649" t="s">
        <v>471</v>
      </c>
      <c r="B2649" t="s">
        <v>240</v>
      </c>
      <c r="C2649" t="s">
        <v>249</v>
      </c>
      <c r="D2649" t="s">
        <v>8342</v>
      </c>
      <c r="E2649" t="s">
        <v>254</v>
      </c>
      <c r="F2649" t="s">
        <v>7438</v>
      </c>
      <c r="G2649" t="s">
        <v>7439</v>
      </c>
      <c r="H2649">
        <v>15000</v>
      </c>
    </row>
    <row r="2650" spans="1:8" x14ac:dyDescent="0.35">
      <c r="A2650" t="s">
        <v>471</v>
      </c>
      <c r="B2650" t="s">
        <v>240</v>
      </c>
      <c r="C2650" t="s">
        <v>253</v>
      </c>
      <c r="D2650" t="s">
        <v>8343</v>
      </c>
      <c r="E2650" t="s">
        <v>331</v>
      </c>
      <c r="F2650" t="s">
        <v>7436</v>
      </c>
      <c r="G2650" t="s">
        <v>7437</v>
      </c>
      <c r="H2650">
        <v>37072</v>
      </c>
    </row>
    <row r="2651" spans="1:8" x14ac:dyDescent="0.35">
      <c r="A2651" t="s">
        <v>471</v>
      </c>
      <c r="B2651" t="s">
        <v>240</v>
      </c>
      <c r="C2651" t="s">
        <v>253</v>
      </c>
      <c r="D2651" t="s">
        <v>8343</v>
      </c>
      <c r="E2651" t="s">
        <v>331</v>
      </c>
      <c r="F2651" t="s">
        <v>7438</v>
      </c>
      <c r="G2651" t="s">
        <v>7439</v>
      </c>
      <c r="H2651">
        <v>14950</v>
      </c>
    </row>
    <row r="2652" spans="1:8" x14ac:dyDescent="0.35">
      <c r="A2652" t="s">
        <v>471</v>
      </c>
      <c r="B2652" t="s">
        <v>240</v>
      </c>
      <c r="C2652" t="s">
        <v>257</v>
      </c>
      <c r="D2652" t="s">
        <v>8344</v>
      </c>
      <c r="E2652" t="s">
        <v>524</v>
      </c>
      <c r="F2652" t="s">
        <v>7436</v>
      </c>
      <c r="G2652" t="s">
        <v>7437</v>
      </c>
      <c r="H2652">
        <v>49203</v>
      </c>
    </row>
    <row r="2653" spans="1:8" x14ac:dyDescent="0.35">
      <c r="A2653" t="s">
        <v>471</v>
      </c>
      <c r="B2653" t="s">
        <v>240</v>
      </c>
      <c r="C2653" t="s">
        <v>257</v>
      </c>
      <c r="D2653" t="s">
        <v>8344</v>
      </c>
      <c r="E2653" t="s">
        <v>524</v>
      </c>
      <c r="F2653" t="s">
        <v>7438</v>
      </c>
      <c r="G2653" t="s">
        <v>7439</v>
      </c>
      <c r="H2653">
        <v>17320</v>
      </c>
    </row>
    <row r="2654" spans="1:8" x14ac:dyDescent="0.35">
      <c r="A2654" t="s">
        <v>471</v>
      </c>
      <c r="B2654" t="s">
        <v>240</v>
      </c>
      <c r="C2654" t="s">
        <v>261</v>
      </c>
      <c r="D2654" t="s">
        <v>8345</v>
      </c>
      <c r="E2654" t="s">
        <v>417</v>
      </c>
      <c r="F2654" t="s">
        <v>7436</v>
      </c>
      <c r="G2654" t="s">
        <v>7437</v>
      </c>
      <c r="H2654">
        <v>77492</v>
      </c>
    </row>
    <row r="2655" spans="1:8" x14ac:dyDescent="0.35">
      <c r="A2655" t="s">
        <v>471</v>
      </c>
      <c r="B2655" t="s">
        <v>240</v>
      </c>
      <c r="C2655" t="s">
        <v>261</v>
      </c>
      <c r="D2655" t="s">
        <v>8345</v>
      </c>
      <c r="E2655" t="s">
        <v>417</v>
      </c>
      <c r="F2655" t="s">
        <v>7438</v>
      </c>
      <c r="G2655" t="s">
        <v>7439</v>
      </c>
      <c r="H2655">
        <v>7500</v>
      </c>
    </row>
    <row r="2656" spans="1:8" x14ac:dyDescent="0.35">
      <c r="A2656" t="s">
        <v>474</v>
      </c>
      <c r="B2656" t="s">
        <v>240</v>
      </c>
      <c r="C2656" t="s">
        <v>241</v>
      </c>
      <c r="D2656" t="s">
        <v>8346</v>
      </c>
      <c r="E2656" t="s">
        <v>554</v>
      </c>
      <c r="F2656" t="s">
        <v>7435</v>
      </c>
      <c r="G2656" t="s">
        <v>7142</v>
      </c>
      <c r="H2656">
        <v>203213</v>
      </c>
    </row>
    <row r="2657" spans="1:8" x14ac:dyDescent="0.35">
      <c r="A2657" t="s">
        <v>474</v>
      </c>
      <c r="B2657" t="s">
        <v>240</v>
      </c>
      <c r="C2657" t="s">
        <v>241</v>
      </c>
      <c r="D2657" t="s">
        <v>8346</v>
      </c>
      <c r="E2657" t="s">
        <v>554</v>
      </c>
      <c r="F2657" t="s">
        <v>7436</v>
      </c>
      <c r="G2657" t="s">
        <v>7437</v>
      </c>
      <c r="H2657">
        <v>633076</v>
      </c>
    </row>
    <row r="2658" spans="1:8" x14ac:dyDescent="0.35">
      <c r="A2658" t="s">
        <v>474</v>
      </c>
      <c r="B2658" t="s">
        <v>240</v>
      </c>
      <c r="C2658" t="s">
        <v>241</v>
      </c>
      <c r="D2658" t="s">
        <v>8346</v>
      </c>
      <c r="E2658" t="s">
        <v>554</v>
      </c>
      <c r="F2658" t="s">
        <v>7438</v>
      </c>
      <c r="G2658" t="s">
        <v>7439</v>
      </c>
      <c r="H2658">
        <v>800000</v>
      </c>
    </row>
    <row r="2659" spans="1:8" x14ac:dyDescent="0.35">
      <c r="A2659" t="s">
        <v>474</v>
      </c>
      <c r="B2659" t="s">
        <v>240</v>
      </c>
      <c r="C2659" t="s">
        <v>241</v>
      </c>
      <c r="D2659" t="s">
        <v>8346</v>
      </c>
      <c r="E2659" t="s">
        <v>554</v>
      </c>
      <c r="F2659" t="s">
        <v>7442</v>
      </c>
      <c r="G2659" t="s">
        <v>7443</v>
      </c>
      <c r="H2659">
        <v>1</v>
      </c>
    </row>
    <row r="2660" spans="1:8" x14ac:dyDescent="0.35">
      <c r="A2660" t="s">
        <v>474</v>
      </c>
      <c r="B2660" t="s">
        <v>240</v>
      </c>
      <c r="C2660" t="s">
        <v>241</v>
      </c>
      <c r="D2660" t="s">
        <v>8346</v>
      </c>
      <c r="E2660" t="s">
        <v>554</v>
      </c>
      <c r="F2660" t="s">
        <v>7445</v>
      </c>
      <c r="G2660" t="s">
        <v>7446</v>
      </c>
      <c r="H2660">
        <v>7877</v>
      </c>
    </row>
    <row r="2661" spans="1:8" x14ac:dyDescent="0.35">
      <c r="A2661" t="s">
        <v>474</v>
      </c>
      <c r="B2661" t="s">
        <v>240</v>
      </c>
      <c r="C2661" t="s">
        <v>245</v>
      </c>
      <c r="D2661" t="s">
        <v>8347</v>
      </c>
      <c r="E2661" t="s">
        <v>300</v>
      </c>
      <c r="F2661" t="s">
        <v>7435</v>
      </c>
      <c r="G2661" t="s">
        <v>7142</v>
      </c>
      <c r="H2661">
        <v>18000</v>
      </c>
    </row>
    <row r="2662" spans="1:8" x14ac:dyDescent="0.35">
      <c r="A2662" t="s">
        <v>474</v>
      </c>
      <c r="B2662" t="s">
        <v>240</v>
      </c>
      <c r="C2662" t="s">
        <v>245</v>
      </c>
      <c r="D2662" t="s">
        <v>8347</v>
      </c>
      <c r="E2662" t="s">
        <v>300</v>
      </c>
      <c r="F2662" t="s">
        <v>7436</v>
      </c>
      <c r="G2662" t="s">
        <v>7437</v>
      </c>
      <c r="H2662">
        <v>54287</v>
      </c>
    </row>
    <row r="2663" spans="1:8" x14ac:dyDescent="0.35">
      <c r="A2663" t="s">
        <v>474</v>
      </c>
      <c r="B2663" t="s">
        <v>240</v>
      </c>
      <c r="C2663" t="s">
        <v>245</v>
      </c>
      <c r="D2663" t="s">
        <v>8347</v>
      </c>
      <c r="E2663" t="s">
        <v>300</v>
      </c>
      <c r="F2663" t="s">
        <v>7438</v>
      </c>
      <c r="G2663" t="s">
        <v>7439</v>
      </c>
      <c r="H2663">
        <v>52000</v>
      </c>
    </row>
    <row r="2664" spans="1:8" x14ac:dyDescent="0.35">
      <c r="A2664" t="s">
        <v>474</v>
      </c>
      <c r="B2664" t="s">
        <v>240</v>
      </c>
      <c r="C2664" t="s">
        <v>245</v>
      </c>
      <c r="D2664" t="s">
        <v>8347</v>
      </c>
      <c r="E2664" t="s">
        <v>300</v>
      </c>
      <c r="F2664" t="s">
        <v>7448</v>
      </c>
      <c r="G2664" t="s">
        <v>7449</v>
      </c>
      <c r="H2664">
        <v>25000</v>
      </c>
    </row>
    <row r="2665" spans="1:8" x14ac:dyDescent="0.35">
      <c r="A2665" t="s">
        <v>474</v>
      </c>
      <c r="B2665" t="s">
        <v>240</v>
      </c>
      <c r="C2665" t="s">
        <v>249</v>
      </c>
      <c r="D2665" t="s">
        <v>8348</v>
      </c>
      <c r="E2665" t="s">
        <v>818</v>
      </c>
      <c r="F2665" t="s">
        <v>7436</v>
      </c>
      <c r="G2665" t="s">
        <v>7437</v>
      </c>
      <c r="H2665">
        <v>97300</v>
      </c>
    </row>
    <row r="2666" spans="1:8" x14ac:dyDescent="0.35">
      <c r="A2666" t="s">
        <v>474</v>
      </c>
      <c r="B2666" t="s">
        <v>240</v>
      </c>
      <c r="C2666" t="s">
        <v>249</v>
      </c>
      <c r="D2666" t="s">
        <v>8348</v>
      </c>
      <c r="E2666" t="s">
        <v>818</v>
      </c>
      <c r="F2666" t="s">
        <v>7438</v>
      </c>
      <c r="G2666" t="s">
        <v>7439</v>
      </c>
      <c r="H2666">
        <v>0</v>
      </c>
    </row>
    <row r="2667" spans="1:8" x14ac:dyDescent="0.35">
      <c r="A2667" t="s">
        <v>474</v>
      </c>
      <c r="B2667" t="s">
        <v>240</v>
      </c>
      <c r="C2667" t="s">
        <v>249</v>
      </c>
      <c r="D2667" t="s">
        <v>8348</v>
      </c>
      <c r="E2667" t="s">
        <v>818</v>
      </c>
      <c r="F2667" t="s">
        <v>7448</v>
      </c>
      <c r="G2667" t="s">
        <v>7449</v>
      </c>
      <c r="H2667">
        <v>0</v>
      </c>
    </row>
    <row r="2668" spans="1:8" x14ac:dyDescent="0.35">
      <c r="A2668" t="s">
        <v>474</v>
      </c>
      <c r="B2668" t="s">
        <v>240</v>
      </c>
      <c r="C2668" t="s">
        <v>249</v>
      </c>
      <c r="D2668" t="s">
        <v>8348</v>
      </c>
      <c r="E2668" t="s">
        <v>818</v>
      </c>
      <c r="F2668" t="s">
        <v>7442</v>
      </c>
      <c r="G2668" t="s">
        <v>7443</v>
      </c>
      <c r="H2668">
        <v>0</v>
      </c>
    </row>
    <row r="2669" spans="1:8" x14ac:dyDescent="0.35">
      <c r="A2669" t="s">
        <v>474</v>
      </c>
      <c r="B2669" t="s">
        <v>240</v>
      </c>
      <c r="C2669" t="s">
        <v>253</v>
      </c>
      <c r="D2669" t="s">
        <v>8349</v>
      </c>
      <c r="E2669" t="s">
        <v>327</v>
      </c>
      <c r="F2669" t="s">
        <v>7436</v>
      </c>
      <c r="G2669" t="s">
        <v>7437</v>
      </c>
      <c r="H2669">
        <v>176177</v>
      </c>
    </row>
    <row r="2670" spans="1:8" x14ac:dyDescent="0.35">
      <c r="A2670" t="s">
        <v>474</v>
      </c>
      <c r="B2670" t="s">
        <v>240</v>
      </c>
      <c r="C2670" t="s">
        <v>253</v>
      </c>
      <c r="D2670" t="s">
        <v>8349</v>
      </c>
      <c r="E2670" t="s">
        <v>327</v>
      </c>
      <c r="F2670" t="s">
        <v>7438</v>
      </c>
      <c r="G2670" t="s">
        <v>7439</v>
      </c>
      <c r="H2670">
        <v>200000</v>
      </c>
    </row>
    <row r="2671" spans="1:8" x14ac:dyDescent="0.35">
      <c r="A2671" t="s">
        <v>474</v>
      </c>
      <c r="B2671" t="s">
        <v>240</v>
      </c>
      <c r="C2671" t="s">
        <v>253</v>
      </c>
      <c r="D2671" t="s">
        <v>8349</v>
      </c>
      <c r="E2671" t="s">
        <v>327</v>
      </c>
      <c r="F2671" t="s">
        <v>7448</v>
      </c>
      <c r="G2671" t="s">
        <v>7449</v>
      </c>
      <c r="H2671">
        <v>200000</v>
      </c>
    </row>
    <row r="2672" spans="1:8" x14ac:dyDescent="0.35">
      <c r="A2672" t="s">
        <v>474</v>
      </c>
      <c r="B2672" t="s">
        <v>240</v>
      </c>
      <c r="C2672" t="s">
        <v>257</v>
      </c>
      <c r="D2672" t="s">
        <v>8350</v>
      </c>
      <c r="E2672" t="s">
        <v>751</v>
      </c>
      <c r="F2672" t="s">
        <v>7435</v>
      </c>
      <c r="G2672" t="s">
        <v>7142</v>
      </c>
      <c r="H2672">
        <v>6844</v>
      </c>
    </row>
    <row r="2673" spans="1:8" x14ac:dyDescent="0.35">
      <c r="A2673" t="s">
        <v>474</v>
      </c>
      <c r="B2673" t="s">
        <v>240</v>
      </c>
      <c r="C2673" t="s">
        <v>257</v>
      </c>
      <c r="D2673" t="s">
        <v>8350</v>
      </c>
      <c r="E2673" t="s">
        <v>751</v>
      </c>
      <c r="F2673" t="s">
        <v>7436</v>
      </c>
      <c r="G2673" t="s">
        <v>7437</v>
      </c>
      <c r="H2673">
        <v>88907</v>
      </c>
    </row>
    <row r="2674" spans="1:8" x14ac:dyDescent="0.35">
      <c r="A2674" t="s">
        <v>474</v>
      </c>
      <c r="B2674" t="s">
        <v>240</v>
      </c>
      <c r="C2674" t="s">
        <v>257</v>
      </c>
      <c r="D2674" t="s">
        <v>8350</v>
      </c>
      <c r="E2674" t="s">
        <v>751</v>
      </c>
      <c r="F2674" t="s">
        <v>7438</v>
      </c>
      <c r="G2674" t="s">
        <v>7439</v>
      </c>
      <c r="H2674">
        <v>150000</v>
      </c>
    </row>
    <row r="2675" spans="1:8" x14ac:dyDescent="0.35">
      <c r="A2675" t="s">
        <v>474</v>
      </c>
      <c r="B2675" t="s">
        <v>240</v>
      </c>
      <c r="C2675" t="s">
        <v>257</v>
      </c>
      <c r="D2675" t="s">
        <v>8350</v>
      </c>
      <c r="E2675" t="s">
        <v>751</v>
      </c>
      <c r="F2675" t="s">
        <v>7448</v>
      </c>
      <c r="G2675" t="s">
        <v>7449</v>
      </c>
      <c r="H2675">
        <v>30000</v>
      </c>
    </row>
    <row r="2676" spans="1:8" x14ac:dyDescent="0.35">
      <c r="A2676" t="s">
        <v>474</v>
      </c>
      <c r="B2676" t="s">
        <v>240</v>
      </c>
      <c r="C2676" t="s">
        <v>261</v>
      </c>
      <c r="D2676" t="s">
        <v>8351</v>
      </c>
      <c r="E2676" t="s">
        <v>819</v>
      </c>
      <c r="F2676" t="s">
        <v>7435</v>
      </c>
      <c r="G2676" t="s">
        <v>7142</v>
      </c>
      <c r="H2676">
        <v>3800</v>
      </c>
    </row>
    <row r="2677" spans="1:8" x14ac:dyDescent="0.35">
      <c r="A2677" t="s">
        <v>474</v>
      </c>
      <c r="B2677" t="s">
        <v>240</v>
      </c>
      <c r="C2677" t="s">
        <v>261</v>
      </c>
      <c r="D2677" t="s">
        <v>8351</v>
      </c>
      <c r="E2677" t="s">
        <v>819</v>
      </c>
      <c r="F2677" t="s">
        <v>7436</v>
      </c>
      <c r="G2677" t="s">
        <v>7437</v>
      </c>
      <c r="H2677">
        <v>91439</v>
      </c>
    </row>
    <row r="2678" spans="1:8" x14ac:dyDescent="0.35">
      <c r="A2678" t="s">
        <v>474</v>
      </c>
      <c r="B2678" t="s">
        <v>240</v>
      </c>
      <c r="C2678" t="s">
        <v>261</v>
      </c>
      <c r="D2678" t="s">
        <v>8351</v>
      </c>
      <c r="E2678" t="s">
        <v>819</v>
      </c>
      <c r="F2678" t="s">
        <v>7438</v>
      </c>
      <c r="G2678" t="s">
        <v>7439</v>
      </c>
      <c r="H2678">
        <v>195500</v>
      </c>
    </row>
    <row r="2679" spans="1:8" x14ac:dyDescent="0.35">
      <c r="A2679" t="s">
        <v>474</v>
      </c>
      <c r="B2679" t="s">
        <v>240</v>
      </c>
      <c r="C2679" t="s">
        <v>261</v>
      </c>
      <c r="D2679" t="s">
        <v>8351</v>
      </c>
      <c r="E2679" t="s">
        <v>819</v>
      </c>
      <c r="F2679" t="s">
        <v>7448</v>
      </c>
      <c r="G2679" t="s">
        <v>7449</v>
      </c>
      <c r="H2679">
        <v>150000</v>
      </c>
    </row>
    <row r="2680" spans="1:8" x14ac:dyDescent="0.35">
      <c r="A2680" t="s">
        <v>474</v>
      </c>
      <c r="B2680" t="s">
        <v>240</v>
      </c>
      <c r="C2680" t="s">
        <v>265</v>
      </c>
      <c r="D2680" t="s">
        <v>8352</v>
      </c>
      <c r="E2680" t="s">
        <v>671</v>
      </c>
      <c r="F2680" t="s">
        <v>7435</v>
      </c>
      <c r="G2680" t="s">
        <v>7142</v>
      </c>
      <c r="H2680">
        <v>7000</v>
      </c>
    </row>
    <row r="2681" spans="1:8" x14ac:dyDescent="0.35">
      <c r="A2681" t="s">
        <v>474</v>
      </c>
      <c r="B2681" t="s">
        <v>240</v>
      </c>
      <c r="C2681" t="s">
        <v>265</v>
      </c>
      <c r="D2681" t="s">
        <v>8352</v>
      </c>
      <c r="E2681" t="s">
        <v>671</v>
      </c>
      <c r="F2681" t="s">
        <v>7436</v>
      </c>
      <c r="G2681" t="s">
        <v>7437</v>
      </c>
      <c r="H2681">
        <v>78772</v>
      </c>
    </row>
    <row r="2682" spans="1:8" x14ac:dyDescent="0.35">
      <c r="A2682" t="s">
        <v>474</v>
      </c>
      <c r="B2682" t="s">
        <v>240</v>
      </c>
      <c r="C2682" t="s">
        <v>269</v>
      </c>
      <c r="D2682" t="s">
        <v>8353</v>
      </c>
      <c r="E2682" t="s">
        <v>490</v>
      </c>
      <c r="F2682" t="s">
        <v>7435</v>
      </c>
      <c r="G2682" t="s">
        <v>7142</v>
      </c>
      <c r="H2682">
        <v>40000</v>
      </c>
    </row>
    <row r="2683" spans="1:8" x14ac:dyDescent="0.35">
      <c r="A2683" t="s">
        <v>474</v>
      </c>
      <c r="B2683" t="s">
        <v>240</v>
      </c>
      <c r="C2683" t="s">
        <v>269</v>
      </c>
      <c r="D2683" t="s">
        <v>8353</v>
      </c>
      <c r="E2683" t="s">
        <v>490</v>
      </c>
      <c r="F2683" t="s">
        <v>7436</v>
      </c>
      <c r="G2683" t="s">
        <v>7437</v>
      </c>
      <c r="H2683">
        <v>108428</v>
      </c>
    </row>
    <row r="2684" spans="1:8" x14ac:dyDescent="0.35">
      <c r="A2684" t="s">
        <v>474</v>
      </c>
      <c r="B2684" t="s">
        <v>240</v>
      </c>
      <c r="C2684" t="s">
        <v>269</v>
      </c>
      <c r="D2684" t="s">
        <v>8353</v>
      </c>
      <c r="E2684" t="s">
        <v>490</v>
      </c>
      <c r="F2684" t="s">
        <v>7494</v>
      </c>
      <c r="G2684" t="s">
        <v>7495</v>
      </c>
      <c r="H2684">
        <v>290600</v>
      </c>
    </row>
    <row r="2685" spans="1:8" x14ac:dyDescent="0.35">
      <c r="A2685" t="s">
        <v>474</v>
      </c>
      <c r="B2685" t="s">
        <v>240</v>
      </c>
      <c r="C2685" t="s">
        <v>269</v>
      </c>
      <c r="D2685" t="s">
        <v>8353</v>
      </c>
      <c r="E2685" t="s">
        <v>490</v>
      </c>
      <c r="F2685" t="s">
        <v>7496</v>
      </c>
      <c r="G2685" t="s">
        <v>7497</v>
      </c>
      <c r="H2685">
        <v>250000</v>
      </c>
    </row>
    <row r="2686" spans="1:8" x14ac:dyDescent="0.35">
      <c r="A2686" t="s">
        <v>474</v>
      </c>
      <c r="B2686" t="s">
        <v>240</v>
      </c>
      <c r="C2686" t="s">
        <v>273</v>
      </c>
      <c r="D2686" t="s">
        <v>8354</v>
      </c>
      <c r="E2686" t="s">
        <v>278</v>
      </c>
      <c r="F2686" t="s">
        <v>7435</v>
      </c>
      <c r="G2686" t="s">
        <v>7142</v>
      </c>
      <c r="H2686">
        <v>15000</v>
      </c>
    </row>
    <row r="2687" spans="1:8" x14ac:dyDescent="0.35">
      <c r="A2687" t="s">
        <v>474</v>
      </c>
      <c r="B2687" t="s">
        <v>240</v>
      </c>
      <c r="C2687" t="s">
        <v>273</v>
      </c>
      <c r="D2687" t="s">
        <v>8354</v>
      </c>
      <c r="E2687" t="s">
        <v>278</v>
      </c>
      <c r="F2687" t="s">
        <v>7436</v>
      </c>
      <c r="G2687" t="s">
        <v>7437</v>
      </c>
      <c r="H2687">
        <v>93710</v>
      </c>
    </row>
    <row r="2688" spans="1:8" x14ac:dyDescent="0.35">
      <c r="A2688" t="s">
        <v>474</v>
      </c>
      <c r="B2688" t="s">
        <v>240</v>
      </c>
      <c r="C2688" t="s">
        <v>277</v>
      </c>
      <c r="D2688" t="s">
        <v>8355</v>
      </c>
      <c r="E2688" t="s">
        <v>282</v>
      </c>
      <c r="F2688" t="s">
        <v>7435</v>
      </c>
      <c r="G2688" t="s">
        <v>7142</v>
      </c>
      <c r="H2688">
        <v>0</v>
      </c>
    </row>
    <row r="2689" spans="1:8" x14ac:dyDescent="0.35">
      <c r="A2689" t="s">
        <v>474</v>
      </c>
      <c r="B2689" t="s">
        <v>240</v>
      </c>
      <c r="C2689" t="s">
        <v>277</v>
      </c>
      <c r="D2689" t="s">
        <v>8355</v>
      </c>
      <c r="E2689" t="s">
        <v>282</v>
      </c>
      <c r="F2689" t="s">
        <v>7436</v>
      </c>
      <c r="G2689" t="s">
        <v>7437</v>
      </c>
      <c r="H2689">
        <v>683402</v>
      </c>
    </row>
    <row r="2690" spans="1:8" x14ac:dyDescent="0.35">
      <c r="A2690" t="s">
        <v>474</v>
      </c>
      <c r="B2690" t="s">
        <v>240</v>
      </c>
      <c r="C2690" t="s">
        <v>277</v>
      </c>
      <c r="D2690" t="s">
        <v>8355</v>
      </c>
      <c r="E2690" t="s">
        <v>282</v>
      </c>
      <c r="F2690" t="s">
        <v>7438</v>
      </c>
      <c r="G2690" t="s">
        <v>7439</v>
      </c>
      <c r="H2690">
        <v>3191021</v>
      </c>
    </row>
    <row r="2691" spans="1:8" x14ac:dyDescent="0.35">
      <c r="A2691" t="s">
        <v>474</v>
      </c>
      <c r="B2691" t="s">
        <v>240</v>
      </c>
      <c r="C2691" t="s">
        <v>277</v>
      </c>
      <c r="D2691" t="s">
        <v>8355</v>
      </c>
      <c r="E2691" t="s">
        <v>282</v>
      </c>
      <c r="F2691" t="s">
        <v>7448</v>
      </c>
      <c r="G2691" t="s">
        <v>7449</v>
      </c>
      <c r="H2691">
        <v>295000</v>
      </c>
    </row>
    <row r="2692" spans="1:8" x14ac:dyDescent="0.35">
      <c r="A2692" t="s">
        <v>474</v>
      </c>
      <c r="B2692" t="s">
        <v>240</v>
      </c>
      <c r="C2692" t="s">
        <v>281</v>
      </c>
      <c r="D2692" t="s">
        <v>8356</v>
      </c>
      <c r="E2692" t="s">
        <v>125</v>
      </c>
      <c r="F2692" t="s">
        <v>7435</v>
      </c>
      <c r="G2692" t="s">
        <v>7142</v>
      </c>
      <c r="H2692">
        <v>0</v>
      </c>
    </row>
    <row r="2693" spans="1:8" x14ac:dyDescent="0.35">
      <c r="A2693" t="s">
        <v>474</v>
      </c>
      <c r="B2693" t="s">
        <v>240</v>
      </c>
      <c r="C2693" t="s">
        <v>281</v>
      </c>
      <c r="D2693" t="s">
        <v>8356</v>
      </c>
      <c r="E2693" t="s">
        <v>125</v>
      </c>
      <c r="F2693" t="s">
        <v>7436</v>
      </c>
      <c r="G2693" t="s">
        <v>7437</v>
      </c>
      <c r="H2693">
        <v>55050</v>
      </c>
    </row>
    <row r="2694" spans="1:8" x14ac:dyDescent="0.35">
      <c r="A2694" t="s">
        <v>474</v>
      </c>
      <c r="B2694" t="s">
        <v>240</v>
      </c>
      <c r="C2694" t="s">
        <v>281</v>
      </c>
      <c r="D2694" t="s">
        <v>8356</v>
      </c>
      <c r="E2694" t="s">
        <v>125</v>
      </c>
      <c r="F2694" t="s">
        <v>7438</v>
      </c>
      <c r="G2694" t="s">
        <v>7439</v>
      </c>
      <c r="H2694">
        <v>130000</v>
      </c>
    </row>
    <row r="2695" spans="1:8" x14ac:dyDescent="0.35">
      <c r="A2695" t="s">
        <v>474</v>
      </c>
      <c r="B2695" t="s">
        <v>240</v>
      </c>
      <c r="C2695" t="s">
        <v>281</v>
      </c>
      <c r="D2695" t="s">
        <v>8356</v>
      </c>
      <c r="E2695" t="s">
        <v>125</v>
      </c>
      <c r="F2695" t="s">
        <v>7448</v>
      </c>
      <c r="G2695" t="s">
        <v>7449</v>
      </c>
      <c r="H2695">
        <v>100000</v>
      </c>
    </row>
    <row r="2696" spans="1:8" x14ac:dyDescent="0.35">
      <c r="A2696" t="s">
        <v>474</v>
      </c>
      <c r="B2696" t="s">
        <v>240</v>
      </c>
      <c r="C2696" t="s">
        <v>281</v>
      </c>
      <c r="D2696" t="s">
        <v>8356</v>
      </c>
      <c r="E2696" t="s">
        <v>125</v>
      </c>
      <c r="F2696" t="s">
        <v>7442</v>
      </c>
      <c r="G2696" t="s">
        <v>7443</v>
      </c>
      <c r="H2696">
        <v>34000</v>
      </c>
    </row>
    <row r="2697" spans="1:8" x14ac:dyDescent="0.35">
      <c r="A2697" t="s">
        <v>474</v>
      </c>
      <c r="B2697" t="s">
        <v>240</v>
      </c>
      <c r="C2697" t="s">
        <v>285</v>
      </c>
      <c r="D2697" t="s">
        <v>8357</v>
      </c>
      <c r="E2697" t="s">
        <v>351</v>
      </c>
      <c r="F2697" t="s">
        <v>7435</v>
      </c>
      <c r="G2697" t="s">
        <v>7142</v>
      </c>
      <c r="H2697">
        <v>10000</v>
      </c>
    </row>
    <row r="2698" spans="1:8" x14ac:dyDescent="0.35">
      <c r="A2698" t="s">
        <v>474</v>
      </c>
      <c r="B2698" t="s">
        <v>240</v>
      </c>
      <c r="C2698" t="s">
        <v>285</v>
      </c>
      <c r="D2698" t="s">
        <v>8357</v>
      </c>
      <c r="E2698" t="s">
        <v>351</v>
      </c>
      <c r="F2698" t="s">
        <v>7436</v>
      </c>
      <c r="G2698" t="s">
        <v>7437</v>
      </c>
      <c r="H2698">
        <v>43240</v>
      </c>
    </row>
    <row r="2699" spans="1:8" x14ac:dyDescent="0.35">
      <c r="A2699" t="s">
        <v>474</v>
      </c>
      <c r="B2699" t="s">
        <v>240</v>
      </c>
      <c r="C2699" t="s">
        <v>285</v>
      </c>
      <c r="D2699" t="s">
        <v>8357</v>
      </c>
      <c r="E2699" t="s">
        <v>351</v>
      </c>
      <c r="F2699" t="s">
        <v>7438</v>
      </c>
      <c r="G2699" t="s">
        <v>7439</v>
      </c>
      <c r="H2699">
        <v>194300</v>
      </c>
    </row>
    <row r="2700" spans="1:8" x14ac:dyDescent="0.35">
      <c r="A2700" t="s">
        <v>474</v>
      </c>
      <c r="B2700" t="s">
        <v>240</v>
      </c>
      <c r="C2700" t="s">
        <v>285</v>
      </c>
      <c r="D2700" t="s">
        <v>8357</v>
      </c>
      <c r="E2700" t="s">
        <v>351</v>
      </c>
      <c r="F2700" t="s">
        <v>7448</v>
      </c>
      <c r="G2700" t="s">
        <v>7449</v>
      </c>
      <c r="H2700">
        <v>75000</v>
      </c>
    </row>
    <row r="2701" spans="1:8" x14ac:dyDescent="0.35">
      <c r="A2701" t="s">
        <v>474</v>
      </c>
      <c r="B2701" t="s">
        <v>240</v>
      </c>
      <c r="C2701" t="s">
        <v>323</v>
      </c>
      <c r="D2701" t="s">
        <v>8358</v>
      </c>
      <c r="E2701" t="s">
        <v>820</v>
      </c>
      <c r="F2701" t="s">
        <v>7435</v>
      </c>
      <c r="G2701" t="s">
        <v>7142</v>
      </c>
      <c r="H2701">
        <v>604687</v>
      </c>
    </row>
    <row r="2702" spans="1:8" x14ac:dyDescent="0.35">
      <c r="A2702" t="s">
        <v>474</v>
      </c>
      <c r="B2702" t="s">
        <v>240</v>
      </c>
      <c r="C2702" t="s">
        <v>323</v>
      </c>
      <c r="D2702" t="s">
        <v>8358</v>
      </c>
      <c r="E2702" t="s">
        <v>820</v>
      </c>
      <c r="F2702" t="s">
        <v>7436</v>
      </c>
      <c r="G2702" t="s">
        <v>7437</v>
      </c>
      <c r="H2702">
        <v>917295</v>
      </c>
    </row>
    <row r="2703" spans="1:8" x14ac:dyDescent="0.35">
      <c r="A2703" t="s">
        <v>474</v>
      </c>
      <c r="B2703" t="s">
        <v>240</v>
      </c>
      <c r="C2703" t="s">
        <v>323</v>
      </c>
      <c r="D2703" t="s">
        <v>8358</v>
      </c>
      <c r="E2703" t="s">
        <v>820</v>
      </c>
      <c r="F2703" t="s">
        <v>7438</v>
      </c>
      <c r="G2703" t="s">
        <v>7439</v>
      </c>
      <c r="H2703">
        <v>2484939</v>
      </c>
    </row>
    <row r="2704" spans="1:8" x14ac:dyDescent="0.35">
      <c r="A2704" t="s">
        <v>474</v>
      </c>
      <c r="B2704" t="s">
        <v>240</v>
      </c>
      <c r="C2704" t="s">
        <v>323</v>
      </c>
      <c r="D2704" t="s">
        <v>8358</v>
      </c>
      <c r="E2704" t="s">
        <v>820</v>
      </c>
      <c r="F2704" t="s">
        <v>7448</v>
      </c>
      <c r="G2704" t="s">
        <v>7449</v>
      </c>
      <c r="H2704">
        <v>1123321</v>
      </c>
    </row>
    <row r="2705" spans="1:8" x14ac:dyDescent="0.35">
      <c r="A2705" t="s">
        <v>474</v>
      </c>
      <c r="B2705" t="s">
        <v>240</v>
      </c>
      <c r="C2705" t="s">
        <v>323</v>
      </c>
      <c r="D2705" t="s">
        <v>8358</v>
      </c>
      <c r="E2705" t="s">
        <v>820</v>
      </c>
      <c r="F2705" t="s">
        <v>7442</v>
      </c>
      <c r="G2705" t="s">
        <v>7443</v>
      </c>
      <c r="H2705">
        <v>286016</v>
      </c>
    </row>
    <row r="2706" spans="1:8" x14ac:dyDescent="0.35">
      <c r="A2706" t="s">
        <v>476</v>
      </c>
      <c r="B2706" t="s">
        <v>240</v>
      </c>
      <c r="C2706" t="s">
        <v>241</v>
      </c>
      <c r="D2706" t="s">
        <v>8359</v>
      </c>
      <c r="E2706" t="s">
        <v>821</v>
      </c>
      <c r="F2706" t="s">
        <v>7435</v>
      </c>
      <c r="G2706" t="s">
        <v>7142</v>
      </c>
      <c r="H2706">
        <v>5700</v>
      </c>
    </row>
    <row r="2707" spans="1:8" x14ac:dyDescent="0.35">
      <c r="A2707" t="s">
        <v>476</v>
      </c>
      <c r="B2707" t="s">
        <v>240</v>
      </c>
      <c r="C2707" t="s">
        <v>241</v>
      </c>
      <c r="D2707" t="s">
        <v>8359</v>
      </c>
      <c r="E2707" t="s">
        <v>821</v>
      </c>
      <c r="F2707" t="s">
        <v>7436</v>
      </c>
      <c r="G2707" t="s">
        <v>7437</v>
      </c>
      <c r="H2707">
        <v>220500</v>
      </c>
    </row>
    <row r="2708" spans="1:8" x14ac:dyDescent="0.35">
      <c r="A2708" t="s">
        <v>476</v>
      </c>
      <c r="B2708" t="s">
        <v>240</v>
      </c>
      <c r="C2708" t="s">
        <v>241</v>
      </c>
      <c r="D2708" t="s">
        <v>8359</v>
      </c>
      <c r="E2708" t="s">
        <v>821</v>
      </c>
      <c r="F2708" t="s">
        <v>7438</v>
      </c>
      <c r="G2708" t="s">
        <v>7439</v>
      </c>
      <c r="H2708">
        <v>361485</v>
      </c>
    </row>
    <row r="2709" spans="1:8" x14ac:dyDescent="0.35">
      <c r="A2709" t="s">
        <v>476</v>
      </c>
      <c r="B2709" t="s">
        <v>240</v>
      </c>
      <c r="C2709" t="s">
        <v>241</v>
      </c>
      <c r="D2709" t="s">
        <v>8359</v>
      </c>
      <c r="E2709" t="s">
        <v>821</v>
      </c>
      <c r="F2709" t="s">
        <v>7448</v>
      </c>
      <c r="G2709" t="s">
        <v>7449</v>
      </c>
      <c r="H2709">
        <v>50000</v>
      </c>
    </row>
    <row r="2710" spans="1:8" x14ac:dyDescent="0.35">
      <c r="A2710" t="s">
        <v>476</v>
      </c>
      <c r="B2710" t="s">
        <v>240</v>
      </c>
      <c r="C2710" t="s">
        <v>245</v>
      </c>
      <c r="D2710" t="s">
        <v>8360</v>
      </c>
      <c r="E2710" t="s">
        <v>254</v>
      </c>
      <c r="F2710" t="s">
        <v>7435</v>
      </c>
      <c r="G2710" t="s">
        <v>7142</v>
      </c>
      <c r="H2710">
        <v>5000</v>
      </c>
    </row>
    <row r="2711" spans="1:8" x14ac:dyDescent="0.35">
      <c r="A2711" t="s">
        <v>476</v>
      </c>
      <c r="B2711" t="s">
        <v>240</v>
      </c>
      <c r="C2711" t="s">
        <v>245</v>
      </c>
      <c r="D2711" t="s">
        <v>8360</v>
      </c>
      <c r="E2711" t="s">
        <v>254</v>
      </c>
      <c r="F2711" t="s">
        <v>7436</v>
      </c>
      <c r="G2711" t="s">
        <v>7437</v>
      </c>
      <c r="H2711">
        <v>90700</v>
      </c>
    </row>
    <row r="2712" spans="1:8" x14ac:dyDescent="0.35">
      <c r="A2712" t="s">
        <v>476</v>
      </c>
      <c r="B2712" t="s">
        <v>240</v>
      </c>
      <c r="C2712" t="s">
        <v>245</v>
      </c>
      <c r="D2712" t="s">
        <v>8360</v>
      </c>
      <c r="E2712" t="s">
        <v>254</v>
      </c>
      <c r="F2712" t="s">
        <v>7438</v>
      </c>
      <c r="G2712" t="s">
        <v>7439</v>
      </c>
      <c r="H2712">
        <v>32500</v>
      </c>
    </row>
    <row r="2713" spans="1:8" x14ac:dyDescent="0.35">
      <c r="A2713" t="s">
        <v>476</v>
      </c>
      <c r="B2713" t="s">
        <v>240</v>
      </c>
      <c r="C2713" t="s">
        <v>245</v>
      </c>
      <c r="D2713" t="s">
        <v>8360</v>
      </c>
      <c r="E2713" t="s">
        <v>254</v>
      </c>
      <c r="F2713" t="s">
        <v>7448</v>
      </c>
      <c r="G2713" t="s">
        <v>7449</v>
      </c>
      <c r="H2713">
        <v>5000</v>
      </c>
    </row>
    <row r="2714" spans="1:8" x14ac:dyDescent="0.35">
      <c r="A2714" t="s">
        <v>476</v>
      </c>
      <c r="B2714" t="s">
        <v>240</v>
      </c>
      <c r="C2714" t="s">
        <v>245</v>
      </c>
      <c r="D2714" t="s">
        <v>8360</v>
      </c>
      <c r="E2714" t="s">
        <v>254</v>
      </c>
      <c r="F2714" t="s">
        <v>7442</v>
      </c>
      <c r="G2714" t="s">
        <v>7443</v>
      </c>
      <c r="H2714">
        <v>11800</v>
      </c>
    </row>
    <row r="2715" spans="1:8" x14ac:dyDescent="0.35">
      <c r="A2715" t="s">
        <v>476</v>
      </c>
      <c r="B2715" t="s">
        <v>240</v>
      </c>
      <c r="C2715" t="s">
        <v>249</v>
      </c>
      <c r="D2715" t="s">
        <v>8361</v>
      </c>
      <c r="E2715" t="s">
        <v>480</v>
      </c>
      <c r="F2715" t="s">
        <v>7435</v>
      </c>
      <c r="G2715" t="s">
        <v>7142</v>
      </c>
      <c r="H2715">
        <v>0</v>
      </c>
    </row>
    <row r="2716" spans="1:8" x14ac:dyDescent="0.35">
      <c r="A2716" t="s">
        <v>476</v>
      </c>
      <c r="B2716" t="s">
        <v>240</v>
      </c>
      <c r="C2716" t="s">
        <v>249</v>
      </c>
      <c r="D2716" t="s">
        <v>8361</v>
      </c>
      <c r="E2716" t="s">
        <v>480</v>
      </c>
      <c r="F2716" t="s">
        <v>7436</v>
      </c>
      <c r="G2716" t="s">
        <v>7437</v>
      </c>
      <c r="H2716">
        <v>73500</v>
      </c>
    </row>
    <row r="2717" spans="1:8" x14ac:dyDescent="0.35">
      <c r="A2717" t="s">
        <v>476</v>
      </c>
      <c r="B2717" t="s">
        <v>240</v>
      </c>
      <c r="C2717" t="s">
        <v>249</v>
      </c>
      <c r="D2717" t="s">
        <v>8361</v>
      </c>
      <c r="E2717" t="s">
        <v>480</v>
      </c>
      <c r="F2717" t="s">
        <v>7438</v>
      </c>
      <c r="G2717" t="s">
        <v>7439</v>
      </c>
      <c r="H2717">
        <v>93000</v>
      </c>
    </row>
    <row r="2718" spans="1:8" x14ac:dyDescent="0.35">
      <c r="A2718" t="s">
        <v>476</v>
      </c>
      <c r="B2718" t="s">
        <v>240</v>
      </c>
      <c r="C2718" t="s">
        <v>249</v>
      </c>
      <c r="D2718" t="s">
        <v>8361</v>
      </c>
      <c r="E2718" t="s">
        <v>480</v>
      </c>
      <c r="F2718" t="s">
        <v>7448</v>
      </c>
      <c r="G2718" t="s">
        <v>7449</v>
      </c>
      <c r="H2718">
        <v>40000</v>
      </c>
    </row>
    <row r="2719" spans="1:8" x14ac:dyDescent="0.35">
      <c r="A2719" t="s">
        <v>476</v>
      </c>
      <c r="B2719" t="s">
        <v>240</v>
      </c>
      <c r="C2719" t="s">
        <v>253</v>
      </c>
      <c r="D2719" t="s">
        <v>8362</v>
      </c>
      <c r="E2719" t="s">
        <v>311</v>
      </c>
      <c r="F2719" t="s">
        <v>7436</v>
      </c>
      <c r="G2719" t="s">
        <v>7437</v>
      </c>
      <c r="H2719">
        <v>171924</v>
      </c>
    </row>
    <row r="2720" spans="1:8" x14ac:dyDescent="0.35">
      <c r="A2720" t="s">
        <v>476</v>
      </c>
      <c r="B2720" t="s">
        <v>240</v>
      </c>
      <c r="C2720" t="s">
        <v>253</v>
      </c>
      <c r="D2720" t="s">
        <v>8362</v>
      </c>
      <c r="E2720" t="s">
        <v>311</v>
      </c>
      <c r="F2720" t="s">
        <v>7438</v>
      </c>
      <c r="G2720" t="s">
        <v>7439</v>
      </c>
      <c r="H2720">
        <v>170000</v>
      </c>
    </row>
    <row r="2721" spans="1:8" x14ac:dyDescent="0.35">
      <c r="A2721" t="s">
        <v>476</v>
      </c>
      <c r="B2721" t="s">
        <v>240</v>
      </c>
      <c r="C2721" t="s">
        <v>257</v>
      </c>
      <c r="D2721" t="s">
        <v>8363</v>
      </c>
      <c r="E2721" t="s">
        <v>633</v>
      </c>
      <c r="F2721" t="s">
        <v>7436</v>
      </c>
      <c r="G2721" t="s">
        <v>7437</v>
      </c>
      <c r="H2721">
        <v>6000</v>
      </c>
    </row>
    <row r="2722" spans="1:8" x14ac:dyDescent="0.35">
      <c r="A2722" t="s">
        <v>476</v>
      </c>
      <c r="B2722" t="s">
        <v>240</v>
      </c>
      <c r="C2722" t="s">
        <v>257</v>
      </c>
      <c r="D2722" t="s">
        <v>8363</v>
      </c>
      <c r="E2722" t="s">
        <v>633</v>
      </c>
      <c r="F2722" t="s">
        <v>7438</v>
      </c>
      <c r="G2722" t="s">
        <v>7439</v>
      </c>
      <c r="H2722">
        <v>55000</v>
      </c>
    </row>
    <row r="2723" spans="1:8" x14ac:dyDescent="0.35">
      <c r="A2723" t="s">
        <v>476</v>
      </c>
      <c r="B2723" t="s">
        <v>240</v>
      </c>
      <c r="C2723" t="s">
        <v>261</v>
      </c>
      <c r="D2723" t="s">
        <v>8364</v>
      </c>
      <c r="E2723" t="s">
        <v>822</v>
      </c>
      <c r="F2723" t="s">
        <v>7435</v>
      </c>
      <c r="G2723" t="s">
        <v>7142</v>
      </c>
      <c r="H2723">
        <v>0</v>
      </c>
    </row>
    <row r="2724" spans="1:8" x14ac:dyDescent="0.35">
      <c r="A2724" t="s">
        <v>476</v>
      </c>
      <c r="B2724" t="s">
        <v>240</v>
      </c>
      <c r="C2724" t="s">
        <v>261</v>
      </c>
      <c r="D2724" t="s">
        <v>8364</v>
      </c>
      <c r="E2724" t="s">
        <v>822</v>
      </c>
      <c r="F2724" t="s">
        <v>7436</v>
      </c>
      <c r="G2724" t="s">
        <v>7437</v>
      </c>
      <c r="H2724">
        <v>183160</v>
      </c>
    </row>
    <row r="2725" spans="1:8" x14ac:dyDescent="0.35">
      <c r="A2725" t="s">
        <v>476</v>
      </c>
      <c r="B2725" t="s">
        <v>240</v>
      </c>
      <c r="C2725" t="s">
        <v>261</v>
      </c>
      <c r="D2725" t="s">
        <v>8364</v>
      </c>
      <c r="E2725" t="s">
        <v>822</v>
      </c>
      <c r="F2725" t="s">
        <v>7438</v>
      </c>
      <c r="G2725" t="s">
        <v>7439</v>
      </c>
      <c r="H2725">
        <v>33467</v>
      </c>
    </row>
    <row r="2726" spans="1:8" x14ac:dyDescent="0.35">
      <c r="A2726" t="s">
        <v>476</v>
      </c>
      <c r="B2726" t="s">
        <v>240</v>
      </c>
      <c r="C2726" t="s">
        <v>261</v>
      </c>
      <c r="D2726" t="s">
        <v>8364</v>
      </c>
      <c r="E2726" t="s">
        <v>822</v>
      </c>
      <c r="F2726" t="s">
        <v>7448</v>
      </c>
      <c r="G2726" t="s">
        <v>7449</v>
      </c>
      <c r="H2726">
        <v>0</v>
      </c>
    </row>
    <row r="2727" spans="1:8" x14ac:dyDescent="0.35">
      <c r="A2727" t="s">
        <v>478</v>
      </c>
      <c r="B2727" t="s">
        <v>240</v>
      </c>
      <c r="C2727" t="s">
        <v>241</v>
      </c>
      <c r="D2727" t="s">
        <v>8365</v>
      </c>
      <c r="E2727" t="s">
        <v>823</v>
      </c>
      <c r="F2727" t="s">
        <v>7436</v>
      </c>
      <c r="G2727" t="s">
        <v>7437</v>
      </c>
      <c r="H2727">
        <v>12850</v>
      </c>
    </row>
    <row r="2728" spans="1:8" x14ac:dyDescent="0.35">
      <c r="A2728" t="s">
        <v>478</v>
      </c>
      <c r="B2728" t="s">
        <v>240</v>
      </c>
      <c r="C2728" t="s">
        <v>241</v>
      </c>
      <c r="D2728" t="s">
        <v>8365</v>
      </c>
      <c r="E2728" t="s">
        <v>823</v>
      </c>
      <c r="F2728" t="s">
        <v>7438</v>
      </c>
      <c r="G2728" t="s">
        <v>7439</v>
      </c>
      <c r="H2728">
        <v>18500</v>
      </c>
    </row>
    <row r="2729" spans="1:8" x14ac:dyDescent="0.35">
      <c r="A2729" t="s">
        <v>478</v>
      </c>
      <c r="B2729" t="s">
        <v>240</v>
      </c>
      <c r="C2729" t="s">
        <v>245</v>
      </c>
      <c r="D2729" t="s">
        <v>8366</v>
      </c>
      <c r="E2729" t="s">
        <v>391</v>
      </c>
      <c r="F2729" t="s">
        <v>7436</v>
      </c>
      <c r="G2729" t="s">
        <v>7437</v>
      </c>
      <c r="H2729">
        <v>29100</v>
      </c>
    </row>
    <row r="2730" spans="1:8" x14ac:dyDescent="0.35">
      <c r="A2730" t="s">
        <v>478</v>
      </c>
      <c r="B2730" t="s">
        <v>240</v>
      </c>
      <c r="C2730" t="s">
        <v>245</v>
      </c>
      <c r="D2730" t="s">
        <v>8366</v>
      </c>
      <c r="E2730" t="s">
        <v>391</v>
      </c>
      <c r="F2730" t="s">
        <v>7438</v>
      </c>
      <c r="G2730" t="s">
        <v>7439</v>
      </c>
      <c r="H2730">
        <v>29468</v>
      </c>
    </row>
    <row r="2731" spans="1:8" x14ac:dyDescent="0.35">
      <c r="A2731" t="s">
        <v>478</v>
      </c>
      <c r="B2731" t="s">
        <v>240</v>
      </c>
      <c r="C2731" t="s">
        <v>249</v>
      </c>
      <c r="D2731" t="s">
        <v>8367</v>
      </c>
      <c r="E2731" t="s">
        <v>772</v>
      </c>
      <c r="F2731" t="s">
        <v>7435</v>
      </c>
      <c r="G2731" t="s">
        <v>7142</v>
      </c>
      <c r="H2731">
        <v>5000</v>
      </c>
    </row>
    <row r="2732" spans="1:8" x14ac:dyDescent="0.35">
      <c r="A2732" t="s">
        <v>478</v>
      </c>
      <c r="B2732" t="s">
        <v>240</v>
      </c>
      <c r="C2732" t="s">
        <v>249</v>
      </c>
      <c r="D2732" t="s">
        <v>8367</v>
      </c>
      <c r="E2732" t="s">
        <v>772</v>
      </c>
      <c r="F2732" t="s">
        <v>7436</v>
      </c>
      <c r="G2732" t="s">
        <v>7437</v>
      </c>
      <c r="H2732">
        <v>29150</v>
      </c>
    </row>
    <row r="2733" spans="1:8" x14ac:dyDescent="0.35">
      <c r="A2733" t="s">
        <v>478</v>
      </c>
      <c r="B2733" t="s">
        <v>240</v>
      </c>
      <c r="C2733" t="s">
        <v>249</v>
      </c>
      <c r="D2733" t="s">
        <v>8367</v>
      </c>
      <c r="E2733" t="s">
        <v>772</v>
      </c>
      <c r="F2733" t="s">
        <v>7438</v>
      </c>
      <c r="G2733" t="s">
        <v>7439</v>
      </c>
      <c r="H2733">
        <v>25000</v>
      </c>
    </row>
    <row r="2734" spans="1:8" x14ac:dyDescent="0.35">
      <c r="A2734" t="s">
        <v>478</v>
      </c>
      <c r="B2734" t="s">
        <v>240</v>
      </c>
      <c r="C2734" t="s">
        <v>253</v>
      </c>
      <c r="D2734" t="s">
        <v>8368</v>
      </c>
      <c r="E2734" t="s">
        <v>369</v>
      </c>
      <c r="F2734" t="s">
        <v>7436</v>
      </c>
      <c r="G2734" t="s">
        <v>7437</v>
      </c>
      <c r="H2734">
        <v>9125</v>
      </c>
    </row>
    <row r="2735" spans="1:8" x14ac:dyDescent="0.35">
      <c r="A2735" t="s">
        <v>478</v>
      </c>
      <c r="B2735" t="s">
        <v>240</v>
      </c>
      <c r="C2735" t="s">
        <v>253</v>
      </c>
      <c r="D2735" t="s">
        <v>8368</v>
      </c>
      <c r="E2735" t="s">
        <v>369</v>
      </c>
      <c r="F2735" t="s">
        <v>7438</v>
      </c>
      <c r="G2735" t="s">
        <v>7439</v>
      </c>
      <c r="H2735">
        <v>22049</v>
      </c>
    </row>
    <row r="2736" spans="1:8" x14ac:dyDescent="0.35">
      <c r="A2736" t="s">
        <v>478</v>
      </c>
      <c r="B2736" t="s">
        <v>240</v>
      </c>
      <c r="C2736" t="s">
        <v>257</v>
      </c>
      <c r="D2736" t="s">
        <v>8369</v>
      </c>
      <c r="E2736" t="s">
        <v>480</v>
      </c>
      <c r="F2736" t="s">
        <v>7436</v>
      </c>
      <c r="G2736" t="s">
        <v>7437</v>
      </c>
      <c r="H2736">
        <v>12400</v>
      </c>
    </row>
    <row r="2737" spans="1:8" x14ac:dyDescent="0.35">
      <c r="A2737" t="s">
        <v>478</v>
      </c>
      <c r="B2737" t="s">
        <v>240</v>
      </c>
      <c r="C2737" t="s">
        <v>257</v>
      </c>
      <c r="D2737" t="s">
        <v>8369</v>
      </c>
      <c r="E2737" t="s">
        <v>480</v>
      </c>
      <c r="F2737" t="s">
        <v>7438</v>
      </c>
      <c r="G2737" t="s">
        <v>7439</v>
      </c>
      <c r="H2737">
        <v>0</v>
      </c>
    </row>
    <row r="2738" spans="1:8" x14ac:dyDescent="0.35">
      <c r="A2738" t="s">
        <v>478</v>
      </c>
      <c r="B2738" t="s">
        <v>240</v>
      </c>
      <c r="C2738" t="s">
        <v>261</v>
      </c>
      <c r="D2738" t="s">
        <v>8370</v>
      </c>
      <c r="E2738" t="s">
        <v>278</v>
      </c>
      <c r="F2738" t="s">
        <v>7436</v>
      </c>
      <c r="G2738" t="s">
        <v>7437</v>
      </c>
      <c r="H2738">
        <v>16230</v>
      </c>
    </row>
    <row r="2739" spans="1:8" x14ac:dyDescent="0.35">
      <c r="A2739" t="s">
        <v>478</v>
      </c>
      <c r="B2739" t="s">
        <v>240</v>
      </c>
      <c r="C2739" t="s">
        <v>261</v>
      </c>
      <c r="D2739" t="s">
        <v>8370</v>
      </c>
      <c r="E2739" t="s">
        <v>278</v>
      </c>
      <c r="F2739" t="s">
        <v>7438</v>
      </c>
      <c r="G2739" t="s">
        <v>7439</v>
      </c>
      <c r="H2739">
        <v>19000</v>
      </c>
    </row>
    <row r="2740" spans="1:8" x14ac:dyDescent="0.35">
      <c r="A2740" t="s">
        <v>481</v>
      </c>
      <c r="B2740" t="s">
        <v>240</v>
      </c>
      <c r="C2740" t="s">
        <v>241</v>
      </c>
      <c r="D2740" t="s">
        <v>8371</v>
      </c>
      <c r="E2740" t="s">
        <v>824</v>
      </c>
      <c r="F2740" t="s">
        <v>7436</v>
      </c>
      <c r="G2740" t="s">
        <v>7437</v>
      </c>
      <c r="H2740">
        <v>30000</v>
      </c>
    </row>
    <row r="2741" spans="1:8" x14ac:dyDescent="0.35">
      <c r="A2741" t="s">
        <v>481</v>
      </c>
      <c r="B2741" t="s">
        <v>240</v>
      </c>
      <c r="C2741" t="s">
        <v>245</v>
      </c>
      <c r="D2741" t="s">
        <v>8372</v>
      </c>
      <c r="E2741" t="s">
        <v>391</v>
      </c>
      <c r="F2741" t="s">
        <v>7436</v>
      </c>
      <c r="G2741" t="s">
        <v>7437</v>
      </c>
      <c r="H2741">
        <v>469950</v>
      </c>
    </row>
    <row r="2742" spans="1:8" x14ac:dyDescent="0.35">
      <c r="A2742" t="s">
        <v>481</v>
      </c>
      <c r="B2742" t="s">
        <v>240</v>
      </c>
      <c r="C2742" t="s">
        <v>245</v>
      </c>
      <c r="D2742" t="s">
        <v>8372</v>
      </c>
      <c r="E2742" t="s">
        <v>391</v>
      </c>
      <c r="F2742" t="s">
        <v>7438</v>
      </c>
      <c r="G2742" t="s">
        <v>7439</v>
      </c>
      <c r="H2742">
        <v>1300300</v>
      </c>
    </row>
    <row r="2743" spans="1:8" x14ac:dyDescent="0.35">
      <c r="A2743" t="s">
        <v>481</v>
      </c>
      <c r="B2743" t="s">
        <v>240</v>
      </c>
      <c r="C2743" t="s">
        <v>245</v>
      </c>
      <c r="D2743" t="s">
        <v>8372</v>
      </c>
      <c r="E2743" t="s">
        <v>391</v>
      </c>
      <c r="F2743" t="s">
        <v>7448</v>
      </c>
      <c r="G2743" t="s">
        <v>7449</v>
      </c>
      <c r="H2743">
        <v>380000</v>
      </c>
    </row>
    <row r="2744" spans="1:8" x14ac:dyDescent="0.35">
      <c r="A2744" t="s">
        <v>481</v>
      </c>
      <c r="B2744" t="s">
        <v>240</v>
      </c>
      <c r="C2744" t="s">
        <v>249</v>
      </c>
      <c r="D2744" t="s">
        <v>8373</v>
      </c>
      <c r="E2744" t="s">
        <v>366</v>
      </c>
      <c r="F2744" t="s">
        <v>7435</v>
      </c>
      <c r="G2744" t="s">
        <v>7142</v>
      </c>
      <c r="H2744">
        <v>46659</v>
      </c>
    </row>
    <row r="2745" spans="1:8" x14ac:dyDescent="0.35">
      <c r="A2745" t="s">
        <v>481</v>
      </c>
      <c r="B2745" t="s">
        <v>240</v>
      </c>
      <c r="C2745" t="s">
        <v>249</v>
      </c>
      <c r="D2745" t="s">
        <v>8373</v>
      </c>
      <c r="E2745" t="s">
        <v>366</v>
      </c>
      <c r="F2745" t="s">
        <v>7436</v>
      </c>
      <c r="G2745" t="s">
        <v>7437</v>
      </c>
      <c r="H2745">
        <v>147324</v>
      </c>
    </row>
    <row r="2746" spans="1:8" x14ac:dyDescent="0.35">
      <c r="A2746" t="s">
        <v>481</v>
      </c>
      <c r="B2746" t="s">
        <v>240</v>
      </c>
      <c r="C2746" t="s">
        <v>253</v>
      </c>
      <c r="D2746" t="s">
        <v>8374</v>
      </c>
      <c r="E2746" t="s">
        <v>327</v>
      </c>
      <c r="F2746" t="s">
        <v>7435</v>
      </c>
      <c r="G2746" t="s">
        <v>7142</v>
      </c>
      <c r="H2746">
        <v>41477</v>
      </c>
    </row>
    <row r="2747" spans="1:8" x14ac:dyDescent="0.35">
      <c r="A2747" t="s">
        <v>481</v>
      </c>
      <c r="B2747" t="s">
        <v>240</v>
      </c>
      <c r="C2747" t="s">
        <v>253</v>
      </c>
      <c r="D2747" t="s">
        <v>8374</v>
      </c>
      <c r="E2747" t="s">
        <v>327</v>
      </c>
      <c r="F2747" t="s">
        <v>7436</v>
      </c>
      <c r="G2747" t="s">
        <v>7437</v>
      </c>
      <c r="H2747">
        <v>534899</v>
      </c>
    </row>
    <row r="2748" spans="1:8" x14ac:dyDescent="0.35">
      <c r="A2748" t="s">
        <v>481</v>
      </c>
      <c r="B2748" t="s">
        <v>240</v>
      </c>
      <c r="C2748" t="s">
        <v>253</v>
      </c>
      <c r="D2748" t="s">
        <v>8374</v>
      </c>
      <c r="E2748" t="s">
        <v>327</v>
      </c>
      <c r="F2748" t="s">
        <v>7518</v>
      </c>
      <c r="G2748" t="s">
        <v>7366</v>
      </c>
      <c r="H2748">
        <v>275000</v>
      </c>
    </row>
    <row r="2749" spans="1:8" x14ac:dyDescent="0.35">
      <c r="A2749" t="s">
        <v>481</v>
      </c>
      <c r="B2749" t="s">
        <v>240</v>
      </c>
      <c r="C2749" t="s">
        <v>253</v>
      </c>
      <c r="D2749" t="s">
        <v>8374</v>
      </c>
      <c r="E2749" t="s">
        <v>327</v>
      </c>
      <c r="F2749" t="s">
        <v>7448</v>
      </c>
      <c r="G2749" t="s">
        <v>7449</v>
      </c>
      <c r="H2749">
        <v>185000</v>
      </c>
    </row>
    <row r="2750" spans="1:8" x14ac:dyDescent="0.35">
      <c r="A2750" t="s">
        <v>481</v>
      </c>
      <c r="B2750" t="s">
        <v>240</v>
      </c>
      <c r="C2750" t="s">
        <v>257</v>
      </c>
      <c r="D2750" t="s">
        <v>8375</v>
      </c>
      <c r="E2750" t="s">
        <v>825</v>
      </c>
      <c r="F2750" t="s">
        <v>7436</v>
      </c>
      <c r="G2750" t="s">
        <v>7437</v>
      </c>
      <c r="H2750">
        <v>289210</v>
      </c>
    </row>
    <row r="2751" spans="1:8" x14ac:dyDescent="0.35">
      <c r="A2751" t="s">
        <v>481</v>
      </c>
      <c r="B2751" t="s">
        <v>240</v>
      </c>
      <c r="C2751" t="s">
        <v>257</v>
      </c>
      <c r="D2751" t="s">
        <v>8375</v>
      </c>
      <c r="E2751" t="s">
        <v>825</v>
      </c>
      <c r="F2751" t="s">
        <v>7438</v>
      </c>
      <c r="G2751" t="s">
        <v>7439</v>
      </c>
      <c r="H2751">
        <v>358444</v>
      </c>
    </row>
    <row r="2752" spans="1:8" x14ac:dyDescent="0.35">
      <c r="A2752" t="s">
        <v>481</v>
      </c>
      <c r="B2752" t="s">
        <v>240</v>
      </c>
      <c r="C2752" t="s">
        <v>257</v>
      </c>
      <c r="D2752" t="s">
        <v>8375</v>
      </c>
      <c r="E2752" t="s">
        <v>825</v>
      </c>
      <c r="F2752" t="s">
        <v>7448</v>
      </c>
      <c r="G2752" t="s">
        <v>7449</v>
      </c>
      <c r="H2752">
        <v>22687</v>
      </c>
    </row>
    <row r="2753" spans="1:8" x14ac:dyDescent="0.35">
      <c r="A2753" t="s">
        <v>481</v>
      </c>
      <c r="B2753" t="s">
        <v>240</v>
      </c>
      <c r="C2753" t="s">
        <v>261</v>
      </c>
      <c r="D2753" t="s">
        <v>8376</v>
      </c>
      <c r="E2753" t="s">
        <v>826</v>
      </c>
      <c r="F2753" t="s">
        <v>7435</v>
      </c>
      <c r="G2753" t="s">
        <v>7142</v>
      </c>
      <c r="H2753">
        <v>31000</v>
      </c>
    </row>
    <row r="2754" spans="1:8" x14ac:dyDescent="0.35">
      <c r="A2754" t="s">
        <v>481</v>
      </c>
      <c r="B2754" t="s">
        <v>240</v>
      </c>
      <c r="C2754" t="s">
        <v>261</v>
      </c>
      <c r="D2754" t="s">
        <v>8376</v>
      </c>
      <c r="E2754" t="s">
        <v>826</v>
      </c>
      <c r="F2754" t="s">
        <v>7436</v>
      </c>
      <c r="G2754" t="s">
        <v>7437</v>
      </c>
      <c r="H2754">
        <v>711500</v>
      </c>
    </row>
    <row r="2755" spans="1:8" x14ac:dyDescent="0.35">
      <c r="A2755" t="s">
        <v>481</v>
      </c>
      <c r="B2755" t="s">
        <v>240</v>
      </c>
      <c r="C2755" t="s">
        <v>261</v>
      </c>
      <c r="D2755" t="s">
        <v>8376</v>
      </c>
      <c r="E2755" t="s">
        <v>826</v>
      </c>
      <c r="F2755" t="s">
        <v>7438</v>
      </c>
      <c r="G2755" t="s">
        <v>7439</v>
      </c>
      <c r="H2755">
        <v>95000</v>
      </c>
    </row>
    <row r="2756" spans="1:8" x14ac:dyDescent="0.35">
      <c r="A2756" t="s">
        <v>481</v>
      </c>
      <c r="B2756" t="s">
        <v>240</v>
      </c>
      <c r="C2756" t="s">
        <v>265</v>
      </c>
      <c r="D2756" t="s">
        <v>8377</v>
      </c>
      <c r="E2756" t="s">
        <v>690</v>
      </c>
      <c r="F2756" t="s">
        <v>7435</v>
      </c>
      <c r="G2756" t="s">
        <v>7142</v>
      </c>
      <c r="H2756">
        <v>2733</v>
      </c>
    </row>
    <row r="2757" spans="1:8" x14ac:dyDescent="0.35">
      <c r="A2757" t="s">
        <v>481</v>
      </c>
      <c r="B2757" t="s">
        <v>240</v>
      </c>
      <c r="C2757" t="s">
        <v>265</v>
      </c>
      <c r="D2757" t="s">
        <v>8377</v>
      </c>
      <c r="E2757" t="s">
        <v>690</v>
      </c>
      <c r="F2757" t="s">
        <v>7436</v>
      </c>
      <c r="G2757" t="s">
        <v>7437</v>
      </c>
      <c r="H2757">
        <v>640894</v>
      </c>
    </row>
    <row r="2758" spans="1:8" x14ac:dyDescent="0.35">
      <c r="A2758" t="s">
        <v>481</v>
      </c>
      <c r="B2758" t="s">
        <v>240</v>
      </c>
      <c r="C2758" t="s">
        <v>265</v>
      </c>
      <c r="D2758" t="s">
        <v>8377</v>
      </c>
      <c r="E2758" t="s">
        <v>690</v>
      </c>
      <c r="F2758" t="s">
        <v>7442</v>
      </c>
      <c r="G2758" t="s">
        <v>7443</v>
      </c>
      <c r="H2758">
        <v>103000</v>
      </c>
    </row>
    <row r="2759" spans="1:8" x14ac:dyDescent="0.35">
      <c r="A2759" t="s">
        <v>481</v>
      </c>
      <c r="B2759" t="s">
        <v>240</v>
      </c>
      <c r="C2759" t="s">
        <v>265</v>
      </c>
      <c r="D2759" t="s">
        <v>8377</v>
      </c>
      <c r="E2759" t="s">
        <v>690</v>
      </c>
      <c r="F2759" t="s">
        <v>7494</v>
      </c>
      <c r="G2759" t="s">
        <v>7495</v>
      </c>
      <c r="H2759">
        <v>7045000</v>
      </c>
    </row>
    <row r="2760" spans="1:8" x14ac:dyDescent="0.35">
      <c r="A2760" t="s">
        <v>481</v>
      </c>
      <c r="B2760" t="s">
        <v>240</v>
      </c>
      <c r="C2760" t="s">
        <v>265</v>
      </c>
      <c r="D2760" t="s">
        <v>8377</v>
      </c>
      <c r="E2760" t="s">
        <v>690</v>
      </c>
      <c r="F2760" t="s">
        <v>7496</v>
      </c>
      <c r="G2760" t="s">
        <v>7497</v>
      </c>
      <c r="H2760">
        <v>500000</v>
      </c>
    </row>
    <row r="2761" spans="1:8" x14ac:dyDescent="0.35">
      <c r="A2761" t="s">
        <v>481</v>
      </c>
      <c r="B2761" t="s">
        <v>240</v>
      </c>
      <c r="C2761" t="s">
        <v>269</v>
      </c>
      <c r="D2761" t="s">
        <v>8378</v>
      </c>
      <c r="E2761" t="s">
        <v>278</v>
      </c>
      <c r="F2761" t="s">
        <v>7436</v>
      </c>
      <c r="G2761" t="s">
        <v>7437</v>
      </c>
      <c r="H2761">
        <v>37625</v>
      </c>
    </row>
    <row r="2762" spans="1:8" x14ac:dyDescent="0.35">
      <c r="A2762" t="s">
        <v>481</v>
      </c>
      <c r="B2762" t="s">
        <v>240</v>
      </c>
      <c r="C2762" t="s">
        <v>269</v>
      </c>
      <c r="D2762" t="s">
        <v>8378</v>
      </c>
      <c r="E2762" t="s">
        <v>278</v>
      </c>
      <c r="F2762" t="s">
        <v>7438</v>
      </c>
      <c r="G2762" t="s">
        <v>7439</v>
      </c>
      <c r="H2762">
        <v>25000</v>
      </c>
    </row>
    <row r="2763" spans="1:8" x14ac:dyDescent="0.35">
      <c r="A2763" t="s">
        <v>481</v>
      </c>
      <c r="B2763" t="s">
        <v>240</v>
      </c>
      <c r="C2763" t="s">
        <v>269</v>
      </c>
      <c r="D2763" t="s">
        <v>8378</v>
      </c>
      <c r="E2763" t="s">
        <v>278</v>
      </c>
      <c r="F2763" t="s">
        <v>7448</v>
      </c>
      <c r="G2763" t="s">
        <v>7449</v>
      </c>
      <c r="H2763">
        <v>15000</v>
      </c>
    </row>
    <row r="2764" spans="1:8" x14ac:dyDescent="0.35">
      <c r="A2764" t="s">
        <v>483</v>
      </c>
      <c r="B2764" t="s">
        <v>240</v>
      </c>
      <c r="C2764" t="s">
        <v>241</v>
      </c>
      <c r="D2764" t="s">
        <v>8379</v>
      </c>
      <c r="E2764" t="s">
        <v>431</v>
      </c>
      <c r="F2764" t="s">
        <v>7436</v>
      </c>
      <c r="G2764" t="s">
        <v>7437</v>
      </c>
      <c r="H2764">
        <v>200176</v>
      </c>
    </row>
    <row r="2765" spans="1:8" x14ac:dyDescent="0.35">
      <c r="A2765" t="s">
        <v>483</v>
      </c>
      <c r="B2765" t="s">
        <v>240</v>
      </c>
      <c r="C2765" t="s">
        <v>241</v>
      </c>
      <c r="D2765" t="s">
        <v>8379</v>
      </c>
      <c r="E2765" t="s">
        <v>431</v>
      </c>
      <c r="F2765" t="s">
        <v>7438</v>
      </c>
      <c r="G2765" t="s">
        <v>7439</v>
      </c>
      <c r="H2765">
        <v>198981</v>
      </c>
    </row>
    <row r="2766" spans="1:8" x14ac:dyDescent="0.35">
      <c r="A2766" t="s">
        <v>483</v>
      </c>
      <c r="B2766" t="s">
        <v>240</v>
      </c>
      <c r="C2766" t="s">
        <v>241</v>
      </c>
      <c r="D2766" t="s">
        <v>8379</v>
      </c>
      <c r="E2766" t="s">
        <v>431</v>
      </c>
      <c r="F2766" t="s">
        <v>7448</v>
      </c>
      <c r="G2766" t="s">
        <v>7449</v>
      </c>
      <c r="H2766">
        <v>100000</v>
      </c>
    </row>
    <row r="2767" spans="1:8" x14ac:dyDescent="0.35">
      <c r="A2767" t="s">
        <v>483</v>
      </c>
      <c r="B2767" t="s">
        <v>240</v>
      </c>
      <c r="C2767" t="s">
        <v>245</v>
      </c>
      <c r="D2767" t="s">
        <v>8380</v>
      </c>
      <c r="E2767" t="s">
        <v>827</v>
      </c>
      <c r="F2767" t="s">
        <v>7435</v>
      </c>
      <c r="G2767" t="s">
        <v>7142</v>
      </c>
      <c r="H2767">
        <v>40000</v>
      </c>
    </row>
    <row r="2768" spans="1:8" x14ac:dyDescent="0.35">
      <c r="A2768" t="s">
        <v>483</v>
      </c>
      <c r="B2768" t="s">
        <v>240</v>
      </c>
      <c r="C2768" t="s">
        <v>245</v>
      </c>
      <c r="D2768" t="s">
        <v>8380</v>
      </c>
      <c r="E2768" t="s">
        <v>827</v>
      </c>
      <c r="F2768" t="s">
        <v>7436</v>
      </c>
      <c r="G2768" t="s">
        <v>7437</v>
      </c>
      <c r="H2768">
        <v>128100</v>
      </c>
    </row>
    <row r="2769" spans="1:8" x14ac:dyDescent="0.35">
      <c r="A2769" t="s">
        <v>483</v>
      </c>
      <c r="B2769" t="s">
        <v>240</v>
      </c>
      <c r="C2769" t="s">
        <v>245</v>
      </c>
      <c r="D2769" t="s">
        <v>8380</v>
      </c>
      <c r="E2769" t="s">
        <v>827</v>
      </c>
      <c r="F2769" t="s">
        <v>7438</v>
      </c>
      <c r="G2769" t="s">
        <v>7439</v>
      </c>
      <c r="H2769">
        <v>52000</v>
      </c>
    </row>
    <row r="2770" spans="1:8" x14ac:dyDescent="0.35">
      <c r="A2770" t="s">
        <v>483</v>
      </c>
      <c r="B2770" t="s">
        <v>240</v>
      </c>
      <c r="C2770" t="s">
        <v>245</v>
      </c>
      <c r="D2770" t="s">
        <v>8380</v>
      </c>
      <c r="E2770" t="s">
        <v>827</v>
      </c>
      <c r="F2770" t="s">
        <v>7448</v>
      </c>
      <c r="G2770" t="s">
        <v>7449</v>
      </c>
      <c r="H2770">
        <v>60000</v>
      </c>
    </row>
    <row r="2771" spans="1:8" x14ac:dyDescent="0.35">
      <c r="A2771" t="s">
        <v>483</v>
      </c>
      <c r="B2771" t="s">
        <v>240</v>
      </c>
      <c r="C2771" t="s">
        <v>249</v>
      </c>
      <c r="D2771" t="s">
        <v>8381</v>
      </c>
      <c r="E2771" t="s">
        <v>828</v>
      </c>
      <c r="F2771" t="s">
        <v>7435</v>
      </c>
      <c r="G2771" t="s">
        <v>7142</v>
      </c>
      <c r="H2771">
        <v>463305</v>
      </c>
    </row>
    <row r="2772" spans="1:8" x14ac:dyDescent="0.35">
      <c r="A2772" t="s">
        <v>483</v>
      </c>
      <c r="B2772" t="s">
        <v>240</v>
      </c>
      <c r="C2772" t="s">
        <v>249</v>
      </c>
      <c r="D2772" t="s">
        <v>8381</v>
      </c>
      <c r="E2772" t="s">
        <v>828</v>
      </c>
      <c r="F2772" t="s">
        <v>7436</v>
      </c>
      <c r="G2772" t="s">
        <v>7437</v>
      </c>
      <c r="H2772">
        <v>690786</v>
      </c>
    </row>
    <row r="2773" spans="1:8" x14ac:dyDescent="0.35">
      <c r="A2773" t="s">
        <v>483</v>
      </c>
      <c r="B2773" t="s">
        <v>240</v>
      </c>
      <c r="C2773" t="s">
        <v>249</v>
      </c>
      <c r="D2773" t="s">
        <v>8381</v>
      </c>
      <c r="E2773" t="s">
        <v>828</v>
      </c>
      <c r="F2773" t="s">
        <v>7438</v>
      </c>
      <c r="G2773" t="s">
        <v>7439</v>
      </c>
      <c r="H2773">
        <v>765550</v>
      </c>
    </row>
    <row r="2774" spans="1:8" x14ac:dyDescent="0.35">
      <c r="A2774" t="s">
        <v>483</v>
      </c>
      <c r="B2774" t="s">
        <v>240</v>
      </c>
      <c r="C2774" t="s">
        <v>249</v>
      </c>
      <c r="D2774" t="s">
        <v>8381</v>
      </c>
      <c r="E2774" t="s">
        <v>828</v>
      </c>
      <c r="F2774" t="s">
        <v>7448</v>
      </c>
      <c r="G2774" t="s">
        <v>7449</v>
      </c>
      <c r="H2774">
        <v>294686</v>
      </c>
    </row>
    <row r="2775" spans="1:8" x14ac:dyDescent="0.35">
      <c r="A2775" t="s">
        <v>483</v>
      </c>
      <c r="B2775" t="s">
        <v>240</v>
      </c>
      <c r="C2775" t="s">
        <v>253</v>
      </c>
      <c r="D2775" t="s">
        <v>8382</v>
      </c>
      <c r="E2775" t="s">
        <v>595</v>
      </c>
      <c r="F2775" t="s">
        <v>7436</v>
      </c>
      <c r="G2775" t="s">
        <v>7437</v>
      </c>
      <c r="H2775">
        <v>24668</v>
      </c>
    </row>
    <row r="2776" spans="1:8" x14ac:dyDescent="0.35">
      <c r="A2776" t="s">
        <v>483</v>
      </c>
      <c r="B2776" t="s">
        <v>240</v>
      </c>
      <c r="C2776" t="s">
        <v>253</v>
      </c>
      <c r="D2776" t="s">
        <v>8382</v>
      </c>
      <c r="E2776" t="s">
        <v>595</v>
      </c>
      <c r="F2776" t="s">
        <v>7438</v>
      </c>
      <c r="G2776" t="s">
        <v>7439</v>
      </c>
      <c r="H2776">
        <v>60000</v>
      </c>
    </row>
    <row r="2777" spans="1:8" x14ac:dyDescent="0.35">
      <c r="A2777" t="s">
        <v>483</v>
      </c>
      <c r="B2777" t="s">
        <v>240</v>
      </c>
      <c r="C2777" t="s">
        <v>253</v>
      </c>
      <c r="D2777" t="s">
        <v>8382</v>
      </c>
      <c r="E2777" t="s">
        <v>595</v>
      </c>
      <c r="F2777" t="s">
        <v>7448</v>
      </c>
      <c r="G2777" t="s">
        <v>7449</v>
      </c>
      <c r="H2777">
        <v>37000</v>
      </c>
    </row>
    <row r="2778" spans="1:8" x14ac:dyDescent="0.35">
      <c r="A2778" t="s">
        <v>483</v>
      </c>
      <c r="B2778" t="s">
        <v>240</v>
      </c>
      <c r="C2778" t="s">
        <v>257</v>
      </c>
      <c r="D2778" t="s">
        <v>8383</v>
      </c>
      <c r="E2778" t="s">
        <v>829</v>
      </c>
      <c r="F2778" t="s">
        <v>7436</v>
      </c>
      <c r="G2778" t="s">
        <v>7437</v>
      </c>
      <c r="H2778">
        <v>63300</v>
      </c>
    </row>
    <row r="2779" spans="1:8" x14ac:dyDescent="0.35">
      <c r="A2779" t="s">
        <v>483</v>
      </c>
      <c r="B2779" t="s">
        <v>240</v>
      </c>
      <c r="C2779" t="s">
        <v>257</v>
      </c>
      <c r="D2779" t="s">
        <v>8383</v>
      </c>
      <c r="E2779" t="s">
        <v>829</v>
      </c>
      <c r="F2779" t="s">
        <v>7438</v>
      </c>
      <c r="G2779" t="s">
        <v>7439</v>
      </c>
      <c r="H2779">
        <v>11100</v>
      </c>
    </row>
    <row r="2780" spans="1:8" x14ac:dyDescent="0.35">
      <c r="A2780" t="s">
        <v>485</v>
      </c>
      <c r="B2780" t="s">
        <v>240</v>
      </c>
      <c r="C2780" t="s">
        <v>241</v>
      </c>
      <c r="D2780" t="s">
        <v>8384</v>
      </c>
      <c r="E2780" t="s">
        <v>830</v>
      </c>
      <c r="F2780" t="s">
        <v>7436</v>
      </c>
      <c r="G2780" t="s">
        <v>7437</v>
      </c>
      <c r="H2780">
        <v>92400</v>
      </c>
    </row>
    <row r="2781" spans="1:8" x14ac:dyDescent="0.35">
      <c r="A2781" t="s">
        <v>485</v>
      </c>
      <c r="B2781" t="s">
        <v>240</v>
      </c>
      <c r="C2781" t="s">
        <v>241</v>
      </c>
      <c r="D2781" t="s">
        <v>8384</v>
      </c>
      <c r="E2781" t="s">
        <v>830</v>
      </c>
      <c r="F2781" t="s">
        <v>7438</v>
      </c>
      <c r="G2781" t="s">
        <v>7439</v>
      </c>
      <c r="H2781">
        <v>40000</v>
      </c>
    </row>
    <row r="2782" spans="1:8" x14ac:dyDescent="0.35">
      <c r="A2782" t="s">
        <v>485</v>
      </c>
      <c r="B2782" t="s">
        <v>240</v>
      </c>
      <c r="C2782" t="s">
        <v>241</v>
      </c>
      <c r="D2782" t="s">
        <v>8384</v>
      </c>
      <c r="E2782" t="s">
        <v>830</v>
      </c>
      <c r="F2782" t="s">
        <v>7448</v>
      </c>
      <c r="G2782" t="s">
        <v>7449</v>
      </c>
      <c r="H2782">
        <v>7000</v>
      </c>
    </row>
    <row r="2783" spans="1:8" x14ac:dyDescent="0.35">
      <c r="A2783" t="s">
        <v>485</v>
      </c>
      <c r="B2783" t="s">
        <v>240</v>
      </c>
      <c r="C2783" t="s">
        <v>245</v>
      </c>
      <c r="D2783" t="s">
        <v>8385</v>
      </c>
      <c r="E2783" t="s">
        <v>369</v>
      </c>
      <c r="F2783" t="s">
        <v>7436</v>
      </c>
      <c r="G2783" t="s">
        <v>7437</v>
      </c>
      <c r="H2783">
        <v>345432</v>
      </c>
    </row>
    <row r="2784" spans="1:8" x14ac:dyDescent="0.35">
      <c r="A2784" t="s">
        <v>485</v>
      </c>
      <c r="B2784" t="s">
        <v>240</v>
      </c>
      <c r="C2784" t="s">
        <v>249</v>
      </c>
      <c r="D2784" t="s">
        <v>8386</v>
      </c>
      <c r="E2784" t="s">
        <v>637</v>
      </c>
      <c r="F2784" t="s">
        <v>7436</v>
      </c>
      <c r="G2784" t="s">
        <v>7437</v>
      </c>
      <c r="H2784">
        <v>0</v>
      </c>
    </row>
    <row r="2785" spans="1:8" x14ac:dyDescent="0.35">
      <c r="A2785" t="s">
        <v>485</v>
      </c>
      <c r="B2785" t="s">
        <v>240</v>
      </c>
      <c r="C2785" t="s">
        <v>253</v>
      </c>
      <c r="D2785" t="s">
        <v>8387</v>
      </c>
      <c r="E2785" t="s">
        <v>831</v>
      </c>
      <c r="F2785" t="s">
        <v>7436</v>
      </c>
      <c r="G2785" t="s">
        <v>7437</v>
      </c>
      <c r="H2785">
        <v>37228</v>
      </c>
    </row>
    <row r="2786" spans="1:8" x14ac:dyDescent="0.35">
      <c r="A2786" t="s">
        <v>485</v>
      </c>
      <c r="B2786" t="s">
        <v>240</v>
      </c>
      <c r="C2786" t="s">
        <v>253</v>
      </c>
      <c r="D2786" t="s">
        <v>8387</v>
      </c>
      <c r="E2786" t="s">
        <v>831</v>
      </c>
      <c r="F2786" t="s">
        <v>7438</v>
      </c>
      <c r="G2786" t="s">
        <v>7439</v>
      </c>
      <c r="H2786">
        <v>50000</v>
      </c>
    </row>
    <row r="2787" spans="1:8" x14ac:dyDescent="0.35">
      <c r="A2787" t="s">
        <v>485</v>
      </c>
      <c r="B2787" t="s">
        <v>240</v>
      </c>
      <c r="C2787" t="s">
        <v>253</v>
      </c>
      <c r="D2787" t="s">
        <v>8387</v>
      </c>
      <c r="E2787" t="s">
        <v>831</v>
      </c>
      <c r="F2787" t="s">
        <v>7448</v>
      </c>
      <c r="G2787" t="s">
        <v>7449</v>
      </c>
      <c r="H2787">
        <v>10000</v>
      </c>
    </row>
    <row r="2788" spans="1:8" x14ac:dyDescent="0.35">
      <c r="A2788" t="s">
        <v>485</v>
      </c>
      <c r="B2788" t="s">
        <v>240</v>
      </c>
      <c r="C2788" t="s">
        <v>257</v>
      </c>
      <c r="D2788" t="s">
        <v>8388</v>
      </c>
      <c r="E2788" t="s">
        <v>832</v>
      </c>
      <c r="F2788" t="s">
        <v>7436</v>
      </c>
      <c r="G2788" t="s">
        <v>7437</v>
      </c>
      <c r="H2788">
        <v>202500</v>
      </c>
    </row>
    <row r="2789" spans="1:8" x14ac:dyDescent="0.35">
      <c r="A2789" t="s">
        <v>485</v>
      </c>
      <c r="B2789" t="s">
        <v>240</v>
      </c>
      <c r="C2789" t="s">
        <v>261</v>
      </c>
      <c r="D2789" t="s">
        <v>8389</v>
      </c>
      <c r="E2789" t="s">
        <v>833</v>
      </c>
      <c r="F2789" t="s">
        <v>7436</v>
      </c>
      <c r="G2789" t="s">
        <v>7437</v>
      </c>
      <c r="H2789">
        <v>13948</v>
      </c>
    </row>
    <row r="2790" spans="1:8" x14ac:dyDescent="0.35">
      <c r="A2790" t="s">
        <v>485</v>
      </c>
      <c r="B2790" t="s">
        <v>240</v>
      </c>
      <c r="C2790" t="s">
        <v>261</v>
      </c>
      <c r="D2790" t="s">
        <v>8389</v>
      </c>
      <c r="E2790" t="s">
        <v>833</v>
      </c>
      <c r="F2790" t="s">
        <v>7438</v>
      </c>
      <c r="G2790" t="s">
        <v>7439</v>
      </c>
      <c r="H2790">
        <v>0</v>
      </c>
    </row>
    <row r="2791" spans="1:8" x14ac:dyDescent="0.35">
      <c r="A2791" t="s">
        <v>485</v>
      </c>
      <c r="B2791" t="s">
        <v>240</v>
      </c>
      <c r="C2791" t="s">
        <v>265</v>
      </c>
      <c r="D2791" t="s">
        <v>8390</v>
      </c>
      <c r="E2791" t="s">
        <v>787</v>
      </c>
      <c r="F2791" t="s">
        <v>7436</v>
      </c>
      <c r="G2791" t="s">
        <v>7437</v>
      </c>
      <c r="H2791">
        <v>103021</v>
      </c>
    </row>
    <row r="2792" spans="1:8" x14ac:dyDescent="0.35">
      <c r="A2792" t="s">
        <v>485</v>
      </c>
      <c r="B2792" t="s">
        <v>240</v>
      </c>
      <c r="C2792" t="s">
        <v>265</v>
      </c>
      <c r="D2792" t="s">
        <v>8390</v>
      </c>
      <c r="E2792" t="s">
        <v>787</v>
      </c>
      <c r="F2792" t="s">
        <v>7438</v>
      </c>
      <c r="G2792" t="s">
        <v>7439</v>
      </c>
      <c r="H2792">
        <v>353383</v>
      </c>
    </row>
    <row r="2793" spans="1:8" x14ac:dyDescent="0.35">
      <c r="A2793" t="s">
        <v>485</v>
      </c>
      <c r="B2793" t="s">
        <v>240</v>
      </c>
      <c r="C2793" t="s">
        <v>265</v>
      </c>
      <c r="D2793" t="s">
        <v>8390</v>
      </c>
      <c r="E2793" t="s">
        <v>787</v>
      </c>
      <c r="F2793" t="s">
        <v>7448</v>
      </c>
      <c r="G2793" t="s">
        <v>7449</v>
      </c>
      <c r="H2793">
        <v>250000</v>
      </c>
    </row>
    <row r="2794" spans="1:8" x14ac:dyDescent="0.35">
      <c r="A2794" t="s">
        <v>485</v>
      </c>
      <c r="B2794" t="s">
        <v>240</v>
      </c>
      <c r="C2794" t="s">
        <v>269</v>
      </c>
      <c r="D2794" t="s">
        <v>8391</v>
      </c>
      <c r="E2794" t="s">
        <v>834</v>
      </c>
      <c r="F2794" t="s">
        <v>7435</v>
      </c>
      <c r="G2794" t="s">
        <v>7142</v>
      </c>
      <c r="H2794">
        <v>2377</v>
      </c>
    </row>
    <row r="2795" spans="1:8" x14ac:dyDescent="0.35">
      <c r="A2795" t="s">
        <v>485</v>
      </c>
      <c r="B2795" t="s">
        <v>240</v>
      </c>
      <c r="C2795" t="s">
        <v>269</v>
      </c>
      <c r="D2795" t="s">
        <v>8391</v>
      </c>
      <c r="E2795" t="s">
        <v>834</v>
      </c>
      <c r="F2795" t="s">
        <v>7436</v>
      </c>
      <c r="G2795" t="s">
        <v>7437</v>
      </c>
      <c r="H2795">
        <v>96722</v>
      </c>
    </row>
    <row r="2796" spans="1:8" x14ac:dyDescent="0.35">
      <c r="A2796" t="s">
        <v>485</v>
      </c>
      <c r="B2796" t="s">
        <v>240</v>
      </c>
      <c r="C2796" t="s">
        <v>269</v>
      </c>
      <c r="D2796" t="s">
        <v>8391</v>
      </c>
      <c r="E2796" t="s">
        <v>834</v>
      </c>
      <c r="F2796" t="s">
        <v>7438</v>
      </c>
      <c r="G2796" t="s">
        <v>7439</v>
      </c>
      <c r="H2796">
        <v>200000</v>
      </c>
    </row>
    <row r="2797" spans="1:8" x14ac:dyDescent="0.35">
      <c r="A2797" t="s">
        <v>485</v>
      </c>
      <c r="B2797" t="s">
        <v>240</v>
      </c>
      <c r="C2797" t="s">
        <v>269</v>
      </c>
      <c r="D2797" t="s">
        <v>8391</v>
      </c>
      <c r="E2797" t="s">
        <v>834</v>
      </c>
      <c r="F2797" t="s">
        <v>7448</v>
      </c>
      <c r="G2797" t="s">
        <v>7449</v>
      </c>
      <c r="H2797">
        <v>45000</v>
      </c>
    </row>
    <row r="2798" spans="1:8" x14ac:dyDescent="0.35">
      <c r="A2798" t="s">
        <v>485</v>
      </c>
      <c r="B2798" t="s">
        <v>240</v>
      </c>
      <c r="C2798" t="s">
        <v>269</v>
      </c>
      <c r="D2798" t="s">
        <v>8391</v>
      </c>
      <c r="E2798" t="s">
        <v>834</v>
      </c>
      <c r="F2798" t="s">
        <v>7582</v>
      </c>
      <c r="G2798" t="s">
        <v>7583</v>
      </c>
      <c r="H2798">
        <v>9100</v>
      </c>
    </row>
    <row r="2799" spans="1:8" x14ac:dyDescent="0.35">
      <c r="A2799" t="s">
        <v>485</v>
      </c>
      <c r="B2799" t="s">
        <v>240</v>
      </c>
      <c r="C2799" t="s">
        <v>273</v>
      </c>
      <c r="D2799" t="s">
        <v>8392</v>
      </c>
      <c r="E2799" t="s">
        <v>835</v>
      </c>
      <c r="F2799" t="s">
        <v>7436</v>
      </c>
      <c r="G2799" t="s">
        <v>7437</v>
      </c>
      <c r="H2799">
        <v>23970</v>
      </c>
    </row>
    <row r="2800" spans="1:8" x14ac:dyDescent="0.35">
      <c r="A2800" t="s">
        <v>485</v>
      </c>
      <c r="B2800" t="s">
        <v>240</v>
      </c>
      <c r="C2800" t="s">
        <v>273</v>
      </c>
      <c r="D2800" t="s">
        <v>8392</v>
      </c>
      <c r="E2800" t="s">
        <v>835</v>
      </c>
      <c r="F2800" t="s">
        <v>7442</v>
      </c>
      <c r="G2800" t="s">
        <v>7443</v>
      </c>
      <c r="H2800">
        <v>0</v>
      </c>
    </row>
    <row r="2801" spans="1:8" x14ac:dyDescent="0.35">
      <c r="A2801" t="s">
        <v>485</v>
      </c>
      <c r="B2801" t="s">
        <v>240</v>
      </c>
      <c r="C2801" t="s">
        <v>277</v>
      </c>
      <c r="D2801" t="s">
        <v>8393</v>
      </c>
      <c r="E2801" t="s">
        <v>836</v>
      </c>
      <c r="F2801" t="s">
        <v>7436</v>
      </c>
      <c r="G2801" t="s">
        <v>7437</v>
      </c>
      <c r="H2801">
        <v>15915</v>
      </c>
    </row>
    <row r="2802" spans="1:8" x14ac:dyDescent="0.35">
      <c r="A2802" t="s">
        <v>485</v>
      </c>
      <c r="B2802" t="s">
        <v>240</v>
      </c>
      <c r="C2802" t="s">
        <v>281</v>
      </c>
      <c r="D2802" t="s">
        <v>8394</v>
      </c>
      <c r="E2802" t="s">
        <v>837</v>
      </c>
      <c r="F2802" t="s">
        <v>7436</v>
      </c>
      <c r="G2802" t="s">
        <v>7437</v>
      </c>
      <c r="H2802">
        <v>34000</v>
      </c>
    </row>
    <row r="2803" spans="1:8" x14ac:dyDescent="0.35">
      <c r="A2803" t="s">
        <v>485</v>
      </c>
      <c r="B2803" t="s">
        <v>240</v>
      </c>
      <c r="C2803" t="s">
        <v>285</v>
      </c>
      <c r="D2803" t="s">
        <v>8395</v>
      </c>
      <c r="E2803" t="s">
        <v>442</v>
      </c>
      <c r="F2803" t="s">
        <v>7435</v>
      </c>
      <c r="G2803" t="s">
        <v>7142</v>
      </c>
      <c r="H2803">
        <v>25000</v>
      </c>
    </row>
    <row r="2804" spans="1:8" x14ac:dyDescent="0.35">
      <c r="A2804" t="s">
        <v>485</v>
      </c>
      <c r="B2804" t="s">
        <v>240</v>
      </c>
      <c r="C2804" t="s">
        <v>285</v>
      </c>
      <c r="D2804" t="s">
        <v>8395</v>
      </c>
      <c r="E2804" t="s">
        <v>442</v>
      </c>
      <c r="F2804" t="s">
        <v>7436</v>
      </c>
      <c r="G2804" t="s">
        <v>7437</v>
      </c>
      <c r="H2804">
        <v>315458</v>
      </c>
    </row>
    <row r="2805" spans="1:8" x14ac:dyDescent="0.35">
      <c r="A2805" t="s">
        <v>485</v>
      </c>
      <c r="B2805" t="s">
        <v>240</v>
      </c>
      <c r="C2805" t="s">
        <v>285</v>
      </c>
      <c r="D2805" t="s">
        <v>8395</v>
      </c>
      <c r="E2805" t="s">
        <v>442</v>
      </c>
      <c r="F2805" t="s">
        <v>7442</v>
      </c>
      <c r="G2805" t="s">
        <v>7443</v>
      </c>
      <c r="H2805">
        <v>7000</v>
      </c>
    </row>
    <row r="2806" spans="1:8" x14ac:dyDescent="0.35">
      <c r="A2806" t="s">
        <v>488</v>
      </c>
      <c r="B2806" t="s">
        <v>240</v>
      </c>
      <c r="C2806" t="s">
        <v>241</v>
      </c>
      <c r="D2806" t="s">
        <v>8396</v>
      </c>
      <c r="E2806" t="s">
        <v>838</v>
      </c>
      <c r="F2806" t="s">
        <v>7435</v>
      </c>
      <c r="G2806" t="s">
        <v>7142</v>
      </c>
      <c r="H2806">
        <v>1193</v>
      </c>
    </row>
    <row r="2807" spans="1:8" x14ac:dyDescent="0.35">
      <c r="A2807" t="s">
        <v>488</v>
      </c>
      <c r="B2807" t="s">
        <v>240</v>
      </c>
      <c r="C2807" t="s">
        <v>241</v>
      </c>
      <c r="D2807" t="s">
        <v>8396</v>
      </c>
      <c r="E2807" t="s">
        <v>838</v>
      </c>
      <c r="F2807" t="s">
        <v>7436</v>
      </c>
      <c r="G2807" t="s">
        <v>7437</v>
      </c>
      <c r="H2807">
        <v>61450</v>
      </c>
    </row>
    <row r="2808" spans="1:8" x14ac:dyDescent="0.35">
      <c r="A2808" t="s">
        <v>488</v>
      </c>
      <c r="B2808" t="s">
        <v>240</v>
      </c>
      <c r="C2808" t="s">
        <v>241</v>
      </c>
      <c r="D2808" t="s">
        <v>8396</v>
      </c>
      <c r="E2808" t="s">
        <v>838</v>
      </c>
      <c r="F2808" t="s">
        <v>7438</v>
      </c>
      <c r="G2808" t="s">
        <v>7439</v>
      </c>
      <c r="H2808">
        <v>322570</v>
      </c>
    </row>
    <row r="2809" spans="1:8" x14ac:dyDescent="0.35">
      <c r="A2809" t="s">
        <v>488</v>
      </c>
      <c r="B2809" t="s">
        <v>240</v>
      </c>
      <c r="C2809" t="s">
        <v>241</v>
      </c>
      <c r="D2809" t="s">
        <v>8396</v>
      </c>
      <c r="E2809" t="s">
        <v>838</v>
      </c>
      <c r="F2809" t="s">
        <v>7448</v>
      </c>
      <c r="G2809" t="s">
        <v>7449</v>
      </c>
      <c r="H2809">
        <v>45000</v>
      </c>
    </row>
    <row r="2810" spans="1:8" x14ac:dyDescent="0.35">
      <c r="A2810" t="s">
        <v>488</v>
      </c>
      <c r="B2810" t="s">
        <v>240</v>
      </c>
      <c r="C2810" t="s">
        <v>241</v>
      </c>
      <c r="D2810" t="s">
        <v>8396</v>
      </c>
      <c r="E2810" t="s">
        <v>838</v>
      </c>
      <c r="F2810" t="s">
        <v>7442</v>
      </c>
      <c r="G2810" t="s">
        <v>7443</v>
      </c>
      <c r="H2810">
        <v>6400</v>
      </c>
    </row>
    <row r="2811" spans="1:8" x14ac:dyDescent="0.35">
      <c r="A2811" t="s">
        <v>488</v>
      </c>
      <c r="B2811" t="s">
        <v>240</v>
      </c>
      <c r="C2811" t="s">
        <v>241</v>
      </c>
      <c r="D2811" t="s">
        <v>8396</v>
      </c>
      <c r="E2811" t="s">
        <v>838</v>
      </c>
      <c r="F2811" t="s">
        <v>7451</v>
      </c>
      <c r="G2811" t="s">
        <v>7452</v>
      </c>
      <c r="H2811">
        <v>16000</v>
      </c>
    </row>
    <row r="2812" spans="1:8" x14ac:dyDescent="0.35">
      <c r="A2812" t="s">
        <v>488</v>
      </c>
      <c r="B2812" t="s">
        <v>240</v>
      </c>
      <c r="C2812" t="s">
        <v>245</v>
      </c>
      <c r="D2812" t="s">
        <v>8397</v>
      </c>
      <c r="E2812" t="s">
        <v>839</v>
      </c>
      <c r="F2812" t="s">
        <v>7435</v>
      </c>
      <c r="G2812" t="s">
        <v>7142</v>
      </c>
      <c r="H2812">
        <v>10000</v>
      </c>
    </row>
    <row r="2813" spans="1:8" x14ac:dyDescent="0.35">
      <c r="A2813" t="s">
        <v>488</v>
      </c>
      <c r="B2813" t="s">
        <v>240</v>
      </c>
      <c r="C2813" t="s">
        <v>245</v>
      </c>
      <c r="D2813" t="s">
        <v>8397</v>
      </c>
      <c r="E2813" t="s">
        <v>839</v>
      </c>
      <c r="F2813" t="s">
        <v>7436</v>
      </c>
      <c r="G2813" t="s">
        <v>7437</v>
      </c>
      <c r="H2813">
        <v>308200</v>
      </c>
    </row>
    <row r="2814" spans="1:8" x14ac:dyDescent="0.35">
      <c r="A2814" t="s">
        <v>488</v>
      </c>
      <c r="B2814" t="s">
        <v>240</v>
      </c>
      <c r="C2814" t="s">
        <v>245</v>
      </c>
      <c r="D2814" t="s">
        <v>8397</v>
      </c>
      <c r="E2814" t="s">
        <v>839</v>
      </c>
      <c r="F2814" t="s">
        <v>7438</v>
      </c>
      <c r="G2814" t="s">
        <v>7439</v>
      </c>
      <c r="H2814">
        <v>529000</v>
      </c>
    </row>
    <row r="2815" spans="1:8" x14ac:dyDescent="0.35">
      <c r="A2815" t="s">
        <v>488</v>
      </c>
      <c r="B2815" t="s">
        <v>240</v>
      </c>
      <c r="C2815" t="s">
        <v>245</v>
      </c>
      <c r="D2815" t="s">
        <v>8397</v>
      </c>
      <c r="E2815" t="s">
        <v>839</v>
      </c>
      <c r="F2815" t="s">
        <v>7448</v>
      </c>
      <c r="G2815" t="s">
        <v>7449</v>
      </c>
      <c r="H2815">
        <v>35000</v>
      </c>
    </row>
    <row r="2816" spans="1:8" x14ac:dyDescent="0.35">
      <c r="A2816" t="s">
        <v>488</v>
      </c>
      <c r="B2816" t="s">
        <v>240</v>
      </c>
      <c r="C2816" t="s">
        <v>249</v>
      </c>
      <c r="D2816" t="s">
        <v>8398</v>
      </c>
      <c r="E2816" t="s">
        <v>480</v>
      </c>
      <c r="F2816" t="s">
        <v>7435</v>
      </c>
      <c r="G2816" t="s">
        <v>7142</v>
      </c>
      <c r="H2816">
        <v>2900</v>
      </c>
    </row>
    <row r="2817" spans="1:8" x14ac:dyDescent="0.35">
      <c r="A2817" t="s">
        <v>488</v>
      </c>
      <c r="B2817" t="s">
        <v>240</v>
      </c>
      <c r="C2817" t="s">
        <v>249</v>
      </c>
      <c r="D2817" t="s">
        <v>8398</v>
      </c>
      <c r="E2817" t="s">
        <v>480</v>
      </c>
      <c r="F2817" t="s">
        <v>7436</v>
      </c>
      <c r="G2817" t="s">
        <v>7437</v>
      </c>
      <c r="H2817">
        <v>33485</v>
      </c>
    </row>
    <row r="2818" spans="1:8" x14ac:dyDescent="0.35">
      <c r="A2818" t="s">
        <v>488</v>
      </c>
      <c r="B2818" t="s">
        <v>240</v>
      </c>
      <c r="C2818" t="s">
        <v>249</v>
      </c>
      <c r="D2818" t="s">
        <v>8398</v>
      </c>
      <c r="E2818" t="s">
        <v>480</v>
      </c>
      <c r="F2818" t="s">
        <v>7438</v>
      </c>
      <c r="G2818" t="s">
        <v>7439</v>
      </c>
      <c r="H2818">
        <v>80000</v>
      </c>
    </row>
    <row r="2819" spans="1:8" x14ac:dyDescent="0.35">
      <c r="A2819" t="s">
        <v>488</v>
      </c>
      <c r="B2819" t="s">
        <v>240</v>
      </c>
      <c r="C2819" t="s">
        <v>249</v>
      </c>
      <c r="D2819" t="s">
        <v>8398</v>
      </c>
      <c r="E2819" t="s">
        <v>480</v>
      </c>
      <c r="F2819" t="s">
        <v>7448</v>
      </c>
      <c r="G2819" t="s">
        <v>7449</v>
      </c>
      <c r="H2819">
        <v>100000</v>
      </c>
    </row>
    <row r="2820" spans="1:8" x14ac:dyDescent="0.35">
      <c r="A2820" t="s">
        <v>488</v>
      </c>
      <c r="B2820" t="s">
        <v>240</v>
      </c>
      <c r="C2820" t="s">
        <v>253</v>
      </c>
      <c r="D2820" t="s">
        <v>8399</v>
      </c>
      <c r="E2820" t="s">
        <v>510</v>
      </c>
      <c r="F2820" t="s">
        <v>7436</v>
      </c>
      <c r="G2820" t="s">
        <v>7437</v>
      </c>
      <c r="H2820">
        <v>235150</v>
      </c>
    </row>
    <row r="2821" spans="1:8" x14ac:dyDescent="0.35">
      <c r="A2821" t="s">
        <v>488</v>
      </c>
      <c r="B2821" t="s">
        <v>240</v>
      </c>
      <c r="C2821" t="s">
        <v>253</v>
      </c>
      <c r="D2821" t="s">
        <v>8399</v>
      </c>
      <c r="E2821" t="s">
        <v>510</v>
      </c>
      <c r="F2821" t="s">
        <v>7438</v>
      </c>
      <c r="G2821" t="s">
        <v>7439</v>
      </c>
      <c r="H2821">
        <v>190050</v>
      </c>
    </row>
    <row r="2822" spans="1:8" x14ac:dyDescent="0.35">
      <c r="A2822" t="s">
        <v>488</v>
      </c>
      <c r="B2822" t="s">
        <v>240</v>
      </c>
      <c r="C2822" t="s">
        <v>253</v>
      </c>
      <c r="D2822" t="s">
        <v>8399</v>
      </c>
      <c r="E2822" t="s">
        <v>510</v>
      </c>
      <c r="F2822" t="s">
        <v>7448</v>
      </c>
      <c r="G2822" t="s">
        <v>7449</v>
      </c>
      <c r="H2822">
        <v>100000</v>
      </c>
    </row>
    <row r="2823" spans="1:8" x14ac:dyDescent="0.35">
      <c r="A2823" t="s">
        <v>488</v>
      </c>
      <c r="B2823" t="s">
        <v>240</v>
      </c>
      <c r="C2823" t="s">
        <v>257</v>
      </c>
      <c r="D2823" t="s">
        <v>8400</v>
      </c>
      <c r="E2823" t="s">
        <v>840</v>
      </c>
      <c r="F2823" t="s">
        <v>7435</v>
      </c>
      <c r="G2823" t="s">
        <v>7142</v>
      </c>
      <c r="H2823">
        <v>4500</v>
      </c>
    </row>
    <row r="2824" spans="1:8" x14ac:dyDescent="0.35">
      <c r="A2824" t="s">
        <v>488</v>
      </c>
      <c r="B2824" t="s">
        <v>240</v>
      </c>
      <c r="C2824" t="s">
        <v>257</v>
      </c>
      <c r="D2824" t="s">
        <v>8400</v>
      </c>
      <c r="E2824" t="s">
        <v>840</v>
      </c>
      <c r="F2824" t="s">
        <v>7436</v>
      </c>
      <c r="G2824" t="s">
        <v>7437</v>
      </c>
      <c r="H2824">
        <v>42100</v>
      </c>
    </row>
    <row r="2825" spans="1:8" x14ac:dyDescent="0.35">
      <c r="A2825" t="s">
        <v>488</v>
      </c>
      <c r="B2825" t="s">
        <v>240</v>
      </c>
      <c r="C2825" t="s">
        <v>257</v>
      </c>
      <c r="D2825" t="s">
        <v>8400</v>
      </c>
      <c r="E2825" t="s">
        <v>840</v>
      </c>
      <c r="F2825" t="s">
        <v>7438</v>
      </c>
      <c r="G2825" t="s">
        <v>7439</v>
      </c>
      <c r="H2825">
        <v>33430</v>
      </c>
    </row>
    <row r="2826" spans="1:8" x14ac:dyDescent="0.35">
      <c r="A2826" t="s">
        <v>488</v>
      </c>
      <c r="B2826" t="s">
        <v>240</v>
      </c>
      <c r="C2826" t="s">
        <v>257</v>
      </c>
      <c r="D2826" t="s">
        <v>8400</v>
      </c>
      <c r="E2826" t="s">
        <v>840</v>
      </c>
      <c r="F2826" t="s">
        <v>7448</v>
      </c>
      <c r="G2826" t="s">
        <v>7449</v>
      </c>
      <c r="H2826">
        <v>0</v>
      </c>
    </row>
    <row r="2827" spans="1:8" x14ac:dyDescent="0.35">
      <c r="A2827" t="s">
        <v>488</v>
      </c>
      <c r="B2827" t="s">
        <v>240</v>
      </c>
      <c r="C2827" t="s">
        <v>257</v>
      </c>
      <c r="D2827" t="s">
        <v>8400</v>
      </c>
      <c r="E2827" t="s">
        <v>840</v>
      </c>
      <c r="F2827" t="s">
        <v>7442</v>
      </c>
      <c r="G2827" t="s">
        <v>7443</v>
      </c>
      <c r="H2827">
        <v>7000</v>
      </c>
    </row>
    <row r="2828" spans="1:8" x14ac:dyDescent="0.35">
      <c r="A2828" t="s">
        <v>488</v>
      </c>
      <c r="B2828" t="s">
        <v>240</v>
      </c>
      <c r="C2828" t="s">
        <v>257</v>
      </c>
      <c r="D2828" t="s">
        <v>8400</v>
      </c>
      <c r="E2828" t="s">
        <v>840</v>
      </c>
      <c r="F2828" t="s">
        <v>7445</v>
      </c>
      <c r="G2828" t="s">
        <v>7446</v>
      </c>
      <c r="H2828">
        <v>20000</v>
      </c>
    </row>
    <row r="2829" spans="1:8" x14ac:dyDescent="0.35">
      <c r="A2829" t="s">
        <v>488</v>
      </c>
      <c r="B2829" t="s">
        <v>240</v>
      </c>
      <c r="C2829" t="s">
        <v>261</v>
      </c>
      <c r="D2829" t="s">
        <v>8401</v>
      </c>
      <c r="E2829" t="s">
        <v>331</v>
      </c>
      <c r="F2829" t="s">
        <v>7435</v>
      </c>
      <c r="G2829" t="s">
        <v>7142</v>
      </c>
      <c r="H2829">
        <v>41604</v>
      </c>
    </row>
    <row r="2830" spans="1:8" x14ac:dyDescent="0.35">
      <c r="A2830" t="s">
        <v>488</v>
      </c>
      <c r="B2830" t="s">
        <v>240</v>
      </c>
      <c r="C2830" t="s">
        <v>261</v>
      </c>
      <c r="D2830" t="s">
        <v>8401</v>
      </c>
      <c r="E2830" t="s">
        <v>331</v>
      </c>
      <c r="F2830" t="s">
        <v>7436</v>
      </c>
      <c r="G2830" t="s">
        <v>7437</v>
      </c>
      <c r="H2830">
        <v>101248</v>
      </c>
    </row>
    <row r="2831" spans="1:8" x14ac:dyDescent="0.35">
      <c r="A2831" t="s">
        <v>488</v>
      </c>
      <c r="B2831" t="s">
        <v>240</v>
      </c>
      <c r="C2831" t="s">
        <v>261</v>
      </c>
      <c r="D2831" t="s">
        <v>8401</v>
      </c>
      <c r="E2831" t="s">
        <v>331</v>
      </c>
      <c r="F2831" t="s">
        <v>7438</v>
      </c>
      <c r="G2831" t="s">
        <v>7439</v>
      </c>
      <c r="H2831">
        <v>116550</v>
      </c>
    </row>
    <row r="2832" spans="1:8" x14ac:dyDescent="0.35">
      <c r="A2832" t="s">
        <v>488</v>
      </c>
      <c r="B2832" t="s">
        <v>240</v>
      </c>
      <c r="C2832" t="s">
        <v>261</v>
      </c>
      <c r="D2832" t="s">
        <v>8401</v>
      </c>
      <c r="E2832" t="s">
        <v>331</v>
      </c>
      <c r="F2832" t="s">
        <v>7448</v>
      </c>
      <c r="G2832" t="s">
        <v>7449</v>
      </c>
      <c r="H2832">
        <v>30000</v>
      </c>
    </row>
    <row r="2833" spans="1:8" x14ac:dyDescent="0.35">
      <c r="A2833" t="s">
        <v>488</v>
      </c>
      <c r="B2833" t="s">
        <v>240</v>
      </c>
      <c r="C2833" t="s">
        <v>265</v>
      </c>
      <c r="D2833" t="s">
        <v>8402</v>
      </c>
      <c r="E2833" t="s">
        <v>841</v>
      </c>
      <c r="F2833" t="s">
        <v>7435</v>
      </c>
      <c r="G2833" t="s">
        <v>7142</v>
      </c>
      <c r="H2833">
        <v>8400</v>
      </c>
    </row>
    <row r="2834" spans="1:8" x14ac:dyDescent="0.35">
      <c r="A2834" t="s">
        <v>488</v>
      </c>
      <c r="B2834" t="s">
        <v>240</v>
      </c>
      <c r="C2834" t="s">
        <v>265</v>
      </c>
      <c r="D2834" t="s">
        <v>8402</v>
      </c>
      <c r="E2834" t="s">
        <v>841</v>
      </c>
      <c r="F2834" t="s">
        <v>7436</v>
      </c>
      <c r="G2834" t="s">
        <v>7437</v>
      </c>
      <c r="H2834">
        <v>53846</v>
      </c>
    </row>
    <row r="2835" spans="1:8" x14ac:dyDescent="0.35">
      <c r="A2835" t="s">
        <v>488</v>
      </c>
      <c r="B2835" t="s">
        <v>240</v>
      </c>
      <c r="C2835" t="s">
        <v>265</v>
      </c>
      <c r="D2835" t="s">
        <v>8402</v>
      </c>
      <c r="E2835" t="s">
        <v>841</v>
      </c>
      <c r="F2835" t="s">
        <v>7438</v>
      </c>
      <c r="G2835" t="s">
        <v>7439</v>
      </c>
      <c r="H2835">
        <v>46000</v>
      </c>
    </row>
    <row r="2836" spans="1:8" x14ac:dyDescent="0.35">
      <c r="A2836" t="s">
        <v>491</v>
      </c>
      <c r="B2836" t="s">
        <v>240</v>
      </c>
      <c r="C2836" t="s">
        <v>241</v>
      </c>
      <c r="D2836" t="s">
        <v>8403</v>
      </c>
      <c r="E2836" t="s">
        <v>291</v>
      </c>
      <c r="F2836" t="s">
        <v>7435</v>
      </c>
      <c r="G2836" t="s">
        <v>7142</v>
      </c>
      <c r="H2836">
        <v>5808</v>
      </c>
    </row>
    <row r="2837" spans="1:8" x14ac:dyDescent="0.35">
      <c r="A2837" t="s">
        <v>491</v>
      </c>
      <c r="B2837" t="s">
        <v>240</v>
      </c>
      <c r="C2837" t="s">
        <v>241</v>
      </c>
      <c r="D2837" t="s">
        <v>8403</v>
      </c>
      <c r="E2837" t="s">
        <v>291</v>
      </c>
      <c r="F2837" t="s">
        <v>7436</v>
      </c>
      <c r="G2837" t="s">
        <v>7437</v>
      </c>
      <c r="H2837">
        <v>38625</v>
      </c>
    </row>
    <row r="2838" spans="1:8" x14ac:dyDescent="0.35">
      <c r="A2838" t="s">
        <v>491</v>
      </c>
      <c r="B2838" t="s">
        <v>240</v>
      </c>
      <c r="C2838" t="s">
        <v>245</v>
      </c>
      <c r="D2838" t="s">
        <v>8404</v>
      </c>
      <c r="E2838" t="s">
        <v>654</v>
      </c>
      <c r="F2838" t="s">
        <v>7436</v>
      </c>
      <c r="G2838" t="s">
        <v>7437</v>
      </c>
      <c r="H2838">
        <v>17480</v>
      </c>
    </row>
    <row r="2839" spans="1:8" x14ac:dyDescent="0.35">
      <c r="A2839" t="s">
        <v>491</v>
      </c>
      <c r="B2839" t="s">
        <v>240</v>
      </c>
      <c r="C2839" t="s">
        <v>249</v>
      </c>
      <c r="D2839" t="s">
        <v>8405</v>
      </c>
      <c r="E2839" t="s">
        <v>842</v>
      </c>
      <c r="F2839" t="s">
        <v>7435</v>
      </c>
      <c r="G2839" t="s">
        <v>7142</v>
      </c>
      <c r="H2839">
        <v>0</v>
      </c>
    </row>
    <row r="2840" spans="1:8" x14ac:dyDescent="0.35">
      <c r="A2840" t="s">
        <v>491</v>
      </c>
      <c r="B2840" t="s">
        <v>240</v>
      </c>
      <c r="C2840" t="s">
        <v>249</v>
      </c>
      <c r="D2840" t="s">
        <v>8405</v>
      </c>
      <c r="E2840" t="s">
        <v>842</v>
      </c>
      <c r="F2840" t="s">
        <v>7436</v>
      </c>
      <c r="G2840" t="s">
        <v>7437</v>
      </c>
      <c r="H2840">
        <v>12785</v>
      </c>
    </row>
    <row r="2841" spans="1:8" x14ac:dyDescent="0.35">
      <c r="A2841" t="s">
        <v>491</v>
      </c>
      <c r="B2841" t="s">
        <v>240</v>
      </c>
      <c r="C2841" t="s">
        <v>253</v>
      </c>
      <c r="D2841" t="s">
        <v>8406</v>
      </c>
      <c r="E2841" t="s">
        <v>480</v>
      </c>
      <c r="F2841" t="s">
        <v>7436</v>
      </c>
      <c r="G2841" t="s">
        <v>7437</v>
      </c>
      <c r="H2841">
        <v>26205</v>
      </c>
    </row>
    <row r="2842" spans="1:8" x14ac:dyDescent="0.35">
      <c r="A2842" t="s">
        <v>491</v>
      </c>
      <c r="B2842" t="s">
        <v>240</v>
      </c>
      <c r="C2842" t="s">
        <v>257</v>
      </c>
      <c r="D2842" t="s">
        <v>8407</v>
      </c>
      <c r="E2842" t="s">
        <v>843</v>
      </c>
      <c r="F2842" t="s">
        <v>7435</v>
      </c>
      <c r="G2842" t="s">
        <v>7142</v>
      </c>
      <c r="H2842">
        <v>10000</v>
      </c>
    </row>
    <row r="2843" spans="1:8" x14ac:dyDescent="0.35">
      <c r="A2843" t="s">
        <v>491</v>
      </c>
      <c r="B2843" t="s">
        <v>240</v>
      </c>
      <c r="C2843" t="s">
        <v>257</v>
      </c>
      <c r="D2843" t="s">
        <v>8407</v>
      </c>
      <c r="E2843" t="s">
        <v>843</v>
      </c>
      <c r="F2843" t="s">
        <v>7436</v>
      </c>
      <c r="G2843" t="s">
        <v>7437</v>
      </c>
      <c r="H2843">
        <v>25740</v>
      </c>
    </row>
    <row r="2844" spans="1:8" x14ac:dyDescent="0.35">
      <c r="A2844" t="s">
        <v>491</v>
      </c>
      <c r="B2844" t="s">
        <v>240</v>
      </c>
      <c r="C2844" t="s">
        <v>261</v>
      </c>
      <c r="D2844" t="s">
        <v>8408</v>
      </c>
      <c r="E2844" t="s">
        <v>844</v>
      </c>
      <c r="F2844" t="s">
        <v>7435</v>
      </c>
      <c r="G2844" t="s">
        <v>7142</v>
      </c>
      <c r="H2844">
        <v>0</v>
      </c>
    </row>
    <row r="2845" spans="1:8" x14ac:dyDescent="0.35">
      <c r="A2845" t="s">
        <v>491</v>
      </c>
      <c r="B2845" t="s">
        <v>240</v>
      </c>
      <c r="C2845" t="s">
        <v>261</v>
      </c>
      <c r="D2845" t="s">
        <v>8408</v>
      </c>
      <c r="E2845" t="s">
        <v>844</v>
      </c>
      <c r="F2845" t="s">
        <v>7436</v>
      </c>
      <c r="G2845" t="s">
        <v>7437</v>
      </c>
      <c r="H2845">
        <v>23050</v>
      </c>
    </row>
    <row r="2846" spans="1:8" x14ac:dyDescent="0.35">
      <c r="A2846" t="s">
        <v>491</v>
      </c>
      <c r="B2846" t="s">
        <v>240</v>
      </c>
      <c r="C2846" t="s">
        <v>261</v>
      </c>
      <c r="D2846" t="s">
        <v>8408</v>
      </c>
      <c r="E2846" t="s">
        <v>844</v>
      </c>
      <c r="F2846" t="s">
        <v>7438</v>
      </c>
      <c r="G2846" t="s">
        <v>7439</v>
      </c>
      <c r="H2846">
        <v>18000</v>
      </c>
    </row>
    <row r="2847" spans="1:8" x14ac:dyDescent="0.35">
      <c r="A2847" t="s">
        <v>491</v>
      </c>
      <c r="B2847" t="s">
        <v>240</v>
      </c>
      <c r="C2847" t="s">
        <v>265</v>
      </c>
      <c r="D2847" t="s">
        <v>8409</v>
      </c>
      <c r="E2847" t="s">
        <v>665</v>
      </c>
      <c r="F2847" t="s">
        <v>7436</v>
      </c>
      <c r="G2847" t="s">
        <v>7437</v>
      </c>
      <c r="H2847">
        <v>18915</v>
      </c>
    </row>
    <row r="2848" spans="1:8" x14ac:dyDescent="0.35">
      <c r="A2848" t="s">
        <v>491</v>
      </c>
      <c r="B2848" t="s">
        <v>240</v>
      </c>
      <c r="C2848" t="s">
        <v>269</v>
      </c>
      <c r="D2848" t="s">
        <v>8410</v>
      </c>
      <c r="E2848" t="s">
        <v>409</v>
      </c>
      <c r="F2848" t="s">
        <v>7435</v>
      </c>
      <c r="G2848" t="s">
        <v>7142</v>
      </c>
      <c r="H2848">
        <v>15500</v>
      </c>
    </row>
    <row r="2849" spans="1:8" x14ac:dyDescent="0.35">
      <c r="A2849" t="s">
        <v>491</v>
      </c>
      <c r="B2849" t="s">
        <v>240</v>
      </c>
      <c r="C2849" t="s">
        <v>269</v>
      </c>
      <c r="D2849" t="s">
        <v>8410</v>
      </c>
      <c r="E2849" t="s">
        <v>409</v>
      </c>
      <c r="F2849" t="s">
        <v>7436</v>
      </c>
      <c r="G2849" t="s">
        <v>7437</v>
      </c>
      <c r="H2849">
        <v>33455</v>
      </c>
    </row>
    <row r="2850" spans="1:8" x14ac:dyDescent="0.35">
      <c r="A2850" t="s">
        <v>491</v>
      </c>
      <c r="B2850" t="s">
        <v>240</v>
      </c>
      <c r="C2850" t="s">
        <v>269</v>
      </c>
      <c r="D2850" t="s">
        <v>8410</v>
      </c>
      <c r="E2850" t="s">
        <v>409</v>
      </c>
      <c r="F2850" t="s">
        <v>7494</v>
      </c>
      <c r="G2850" t="s">
        <v>7495</v>
      </c>
      <c r="H2850">
        <v>291200</v>
      </c>
    </row>
    <row r="2851" spans="1:8" x14ac:dyDescent="0.35">
      <c r="A2851" t="s">
        <v>491</v>
      </c>
      <c r="B2851" t="s">
        <v>240</v>
      </c>
      <c r="C2851" t="s">
        <v>269</v>
      </c>
      <c r="D2851" t="s">
        <v>8410</v>
      </c>
      <c r="E2851" t="s">
        <v>409</v>
      </c>
      <c r="F2851" t="s">
        <v>7496</v>
      </c>
      <c r="G2851" t="s">
        <v>7497</v>
      </c>
      <c r="H2851">
        <v>150000</v>
      </c>
    </row>
    <row r="2852" spans="1:8" x14ac:dyDescent="0.35">
      <c r="A2852" t="s">
        <v>491</v>
      </c>
      <c r="B2852" t="s">
        <v>240</v>
      </c>
      <c r="C2852" t="s">
        <v>273</v>
      </c>
      <c r="D2852" t="s">
        <v>8411</v>
      </c>
      <c r="E2852" t="s">
        <v>633</v>
      </c>
      <c r="F2852" t="s">
        <v>7435</v>
      </c>
      <c r="G2852" t="s">
        <v>7142</v>
      </c>
      <c r="H2852">
        <v>0</v>
      </c>
    </row>
    <row r="2853" spans="1:8" x14ac:dyDescent="0.35">
      <c r="A2853" t="s">
        <v>491</v>
      </c>
      <c r="B2853" t="s">
        <v>240</v>
      </c>
      <c r="C2853" t="s">
        <v>273</v>
      </c>
      <c r="D2853" t="s">
        <v>8411</v>
      </c>
      <c r="E2853" t="s">
        <v>633</v>
      </c>
      <c r="F2853" t="s">
        <v>7436</v>
      </c>
      <c r="G2853" t="s">
        <v>7437</v>
      </c>
      <c r="H2853">
        <v>0</v>
      </c>
    </row>
    <row r="2854" spans="1:8" x14ac:dyDescent="0.35">
      <c r="A2854" t="s">
        <v>491</v>
      </c>
      <c r="B2854" t="s">
        <v>240</v>
      </c>
      <c r="C2854" t="s">
        <v>273</v>
      </c>
      <c r="D2854" t="s">
        <v>8411</v>
      </c>
      <c r="E2854" t="s">
        <v>633</v>
      </c>
      <c r="F2854" t="s">
        <v>7438</v>
      </c>
      <c r="G2854" t="s">
        <v>7439</v>
      </c>
      <c r="H2854">
        <v>0</v>
      </c>
    </row>
    <row r="2855" spans="1:8" x14ac:dyDescent="0.35">
      <c r="A2855" t="s">
        <v>491</v>
      </c>
      <c r="B2855" t="s">
        <v>240</v>
      </c>
      <c r="C2855" t="s">
        <v>277</v>
      </c>
      <c r="D2855" t="s">
        <v>8412</v>
      </c>
      <c r="E2855" t="s">
        <v>810</v>
      </c>
      <c r="F2855" t="s">
        <v>7435</v>
      </c>
      <c r="G2855" t="s">
        <v>7142</v>
      </c>
      <c r="H2855">
        <v>6200</v>
      </c>
    </row>
    <row r="2856" spans="1:8" x14ac:dyDescent="0.35">
      <c r="A2856" t="s">
        <v>491</v>
      </c>
      <c r="B2856" t="s">
        <v>240</v>
      </c>
      <c r="C2856" t="s">
        <v>277</v>
      </c>
      <c r="D2856" t="s">
        <v>8412</v>
      </c>
      <c r="E2856" t="s">
        <v>810</v>
      </c>
      <c r="F2856" t="s">
        <v>7436</v>
      </c>
      <c r="G2856" t="s">
        <v>7437</v>
      </c>
      <c r="H2856">
        <v>58690</v>
      </c>
    </row>
    <row r="2857" spans="1:8" x14ac:dyDescent="0.35">
      <c r="A2857" t="s">
        <v>491</v>
      </c>
      <c r="B2857" t="s">
        <v>240</v>
      </c>
      <c r="C2857" t="s">
        <v>281</v>
      </c>
      <c r="D2857" t="s">
        <v>8413</v>
      </c>
      <c r="E2857" t="s">
        <v>531</v>
      </c>
      <c r="F2857" t="s">
        <v>7436</v>
      </c>
      <c r="G2857" t="s">
        <v>7437</v>
      </c>
      <c r="H2857">
        <v>28200</v>
      </c>
    </row>
    <row r="2858" spans="1:8" x14ac:dyDescent="0.35">
      <c r="A2858" t="s">
        <v>491</v>
      </c>
      <c r="B2858" t="s">
        <v>240</v>
      </c>
      <c r="C2858" t="s">
        <v>285</v>
      </c>
      <c r="D2858" t="s">
        <v>8414</v>
      </c>
      <c r="E2858" t="s">
        <v>125</v>
      </c>
      <c r="F2858" t="s">
        <v>7435</v>
      </c>
      <c r="G2858" t="s">
        <v>7142</v>
      </c>
      <c r="H2858">
        <v>0</v>
      </c>
    </row>
    <row r="2859" spans="1:8" x14ac:dyDescent="0.35">
      <c r="A2859" t="s">
        <v>491</v>
      </c>
      <c r="B2859" t="s">
        <v>240</v>
      </c>
      <c r="C2859" t="s">
        <v>285</v>
      </c>
      <c r="D2859" t="s">
        <v>8414</v>
      </c>
      <c r="E2859" t="s">
        <v>125</v>
      </c>
      <c r="F2859" t="s">
        <v>7436</v>
      </c>
      <c r="G2859" t="s">
        <v>7437</v>
      </c>
      <c r="H2859">
        <v>67214</v>
      </c>
    </row>
    <row r="2860" spans="1:8" x14ac:dyDescent="0.35">
      <c r="A2860" t="s">
        <v>493</v>
      </c>
      <c r="B2860" t="s">
        <v>240</v>
      </c>
      <c r="C2860" t="s">
        <v>241</v>
      </c>
      <c r="D2860" t="s">
        <v>8415</v>
      </c>
      <c r="E2860" t="s">
        <v>722</v>
      </c>
      <c r="F2860" t="s">
        <v>7435</v>
      </c>
      <c r="G2860" t="s">
        <v>7142</v>
      </c>
      <c r="H2860">
        <v>19250</v>
      </c>
    </row>
    <row r="2861" spans="1:8" x14ac:dyDescent="0.35">
      <c r="A2861" t="s">
        <v>493</v>
      </c>
      <c r="B2861" t="s">
        <v>240</v>
      </c>
      <c r="C2861" t="s">
        <v>241</v>
      </c>
      <c r="D2861" t="s">
        <v>8415</v>
      </c>
      <c r="E2861" t="s">
        <v>722</v>
      </c>
      <c r="F2861" t="s">
        <v>7436</v>
      </c>
      <c r="G2861" t="s">
        <v>7437</v>
      </c>
      <c r="H2861">
        <v>70000</v>
      </c>
    </row>
    <row r="2862" spans="1:8" x14ac:dyDescent="0.35">
      <c r="A2862" t="s">
        <v>493</v>
      </c>
      <c r="B2862" t="s">
        <v>240</v>
      </c>
      <c r="C2862" t="s">
        <v>241</v>
      </c>
      <c r="D2862" t="s">
        <v>8415</v>
      </c>
      <c r="E2862" t="s">
        <v>722</v>
      </c>
      <c r="F2862" t="s">
        <v>7438</v>
      </c>
      <c r="G2862" t="s">
        <v>7439</v>
      </c>
      <c r="H2862">
        <v>453805</v>
      </c>
    </row>
    <row r="2863" spans="1:8" x14ac:dyDescent="0.35">
      <c r="A2863" t="s">
        <v>493</v>
      </c>
      <c r="B2863" t="s">
        <v>240</v>
      </c>
      <c r="C2863" t="s">
        <v>241</v>
      </c>
      <c r="D2863" t="s">
        <v>8415</v>
      </c>
      <c r="E2863" t="s">
        <v>722</v>
      </c>
      <c r="F2863" t="s">
        <v>7448</v>
      </c>
      <c r="G2863" t="s">
        <v>7449</v>
      </c>
      <c r="H2863">
        <v>393418</v>
      </c>
    </row>
    <row r="2864" spans="1:8" x14ac:dyDescent="0.35">
      <c r="A2864" t="s">
        <v>493</v>
      </c>
      <c r="B2864" t="s">
        <v>240</v>
      </c>
      <c r="C2864" t="s">
        <v>245</v>
      </c>
      <c r="D2864" t="s">
        <v>8416</v>
      </c>
      <c r="E2864" t="s">
        <v>845</v>
      </c>
      <c r="F2864" t="s">
        <v>7435</v>
      </c>
      <c r="G2864" t="s">
        <v>7142</v>
      </c>
      <c r="H2864">
        <v>94830</v>
      </c>
    </row>
    <row r="2865" spans="1:8" x14ac:dyDescent="0.35">
      <c r="A2865" t="s">
        <v>493</v>
      </c>
      <c r="B2865" t="s">
        <v>240</v>
      </c>
      <c r="C2865" t="s">
        <v>245</v>
      </c>
      <c r="D2865" t="s">
        <v>8416</v>
      </c>
      <c r="E2865" t="s">
        <v>845</v>
      </c>
      <c r="F2865" t="s">
        <v>7436</v>
      </c>
      <c r="G2865" t="s">
        <v>7437</v>
      </c>
      <c r="H2865">
        <v>351447</v>
      </c>
    </row>
    <row r="2866" spans="1:8" x14ac:dyDescent="0.35">
      <c r="A2866" t="s">
        <v>493</v>
      </c>
      <c r="B2866" t="s">
        <v>240</v>
      </c>
      <c r="C2866" t="s">
        <v>245</v>
      </c>
      <c r="D2866" t="s">
        <v>8416</v>
      </c>
      <c r="E2866" t="s">
        <v>845</v>
      </c>
      <c r="F2866" t="s">
        <v>7442</v>
      </c>
      <c r="G2866" t="s">
        <v>7443</v>
      </c>
      <c r="H2866">
        <v>0</v>
      </c>
    </row>
    <row r="2867" spans="1:8" x14ac:dyDescent="0.35">
      <c r="A2867" t="s">
        <v>493</v>
      </c>
      <c r="B2867" t="s">
        <v>240</v>
      </c>
      <c r="C2867" t="s">
        <v>249</v>
      </c>
      <c r="D2867" t="s">
        <v>8417</v>
      </c>
      <c r="E2867" t="s">
        <v>674</v>
      </c>
      <c r="F2867" t="s">
        <v>7436</v>
      </c>
      <c r="G2867" t="s">
        <v>7437</v>
      </c>
      <c r="H2867">
        <v>24072</v>
      </c>
    </row>
    <row r="2868" spans="1:8" x14ac:dyDescent="0.35">
      <c r="A2868" t="s">
        <v>493</v>
      </c>
      <c r="B2868" t="s">
        <v>240</v>
      </c>
      <c r="C2868" t="s">
        <v>249</v>
      </c>
      <c r="D2868" t="s">
        <v>8417</v>
      </c>
      <c r="E2868" t="s">
        <v>674</v>
      </c>
      <c r="F2868" t="s">
        <v>7438</v>
      </c>
      <c r="G2868" t="s">
        <v>7439</v>
      </c>
      <c r="H2868">
        <v>15000</v>
      </c>
    </row>
    <row r="2869" spans="1:8" x14ac:dyDescent="0.35">
      <c r="A2869" t="s">
        <v>493</v>
      </c>
      <c r="B2869" t="s">
        <v>240</v>
      </c>
      <c r="C2869" t="s">
        <v>253</v>
      </c>
      <c r="D2869" t="s">
        <v>8418</v>
      </c>
      <c r="E2869" t="s">
        <v>846</v>
      </c>
      <c r="F2869" t="s">
        <v>7436</v>
      </c>
      <c r="G2869" t="s">
        <v>7437</v>
      </c>
      <c r="H2869">
        <v>27000</v>
      </c>
    </row>
    <row r="2870" spans="1:8" x14ac:dyDescent="0.35">
      <c r="A2870" t="s">
        <v>493</v>
      </c>
      <c r="B2870" t="s">
        <v>240</v>
      </c>
      <c r="C2870" t="s">
        <v>253</v>
      </c>
      <c r="D2870" t="s">
        <v>8418</v>
      </c>
      <c r="E2870" t="s">
        <v>846</v>
      </c>
      <c r="F2870" t="s">
        <v>7442</v>
      </c>
      <c r="G2870" t="s">
        <v>7443</v>
      </c>
      <c r="H2870">
        <v>6000</v>
      </c>
    </row>
    <row r="2871" spans="1:8" x14ac:dyDescent="0.35">
      <c r="A2871" t="s">
        <v>493</v>
      </c>
      <c r="B2871" t="s">
        <v>240</v>
      </c>
      <c r="C2871" t="s">
        <v>257</v>
      </c>
      <c r="D2871" t="s">
        <v>8419</v>
      </c>
      <c r="E2871" t="s">
        <v>847</v>
      </c>
      <c r="F2871" t="s">
        <v>7436</v>
      </c>
      <c r="G2871" t="s">
        <v>7437</v>
      </c>
      <c r="H2871">
        <v>27964</v>
      </c>
    </row>
    <row r="2872" spans="1:8" x14ac:dyDescent="0.35">
      <c r="A2872" t="s">
        <v>493</v>
      </c>
      <c r="B2872" t="s">
        <v>240</v>
      </c>
      <c r="C2872" t="s">
        <v>257</v>
      </c>
      <c r="D2872" t="s">
        <v>8419</v>
      </c>
      <c r="E2872" t="s">
        <v>847</v>
      </c>
      <c r="F2872" t="s">
        <v>7442</v>
      </c>
      <c r="G2872" t="s">
        <v>7443</v>
      </c>
      <c r="H2872">
        <v>10000</v>
      </c>
    </row>
    <row r="2873" spans="1:8" x14ac:dyDescent="0.35">
      <c r="A2873" t="s">
        <v>493</v>
      </c>
      <c r="B2873" t="s">
        <v>240</v>
      </c>
      <c r="C2873" t="s">
        <v>261</v>
      </c>
      <c r="D2873" t="s">
        <v>8420</v>
      </c>
      <c r="E2873" t="s">
        <v>848</v>
      </c>
      <c r="F2873" t="s">
        <v>7435</v>
      </c>
      <c r="G2873" t="s">
        <v>7142</v>
      </c>
      <c r="H2873">
        <v>0</v>
      </c>
    </row>
    <row r="2874" spans="1:8" x14ac:dyDescent="0.35">
      <c r="A2874" t="s">
        <v>493</v>
      </c>
      <c r="B2874" t="s">
        <v>240</v>
      </c>
      <c r="C2874" t="s">
        <v>261</v>
      </c>
      <c r="D2874" t="s">
        <v>8420</v>
      </c>
      <c r="E2874" t="s">
        <v>848</v>
      </c>
      <c r="F2874" t="s">
        <v>7436</v>
      </c>
      <c r="G2874" t="s">
        <v>7437</v>
      </c>
      <c r="H2874">
        <v>4891</v>
      </c>
    </row>
    <row r="2875" spans="1:8" x14ac:dyDescent="0.35">
      <c r="A2875" t="s">
        <v>493</v>
      </c>
      <c r="B2875" t="s">
        <v>240</v>
      </c>
      <c r="C2875" t="s">
        <v>261</v>
      </c>
      <c r="D2875" t="s">
        <v>8420</v>
      </c>
      <c r="E2875" t="s">
        <v>848</v>
      </c>
      <c r="F2875" t="s">
        <v>7438</v>
      </c>
      <c r="G2875" t="s">
        <v>7439</v>
      </c>
      <c r="H2875">
        <v>3000</v>
      </c>
    </row>
    <row r="2876" spans="1:8" x14ac:dyDescent="0.35">
      <c r="A2876" t="s">
        <v>493</v>
      </c>
      <c r="B2876" t="s">
        <v>240</v>
      </c>
      <c r="C2876" t="s">
        <v>265</v>
      </c>
      <c r="D2876" t="s">
        <v>8421</v>
      </c>
      <c r="E2876" t="s">
        <v>377</v>
      </c>
      <c r="F2876" t="s">
        <v>7435</v>
      </c>
      <c r="G2876" t="s">
        <v>7142</v>
      </c>
      <c r="H2876">
        <v>310000</v>
      </c>
    </row>
    <row r="2877" spans="1:8" x14ac:dyDescent="0.35">
      <c r="A2877" t="s">
        <v>493</v>
      </c>
      <c r="B2877" t="s">
        <v>240</v>
      </c>
      <c r="C2877" t="s">
        <v>265</v>
      </c>
      <c r="D2877" t="s">
        <v>8421</v>
      </c>
      <c r="E2877" t="s">
        <v>377</v>
      </c>
      <c r="F2877" t="s">
        <v>7436</v>
      </c>
      <c r="G2877" t="s">
        <v>7437</v>
      </c>
      <c r="H2877">
        <v>435000</v>
      </c>
    </row>
    <row r="2878" spans="1:8" x14ac:dyDescent="0.35">
      <c r="A2878" t="s">
        <v>493</v>
      </c>
      <c r="B2878" t="s">
        <v>240</v>
      </c>
      <c r="C2878" t="s">
        <v>265</v>
      </c>
      <c r="D2878" t="s">
        <v>8421</v>
      </c>
      <c r="E2878" t="s">
        <v>377</v>
      </c>
      <c r="F2878" t="s">
        <v>7438</v>
      </c>
      <c r="G2878" t="s">
        <v>7439</v>
      </c>
      <c r="H2878">
        <v>2843693</v>
      </c>
    </row>
    <row r="2879" spans="1:8" x14ac:dyDescent="0.35">
      <c r="A2879" t="s">
        <v>493</v>
      </c>
      <c r="B2879" t="s">
        <v>240</v>
      </c>
      <c r="C2879" t="s">
        <v>265</v>
      </c>
      <c r="D2879" t="s">
        <v>8421</v>
      </c>
      <c r="E2879" t="s">
        <v>377</v>
      </c>
      <c r="F2879" t="s">
        <v>7448</v>
      </c>
      <c r="G2879" t="s">
        <v>7449</v>
      </c>
      <c r="H2879">
        <v>850000</v>
      </c>
    </row>
    <row r="2880" spans="1:8" x14ac:dyDescent="0.35">
      <c r="A2880" t="s">
        <v>493</v>
      </c>
      <c r="B2880" t="s">
        <v>240</v>
      </c>
      <c r="C2880" t="s">
        <v>265</v>
      </c>
      <c r="D2880" t="s">
        <v>8421</v>
      </c>
      <c r="E2880" t="s">
        <v>377</v>
      </c>
      <c r="F2880" t="s">
        <v>7442</v>
      </c>
      <c r="G2880" t="s">
        <v>7443</v>
      </c>
      <c r="H2880">
        <v>450000</v>
      </c>
    </row>
    <row r="2881" spans="1:8" x14ac:dyDescent="0.35">
      <c r="A2881" t="s">
        <v>493</v>
      </c>
      <c r="B2881" t="s">
        <v>240</v>
      </c>
      <c r="C2881" t="s">
        <v>269</v>
      </c>
      <c r="D2881" t="s">
        <v>8422</v>
      </c>
      <c r="E2881" t="s">
        <v>516</v>
      </c>
      <c r="F2881" t="s">
        <v>7435</v>
      </c>
      <c r="G2881" t="s">
        <v>7142</v>
      </c>
      <c r="H2881">
        <v>0</v>
      </c>
    </row>
    <row r="2882" spans="1:8" x14ac:dyDescent="0.35">
      <c r="A2882" t="s">
        <v>493</v>
      </c>
      <c r="B2882" t="s">
        <v>240</v>
      </c>
      <c r="C2882" t="s">
        <v>269</v>
      </c>
      <c r="D2882" t="s">
        <v>8422</v>
      </c>
      <c r="E2882" t="s">
        <v>516</v>
      </c>
      <c r="F2882" t="s">
        <v>7436</v>
      </c>
      <c r="G2882" t="s">
        <v>7437</v>
      </c>
      <c r="H2882">
        <v>13700</v>
      </c>
    </row>
    <row r="2883" spans="1:8" x14ac:dyDescent="0.35">
      <c r="A2883" t="s">
        <v>493</v>
      </c>
      <c r="B2883" t="s">
        <v>240</v>
      </c>
      <c r="C2883" t="s">
        <v>273</v>
      </c>
      <c r="D2883" t="s">
        <v>8423</v>
      </c>
      <c r="E2883" t="s">
        <v>826</v>
      </c>
      <c r="F2883" t="s">
        <v>7436</v>
      </c>
      <c r="G2883" t="s">
        <v>7437</v>
      </c>
      <c r="H2883">
        <v>25500</v>
      </c>
    </row>
    <row r="2884" spans="1:8" x14ac:dyDescent="0.35">
      <c r="A2884" t="s">
        <v>493</v>
      </c>
      <c r="B2884" t="s">
        <v>240</v>
      </c>
      <c r="C2884" t="s">
        <v>273</v>
      </c>
      <c r="D2884" t="s">
        <v>8423</v>
      </c>
      <c r="E2884" t="s">
        <v>826</v>
      </c>
      <c r="F2884" t="s">
        <v>7438</v>
      </c>
      <c r="G2884" t="s">
        <v>7439</v>
      </c>
      <c r="H2884">
        <v>27500</v>
      </c>
    </row>
    <row r="2885" spans="1:8" x14ac:dyDescent="0.35">
      <c r="A2885" t="s">
        <v>493</v>
      </c>
      <c r="B2885" t="s">
        <v>240</v>
      </c>
      <c r="C2885" t="s">
        <v>273</v>
      </c>
      <c r="D2885" t="s">
        <v>8423</v>
      </c>
      <c r="E2885" t="s">
        <v>826</v>
      </c>
      <c r="F2885" t="s">
        <v>7448</v>
      </c>
      <c r="G2885" t="s">
        <v>7449</v>
      </c>
      <c r="H2885">
        <v>6000</v>
      </c>
    </row>
    <row r="2886" spans="1:8" x14ac:dyDescent="0.35">
      <c r="A2886" t="s">
        <v>493</v>
      </c>
      <c r="B2886" t="s">
        <v>240</v>
      </c>
      <c r="C2886" t="s">
        <v>277</v>
      </c>
      <c r="D2886" t="s">
        <v>8424</v>
      </c>
      <c r="E2886" t="s">
        <v>849</v>
      </c>
      <c r="F2886" t="s">
        <v>7436</v>
      </c>
      <c r="G2886" t="s">
        <v>7437</v>
      </c>
      <c r="H2886">
        <v>28770</v>
      </c>
    </row>
    <row r="2887" spans="1:8" x14ac:dyDescent="0.35">
      <c r="A2887" t="s">
        <v>493</v>
      </c>
      <c r="B2887" t="s">
        <v>240</v>
      </c>
      <c r="C2887" t="s">
        <v>277</v>
      </c>
      <c r="D2887" t="s">
        <v>8424</v>
      </c>
      <c r="E2887" t="s">
        <v>849</v>
      </c>
      <c r="F2887" t="s">
        <v>7494</v>
      </c>
      <c r="G2887" t="s">
        <v>7495</v>
      </c>
      <c r="H2887">
        <v>80000</v>
      </c>
    </row>
    <row r="2888" spans="1:8" x14ac:dyDescent="0.35">
      <c r="A2888" t="s">
        <v>493</v>
      </c>
      <c r="B2888" t="s">
        <v>240</v>
      </c>
      <c r="C2888" t="s">
        <v>277</v>
      </c>
      <c r="D2888" t="s">
        <v>8424</v>
      </c>
      <c r="E2888" t="s">
        <v>849</v>
      </c>
      <c r="F2888" t="s">
        <v>7496</v>
      </c>
      <c r="G2888" t="s">
        <v>7497</v>
      </c>
      <c r="H2888">
        <v>190000</v>
      </c>
    </row>
    <row r="2889" spans="1:8" x14ac:dyDescent="0.35">
      <c r="A2889" t="s">
        <v>495</v>
      </c>
      <c r="B2889" t="s">
        <v>240</v>
      </c>
      <c r="C2889" t="s">
        <v>241</v>
      </c>
      <c r="D2889" t="s">
        <v>8425</v>
      </c>
      <c r="E2889" t="s">
        <v>622</v>
      </c>
      <c r="F2889" t="s">
        <v>7436</v>
      </c>
      <c r="G2889" t="s">
        <v>7437</v>
      </c>
      <c r="H2889">
        <v>36300</v>
      </c>
    </row>
    <row r="2890" spans="1:8" x14ac:dyDescent="0.35">
      <c r="A2890" t="s">
        <v>495</v>
      </c>
      <c r="B2890" t="s">
        <v>240</v>
      </c>
      <c r="C2890" t="s">
        <v>245</v>
      </c>
      <c r="D2890" t="s">
        <v>8426</v>
      </c>
      <c r="E2890" t="s">
        <v>555</v>
      </c>
      <c r="F2890" t="s">
        <v>7435</v>
      </c>
      <c r="G2890" t="s">
        <v>7142</v>
      </c>
      <c r="H2890">
        <v>3000</v>
      </c>
    </row>
    <row r="2891" spans="1:8" x14ac:dyDescent="0.35">
      <c r="A2891" t="s">
        <v>495</v>
      </c>
      <c r="B2891" t="s">
        <v>240</v>
      </c>
      <c r="C2891" t="s">
        <v>245</v>
      </c>
      <c r="D2891" t="s">
        <v>8426</v>
      </c>
      <c r="E2891" t="s">
        <v>555</v>
      </c>
      <c r="F2891" t="s">
        <v>7436</v>
      </c>
      <c r="G2891" t="s">
        <v>7437</v>
      </c>
      <c r="H2891">
        <v>54900</v>
      </c>
    </row>
    <row r="2892" spans="1:8" x14ac:dyDescent="0.35">
      <c r="A2892" t="s">
        <v>495</v>
      </c>
      <c r="B2892" t="s">
        <v>240</v>
      </c>
      <c r="C2892" t="s">
        <v>245</v>
      </c>
      <c r="D2892" t="s">
        <v>8426</v>
      </c>
      <c r="E2892" t="s">
        <v>555</v>
      </c>
      <c r="F2892" t="s">
        <v>7438</v>
      </c>
      <c r="G2892" t="s">
        <v>7439</v>
      </c>
      <c r="H2892">
        <v>46000</v>
      </c>
    </row>
    <row r="2893" spans="1:8" x14ac:dyDescent="0.35">
      <c r="A2893" t="s">
        <v>495</v>
      </c>
      <c r="B2893" t="s">
        <v>240</v>
      </c>
      <c r="C2893" t="s">
        <v>249</v>
      </c>
      <c r="D2893" t="s">
        <v>8427</v>
      </c>
      <c r="E2893" t="s">
        <v>850</v>
      </c>
      <c r="F2893" t="s">
        <v>7435</v>
      </c>
      <c r="G2893" t="s">
        <v>7142</v>
      </c>
      <c r="H2893">
        <v>3000</v>
      </c>
    </row>
    <row r="2894" spans="1:8" x14ac:dyDescent="0.35">
      <c r="A2894" t="s">
        <v>495</v>
      </c>
      <c r="B2894" t="s">
        <v>240</v>
      </c>
      <c r="C2894" t="s">
        <v>249</v>
      </c>
      <c r="D2894" t="s">
        <v>8427</v>
      </c>
      <c r="E2894" t="s">
        <v>850</v>
      </c>
      <c r="F2894" t="s">
        <v>7436</v>
      </c>
      <c r="G2894" t="s">
        <v>7437</v>
      </c>
      <c r="H2894">
        <v>48780</v>
      </c>
    </row>
    <row r="2895" spans="1:8" x14ac:dyDescent="0.35">
      <c r="A2895" t="s">
        <v>495</v>
      </c>
      <c r="B2895" t="s">
        <v>240</v>
      </c>
      <c r="C2895" t="s">
        <v>249</v>
      </c>
      <c r="D2895" t="s">
        <v>8427</v>
      </c>
      <c r="E2895" t="s">
        <v>850</v>
      </c>
      <c r="F2895" t="s">
        <v>7438</v>
      </c>
      <c r="G2895" t="s">
        <v>7439</v>
      </c>
      <c r="H2895">
        <v>36500</v>
      </c>
    </row>
    <row r="2896" spans="1:8" x14ac:dyDescent="0.35">
      <c r="A2896" t="s">
        <v>495</v>
      </c>
      <c r="B2896" t="s">
        <v>240</v>
      </c>
      <c r="C2896" t="s">
        <v>249</v>
      </c>
      <c r="D2896" t="s">
        <v>8427</v>
      </c>
      <c r="E2896" t="s">
        <v>850</v>
      </c>
      <c r="F2896" t="s">
        <v>7448</v>
      </c>
      <c r="G2896" t="s">
        <v>7449</v>
      </c>
      <c r="H2896">
        <v>65000</v>
      </c>
    </row>
    <row r="2897" spans="1:8" x14ac:dyDescent="0.35">
      <c r="A2897" t="s">
        <v>495</v>
      </c>
      <c r="B2897" t="s">
        <v>240</v>
      </c>
      <c r="C2897" t="s">
        <v>253</v>
      </c>
      <c r="D2897" t="s">
        <v>8428</v>
      </c>
      <c r="E2897" t="s">
        <v>638</v>
      </c>
      <c r="F2897" t="s">
        <v>7436</v>
      </c>
      <c r="G2897" t="s">
        <v>7437</v>
      </c>
      <c r="H2897">
        <v>30750</v>
      </c>
    </row>
    <row r="2898" spans="1:8" x14ac:dyDescent="0.35">
      <c r="A2898" t="s">
        <v>495</v>
      </c>
      <c r="B2898" t="s">
        <v>240</v>
      </c>
      <c r="C2898" t="s">
        <v>257</v>
      </c>
      <c r="D2898" t="s">
        <v>8429</v>
      </c>
      <c r="E2898" t="s">
        <v>300</v>
      </c>
      <c r="F2898" t="s">
        <v>7435</v>
      </c>
      <c r="G2898" t="s">
        <v>7142</v>
      </c>
      <c r="H2898">
        <v>800</v>
      </c>
    </row>
    <row r="2899" spans="1:8" x14ac:dyDescent="0.35">
      <c r="A2899" t="s">
        <v>495</v>
      </c>
      <c r="B2899" t="s">
        <v>240</v>
      </c>
      <c r="C2899" t="s">
        <v>257</v>
      </c>
      <c r="D2899" t="s">
        <v>8429</v>
      </c>
      <c r="E2899" t="s">
        <v>300</v>
      </c>
      <c r="F2899" t="s">
        <v>7436</v>
      </c>
      <c r="G2899" t="s">
        <v>7437</v>
      </c>
      <c r="H2899">
        <v>119600</v>
      </c>
    </row>
    <row r="2900" spans="1:8" x14ac:dyDescent="0.35">
      <c r="A2900" t="s">
        <v>495</v>
      </c>
      <c r="B2900" t="s">
        <v>240</v>
      </c>
      <c r="C2900" t="s">
        <v>257</v>
      </c>
      <c r="D2900" t="s">
        <v>8429</v>
      </c>
      <c r="E2900" t="s">
        <v>300</v>
      </c>
      <c r="F2900" t="s">
        <v>7438</v>
      </c>
      <c r="G2900" t="s">
        <v>7439</v>
      </c>
      <c r="H2900">
        <v>48000</v>
      </c>
    </row>
    <row r="2901" spans="1:8" x14ac:dyDescent="0.35">
      <c r="A2901" t="s">
        <v>495</v>
      </c>
      <c r="B2901" t="s">
        <v>240</v>
      </c>
      <c r="C2901" t="s">
        <v>257</v>
      </c>
      <c r="D2901" t="s">
        <v>8429</v>
      </c>
      <c r="E2901" t="s">
        <v>300</v>
      </c>
      <c r="F2901" t="s">
        <v>7448</v>
      </c>
      <c r="G2901" t="s">
        <v>7449</v>
      </c>
      <c r="H2901">
        <v>51000</v>
      </c>
    </row>
    <row r="2902" spans="1:8" x14ac:dyDescent="0.35">
      <c r="A2902" t="s">
        <v>495</v>
      </c>
      <c r="B2902" t="s">
        <v>240</v>
      </c>
      <c r="C2902" t="s">
        <v>261</v>
      </c>
      <c r="D2902" t="s">
        <v>8430</v>
      </c>
      <c r="E2902" t="s">
        <v>254</v>
      </c>
      <c r="F2902" t="s">
        <v>7435</v>
      </c>
      <c r="G2902" t="s">
        <v>7142</v>
      </c>
      <c r="H2902">
        <v>0</v>
      </c>
    </row>
    <row r="2903" spans="1:8" x14ac:dyDescent="0.35">
      <c r="A2903" t="s">
        <v>495</v>
      </c>
      <c r="B2903" t="s">
        <v>240</v>
      </c>
      <c r="C2903" t="s">
        <v>261</v>
      </c>
      <c r="D2903" t="s">
        <v>8430</v>
      </c>
      <c r="E2903" t="s">
        <v>254</v>
      </c>
      <c r="F2903" t="s">
        <v>7436</v>
      </c>
      <c r="G2903" t="s">
        <v>7437</v>
      </c>
      <c r="H2903">
        <v>30250</v>
      </c>
    </row>
    <row r="2904" spans="1:8" x14ac:dyDescent="0.35">
      <c r="A2904" t="s">
        <v>495</v>
      </c>
      <c r="B2904" t="s">
        <v>240</v>
      </c>
      <c r="C2904" t="s">
        <v>261</v>
      </c>
      <c r="D2904" t="s">
        <v>8430</v>
      </c>
      <c r="E2904" t="s">
        <v>254</v>
      </c>
      <c r="F2904" t="s">
        <v>7438</v>
      </c>
      <c r="G2904" t="s">
        <v>7439</v>
      </c>
      <c r="H2904">
        <v>15000</v>
      </c>
    </row>
    <row r="2905" spans="1:8" x14ac:dyDescent="0.35">
      <c r="A2905" t="s">
        <v>495</v>
      </c>
      <c r="B2905" t="s">
        <v>240</v>
      </c>
      <c r="C2905" t="s">
        <v>261</v>
      </c>
      <c r="D2905" t="s">
        <v>8430</v>
      </c>
      <c r="E2905" t="s">
        <v>254</v>
      </c>
      <c r="F2905" t="s">
        <v>7448</v>
      </c>
      <c r="G2905" t="s">
        <v>7449</v>
      </c>
      <c r="H2905">
        <v>10000</v>
      </c>
    </row>
    <row r="2906" spans="1:8" x14ac:dyDescent="0.35">
      <c r="A2906" t="s">
        <v>495</v>
      </c>
      <c r="B2906" t="s">
        <v>240</v>
      </c>
      <c r="C2906" t="s">
        <v>265</v>
      </c>
      <c r="D2906" t="s">
        <v>8431</v>
      </c>
      <c r="E2906" t="s">
        <v>311</v>
      </c>
      <c r="F2906" t="s">
        <v>7435</v>
      </c>
      <c r="G2906" t="s">
        <v>7142</v>
      </c>
      <c r="H2906">
        <v>300</v>
      </c>
    </row>
    <row r="2907" spans="1:8" x14ac:dyDescent="0.35">
      <c r="A2907" t="s">
        <v>495</v>
      </c>
      <c r="B2907" t="s">
        <v>240</v>
      </c>
      <c r="C2907" t="s">
        <v>265</v>
      </c>
      <c r="D2907" t="s">
        <v>8431</v>
      </c>
      <c r="E2907" t="s">
        <v>311</v>
      </c>
      <c r="F2907" t="s">
        <v>7436</v>
      </c>
      <c r="G2907" t="s">
        <v>7437</v>
      </c>
      <c r="H2907">
        <v>40040</v>
      </c>
    </row>
    <row r="2908" spans="1:8" x14ac:dyDescent="0.35">
      <c r="A2908" t="s">
        <v>495</v>
      </c>
      <c r="B2908" t="s">
        <v>240</v>
      </c>
      <c r="C2908" t="s">
        <v>265</v>
      </c>
      <c r="D2908" t="s">
        <v>8431</v>
      </c>
      <c r="E2908" t="s">
        <v>311</v>
      </c>
      <c r="F2908" t="s">
        <v>7438</v>
      </c>
      <c r="G2908" t="s">
        <v>7439</v>
      </c>
      <c r="H2908">
        <v>14000</v>
      </c>
    </row>
    <row r="2909" spans="1:8" x14ac:dyDescent="0.35">
      <c r="A2909" t="s">
        <v>495</v>
      </c>
      <c r="B2909" t="s">
        <v>240</v>
      </c>
      <c r="C2909" t="s">
        <v>265</v>
      </c>
      <c r="D2909" t="s">
        <v>8431</v>
      </c>
      <c r="E2909" t="s">
        <v>311</v>
      </c>
      <c r="F2909" t="s">
        <v>7448</v>
      </c>
      <c r="G2909" t="s">
        <v>7449</v>
      </c>
      <c r="H2909">
        <v>30000</v>
      </c>
    </row>
    <row r="2910" spans="1:8" x14ac:dyDescent="0.35">
      <c r="A2910" t="s">
        <v>495</v>
      </c>
      <c r="B2910" t="s">
        <v>240</v>
      </c>
      <c r="C2910" t="s">
        <v>269</v>
      </c>
      <c r="D2910" t="s">
        <v>8432</v>
      </c>
      <c r="E2910" t="s">
        <v>262</v>
      </c>
      <c r="F2910" t="s">
        <v>7435</v>
      </c>
      <c r="G2910" t="s">
        <v>7142</v>
      </c>
      <c r="H2910">
        <v>0</v>
      </c>
    </row>
    <row r="2911" spans="1:8" x14ac:dyDescent="0.35">
      <c r="A2911" t="s">
        <v>495</v>
      </c>
      <c r="B2911" t="s">
        <v>240</v>
      </c>
      <c r="C2911" t="s">
        <v>269</v>
      </c>
      <c r="D2911" t="s">
        <v>8432</v>
      </c>
      <c r="E2911" t="s">
        <v>262</v>
      </c>
      <c r="F2911" t="s">
        <v>7436</v>
      </c>
      <c r="G2911" t="s">
        <v>7437</v>
      </c>
      <c r="H2911">
        <v>117470</v>
      </c>
    </row>
    <row r="2912" spans="1:8" x14ac:dyDescent="0.35">
      <c r="A2912" t="s">
        <v>495</v>
      </c>
      <c r="B2912" t="s">
        <v>240</v>
      </c>
      <c r="C2912" t="s">
        <v>269</v>
      </c>
      <c r="D2912" t="s">
        <v>8432</v>
      </c>
      <c r="E2912" t="s">
        <v>262</v>
      </c>
      <c r="F2912" t="s">
        <v>7438</v>
      </c>
      <c r="G2912" t="s">
        <v>7439</v>
      </c>
      <c r="H2912">
        <v>66000</v>
      </c>
    </row>
    <row r="2913" spans="1:8" x14ac:dyDescent="0.35">
      <c r="A2913" t="s">
        <v>495</v>
      </c>
      <c r="B2913" t="s">
        <v>240</v>
      </c>
      <c r="C2913" t="s">
        <v>269</v>
      </c>
      <c r="D2913" t="s">
        <v>8432</v>
      </c>
      <c r="E2913" t="s">
        <v>262</v>
      </c>
      <c r="F2913" t="s">
        <v>7448</v>
      </c>
      <c r="G2913" t="s">
        <v>7449</v>
      </c>
      <c r="H2913">
        <v>23000</v>
      </c>
    </row>
    <row r="2914" spans="1:8" x14ac:dyDescent="0.35">
      <c r="A2914" t="s">
        <v>495</v>
      </c>
      <c r="B2914" t="s">
        <v>240</v>
      </c>
      <c r="C2914" t="s">
        <v>273</v>
      </c>
      <c r="D2914" t="s">
        <v>8433</v>
      </c>
      <c r="E2914" t="s">
        <v>851</v>
      </c>
      <c r="F2914" t="s">
        <v>7435</v>
      </c>
      <c r="G2914" t="s">
        <v>7142</v>
      </c>
      <c r="H2914">
        <v>3000</v>
      </c>
    </row>
    <row r="2915" spans="1:8" x14ac:dyDescent="0.35">
      <c r="A2915" t="s">
        <v>495</v>
      </c>
      <c r="B2915" t="s">
        <v>240</v>
      </c>
      <c r="C2915" t="s">
        <v>273</v>
      </c>
      <c r="D2915" t="s">
        <v>8433</v>
      </c>
      <c r="E2915" t="s">
        <v>851</v>
      </c>
      <c r="F2915" t="s">
        <v>7436</v>
      </c>
      <c r="G2915" t="s">
        <v>7437</v>
      </c>
      <c r="H2915">
        <v>49700</v>
      </c>
    </row>
    <row r="2916" spans="1:8" x14ac:dyDescent="0.35">
      <c r="A2916" t="s">
        <v>495</v>
      </c>
      <c r="B2916" t="s">
        <v>240</v>
      </c>
      <c r="C2916" t="s">
        <v>273</v>
      </c>
      <c r="D2916" t="s">
        <v>8433</v>
      </c>
      <c r="E2916" t="s">
        <v>851</v>
      </c>
      <c r="F2916" t="s">
        <v>7438</v>
      </c>
      <c r="G2916" t="s">
        <v>7439</v>
      </c>
      <c r="H2916">
        <v>27000</v>
      </c>
    </row>
    <row r="2917" spans="1:8" x14ac:dyDescent="0.35">
      <c r="A2917" t="s">
        <v>495</v>
      </c>
      <c r="B2917" t="s">
        <v>240</v>
      </c>
      <c r="C2917" t="s">
        <v>273</v>
      </c>
      <c r="D2917" t="s">
        <v>8433</v>
      </c>
      <c r="E2917" t="s">
        <v>851</v>
      </c>
      <c r="F2917" t="s">
        <v>7448</v>
      </c>
      <c r="G2917" t="s">
        <v>7449</v>
      </c>
      <c r="H2917">
        <v>40000</v>
      </c>
    </row>
    <row r="2918" spans="1:8" x14ac:dyDescent="0.35">
      <c r="A2918" t="s">
        <v>495</v>
      </c>
      <c r="B2918" t="s">
        <v>240</v>
      </c>
      <c r="C2918" t="s">
        <v>277</v>
      </c>
      <c r="D2918" t="s">
        <v>8434</v>
      </c>
      <c r="E2918" t="s">
        <v>643</v>
      </c>
      <c r="F2918" t="s">
        <v>7435</v>
      </c>
      <c r="G2918" t="s">
        <v>7142</v>
      </c>
      <c r="H2918">
        <v>6000</v>
      </c>
    </row>
    <row r="2919" spans="1:8" x14ac:dyDescent="0.35">
      <c r="A2919" t="s">
        <v>495</v>
      </c>
      <c r="B2919" t="s">
        <v>240</v>
      </c>
      <c r="C2919" t="s">
        <v>277</v>
      </c>
      <c r="D2919" t="s">
        <v>8434</v>
      </c>
      <c r="E2919" t="s">
        <v>643</v>
      </c>
      <c r="F2919" t="s">
        <v>7436</v>
      </c>
      <c r="G2919" t="s">
        <v>7437</v>
      </c>
      <c r="H2919">
        <v>148790</v>
      </c>
    </row>
    <row r="2920" spans="1:8" x14ac:dyDescent="0.35">
      <c r="A2920" t="s">
        <v>495</v>
      </c>
      <c r="B2920" t="s">
        <v>240</v>
      </c>
      <c r="C2920" t="s">
        <v>277</v>
      </c>
      <c r="D2920" t="s">
        <v>8434</v>
      </c>
      <c r="E2920" t="s">
        <v>643</v>
      </c>
      <c r="F2920" t="s">
        <v>7438</v>
      </c>
      <c r="G2920" t="s">
        <v>7439</v>
      </c>
      <c r="H2920">
        <v>116000</v>
      </c>
    </row>
    <row r="2921" spans="1:8" x14ac:dyDescent="0.35">
      <c r="A2921" t="s">
        <v>495</v>
      </c>
      <c r="B2921" t="s">
        <v>240</v>
      </c>
      <c r="C2921" t="s">
        <v>277</v>
      </c>
      <c r="D2921" t="s">
        <v>8434</v>
      </c>
      <c r="E2921" t="s">
        <v>643</v>
      </c>
      <c r="F2921" t="s">
        <v>7448</v>
      </c>
      <c r="G2921" t="s">
        <v>7449</v>
      </c>
      <c r="H2921">
        <v>200000</v>
      </c>
    </row>
    <row r="2922" spans="1:8" x14ac:dyDescent="0.35">
      <c r="A2922" t="s">
        <v>495</v>
      </c>
      <c r="B2922" t="s">
        <v>240</v>
      </c>
      <c r="C2922" t="s">
        <v>281</v>
      </c>
      <c r="D2922" t="s">
        <v>8435</v>
      </c>
      <c r="E2922" t="s">
        <v>524</v>
      </c>
      <c r="F2922" t="s">
        <v>7435</v>
      </c>
      <c r="G2922" t="s">
        <v>7142</v>
      </c>
      <c r="H2922">
        <v>409</v>
      </c>
    </row>
    <row r="2923" spans="1:8" x14ac:dyDescent="0.35">
      <c r="A2923" t="s">
        <v>495</v>
      </c>
      <c r="B2923" t="s">
        <v>240</v>
      </c>
      <c r="C2923" t="s">
        <v>281</v>
      </c>
      <c r="D2923" t="s">
        <v>8435</v>
      </c>
      <c r="E2923" t="s">
        <v>524</v>
      </c>
      <c r="F2923" t="s">
        <v>7436</v>
      </c>
      <c r="G2923" t="s">
        <v>7437</v>
      </c>
      <c r="H2923">
        <v>34291</v>
      </c>
    </row>
    <row r="2924" spans="1:8" x14ac:dyDescent="0.35">
      <c r="A2924" t="s">
        <v>495</v>
      </c>
      <c r="B2924" t="s">
        <v>240</v>
      </c>
      <c r="C2924" t="s">
        <v>281</v>
      </c>
      <c r="D2924" t="s">
        <v>8435</v>
      </c>
      <c r="E2924" t="s">
        <v>524</v>
      </c>
      <c r="F2924" t="s">
        <v>7438</v>
      </c>
      <c r="G2924" t="s">
        <v>7439</v>
      </c>
      <c r="H2924">
        <v>42000</v>
      </c>
    </row>
    <row r="2925" spans="1:8" x14ac:dyDescent="0.35">
      <c r="A2925" t="s">
        <v>495</v>
      </c>
      <c r="B2925" t="s">
        <v>240</v>
      </c>
      <c r="C2925" t="s">
        <v>281</v>
      </c>
      <c r="D2925" t="s">
        <v>8435</v>
      </c>
      <c r="E2925" t="s">
        <v>524</v>
      </c>
      <c r="F2925" t="s">
        <v>7448</v>
      </c>
      <c r="G2925" t="s">
        <v>7449</v>
      </c>
      <c r="H2925">
        <v>1500</v>
      </c>
    </row>
    <row r="2926" spans="1:8" x14ac:dyDescent="0.35">
      <c r="A2926" t="s">
        <v>495</v>
      </c>
      <c r="B2926" t="s">
        <v>240</v>
      </c>
      <c r="C2926" t="s">
        <v>285</v>
      </c>
      <c r="D2926" t="s">
        <v>8436</v>
      </c>
      <c r="E2926" t="s">
        <v>624</v>
      </c>
      <c r="F2926" t="s">
        <v>7435</v>
      </c>
      <c r="G2926" t="s">
        <v>7142</v>
      </c>
      <c r="H2926">
        <v>0</v>
      </c>
    </row>
    <row r="2927" spans="1:8" x14ac:dyDescent="0.35">
      <c r="A2927" t="s">
        <v>495</v>
      </c>
      <c r="B2927" t="s">
        <v>240</v>
      </c>
      <c r="C2927" t="s">
        <v>285</v>
      </c>
      <c r="D2927" t="s">
        <v>8436</v>
      </c>
      <c r="E2927" t="s">
        <v>624</v>
      </c>
      <c r="F2927" t="s">
        <v>7436</v>
      </c>
      <c r="G2927" t="s">
        <v>7437</v>
      </c>
      <c r="H2927">
        <v>28655</v>
      </c>
    </row>
    <row r="2928" spans="1:8" x14ac:dyDescent="0.35">
      <c r="A2928" t="s">
        <v>495</v>
      </c>
      <c r="B2928" t="s">
        <v>240</v>
      </c>
      <c r="C2928" t="s">
        <v>323</v>
      </c>
      <c r="D2928" t="s">
        <v>8437</v>
      </c>
      <c r="E2928" t="s">
        <v>125</v>
      </c>
      <c r="F2928" t="s">
        <v>7435</v>
      </c>
      <c r="G2928" t="s">
        <v>7142</v>
      </c>
      <c r="H2928">
        <v>10000</v>
      </c>
    </row>
    <row r="2929" spans="1:8" x14ac:dyDescent="0.35">
      <c r="A2929" t="s">
        <v>495</v>
      </c>
      <c r="B2929" t="s">
        <v>240</v>
      </c>
      <c r="C2929" t="s">
        <v>323</v>
      </c>
      <c r="D2929" t="s">
        <v>8437</v>
      </c>
      <c r="E2929" t="s">
        <v>125</v>
      </c>
      <c r="F2929" t="s">
        <v>7436</v>
      </c>
      <c r="G2929" t="s">
        <v>7437</v>
      </c>
      <c r="H2929">
        <v>77100</v>
      </c>
    </row>
    <row r="2930" spans="1:8" x14ac:dyDescent="0.35">
      <c r="A2930" t="s">
        <v>495</v>
      </c>
      <c r="B2930" t="s">
        <v>240</v>
      </c>
      <c r="C2930" t="s">
        <v>323</v>
      </c>
      <c r="D2930" t="s">
        <v>8437</v>
      </c>
      <c r="E2930" t="s">
        <v>125</v>
      </c>
      <c r="F2930" t="s">
        <v>7438</v>
      </c>
      <c r="G2930" t="s">
        <v>7439</v>
      </c>
      <c r="H2930">
        <v>237000</v>
      </c>
    </row>
    <row r="2931" spans="1:8" x14ac:dyDescent="0.35">
      <c r="A2931" t="s">
        <v>495</v>
      </c>
      <c r="B2931" t="s">
        <v>240</v>
      </c>
      <c r="C2931" t="s">
        <v>323</v>
      </c>
      <c r="D2931" t="s">
        <v>8437</v>
      </c>
      <c r="E2931" t="s">
        <v>125</v>
      </c>
      <c r="F2931" t="s">
        <v>7448</v>
      </c>
      <c r="G2931" t="s">
        <v>7449</v>
      </c>
      <c r="H2931">
        <v>60000</v>
      </c>
    </row>
    <row r="2932" spans="1:8" x14ac:dyDescent="0.35">
      <c r="A2932" t="s">
        <v>498</v>
      </c>
      <c r="B2932" t="s">
        <v>240</v>
      </c>
      <c r="C2932" t="s">
        <v>241</v>
      </c>
      <c r="D2932" t="s">
        <v>8438</v>
      </c>
      <c r="E2932" t="s">
        <v>852</v>
      </c>
      <c r="F2932" t="s">
        <v>7435</v>
      </c>
      <c r="G2932" t="s">
        <v>7142</v>
      </c>
      <c r="H2932">
        <v>0</v>
      </c>
    </row>
    <row r="2933" spans="1:8" x14ac:dyDescent="0.35">
      <c r="A2933" t="s">
        <v>498</v>
      </c>
      <c r="B2933" t="s">
        <v>240</v>
      </c>
      <c r="C2933" t="s">
        <v>241</v>
      </c>
      <c r="D2933" t="s">
        <v>8438</v>
      </c>
      <c r="E2933" t="s">
        <v>852</v>
      </c>
      <c r="F2933" t="s">
        <v>7436</v>
      </c>
      <c r="G2933" t="s">
        <v>7437</v>
      </c>
      <c r="H2933">
        <v>49885</v>
      </c>
    </row>
    <row r="2934" spans="1:8" x14ac:dyDescent="0.35">
      <c r="A2934" t="s">
        <v>498</v>
      </c>
      <c r="B2934" t="s">
        <v>240</v>
      </c>
      <c r="C2934" t="s">
        <v>241</v>
      </c>
      <c r="D2934" t="s">
        <v>8438</v>
      </c>
      <c r="E2934" t="s">
        <v>852</v>
      </c>
      <c r="F2934" t="s">
        <v>7438</v>
      </c>
      <c r="G2934" t="s">
        <v>7439</v>
      </c>
      <c r="H2934">
        <v>35865</v>
      </c>
    </row>
    <row r="2935" spans="1:8" x14ac:dyDescent="0.35">
      <c r="A2935" t="s">
        <v>498</v>
      </c>
      <c r="B2935" t="s">
        <v>240</v>
      </c>
      <c r="C2935" t="s">
        <v>241</v>
      </c>
      <c r="D2935" t="s">
        <v>8438</v>
      </c>
      <c r="E2935" t="s">
        <v>852</v>
      </c>
      <c r="F2935" t="s">
        <v>7448</v>
      </c>
      <c r="G2935" t="s">
        <v>7449</v>
      </c>
      <c r="H2935">
        <v>18000</v>
      </c>
    </row>
    <row r="2936" spans="1:8" x14ac:dyDescent="0.35">
      <c r="A2936" t="s">
        <v>498</v>
      </c>
      <c r="B2936" t="s">
        <v>240</v>
      </c>
      <c r="C2936" t="s">
        <v>245</v>
      </c>
      <c r="D2936" t="s">
        <v>8439</v>
      </c>
      <c r="E2936" t="s">
        <v>853</v>
      </c>
      <c r="F2936" t="s">
        <v>7436</v>
      </c>
      <c r="G2936" t="s">
        <v>7437</v>
      </c>
      <c r="H2936">
        <v>93680</v>
      </c>
    </row>
    <row r="2937" spans="1:8" x14ac:dyDescent="0.35">
      <c r="A2937" t="s">
        <v>498</v>
      </c>
      <c r="B2937" t="s">
        <v>240</v>
      </c>
      <c r="C2937" t="s">
        <v>245</v>
      </c>
      <c r="D2937" t="s">
        <v>8439</v>
      </c>
      <c r="E2937" t="s">
        <v>853</v>
      </c>
      <c r="F2937" t="s">
        <v>7438</v>
      </c>
      <c r="G2937" t="s">
        <v>7439</v>
      </c>
      <c r="H2937">
        <v>93707</v>
      </c>
    </row>
    <row r="2938" spans="1:8" x14ac:dyDescent="0.35">
      <c r="A2938" t="s">
        <v>498</v>
      </c>
      <c r="B2938" t="s">
        <v>240</v>
      </c>
      <c r="C2938" t="s">
        <v>245</v>
      </c>
      <c r="D2938" t="s">
        <v>8439</v>
      </c>
      <c r="E2938" t="s">
        <v>853</v>
      </c>
      <c r="F2938" t="s">
        <v>7448</v>
      </c>
      <c r="G2938" t="s">
        <v>7449</v>
      </c>
      <c r="H2938">
        <v>20000</v>
      </c>
    </row>
    <row r="2939" spans="1:8" x14ac:dyDescent="0.35">
      <c r="A2939" t="s">
        <v>498</v>
      </c>
      <c r="B2939" t="s">
        <v>240</v>
      </c>
      <c r="C2939" t="s">
        <v>249</v>
      </c>
      <c r="D2939" t="s">
        <v>8440</v>
      </c>
      <c r="E2939" t="s">
        <v>391</v>
      </c>
      <c r="F2939" t="s">
        <v>7435</v>
      </c>
      <c r="G2939" t="s">
        <v>7142</v>
      </c>
      <c r="H2939">
        <v>3250</v>
      </c>
    </row>
    <row r="2940" spans="1:8" x14ac:dyDescent="0.35">
      <c r="A2940" t="s">
        <v>498</v>
      </c>
      <c r="B2940" t="s">
        <v>240</v>
      </c>
      <c r="C2940" t="s">
        <v>249</v>
      </c>
      <c r="D2940" t="s">
        <v>8440</v>
      </c>
      <c r="E2940" t="s">
        <v>391</v>
      </c>
      <c r="F2940" t="s">
        <v>7436</v>
      </c>
      <c r="G2940" t="s">
        <v>7437</v>
      </c>
      <c r="H2940">
        <v>87210</v>
      </c>
    </row>
    <row r="2941" spans="1:8" x14ac:dyDescent="0.35">
      <c r="A2941" t="s">
        <v>498</v>
      </c>
      <c r="B2941" t="s">
        <v>240</v>
      </c>
      <c r="C2941" t="s">
        <v>249</v>
      </c>
      <c r="D2941" t="s">
        <v>8440</v>
      </c>
      <c r="E2941" t="s">
        <v>391</v>
      </c>
      <c r="F2941" t="s">
        <v>7438</v>
      </c>
      <c r="G2941" t="s">
        <v>7439</v>
      </c>
      <c r="H2941">
        <v>82000</v>
      </c>
    </row>
    <row r="2942" spans="1:8" x14ac:dyDescent="0.35">
      <c r="A2942" t="s">
        <v>498</v>
      </c>
      <c r="B2942" t="s">
        <v>240</v>
      </c>
      <c r="C2942" t="s">
        <v>249</v>
      </c>
      <c r="D2942" t="s">
        <v>8440</v>
      </c>
      <c r="E2942" t="s">
        <v>391</v>
      </c>
      <c r="F2942" t="s">
        <v>7448</v>
      </c>
      <c r="G2942" t="s">
        <v>7449</v>
      </c>
      <c r="H2942">
        <v>40000</v>
      </c>
    </row>
    <row r="2943" spans="1:8" x14ac:dyDescent="0.35">
      <c r="A2943" t="s">
        <v>498</v>
      </c>
      <c r="B2943" t="s">
        <v>240</v>
      </c>
      <c r="C2943" t="s">
        <v>253</v>
      </c>
      <c r="D2943" t="s">
        <v>8441</v>
      </c>
      <c r="E2943" t="s">
        <v>354</v>
      </c>
      <c r="F2943" t="s">
        <v>7435</v>
      </c>
      <c r="G2943" t="s">
        <v>7142</v>
      </c>
      <c r="H2943">
        <v>3500</v>
      </c>
    </row>
    <row r="2944" spans="1:8" x14ac:dyDescent="0.35">
      <c r="A2944" t="s">
        <v>498</v>
      </c>
      <c r="B2944" t="s">
        <v>240</v>
      </c>
      <c r="C2944" t="s">
        <v>253</v>
      </c>
      <c r="D2944" t="s">
        <v>8441</v>
      </c>
      <c r="E2944" t="s">
        <v>354</v>
      </c>
      <c r="F2944" t="s">
        <v>7436</v>
      </c>
      <c r="G2944" t="s">
        <v>7437</v>
      </c>
      <c r="H2944">
        <v>34675</v>
      </c>
    </row>
    <row r="2945" spans="1:8" x14ac:dyDescent="0.35">
      <c r="A2945" t="s">
        <v>498</v>
      </c>
      <c r="B2945" t="s">
        <v>240</v>
      </c>
      <c r="C2945" t="s">
        <v>253</v>
      </c>
      <c r="D2945" t="s">
        <v>8441</v>
      </c>
      <c r="E2945" t="s">
        <v>354</v>
      </c>
      <c r="F2945" t="s">
        <v>7438</v>
      </c>
      <c r="G2945" t="s">
        <v>7439</v>
      </c>
      <c r="H2945">
        <v>70550</v>
      </c>
    </row>
    <row r="2946" spans="1:8" x14ac:dyDescent="0.35">
      <c r="A2946" t="s">
        <v>498</v>
      </c>
      <c r="B2946" t="s">
        <v>240</v>
      </c>
      <c r="C2946" t="s">
        <v>253</v>
      </c>
      <c r="D2946" t="s">
        <v>8441</v>
      </c>
      <c r="E2946" t="s">
        <v>354</v>
      </c>
      <c r="F2946" t="s">
        <v>7448</v>
      </c>
      <c r="G2946" t="s">
        <v>7449</v>
      </c>
      <c r="H2946">
        <v>0</v>
      </c>
    </row>
    <row r="2947" spans="1:8" x14ac:dyDescent="0.35">
      <c r="A2947" t="s">
        <v>498</v>
      </c>
      <c r="B2947" t="s">
        <v>240</v>
      </c>
      <c r="C2947" t="s">
        <v>253</v>
      </c>
      <c r="D2947" t="s">
        <v>8441</v>
      </c>
      <c r="E2947" t="s">
        <v>354</v>
      </c>
      <c r="F2947" t="s">
        <v>7442</v>
      </c>
      <c r="G2947" t="s">
        <v>7443</v>
      </c>
      <c r="H2947">
        <v>2800</v>
      </c>
    </row>
    <row r="2948" spans="1:8" x14ac:dyDescent="0.35">
      <c r="A2948" t="s">
        <v>498</v>
      </c>
      <c r="B2948" t="s">
        <v>240</v>
      </c>
      <c r="C2948" t="s">
        <v>257</v>
      </c>
      <c r="D2948" t="s">
        <v>8442</v>
      </c>
      <c r="E2948" t="s">
        <v>854</v>
      </c>
      <c r="F2948" t="s">
        <v>7436</v>
      </c>
      <c r="G2948" t="s">
        <v>7437</v>
      </c>
      <c r="H2948">
        <v>16545</v>
      </c>
    </row>
    <row r="2949" spans="1:8" x14ac:dyDescent="0.35">
      <c r="A2949" t="s">
        <v>498</v>
      </c>
      <c r="B2949" t="s">
        <v>240</v>
      </c>
      <c r="C2949" t="s">
        <v>257</v>
      </c>
      <c r="D2949" t="s">
        <v>8442</v>
      </c>
      <c r="E2949" t="s">
        <v>854</v>
      </c>
      <c r="F2949" t="s">
        <v>7438</v>
      </c>
      <c r="G2949" t="s">
        <v>7439</v>
      </c>
      <c r="H2949">
        <v>4650</v>
      </c>
    </row>
    <row r="2950" spans="1:8" x14ac:dyDescent="0.35">
      <c r="A2950" t="s">
        <v>498</v>
      </c>
      <c r="B2950" t="s">
        <v>240</v>
      </c>
      <c r="C2950" t="s">
        <v>257</v>
      </c>
      <c r="D2950" t="s">
        <v>8442</v>
      </c>
      <c r="E2950" t="s">
        <v>854</v>
      </c>
      <c r="F2950" t="s">
        <v>7442</v>
      </c>
      <c r="G2950" t="s">
        <v>7443</v>
      </c>
      <c r="H2950">
        <v>1000</v>
      </c>
    </row>
    <row r="2951" spans="1:8" x14ac:dyDescent="0.35">
      <c r="A2951" t="s">
        <v>498</v>
      </c>
      <c r="B2951" t="s">
        <v>240</v>
      </c>
      <c r="C2951" t="s">
        <v>261</v>
      </c>
      <c r="D2951" t="s">
        <v>8443</v>
      </c>
      <c r="E2951" t="s">
        <v>555</v>
      </c>
      <c r="F2951" t="s">
        <v>7436</v>
      </c>
      <c r="G2951" t="s">
        <v>7437</v>
      </c>
      <c r="H2951">
        <v>20850</v>
      </c>
    </row>
    <row r="2952" spans="1:8" x14ac:dyDescent="0.35">
      <c r="A2952" t="s">
        <v>498</v>
      </c>
      <c r="B2952" t="s">
        <v>240</v>
      </c>
      <c r="C2952" t="s">
        <v>261</v>
      </c>
      <c r="D2952" t="s">
        <v>8443</v>
      </c>
      <c r="E2952" t="s">
        <v>555</v>
      </c>
      <c r="F2952" t="s">
        <v>7438</v>
      </c>
      <c r="G2952" t="s">
        <v>7439</v>
      </c>
      <c r="H2952">
        <v>54200</v>
      </c>
    </row>
    <row r="2953" spans="1:8" x14ac:dyDescent="0.35">
      <c r="A2953" t="s">
        <v>498</v>
      </c>
      <c r="B2953" t="s">
        <v>240</v>
      </c>
      <c r="C2953" t="s">
        <v>265</v>
      </c>
      <c r="D2953" t="s">
        <v>8444</v>
      </c>
      <c r="E2953" t="s">
        <v>662</v>
      </c>
      <c r="F2953" t="s">
        <v>7436</v>
      </c>
      <c r="G2953" t="s">
        <v>7437</v>
      </c>
      <c r="H2953">
        <v>0</v>
      </c>
    </row>
    <row r="2954" spans="1:8" x14ac:dyDescent="0.35">
      <c r="A2954" t="s">
        <v>498</v>
      </c>
      <c r="B2954" t="s">
        <v>240</v>
      </c>
      <c r="C2954" t="s">
        <v>265</v>
      </c>
      <c r="D2954" t="s">
        <v>8444</v>
      </c>
      <c r="E2954" t="s">
        <v>662</v>
      </c>
      <c r="F2954" t="s">
        <v>7438</v>
      </c>
      <c r="G2954" t="s">
        <v>7439</v>
      </c>
      <c r="H2954">
        <v>0</v>
      </c>
    </row>
    <row r="2955" spans="1:8" x14ac:dyDescent="0.35">
      <c r="A2955" t="s">
        <v>498</v>
      </c>
      <c r="B2955" t="s">
        <v>240</v>
      </c>
      <c r="C2955" t="s">
        <v>265</v>
      </c>
      <c r="D2955" t="s">
        <v>8444</v>
      </c>
      <c r="E2955" t="s">
        <v>662</v>
      </c>
      <c r="F2955" t="s">
        <v>7448</v>
      </c>
      <c r="G2955" t="s">
        <v>7449</v>
      </c>
      <c r="H2955">
        <v>0</v>
      </c>
    </row>
    <row r="2956" spans="1:8" x14ac:dyDescent="0.35">
      <c r="A2956" t="s">
        <v>498</v>
      </c>
      <c r="B2956" t="s">
        <v>240</v>
      </c>
      <c r="C2956" t="s">
        <v>269</v>
      </c>
      <c r="D2956" t="s">
        <v>8445</v>
      </c>
      <c r="E2956" t="s">
        <v>369</v>
      </c>
      <c r="F2956" t="s">
        <v>7436</v>
      </c>
      <c r="G2956" t="s">
        <v>7437</v>
      </c>
      <c r="H2956">
        <v>13700</v>
      </c>
    </row>
    <row r="2957" spans="1:8" x14ac:dyDescent="0.35">
      <c r="A2957" t="s">
        <v>498</v>
      </c>
      <c r="B2957" t="s">
        <v>240</v>
      </c>
      <c r="C2957" t="s">
        <v>269</v>
      </c>
      <c r="D2957" t="s">
        <v>8445</v>
      </c>
      <c r="E2957" t="s">
        <v>369</v>
      </c>
      <c r="F2957" t="s">
        <v>7438</v>
      </c>
      <c r="G2957" t="s">
        <v>7439</v>
      </c>
      <c r="H2957">
        <v>24000</v>
      </c>
    </row>
    <row r="2958" spans="1:8" x14ac:dyDescent="0.35">
      <c r="A2958" t="s">
        <v>498</v>
      </c>
      <c r="B2958" t="s">
        <v>240</v>
      </c>
      <c r="C2958" t="s">
        <v>269</v>
      </c>
      <c r="D2958" t="s">
        <v>8445</v>
      </c>
      <c r="E2958" t="s">
        <v>369</v>
      </c>
      <c r="F2958" t="s">
        <v>7442</v>
      </c>
      <c r="G2958" t="s">
        <v>7443</v>
      </c>
      <c r="H2958">
        <v>800</v>
      </c>
    </row>
    <row r="2959" spans="1:8" x14ac:dyDescent="0.35">
      <c r="A2959" t="s">
        <v>498</v>
      </c>
      <c r="B2959" t="s">
        <v>240</v>
      </c>
      <c r="C2959" t="s">
        <v>273</v>
      </c>
      <c r="D2959" t="s">
        <v>8446</v>
      </c>
      <c r="E2959" t="s">
        <v>300</v>
      </c>
      <c r="F2959" t="s">
        <v>7436</v>
      </c>
      <c r="G2959" t="s">
        <v>7437</v>
      </c>
      <c r="H2959">
        <v>217720</v>
      </c>
    </row>
    <row r="2960" spans="1:8" x14ac:dyDescent="0.35">
      <c r="A2960" t="s">
        <v>498</v>
      </c>
      <c r="B2960" t="s">
        <v>240</v>
      </c>
      <c r="C2960" t="s">
        <v>273</v>
      </c>
      <c r="D2960" t="s">
        <v>8446</v>
      </c>
      <c r="E2960" t="s">
        <v>300</v>
      </c>
      <c r="F2960" t="s">
        <v>8271</v>
      </c>
      <c r="G2960" t="s">
        <v>8272</v>
      </c>
      <c r="H2960">
        <v>10000</v>
      </c>
    </row>
    <row r="2961" spans="1:8" x14ac:dyDescent="0.35">
      <c r="A2961" t="s">
        <v>498</v>
      </c>
      <c r="B2961" t="s">
        <v>240</v>
      </c>
      <c r="C2961" t="s">
        <v>273</v>
      </c>
      <c r="D2961" t="s">
        <v>8446</v>
      </c>
      <c r="E2961" t="s">
        <v>300</v>
      </c>
      <c r="F2961" t="s">
        <v>7438</v>
      </c>
      <c r="G2961" t="s">
        <v>7439</v>
      </c>
      <c r="H2961">
        <v>30000</v>
      </c>
    </row>
    <row r="2962" spans="1:8" x14ac:dyDescent="0.35">
      <c r="A2962" t="s">
        <v>498</v>
      </c>
      <c r="B2962" t="s">
        <v>240</v>
      </c>
      <c r="C2962" t="s">
        <v>273</v>
      </c>
      <c r="D2962" t="s">
        <v>8446</v>
      </c>
      <c r="E2962" t="s">
        <v>300</v>
      </c>
      <c r="F2962" t="s">
        <v>7442</v>
      </c>
      <c r="G2962" t="s">
        <v>7443</v>
      </c>
      <c r="H2962">
        <v>10000</v>
      </c>
    </row>
    <row r="2963" spans="1:8" x14ac:dyDescent="0.35">
      <c r="A2963" t="s">
        <v>498</v>
      </c>
      <c r="B2963" t="s">
        <v>240</v>
      </c>
      <c r="C2963" t="s">
        <v>277</v>
      </c>
      <c r="D2963" t="s">
        <v>8447</v>
      </c>
      <c r="E2963" t="s">
        <v>254</v>
      </c>
      <c r="F2963" t="s">
        <v>7436</v>
      </c>
      <c r="G2963" t="s">
        <v>7437</v>
      </c>
      <c r="H2963">
        <v>124000</v>
      </c>
    </row>
    <row r="2964" spans="1:8" x14ac:dyDescent="0.35">
      <c r="A2964" t="s">
        <v>498</v>
      </c>
      <c r="B2964" t="s">
        <v>240</v>
      </c>
      <c r="C2964" t="s">
        <v>277</v>
      </c>
      <c r="D2964" t="s">
        <v>8447</v>
      </c>
      <c r="E2964" t="s">
        <v>254</v>
      </c>
      <c r="F2964" t="s">
        <v>7438</v>
      </c>
      <c r="G2964" t="s">
        <v>7439</v>
      </c>
      <c r="H2964">
        <v>36600</v>
      </c>
    </row>
    <row r="2965" spans="1:8" x14ac:dyDescent="0.35">
      <c r="A2965" t="s">
        <v>498</v>
      </c>
      <c r="B2965" t="s">
        <v>240</v>
      </c>
      <c r="C2965" t="s">
        <v>277</v>
      </c>
      <c r="D2965" t="s">
        <v>8447</v>
      </c>
      <c r="E2965" t="s">
        <v>254</v>
      </c>
      <c r="F2965" t="s">
        <v>7448</v>
      </c>
      <c r="G2965" t="s">
        <v>7449</v>
      </c>
      <c r="H2965">
        <v>28000</v>
      </c>
    </row>
    <row r="2966" spans="1:8" x14ac:dyDescent="0.35">
      <c r="A2966" t="s">
        <v>498</v>
      </c>
      <c r="B2966" t="s">
        <v>240</v>
      </c>
      <c r="C2966" t="s">
        <v>277</v>
      </c>
      <c r="D2966" t="s">
        <v>8447</v>
      </c>
      <c r="E2966" t="s">
        <v>254</v>
      </c>
      <c r="F2966" t="s">
        <v>7442</v>
      </c>
      <c r="G2966" t="s">
        <v>7443</v>
      </c>
      <c r="H2966">
        <v>5000</v>
      </c>
    </row>
    <row r="2967" spans="1:8" x14ac:dyDescent="0.35">
      <c r="A2967" t="s">
        <v>498</v>
      </c>
      <c r="B2967" t="s">
        <v>240</v>
      </c>
      <c r="C2967" t="s">
        <v>281</v>
      </c>
      <c r="D2967" t="s">
        <v>8448</v>
      </c>
      <c r="E2967" t="s">
        <v>855</v>
      </c>
      <c r="F2967" t="s">
        <v>7436</v>
      </c>
      <c r="G2967" t="s">
        <v>7437</v>
      </c>
      <c r="H2967">
        <v>42459</v>
      </c>
    </row>
    <row r="2968" spans="1:8" x14ac:dyDescent="0.35">
      <c r="A2968" t="s">
        <v>498</v>
      </c>
      <c r="B2968" t="s">
        <v>240</v>
      </c>
      <c r="C2968" t="s">
        <v>285</v>
      </c>
      <c r="D2968" t="s">
        <v>8449</v>
      </c>
      <c r="E2968" t="s">
        <v>327</v>
      </c>
      <c r="F2968" t="s">
        <v>7435</v>
      </c>
      <c r="G2968" t="s">
        <v>7142</v>
      </c>
      <c r="H2968">
        <v>12500</v>
      </c>
    </row>
    <row r="2969" spans="1:8" x14ac:dyDescent="0.35">
      <c r="A2969" t="s">
        <v>498</v>
      </c>
      <c r="B2969" t="s">
        <v>240</v>
      </c>
      <c r="C2969" t="s">
        <v>285</v>
      </c>
      <c r="D2969" t="s">
        <v>8449</v>
      </c>
      <c r="E2969" t="s">
        <v>327</v>
      </c>
      <c r="F2969" t="s">
        <v>7436</v>
      </c>
      <c r="G2969" t="s">
        <v>7437</v>
      </c>
      <c r="H2969">
        <v>39979</v>
      </c>
    </row>
    <row r="2970" spans="1:8" x14ac:dyDescent="0.35">
      <c r="A2970" t="s">
        <v>498</v>
      </c>
      <c r="B2970" t="s">
        <v>240</v>
      </c>
      <c r="C2970" t="s">
        <v>285</v>
      </c>
      <c r="D2970" t="s">
        <v>8449</v>
      </c>
      <c r="E2970" t="s">
        <v>327</v>
      </c>
      <c r="F2970" t="s">
        <v>7438</v>
      </c>
      <c r="G2970" t="s">
        <v>7439</v>
      </c>
      <c r="H2970">
        <v>60000</v>
      </c>
    </row>
    <row r="2971" spans="1:8" x14ac:dyDescent="0.35">
      <c r="A2971" t="s">
        <v>498</v>
      </c>
      <c r="B2971" t="s">
        <v>240</v>
      </c>
      <c r="C2971" t="s">
        <v>285</v>
      </c>
      <c r="D2971" t="s">
        <v>8449</v>
      </c>
      <c r="E2971" t="s">
        <v>327</v>
      </c>
      <c r="F2971" t="s">
        <v>7448</v>
      </c>
      <c r="G2971" t="s">
        <v>7449</v>
      </c>
      <c r="H2971">
        <v>30000</v>
      </c>
    </row>
    <row r="2972" spans="1:8" x14ac:dyDescent="0.35">
      <c r="A2972" t="s">
        <v>498</v>
      </c>
      <c r="B2972" t="s">
        <v>240</v>
      </c>
      <c r="C2972" t="s">
        <v>285</v>
      </c>
      <c r="D2972" t="s">
        <v>8449</v>
      </c>
      <c r="E2972" t="s">
        <v>327</v>
      </c>
      <c r="F2972" t="s">
        <v>7442</v>
      </c>
      <c r="G2972" t="s">
        <v>7443</v>
      </c>
      <c r="H2972">
        <v>7500</v>
      </c>
    </row>
    <row r="2973" spans="1:8" x14ac:dyDescent="0.35">
      <c r="A2973" t="s">
        <v>498</v>
      </c>
      <c r="B2973" t="s">
        <v>240</v>
      </c>
      <c r="C2973" t="s">
        <v>323</v>
      </c>
      <c r="D2973" t="s">
        <v>8450</v>
      </c>
      <c r="E2973" t="s">
        <v>125</v>
      </c>
      <c r="F2973" t="s">
        <v>7435</v>
      </c>
      <c r="G2973" t="s">
        <v>7142</v>
      </c>
      <c r="H2973">
        <v>1612</v>
      </c>
    </row>
    <row r="2974" spans="1:8" x14ac:dyDescent="0.35">
      <c r="A2974" t="s">
        <v>498</v>
      </c>
      <c r="B2974" t="s">
        <v>240</v>
      </c>
      <c r="C2974" t="s">
        <v>323</v>
      </c>
      <c r="D2974" t="s">
        <v>8450</v>
      </c>
      <c r="E2974" t="s">
        <v>125</v>
      </c>
      <c r="F2974" t="s">
        <v>7436</v>
      </c>
      <c r="G2974" t="s">
        <v>7437</v>
      </c>
      <c r="H2974">
        <v>26900</v>
      </c>
    </row>
    <row r="2975" spans="1:8" x14ac:dyDescent="0.35">
      <c r="A2975" t="s">
        <v>498</v>
      </c>
      <c r="B2975" t="s">
        <v>240</v>
      </c>
      <c r="C2975" t="s">
        <v>323</v>
      </c>
      <c r="D2975" t="s">
        <v>8450</v>
      </c>
      <c r="E2975" t="s">
        <v>125</v>
      </c>
      <c r="F2975" t="s">
        <v>7438</v>
      </c>
      <c r="G2975" t="s">
        <v>7439</v>
      </c>
      <c r="H2975">
        <v>43800</v>
      </c>
    </row>
    <row r="2976" spans="1:8" x14ac:dyDescent="0.35">
      <c r="A2976" t="s">
        <v>498</v>
      </c>
      <c r="B2976" t="s">
        <v>240</v>
      </c>
      <c r="C2976" t="s">
        <v>323</v>
      </c>
      <c r="D2976" t="s">
        <v>8450</v>
      </c>
      <c r="E2976" t="s">
        <v>125</v>
      </c>
      <c r="F2976" t="s">
        <v>7448</v>
      </c>
      <c r="G2976" t="s">
        <v>7449</v>
      </c>
      <c r="H2976">
        <v>85000</v>
      </c>
    </row>
    <row r="2977" spans="1:8" x14ac:dyDescent="0.35">
      <c r="A2977" t="s">
        <v>498</v>
      </c>
      <c r="B2977" t="s">
        <v>240</v>
      </c>
      <c r="C2977" t="s">
        <v>326</v>
      </c>
      <c r="D2977" t="s">
        <v>8451</v>
      </c>
      <c r="E2977" t="s">
        <v>351</v>
      </c>
      <c r="F2977" t="s">
        <v>7435</v>
      </c>
      <c r="G2977" t="s">
        <v>7142</v>
      </c>
      <c r="H2977">
        <v>50000</v>
      </c>
    </row>
    <row r="2978" spans="1:8" x14ac:dyDescent="0.35">
      <c r="A2978" t="s">
        <v>498</v>
      </c>
      <c r="B2978" t="s">
        <v>240</v>
      </c>
      <c r="C2978" t="s">
        <v>326</v>
      </c>
      <c r="D2978" t="s">
        <v>8451</v>
      </c>
      <c r="E2978" t="s">
        <v>351</v>
      </c>
      <c r="F2978" t="s">
        <v>7436</v>
      </c>
      <c r="G2978" t="s">
        <v>7437</v>
      </c>
      <c r="H2978">
        <v>690200</v>
      </c>
    </row>
    <row r="2979" spans="1:8" x14ac:dyDescent="0.35">
      <c r="A2979" t="s">
        <v>498</v>
      </c>
      <c r="B2979" t="s">
        <v>240</v>
      </c>
      <c r="C2979" t="s">
        <v>326</v>
      </c>
      <c r="D2979" t="s">
        <v>8451</v>
      </c>
      <c r="E2979" t="s">
        <v>351</v>
      </c>
      <c r="F2979" t="s">
        <v>8271</v>
      </c>
      <c r="G2979" t="s">
        <v>8272</v>
      </c>
      <c r="H2979">
        <v>35000</v>
      </c>
    </row>
    <row r="2980" spans="1:8" x14ac:dyDescent="0.35">
      <c r="A2980" t="s">
        <v>498</v>
      </c>
      <c r="B2980" t="s">
        <v>240</v>
      </c>
      <c r="C2980" t="s">
        <v>326</v>
      </c>
      <c r="D2980" t="s">
        <v>8451</v>
      </c>
      <c r="E2980" t="s">
        <v>351</v>
      </c>
      <c r="F2980" t="s">
        <v>7438</v>
      </c>
      <c r="G2980" t="s">
        <v>7439</v>
      </c>
      <c r="H2980">
        <v>833000</v>
      </c>
    </row>
    <row r="2981" spans="1:8" x14ac:dyDescent="0.35">
      <c r="A2981" t="s">
        <v>498</v>
      </c>
      <c r="B2981" t="s">
        <v>240</v>
      </c>
      <c r="C2981" t="s">
        <v>326</v>
      </c>
      <c r="D2981" t="s">
        <v>8451</v>
      </c>
      <c r="E2981" t="s">
        <v>351</v>
      </c>
      <c r="F2981" t="s">
        <v>7445</v>
      </c>
      <c r="G2981" t="s">
        <v>7446</v>
      </c>
      <c r="H2981">
        <v>58700</v>
      </c>
    </row>
    <row r="2982" spans="1:8" x14ac:dyDescent="0.35">
      <c r="A2982" t="s">
        <v>498</v>
      </c>
      <c r="B2982" t="s">
        <v>240</v>
      </c>
      <c r="C2982" t="s">
        <v>330</v>
      </c>
      <c r="D2982" t="s">
        <v>8452</v>
      </c>
      <c r="E2982" t="s">
        <v>627</v>
      </c>
      <c r="F2982" t="s">
        <v>7436</v>
      </c>
      <c r="G2982" t="s">
        <v>7437</v>
      </c>
      <c r="H2982">
        <v>179450</v>
      </c>
    </row>
    <row r="2983" spans="1:8" x14ac:dyDescent="0.35">
      <c r="A2983" t="s">
        <v>498</v>
      </c>
      <c r="B2983" t="s">
        <v>240</v>
      </c>
      <c r="C2983" t="s">
        <v>330</v>
      </c>
      <c r="D2983" t="s">
        <v>8452</v>
      </c>
      <c r="E2983" t="s">
        <v>627</v>
      </c>
      <c r="F2983" t="s">
        <v>7438</v>
      </c>
      <c r="G2983" t="s">
        <v>7439</v>
      </c>
      <c r="H2983">
        <v>210000</v>
      </c>
    </row>
    <row r="2984" spans="1:8" x14ac:dyDescent="0.35">
      <c r="A2984" t="s">
        <v>498</v>
      </c>
      <c r="B2984" t="s">
        <v>240</v>
      </c>
      <c r="C2984" t="s">
        <v>330</v>
      </c>
      <c r="D2984" t="s">
        <v>8452</v>
      </c>
      <c r="E2984" t="s">
        <v>627</v>
      </c>
      <c r="F2984" t="s">
        <v>7448</v>
      </c>
      <c r="G2984" t="s">
        <v>7449</v>
      </c>
      <c r="H2984">
        <v>30000</v>
      </c>
    </row>
    <row r="2985" spans="1:8" x14ac:dyDescent="0.35">
      <c r="A2985" t="s">
        <v>501</v>
      </c>
      <c r="B2985" t="s">
        <v>240</v>
      </c>
      <c r="C2985" t="s">
        <v>241</v>
      </c>
      <c r="D2985" t="s">
        <v>8453</v>
      </c>
      <c r="E2985" t="s">
        <v>838</v>
      </c>
      <c r="F2985" t="s">
        <v>7436</v>
      </c>
      <c r="G2985" t="s">
        <v>7437</v>
      </c>
      <c r="H2985">
        <v>32945</v>
      </c>
    </row>
    <row r="2986" spans="1:8" x14ac:dyDescent="0.35">
      <c r="A2986" t="s">
        <v>501</v>
      </c>
      <c r="B2986" t="s">
        <v>240</v>
      </c>
      <c r="C2986" t="s">
        <v>241</v>
      </c>
      <c r="D2986" t="s">
        <v>8453</v>
      </c>
      <c r="E2986" t="s">
        <v>838</v>
      </c>
      <c r="F2986" t="s">
        <v>7438</v>
      </c>
      <c r="G2986" t="s">
        <v>7439</v>
      </c>
      <c r="H2986">
        <v>7000</v>
      </c>
    </row>
    <row r="2987" spans="1:8" x14ac:dyDescent="0.35">
      <c r="A2987" t="s">
        <v>501</v>
      </c>
      <c r="B2987" t="s">
        <v>240</v>
      </c>
      <c r="C2987" t="s">
        <v>241</v>
      </c>
      <c r="D2987" t="s">
        <v>8453</v>
      </c>
      <c r="E2987" t="s">
        <v>838</v>
      </c>
      <c r="F2987" t="s">
        <v>7448</v>
      </c>
      <c r="G2987" t="s">
        <v>7449</v>
      </c>
      <c r="H2987">
        <v>15000</v>
      </c>
    </row>
    <row r="2988" spans="1:8" x14ac:dyDescent="0.35">
      <c r="A2988" t="s">
        <v>501</v>
      </c>
      <c r="B2988" t="s">
        <v>240</v>
      </c>
      <c r="C2988" t="s">
        <v>245</v>
      </c>
      <c r="D2988" t="s">
        <v>8454</v>
      </c>
      <c r="E2988" t="s">
        <v>369</v>
      </c>
      <c r="F2988" t="s">
        <v>7436</v>
      </c>
      <c r="G2988" t="s">
        <v>7437</v>
      </c>
      <c r="H2988">
        <v>45668</v>
      </c>
    </row>
    <row r="2989" spans="1:8" x14ac:dyDescent="0.35">
      <c r="A2989" t="s">
        <v>501</v>
      </c>
      <c r="B2989" t="s">
        <v>240</v>
      </c>
      <c r="C2989" t="s">
        <v>249</v>
      </c>
      <c r="D2989" t="s">
        <v>8455</v>
      </c>
      <c r="E2989" t="s">
        <v>300</v>
      </c>
      <c r="F2989" t="s">
        <v>7435</v>
      </c>
      <c r="G2989" t="s">
        <v>7142</v>
      </c>
      <c r="H2989">
        <v>4010</v>
      </c>
    </row>
    <row r="2990" spans="1:8" x14ac:dyDescent="0.35">
      <c r="A2990" t="s">
        <v>501</v>
      </c>
      <c r="B2990" t="s">
        <v>240</v>
      </c>
      <c r="C2990" t="s">
        <v>249</v>
      </c>
      <c r="D2990" t="s">
        <v>8455</v>
      </c>
      <c r="E2990" t="s">
        <v>300</v>
      </c>
      <c r="F2990" t="s">
        <v>7436</v>
      </c>
      <c r="G2990" t="s">
        <v>7437</v>
      </c>
      <c r="H2990">
        <v>73602</v>
      </c>
    </row>
    <row r="2991" spans="1:8" x14ac:dyDescent="0.35">
      <c r="A2991" t="s">
        <v>501</v>
      </c>
      <c r="B2991" t="s">
        <v>240</v>
      </c>
      <c r="C2991" t="s">
        <v>249</v>
      </c>
      <c r="D2991" t="s">
        <v>8455</v>
      </c>
      <c r="E2991" t="s">
        <v>300</v>
      </c>
      <c r="F2991" t="s">
        <v>7438</v>
      </c>
      <c r="G2991" t="s">
        <v>7439</v>
      </c>
      <c r="H2991">
        <v>20000</v>
      </c>
    </row>
    <row r="2992" spans="1:8" x14ac:dyDescent="0.35">
      <c r="A2992" t="s">
        <v>501</v>
      </c>
      <c r="B2992" t="s">
        <v>240</v>
      </c>
      <c r="C2992" t="s">
        <v>253</v>
      </c>
      <c r="D2992" t="s">
        <v>8456</v>
      </c>
      <c r="E2992" t="s">
        <v>254</v>
      </c>
      <c r="F2992" t="s">
        <v>7435</v>
      </c>
      <c r="G2992" t="s">
        <v>7142</v>
      </c>
      <c r="H2992">
        <v>20305</v>
      </c>
    </row>
    <row r="2993" spans="1:8" x14ac:dyDescent="0.35">
      <c r="A2993" t="s">
        <v>501</v>
      </c>
      <c r="B2993" t="s">
        <v>240</v>
      </c>
      <c r="C2993" t="s">
        <v>253</v>
      </c>
      <c r="D2993" t="s">
        <v>8456</v>
      </c>
      <c r="E2993" t="s">
        <v>254</v>
      </c>
      <c r="F2993" t="s">
        <v>7436</v>
      </c>
      <c r="G2993" t="s">
        <v>7437</v>
      </c>
      <c r="H2993">
        <v>265469</v>
      </c>
    </row>
    <row r="2994" spans="1:8" x14ac:dyDescent="0.35">
      <c r="A2994" t="s">
        <v>501</v>
      </c>
      <c r="B2994" t="s">
        <v>240</v>
      </c>
      <c r="C2994" t="s">
        <v>253</v>
      </c>
      <c r="D2994" t="s">
        <v>8456</v>
      </c>
      <c r="E2994" t="s">
        <v>254</v>
      </c>
      <c r="F2994" t="s">
        <v>7438</v>
      </c>
      <c r="G2994" t="s">
        <v>7439</v>
      </c>
      <c r="H2994">
        <v>129121</v>
      </c>
    </row>
    <row r="2995" spans="1:8" x14ac:dyDescent="0.35">
      <c r="A2995" t="s">
        <v>501</v>
      </c>
      <c r="B2995" t="s">
        <v>240</v>
      </c>
      <c r="C2995" t="s">
        <v>253</v>
      </c>
      <c r="D2995" t="s">
        <v>8456</v>
      </c>
      <c r="E2995" t="s">
        <v>254</v>
      </c>
      <c r="F2995" t="s">
        <v>7448</v>
      </c>
      <c r="G2995" t="s">
        <v>7449</v>
      </c>
      <c r="H2995">
        <v>0</v>
      </c>
    </row>
    <row r="2996" spans="1:8" x14ac:dyDescent="0.35">
      <c r="A2996" t="s">
        <v>501</v>
      </c>
      <c r="B2996" t="s">
        <v>240</v>
      </c>
      <c r="C2996" t="s">
        <v>257</v>
      </c>
      <c r="D2996" t="s">
        <v>8457</v>
      </c>
      <c r="E2996" t="s">
        <v>642</v>
      </c>
      <c r="F2996" t="s">
        <v>7435</v>
      </c>
      <c r="G2996" t="s">
        <v>7142</v>
      </c>
      <c r="H2996">
        <v>28862</v>
      </c>
    </row>
    <row r="2997" spans="1:8" x14ac:dyDescent="0.35">
      <c r="A2997" t="s">
        <v>501</v>
      </c>
      <c r="B2997" t="s">
        <v>240</v>
      </c>
      <c r="C2997" t="s">
        <v>257</v>
      </c>
      <c r="D2997" t="s">
        <v>8457</v>
      </c>
      <c r="E2997" t="s">
        <v>642</v>
      </c>
      <c r="F2997" t="s">
        <v>7436</v>
      </c>
      <c r="G2997" t="s">
        <v>7437</v>
      </c>
      <c r="H2997">
        <v>566835</v>
      </c>
    </row>
    <row r="2998" spans="1:8" x14ac:dyDescent="0.35">
      <c r="A2998" t="s">
        <v>501</v>
      </c>
      <c r="B2998" t="s">
        <v>240</v>
      </c>
      <c r="C2998" t="s">
        <v>261</v>
      </c>
      <c r="D2998" t="s">
        <v>8458</v>
      </c>
      <c r="E2998" t="s">
        <v>480</v>
      </c>
      <c r="F2998" t="s">
        <v>7435</v>
      </c>
      <c r="G2998" t="s">
        <v>7142</v>
      </c>
      <c r="H2998">
        <v>4402</v>
      </c>
    </row>
    <row r="2999" spans="1:8" x14ac:dyDescent="0.35">
      <c r="A2999" t="s">
        <v>501</v>
      </c>
      <c r="B2999" t="s">
        <v>240</v>
      </c>
      <c r="C2999" t="s">
        <v>261</v>
      </c>
      <c r="D2999" t="s">
        <v>8458</v>
      </c>
      <c r="E2999" t="s">
        <v>480</v>
      </c>
      <c r="F2999" t="s">
        <v>7436</v>
      </c>
      <c r="G2999" t="s">
        <v>7437</v>
      </c>
      <c r="H2999">
        <v>76240</v>
      </c>
    </row>
    <row r="3000" spans="1:8" x14ac:dyDescent="0.35">
      <c r="A3000" t="s">
        <v>501</v>
      </c>
      <c r="B3000" t="s">
        <v>240</v>
      </c>
      <c r="C3000" t="s">
        <v>261</v>
      </c>
      <c r="D3000" t="s">
        <v>8458</v>
      </c>
      <c r="E3000" t="s">
        <v>480</v>
      </c>
      <c r="F3000" t="s">
        <v>7438</v>
      </c>
      <c r="G3000" t="s">
        <v>7439</v>
      </c>
      <c r="H3000">
        <v>62000</v>
      </c>
    </row>
    <row r="3001" spans="1:8" x14ac:dyDescent="0.35">
      <c r="A3001" t="s">
        <v>501</v>
      </c>
      <c r="B3001" t="s">
        <v>240</v>
      </c>
      <c r="C3001" t="s">
        <v>261</v>
      </c>
      <c r="D3001" t="s">
        <v>8458</v>
      </c>
      <c r="E3001" t="s">
        <v>480</v>
      </c>
      <c r="F3001" t="s">
        <v>7448</v>
      </c>
      <c r="G3001" t="s">
        <v>7449</v>
      </c>
      <c r="H3001">
        <v>30000</v>
      </c>
    </row>
    <row r="3002" spans="1:8" x14ac:dyDescent="0.35">
      <c r="A3002" t="s">
        <v>501</v>
      </c>
      <c r="B3002" t="s">
        <v>240</v>
      </c>
      <c r="C3002" t="s">
        <v>265</v>
      </c>
      <c r="D3002" t="s">
        <v>8459</v>
      </c>
      <c r="E3002" t="s">
        <v>856</v>
      </c>
      <c r="F3002" t="s">
        <v>7436</v>
      </c>
      <c r="G3002" t="s">
        <v>7437</v>
      </c>
      <c r="H3002">
        <v>37998</v>
      </c>
    </row>
    <row r="3003" spans="1:8" x14ac:dyDescent="0.35">
      <c r="A3003" t="s">
        <v>501</v>
      </c>
      <c r="B3003" t="s">
        <v>240</v>
      </c>
      <c r="C3003" t="s">
        <v>265</v>
      </c>
      <c r="D3003" t="s">
        <v>8459</v>
      </c>
      <c r="E3003" t="s">
        <v>856</v>
      </c>
      <c r="F3003" t="s">
        <v>7438</v>
      </c>
      <c r="G3003" t="s">
        <v>7439</v>
      </c>
      <c r="H3003">
        <v>22002</v>
      </c>
    </row>
    <row r="3004" spans="1:8" x14ac:dyDescent="0.35">
      <c r="A3004" t="s">
        <v>501</v>
      </c>
      <c r="B3004" t="s">
        <v>240</v>
      </c>
      <c r="C3004" t="s">
        <v>265</v>
      </c>
      <c r="D3004" t="s">
        <v>8459</v>
      </c>
      <c r="E3004" t="s">
        <v>856</v>
      </c>
      <c r="F3004" t="s">
        <v>7448</v>
      </c>
      <c r="G3004" t="s">
        <v>7449</v>
      </c>
      <c r="H3004">
        <v>14000</v>
      </c>
    </row>
    <row r="3005" spans="1:8" x14ac:dyDescent="0.35">
      <c r="A3005" t="s">
        <v>501</v>
      </c>
      <c r="B3005" t="s">
        <v>240</v>
      </c>
      <c r="C3005" t="s">
        <v>269</v>
      </c>
      <c r="D3005" t="s">
        <v>8460</v>
      </c>
      <c r="E3005" t="s">
        <v>380</v>
      </c>
      <c r="F3005" t="s">
        <v>7436</v>
      </c>
      <c r="G3005" t="s">
        <v>7437</v>
      </c>
      <c r="H3005">
        <v>300000</v>
      </c>
    </row>
    <row r="3006" spans="1:8" x14ac:dyDescent="0.35">
      <c r="A3006" t="s">
        <v>501</v>
      </c>
      <c r="B3006" t="s">
        <v>240</v>
      </c>
      <c r="C3006" t="s">
        <v>269</v>
      </c>
      <c r="D3006" t="s">
        <v>8460</v>
      </c>
      <c r="E3006" t="s">
        <v>380</v>
      </c>
      <c r="F3006" t="s">
        <v>7438</v>
      </c>
      <c r="G3006" t="s">
        <v>7439</v>
      </c>
      <c r="H3006">
        <v>0</v>
      </c>
    </row>
    <row r="3007" spans="1:8" x14ac:dyDescent="0.35">
      <c r="A3007" t="s">
        <v>501</v>
      </c>
      <c r="B3007" t="s">
        <v>240</v>
      </c>
      <c r="C3007" t="s">
        <v>269</v>
      </c>
      <c r="D3007" t="s">
        <v>8460</v>
      </c>
      <c r="E3007" t="s">
        <v>380</v>
      </c>
      <c r="F3007" t="s">
        <v>7448</v>
      </c>
      <c r="G3007" t="s">
        <v>7449</v>
      </c>
      <c r="H3007">
        <v>0</v>
      </c>
    </row>
    <row r="3008" spans="1:8" x14ac:dyDescent="0.35">
      <c r="A3008" t="s">
        <v>501</v>
      </c>
      <c r="B3008" t="s">
        <v>240</v>
      </c>
      <c r="C3008" t="s">
        <v>273</v>
      </c>
      <c r="D3008" t="s">
        <v>8461</v>
      </c>
      <c r="E3008" t="s">
        <v>278</v>
      </c>
      <c r="F3008" t="s">
        <v>7435</v>
      </c>
      <c r="G3008" t="s">
        <v>7142</v>
      </c>
      <c r="H3008">
        <v>3123</v>
      </c>
    </row>
    <row r="3009" spans="1:8" x14ac:dyDescent="0.35">
      <c r="A3009" t="s">
        <v>501</v>
      </c>
      <c r="B3009" t="s">
        <v>240</v>
      </c>
      <c r="C3009" t="s">
        <v>273</v>
      </c>
      <c r="D3009" t="s">
        <v>8461</v>
      </c>
      <c r="E3009" t="s">
        <v>278</v>
      </c>
      <c r="F3009" t="s">
        <v>7436</v>
      </c>
      <c r="G3009" t="s">
        <v>7437</v>
      </c>
      <c r="H3009">
        <v>72900</v>
      </c>
    </row>
    <row r="3010" spans="1:8" x14ac:dyDescent="0.35">
      <c r="A3010" t="s">
        <v>501</v>
      </c>
      <c r="B3010" t="s">
        <v>240</v>
      </c>
      <c r="C3010" t="s">
        <v>273</v>
      </c>
      <c r="D3010" t="s">
        <v>8461</v>
      </c>
      <c r="E3010" t="s">
        <v>278</v>
      </c>
      <c r="F3010" t="s">
        <v>7438</v>
      </c>
      <c r="G3010" t="s">
        <v>7439</v>
      </c>
      <c r="H3010">
        <v>30000</v>
      </c>
    </row>
    <row r="3011" spans="1:8" x14ac:dyDescent="0.35">
      <c r="A3011" t="s">
        <v>501</v>
      </c>
      <c r="B3011" t="s">
        <v>240</v>
      </c>
      <c r="C3011" t="s">
        <v>273</v>
      </c>
      <c r="D3011" t="s">
        <v>8461</v>
      </c>
      <c r="E3011" t="s">
        <v>278</v>
      </c>
      <c r="F3011" t="s">
        <v>7448</v>
      </c>
      <c r="G3011" t="s">
        <v>7449</v>
      </c>
      <c r="H3011">
        <v>24000</v>
      </c>
    </row>
    <row r="3012" spans="1:8" x14ac:dyDescent="0.35">
      <c r="A3012" t="s">
        <v>503</v>
      </c>
      <c r="B3012" t="s">
        <v>240</v>
      </c>
      <c r="C3012" t="s">
        <v>241</v>
      </c>
      <c r="D3012" t="s">
        <v>8462</v>
      </c>
      <c r="E3012" t="s">
        <v>857</v>
      </c>
      <c r="F3012" t="s">
        <v>7435</v>
      </c>
      <c r="G3012" t="s">
        <v>7142</v>
      </c>
      <c r="H3012">
        <v>2000</v>
      </c>
    </row>
    <row r="3013" spans="1:8" x14ac:dyDescent="0.35">
      <c r="A3013" t="s">
        <v>503</v>
      </c>
      <c r="B3013" t="s">
        <v>240</v>
      </c>
      <c r="C3013" t="s">
        <v>241</v>
      </c>
      <c r="D3013" t="s">
        <v>8462</v>
      </c>
      <c r="E3013" t="s">
        <v>857</v>
      </c>
      <c r="F3013" t="s">
        <v>7436</v>
      </c>
      <c r="G3013" t="s">
        <v>7437</v>
      </c>
      <c r="H3013">
        <v>63460</v>
      </c>
    </row>
    <row r="3014" spans="1:8" x14ac:dyDescent="0.35">
      <c r="A3014" t="s">
        <v>503</v>
      </c>
      <c r="B3014" t="s">
        <v>240</v>
      </c>
      <c r="C3014" t="s">
        <v>241</v>
      </c>
      <c r="D3014" t="s">
        <v>8462</v>
      </c>
      <c r="E3014" t="s">
        <v>857</v>
      </c>
      <c r="F3014" t="s">
        <v>7438</v>
      </c>
      <c r="G3014" t="s">
        <v>7439</v>
      </c>
      <c r="H3014">
        <v>27250</v>
      </c>
    </row>
    <row r="3015" spans="1:8" x14ac:dyDescent="0.35">
      <c r="A3015" t="s">
        <v>503</v>
      </c>
      <c r="B3015" t="s">
        <v>240</v>
      </c>
      <c r="C3015" t="s">
        <v>241</v>
      </c>
      <c r="D3015" t="s">
        <v>8462</v>
      </c>
      <c r="E3015" t="s">
        <v>857</v>
      </c>
      <c r="F3015" t="s">
        <v>7448</v>
      </c>
      <c r="G3015" t="s">
        <v>7449</v>
      </c>
      <c r="H3015">
        <v>15000</v>
      </c>
    </row>
    <row r="3016" spans="1:8" x14ac:dyDescent="0.35">
      <c r="A3016" t="s">
        <v>503</v>
      </c>
      <c r="B3016" t="s">
        <v>240</v>
      </c>
      <c r="C3016" t="s">
        <v>245</v>
      </c>
      <c r="D3016" t="s">
        <v>8463</v>
      </c>
      <c r="E3016" t="s">
        <v>521</v>
      </c>
      <c r="F3016" t="s">
        <v>7436</v>
      </c>
      <c r="G3016" t="s">
        <v>7437</v>
      </c>
      <c r="H3016">
        <v>48600</v>
      </c>
    </row>
    <row r="3017" spans="1:8" x14ac:dyDescent="0.35">
      <c r="A3017" t="s">
        <v>503</v>
      </c>
      <c r="B3017" t="s">
        <v>240</v>
      </c>
      <c r="C3017" t="s">
        <v>245</v>
      </c>
      <c r="D3017" t="s">
        <v>8463</v>
      </c>
      <c r="E3017" t="s">
        <v>521</v>
      </c>
      <c r="F3017" t="s">
        <v>7438</v>
      </c>
      <c r="G3017" t="s">
        <v>7439</v>
      </c>
      <c r="H3017">
        <v>85000</v>
      </c>
    </row>
    <row r="3018" spans="1:8" x14ac:dyDescent="0.35">
      <c r="A3018" t="s">
        <v>503</v>
      </c>
      <c r="B3018" t="s">
        <v>240</v>
      </c>
      <c r="C3018" t="s">
        <v>245</v>
      </c>
      <c r="D3018" t="s">
        <v>8463</v>
      </c>
      <c r="E3018" t="s">
        <v>521</v>
      </c>
      <c r="F3018" t="s">
        <v>8464</v>
      </c>
      <c r="G3018" t="s">
        <v>8465</v>
      </c>
      <c r="H3018">
        <v>320000</v>
      </c>
    </row>
    <row r="3019" spans="1:8" x14ac:dyDescent="0.35">
      <c r="A3019" t="s">
        <v>503</v>
      </c>
      <c r="B3019" t="s">
        <v>240</v>
      </c>
      <c r="C3019" t="s">
        <v>249</v>
      </c>
      <c r="D3019" t="s">
        <v>8466</v>
      </c>
      <c r="E3019" t="s">
        <v>637</v>
      </c>
      <c r="F3019" t="s">
        <v>7435</v>
      </c>
      <c r="G3019" t="s">
        <v>7142</v>
      </c>
      <c r="H3019">
        <v>700</v>
      </c>
    </row>
    <row r="3020" spans="1:8" x14ac:dyDescent="0.35">
      <c r="A3020" t="s">
        <v>503</v>
      </c>
      <c r="B3020" t="s">
        <v>240</v>
      </c>
      <c r="C3020" t="s">
        <v>249</v>
      </c>
      <c r="D3020" t="s">
        <v>8466</v>
      </c>
      <c r="E3020" t="s">
        <v>637</v>
      </c>
      <c r="F3020" t="s">
        <v>7436</v>
      </c>
      <c r="G3020" t="s">
        <v>7437</v>
      </c>
      <c r="H3020">
        <v>130000</v>
      </c>
    </row>
    <row r="3021" spans="1:8" x14ac:dyDescent="0.35">
      <c r="A3021" t="s">
        <v>503</v>
      </c>
      <c r="B3021" t="s">
        <v>240</v>
      </c>
      <c r="C3021" t="s">
        <v>249</v>
      </c>
      <c r="D3021" t="s">
        <v>8466</v>
      </c>
      <c r="E3021" t="s">
        <v>637</v>
      </c>
      <c r="F3021" t="s">
        <v>7438</v>
      </c>
      <c r="G3021" t="s">
        <v>7439</v>
      </c>
      <c r="H3021">
        <v>64000</v>
      </c>
    </row>
    <row r="3022" spans="1:8" x14ac:dyDescent="0.35">
      <c r="A3022" t="s">
        <v>503</v>
      </c>
      <c r="B3022" t="s">
        <v>240</v>
      </c>
      <c r="C3022" t="s">
        <v>249</v>
      </c>
      <c r="D3022" t="s">
        <v>8466</v>
      </c>
      <c r="E3022" t="s">
        <v>637</v>
      </c>
      <c r="F3022" t="s">
        <v>7448</v>
      </c>
      <c r="G3022" t="s">
        <v>7449</v>
      </c>
      <c r="H3022">
        <v>40000</v>
      </c>
    </row>
    <row r="3023" spans="1:8" x14ac:dyDescent="0.35">
      <c r="A3023" t="s">
        <v>503</v>
      </c>
      <c r="B3023" t="s">
        <v>240</v>
      </c>
      <c r="C3023" t="s">
        <v>249</v>
      </c>
      <c r="D3023" t="s">
        <v>8466</v>
      </c>
      <c r="E3023" t="s">
        <v>637</v>
      </c>
      <c r="F3023" t="s">
        <v>7442</v>
      </c>
      <c r="G3023" t="s">
        <v>7443</v>
      </c>
      <c r="H3023">
        <v>120000</v>
      </c>
    </row>
    <row r="3024" spans="1:8" x14ac:dyDescent="0.35">
      <c r="A3024" t="s">
        <v>503</v>
      </c>
      <c r="B3024" t="s">
        <v>240</v>
      </c>
      <c r="C3024" t="s">
        <v>253</v>
      </c>
      <c r="D3024" t="s">
        <v>8467</v>
      </c>
      <c r="E3024" t="s">
        <v>300</v>
      </c>
      <c r="F3024" t="s">
        <v>7436</v>
      </c>
      <c r="G3024" t="s">
        <v>7437</v>
      </c>
      <c r="H3024">
        <v>26875</v>
      </c>
    </row>
    <row r="3025" spans="1:8" x14ac:dyDescent="0.35">
      <c r="A3025" t="s">
        <v>503</v>
      </c>
      <c r="B3025" t="s">
        <v>240</v>
      </c>
      <c r="C3025" t="s">
        <v>253</v>
      </c>
      <c r="D3025" t="s">
        <v>8467</v>
      </c>
      <c r="E3025" t="s">
        <v>300</v>
      </c>
      <c r="F3025" t="s">
        <v>7438</v>
      </c>
      <c r="G3025" t="s">
        <v>7439</v>
      </c>
      <c r="H3025">
        <v>21600</v>
      </c>
    </row>
    <row r="3026" spans="1:8" x14ac:dyDescent="0.35">
      <c r="A3026" t="s">
        <v>503</v>
      </c>
      <c r="B3026" t="s">
        <v>240</v>
      </c>
      <c r="C3026" t="s">
        <v>257</v>
      </c>
      <c r="D3026" t="s">
        <v>8468</v>
      </c>
      <c r="E3026" t="s">
        <v>480</v>
      </c>
      <c r="F3026" t="s">
        <v>7435</v>
      </c>
      <c r="G3026" t="s">
        <v>7142</v>
      </c>
      <c r="H3026">
        <v>0</v>
      </c>
    </row>
    <row r="3027" spans="1:8" x14ac:dyDescent="0.35">
      <c r="A3027" t="s">
        <v>503</v>
      </c>
      <c r="B3027" t="s">
        <v>240</v>
      </c>
      <c r="C3027" t="s">
        <v>257</v>
      </c>
      <c r="D3027" t="s">
        <v>8468</v>
      </c>
      <c r="E3027" t="s">
        <v>480</v>
      </c>
      <c r="F3027" t="s">
        <v>7436</v>
      </c>
      <c r="G3027" t="s">
        <v>7437</v>
      </c>
      <c r="H3027">
        <v>40000</v>
      </c>
    </row>
    <row r="3028" spans="1:8" x14ac:dyDescent="0.35">
      <c r="A3028" t="s">
        <v>503</v>
      </c>
      <c r="B3028" t="s">
        <v>240</v>
      </c>
      <c r="C3028" t="s">
        <v>257</v>
      </c>
      <c r="D3028" t="s">
        <v>8468</v>
      </c>
      <c r="E3028" t="s">
        <v>480</v>
      </c>
      <c r="F3028" t="s">
        <v>7438</v>
      </c>
      <c r="G3028" t="s">
        <v>7439</v>
      </c>
      <c r="H3028">
        <v>0</v>
      </c>
    </row>
    <row r="3029" spans="1:8" x14ac:dyDescent="0.35">
      <c r="A3029" t="s">
        <v>503</v>
      </c>
      <c r="B3029" t="s">
        <v>240</v>
      </c>
      <c r="C3029" t="s">
        <v>257</v>
      </c>
      <c r="D3029" t="s">
        <v>8468</v>
      </c>
      <c r="E3029" t="s">
        <v>480</v>
      </c>
      <c r="F3029" t="s">
        <v>7448</v>
      </c>
      <c r="G3029" t="s">
        <v>7449</v>
      </c>
      <c r="H3029">
        <v>0</v>
      </c>
    </row>
    <row r="3030" spans="1:8" x14ac:dyDescent="0.35">
      <c r="A3030" t="s">
        <v>503</v>
      </c>
      <c r="B3030" t="s">
        <v>240</v>
      </c>
      <c r="C3030" t="s">
        <v>257</v>
      </c>
      <c r="D3030" t="s">
        <v>8468</v>
      </c>
      <c r="E3030" t="s">
        <v>480</v>
      </c>
      <c r="F3030" t="s">
        <v>7442</v>
      </c>
      <c r="G3030" t="s">
        <v>7443</v>
      </c>
      <c r="H3030">
        <v>0</v>
      </c>
    </row>
    <row r="3031" spans="1:8" x14ac:dyDescent="0.35">
      <c r="A3031" t="s">
        <v>503</v>
      </c>
      <c r="B3031" t="s">
        <v>240</v>
      </c>
      <c r="C3031" t="s">
        <v>257</v>
      </c>
      <c r="D3031" t="s">
        <v>8468</v>
      </c>
      <c r="E3031" t="s">
        <v>480</v>
      </c>
      <c r="F3031" t="s">
        <v>8464</v>
      </c>
      <c r="G3031" t="s">
        <v>8465</v>
      </c>
      <c r="H3031">
        <v>2252000</v>
      </c>
    </row>
    <row r="3032" spans="1:8" x14ac:dyDescent="0.35">
      <c r="A3032" t="s">
        <v>503</v>
      </c>
      <c r="B3032" t="s">
        <v>240</v>
      </c>
      <c r="C3032" t="s">
        <v>261</v>
      </c>
      <c r="D3032" t="s">
        <v>8469</v>
      </c>
      <c r="E3032" t="s">
        <v>629</v>
      </c>
      <c r="F3032" t="s">
        <v>7435</v>
      </c>
      <c r="G3032" t="s">
        <v>7142</v>
      </c>
      <c r="H3032">
        <v>500</v>
      </c>
    </row>
    <row r="3033" spans="1:8" x14ac:dyDescent="0.35">
      <c r="A3033" t="s">
        <v>503</v>
      </c>
      <c r="B3033" t="s">
        <v>240</v>
      </c>
      <c r="C3033" t="s">
        <v>261</v>
      </c>
      <c r="D3033" t="s">
        <v>8469</v>
      </c>
      <c r="E3033" t="s">
        <v>629</v>
      </c>
      <c r="F3033" t="s">
        <v>7436</v>
      </c>
      <c r="G3033" t="s">
        <v>7437</v>
      </c>
      <c r="H3033">
        <v>28240</v>
      </c>
    </row>
    <row r="3034" spans="1:8" x14ac:dyDescent="0.35">
      <c r="A3034" t="s">
        <v>503</v>
      </c>
      <c r="B3034" t="s">
        <v>240</v>
      </c>
      <c r="C3034" t="s">
        <v>261</v>
      </c>
      <c r="D3034" t="s">
        <v>8469</v>
      </c>
      <c r="E3034" t="s">
        <v>629</v>
      </c>
      <c r="F3034" t="s">
        <v>7438</v>
      </c>
      <c r="G3034" t="s">
        <v>7439</v>
      </c>
      <c r="H3034">
        <v>20758</v>
      </c>
    </row>
    <row r="3035" spans="1:8" x14ac:dyDescent="0.35">
      <c r="A3035" t="s">
        <v>503</v>
      </c>
      <c r="B3035" t="s">
        <v>240</v>
      </c>
      <c r="C3035" t="s">
        <v>261</v>
      </c>
      <c r="D3035" t="s">
        <v>8469</v>
      </c>
      <c r="E3035" t="s">
        <v>629</v>
      </c>
      <c r="F3035" t="s">
        <v>7448</v>
      </c>
      <c r="G3035" t="s">
        <v>7449</v>
      </c>
      <c r="H3035">
        <v>5000</v>
      </c>
    </row>
    <row r="3036" spans="1:8" x14ac:dyDescent="0.35">
      <c r="A3036" t="s">
        <v>503</v>
      </c>
      <c r="B3036" t="s">
        <v>240</v>
      </c>
      <c r="C3036" t="s">
        <v>265</v>
      </c>
      <c r="D3036" t="s">
        <v>8470</v>
      </c>
      <c r="E3036" t="s">
        <v>858</v>
      </c>
      <c r="F3036" t="s">
        <v>7436</v>
      </c>
      <c r="G3036" t="s">
        <v>7437</v>
      </c>
      <c r="H3036">
        <v>125395</v>
      </c>
    </row>
    <row r="3037" spans="1:8" x14ac:dyDescent="0.35">
      <c r="A3037" t="s">
        <v>503</v>
      </c>
      <c r="B3037" t="s">
        <v>240</v>
      </c>
      <c r="C3037" t="s">
        <v>265</v>
      </c>
      <c r="D3037" t="s">
        <v>8470</v>
      </c>
      <c r="E3037" t="s">
        <v>858</v>
      </c>
      <c r="F3037" t="s">
        <v>7438</v>
      </c>
      <c r="G3037" t="s">
        <v>7439</v>
      </c>
      <c r="H3037">
        <v>79600</v>
      </c>
    </row>
    <row r="3038" spans="1:8" x14ac:dyDescent="0.35">
      <c r="A3038" t="s">
        <v>503</v>
      </c>
      <c r="B3038" t="s">
        <v>240</v>
      </c>
      <c r="C3038" t="s">
        <v>265</v>
      </c>
      <c r="D3038" t="s">
        <v>8470</v>
      </c>
      <c r="E3038" t="s">
        <v>858</v>
      </c>
      <c r="F3038" t="s">
        <v>7448</v>
      </c>
      <c r="G3038" t="s">
        <v>7449</v>
      </c>
      <c r="H3038">
        <v>0</v>
      </c>
    </row>
    <row r="3039" spans="1:8" x14ac:dyDescent="0.35">
      <c r="A3039" t="s">
        <v>503</v>
      </c>
      <c r="B3039" t="s">
        <v>240</v>
      </c>
      <c r="C3039" t="s">
        <v>269</v>
      </c>
      <c r="D3039" t="s">
        <v>8471</v>
      </c>
      <c r="E3039" t="s">
        <v>633</v>
      </c>
      <c r="F3039" t="s">
        <v>7436</v>
      </c>
      <c r="G3039" t="s">
        <v>7437</v>
      </c>
      <c r="H3039">
        <v>69820</v>
      </c>
    </row>
    <row r="3040" spans="1:8" x14ac:dyDescent="0.35">
      <c r="A3040" t="s">
        <v>503</v>
      </c>
      <c r="B3040" t="s">
        <v>240</v>
      </c>
      <c r="C3040" t="s">
        <v>269</v>
      </c>
      <c r="D3040" t="s">
        <v>8471</v>
      </c>
      <c r="E3040" t="s">
        <v>633</v>
      </c>
      <c r="F3040" t="s">
        <v>7438</v>
      </c>
      <c r="G3040" t="s">
        <v>7439</v>
      </c>
      <c r="H3040">
        <v>65000</v>
      </c>
    </row>
    <row r="3041" spans="1:8" x14ac:dyDescent="0.35">
      <c r="A3041" t="s">
        <v>503</v>
      </c>
      <c r="B3041" t="s">
        <v>240</v>
      </c>
      <c r="C3041" t="s">
        <v>269</v>
      </c>
      <c r="D3041" t="s">
        <v>8471</v>
      </c>
      <c r="E3041" t="s">
        <v>633</v>
      </c>
      <c r="F3041" t="s">
        <v>7582</v>
      </c>
      <c r="G3041" t="s">
        <v>7583</v>
      </c>
      <c r="H3041">
        <v>2000</v>
      </c>
    </row>
    <row r="3042" spans="1:8" x14ac:dyDescent="0.35">
      <c r="A3042" t="s">
        <v>503</v>
      </c>
      <c r="B3042" t="s">
        <v>240</v>
      </c>
      <c r="C3042" t="s">
        <v>273</v>
      </c>
      <c r="D3042" t="s">
        <v>8472</v>
      </c>
      <c r="E3042" t="s">
        <v>859</v>
      </c>
      <c r="F3042" t="s">
        <v>7436</v>
      </c>
      <c r="G3042" t="s">
        <v>7437</v>
      </c>
      <c r="H3042">
        <v>40332</v>
      </c>
    </row>
    <row r="3043" spans="1:8" x14ac:dyDescent="0.35">
      <c r="A3043" t="s">
        <v>503</v>
      </c>
      <c r="B3043" t="s">
        <v>240</v>
      </c>
      <c r="C3043" t="s">
        <v>273</v>
      </c>
      <c r="D3043" t="s">
        <v>8472</v>
      </c>
      <c r="E3043" t="s">
        <v>859</v>
      </c>
      <c r="F3043" t="s">
        <v>7438</v>
      </c>
      <c r="G3043" t="s">
        <v>7439</v>
      </c>
      <c r="H3043">
        <v>32939</v>
      </c>
    </row>
    <row r="3044" spans="1:8" x14ac:dyDescent="0.35">
      <c r="A3044" t="s">
        <v>503</v>
      </c>
      <c r="B3044" t="s">
        <v>240</v>
      </c>
      <c r="C3044" t="s">
        <v>273</v>
      </c>
      <c r="D3044" t="s">
        <v>8472</v>
      </c>
      <c r="E3044" t="s">
        <v>859</v>
      </c>
      <c r="F3044" t="s">
        <v>7442</v>
      </c>
      <c r="G3044" t="s">
        <v>7443</v>
      </c>
      <c r="H3044">
        <v>28394</v>
      </c>
    </row>
    <row r="3045" spans="1:8" x14ac:dyDescent="0.35">
      <c r="A3045" t="s">
        <v>503</v>
      </c>
      <c r="B3045" t="s">
        <v>240</v>
      </c>
      <c r="C3045" t="s">
        <v>277</v>
      </c>
      <c r="D3045" t="s">
        <v>8473</v>
      </c>
      <c r="E3045" t="s">
        <v>860</v>
      </c>
      <c r="F3045" t="s">
        <v>7435</v>
      </c>
      <c r="G3045" t="s">
        <v>7142</v>
      </c>
      <c r="H3045">
        <v>20000</v>
      </c>
    </row>
    <row r="3046" spans="1:8" x14ac:dyDescent="0.35">
      <c r="A3046" t="s">
        <v>503</v>
      </c>
      <c r="B3046" t="s">
        <v>240</v>
      </c>
      <c r="C3046" t="s">
        <v>277</v>
      </c>
      <c r="D3046" t="s">
        <v>8473</v>
      </c>
      <c r="E3046" t="s">
        <v>860</v>
      </c>
      <c r="F3046" t="s">
        <v>7436</v>
      </c>
      <c r="G3046" t="s">
        <v>7437</v>
      </c>
      <c r="H3046">
        <v>62525</v>
      </c>
    </row>
    <row r="3047" spans="1:8" x14ac:dyDescent="0.35">
      <c r="A3047" t="s">
        <v>503</v>
      </c>
      <c r="B3047" t="s">
        <v>240</v>
      </c>
      <c r="C3047" t="s">
        <v>281</v>
      </c>
      <c r="D3047" t="s">
        <v>8474</v>
      </c>
      <c r="E3047" t="s">
        <v>278</v>
      </c>
      <c r="F3047" t="s">
        <v>7435</v>
      </c>
      <c r="G3047" t="s">
        <v>7142</v>
      </c>
      <c r="H3047">
        <v>11794</v>
      </c>
    </row>
    <row r="3048" spans="1:8" x14ac:dyDescent="0.35">
      <c r="A3048" t="s">
        <v>503</v>
      </c>
      <c r="B3048" t="s">
        <v>240</v>
      </c>
      <c r="C3048" t="s">
        <v>281</v>
      </c>
      <c r="D3048" t="s">
        <v>8474</v>
      </c>
      <c r="E3048" t="s">
        <v>278</v>
      </c>
      <c r="F3048" t="s">
        <v>7436</v>
      </c>
      <c r="G3048" t="s">
        <v>7437</v>
      </c>
      <c r="H3048">
        <v>233000</v>
      </c>
    </row>
    <row r="3049" spans="1:8" x14ac:dyDescent="0.35">
      <c r="A3049" t="s">
        <v>503</v>
      </c>
      <c r="B3049" t="s">
        <v>240</v>
      </c>
      <c r="C3049" t="s">
        <v>281</v>
      </c>
      <c r="D3049" t="s">
        <v>8474</v>
      </c>
      <c r="E3049" t="s">
        <v>278</v>
      </c>
      <c r="F3049" t="s">
        <v>7438</v>
      </c>
      <c r="G3049" t="s">
        <v>7439</v>
      </c>
      <c r="H3049">
        <v>142000</v>
      </c>
    </row>
    <row r="3050" spans="1:8" x14ac:dyDescent="0.35">
      <c r="A3050" t="s">
        <v>503</v>
      </c>
      <c r="B3050" t="s">
        <v>240</v>
      </c>
      <c r="C3050" t="s">
        <v>281</v>
      </c>
      <c r="D3050" t="s">
        <v>8474</v>
      </c>
      <c r="E3050" t="s">
        <v>278</v>
      </c>
      <c r="F3050" t="s">
        <v>7448</v>
      </c>
      <c r="G3050" t="s">
        <v>7449</v>
      </c>
      <c r="H3050">
        <v>150000</v>
      </c>
    </row>
    <row r="3051" spans="1:8" x14ac:dyDescent="0.35">
      <c r="A3051" t="s">
        <v>503</v>
      </c>
      <c r="B3051" t="s">
        <v>240</v>
      </c>
      <c r="C3051" t="s">
        <v>285</v>
      </c>
      <c r="D3051" t="s">
        <v>8475</v>
      </c>
      <c r="E3051" t="s">
        <v>861</v>
      </c>
      <c r="F3051" t="s">
        <v>7436</v>
      </c>
      <c r="G3051" t="s">
        <v>7437</v>
      </c>
      <c r="H3051">
        <v>15638</v>
      </c>
    </row>
    <row r="3052" spans="1:8" x14ac:dyDescent="0.35">
      <c r="A3052" t="s">
        <v>503</v>
      </c>
      <c r="B3052" t="s">
        <v>240</v>
      </c>
      <c r="C3052" t="s">
        <v>285</v>
      </c>
      <c r="D3052" t="s">
        <v>8475</v>
      </c>
      <c r="E3052" t="s">
        <v>861</v>
      </c>
      <c r="F3052" t="s">
        <v>7438</v>
      </c>
      <c r="G3052" t="s">
        <v>7439</v>
      </c>
      <c r="H3052">
        <v>28000</v>
      </c>
    </row>
    <row r="3053" spans="1:8" x14ac:dyDescent="0.35">
      <c r="A3053" t="s">
        <v>505</v>
      </c>
      <c r="B3053" t="s">
        <v>240</v>
      </c>
      <c r="C3053" t="s">
        <v>241</v>
      </c>
      <c r="D3053" t="s">
        <v>8476</v>
      </c>
      <c r="E3053" t="s">
        <v>574</v>
      </c>
      <c r="F3053" t="s">
        <v>7435</v>
      </c>
      <c r="G3053" t="s">
        <v>7142</v>
      </c>
      <c r="H3053">
        <v>40000</v>
      </c>
    </row>
    <row r="3054" spans="1:8" x14ac:dyDescent="0.35">
      <c r="A3054" t="s">
        <v>505</v>
      </c>
      <c r="B3054" t="s">
        <v>240</v>
      </c>
      <c r="C3054" t="s">
        <v>241</v>
      </c>
      <c r="D3054" t="s">
        <v>8476</v>
      </c>
      <c r="E3054" t="s">
        <v>574</v>
      </c>
      <c r="F3054" t="s">
        <v>7436</v>
      </c>
      <c r="G3054" t="s">
        <v>7437</v>
      </c>
      <c r="H3054">
        <v>162541</v>
      </c>
    </row>
    <row r="3055" spans="1:8" x14ac:dyDescent="0.35">
      <c r="A3055" t="s">
        <v>505</v>
      </c>
      <c r="B3055" t="s">
        <v>240</v>
      </c>
      <c r="C3055" t="s">
        <v>241</v>
      </c>
      <c r="D3055" t="s">
        <v>8476</v>
      </c>
      <c r="E3055" t="s">
        <v>574</v>
      </c>
      <c r="F3055" t="s">
        <v>7438</v>
      </c>
      <c r="G3055" t="s">
        <v>7439</v>
      </c>
      <c r="H3055">
        <v>182400</v>
      </c>
    </row>
    <row r="3056" spans="1:8" x14ac:dyDescent="0.35">
      <c r="A3056" t="s">
        <v>505</v>
      </c>
      <c r="B3056" t="s">
        <v>240</v>
      </c>
      <c r="C3056" t="s">
        <v>241</v>
      </c>
      <c r="D3056" t="s">
        <v>8476</v>
      </c>
      <c r="E3056" t="s">
        <v>574</v>
      </c>
      <c r="F3056" t="s">
        <v>7448</v>
      </c>
      <c r="G3056" t="s">
        <v>7449</v>
      </c>
      <c r="H3056">
        <v>120000</v>
      </c>
    </row>
    <row r="3057" spans="1:8" x14ac:dyDescent="0.35">
      <c r="A3057" t="s">
        <v>505</v>
      </c>
      <c r="B3057" t="s">
        <v>240</v>
      </c>
      <c r="C3057" t="s">
        <v>245</v>
      </c>
      <c r="D3057" t="s">
        <v>8477</v>
      </c>
      <c r="E3057" t="s">
        <v>568</v>
      </c>
      <c r="F3057" t="s">
        <v>7435</v>
      </c>
      <c r="G3057" t="s">
        <v>7142</v>
      </c>
      <c r="H3057">
        <v>66362</v>
      </c>
    </row>
    <row r="3058" spans="1:8" x14ac:dyDescent="0.35">
      <c r="A3058" t="s">
        <v>505</v>
      </c>
      <c r="B3058" t="s">
        <v>240</v>
      </c>
      <c r="C3058" t="s">
        <v>245</v>
      </c>
      <c r="D3058" t="s">
        <v>8477</v>
      </c>
      <c r="E3058" t="s">
        <v>568</v>
      </c>
      <c r="F3058" t="s">
        <v>7436</v>
      </c>
      <c r="G3058" t="s">
        <v>7437</v>
      </c>
      <c r="H3058">
        <v>347660</v>
      </c>
    </row>
    <row r="3059" spans="1:8" x14ac:dyDescent="0.35">
      <c r="A3059" t="s">
        <v>505</v>
      </c>
      <c r="B3059" t="s">
        <v>240</v>
      </c>
      <c r="C3059" t="s">
        <v>245</v>
      </c>
      <c r="D3059" t="s">
        <v>8477</v>
      </c>
      <c r="E3059" t="s">
        <v>568</v>
      </c>
      <c r="F3059" t="s">
        <v>7438</v>
      </c>
      <c r="G3059" t="s">
        <v>7439</v>
      </c>
      <c r="H3059">
        <v>7270</v>
      </c>
    </row>
    <row r="3060" spans="1:8" x14ac:dyDescent="0.35">
      <c r="A3060" t="s">
        <v>505</v>
      </c>
      <c r="B3060" t="s">
        <v>240</v>
      </c>
      <c r="C3060" t="s">
        <v>245</v>
      </c>
      <c r="D3060" t="s">
        <v>8477</v>
      </c>
      <c r="E3060" t="s">
        <v>568</v>
      </c>
      <c r="F3060" t="s">
        <v>7448</v>
      </c>
      <c r="G3060" t="s">
        <v>7449</v>
      </c>
      <c r="H3060">
        <v>0</v>
      </c>
    </row>
    <row r="3061" spans="1:8" x14ac:dyDescent="0.35">
      <c r="A3061" t="s">
        <v>505</v>
      </c>
      <c r="B3061" t="s">
        <v>240</v>
      </c>
      <c r="C3061" t="s">
        <v>245</v>
      </c>
      <c r="D3061" t="s">
        <v>8477</v>
      </c>
      <c r="E3061" t="s">
        <v>568</v>
      </c>
      <c r="F3061" t="s">
        <v>7442</v>
      </c>
      <c r="G3061" t="s">
        <v>7443</v>
      </c>
      <c r="H3061">
        <v>0</v>
      </c>
    </row>
    <row r="3062" spans="1:8" x14ac:dyDescent="0.35">
      <c r="A3062" t="s">
        <v>505</v>
      </c>
      <c r="B3062" t="s">
        <v>240</v>
      </c>
      <c r="C3062" t="s">
        <v>249</v>
      </c>
      <c r="D3062" t="s">
        <v>8478</v>
      </c>
      <c r="E3062" t="s">
        <v>862</v>
      </c>
      <c r="F3062" t="s">
        <v>7435</v>
      </c>
      <c r="G3062" t="s">
        <v>7142</v>
      </c>
      <c r="H3062">
        <v>5000</v>
      </c>
    </row>
    <row r="3063" spans="1:8" x14ac:dyDescent="0.35">
      <c r="A3063" t="s">
        <v>505</v>
      </c>
      <c r="B3063" t="s">
        <v>240</v>
      </c>
      <c r="C3063" t="s">
        <v>249</v>
      </c>
      <c r="D3063" t="s">
        <v>8478</v>
      </c>
      <c r="E3063" t="s">
        <v>862</v>
      </c>
      <c r="F3063" t="s">
        <v>7436</v>
      </c>
      <c r="G3063" t="s">
        <v>7437</v>
      </c>
      <c r="H3063">
        <v>84506</v>
      </c>
    </row>
    <row r="3064" spans="1:8" x14ac:dyDescent="0.35">
      <c r="A3064" t="s">
        <v>505</v>
      </c>
      <c r="B3064" t="s">
        <v>240</v>
      </c>
      <c r="C3064" t="s">
        <v>249</v>
      </c>
      <c r="D3064" t="s">
        <v>8478</v>
      </c>
      <c r="E3064" t="s">
        <v>862</v>
      </c>
      <c r="F3064" t="s">
        <v>7736</v>
      </c>
      <c r="G3064" t="s">
        <v>7737</v>
      </c>
      <c r="H3064">
        <v>10803</v>
      </c>
    </row>
    <row r="3065" spans="1:8" x14ac:dyDescent="0.35">
      <c r="A3065" t="s">
        <v>505</v>
      </c>
      <c r="B3065" t="s">
        <v>240</v>
      </c>
      <c r="C3065" t="s">
        <v>249</v>
      </c>
      <c r="D3065" t="s">
        <v>8478</v>
      </c>
      <c r="E3065" t="s">
        <v>862</v>
      </c>
      <c r="F3065" t="s">
        <v>7438</v>
      </c>
      <c r="G3065" t="s">
        <v>7439</v>
      </c>
      <c r="H3065">
        <v>29426</v>
      </c>
    </row>
    <row r="3066" spans="1:8" x14ac:dyDescent="0.35">
      <c r="A3066" t="s">
        <v>505</v>
      </c>
      <c r="B3066" t="s">
        <v>240</v>
      </c>
      <c r="C3066" t="s">
        <v>249</v>
      </c>
      <c r="D3066" t="s">
        <v>8478</v>
      </c>
      <c r="E3066" t="s">
        <v>862</v>
      </c>
      <c r="F3066" t="s">
        <v>7442</v>
      </c>
      <c r="G3066" t="s">
        <v>7443</v>
      </c>
      <c r="H3066">
        <v>0</v>
      </c>
    </row>
    <row r="3067" spans="1:8" x14ac:dyDescent="0.35">
      <c r="A3067" t="s">
        <v>505</v>
      </c>
      <c r="B3067" t="s">
        <v>240</v>
      </c>
      <c r="C3067" t="s">
        <v>253</v>
      </c>
      <c r="D3067" t="s">
        <v>8479</v>
      </c>
      <c r="E3067" t="s">
        <v>254</v>
      </c>
      <c r="F3067" t="s">
        <v>7435</v>
      </c>
      <c r="G3067" t="s">
        <v>7142</v>
      </c>
      <c r="H3067">
        <v>0</v>
      </c>
    </row>
    <row r="3068" spans="1:8" x14ac:dyDescent="0.35">
      <c r="A3068" t="s">
        <v>505</v>
      </c>
      <c r="B3068" t="s">
        <v>240</v>
      </c>
      <c r="C3068" t="s">
        <v>253</v>
      </c>
      <c r="D3068" t="s">
        <v>8479</v>
      </c>
      <c r="E3068" t="s">
        <v>254</v>
      </c>
      <c r="F3068" t="s">
        <v>7436</v>
      </c>
      <c r="G3068" t="s">
        <v>7437</v>
      </c>
      <c r="H3068">
        <v>144940</v>
      </c>
    </row>
    <row r="3069" spans="1:8" x14ac:dyDescent="0.35">
      <c r="A3069" t="s">
        <v>505</v>
      </c>
      <c r="B3069" t="s">
        <v>240</v>
      </c>
      <c r="C3069" t="s">
        <v>253</v>
      </c>
      <c r="D3069" t="s">
        <v>8479</v>
      </c>
      <c r="E3069" t="s">
        <v>254</v>
      </c>
      <c r="F3069" t="s">
        <v>7438</v>
      </c>
      <c r="G3069" t="s">
        <v>7439</v>
      </c>
      <c r="H3069">
        <v>77000</v>
      </c>
    </row>
    <row r="3070" spans="1:8" x14ac:dyDescent="0.35">
      <c r="A3070" t="s">
        <v>505</v>
      </c>
      <c r="B3070" t="s">
        <v>240</v>
      </c>
      <c r="C3070" t="s">
        <v>253</v>
      </c>
      <c r="D3070" t="s">
        <v>8479</v>
      </c>
      <c r="E3070" t="s">
        <v>254</v>
      </c>
      <c r="F3070" t="s">
        <v>7448</v>
      </c>
      <c r="G3070" t="s">
        <v>7449</v>
      </c>
      <c r="H3070">
        <v>100000</v>
      </c>
    </row>
    <row r="3071" spans="1:8" x14ac:dyDescent="0.35">
      <c r="A3071" t="s">
        <v>505</v>
      </c>
      <c r="B3071" t="s">
        <v>240</v>
      </c>
      <c r="C3071" t="s">
        <v>253</v>
      </c>
      <c r="D3071" t="s">
        <v>8479</v>
      </c>
      <c r="E3071" t="s">
        <v>254</v>
      </c>
      <c r="F3071" t="s">
        <v>7442</v>
      </c>
      <c r="G3071" t="s">
        <v>7443</v>
      </c>
      <c r="H3071">
        <v>4500</v>
      </c>
    </row>
    <row r="3072" spans="1:8" x14ac:dyDescent="0.35">
      <c r="A3072" t="s">
        <v>505</v>
      </c>
      <c r="B3072" t="s">
        <v>240</v>
      </c>
      <c r="C3072" t="s">
        <v>257</v>
      </c>
      <c r="D3072" t="s">
        <v>8480</v>
      </c>
      <c r="E3072" t="s">
        <v>412</v>
      </c>
      <c r="F3072" t="s">
        <v>7435</v>
      </c>
      <c r="G3072" t="s">
        <v>7142</v>
      </c>
      <c r="H3072">
        <v>15000</v>
      </c>
    </row>
    <row r="3073" spans="1:8" x14ac:dyDescent="0.35">
      <c r="A3073" t="s">
        <v>505</v>
      </c>
      <c r="B3073" t="s">
        <v>240</v>
      </c>
      <c r="C3073" t="s">
        <v>257</v>
      </c>
      <c r="D3073" t="s">
        <v>8480</v>
      </c>
      <c r="E3073" t="s">
        <v>412</v>
      </c>
      <c r="F3073" t="s">
        <v>7436</v>
      </c>
      <c r="G3073" t="s">
        <v>7437</v>
      </c>
      <c r="H3073">
        <v>91800</v>
      </c>
    </row>
    <row r="3074" spans="1:8" x14ac:dyDescent="0.35">
      <c r="A3074" t="s">
        <v>505</v>
      </c>
      <c r="B3074" t="s">
        <v>240</v>
      </c>
      <c r="C3074" t="s">
        <v>257</v>
      </c>
      <c r="D3074" t="s">
        <v>8480</v>
      </c>
      <c r="E3074" t="s">
        <v>412</v>
      </c>
      <c r="F3074" t="s">
        <v>7736</v>
      </c>
      <c r="G3074" t="s">
        <v>7737</v>
      </c>
      <c r="H3074">
        <v>20000</v>
      </c>
    </row>
    <row r="3075" spans="1:8" x14ac:dyDescent="0.35">
      <c r="A3075" t="s">
        <v>505</v>
      </c>
      <c r="B3075" t="s">
        <v>240</v>
      </c>
      <c r="C3075" t="s">
        <v>257</v>
      </c>
      <c r="D3075" t="s">
        <v>8480</v>
      </c>
      <c r="E3075" t="s">
        <v>412</v>
      </c>
      <c r="F3075" t="s">
        <v>7438</v>
      </c>
      <c r="G3075" t="s">
        <v>7439</v>
      </c>
      <c r="H3075">
        <v>88000</v>
      </c>
    </row>
    <row r="3076" spans="1:8" x14ac:dyDescent="0.35">
      <c r="A3076" t="s">
        <v>505</v>
      </c>
      <c r="B3076" t="s">
        <v>240</v>
      </c>
      <c r="C3076" t="s">
        <v>257</v>
      </c>
      <c r="D3076" t="s">
        <v>8480</v>
      </c>
      <c r="E3076" t="s">
        <v>412</v>
      </c>
      <c r="F3076" t="s">
        <v>7448</v>
      </c>
      <c r="G3076" t="s">
        <v>7449</v>
      </c>
      <c r="H3076">
        <v>125000</v>
      </c>
    </row>
    <row r="3077" spans="1:8" x14ac:dyDescent="0.35">
      <c r="A3077" t="s">
        <v>505</v>
      </c>
      <c r="B3077" t="s">
        <v>240</v>
      </c>
      <c r="C3077" t="s">
        <v>257</v>
      </c>
      <c r="D3077" t="s">
        <v>8480</v>
      </c>
      <c r="E3077" t="s">
        <v>412</v>
      </c>
      <c r="F3077" t="s">
        <v>7442</v>
      </c>
      <c r="G3077" t="s">
        <v>7443</v>
      </c>
      <c r="H3077">
        <v>25000</v>
      </c>
    </row>
    <row r="3078" spans="1:8" x14ac:dyDescent="0.35">
      <c r="A3078" t="s">
        <v>505</v>
      </c>
      <c r="B3078" t="s">
        <v>240</v>
      </c>
      <c r="C3078" t="s">
        <v>261</v>
      </c>
      <c r="D3078" t="s">
        <v>8481</v>
      </c>
      <c r="E3078" t="s">
        <v>614</v>
      </c>
      <c r="F3078" t="s">
        <v>7435</v>
      </c>
      <c r="G3078" t="s">
        <v>7142</v>
      </c>
      <c r="H3078">
        <v>49563</v>
      </c>
    </row>
    <row r="3079" spans="1:8" x14ac:dyDescent="0.35">
      <c r="A3079" t="s">
        <v>505</v>
      </c>
      <c r="B3079" t="s">
        <v>240</v>
      </c>
      <c r="C3079" t="s">
        <v>261</v>
      </c>
      <c r="D3079" t="s">
        <v>8481</v>
      </c>
      <c r="E3079" t="s">
        <v>614</v>
      </c>
      <c r="F3079" t="s">
        <v>7436</v>
      </c>
      <c r="G3079" t="s">
        <v>7437</v>
      </c>
      <c r="H3079">
        <v>81671</v>
      </c>
    </row>
    <row r="3080" spans="1:8" x14ac:dyDescent="0.35">
      <c r="A3080" t="s">
        <v>505</v>
      </c>
      <c r="B3080" t="s">
        <v>240</v>
      </c>
      <c r="C3080" t="s">
        <v>261</v>
      </c>
      <c r="D3080" t="s">
        <v>8481</v>
      </c>
      <c r="E3080" t="s">
        <v>614</v>
      </c>
      <c r="F3080" t="s">
        <v>7438</v>
      </c>
      <c r="G3080" t="s">
        <v>7439</v>
      </c>
      <c r="H3080">
        <v>156560</v>
      </c>
    </row>
    <row r="3081" spans="1:8" x14ac:dyDescent="0.35">
      <c r="A3081" t="s">
        <v>505</v>
      </c>
      <c r="B3081" t="s">
        <v>240</v>
      </c>
      <c r="C3081" t="s">
        <v>261</v>
      </c>
      <c r="D3081" t="s">
        <v>8481</v>
      </c>
      <c r="E3081" t="s">
        <v>614</v>
      </c>
      <c r="F3081" t="s">
        <v>7448</v>
      </c>
      <c r="G3081" t="s">
        <v>7449</v>
      </c>
      <c r="H3081">
        <v>246241</v>
      </c>
    </row>
    <row r="3082" spans="1:8" x14ac:dyDescent="0.35">
      <c r="A3082" t="s">
        <v>505</v>
      </c>
      <c r="B3082" t="s">
        <v>240</v>
      </c>
      <c r="C3082" t="s">
        <v>261</v>
      </c>
      <c r="D3082" t="s">
        <v>8481</v>
      </c>
      <c r="E3082" t="s">
        <v>614</v>
      </c>
      <c r="F3082" t="s">
        <v>7442</v>
      </c>
      <c r="G3082" t="s">
        <v>7443</v>
      </c>
      <c r="H3082">
        <v>20000</v>
      </c>
    </row>
    <row r="3083" spans="1:8" x14ac:dyDescent="0.35">
      <c r="A3083" t="s">
        <v>505</v>
      </c>
      <c r="B3083" t="s">
        <v>240</v>
      </c>
      <c r="C3083" t="s">
        <v>265</v>
      </c>
      <c r="D3083" t="s">
        <v>8482</v>
      </c>
      <c r="E3083" t="s">
        <v>863</v>
      </c>
      <c r="F3083" t="s">
        <v>7435</v>
      </c>
      <c r="G3083" t="s">
        <v>7142</v>
      </c>
      <c r="H3083">
        <v>40000</v>
      </c>
    </row>
    <row r="3084" spans="1:8" x14ac:dyDescent="0.35">
      <c r="A3084" t="s">
        <v>505</v>
      </c>
      <c r="B3084" t="s">
        <v>240</v>
      </c>
      <c r="C3084" t="s">
        <v>265</v>
      </c>
      <c r="D3084" t="s">
        <v>8482</v>
      </c>
      <c r="E3084" t="s">
        <v>863</v>
      </c>
      <c r="F3084" t="s">
        <v>7436</v>
      </c>
      <c r="G3084" t="s">
        <v>7437</v>
      </c>
      <c r="H3084">
        <v>336950</v>
      </c>
    </row>
    <row r="3085" spans="1:8" x14ac:dyDescent="0.35">
      <c r="A3085" t="s">
        <v>505</v>
      </c>
      <c r="B3085" t="s">
        <v>240</v>
      </c>
      <c r="C3085" t="s">
        <v>265</v>
      </c>
      <c r="D3085" t="s">
        <v>8482</v>
      </c>
      <c r="E3085" t="s">
        <v>863</v>
      </c>
      <c r="F3085" t="s">
        <v>7438</v>
      </c>
      <c r="G3085" t="s">
        <v>7439</v>
      </c>
      <c r="H3085">
        <v>132000</v>
      </c>
    </row>
    <row r="3086" spans="1:8" x14ac:dyDescent="0.35">
      <c r="A3086" t="s">
        <v>505</v>
      </c>
      <c r="B3086" t="s">
        <v>240</v>
      </c>
      <c r="C3086" t="s">
        <v>265</v>
      </c>
      <c r="D3086" t="s">
        <v>8482</v>
      </c>
      <c r="E3086" t="s">
        <v>863</v>
      </c>
      <c r="F3086" t="s">
        <v>7448</v>
      </c>
      <c r="G3086" t="s">
        <v>7449</v>
      </c>
      <c r="H3086">
        <v>10000</v>
      </c>
    </row>
    <row r="3087" spans="1:8" x14ac:dyDescent="0.35">
      <c r="A3087" t="s">
        <v>505</v>
      </c>
      <c r="B3087" t="s">
        <v>240</v>
      </c>
      <c r="C3087" t="s">
        <v>265</v>
      </c>
      <c r="D3087" t="s">
        <v>8482</v>
      </c>
      <c r="E3087" t="s">
        <v>863</v>
      </c>
      <c r="F3087" t="s">
        <v>7442</v>
      </c>
      <c r="G3087" t="s">
        <v>7443</v>
      </c>
      <c r="H3087">
        <v>30000</v>
      </c>
    </row>
    <row r="3088" spans="1:8" x14ac:dyDescent="0.35">
      <c r="A3088" t="s">
        <v>505</v>
      </c>
      <c r="B3088" t="s">
        <v>240</v>
      </c>
      <c r="C3088" t="s">
        <v>269</v>
      </c>
      <c r="D3088" t="s">
        <v>8483</v>
      </c>
      <c r="E3088" t="s">
        <v>278</v>
      </c>
      <c r="F3088" t="s">
        <v>7435</v>
      </c>
      <c r="G3088" t="s">
        <v>7142</v>
      </c>
      <c r="H3088">
        <v>20000</v>
      </c>
    </row>
    <row r="3089" spans="1:8" x14ac:dyDescent="0.35">
      <c r="A3089" t="s">
        <v>505</v>
      </c>
      <c r="B3089" t="s">
        <v>240</v>
      </c>
      <c r="C3089" t="s">
        <v>269</v>
      </c>
      <c r="D3089" t="s">
        <v>8483</v>
      </c>
      <c r="E3089" t="s">
        <v>278</v>
      </c>
      <c r="F3089" t="s">
        <v>7436</v>
      </c>
      <c r="G3089" t="s">
        <v>7437</v>
      </c>
      <c r="H3089">
        <v>156600</v>
      </c>
    </row>
    <row r="3090" spans="1:8" x14ac:dyDescent="0.35">
      <c r="A3090" t="s">
        <v>505</v>
      </c>
      <c r="B3090" t="s">
        <v>240</v>
      </c>
      <c r="C3090" t="s">
        <v>269</v>
      </c>
      <c r="D3090" t="s">
        <v>8483</v>
      </c>
      <c r="E3090" t="s">
        <v>278</v>
      </c>
      <c r="F3090" t="s">
        <v>7438</v>
      </c>
      <c r="G3090" t="s">
        <v>7439</v>
      </c>
      <c r="H3090">
        <v>105856</v>
      </c>
    </row>
    <row r="3091" spans="1:8" x14ac:dyDescent="0.35">
      <c r="A3091" t="s">
        <v>505</v>
      </c>
      <c r="B3091" t="s">
        <v>240</v>
      </c>
      <c r="C3091" t="s">
        <v>269</v>
      </c>
      <c r="D3091" t="s">
        <v>8483</v>
      </c>
      <c r="E3091" t="s">
        <v>278</v>
      </c>
      <c r="F3091" t="s">
        <v>7448</v>
      </c>
      <c r="G3091" t="s">
        <v>7449</v>
      </c>
      <c r="H3091">
        <v>1300000</v>
      </c>
    </row>
    <row r="3092" spans="1:8" x14ac:dyDescent="0.35">
      <c r="A3092" t="s">
        <v>505</v>
      </c>
      <c r="B3092" t="s">
        <v>240</v>
      </c>
      <c r="C3092" t="s">
        <v>269</v>
      </c>
      <c r="D3092" t="s">
        <v>8483</v>
      </c>
      <c r="E3092" t="s">
        <v>278</v>
      </c>
      <c r="F3092" t="s">
        <v>7442</v>
      </c>
      <c r="G3092" t="s">
        <v>7443</v>
      </c>
      <c r="H3092">
        <v>5000</v>
      </c>
    </row>
    <row r="3093" spans="1:8" x14ac:dyDescent="0.35">
      <c r="A3093" t="s">
        <v>505</v>
      </c>
      <c r="B3093" t="s">
        <v>240</v>
      </c>
      <c r="C3093" t="s">
        <v>273</v>
      </c>
      <c r="D3093" t="s">
        <v>8484</v>
      </c>
      <c r="E3093" t="s">
        <v>125</v>
      </c>
      <c r="F3093" t="s">
        <v>7436</v>
      </c>
      <c r="G3093" t="s">
        <v>7437</v>
      </c>
      <c r="H3093">
        <v>236025</v>
      </c>
    </row>
    <row r="3094" spans="1:8" x14ac:dyDescent="0.35">
      <c r="A3094" t="s">
        <v>505</v>
      </c>
      <c r="B3094" t="s">
        <v>240</v>
      </c>
      <c r="C3094" t="s">
        <v>273</v>
      </c>
      <c r="D3094" t="s">
        <v>8484</v>
      </c>
      <c r="E3094" t="s">
        <v>125</v>
      </c>
      <c r="F3094" t="s">
        <v>7438</v>
      </c>
      <c r="G3094" t="s">
        <v>7439</v>
      </c>
      <c r="H3094">
        <v>50000</v>
      </c>
    </row>
    <row r="3095" spans="1:8" x14ac:dyDescent="0.35">
      <c r="A3095" t="s">
        <v>505</v>
      </c>
      <c r="B3095" t="s">
        <v>240</v>
      </c>
      <c r="C3095" t="s">
        <v>273</v>
      </c>
      <c r="D3095" t="s">
        <v>8484</v>
      </c>
      <c r="E3095" t="s">
        <v>125</v>
      </c>
      <c r="F3095" t="s">
        <v>7448</v>
      </c>
      <c r="G3095" t="s">
        <v>7449</v>
      </c>
      <c r="H3095">
        <v>175000</v>
      </c>
    </row>
    <row r="3096" spans="1:8" x14ac:dyDescent="0.35">
      <c r="A3096" t="s">
        <v>505</v>
      </c>
      <c r="B3096" t="s">
        <v>240</v>
      </c>
      <c r="C3096" t="s">
        <v>273</v>
      </c>
      <c r="D3096" t="s">
        <v>8484</v>
      </c>
      <c r="E3096" t="s">
        <v>125</v>
      </c>
      <c r="F3096" t="s">
        <v>7442</v>
      </c>
      <c r="G3096" t="s">
        <v>7443</v>
      </c>
      <c r="H3096">
        <v>8000</v>
      </c>
    </row>
    <row r="3097" spans="1:8" x14ac:dyDescent="0.35">
      <c r="A3097"/>
      <c r="B3097"/>
      <c r="C3097"/>
      <c r="D3097"/>
      <c r="E3097"/>
      <c r="F3097"/>
      <c r="G3097"/>
      <c r="H3097" s="43"/>
    </row>
    <row r="3098" spans="1:8" x14ac:dyDescent="0.35">
      <c r="A3098"/>
      <c r="B3098"/>
      <c r="C3098"/>
      <c r="D3098"/>
      <c r="E3098"/>
      <c r="F3098"/>
      <c r="G3098"/>
      <c r="H3098" s="43"/>
    </row>
    <row r="3099" spans="1:8" x14ac:dyDescent="0.35">
      <c r="A3099"/>
      <c r="B3099"/>
      <c r="C3099"/>
      <c r="D3099"/>
      <c r="E3099"/>
      <c r="F3099"/>
      <c r="G3099"/>
      <c r="H3099" s="43"/>
    </row>
    <row r="3100" spans="1:8" x14ac:dyDescent="0.35">
      <c r="A3100"/>
      <c r="B3100"/>
      <c r="C3100"/>
      <c r="D3100"/>
      <c r="E3100"/>
      <c r="F3100"/>
      <c r="G3100"/>
      <c r="H3100" s="43"/>
    </row>
    <row r="3101" spans="1:8" x14ac:dyDescent="0.35">
      <c r="A3101"/>
      <c r="B3101"/>
      <c r="C3101"/>
      <c r="D3101"/>
      <c r="E3101"/>
      <c r="F3101"/>
      <c r="G3101"/>
      <c r="H3101" s="43"/>
    </row>
    <row r="3102" spans="1:8" x14ac:dyDescent="0.35">
      <c r="A3102"/>
      <c r="B3102"/>
      <c r="C3102"/>
      <c r="D3102"/>
      <c r="E3102"/>
      <c r="F3102"/>
      <c r="G3102"/>
      <c r="H3102" s="43"/>
    </row>
    <row r="3103" spans="1:8" x14ac:dyDescent="0.35">
      <c r="A3103"/>
      <c r="B3103"/>
      <c r="C3103"/>
      <c r="D3103"/>
      <c r="E3103"/>
      <c r="F3103"/>
      <c r="G3103"/>
      <c r="H3103" s="43"/>
    </row>
    <row r="3104" spans="1:8" x14ac:dyDescent="0.35">
      <c r="A3104"/>
      <c r="B3104"/>
      <c r="C3104"/>
      <c r="D3104"/>
      <c r="E3104"/>
      <c r="F3104"/>
      <c r="G3104"/>
      <c r="H3104" s="43"/>
    </row>
    <row r="3105" spans="1:8" x14ac:dyDescent="0.35">
      <c r="A3105"/>
      <c r="B3105"/>
      <c r="C3105"/>
      <c r="D3105"/>
      <c r="E3105"/>
      <c r="F3105"/>
      <c r="G3105"/>
      <c r="H3105" s="43"/>
    </row>
    <row r="3106" spans="1:8" x14ac:dyDescent="0.35">
      <c r="A3106"/>
      <c r="B3106"/>
      <c r="C3106"/>
      <c r="D3106"/>
      <c r="E3106"/>
      <c r="F3106"/>
      <c r="G3106"/>
      <c r="H3106" s="43"/>
    </row>
    <row r="3107" spans="1:8" x14ac:dyDescent="0.35">
      <c r="A3107"/>
      <c r="B3107"/>
      <c r="C3107"/>
      <c r="D3107"/>
      <c r="E3107"/>
      <c r="F3107"/>
      <c r="G3107"/>
      <c r="H3107" s="43"/>
    </row>
    <row r="3108" spans="1:8" x14ac:dyDescent="0.35">
      <c r="A3108"/>
      <c r="B3108"/>
      <c r="C3108"/>
      <c r="D3108"/>
      <c r="E3108"/>
      <c r="F3108"/>
      <c r="G3108"/>
      <c r="H3108" s="43"/>
    </row>
    <row r="3109" spans="1:8" x14ac:dyDescent="0.35">
      <c r="A3109"/>
      <c r="B3109"/>
      <c r="C3109"/>
      <c r="D3109"/>
      <c r="E3109"/>
      <c r="F3109"/>
      <c r="G3109"/>
      <c r="H3109" s="43"/>
    </row>
    <row r="3110" spans="1:8" x14ac:dyDescent="0.35">
      <c r="A3110"/>
      <c r="B3110"/>
      <c r="C3110"/>
      <c r="D3110"/>
      <c r="E3110"/>
      <c r="F3110"/>
      <c r="G3110"/>
      <c r="H3110" s="43"/>
    </row>
    <row r="3111" spans="1:8" x14ac:dyDescent="0.35">
      <c r="A3111"/>
      <c r="B3111"/>
      <c r="C3111"/>
      <c r="D3111"/>
      <c r="E3111"/>
      <c r="F3111"/>
      <c r="G3111"/>
      <c r="H3111" s="43"/>
    </row>
    <row r="3112" spans="1:8" x14ac:dyDescent="0.35">
      <c r="A3112"/>
      <c r="B3112"/>
      <c r="C3112"/>
      <c r="D3112"/>
      <c r="E3112"/>
      <c r="F3112"/>
      <c r="G3112"/>
      <c r="H3112" s="43"/>
    </row>
    <row r="3113" spans="1:8" x14ac:dyDescent="0.35">
      <c r="A3113"/>
      <c r="B3113"/>
      <c r="C3113"/>
      <c r="D3113"/>
      <c r="E3113"/>
      <c r="F3113"/>
      <c r="G3113"/>
      <c r="H3113" s="43"/>
    </row>
    <row r="3114" spans="1:8" x14ac:dyDescent="0.35">
      <c r="A3114"/>
      <c r="B3114"/>
      <c r="C3114"/>
      <c r="D3114"/>
      <c r="E3114"/>
      <c r="F3114"/>
      <c r="G3114"/>
      <c r="H3114" s="43"/>
    </row>
    <row r="3115" spans="1:8" x14ac:dyDescent="0.35">
      <c r="A3115"/>
      <c r="B3115"/>
      <c r="C3115"/>
      <c r="D3115"/>
      <c r="E3115"/>
      <c r="F3115"/>
      <c r="G3115"/>
      <c r="H3115" s="43"/>
    </row>
    <row r="3116" spans="1:8" x14ac:dyDescent="0.35">
      <c r="A3116"/>
      <c r="B3116"/>
      <c r="C3116"/>
      <c r="D3116"/>
      <c r="E3116"/>
      <c r="F3116"/>
      <c r="G3116"/>
      <c r="H3116" s="43"/>
    </row>
    <row r="3117" spans="1:8" x14ac:dyDescent="0.35">
      <c r="A3117"/>
      <c r="B3117"/>
      <c r="C3117"/>
      <c r="D3117"/>
      <c r="E3117"/>
      <c r="F3117"/>
      <c r="G3117"/>
      <c r="H3117" s="43"/>
    </row>
    <row r="3118" spans="1:8" x14ac:dyDescent="0.35">
      <c r="A3118"/>
      <c r="B3118"/>
      <c r="C3118"/>
      <c r="D3118"/>
      <c r="E3118"/>
      <c r="F3118"/>
      <c r="G3118"/>
      <c r="H3118" s="43"/>
    </row>
    <row r="3119" spans="1:8" x14ac:dyDescent="0.35">
      <c r="A3119"/>
      <c r="B3119"/>
      <c r="C3119"/>
      <c r="D3119"/>
      <c r="E3119"/>
      <c r="F3119"/>
      <c r="G3119"/>
      <c r="H3119" s="43"/>
    </row>
    <row r="3120" spans="1:8" x14ac:dyDescent="0.35">
      <c r="A3120"/>
      <c r="B3120"/>
      <c r="C3120"/>
      <c r="D3120"/>
      <c r="E3120"/>
      <c r="F3120"/>
      <c r="G3120"/>
      <c r="H3120" s="43"/>
    </row>
    <row r="3121" spans="1:8" x14ac:dyDescent="0.35">
      <c r="A3121"/>
      <c r="B3121"/>
      <c r="C3121"/>
      <c r="D3121"/>
      <c r="E3121"/>
      <c r="F3121"/>
      <c r="G3121"/>
      <c r="H3121" s="43"/>
    </row>
    <row r="3122" spans="1:8" x14ac:dyDescent="0.35">
      <c r="A3122"/>
      <c r="B3122"/>
      <c r="C3122"/>
      <c r="D3122"/>
      <c r="E3122"/>
      <c r="F3122"/>
      <c r="G3122"/>
      <c r="H3122" s="43"/>
    </row>
    <row r="3123" spans="1:8" x14ac:dyDescent="0.35">
      <c r="A3123"/>
      <c r="B3123"/>
      <c r="C3123"/>
      <c r="D3123"/>
      <c r="E3123"/>
      <c r="F3123"/>
      <c r="G3123"/>
      <c r="H3123" s="43"/>
    </row>
    <row r="3124" spans="1:8" x14ac:dyDescent="0.35">
      <c r="A3124"/>
      <c r="B3124"/>
      <c r="C3124"/>
      <c r="D3124"/>
      <c r="E3124"/>
      <c r="F3124"/>
      <c r="G3124"/>
      <c r="H3124" s="43"/>
    </row>
    <row r="3125" spans="1:8" x14ac:dyDescent="0.35">
      <c r="A3125"/>
      <c r="B3125"/>
      <c r="C3125"/>
      <c r="D3125"/>
      <c r="E3125"/>
      <c r="F3125"/>
      <c r="G3125"/>
      <c r="H3125" s="43"/>
    </row>
    <row r="3126" spans="1:8" x14ac:dyDescent="0.35">
      <c r="A3126"/>
      <c r="B3126"/>
      <c r="C3126"/>
      <c r="D3126"/>
      <c r="E3126"/>
      <c r="F3126"/>
      <c r="G3126"/>
      <c r="H3126" s="43"/>
    </row>
    <row r="3127" spans="1:8" x14ac:dyDescent="0.35">
      <c r="A3127"/>
      <c r="B3127"/>
      <c r="C3127"/>
      <c r="D3127"/>
      <c r="E3127"/>
      <c r="F3127"/>
      <c r="G3127"/>
      <c r="H3127" s="43"/>
    </row>
    <row r="3128" spans="1:8" x14ac:dyDescent="0.35">
      <c r="A3128"/>
      <c r="B3128"/>
      <c r="C3128"/>
      <c r="D3128"/>
      <c r="E3128"/>
      <c r="F3128"/>
      <c r="G3128"/>
      <c r="H3128" s="43"/>
    </row>
    <row r="3129" spans="1:8" x14ac:dyDescent="0.35">
      <c r="A3129"/>
      <c r="B3129"/>
      <c r="C3129"/>
      <c r="D3129"/>
      <c r="E3129"/>
      <c r="F3129"/>
      <c r="G3129"/>
      <c r="H3129" s="43"/>
    </row>
    <row r="3130" spans="1:8" x14ac:dyDescent="0.35">
      <c r="A3130"/>
      <c r="B3130"/>
      <c r="C3130"/>
      <c r="D3130"/>
      <c r="E3130"/>
      <c r="F3130"/>
      <c r="G3130"/>
      <c r="H3130" s="43"/>
    </row>
    <row r="3131" spans="1:8" x14ac:dyDescent="0.35">
      <c r="A3131"/>
      <c r="B3131"/>
      <c r="C3131"/>
      <c r="D3131"/>
      <c r="E3131"/>
      <c r="F3131"/>
      <c r="G3131"/>
      <c r="H3131" s="43"/>
    </row>
    <row r="3132" spans="1:8" x14ac:dyDescent="0.35">
      <c r="A3132"/>
      <c r="B3132"/>
      <c r="C3132"/>
      <c r="D3132"/>
      <c r="E3132"/>
      <c r="F3132"/>
      <c r="G3132"/>
      <c r="H3132" s="43"/>
    </row>
    <row r="3133" spans="1:8" x14ac:dyDescent="0.35">
      <c r="A3133"/>
      <c r="B3133"/>
      <c r="C3133"/>
      <c r="D3133"/>
      <c r="E3133"/>
      <c r="F3133"/>
      <c r="G3133"/>
      <c r="H3133" s="43"/>
    </row>
    <row r="3134" spans="1:8" x14ac:dyDescent="0.35">
      <c r="A3134"/>
      <c r="B3134"/>
      <c r="C3134"/>
      <c r="D3134"/>
      <c r="E3134"/>
      <c r="F3134"/>
      <c r="G3134"/>
      <c r="H3134" s="43"/>
    </row>
    <row r="3135" spans="1:8" x14ac:dyDescent="0.35">
      <c r="A3135"/>
      <c r="B3135"/>
      <c r="C3135"/>
      <c r="D3135"/>
      <c r="E3135"/>
      <c r="F3135"/>
      <c r="G3135"/>
      <c r="H3135" s="43"/>
    </row>
    <row r="3136" spans="1:8" x14ac:dyDescent="0.35">
      <c r="A3136"/>
      <c r="B3136"/>
      <c r="C3136"/>
      <c r="D3136"/>
      <c r="E3136"/>
      <c r="F3136"/>
      <c r="G3136"/>
      <c r="H3136" s="43"/>
    </row>
    <row r="3137" spans="1:8" x14ac:dyDescent="0.35">
      <c r="A3137"/>
      <c r="B3137"/>
      <c r="C3137"/>
      <c r="D3137"/>
      <c r="E3137"/>
      <c r="F3137"/>
      <c r="G3137"/>
      <c r="H3137" s="43"/>
    </row>
    <row r="3138" spans="1:8" x14ac:dyDescent="0.35">
      <c r="A3138"/>
      <c r="B3138"/>
      <c r="C3138"/>
      <c r="D3138"/>
      <c r="E3138"/>
      <c r="F3138"/>
      <c r="G3138"/>
      <c r="H3138" s="43"/>
    </row>
    <row r="3139" spans="1:8" x14ac:dyDescent="0.35">
      <c r="A3139"/>
      <c r="B3139"/>
      <c r="C3139"/>
      <c r="D3139"/>
      <c r="E3139"/>
      <c r="F3139"/>
      <c r="G3139"/>
      <c r="H3139" s="43"/>
    </row>
    <row r="3140" spans="1:8" x14ac:dyDescent="0.35">
      <c r="A3140"/>
      <c r="B3140"/>
      <c r="C3140"/>
      <c r="D3140"/>
      <c r="E3140"/>
      <c r="F3140"/>
      <c r="G3140"/>
      <c r="H3140" s="43"/>
    </row>
    <row r="3141" spans="1:8" x14ac:dyDescent="0.35">
      <c r="A3141"/>
      <c r="B3141"/>
      <c r="C3141"/>
      <c r="D3141"/>
      <c r="E3141"/>
      <c r="F3141"/>
      <c r="G3141"/>
      <c r="H3141" s="43"/>
    </row>
    <row r="3142" spans="1:8" x14ac:dyDescent="0.35">
      <c r="A3142"/>
      <c r="B3142"/>
      <c r="C3142"/>
      <c r="D3142"/>
      <c r="E3142"/>
      <c r="F3142"/>
      <c r="G3142"/>
      <c r="H3142" s="43"/>
    </row>
    <row r="3143" spans="1:8" x14ac:dyDescent="0.35">
      <c r="A3143"/>
      <c r="B3143"/>
      <c r="C3143"/>
      <c r="D3143"/>
      <c r="E3143"/>
      <c r="F3143"/>
      <c r="G3143"/>
      <c r="H3143" s="43"/>
    </row>
    <row r="3144" spans="1:8" x14ac:dyDescent="0.35">
      <c r="A3144"/>
      <c r="B3144"/>
      <c r="C3144"/>
      <c r="D3144"/>
      <c r="E3144"/>
      <c r="F3144"/>
      <c r="G3144"/>
      <c r="H3144" s="43"/>
    </row>
    <row r="3145" spans="1:8" x14ac:dyDescent="0.35">
      <c r="A3145"/>
      <c r="B3145"/>
      <c r="C3145"/>
      <c r="D3145"/>
      <c r="E3145"/>
      <c r="F3145"/>
      <c r="G3145"/>
      <c r="H3145" s="43"/>
    </row>
    <row r="3146" spans="1:8" x14ac:dyDescent="0.35">
      <c r="A3146"/>
      <c r="B3146"/>
      <c r="C3146"/>
      <c r="D3146"/>
      <c r="E3146"/>
      <c r="F3146"/>
      <c r="G3146"/>
      <c r="H3146" s="43"/>
    </row>
    <row r="3147" spans="1:8" x14ac:dyDescent="0.35">
      <c r="A3147"/>
      <c r="B3147"/>
      <c r="C3147"/>
      <c r="D3147"/>
      <c r="E3147"/>
      <c r="F3147"/>
      <c r="G3147"/>
      <c r="H3147" s="43"/>
    </row>
    <row r="3148" spans="1:8" x14ac:dyDescent="0.35">
      <c r="A3148"/>
      <c r="B3148"/>
      <c r="C3148"/>
      <c r="D3148"/>
      <c r="E3148"/>
      <c r="F3148"/>
      <c r="G3148"/>
      <c r="H3148" s="43"/>
    </row>
    <row r="3149" spans="1:8" x14ac:dyDescent="0.35">
      <c r="A3149"/>
      <c r="B3149"/>
      <c r="C3149"/>
      <c r="D3149"/>
      <c r="E3149"/>
      <c r="F3149"/>
      <c r="G3149"/>
      <c r="H3149" s="43"/>
    </row>
    <row r="3150" spans="1:8" x14ac:dyDescent="0.35">
      <c r="A3150"/>
      <c r="B3150"/>
      <c r="C3150"/>
      <c r="D3150"/>
      <c r="E3150"/>
      <c r="F3150"/>
      <c r="G3150"/>
      <c r="H3150" s="43"/>
    </row>
    <row r="3151" spans="1:8" x14ac:dyDescent="0.35">
      <c r="A3151"/>
      <c r="B3151"/>
      <c r="C3151"/>
      <c r="D3151"/>
      <c r="E3151"/>
      <c r="F3151"/>
      <c r="G3151"/>
      <c r="H3151" s="43"/>
    </row>
    <row r="3152" spans="1:8" x14ac:dyDescent="0.35">
      <c r="A3152"/>
      <c r="B3152"/>
      <c r="C3152"/>
      <c r="D3152"/>
      <c r="E3152"/>
      <c r="F3152"/>
      <c r="G3152"/>
      <c r="H3152" s="43"/>
    </row>
    <row r="3153" spans="1:8" x14ac:dyDescent="0.35">
      <c r="A3153"/>
      <c r="B3153"/>
      <c r="C3153"/>
      <c r="D3153"/>
      <c r="E3153"/>
      <c r="F3153"/>
      <c r="G3153"/>
      <c r="H3153" s="43"/>
    </row>
    <row r="3154" spans="1:8" x14ac:dyDescent="0.35">
      <c r="A3154"/>
      <c r="B3154"/>
      <c r="C3154"/>
      <c r="D3154"/>
      <c r="E3154"/>
      <c r="F3154"/>
      <c r="G3154"/>
      <c r="H3154" s="43"/>
    </row>
    <row r="3155" spans="1:8" x14ac:dyDescent="0.35">
      <c r="A3155"/>
      <c r="B3155"/>
      <c r="C3155"/>
      <c r="D3155"/>
      <c r="E3155"/>
      <c r="F3155"/>
      <c r="G3155"/>
      <c r="H3155" s="43"/>
    </row>
    <row r="3156" spans="1:8" x14ac:dyDescent="0.35">
      <c r="A3156"/>
      <c r="B3156"/>
      <c r="C3156"/>
      <c r="D3156"/>
      <c r="E3156"/>
      <c r="F3156"/>
      <c r="G3156"/>
      <c r="H3156" s="43"/>
    </row>
    <row r="3157" spans="1:8" x14ac:dyDescent="0.35">
      <c r="A3157"/>
      <c r="B3157"/>
      <c r="C3157"/>
      <c r="D3157"/>
      <c r="E3157"/>
      <c r="F3157"/>
      <c r="G3157"/>
      <c r="H3157" s="43"/>
    </row>
    <row r="3158" spans="1:8" x14ac:dyDescent="0.35">
      <c r="A3158"/>
      <c r="B3158"/>
      <c r="C3158"/>
      <c r="D3158"/>
      <c r="E3158"/>
      <c r="F3158"/>
      <c r="G3158"/>
      <c r="H3158" s="43"/>
    </row>
    <row r="3159" spans="1:8" x14ac:dyDescent="0.35">
      <c r="A3159"/>
      <c r="B3159"/>
      <c r="C3159"/>
      <c r="D3159"/>
      <c r="E3159"/>
      <c r="F3159"/>
      <c r="G3159"/>
      <c r="H3159" s="43"/>
    </row>
    <row r="3160" spans="1:8" x14ac:dyDescent="0.35">
      <c r="A3160"/>
      <c r="B3160"/>
      <c r="C3160"/>
      <c r="D3160"/>
      <c r="E3160"/>
      <c r="F3160"/>
      <c r="G3160"/>
      <c r="H3160" s="43"/>
    </row>
    <row r="3161" spans="1:8" x14ac:dyDescent="0.35">
      <c r="A3161"/>
      <c r="B3161"/>
      <c r="C3161"/>
      <c r="D3161"/>
      <c r="E3161"/>
      <c r="F3161"/>
      <c r="G3161"/>
      <c r="H3161" s="43"/>
    </row>
    <row r="3162" spans="1:8" x14ac:dyDescent="0.35">
      <c r="A3162"/>
      <c r="B3162"/>
      <c r="C3162"/>
      <c r="D3162"/>
      <c r="E3162"/>
      <c r="F3162"/>
      <c r="G3162"/>
      <c r="H3162" s="43"/>
    </row>
    <row r="3163" spans="1:8" x14ac:dyDescent="0.35">
      <c r="A3163"/>
      <c r="B3163"/>
      <c r="C3163"/>
      <c r="D3163"/>
      <c r="E3163"/>
      <c r="F3163"/>
      <c r="G3163"/>
      <c r="H3163" s="43"/>
    </row>
    <row r="3164" spans="1:8" x14ac:dyDescent="0.35">
      <c r="A3164"/>
      <c r="B3164"/>
      <c r="C3164"/>
      <c r="D3164"/>
      <c r="E3164"/>
      <c r="F3164"/>
      <c r="G3164"/>
      <c r="H3164" s="43"/>
    </row>
    <row r="3165" spans="1:8" x14ac:dyDescent="0.35">
      <c r="A3165"/>
      <c r="B3165"/>
      <c r="C3165"/>
      <c r="D3165"/>
      <c r="E3165"/>
      <c r="F3165"/>
      <c r="G3165"/>
      <c r="H3165" s="43"/>
    </row>
    <row r="3166" spans="1:8" x14ac:dyDescent="0.35">
      <c r="A3166"/>
      <c r="B3166"/>
      <c r="C3166"/>
      <c r="D3166"/>
      <c r="E3166"/>
      <c r="F3166"/>
      <c r="G3166"/>
      <c r="H3166" s="43"/>
    </row>
    <row r="3167" spans="1:8" x14ac:dyDescent="0.35">
      <c r="A3167"/>
      <c r="B3167"/>
      <c r="C3167"/>
      <c r="D3167"/>
      <c r="E3167"/>
      <c r="F3167"/>
      <c r="G3167"/>
      <c r="H3167" s="43"/>
    </row>
    <row r="3168" spans="1:8" x14ac:dyDescent="0.35">
      <c r="A3168"/>
      <c r="B3168"/>
      <c r="C3168"/>
      <c r="D3168"/>
      <c r="E3168"/>
      <c r="F3168"/>
      <c r="G3168"/>
      <c r="H3168" s="43"/>
    </row>
    <row r="3169" spans="1:8" x14ac:dyDescent="0.35">
      <c r="A3169"/>
      <c r="B3169"/>
      <c r="C3169"/>
      <c r="D3169"/>
      <c r="E3169"/>
      <c r="F3169"/>
      <c r="G3169"/>
      <c r="H3169" s="43"/>
    </row>
    <row r="3170" spans="1:8" x14ac:dyDescent="0.35">
      <c r="A3170"/>
      <c r="B3170"/>
      <c r="C3170"/>
      <c r="D3170"/>
      <c r="E3170"/>
      <c r="F3170"/>
      <c r="G3170"/>
      <c r="H3170" s="43"/>
    </row>
    <row r="3171" spans="1:8" x14ac:dyDescent="0.35">
      <c r="A3171"/>
      <c r="B3171"/>
      <c r="C3171"/>
      <c r="D3171"/>
      <c r="E3171"/>
      <c r="F3171"/>
      <c r="G3171"/>
      <c r="H3171" s="43"/>
    </row>
    <row r="3172" spans="1:8" x14ac:dyDescent="0.35">
      <c r="A3172"/>
      <c r="B3172"/>
      <c r="C3172"/>
      <c r="D3172"/>
      <c r="E3172"/>
      <c r="F3172"/>
      <c r="G3172"/>
      <c r="H3172" s="43"/>
    </row>
    <row r="3173" spans="1:8" x14ac:dyDescent="0.35">
      <c r="A3173"/>
      <c r="B3173"/>
      <c r="C3173"/>
      <c r="D3173"/>
      <c r="E3173"/>
      <c r="F3173"/>
      <c r="G3173"/>
      <c r="H3173" s="43"/>
    </row>
    <row r="3174" spans="1:8" x14ac:dyDescent="0.35">
      <c r="A3174"/>
      <c r="B3174"/>
      <c r="C3174"/>
      <c r="D3174"/>
      <c r="E3174"/>
      <c r="F3174"/>
      <c r="G3174"/>
      <c r="H3174" s="43"/>
    </row>
    <row r="3175" spans="1:8" x14ac:dyDescent="0.35">
      <c r="A3175"/>
      <c r="B3175"/>
      <c r="C3175"/>
      <c r="D3175"/>
      <c r="E3175"/>
      <c r="F3175"/>
      <c r="G3175"/>
      <c r="H3175" s="43"/>
    </row>
    <row r="3176" spans="1:8" x14ac:dyDescent="0.35">
      <c r="A3176"/>
      <c r="B3176"/>
      <c r="C3176"/>
      <c r="D3176"/>
      <c r="E3176"/>
      <c r="F3176"/>
      <c r="G3176"/>
      <c r="H3176" s="43"/>
    </row>
    <row r="3177" spans="1:8" x14ac:dyDescent="0.35">
      <c r="A3177"/>
      <c r="B3177"/>
      <c r="C3177"/>
      <c r="D3177"/>
      <c r="E3177"/>
      <c r="F3177"/>
      <c r="G3177"/>
      <c r="H3177" s="43"/>
    </row>
    <row r="3178" spans="1:8" x14ac:dyDescent="0.35">
      <c r="A3178"/>
      <c r="B3178"/>
      <c r="C3178"/>
      <c r="D3178"/>
      <c r="E3178"/>
      <c r="F3178"/>
      <c r="G3178"/>
      <c r="H3178" s="43"/>
    </row>
    <row r="3179" spans="1:8" x14ac:dyDescent="0.35">
      <c r="A3179"/>
      <c r="B3179"/>
      <c r="C3179"/>
      <c r="D3179"/>
      <c r="E3179"/>
      <c r="F3179"/>
      <c r="G3179"/>
      <c r="H3179" s="43"/>
    </row>
    <row r="3180" spans="1:8" x14ac:dyDescent="0.35">
      <c r="A3180"/>
      <c r="B3180"/>
      <c r="C3180"/>
      <c r="D3180"/>
      <c r="E3180"/>
      <c r="F3180"/>
      <c r="G3180"/>
      <c r="H3180" s="43"/>
    </row>
    <row r="3181" spans="1:8" x14ac:dyDescent="0.35">
      <c r="A3181"/>
      <c r="B3181"/>
      <c r="C3181"/>
      <c r="D3181"/>
      <c r="E3181"/>
      <c r="F3181"/>
      <c r="G3181"/>
      <c r="H3181" s="43"/>
    </row>
    <row r="3182" spans="1:8" x14ac:dyDescent="0.35">
      <c r="A3182"/>
      <c r="B3182"/>
      <c r="C3182"/>
      <c r="D3182"/>
      <c r="E3182"/>
      <c r="F3182"/>
      <c r="G3182"/>
      <c r="H3182" s="43"/>
    </row>
    <row r="3183" spans="1:8" x14ac:dyDescent="0.35">
      <c r="A3183"/>
      <c r="B3183"/>
      <c r="C3183"/>
      <c r="D3183"/>
      <c r="E3183"/>
      <c r="F3183"/>
      <c r="G3183"/>
      <c r="H3183" s="43"/>
    </row>
    <row r="3184" spans="1:8" x14ac:dyDescent="0.35">
      <c r="A3184"/>
      <c r="B3184"/>
      <c r="C3184"/>
      <c r="D3184"/>
      <c r="E3184"/>
      <c r="F3184"/>
      <c r="G3184"/>
      <c r="H3184" s="43"/>
    </row>
    <row r="3185" spans="1:8" x14ac:dyDescent="0.35">
      <c r="A3185"/>
      <c r="B3185"/>
      <c r="C3185"/>
      <c r="D3185"/>
      <c r="E3185"/>
      <c r="F3185"/>
      <c r="G3185"/>
      <c r="H3185" s="43"/>
    </row>
    <row r="3186" spans="1:8" x14ac:dyDescent="0.35">
      <c r="A3186"/>
      <c r="B3186"/>
      <c r="C3186"/>
      <c r="D3186"/>
      <c r="E3186"/>
      <c r="F3186"/>
      <c r="G3186"/>
      <c r="H3186" s="43"/>
    </row>
    <row r="3187" spans="1:8" x14ac:dyDescent="0.35">
      <c r="A3187"/>
      <c r="B3187"/>
      <c r="C3187"/>
      <c r="D3187"/>
      <c r="E3187"/>
      <c r="F3187"/>
      <c r="G3187"/>
      <c r="H3187" s="43"/>
    </row>
    <row r="3188" spans="1:8" x14ac:dyDescent="0.35">
      <c r="A3188"/>
      <c r="B3188"/>
      <c r="C3188"/>
      <c r="D3188"/>
      <c r="E3188"/>
      <c r="F3188"/>
      <c r="G3188"/>
      <c r="H3188" s="43"/>
    </row>
    <row r="3189" spans="1:8" x14ac:dyDescent="0.35">
      <c r="A3189"/>
      <c r="B3189"/>
      <c r="C3189"/>
      <c r="D3189"/>
      <c r="E3189"/>
      <c r="F3189"/>
      <c r="G3189"/>
      <c r="H3189" s="43"/>
    </row>
    <row r="3190" spans="1:8" x14ac:dyDescent="0.35">
      <c r="A3190"/>
      <c r="B3190"/>
      <c r="C3190"/>
      <c r="D3190"/>
      <c r="E3190"/>
      <c r="F3190"/>
      <c r="G3190"/>
      <c r="H3190" s="43"/>
    </row>
    <row r="3191" spans="1:8" x14ac:dyDescent="0.35">
      <c r="A3191"/>
      <c r="B3191"/>
      <c r="C3191"/>
      <c r="D3191"/>
      <c r="E3191"/>
      <c r="F3191"/>
      <c r="G3191"/>
      <c r="H3191" s="43"/>
    </row>
    <row r="3192" spans="1:8" x14ac:dyDescent="0.35">
      <c r="A3192"/>
      <c r="B3192"/>
      <c r="C3192"/>
      <c r="D3192"/>
      <c r="E3192"/>
      <c r="F3192"/>
      <c r="G3192"/>
      <c r="H3192" s="43"/>
    </row>
    <row r="3193" spans="1:8" x14ac:dyDescent="0.35">
      <c r="A3193"/>
      <c r="B3193"/>
      <c r="C3193"/>
      <c r="D3193"/>
      <c r="E3193"/>
      <c r="F3193"/>
      <c r="G3193"/>
      <c r="H3193" s="43"/>
    </row>
    <row r="3194" spans="1:8" x14ac:dyDescent="0.35">
      <c r="A3194"/>
      <c r="B3194"/>
      <c r="C3194"/>
      <c r="D3194"/>
      <c r="E3194"/>
      <c r="F3194"/>
      <c r="G3194"/>
      <c r="H3194" s="43"/>
    </row>
    <row r="3195" spans="1:8" x14ac:dyDescent="0.35">
      <c r="A3195"/>
      <c r="B3195"/>
      <c r="C3195"/>
      <c r="D3195"/>
      <c r="E3195"/>
      <c r="F3195"/>
      <c r="G3195"/>
      <c r="H3195" s="43"/>
    </row>
    <row r="3196" spans="1:8" x14ac:dyDescent="0.35">
      <c r="A3196"/>
      <c r="B3196"/>
      <c r="C3196"/>
      <c r="D3196"/>
      <c r="E3196"/>
      <c r="F3196"/>
      <c r="G3196"/>
      <c r="H3196" s="43"/>
    </row>
    <row r="3197" spans="1:8" x14ac:dyDescent="0.35">
      <c r="A3197"/>
      <c r="B3197"/>
      <c r="C3197"/>
      <c r="D3197"/>
      <c r="E3197"/>
      <c r="F3197"/>
      <c r="G3197"/>
      <c r="H3197" s="43"/>
    </row>
    <row r="3198" spans="1:8" x14ac:dyDescent="0.35">
      <c r="A3198"/>
      <c r="B3198"/>
      <c r="C3198"/>
      <c r="D3198"/>
      <c r="E3198"/>
      <c r="F3198"/>
      <c r="G3198"/>
      <c r="H3198" s="43"/>
    </row>
    <row r="3199" spans="1:8" x14ac:dyDescent="0.35">
      <c r="A3199"/>
      <c r="B3199"/>
      <c r="C3199"/>
      <c r="D3199"/>
      <c r="E3199"/>
      <c r="F3199"/>
      <c r="G3199"/>
      <c r="H3199" s="43"/>
    </row>
    <row r="3200" spans="1:8" x14ac:dyDescent="0.35">
      <c r="A3200"/>
      <c r="B3200"/>
      <c r="C3200"/>
      <c r="D3200"/>
      <c r="E3200"/>
      <c r="F3200"/>
      <c r="G3200"/>
      <c r="H3200" s="43"/>
    </row>
    <row r="3201" spans="1:8" x14ac:dyDescent="0.35">
      <c r="A3201"/>
      <c r="B3201"/>
      <c r="C3201"/>
      <c r="D3201"/>
      <c r="E3201"/>
      <c r="F3201"/>
      <c r="G3201"/>
      <c r="H3201" s="43"/>
    </row>
    <row r="3202" spans="1:8" x14ac:dyDescent="0.35">
      <c r="A3202"/>
      <c r="B3202"/>
      <c r="C3202"/>
      <c r="D3202"/>
      <c r="E3202"/>
      <c r="F3202"/>
      <c r="G3202"/>
      <c r="H3202" s="43"/>
    </row>
    <row r="3203" spans="1:8" x14ac:dyDescent="0.35">
      <c r="A3203"/>
      <c r="B3203"/>
      <c r="C3203"/>
      <c r="D3203"/>
      <c r="E3203"/>
      <c r="F3203"/>
      <c r="G3203"/>
      <c r="H3203" s="43"/>
    </row>
    <row r="3204" spans="1:8" x14ac:dyDescent="0.35">
      <c r="A3204"/>
      <c r="B3204"/>
      <c r="C3204"/>
      <c r="D3204"/>
      <c r="E3204"/>
      <c r="F3204"/>
      <c r="G3204"/>
      <c r="H3204" s="43"/>
    </row>
    <row r="3205" spans="1:8" x14ac:dyDescent="0.35">
      <c r="A3205"/>
      <c r="B3205"/>
      <c r="C3205"/>
      <c r="D3205"/>
      <c r="E3205"/>
      <c r="F3205"/>
      <c r="G3205"/>
      <c r="H3205" s="43"/>
    </row>
    <row r="3206" spans="1:8" x14ac:dyDescent="0.35">
      <c r="A3206"/>
      <c r="B3206"/>
      <c r="C3206"/>
      <c r="D3206"/>
      <c r="E3206"/>
      <c r="F3206"/>
      <c r="G3206"/>
      <c r="H3206" s="43"/>
    </row>
    <row r="3207" spans="1:8" x14ac:dyDescent="0.35">
      <c r="A3207"/>
      <c r="B3207"/>
      <c r="C3207"/>
      <c r="D3207"/>
      <c r="E3207"/>
      <c r="F3207"/>
      <c r="G3207"/>
      <c r="H3207" s="43"/>
    </row>
    <row r="3208" spans="1:8" x14ac:dyDescent="0.35">
      <c r="A3208"/>
      <c r="B3208"/>
      <c r="C3208"/>
      <c r="D3208"/>
      <c r="E3208"/>
      <c r="F3208"/>
      <c r="G3208"/>
      <c r="H3208" s="43"/>
    </row>
    <row r="3209" spans="1:8" x14ac:dyDescent="0.35">
      <c r="A3209"/>
      <c r="B3209"/>
      <c r="C3209"/>
      <c r="D3209"/>
      <c r="E3209"/>
      <c r="F3209"/>
      <c r="G3209"/>
      <c r="H3209" s="43"/>
    </row>
    <row r="3210" spans="1:8" x14ac:dyDescent="0.35">
      <c r="A3210"/>
      <c r="B3210"/>
      <c r="C3210"/>
      <c r="D3210"/>
      <c r="E3210"/>
      <c r="F3210"/>
      <c r="G3210"/>
      <c r="H3210" s="43"/>
    </row>
    <row r="3211" spans="1:8" x14ac:dyDescent="0.35">
      <c r="A3211"/>
      <c r="B3211"/>
      <c r="C3211"/>
      <c r="D3211"/>
      <c r="E3211"/>
      <c r="F3211"/>
      <c r="G3211"/>
      <c r="H3211" s="43"/>
    </row>
    <row r="3212" spans="1:8" x14ac:dyDescent="0.35">
      <c r="A3212"/>
      <c r="B3212"/>
      <c r="C3212"/>
      <c r="D3212"/>
      <c r="E3212"/>
      <c r="F3212"/>
      <c r="G3212"/>
      <c r="H3212" s="43"/>
    </row>
    <row r="3213" spans="1:8" x14ac:dyDescent="0.35">
      <c r="A3213"/>
      <c r="B3213"/>
      <c r="C3213"/>
      <c r="D3213"/>
      <c r="E3213"/>
      <c r="F3213"/>
      <c r="G3213"/>
      <c r="H3213" s="43"/>
    </row>
    <row r="3214" spans="1:8" x14ac:dyDescent="0.35">
      <c r="A3214"/>
      <c r="B3214"/>
      <c r="C3214"/>
      <c r="D3214"/>
      <c r="E3214"/>
      <c r="F3214"/>
      <c r="G3214"/>
      <c r="H3214" s="43"/>
    </row>
    <row r="3215" spans="1:8" x14ac:dyDescent="0.35">
      <c r="A3215"/>
      <c r="B3215"/>
      <c r="C3215"/>
      <c r="D3215"/>
      <c r="E3215"/>
      <c r="F3215"/>
      <c r="G3215"/>
      <c r="H3215" s="43"/>
    </row>
    <row r="3216" spans="1:8" x14ac:dyDescent="0.35">
      <c r="A3216"/>
      <c r="B3216"/>
      <c r="C3216"/>
      <c r="D3216"/>
      <c r="E3216"/>
      <c r="F3216"/>
      <c r="G3216"/>
      <c r="H3216" s="43"/>
    </row>
    <row r="3217" spans="1:8" x14ac:dyDescent="0.35">
      <c r="A3217"/>
      <c r="B3217"/>
      <c r="C3217"/>
      <c r="D3217"/>
      <c r="E3217"/>
      <c r="F3217"/>
      <c r="G3217"/>
      <c r="H3217" s="43"/>
    </row>
    <row r="3218" spans="1:8" x14ac:dyDescent="0.35">
      <c r="A3218"/>
      <c r="B3218"/>
      <c r="C3218"/>
      <c r="D3218"/>
      <c r="E3218"/>
      <c r="F3218"/>
      <c r="G3218"/>
      <c r="H3218" s="43"/>
    </row>
    <row r="3219" spans="1:8" x14ac:dyDescent="0.35">
      <c r="A3219"/>
      <c r="B3219"/>
      <c r="C3219"/>
      <c r="D3219"/>
      <c r="E3219"/>
      <c r="F3219"/>
      <c r="G3219"/>
      <c r="H3219" s="43"/>
    </row>
    <row r="3220" spans="1:8" x14ac:dyDescent="0.35">
      <c r="A3220"/>
      <c r="B3220"/>
      <c r="C3220"/>
      <c r="D3220"/>
      <c r="E3220"/>
      <c r="F3220"/>
      <c r="G3220"/>
      <c r="H3220" s="43"/>
    </row>
    <row r="3221" spans="1:8" x14ac:dyDescent="0.35">
      <c r="A3221"/>
      <c r="B3221"/>
      <c r="C3221"/>
      <c r="D3221"/>
      <c r="E3221"/>
      <c r="F3221"/>
      <c r="G3221"/>
      <c r="H3221" s="43"/>
    </row>
    <row r="3222" spans="1:8" x14ac:dyDescent="0.35">
      <c r="A3222"/>
      <c r="B3222"/>
      <c r="C3222"/>
      <c r="D3222"/>
      <c r="E3222"/>
      <c r="F3222"/>
      <c r="G3222"/>
      <c r="H3222" s="43"/>
    </row>
    <row r="3223" spans="1:8" x14ac:dyDescent="0.35">
      <c r="A3223"/>
      <c r="B3223"/>
      <c r="C3223"/>
      <c r="D3223"/>
      <c r="E3223"/>
      <c r="F3223"/>
      <c r="G3223"/>
      <c r="H3223" s="43"/>
    </row>
    <row r="3224" spans="1:8" x14ac:dyDescent="0.35">
      <c r="A3224"/>
      <c r="B3224"/>
      <c r="C3224"/>
      <c r="D3224"/>
      <c r="E3224"/>
      <c r="F3224"/>
      <c r="G3224"/>
      <c r="H3224" s="43"/>
    </row>
    <row r="3225" spans="1:8" x14ac:dyDescent="0.35">
      <c r="A3225"/>
      <c r="B3225"/>
      <c r="C3225"/>
      <c r="D3225"/>
      <c r="E3225"/>
      <c r="F3225"/>
      <c r="G3225"/>
      <c r="H3225" s="43"/>
    </row>
    <row r="3226" spans="1:8" x14ac:dyDescent="0.35">
      <c r="A3226"/>
      <c r="B3226"/>
      <c r="C3226"/>
      <c r="D3226"/>
      <c r="E3226"/>
      <c r="F3226"/>
      <c r="G3226"/>
      <c r="H3226" s="43"/>
    </row>
    <row r="3227" spans="1:8" x14ac:dyDescent="0.35">
      <c r="A3227"/>
      <c r="B3227"/>
      <c r="C3227"/>
      <c r="D3227"/>
      <c r="E3227"/>
      <c r="F3227"/>
      <c r="G3227"/>
      <c r="H3227" s="43"/>
    </row>
    <row r="3228" spans="1:8" x14ac:dyDescent="0.35">
      <c r="A3228"/>
      <c r="B3228"/>
      <c r="C3228"/>
      <c r="D3228"/>
      <c r="E3228"/>
      <c r="F3228"/>
      <c r="G3228"/>
      <c r="H3228" s="43"/>
    </row>
    <row r="3229" spans="1:8" x14ac:dyDescent="0.35">
      <c r="A3229"/>
      <c r="B3229"/>
      <c r="C3229"/>
      <c r="D3229"/>
      <c r="E3229"/>
      <c r="F3229"/>
      <c r="G3229"/>
      <c r="H3229" s="43"/>
    </row>
    <row r="3230" spans="1:8" x14ac:dyDescent="0.35">
      <c r="A3230"/>
      <c r="B3230"/>
      <c r="C3230"/>
      <c r="D3230"/>
      <c r="E3230"/>
      <c r="F3230"/>
      <c r="G3230"/>
      <c r="H3230" s="43"/>
    </row>
    <row r="3231" spans="1:8" x14ac:dyDescent="0.35">
      <c r="A3231"/>
      <c r="B3231"/>
      <c r="C3231"/>
      <c r="D3231"/>
      <c r="E3231"/>
      <c r="F3231"/>
      <c r="G3231"/>
      <c r="H3231" s="43"/>
    </row>
    <row r="3232" spans="1:8" x14ac:dyDescent="0.35">
      <c r="A3232"/>
      <c r="B3232"/>
      <c r="C3232"/>
      <c r="D3232"/>
      <c r="E3232"/>
      <c r="F3232"/>
      <c r="G3232"/>
      <c r="H3232" s="43"/>
    </row>
    <row r="3233" spans="1:8" x14ac:dyDescent="0.35">
      <c r="A3233"/>
      <c r="B3233"/>
      <c r="C3233"/>
      <c r="D3233"/>
      <c r="E3233"/>
      <c r="F3233"/>
      <c r="G3233"/>
      <c r="H3233" s="43"/>
    </row>
    <row r="3234" spans="1:8" x14ac:dyDescent="0.35">
      <c r="A3234"/>
      <c r="B3234"/>
      <c r="C3234"/>
      <c r="D3234"/>
      <c r="E3234"/>
      <c r="F3234"/>
      <c r="G3234"/>
      <c r="H3234" s="43"/>
    </row>
    <row r="3235" spans="1:8" x14ac:dyDescent="0.35">
      <c r="A3235"/>
      <c r="B3235"/>
      <c r="C3235"/>
      <c r="D3235"/>
      <c r="E3235"/>
      <c r="F3235"/>
      <c r="G3235"/>
      <c r="H3235" s="43"/>
    </row>
    <row r="3236" spans="1:8" x14ac:dyDescent="0.35">
      <c r="A3236"/>
      <c r="B3236"/>
      <c r="C3236"/>
      <c r="D3236"/>
      <c r="E3236"/>
      <c r="F3236"/>
      <c r="G3236"/>
      <c r="H3236" s="43"/>
    </row>
    <row r="3237" spans="1:8" x14ac:dyDescent="0.35">
      <c r="A3237"/>
      <c r="B3237"/>
      <c r="C3237"/>
      <c r="D3237"/>
      <c r="E3237"/>
      <c r="F3237"/>
      <c r="G3237"/>
      <c r="H3237" s="43"/>
    </row>
    <row r="3238" spans="1:8" x14ac:dyDescent="0.35">
      <c r="A3238"/>
      <c r="B3238"/>
      <c r="C3238"/>
      <c r="D3238"/>
      <c r="E3238"/>
      <c r="F3238"/>
      <c r="G3238"/>
      <c r="H3238" s="43"/>
    </row>
    <row r="3239" spans="1:8" x14ac:dyDescent="0.35">
      <c r="A3239"/>
      <c r="B3239"/>
      <c r="C3239"/>
      <c r="D3239"/>
      <c r="E3239"/>
      <c r="F3239"/>
      <c r="G3239"/>
      <c r="H3239" s="43"/>
    </row>
    <row r="3240" spans="1:8" x14ac:dyDescent="0.35">
      <c r="A3240"/>
      <c r="B3240"/>
      <c r="C3240"/>
      <c r="D3240"/>
      <c r="E3240"/>
      <c r="F3240"/>
      <c r="G3240"/>
      <c r="H3240" s="43"/>
    </row>
    <row r="3241" spans="1:8" x14ac:dyDescent="0.35">
      <c r="A3241"/>
      <c r="B3241"/>
      <c r="C3241"/>
      <c r="D3241"/>
      <c r="E3241"/>
      <c r="F3241"/>
      <c r="G3241"/>
      <c r="H3241" s="43"/>
    </row>
    <row r="3242" spans="1:8" x14ac:dyDescent="0.35">
      <c r="A3242"/>
      <c r="B3242"/>
      <c r="C3242"/>
      <c r="D3242"/>
      <c r="E3242"/>
      <c r="F3242"/>
      <c r="G3242"/>
      <c r="H3242" s="43"/>
    </row>
    <row r="3243" spans="1:8" x14ac:dyDescent="0.35">
      <c r="A3243"/>
      <c r="B3243"/>
      <c r="C3243"/>
      <c r="D3243"/>
      <c r="E3243"/>
      <c r="F3243"/>
      <c r="G3243"/>
      <c r="H3243" s="43"/>
    </row>
    <row r="3244" spans="1:8" x14ac:dyDescent="0.35">
      <c r="A3244"/>
      <c r="B3244"/>
      <c r="C3244"/>
      <c r="D3244"/>
      <c r="E3244"/>
      <c r="F3244"/>
      <c r="G3244"/>
      <c r="H3244" s="43"/>
    </row>
    <row r="3245" spans="1:8" x14ac:dyDescent="0.35">
      <c r="A3245"/>
      <c r="B3245"/>
      <c r="C3245"/>
      <c r="D3245"/>
      <c r="E3245"/>
      <c r="F3245"/>
      <c r="G3245"/>
      <c r="H3245" s="43"/>
    </row>
    <row r="3246" spans="1:8" x14ac:dyDescent="0.35">
      <c r="A3246"/>
      <c r="B3246"/>
      <c r="C3246"/>
      <c r="D3246"/>
      <c r="E3246"/>
      <c r="F3246"/>
      <c r="G3246"/>
      <c r="H3246" s="43"/>
    </row>
    <row r="3247" spans="1:8" x14ac:dyDescent="0.35">
      <c r="A3247"/>
      <c r="B3247"/>
      <c r="C3247"/>
      <c r="D3247"/>
      <c r="E3247"/>
      <c r="F3247"/>
      <c r="G3247"/>
      <c r="H3247" s="43"/>
    </row>
    <row r="3248" spans="1:8" x14ac:dyDescent="0.35">
      <c r="A3248"/>
      <c r="B3248"/>
      <c r="C3248"/>
      <c r="D3248"/>
      <c r="E3248"/>
      <c r="F3248"/>
      <c r="G3248"/>
      <c r="H3248" s="43"/>
    </row>
    <row r="3249" spans="1:8" x14ac:dyDescent="0.35">
      <c r="A3249"/>
      <c r="B3249"/>
      <c r="C3249"/>
      <c r="D3249"/>
      <c r="E3249"/>
      <c r="F3249"/>
      <c r="G3249"/>
      <c r="H3249" s="43"/>
    </row>
    <row r="3250" spans="1:8" x14ac:dyDescent="0.35">
      <c r="A3250"/>
      <c r="B3250"/>
      <c r="C3250"/>
      <c r="D3250"/>
      <c r="E3250"/>
      <c r="F3250"/>
      <c r="G3250"/>
      <c r="H3250" s="43"/>
    </row>
    <row r="3251" spans="1:8" x14ac:dyDescent="0.35">
      <c r="A3251"/>
      <c r="B3251"/>
      <c r="C3251"/>
      <c r="D3251"/>
      <c r="E3251"/>
      <c r="F3251"/>
      <c r="G3251"/>
      <c r="H3251" s="43"/>
    </row>
    <row r="3252" spans="1:8" x14ac:dyDescent="0.35">
      <c r="A3252"/>
      <c r="B3252"/>
      <c r="C3252"/>
      <c r="D3252"/>
      <c r="E3252"/>
      <c r="F3252"/>
      <c r="G3252"/>
      <c r="H3252" s="43"/>
    </row>
    <row r="3253" spans="1:8" x14ac:dyDescent="0.35">
      <c r="A3253"/>
      <c r="B3253"/>
      <c r="C3253"/>
      <c r="D3253"/>
      <c r="E3253"/>
      <c r="F3253"/>
      <c r="G3253"/>
      <c r="H3253" s="43"/>
    </row>
    <row r="3254" spans="1:8" x14ac:dyDescent="0.35">
      <c r="A3254"/>
      <c r="B3254"/>
      <c r="C3254"/>
      <c r="D3254"/>
      <c r="E3254"/>
      <c r="F3254"/>
      <c r="G3254"/>
      <c r="H3254" s="43"/>
    </row>
    <row r="3255" spans="1:8" x14ac:dyDescent="0.35">
      <c r="A3255"/>
      <c r="B3255"/>
      <c r="C3255"/>
      <c r="D3255"/>
      <c r="E3255"/>
      <c r="F3255"/>
      <c r="G3255"/>
      <c r="H3255" s="43"/>
    </row>
    <row r="3256" spans="1:8" x14ac:dyDescent="0.35">
      <c r="A3256"/>
      <c r="B3256"/>
      <c r="C3256"/>
      <c r="D3256"/>
      <c r="E3256"/>
      <c r="F3256"/>
      <c r="G3256"/>
      <c r="H3256" s="43"/>
    </row>
    <row r="3257" spans="1:8" x14ac:dyDescent="0.35">
      <c r="A3257"/>
      <c r="B3257"/>
      <c r="C3257"/>
      <c r="D3257"/>
      <c r="E3257"/>
      <c r="F3257"/>
      <c r="G3257"/>
      <c r="H3257" s="43"/>
    </row>
    <row r="3258" spans="1:8" x14ac:dyDescent="0.35">
      <c r="A3258"/>
      <c r="B3258"/>
      <c r="C3258"/>
      <c r="D3258"/>
      <c r="E3258"/>
      <c r="F3258"/>
      <c r="G3258"/>
      <c r="H3258" s="43"/>
    </row>
    <row r="3259" spans="1:8" x14ac:dyDescent="0.35">
      <c r="A3259"/>
      <c r="B3259"/>
      <c r="C3259"/>
      <c r="D3259"/>
      <c r="E3259"/>
      <c r="F3259"/>
      <c r="G3259"/>
      <c r="H3259" s="43"/>
    </row>
    <row r="3260" spans="1:8" x14ac:dyDescent="0.35">
      <c r="A3260"/>
      <c r="B3260"/>
      <c r="C3260"/>
      <c r="D3260"/>
      <c r="E3260"/>
      <c r="F3260"/>
      <c r="G3260"/>
      <c r="H3260" s="43"/>
    </row>
    <row r="3261" spans="1:8" x14ac:dyDescent="0.35">
      <c r="A3261"/>
      <c r="B3261"/>
      <c r="C3261"/>
      <c r="D3261"/>
      <c r="E3261"/>
      <c r="F3261"/>
      <c r="G3261"/>
      <c r="H3261" s="43"/>
    </row>
    <row r="3262" spans="1:8" x14ac:dyDescent="0.35">
      <c r="A3262"/>
      <c r="B3262"/>
      <c r="C3262"/>
      <c r="D3262"/>
      <c r="E3262"/>
      <c r="F3262"/>
      <c r="G3262"/>
      <c r="H3262" s="43"/>
    </row>
    <row r="3263" spans="1:8" x14ac:dyDescent="0.35">
      <c r="A3263"/>
      <c r="B3263"/>
      <c r="C3263"/>
      <c r="D3263"/>
      <c r="E3263"/>
      <c r="F3263"/>
      <c r="G3263"/>
      <c r="H3263" s="43"/>
    </row>
    <row r="3264" spans="1:8" x14ac:dyDescent="0.35">
      <c r="A3264"/>
      <c r="B3264"/>
      <c r="C3264"/>
      <c r="D3264"/>
      <c r="E3264"/>
      <c r="F3264"/>
      <c r="G3264"/>
      <c r="H3264" s="43"/>
    </row>
    <row r="3265" spans="1:8" x14ac:dyDescent="0.35">
      <c r="A3265"/>
      <c r="B3265"/>
      <c r="C3265"/>
      <c r="D3265"/>
      <c r="E3265"/>
      <c r="F3265"/>
      <c r="G3265"/>
      <c r="H3265" s="43"/>
    </row>
    <row r="3266" spans="1:8" x14ac:dyDescent="0.35">
      <c r="A3266"/>
      <c r="B3266"/>
      <c r="C3266"/>
      <c r="D3266"/>
      <c r="E3266"/>
      <c r="F3266"/>
      <c r="G3266"/>
      <c r="H3266" s="43"/>
    </row>
    <row r="3267" spans="1:8" x14ac:dyDescent="0.35">
      <c r="A3267"/>
      <c r="B3267"/>
      <c r="C3267"/>
      <c r="D3267"/>
      <c r="E3267"/>
      <c r="F3267"/>
      <c r="G3267"/>
      <c r="H3267" s="43"/>
    </row>
    <row r="3268" spans="1:8" x14ac:dyDescent="0.35">
      <c r="A3268"/>
      <c r="B3268"/>
      <c r="C3268"/>
      <c r="D3268"/>
      <c r="E3268"/>
      <c r="F3268"/>
      <c r="G3268"/>
      <c r="H3268" s="43"/>
    </row>
    <row r="3269" spans="1:8" x14ac:dyDescent="0.35">
      <c r="A3269"/>
      <c r="B3269"/>
      <c r="C3269"/>
      <c r="D3269"/>
      <c r="E3269"/>
      <c r="F3269"/>
      <c r="G3269"/>
      <c r="H3269" s="43"/>
    </row>
    <row r="3270" spans="1:8" x14ac:dyDescent="0.35">
      <c r="A3270"/>
      <c r="B3270"/>
      <c r="C3270"/>
      <c r="D3270"/>
      <c r="E3270"/>
      <c r="F3270"/>
      <c r="G3270"/>
      <c r="H3270" s="43"/>
    </row>
    <row r="3271" spans="1:8" x14ac:dyDescent="0.35">
      <c r="A3271"/>
      <c r="B3271"/>
      <c r="C3271"/>
      <c r="D3271"/>
      <c r="E3271"/>
      <c r="F3271"/>
      <c r="G3271"/>
      <c r="H3271" s="43"/>
    </row>
    <row r="3272" spans="1:8" x14ac:dyDescent="0.35">
      <c r="A3272"/>
      <c r="B3272"/>
      <c r="C3272"/>
      <c r="D3272"/>
      <c r="E3272"/>
      <c r="F3272"/>
      <c r="G3272"/>
      <c r="H3272" s="43"/>
    </row>
    <row r="3273" spans="1:8" x14ac:dyDescent="0.35">
      <c r="A3273"/>
      <c r="B3273"/>
      <c r="C3273"/>
      <c r="D3273"/>
      <c r="E3273"/>
      <c r="F3273"/>
      <c r="G3273"/>
      <c r="H3273" s="43"/>
    </row>
    <row r="3274" spans="1:8" x14ac:dyDescent="0.35">
      <c r="A3274"/>
      <c r="B3274"/>
      <c r="C3274"/>
      <c r="D3274"/>
      <c r="E3274"/>
      <c r="F3274"/>
      <c r="G3274"/>
      <c r="H3274" s="43"/>
    </row>
    <row r="3275" spans="1:8" x14ac:dyDescent="0.35">
      <c r="A3275"/>
      <c r="B3275"/>
      <c r="C3275"/>
      <c r="D3275"/>
      <c r="E3275"/>
      <c r="F3275"/>
      <c r="G3275"/>
      <c r="H3275" s="43"/>
    </row>
    <row r="3276" spans="1:8" x14ac:dyDescent="0.35">
      <c r="A3276"/>
      <c r="B3276"/>
      <c r="C3276"/>
      <c r="D3276"/>
      <c r="E3276"/>
      <c r="F3276"/>
      <c r="G3276"/>
      <c r="H3276" s="43"/>
    </row>
    <row r="3277" spans="1:8" x14ac:dyDescent="0.35">
      <c r="A3277"/>
      <c r="B3277"/>
      <c r="C3277"/>
      <c r="D3277"/>
      <c r="E3277"/>
      <c r="F3277"/>
      <c r="G3277"/>
      <c r="H3277" s="43"/>
    </row>
    <row r="3278" spans="1:8" x14ac:dyDescent="0.35">
      <c r="A3278"/>
      <c r="B3278"/>
      <c r="C3278"/>
      <c r="D3278"/>
      <c r="E3278"/>
      <c r="F3278"/>
      <c r="G3278"/>
      <c r="H3278" s="43"/>
    </row>
    <row r="3279" spans="1:8" x14ac:dyDescent="0.35">
      <c r="A3279"/>
      <c r="B3279"/>
      <c r="C3279"/>
      <c r="D3279"/>
      <c r="E3279"/>
      <c r="F3279"/>
      <c r="G3279"/>
      <c r="H3279" s="43"/>
    </row>
    <row r="3280" spans="1:8" x14ac:dyDescent="0.35">
      <c r="A3280"/>
      <c r="B3280"/>
      <c r="C3280"/>
      <c r="D3280"/>
      <c r="E3280"/>
      <c r="F3280"/>
      <c r="G3280"/>
      <c r="H3280" s="43"/>
    </row>
    <row r="3281" spans="1:8" x14ac:dyDescent="0.35">
      <c r="A3281"/>
      <c r="B3281"/>
      <c r="C3281"/>
      <c r="D3281"/>
      <c r="E3281"/>
      <c r="F3281"/>
      <c r="G3281"/>
      <c r="H3281" s="43"/>
    </row>
    <row r="3282" spans="1:8" x14ac:dyDescent="0.35">
      <c r="A3282"/>
      <c r="B3282"/>
      <c r="C3282"/>
      <c r="D3282"/>
      <c r="E3282"/>
      <c r="F3282"/>
      <c r="G3282"/>
      <c r="H3282" s="43"/>
    </row>
    <row r="3283" spans="1:8" x14ac:dyDescent="0.35">
      <c r="A3283"/>
      <c r="B3283"/>
      <c r="C3283"/>
      <c r="D3283"/>
      <c r="E3283"/>
      <c r="F3283"/>
      <c r="G3283"/>
      <c r="H3283" s="43"/>
    </row>
    <row r="3284" spans="1:8" x14ac:dyDescent="0.35">
      <c r="A3284"/>
      <c r="B3284"/>
      <c r="C3284"/>
      <c r="D3284"/>
      <c r="E3284"/>
      <c r="F3284"/>
      <c r="G3284"/>
      <c r="H3284" s="43"/>
    </row>
    <row r="3285" spans="1:8" x14ac:dyDescent="0.35">
      <c r="A3285"/>
      <c r="B3285"/>
      <c r="C3285"/>
      <c r="D3285"/>
      <c r="E3285"/>
      <c r="F3285"/>
      <c r="G3285"/>
      <c r="H3285" s="43"/>
    </row>
    <row r="3286" spans="1:8" x14ac:dyDescent="0.35">
      <c r="A3286"/>
      <c r="B3286"/>
      <c r="C3286"/>
      <c r="D3286"/>
      <c r="E3286"/>
      <c r="F3286"/>
      <c r="G3286"/>
      <c r="H3286" s="43"/>
    </row>
    <row r="3287" spans="1:8" x14ac:dyDescent="0.35">
      <c r="A3287"/>
      <c r="B3287"/>
      <c r="C3287"/>
      <c r="D3287"/>
      <c r="E3287"/>
      <c r="F3287"/>
      <c r="G3287"/>
      <c r="H3287" s="43"/>
    </row>
    <row r="3288" spans="1:8" x14ac:dyDescent="0.35">
      <c r="A3288"/>
      <c r="B3288"/>
      <c r="C3288"/>
      <c r="D3288"/>
      <c r="E3288"/>
      <c r="F3288"/>
      <c r="G3288"/>
      <c r="H3288" s="43"/>
    </row>
    <row r="3289" spans="1:8" x14ac:dyDescent="0.35">
      <c r="A3289"/>
      <c r="B3289"/>
      <c r="C3289"/>
      <c r="D3289"/>
      <c r="E3289"/>
      <c r="F3289"/>
      <c r="G3289"/>
      <c r="H3289" s="43"/>
    </row>
    <row r="3290" spans="1:8" x14ac:dyDescent="0.35">
      <c r="A3290"/>
      <c r="B3290"/>
      <c r="C3290"/>
      <c r="D3290"/>
      <c r="E3290"/>
      <c r="F3290"/>
      <c r="G3290"/>
      <c r="H3290" s="43"/>
    </row>
    <row r="3291" spans="1:8" x14ac:dyDescent="0.35">
      <c r="A3291"/>
      <c r="B3291"/>
      <c r="C3291"/>
      <c r="D3291"/>
      <c r="E3291"/>
      <c r="F3291"/>
      <c r="G3291"/>
      <c r="H3291" s="43"/>
    </row>
    <row r="3292" spans="1:8" x14ac:dyDescent="0.35">
      <c r="A3292"/>
      <c r="B3292"/>
      <c r="C3292"/>
      <c r="D3292"/>
      <c r="E3292"/>
      <c r="F3292"/>
      <c r="G3292"/>
      <c r="H3292" s="43"/>
    </row>
    <row r="3293" spans="1:8" x14ac:dyDescent="0.35">
      <c r="A3293"/>
      <c r="B3293"/>
      <c r="C3293"/>
      <c r="D3293"/>
      <c r="E3293"/>
      <c r="F3293"/>
      <c r="G3293"/>
      <c r="H3293" s="43"/>
    </row>
    <row r="3294" spans="1:8" x14ac:dyDescent="0.35">
      <c r="A3294"/>
      <c r="B3294"/>
      <c r="C3294"/>
      <c r="D3294"/>
      <c r="E3294"/>
      <c r="F3294"/>
      <c r="G3294"/>
      <c r="H3294" s="43"/>
    </row>
    <row r="3295" spans="1:8" x14ac:dyDescent="0.35">
      <c r="A3295"/>
      <c r="B3295"/>
      <c r="C3295"/>
      <c r="D3295"/>
      <c r="E3295"/>
      <c r="F3295"/>
      <c r="G3295"/>
      <c r="H3295" s="43"/>
    </row>
    <row r="3296" spans="1:8" x14ac:dyDescent="0.35">
      <c r="A3296"/>
      <c r="B3296"/>
      <c r="C3296"/>
      <c r="D3296"/>
      <c r="E3296"/>
      <c r="F3296"/>
      <c r="G3296"/>
      <c r="H3296" s="43"/>
    </row>
    <row r="3297" spans="1:8" x14ac:dyDescent="0.35">
      <c r="A3297"/>
      <c r="B3297"/>
      <c r="C3297"/>
      <c r="D3297"/>
      <c r="E3297"/>
      <c r="F3297"/>
      <c r="G3297"/>
      <c r="H3297" s="43"/>
    </row>
    <row r="3298" spans="1:8" x14ac:dyDescent="0.35">
      <c r="A3298"/>
      <c r="B3298"/>
      <c r="C3298"/>
      <c r="D3298"/>
      <c r="E3298"/>
      <c r="F3298"/>
      <c r="G3298"/>
      <c r="H3298" s="43"/>
    </row>
    <row r="3299" spans="1:8" x14ac:dyDescent="0.35">
      <c r="A3299"/>
      <c r="B3299"/>
      <c r="C3299"/>
      <c r="D3299"/>
      <c r="E3299"/>
      <c r="F3299"/>
      <c r="G3299"/>
      <c r="H3299" s="43"/>
    </row>
    <row r="3300" spans="1:8" x14ac:dyDescent="0.35">
      <c r="A3300"/>
      <c r="B3300"/>
      <c r="C3300"/>
      <c r="D3300"/>
      <c r="E3300"/>
      <c r="F3300"/>
      <c r="G3300"/>
      <c r="H3300" s="43"/>
    </row>
    <row r="3301" spans="1:8" x14ac:dyDescent="0.35">
      <c r="A3301"/>
      <c r="B3301"/>
      <c r="C3301"/>
      <c r="D3301"/>
      <c r="E3301"/>
      <c r="F3301"/>
      <c r="G3301"/>
      <c r="H3301" s="43"/>
    </row>
    <row r="3302" spans="1:8" x14ac:dyDescent="0.35">
      <c r="A3302"/>
      <c r="B3302"/>
      <c r="C3302"/>
      <c r="D3302"/>
      <c r="E3302"/>
      <c r="F3302"/>
      <c r="G3302"/>
      <c r="H3302" s="43"/>
    </row>
    <row r="3303" spans="1:8" x14ac:dyDescent="0.35">
      <c r="A3303"/>
      <c r="B3303"/>
      <c r="C3303"/>
      <c r="D3303"/>
      <c r="E3303"/>
      <c r="F3303"/>
      <c r="G3303"/>
      <c r="H3303" s="43"/>
    </row>
    <row r="3304" spans="1:8" x14ac:dyDescent="0.35">
      <c r="A3304"/>
      <c r="B3304"/>
      <c r="C3304"/>
      <c r="D3304"/>
      <c r="E3304"/>
      <c r="F3304"/>
      <c r="G3304"/>
      <c r="H3304" s="43"/>
    </row>
    <row r="3305" spans="1:8" x14ac:dyDescent="0.35">
      <c r="A3305"/>
      <c r="B3305"/>
      <c r="C3305"/>
      <c r="D3305"/>
      <c r="E3305"/>
      <c r="F3305"/>
      <c r="G3305"/>
      <c r="H3305" s="43"/>
    </row>
    <row r="3306" spans="1:8" x14ac:dyDescent="0.35">
      <c r="A3306"/>
      <c r="B3306"/>
      <c r="C3306"/>
      <c r="D3306"/>
      <c r="E3306"/>
      <c r="F3306"/>
      <c r="G3306"/>
      <c r="H3306" s="43"/>
    </row>
    <row r="3307" spans="1:8" x14ac:dyDescent="0.35">
      <c r="A3307"/>
      <c r="B3307"/>
      <c r="C3307"/>
      <c r="D3307"/>
      <c r="E3307"/>
      <c r="F3307"/>
      <c r="G3307"/>
      <c r="H3307" s="43"/>
    </row>
    <row r="3308" spans="1:8" x14ac:dyDescent="0.35">
      <c r="A3308"/>
      <c r="B3308"/>
      <c r="C3308"/>
      <c r="D3308"/>
      <c r="E3308"/>
      <c r="F3308"/>
      <c r="G3308"/>
      <c r="H3308" s="43"/>
    </row>
    <row r="3309" spans="1:8" x14ac:dyDescent="0.35">
      <c r="A3309"/>
      <c r="B3309"/>
      <c r="C3309"/>
      <c r="D3309"/>
      <c r="E3309"/>
      <c r="F3309"/>
      <c r="G3309"/>
      <c r="H3309" s="43"/>
    </row>
    <row r="3310" spans="1:8" x14ac:dyDescent="0.35">
      <c r="A3310"/>
      <c r="B3310"/>
      <c r="C3310"/>
      <c r="D3310"/>
      <c r="E3310"/>
      <c r="F3310"/>
      <c r="G3310"/>
      <c r="H3310" s="43"/>
    </row>
    <row r="3311" spans="1:8" x14ac:dyDescent="0.35">
      <c r="A3311"/>
      <c r="B3311"/>
      <c r="C3311"/>
      <c r="D3311"/>
      <c r="E3311"/>
      <c r="F3311"/>
      <c r="G3311"/>
      <c r="H3311" s="43"/>
    </row>
    <row r="3312" spans="1:8" x14ac:dyDescent="0.35">
      <c r="A3312"/>
      <c r="B3312"/>
      <c r="C3312"/>
      <c r="D3312"/>
      <c r="E3312"/>
      <c r="F3312"/>
      <c r="G3312"/>
      <c r="H3312" s="43"/>
    </row>
    <row r="3313" spans="1:8" x14ac:dyDescent="0.35">
      <c r="A3313"/>
      <c r="B3313"/>
      <c r="C3313"/>
      <c r="D3313"/>
      <c r="E3313"/>
      <c r="F3313"/>
      <c r="G3313"/>
      <c r="H3313" s="43"/>
    </row>
    <row r="3314" spans="1:8" x14ac:dyDescent="0.35">
      <c r="A3314"/>
      <c r="B3314"/>
      <c r="C3314"/>
      <c r="D3314"/>
      <c r="E3314"/>
      <c r="F3314"/>
      <c r="G3314"/>
      <c r="H3314" s="43"/>
    </row>
    <row r="3315" spans="1:8" x14ac:dyDescent="0.35">
      <c r="A3315"/>
      <c r="B3315"/>
      <c r="C3315"/>
      <c r="D3315"/>
      <c r="E3315"/>
      <c r="F3315"/>
      <c r="G3315"/>
      <c r="H3315" s="43"/>
    </row>
    <row r="3316" spans="1:8" x14ac:dyDescent="0.35">
      <c r="A3316"/>
      <c r="B3316"/>
      <c r="C3316"/>
      <c r="D3316"/>
      <c r="E3316"/>
      <c r="F3316"/>
      <c r="G3316"/>
      <c r="H3316" s="43"/>
    </row>
    <row r="3317" spans="1:8" x14ac:dyDescent="0.35">
      <c r="A3317"/>
      <c r="B3317"/>
      <c r="C3317"/>
      <c r="D3317"/>
      <c r="E3317"/>
      <c r="F3317"/>
      <c r="G3317"/>
      <c r="H3317" s="43"/>
    </row>
    <row r="3318" spans="1:8" x14ac:dyDescent="0.35">
      <c r="A3318"/>
      <c r="B3318"/>
      <c r="C3318"/>
      <c r="D3318"/>
      <c r="E3318"/>
      <c r="F3318"/>
      <c r="G3318"/>
      <c r="H3318" s="43"/>
    </row>
    <row r="3319" spans="1:8" x14ac:dyDescent="0.35">
      <c r="A3319"/>
      <c r="B3319"/>
      <c r="C3319"/>
      <c r="D3319"/>
      <c r="E3319"/>
      <c r="F3319"/>
      <c r="G3319"/>
      <c r="H3319" s="43"/>
    </row>
    <row r="3320" spans="1:8" x14ac:dyDescent="0.35">
      <c r="A3320"/>
      <c r="B3320"/>
      <c r="C3320"/>
      <c r="D3320"/>
      <c r="E3320"/>
      <c r="F3320"/>
      <c r="G3320"/>
      <c r="H3320" s="43"/>
    </row>
    <row r="3321" spans="1:8" x14ac:dyDescent="0.35">
      <c r="A3321"/>
      <c r="B3321"/>
      <c r="C3321"/>
      <c r="D3321"/>
      <c r="E3321"/>
      <c r="F3321"/>
      <c r="G3321"/>
      <c r="H3321" s="43"/>
    </row>
    <row r="3322" spans="1:8" x14ac:dyDescent="0.35">
      <c r="A3322"/>
      <c r="B3322"/>
      <c r="C3322"/>
      <c r="D3322"/>
      <c r="E3322"/>
      <c r="F3322"/>
      <c r="G3322"/>
      <c r="H3322" s="43"/>
    </row>
    <row r="3323" spans="1:8" x14ac:dyDescent="0.35">
      <c r="A3323"/>
      <c r="B3323"/>
      <c r="C3323"/>
      <c r="D3323"/>
      <c r="E3323"/>
      <c r="F3323"/>
      <c r="G3323"/>
      <c r="H3323" s="43"/>
    </row>
    <row r="3324" spans="1:8" x14ac:dyDescent="0.35">
      <c r="A3324"/>
      <c r="B3324"/>
      <c r="C3324"/>
      <c r="D3324"/>
      <c r="E3324"/>
      <c r="F3324"/>
      <c r="G3324"/>
      <c r="H3324" s="43"/>
    </row>
    <row r="3325" spans="1:8" x14ac:dyDescent="0.35">
      <c r="A3325"/>
      <c r="B3325"/>
      <c r="C3325"/>
      <c r="D3325"/>
      <c r="E3325"/>
      <c r="F3325"/>
      <c r="G3325"/>
      <c r="H3325" s="43"/>
    </row>
    <row r="3326" spans="1:8" x14ac:dyDescent="0.35">
      <c r="A3326"/>
      <c r="B3326"/>
      <c r="C3326"/>
      <c r="D3326"/>
      <c r="E3326"/>
      <c r="F3326"/>
      <c r="G3326"/>
      <c r="H3326" s="43"/>
    </row>
    <row r="3327" spans="1:8" x14ac:dyDescent="0.35">
      <c r="A3327"/>
      <c r="B3327"/>
      <c r="C3327"/>
      <c r="D3327"/>
      <c r="E3327"/>
      <c r="F3327"/>
      <c r="G3327"/>
      <c r="H3327" s="43"/>
    </row>
    <row r="3328" spans="1:8" x14ac:dyDescent="0.35">
      <c r="A3328"/>
      <c r="B3328"/>
      <c r="C3328"/>
      <c r="D3328"/>
      <c r="E3328"/>
      <c r="F3328"/>
      <c r="G3328"/>
      <c r="H3328" s="43"/>
    </row>
    <row r="3329" spans="1:8" x14ac:dyDescent="0.35">
      <c r="A3329"/>
      <c r="B3329"/>
      <c r="C3329"/>
      <c r="D3329"/>
      <c r="E3329"/>
      <c r="F3329"/>
      <c r="G3329"/>
      <c r="H3329" s="43"/>
    </row>
    <row r="3330" spans="1:8" x14ac:dyDescent="0.35">
      <c r="A3330"/>
      <c r="B3330"/>
      <c r="C3330"/>
      <c r="D3330"/>
      <c r="E3330"/>
      <c r="F3330"/>
      <c r="G3330"/>
      <c r="H3330" s="43"/>
    </row>
    <row r="3331" spans="1:8" x14ac:dyDescent="0.35">
      <c r="A3331"/>
      <c r="B3331"/>
      <c r="C3331"/>
      <c r="D3331"/>
      <c r="E3331"/>
      <c r="F3331"/>
      <c r="G3331"/>
      <c r="H3331" s="43"/>
    </row>
    <row r="3332" spans="1:8" x14ac:dyDescent="0.35">
      <c r="A3332"/>
      <c r="B3332"/>
      <c r="C3332"/>
      <c r="D3332"/>
      <c r="E3332"/>
      <c r="F3332"/>
      <c r="G3332"/>
      <c r="H3332" s="43"/>
    </row>
    <row r="3333" spans="1:8" x14ac:dyDescent="0.35">
      <c r="A3333"/>
      <c r="B3333"/>
      <c r="C3333"/>
      <c r="D3333"/>
      <c r="E3333"/>
      <c r="F3333"/>
      <c r="G3333"/>
      <c r="H3333" s="43"/>
    </row>
    <row r="3334" spans="1:8" x14ac:dyDescent="0.35">
      <c r="A3334"/>
      <c r="B3334"/>
      <c r="C3334"/>
      <c r="D3334"/>
      <c r="E3334"/>
      <c r="F3334"/>
      <c r="G3334"/>
      <c r="H3334" s="43"/>
    </row>
    <row r="3335" spans="1:8" x14ac:dyDescent="0.35">
      <c r="A3335"/>
      <c r="B3335"/>
      <c r="C3335"/>
      <c r="D3335"/>
      <c r="E3335"/>
      <c r="F3335"/>
      <c r="G3335"/>
      <c r="H3335" s="43"/>
    </row>
    <row r="3336" spans="1:8" x14ac:dyDescent="0.35">
      <c r="A3336"/>
      <c r="B3336"/>
      <c r="C3336"/>
      <c r="D3336"/>
      <c r="E3336"/>
      <c r="F3336"/>
      <c r="G3336"/>
      <c r="H3336" s="43"/>
    </row>
    <row r="3337" spans="1:8" x14ac:dyDescent="0.35">
      <c r="A3337"/>
      <c r="B3337"/>
      <c r="C3337"/>
      <c r="D3337"/>
      <c r="E3337"/>
      <c r="F3337"/>
      <c r="G3337"/>
      <c r="H3337" s="43"/>
    </row>
    <row r="3338" spans="1:8" x14ac:dyDescent="0.35">
      <c r="A3338"/>
      <c r="B3338"/>
      <c r="C3338"/>
      <c r="D3338"/>
      <c r="E3338"/>
      <c r="F3338"/>
      <c r="G3338"/>
      <c r="H3338" s="43"/>
    </row>
    <row r="3339" spans="1:8" x14ac:dyDescent="0.35">
      <c r="A3339"/>
      <c r="B3339"/>
      <c r="C3339"/>
      <c r="D3339"/>
      <c r="E3339"/>
      <c r="F3339"/>
      <c r="G3339"/>
      <c r="H3339" s="43"/>
    </row>
    <row r="3340" spans="1:8" x14ac:dyDescent="0.35">
      <c r="A3340"/>
      <c r="B3340"/>
      <c r="C3340"/>
      <c r="D3340"/>
      <c r="E3340"/>
      <c r="F3340"/>
      <c r="G3340"/>
      <c r="H3340" s="43"/>
    </row>
    <row r="3341" spans="1:8" x14ac:dyDescent="0.35">
      <c r="A3341"/>
      <c r="B3341"/>
      <c r="C3341"/>
      <c r="D3341"/>
      <c r="E3341"/>
      <c r="F3341"/>
      <c r="G3341"/>
      <c r="H3341" s="43"/>
    </row>
    <row r="3342" spans="1:8" x14ac:dyDescent="0.35">
      <c r="A3342"/>
      <c r="B3342"/>
      <c r="C3342"/>
      <c r="D3342"/>
      <c r="E3342"/>
      <c r="F3342"/>
      <c r="G3342"/>
      <c r="H3342" s="43"/>
    </row>
    <row r="3343" spans="1:8" x14ac:dyDescent="0.35">
      <c r="A3343"/>
      <c r="B3343"/>
      <c r="C3343"/>
      <c r="D3343"/>
      <c r="E3343"/>
      <c r="F3343"/>
      <c r="G3343"/>
      <c r="H3343" s="43"/>
    </row>
    <row r="3344" spans="1:8" x14ac:dyDescent="0.35">
      <c r="A3344"/>
      <c r="B3344"/>
      <c r="C3344"/>
      <c r="D3344"/>
      <c r="E3344"/>
      <c r="F3344"/>
      <c r="G3344"/>
      <c r="H3344" s="43"/>
    </row>
    <row r="3345" spans="1:8" x14ac:dyDescent="0.35">
      <c r="A3345"/>
      <c r="B3345"/>
      <c r="C3345"/>
      <c r="D3345"/>
      <c r="E3345"/>
      <c r="F3345"/>
      <c r="G3345"/>
      <c r="H3345" s="43"/>
    </row>
    <row r="3346" spans="1:8" x14ac:dyDescent="0.35">
      <c r="A3346"/>
      <c r="B3346"/>
      <c r="C3346"/>
      <c r="D3346"/>
      <c r="E3346"/>
      <c r="F3346"/>
      <c r="G3346"/>
      <c r="H3346" s="43"/>
    </row>
    <row r="3347" spans="1:8" x14ac:dyDescent="0.35">
      <c r="A3347"/>
      <c r="B3347"/>
      <c r="C3347"/>
      <c r="D3347"/>
      <c r="E3347"/>
      <c r="F3347"/>
      <c r="G3347"/>
      <c r="H3347" s="43"/>
    </row>
    <row r="3348" spans="1:8" x14ac:dyDescent="0.35">
      <c r="A3348"/>
      <c r="B3348"/>
      <c r="C3348"/>
      <c r="D3348"/>
      <c r="E3348"/>
      <c r="F3348"/>
      <c r="G3348"/>
      <c r="H3348" s="43"/>
    </row>
    <row r="3349" spans="1:8" x14ac:dyDescent="0.35">
      <c r="A3349"/>
      <c r="B3349"/>
      <c r="C3349"/>
      <c r="D3349"/>
      <c r="E3349"/>
      <c r="F3349"/>
      <c r="G3349"/>
      <c r="H3349" s="43"/>
    </row>
    <row r="3350" spans="1:8" x14ac:dyDescent="0.35">
      <c r="A3350"/>
      <c r="B3350"/>
      <c r="C3350"/>
      <c r="D3350"/>
      <c r="E3350"/>
      <c r="F3350"/>
      <c r="G3350"/>
      <c r="H3350" s="43"/>
    </row>
    <row r="3351" spans="1:8" x14ac:dyDescent="0.35">
      <c r="A3351"/>
      <c r="B3351"/>
      <c r="C3351"/>
      <c r="D3351"/>
      <c r="E3351"/>
      <c r="F3351"/>
      <c r="G3351"/>
      <c r="H3351" s="43"/>
    </row>
    <row r="3352" spans="1:8" x14ac:dyDescent="0.35">
      <c r="A3352"/>
      <c r="B3352"/>
      <c r="C3352"/>
      <c r="D3352"/>
      <c r="E3352"/>
      <c r="F3352"/>
      <c r="G3352"/>
      <c r="H3352" s="43"/>
    </row>
    <row r="3353" spans="1:8" x14ac:dyDescent="0.35">
      <c r="A3353"/>
      <c r="B3353"/>
      <c r="C3353"/>
      <c r="D3353"/>
      <c r="E3353"/>
      <c r="F3353"/>
      <c r="G3353"/>
      <c r="H3353" s="43"/>
    </row>
    <row r="3354" spans="1:8" x14ac:dyDescent="0.35">
      <c r="A3354"/>
      <c r="B3354"/>
      <c r="C3354"/>
      <c r="D3354"/>
      <c r="E3354"/>
      <c r="F3354"/>
      <c r="G3354"/>
      <c r="H3354" s="43"/>
    </row>
    <row r="3355" spans="1:8" x14ac:dyDescent="0.35">
      <c r="A3355"/>
      <c r="B3355"/>
      <c r="C3355"/>
      <c r="D3355"/>
      <c r="E3355"/>
      <c r="F3355"/>
      <c r="G3355"/>
      <c r="H3355" s="43"/>
    </row>
    <row r="3356" spans="1:8" x14ac:dyDescent="0.35">
      <c r="A3356"/>
      <c r="B3356"/>
      <c r="C3356"/>
      <c r="D3356"/>
      <c r="E3356"/>
      <c r="F3356"/>
      <c r="G3356"/>
      <c r="H3356" s="43"/>
    </row>
    <row r="3357" spans="1:8" x14ac:dyDescent="0.35">
      <c r="A3357"/>
      <c r="B3357"/>
      <c r="C3357"/>
      <c r="D3357"/>
      <c r="E3357"/>
      <c r="F3357"/>
      <c r="G3357"/>
      <c r="H3357" s="43"/>
    </row>
    <row r="3358" spans="1:8" x14ac:dyDescent="0.35">
      <c r="A3358"/>
      <c r="B3358"/>
      <c r="C3358"/>
      <c r="D3358"/>
      <c r="E3358"/>
      <c r="F3358"/>
      <c r="G3358"/>
      <c r="H3358" s="43"/>
    </row>
    <row r="3359" spans="1:8" x14ac:dyDescent="0.35">
      <c r="A3359"/>
      <c r="B3359"/>
      <c r="C3359"/>
      <c r="D3359"/>
      <c r="E3359"/>
      <c r="F3359"/>
      <c r="G3359"/>
      <c r="H3359" s="43"/>
    </row>
    <row r="3360" spans="1:8" x14ac:dyDescent="0.35">
      <c r="A3360"/>
      <c r="B3360"/>
      <c r="C3360"/>
      <c r="D3360"/>
      <c r="E3360"/>
      <c r="F3360"/>
      <c r="G3360"/>
      <c r="H3360" s="43"/>
    </row>
    <row r="3361" spans="1:8" x14ac:dyDescent="0.35">
      <c r="A3361"/>
      <c r="B3361"/>
      <c r="C3361"/>
      <c r="D3361"/>
      <c r="E3361"/>
      <c r="F3361"/>
      <c r="G3361"/>
      <c r="H3361" s="43"/>
    </row>
    <row r="3362" spans="1:8" x14ac:dyDescent="0.35">
      <c r="A3362"/>
      <c r="B3362"/>
      <c r="C3362"/>
      <c r="D3362"/>
      <c r="E3362"/>
      <c r="F3362"/>
      <c r="G3362"/>
      <c r="H3362" s="43"/>
    </row>
    <row r="3363" spans="1:8" x14ac:dyDescent="0.35">
      <c r="A3363"/>
      <c r="B3363"/>
      <c r="C3363"/>
      <c r="D3363"/>
      <c r="E3363"/>
      <c r="F3363"/>
      <c r="G3363"/>
      <c r="H3363" s="43"/>
    </row>
    <row r="3364" spans="1:8" x14ac:dyDescent="0.35">
      <c r="A3364"/>
      <c r="B3364"/>
      <c r="C3364"/>
      <c r="D3364"/>
      <c r="E3364"/>
      <c r="F3364"/>
      <c r="G3364"/>
      <c r="H3364" s="43"/>
    </row>
    <row r="3365" spans="1:8" x14ac:dyDescent="0.35">
      <c r="A3365"/>
      <c r="B3365"/>
      <c r="C3365"/>
      <c r="D3365"/>
      <c r="E3365"/>
      <c r="F3365"/>
      <c r="G3365"/>
      <c r="H3365" s="43"/>
    </row>
    <row r="3366" spans="1:8" x14ac:dyDescent="0.35">
      <c r="A3366"/>
      <c r="B3366"/>
      <c r="C3366"/>
      <c r="D3366"/>
      <c r="E3366"/>
      <c r="F3366"/>
      <c r="G3366"/>
      <c r="H3366" s="43"/>
    </row>
    <row r="3367" spans="1:8" x14ac:dyDescent="0.35">
      <c r="A3367"/>
      <c r="B3367"/>
      <c r="C3367"/>
      <c r="D3367"/>
      <c r="E3367"/>
      <c r="F3367"/>
      <c r="G3367"/>
      <c r="H3367" s="43"/>
    </row>
    <row r="3368" spans="1:8" x14ac:dyDescent="0.35">
      <c r="A3368"/>
      <c r="B3368"/>
      <c r="C3368"/>
      <c r="D3368"/>
      <c r="E3368"/>
      <c r="F3368"/>
      <c r="G3368"/>
      <c r="H3368" s="43"/>
    </row>
    <row r="3369" spans="1:8" x14ac:dyDescent="0.35">
      <c r="A3369"/>
      <c r="B3369"/>
      <c r="C3369"/>
      <c r="D3369"/>
      <c r="E3369"/>
      <c r="F3369"/>
      <c r="G3369"/>
      <c r="H3369" s="43"/>
    </row>
    <row r="3370" spans="1:8" x14ac:dyDescent="0.35">
      <c r="A3370"/>
      <c r="B3370"/>
      <c r="C3370"/>
      <c r="D3370"/>
      <c r="E3370"/>
      <c r="F3370"/>
      <c r="G3370"/>
      <c r="H3370" s="43"/>
    </row>
    <row r="3371" spans="1:8" x14ac:dyDescent="0.35">
      <c r="A3371"/>
      <c r="B3371"/>
      <c r="C3371"/>
      <c r="D3371"/>
      <c r="E3371"/>
      <c r="F3371"/>
      <c r="G3371"/>
      <c r="H3371" s="43"/>
    </row>
    <row r="3372" spans="1:8" x14ac:dyDescent="0.35">
      <c r="A3372"/>
      <c r="B3372"/>
      <c r="C3372"/>
      <c r="D3372"/>
      <c r="E3372"/>
      <c r="F3372"/>
      <c r="G3372"/>
      <c r="H3372" s="43"/>
    </row>
    <row r="3373" spans="1:8" x14ac:dyDescent="0.35">
      <c r="A3373"/>
      <c r="B3373"/>
      <c r="C3373"/>
      <c r="D3373"/>
      <c r="E3373"/>
      <c r="F3373"/>
      <c r="G3373"/>
      <c r="H3373" s="43"/>
    </row>
    <row r="3374" spans="1:8" x14ac:dyDescent="0.35">
      <c r="A3374"/>
      <c r="B3374"/>
      <c r="C3374"/>
      <c r="D3374"/>
      <c r="E3374"/>
      <c r="F3374"/>
      <c r="G3374"/>
      <c r="H3374" s="43"/>
    </row>
    <row r="3375" spans="1:8" x14ac:dyDescent="0.35">
      <c r="A3375"/>
      <c r="B3375"/>
      <c r="C3375"/>
      <c r="D3375"/>
      <c r="E3375"/>
      <c r="F3375"/>
      <c r="G3375"/>
      <c r="H3375" s="43"/>
    </row>
    <row r="3376" spans="1:8" x14ac:dyDescent="0.35">
      <c r="A3376"/>
      <c r="B3376"/>
      <c r="C3376"/>
      <c r="D3376"/>
      <c r="E3376"/>
      <c r="F3376"/>
      <c r="G3376"/>
      <c r="H3376" s="43"/>
    </row>
    <row r="3377" spans="1:8" x14ac:dyDescent="0.35">
      <c r="A3377"/>
      <c r="B3377"/>
      <c r="C3377"/>
      <c r="D3377"/>
      <c r="E3377"/>
      <c r="F3377"/>
      <c r="G3377"/>
      <c r="H3377" s="43"/>
    </row>
    <row r="3378" spans="1:8" x14ac:dyDescent="0.35">
      <c r="A3378"/>
      <c r="B3378"/>
      <c r="C3378"/>
      <c r="D3378"/>
      <c r="E3378"/>
      <c r="F3378"/>
      <c r="G3378"/>
      <c r="H3378" s="43"/>
    </row>
    <row r="3379" spans="1:8" x14ac:dyDescent="0.35">
      <c r="A3379"/>
      <c r="B3379"/>
      <c r="C3379"/>
      <c r="D3379"/>
      <c r="E3379"/>
      <c r="F3379"/>
      <c r="G3379"/>
      <c r="H3379" s="43"/>
    </row>
    <row r="3380" spans="1:8" x14ac:dyDescent="0.35">
      <c r="A3380"/>
      <c r="B3380"/>
      <c r="C3380"/>
      <c r="D3380"/>
      <c r="E3380"/>
      <c r="F3380"/>
      <c r="G3380"/>
      <c r="H3380" s="43"/>
    </row>
    <row r="3381" spans="1:8" x14ac:dyDescent="0.35">
      <c r="A3381"/>
      <c r="B3381"/>
      <c r="C3381"/>
      <c r="D3381"/>
      <c r="E3381"/>
      <c r="F3381"/>
      <c r="G3381"/>
      <c r="H3381" s="43"/>
    </row>
    <row r="3382" spans="1:8" x14ac:dyDescent="0.35">
      <c r="A3382"/>
      <c r="B3382"/>
      <c r="C3382"/>
      <c r="D3382"/>
      <c r="E3382"/>
      <c r="F3382"/>
      <c r="G3382"/>
      <c r="H3382" s="43"/>
    </row>
    <row r="3383" spans="1:8" x14ac:dyDescent="0.35">
      <c r="A3383"/>
      <c r="B3383"/>
      <c r="C3383"/>
      <c r="D3383"/>
      <c r="E3383"/>
      <c r="F3383"/>
      <c r="G3383"/>
      <c r="H3383" s="43"/>
    </row>
    <row r="3384" spans="1:8" x14ac:dyDescent="0.35">
      <c r="A3384"/>
      <c r="B3384"/>
      <c r="C3384"/>
      <c r="D3384"/>
      <c r="E3384"/>
      <c r="F3384"/>
      <c r="G3384"/>
      <c r="H3384" s="43"/>
    </row>
    <row r="3385" spans="1:8" x14ac:dyDescent="0.35">
      <c r="A3385"/>
      <c r="B3385"/>
      <c r="C3385"/>
      <c r="D3385"/>
      <c r="E3385"/>
      <c r="F3385"/>
      <c r="G3385"/>
      <c r="H3385" s="43"/>
    </row>
    <row r="3386" spans="1:8" x14ac:dyDescent="0.35">
      <c r="A3386"/>
      <c r="B3386"/>
      <c r="C3386"/>
      <c r="D3386"/>
      <c r="E3386"/>
      <c r="F3386"/>
      <c r="G3386"/>
      <c r="H3386" s="43"/>
    </row>
    <row r="3387" spans="1:8" x14ac:dyDescent="0.35">
      <c r="A3387"/>
      <c r="B3387"/>
      <c r="C3387"/>
      <c r="D3387"/>
      <c r="E3387"/>
      <c r="F3387"/>
      <c r="G3387"/>
      <c r="H3387" s="43"/>
    </row>
    <row r="3388" spans="1:8" x14ac:dyDescent="0.35">
      <c r="A3388"/>
      <c r="B3388"/>
      <c r="C3388"/>
      <c r="D3388"/>
      <c r="E3388"/>
      <c r="F3388"/>
      <c r="G3388"/>
      <c r="H3388" s="43"/>
    </row>
    <row r="3389" spans="1:8" x14ac:dyDescent="0.35">
      <c r="A3389"/>
      <c r="B3389"/>
      <c r="C3389"/>
      <c r="D3389"/>
      <c r="E3389"/>
      <c r="F3389"/>
      <c r="G3389"/>
      <c r="H3389" s="43"/>
    </row>
    <row r="3390" spans="1:8" x14ac:dyDescent="0.35">
      <c r="A3390"/>
      <c r="B3390"/>
      <c r="C3390"/>
      <c r="D3390"/>
      <c r="E3390"/>
      <c r="F3390"/>
      <c r="G3390"/>
      <c r="H3390" s="43"/>
    </row>
    <row r="3391" spans="1:8" x14ac:dyDescent="0.35">
      <c r="A3391"/>
      <c r="B3391"/>
      <c r="C3391"/>
      <c r="D3391"/>
      <c r="E3391"/>
      <c r="F3391"/>
      <c r="G3391"/>
      <c r="H3391" s="43"/>
    </row>
    <row r="3392" spans="1:8" x14ac:dyDescent="0.35">
      <c r="A3392"/>
      <c r="B3392"/>
      <c r="C3392"/>
      <c r="D3392"/>
      <c r="E3392"/>
      <c r="F3392"/>
      <c r="G3392"/>
      <c r="H3392" s="43"/>
    </row>
    <row r="3393" spans="1:8" x14ac:dyDescent="0.35">
      <c r="A3393"/>
      <c r="B3393"/>
      <c r="C3393"/>
      <c r="D3393"/>
      <c r="E3393"/>
      <c r="F3393"/>
      <c r="G3393"/>
      <c r="H3393" s="43"/>
    </row>
    <row r="3394" spans="1:8" x14ac:dyDescent="0.35">
      <c r="A3394"/>
      <c r="B3394"/>
      <c r="C3394"/>
      <c r="D3394"/>
      <c r="E3394"/>
      <c r="F3394"/>
      <c r="G3394"/>
      <c r="H3394" s="43"/>
    </row>
    <row r="3395" spans="1:8" x14ac:dyDescent="0.35">
      <c r="A3395"/>
      <c r="B3395"/>
      <c r="C3395"/>
      <c r="D3395"/>
      <c r="E3395"/>
      <c r="F3395"/>
      <c r="G3395"/>
      <c r="H3395" s="43"/>
    </row>
    <row r="3396" spans="1:8" x14ac:dyDescent="0.35">
      <c r="A3396"/>
      <c r="B3396"/>
      <c r="C3396"/>
      <c r="D3396"/>
      <c r="E3396"/>
      <c r="F3396"/>
      <c r="G3396"/>
      <c r="H3396" s="43"/>
    </row>
    <row r="3397" spans="1:8" x14ac:dyDescent="0.35">
      <c r="A3397"/>
      <c r="B3397"/>
      <c r="C3397"/>
      <c r="D3397"/>
      <c r="E3397"/>
      <c r="F3397"/>
      <c r="G3397"/>
      <c r="H3397" s="43"/>
    </row>
    <row r="3398" spans="1:8" x14ac:dyDescent="0.35">
      <c r="A3398"/>
      <c r="B3398"/>
      <c r="C3398"/>
      <c r="D3398"/>
      <c r="E3398"/>
      <c r="F3398"/>
      <c r="G3398"/>
      <c r="H3398" s="43"/>
    </row>
    <row r="3399" spans="1:8" x14ac:dyDescent="0.35">
      <c r="A3399"/>
      <c r="B3399"/>
      <c r="C3399"/>
      <c r="D3399"/>
      <c r="E3399"/>
      <c r="F3399"/>
      <c r="G3399"/>
      <c r="H3399" s="43"/>
    </row>
    <row r="3400" spans="1:8" x14ac:dyDescent="0.35">
      <c r="A3400"/>
      <c r="B3400"/>
      <c r="C3400"/>
      <c r="D3400"/>
      <c r="E3400"/>
      <c r="F3400"/>
      <c r="G3400"/>
      <c r="H3400" s="43"/>
    </row>
    <row r="3401" spans="1:8" x14ac:dyDescent="0.35">
      <c r="A3401"/>
      <c r="B3401"/>
      <c r="C3401"/>
      <c r="D3401"/>
      <c r="E3401"/>
      <c r="F3401"/>
      <c r="G3401"/>
      <c r="H3401" s="43"/>
    </row>
    <row r="3402" spans="1:8" x14ac:dyDescent="0.35">
      <c r="A3402"/>
      <c r="B3402"/>
      <c r="C3402"/>
      <c r="D3402"/>
      <c r="E3402"/>
      <c r="F3402"/>
      <c r="G3402"/>
      <c r="H3402" s="43"/>
    </row>
    <row r="3403" spans="1:8" x14ac:dyDescent="0.35">
      <c r="A3403"/>
      <c r="B3403"/>
      <c r="C3403"/>
      <c r="D3403"/>
      <c r="E3403"/>
      <c r="F3403"/>
      <c r="G3403"/>
      <c r="H3403" s="43"/>
    </row>
    <row r="3404" spans="1:8" x14ac:dyDescent="0.35">
      <c r="A3404"/>
      <c r="B3404"/>
      <c r="C3404"/>
      <c r="D3404"/>
      <c r="E3404"/>
      <c r="F3404"/>
      <c r="G3404"/>
      <c r="H3404" s="43"/>
    </row>
    <row r="3405" spans="1:8" x14ac:dyDescent="0.35">
      <c r="A3405"/>
      <c r="B3405"/>
      <c r="C3405"/>
      <c r="D3405"/>
      <c r="E3405"/>
      <c r="F3405"/>
      <c r="G3405"/>
      <c r="H3405" s="43"/>
    </row>
    <row r="3406" spans="1:8" x14ac:dyDescent="0.35">
      <c r="A3406"/>
      <c r="B3406"/>
      <c r="C3406"/>
      <c r="D3406"/>
      <c r="E3406"/>
      <c r="F3406"/>
      <c r="G3406"/>
      <c r="H3406" s="43"/>
    </row>
    <row r="3407" spans="1:8" x14ac:dyDescent="0.35">
      <c r="A3407"/>
      <c r="B3407"/>
      <c r="C3407"/>
      <c r="D3407"/>
      <c r="E3407"/>
      <c r="F3407"/>
      <c r="G3407"/>
      <c r="H3407" s="43"/>
    </row>
    <row r="3408" spans="1:8" x14ac:dyDescent="0.35">
      <c r="A3408"/>
      <c r="B3408"/>
      <c r="C3408"/>
      <c r="D3408"/>
      <c r="E3408"/>
      <c r="F3408"/>
      <c r="G3408"/>
      <c r="H3408" s="43"/>
    </row>
    <row r="3409" spans="1:8" x14ac:dyDescent="0.35">
      <c r="A3409"/>
      <c r="B3409"/>
      <c r="C3409"/>
      <c r="D3409"/>
      <c r="E3409"/>
      <c r="F3409"/>
      <c r="G3409"/>
      <c r="H3409" s="43"/>
    </row>
    <row r="3410" spans="1:8" x14ac:dyDescent="0.35">
      <c r="A3410"/>
      <c r="B3410"/>
      <c r="C3410"/>
      <c r="D3410"/>
      <c r="E3410"/>
      <c r="F3410"/>
      <c r="G3410"/>
      <c r="H3410" s="43"/>
    </row>
    <row r="3411" spans="1:8" x14ac:dyDescent="0.35">
      <c r="A3411"/>
      <c r="B3411"/>
      <c r="C3411"/>
      <c r="D3411"/>
      <c r="E3411"/>
      <c r="F3411"/>
      <c r="G3411"/>
      <c r="H3411" s="43"/>
    </row>
    <row r="3412" spans="1:8" x14ac:dyDescent="0.35">
      <c r="A3412"/>
      <c r="B3412"/>
      <c r="C3412"/>
      <c r="D3412"/>
      <c r="E3412"/>
      <c r="F3412"/>
      <c r="G3412"/>
      <c r="H3412" s="43"/>
    </row>
    <row r="3413" spans="1:8" x14ac:dyDescent="0.35">
      <c r="A3413"/>
      <c r="B3413"/>
      <c r="C3413"/>
      <c r="D3413"/>
      <c r="E3413"/>
      <c r="F3413"/>
      <c r="G3413"/>
      <c r="H3413" s="43"/>
    </row>
    <row r="3414" spans="1:8" x14ac:dyDescent="0.35">
      <c r="A3414"/>
      <c r="B3414"/>
      <c r="C3414"/>
      <c r="D3414"/>
      <c r="E3414"/>
      <c r="F3414"/>
      <c r="G3414"/>
      <c r="H3414" s="43"/>
    </row>
    <row r="3415" spans="1:8" x14ac:dyDescent="0.35">
      <c r="A3415"/>
      <c r="B3415"/>
      <c r="C3415"/>
      <c r="D3415"/>
      <c r="E3415"/>
      <c r="F3415"/>
      <c r="G3415"/>
      <c r="H3415" s="43"/>
    </row>
    <row r="3416" spans="1:8" x14ac:dyDescent="0.35">
      <c r="A3416"/>
      <c r="B3416"/>
      <c r="C3416"/>
      <c r="D3416"/>
      <c r="E3416"/>
      <c r="F3416"/>
      <c r="G3416"/>
      <c r="H3416" s="43"/>
    </row>
    <row r="3417" spans="1:8" x14ac:dyDescent="0.35">
      <c r="A3417"/>
      <c r="B3417"/>
      <c r="C3417"/>
      <c r="D3417"/>
      <c r="E3417"/>
      <c r="F3417"/>
      <c r="G3417"/>
      <c r="H3417" s="43"/>
    </row>
    <row r="3418" spans="1:8" x14ac:dyDescent="0.35">
      <c r="A3418"/>
      <c r="B3418"/>
      <c r="C3418"/>
      <c r="D3418"/>
      <c r="E3418"/>
      <c r="F3418"/>
      <c r="G3418"/>
      <c r="H3418" s="43"/>
    </row>
    <row r="3419" spans="1:8" x14ac:dyDescent="0.35">
      <c r="A3419"/>
      <c r="B3419"/>
      <c r="C3419"/>
      <c r="D3419"/>
      <c r="E3419"/>
      <c r="F3419"/>
      <c r="G3419"/>
      <c r="H3419" s="43"/>
    </row>
    <row r="3420" spans="1:8" x14ac:dyDescent="0.35">
      <c r="A3420"/>
      <c r="B3420"/>
      <c r="C3420"/>
      <c r="D3420"/>
      <c r="E3420"/>
      <c r="F3420"/>
      <c r="G3420"/>
      <c r="H3420" s="43"/>
    </row>
    <row r="3421" spans="1:8" x14ac:dyDescent="0.35">
      <c r="A3421"/>
      <c r="B3421"/>
      <c r="C3421"/>
      <c r="D3421"/>
      <c r="E3421"/>
      <c r="F3421"/>
      <c r="G3421"/>
      <c r="H3421" s="43"/>
    </row>
    <row r="3422" spans="1:8" x14ac:dyDescent="0.35">
      <c r="A3422"/>
      <c r="B3422"/>
      <c r="C3422"/>
      <c r="D3422"/>
      <c r="E3422"/>
      <c r="F3422"/>
      <c r="G3422"/>
      <c r="H3422" s="43"/>
    </row>
    <row r="3423" spans="1:8" x14ac:dyDescent="0.35">
      <c r="A3423"/>
      <c r="B3423"/>
      <c r="C3423"/>
      <c r="D3423"/>
      <c r="E3423"/>
      <c r="F3423"/>
      <c r="G3423"/>
      <c r="H3423" s="43"/>
    </row>
    <row r="3424" spans="1:8" x14ac:dyDescent="0.35">
      <c r="A3424"/>
      <c r="B3424"/>
      <c r="C3424"/>
      <c r="D3424"/>
      <c r="E3424"/>
      <c r="F3424"/>
      <c r="G3424"/>
      <c r="H3424" s="43"/>
    </row>
    <row r="3425" spans="1:8" x14ac:dyDescent="0.35">
      <c r="A3425"/>
      <c r="B3425"/>
      <c r="C3425"/>
      <c r="D3425"/>
      <c r="E3425"/>
      <c r="F3425"/>
      <c r="G3425"/>
      <c r="H3425" s="43"/>
    </row>
    <row r="3426" spans="1:8" x14ac:dyDescent="0.35">
      <c r="A3426"/>
      <c r="B3426"/>
      <c r="C3426"/>
      <c r="D3426"/>
      <c r="E3426"/>
      <c r="F3426"/>
      <c r="G3426"/>
      <c r="H3426" s="43"/>
    </row>
    <row r="3427" spans="1:8" x14ac:dyDescent="0.35">
      <c r="A3427"/>
      <c r="B3427"/>
      <c r="C3427"/>
      <c r="D3427"/>
      <c r="E3427"/>
      <c r="F3427"/>
      <c r="G3427"/>
      <c r="H3427" s="43"/>
    </row>
    <row r="3428" spans="1:8" x14ac:dyDescent="0.35">
      <c r="A3428"/>
      <c r="B3428"/>
      <c r="C3428"/>
      <c r="D3428"/>
      <c r="E3428"/>
      <c r="F3428"/>
      <c r="G3428"/>
      <c r="H3428" s="43"/>
    </row>
    <row r="3429" spans="1:8" x14ac:dyDescent="0.35">
      <c r="A3429"/>
      <c r="B3429"/>
      <c r="C3429"/>
      <c r="D3429"/>
      <c r="E3429"/>
      <c r="F3429"/>
      <c r="G3429"/>
      <c r="H3429" s="43"/>
    </row>
    <row r="3430" spans="1:8" x14ac:dyDescent="0.35">
      <c r="A3430"/>
      <c r="B3430"/>
      <c r="C3430"/>
      <c r="D3430"/>
      <c r="E3430"/>
      <c r="F3430"/>
      <c r="G3430"/>
      <c r="H3430" s="43"/>
    </row>
    <row r="3431" spans="1:8" x14ac:dyDescent="0.35">
      <c r="A3431"/>
      <c r="B3431"/>
      <c r="C3431"/>
      <c r="D3431"/>
      <c r="E3431"/>
      <c r="F3431"/>
      <c r="G3431"/>
      <c r="H3431" s="43"/>
    </row>
    <row r="3432" spans="1:8" x14ac:dyDescent="0.35">
      <c r="A3432"/>
      <c r="B3432"/>
      <c r="C3432"/>
      <c r="D3432"/>
      <c r="E3432"/>
      <c r="F3432"/>
      <c r="G3432"/>
      <c r="H3432" s="43"/>
    </row>
    <row r="3433" spans="1:8" x14ac:dyDescent="0.35">
      <c r="A3433"/>
      <c r="B3433"/>
      <c r="C3433"/>
      <c r="D3433"/>
      <c r="E3433"/>
      <c r="F3433"/>
      <c r="G3433"/>
      <c r="H3433" s="43"/>
    </row>
    <row r="3434" spans="1:8" x14ac:dyDescent="0.35">
      <c r="A3434"/>
      <c r="B3434"/>
      <c r="C3434"/>
      <c r="D3434"/>
      <c r="E3434"/>
      <c r="F3434"/>
      <c r="G3434"/>
      <c r="H3434" s="43"/>
    </row>
    <row r="3435" spans="1:8" x14ac:dyDescent="0.35">
      <c r="A3435"/>
      <c r="B3435"/>
      <c r="C3435"/>
      <c r="D3435"/>
      <c r="E3435"/>
      <c r="F3435"/>
      <c r="G3435"/>
      <c r="H3435" s="43"/>
    </row>
    <row r="3436" spans="1:8" x14ac:dyDescent="0.35">
      <c r="A3436"/>
      <c r="B3436"/>
      <c r="C3436"/>
      <c r="D3436"/>
      <c r="E3436"/>
      <c r="F3436"/>
      <c r="G3436"/>
      <c r="H3436" s="43"/>
    </row>
    <row r="3437" spans="1:8" x14ac:dyDescent="0.35">
      <c r="A3437"/>
      <c r="B3437"/>
      <c r="C3437"/>
      <c r="D3437"/>
      <c r="E3437"/>
      <c r="F3437"/>
      <c r="G3437"/>
      <c r="H3437" s="43"/>
    </row>
    <row r="3438" spans="1:8" x14ac:dyDescent="0.35">
      <c r="A3438"/>
      <c r="B3438"/>
      <c r="C3438"/>
      <c r="D3438"/>
      <c r="E3438"/>
      <c r="F3438"/>
      <c r="G3438"/>
      <c r="H3438" s="43"/>
    </row>
    <row r="3439" spans="1:8" x14ac:dyDescent="0.35">
      <c r="A3439"/>
      <c r="B3439"/>
      <c r="C3439"/>
      <c r="D3439"/>
      <c r="E3439"/>
      <c r="F3439"/>
      <c r="G3439"/>
      <c r="H3439" s="43"/>
    </row>
    <row r="3440" spans="1:8" x14ac:dyDescent="0.35">
      <c r="A3440"/>
      <c r="B3440"/>
      <c r="C3440"/>
      <c r="D3440"/>
      <c r="E3440"/>
      <c r="F3440"/>
      <c r="G3440"/>
      <c r="H3440" s="43"/>
    </row>
    <row r="3441" spans="1:8" x14ac:dyDescent="0.35">
      <c r="A3441"/>
      <c r="B3441"/>
      <c r="C3441"/>
      <c r="D3441"/>
      <c r="E3441"/>
      <c r="F3441"/>
      <c r="G3441"/>
      <c r="H3441" s="43"/>
    </row>
    <row r="3442" spans="1:8" x14ac:dyDescent="0.35">
      <c r="A3442"/>
      <c r="B3442"/>
      <c r="C3442"/>
      <c r="D3442"/>
      <c r="E3442"/>
      <c r="F3442"/>
      <c r="G3442"/>
      <c r="H3442" s="43"/>
    </row>
    <row r="3443" spans="1:8" x14ac:dyDescent="0.35">
      <c r="A3443"/>
      <c r="B3443"/>
      <c r="C3443"/>
      <c r="D3443"/>
      <c r="E3443"/>
      <c r="F3443"/>
      <c r="G3443"/>
      <c r="H3443" s="43"/>
    </row>
    <row r="3444" spans="1:8" x14ac:dyDescent="0.35">
      <c r="A3444"/>
      <c r="B3444"/>
      <c r="C3444"/>
      <c r="D3444"/>
      <c r="E3444"/>
      <c r="F3444"/>
      <c r="G3444"/>
      <c r="H3444" s="43"/>
    </row>
    <row r="3445" spans="1:8" x14ac:dyDescent="0.35">
      <c r="A3445"/>
      <c r="B3445"/>
      <c r="C3445"/>
      <c r="D3445"/>
      <c r="E3445"/>
      <c r="F3445"/>
      <c r="G3445"/>
      <c r="H3445" s="43"/>
    </row>
    <row r="3446" spans="1:8" x14ac:dyDescent="0.35">
      <c r="A3446"/>
      <c r="B3446"/>
      <c r="C3446"/>
      <c r="D3446"/>
      <c r="E3446"/>
      <c r="F3446"/>
      <c r="G3446"/>
      <c r="H3446" s="43"/>
    </row>
    <row r="3447" spans="1:8" x14ac:dyDescent="0.35">
      <c r="A3447"/>
      <c r="B3447"/>
      <c r="C3447"/>
      <c r="D3447"/>
      <c r="E3447"/>
      <c r="F3447"/>
      <c r="G3447"/>
      <c r="H3447" s="43"/>
    </row>
    <row r="3448" spans="1:8" x14ac:dyDescent="0.35">
      <c r="A3448"/>
      <c r="B3448"/>
      <c r="C3448"/>
      <c r="D3448"/>
      <c r="E3448"/>
      <c r="F3448"/>
      <c r="G3448"/>
      <c r="H3448" s="43"/>
    </row>
    <row r="3449" spans="1:8" x14ac:dyDescent="0.35">
      <c r="A3449"/>
      <c r="B3449"/>
      <c r="C3449"/>
      <c r="D3449"/>
      <c r="E3449"/>
      <c r="F3449"/>
      <c r="G3449"/>
      <c r="H3449" s="43"/>
    </row>
    <row r="3450" spans="1:8" x14ac:dyDescent="0.35">
      <c r="A3450"/>
      <c r="B3450"/>
      <c r="C3450"/>
      <c r="D3450"/>
      <c r="E3450"/>
      <c r="F3450"/>
      <c r="G3450"/>
      <c r="H3450" s="43"/>
    </row>
    <row r="3451" spans="1:8" x14ac:dyDescent="0.35">
      <c r="A3451"/>
      <c r="B3451"/>
      <c r="C3451"/>
      <c r="D3451"/>
      <c r="E3451"/>
      <c r="F3451"/>
      <c r="G3451"/>
      <c r="H3451" s="43"/>
    </row>
    <row r="3452" spans="1:8" x14ac:dyDescent="0.35">
      <c r="A3452"/>
      <c r="B3452"/>
      <c r="C3452"/>
      <c r="D3452"/>
      <c r="E3452"/>
      <c r="F3452"/>
      <c r="G3452"/>
      <c r="H3452" s="43"/>
    </row>
    <row r="3453" spans="1:8" x14ac:dyDescent="0.35">
      <c r="A3453"/>
      <c r="B3453"/>
      <c r="C3453"/>
      <c r="D3453"/>
      <c r="E3453"/>
      <c r="F3453"/>
      <c r="G3453"/>
      <c r="H3453" s="43"/>
    </row>
    <row r="3454" spans="1:8" x14ac:dyDescent="0.35">
      <c r="A3454"/>
      <c r="B3454"/>
      <c r="C3454"/>
      <c r="D3454"/>
      <c r="E3454"/>
      <c r="F3454"/>
      <c r="G3454"/>
      <c r="H3454" s="43"/>
    </row>
    <row r="3455" spans="1:8" x14ac:dyDescent="0.35">
      <c r="A3455"/>
      <c r="B3455"/>
      <c r="C3455"/>
      <c r="D3455"/>
      <c r="E3455"/>
      <c r="F3455"/>
      <c r="G3455"/>
      <c r="H3455" s="43"/>
    </row>
    <row r="3456" spans="1:8" x14ac:dyDescent="0.35">
      <c r="A3456"/>
      <c r="B3456"/>
      <c r="C3456"/>
      <c r="D3456"/>
      <c r="E3456"/>
      <c r="F3456"/>
      <c r="G3456"/>
      <c r="H3456" s="43"/>
    </row>
    <row r="3457" spans="1:8" x14ac:dyDescent="0.35">
      <c r="A3457"/>
      <c r="B3457"/>
      <c r="C3457"/>
      <c r="D3457"/>
      <c r="E3457"/>
      <c r="F3457"/>
      <c r="G3457"/>
      <c r="H3457" s="43"/>
    </row>
    <row r="3458" spans="1:8" x14ac:dyDescent="0.35">
      <c r="A3458"/>
      <c r="B3458"/>
      <c r="C3458"/>
      <c r="D3458"/>
      <c r="E3458"/>
      <c r="F3458"/>
      <c r="G3458"/>
      <c r="H3458" s="43"/>
    </row>
    <row r="3459" spans="1:8" x14ac:dyDescent="0.35">
      <c r="A3459"/>
      <c r="B3459"/>
      <c r="C3459"/>
      <c r="D3459"/>
      <c r="E3459"/>
      <c r="F3459"/>
      <c r="G3459"/>
      <c r="H3459" s="43"/>
    </row>
    <row r="3460" spans="1:8" x14ac:dyDescent="0.35">
      <c r="A3460"/>
      <c r="B3460"/>
      <c r="C3460"/>
      <c r="D3460"/>
      <c r="E3460"/>
      <c r="F3460"/>
      <c r="G3460"/>
      <c r="H3460" s="43"/>
    </row>
    <row r="3461" spans="1:8" x14ac:dyDescent="0.35">
      <c r="A3461"/>
      <c r="B3461"/>
      <c r="C3461"/>
      <c r="D3461"/>
      <c r="E3461"/>
      <c r="F3461"/>
      <c r="G3461"/>
      <c r="H3461" s="43"/>
    </row>
    <row r="3462" spans="1:8" x14ac:dyDescent="0.35">
      <c r="A3462"/>
      <c r="B3462"/>
      <c r="C3462"/>
      <c r="D3462"/>
      <c r="E3462"/>
      <c r="F3462"/>
      <c r="G3462"/>
      <c r="H3462" s="43"/>
    </row>
    <row r="3463" spans="1:8" x14ac:dyDescent="0.35">
      <c r="A3463"/>
      <c r="B3463"/>
      <c r="C3463"/>
      <c r="D3463"/>
      <c r="E3463"/>
      <c r="F3463"/>
      <c r="G3463"/>
      <c r="H3463" s="43"/>
    </row>
    <row r="3464" spans="1:8" x14ac:dyDescent="0.35">
      <c r="A3464"/>
      <c r="B3464"/>
      <c r="C3464"/>
      <c r="D3464"/>
      <c r="E3464"/>
      <c r="F3464"/>
      <c r="G3464"/>
      <c r="H3464" s="43"/>
    </row>
    <row r="3465" spans="1:8" x14ac:dyDescent="0.35">
      <c r="A3465"/>
      <c r="B3465"/>
      <c r="C3465"/>
      <c r="D3465"/>
      <c r="E3465"/>
      <c r="F3465"/>
      <c r="G3465"/>
      <c r="H3465" s="43"/>
    </row>
    <row r="3466" spans="1:8" x14ac:dyDescent="0.35">
      <c r="A3466"/>
      <c r="B3466"/>
      <c r="C3466"/>
      <c r="D3466"/>
      <c r="E3466"/>
      <c r="F3466"/>
      <c r="G3466"/>
      <c r="H3466" s="43"/>
    </row>
    <row r="3467" spans="1:8" x14ac:dyDescent="0.35">
      <c r="A3467"/>
      <c r="B3467"/>
      <c r="C3467"/>
      <c r="D3467"/>
      <c r="E3467"/>
      <c r="F3467"/>
      <c r="G3467"/>
      <c r="H3467" s="43"/>
    </row>
    <row r="3468" spans="1:8" x14ac:dyDescent="0.35">
      <c r="A3468"/>
      <c r="B3468"/>
      <c r="C3468"/>
      <c r="D3468"/>
      <c r="E3468"/>
      <c r="F3468"/>
      <c r="G3468"/>
      <c r="H3468" s="43"/>
    </row>
    <row r="3469" spans="1:8" x14ac:dyDescent="0.35">
      <c r="A3469"/>
      <c r="B3469"/>
      <c r="C3469"/>
      <c r="D3469"/>
      <c r="E3469"/>
      <c r="F3469"/>
      <c r="G3469"/>
      <c r="H3469" s="43"/>
    </row>
    <row r="3470" spans="1:8" x14ac:dyDescent="0.35">
      <c r="A3470"/>
      <c r="B3470"/>
      <c r="C3470"/>
      <c r="D3470"/>
      <c r="E3470"/>
      <c r="F3470"/>
      <c r="G3470"/>
      <c r="H3470" s="43"/>
    </row>
    <row r="3471" spans="1:8" x14ac:dyDescent="0.35">
      <c r="A3471"/>
      <c r="B3471"/>
      <c r="C3471"/>
      <c r="D3471"/>
      <c r="E3471"/>
      <c r="F3471"/>
      <c r="G3471"/>
      <c r="H3471" s="43"/>
    </row>
    <row r="3472" spans="1:8" x14ac:dyDescent="0.35">
      <c r="A3472"/>
      <c r="B3472"/>
      <c r="C3472"/>
      <c r="D3472"/>
      <c r="E3472"/>
      <c r="F3472"/>
      <c r="G3472"/>
      <c r="H3472" s="43"/>
    </row>
    <row r="3473" spans="1:8" x14ac:dyDescent="0.35">
      <c r="A3473"/>
      <c r="B3473"/>
      <c r="C3473"/>
      <c r="D3473"/>
      <c r="E3473"/>
      <c r="F3473"/>
      <c r="G3473"/>
      <c r="H3473" s="43"/>
    </row>
    <row r="3474" spans="1:8" x14ac:dyDescent="0.35">
      <c r="A3474"/>
      <c r="B3474"/>
      <c r="C3474"/>
      <c r="D3474"/>
      <c r="E3474"/>
      <c r="F3474"/>
      <c r="G3474"/>
      <c r="H3474" s="43"/>
    </row>
    <row r="3475" spans="1:8" x14ac:dyDescent="0.35">
      <c r="A3475"/>
      <c r="B3475"/>
      <c r="C3475"/>
      <c r="D3475"/>
      <c r="E3475"/>
      <c r="F3475"/>
      <c r="G3475"/>
      <c r="H3475" s="43"/>
    </row>
    <row r="3476" spans="1:8" x14ac:dyDescent="0.35">
      <c r="A3476"/>
      <c r="B3476"/>
      <c r="C3476"/>
      <c r="D3476"/>
      <c r="E3476"/>
      <c r="F3476"/>
      <c r="G3476"/>
      <c r="H3476" s="43"/>
    </row>
    <row r="3477" spans="1:8" x14ac:dyDescent="0.35">
      <c r="A3477"/>
      <c r="B3477"/>
      <c r="C3477"/>
      <c r="D3477"/>
      <c r="E3477"/>
      <c r="F3477"/>
      <c r="G3477"/>
      <c r="H3477" s="43"/>
    </row>
    <row r="3478" spans="1:8" x14ac:dyDescent="0.35">
      <c r="A3478"/>
      <c r="B3478"/>
      <c r="C3478"/>
      <c r="D3478"/>
      <c r="E3478"/>
      <c r="F3478"/>
      <c r="G3478"/>
      <c r="H3478" s="43"/>
    </row>
    <row r="3479" spans="1:8" x14ac:dyDescent="0.35">
      <c r="A3479"/>
      <c r="B3479"/>
      <c r="C3479"/>
      <c r="D3479"/>
      <c r="E3479"/>
      <c r="F3479"/>
      <c r="G3479"/>
      <c r="H3479" s="43"/>
    </row>
    <row r="3480" spans="1:8" x14ac:dyDescent="0.35">
      <c r="A3480"/>
      <c r="B3480"/>
      <c r="C3480"/>
      <c r="D3480"/>
      <c r="E3480"/>
      <c r="F3480"/>
      <c r="G3480"/>
      <c r="H3480" s="43"/>
    </row>
    <row r="3481" spans="1:8" x14ac:dyDescent="0.35">
      <c r="A3481"/>
      <c r="B3481"/>
      <c r="C3481"/>
      <c r="D3481"/>
      <c r="E3481"/>
      <c r="F3481"/>
      <c r="G3481"/>
      <c r="H3481" s="43"/>
    </row>
    <row r="3482" spans="1:8" x14ac:dyDescent="0.35">
      <c r="A3482"/>
      <c r="B3482"/>
      <c r="C3482"/>
      <c r="D3482"/>
      <c r="E3482"/>
      <c r="F3482"/>
      <c r="G3482"/>
      <c r="H3482" s="43"/>
    </row>
    <row r="3483" spans="1:8" x14ac:dyDescent="0.35">
      <c r="A3483"/>
      <c r="B3483"/>
      <c r="C3483"/>
      <c r="D3483"/>
      <c r="E3483"/>
      <c r="F3483"/>
      <c r="G3483"/>
      <c r="H3483" s="43"/>
    </row>
    <row r="3484" spans="1:8" x14ac:dyDescent="0.35">
      <c r="A3484"/>
      <c r="B3484"/>
      <c r="C3484"/>
      <c r="D3484"/>
      <c r="E3484"/>
      <c r="F3484"/>
      <c r="G3484"/>
      <c r="H3484" s="43"/>
    </row>
    <row r="3485" spans="1:8" x14ac:dyDescent="0.35">
      <c r="A3485"/>
      <c r="B3485"/>
      <c r="C3485"/>
      <c r="D3485"/>
      <c r="E3485"/>
      <c r="F3485"/>
      <c r="G3485"/>
      <c r="H3485" s="43"/>
    </row>
    <row r="3486" spans="1:8" x14ac:dyDescent="0.35">
      <c r="A3486"/>
      <c r="B3486"/>
      <c r="C3486"/>
      <c r="D3486"/>
      <c r="E3486"/>
      <c r="F3486"/>
      <c r="G3486"/>
      <c r="H3486" s="43"/>
    </row>
    <row r="3487" spans="1:8" x14ac:dyDescent="0.35">
      <c r="A3487"/>
      <c r="B3487"/>
      <c r="C3487"/>
      <c r="D3487"/>
      <c r="E3487"/>
      <c r="F3487"/>
      <c r="G3487"/>
      <c r="H3487" s="43"/>
    </row>
    <row r="3488" spans="1:8" x14ac:dyDescent="0.35">
      <c r="A3488"/>
      <c r="B3488"/>
      <c r="C3488"/>
      <c r="D3488"/>
      <c r="E3488"/>
      <c r="F3488"/>
      <c r="G3488"/>
      <c r="H3488" s="43"/>
    </row>
    <row r="3489" spans="1:8" x14ac:dyDescent="0.35">
      <c r="A3489"/>
      <c r="B3489"/>
      <c r="C3489"/>
      <c r="D3489"/>
      <c r="E3489"/>
      <c r="F3489"/>
      <c r="G3489"/>
      <c r="H3489" s="43"/>
    </row>
    <row r="3490" spans="1:8" x14ac:dyDescent="0.35">
      <c r="A3490"/>
      <c r="B3490"/>
      <c r="C3490"/>
      <c r="D3490"/>
      <c r="E3490"/>
      <c r="F3490"/>
      <c r="G3490"/>
      <c r="H3490" s="43"/>
    </row>
    <row r="3491" spans="1:8" x14ac:dyDescent="0.35">
      <c r="A3491"/>
      <c r="B3491"/>
      <c r="C3491"/>
      <c r="D3491"/>
      <c r="E3491"/>
      <c r="F3491"/>
      <c r="G3491"/>
      <c r="H3491" s="43"/>
    </row>
    <row r="3492" spans="1:8" x14ac:dyDescent="0.35">
      <c r="A3492"/>
      <c r="B3492"/>
      <c r="C3492"/>
      <c r="D3492"/>
      <c r="E3492"/>
      <c r="F3492"/>
      <c r="G3492"/>
      <c r="H3492" s="43"/>
    </row>
    <row r="3493" spans="1:8" x14ac:dyDescent="0.35">
      <c r="A3493"/>
      <c r="B3493"/>
      <c r="C3493"/>
      <c r="D3493"/>
      <c r="E3493"/>
      <c r="F3493"/>
      <c r="G3493"/>
      <c r="H3493" s="43"/>
    </row>
    <row r="3494" spans="1:8" x14ac:dyDescent="0.35">
      <c r="A3494"/>
      <c r="B3494"/>
      <c r="C3494"/>
      <c r="D3494"/>
      <c r="E3494"/>
      <c r="F3494"/>
      <c r="G3494"/>
      <c r="H3494" s="43"/>
    </row>
    <row r="3495" spans="1:8" x14ac:dyDescent="0.35">
      <c r="A3495"/>
      <c r="B3495"/>
      <c r="C3495"/>
      <c r="D3495"/>
      <c r="E3495"/>
      <c r="F3495"/>
      <c r="G3495"/>
      <c r="H3495" s="43"/>
    </row>
    <row r="3496" spans="1:8" x14ac:dyDescent="0.35">
      <c r="A3496"/>
      <c r="B3496"/>
      <c r="C3496"/>
      <c r="D3496"/>
      <c r="E3496"/>
      <c r="F3496"/>
      <c r="G3496"/>
      <c r="H3496" s="43"/>
    </row>
    <row r="3497" spans="1:8" x14ac:dyDescent="0.35">
      <c r="A3497"/>
      <c r="B3497"/>
      <c r="C3497"/>
      <c r="D3497"/>
      <c r="E3497"/>
      <c r="F3497"/>
      <c r="G3497"/>
      <c r="H3497" s="43"/>
    </row>
    <row r="3498" spans="1:8" x14ac:dyDescent="0.35">
      <c r="A3498"/>
      <c r="B3498"/>
      <c r="C3498"/>
      <c r="D3498"/>
      <c r="E3498"/>
      <c r="F3498"/>
      <c r="G3498"/>
      <c r="H3498" s="43"/>
    </row>
    <row r="3499" spans="1:8" x14ac:dyDescent="0.35">
      <c r="A3499"/>
      <c r="B3499"/>
      <c r="C3499"/>
      <c r="D3499"/>
      <c r="E3499"/>
      <c r="F3499"/>
      <c r="G3499"/>
      <c r="H3499" s="43"/>
    </row>
    <row r="3500" spans="1:8" x14ac:dyDescent="0.35">
      <c r="A3500"/>
      <c r="B3500"/>
      <c r="C3500"/>
      <c r="D3500"/>
      <c r="E3500"/>
      <c r="F3500"/>
      <c r="G3500"/>
      <c r="H3500" s="43"/>
    </row>
    <row r="3501" spans="1:8" x14ac:dyDescent="0.35">
      <c r="A3501"/>
      <c r="B3501"/>
      <c r="C3501"/>
      <c r="D3501"/>
      <c r="E3501"/>
      <c r="F3501"/>
      <c r="G3501"/>
      <c r="H3501" s="43"/>
    </row>
    <row r="3502" spans="1:8" x14ac:dyDescent="0.35">
      <c r="A3502"/>
      <c r="B3502"/>
      <c r="C3502"/>
      <c r="D3502"/>
      <c r="E3502"/>
      <c r="F3502"/>
      <c r="G3502"/>
      <c r="H3502" s="43"/>
    </row>
    <row r="3503" spans="1:8" x14ac:dyDescent="0.35">
      <c r="A3503"/>
      <c r="B3503"/>
      <c r="C3503"/>
      <c r="D3503"/>
      <c r="E3503"/>
      <c r="F3503"/>
      <c r="G3503"/>
      <c r="H3503" s="43"/>
    </row>
    <row r="3504" spans="1:8" x14ac:dyDescent="0.35">
      <c r="A3504"/>
      <c r="B3504"/>
      <c r="C3504"/>
      <c r="D3504"/>
      <c r="E3504"/>
      <c r="F3504"/>
      <c r="G3504"/>
      <c r="H3504" s="43"/>
    </row>
    <row r="3505" spans="1:8" x14ac:dyDescent="0.35">
      <c r="A3505"/>
      <c r="B3505"/>
      <c r="C3505"/>
      <c r="D3505"/>
      <c r="E3505"/>
      <c r="F3505"/>
      <c r="G3505"/>
      <c r="H3505" s="43"/>
    </row>
    <row r="3506" spans="1:8" x14ac:dyDescent="0.35">
      <c r="A3506"/>
      <c r="B3506"/>
      <c r="C3506"/>
      <c r="D3506"/>
      <c r="E3506"/>
      <c r="F3506"/>
      <c r="G3506"/>
      <c r="H3506" s="43"/>
    </row>
    <row r="3507" spans="1:8" x14ac:dyDescent="0.35">
      <c r="A3507"/>
      <c r="B3507"/>
      <c r="C3507"/>
      <c r="D3507"/>
      <c r="E3507"/>
      <c r="F3507"/>
      <c r="G3507"/>
      <c r="H3507" s="43"/>
    </row>
    <row r="3508" spans="1:8" x14ac:dyDescent="0.35">
      <c r="A3508"/>
      <c r="B3508"/>
      <c r="C3508"/>
      <c r="D3508"/>
      <c r="E3508"/>
      <c r="F3508"/>
      <c r="G3508"/>
      <c r="H3508" s="43"/>
    </row>
    <row r="3509" spans="1:8" x14ac:dyDescent="0.35">
      <c r="A3509"/>
      <c r="B3509"/>
      <c r="C3509"/>
      <c r="D3509"/>
      <c r="E3509"/>
      <c r="F3509"/>
      <c r="G3509"/>
      <c r="H3509" s="43"/>
    </row>
    <row r="3510" spans="1:8" x14ac:dyDescent="0.35">
      <c r="A3510"/>
      <c r="B3510"/>
      <c r="C3510"/>
      <c r="D3510"/>
      <c r="E3510"/>
      <c r="F3510"/>
      <c r="G3510"/>
      <c r="H3510" s="43"/>
    </row>
    <row r="3511" spans="1:8" x14ac:dyDescent="0.35">
      <c r="A3511"/>
      <c r="B3511"/>
      <c r="C3511"/>
      <c r="D3511"/>
      <c r="E3511"/>
      <c r="F3511"/>
      <c r="G3511"/>
      <c r="H3511" s="43"/>
    </row>
    <row r="3512" spans="1:8" x14ac:dyDescent="0.35">
      <c r="A3512"/>
      <c r="B3512"/>
      <c r="C3512"/>
      <c r="D3512"/>
      <c r="E3512"/>
      <c r="F3512"/>
      <c r="G3512"/>
      <c r="H3512" s="43"/>
    </row>
    <row r="3513" spans="1:8" x14ac:dyDescent="0.35">
      <c r="A3513"/>
      <c r="B3513"/>
      <c r="C3513"/>
      <c r="D3513"/>
      <c r="E3513"/>
      <c r="F3513"/>
      <c r="G3513"/>
      <c r="H3513" s="43"/>
    </row>
    <row r="3514" spans="1:8" x14ac:dyDescent="0.35">
      <c r="A3514"/>
      <c r="B3514"/>
      <c r="C3514"/>
      <c r="D3514"/>
      <c r="E3514"/>
      <c r="F3514"/>
      <c r="G3514"/>
      <c r="H3514" s="43"/>
    </row>
    <row r="3515" spans="1:8" x14ac:dyDescent="0.35">
      <c r="A3515"/>
      <c r="B3515"/>
      <c r="C3515"/>
      <c r="D3515"/>
      <c r="E3515"/>
      <c r="F3515"/>
      <c r="G3515"/>
      <c r="H3515" s="43"/>
    </row>
    <row r="3516" spans="1:8" x14ac:dyDescent="0.35">
      <c r="A3516"/>
      <c r="B3516"/>
      <c r="C3516"/>
      <c r="D3516"/>
      <c r="E3516"/>
      <c r="F3516"/>
      <c r="G3516"/>
      <c r="H3516" s="43"/>
    </row>
    <row r="3517" spans="1:8" x14ac:dyDescent="0.35">
      <c r="A3517"/>
      <c r="B3517"/>
      <c r="C3517"/>
      <c r="D3517"/>
      <c r="E3517"/>
      <c r="F3517"/>
      <c r="G3517"/>
      <c r="H3517" s="43"/>
    </row>
    <row r="3518" spans="1:8" x14ac:dyDescent="0.35">
      <c r="A3518"/>
      <c r="B3518"/>
      <c r="C3518"/>
      <c r="D3518"/>
      <c r="E3518"/>
      <c r="F3518"/>
      <c r="G3518"/>
      <c r="H3518" s="43"/>
    </row>
    <row r="3519" spans="1:8" x14ac:dyDescent="0.35">
      <c r="A3519"/>
      <c r="B3519"/>
      <c r="C3519"/>
      <c r="D3519"/>
      <c r="E3519"/>
      <c r="F3519"/>
      <c r="G3519"/>
      <c r="H3519" s="43"/>
    </row>
    <row r="3520" spans="1:8" x14ac:dyDescent="0.35">
      <c r="A3520"/>
      <c r="B3520"/>
      <c r="C3520"/>
      <c r="D3520"/>
      <c r="E3520"/>
      <c r="F3520"/>
      <c r="G3520"/>
      <c r="H3520" s="43"/>
    </row>
    <row r="3521" spans="1:8" x14ac:dyDescent="0.35">
      <c r="A3521"/>
      <c r="B3521"/>
      <c r="C3521"/>
      <c r="D3521"/>
      <c r="E3521"/>
      <c r="F3521"/>
      <c r="G3521"/>
      <c r="H3521" s="43"/>
    </row>
    <row r="3522" spans="1:8" x14ac:dyDescent="0.35">
      <c r="A3522"/>
      <c r="B3522"/>
      <c r="C3522"/>
      <c r="D3522"/>
      <c r="E3522"/>
      <c r="F3522"/>
      <c r="G3522"/>
      <c r="H3522" s="43"/>
    </row>
    <row r="3523" spans="1:8" x14ac:dyDescent="0.35">
      <c r="A3523"/>
      <c r="B3523"/>
      <c r="C3523"/>
      <c r="D3523"/>
      <c r="E3523"/>
      <c r="F3523"/>
      <c r="G3523"/>
      <c r="H3523" s="43"/>
    </row>
    <row r="3524" spans="1:8" x14ac:dyDescent="0.35">
      <c r="A3524"/>
      <c r="B3524"/>
      <c r="C3524"/>
      <c r="D3524"/>
      <c r="E3524"/>
      <c r="F3524"/>
      <c r="G3524"/>
      <c r="H3524" s="43"/>
    </row>
    <row r="3525" spans="1:8" x14ac:dyDescent="0.35">
      <c r="A3525"/>
      <c r="B3525"/>
      <c r="C3525"/>
      <c r="D3525"/>
      <c r="E3525"/>
      <c r="F3525"/>
      <c r="G3525"/>
      <c r="H3525" s="43"/>
    </row>
    <row r="3526" spans="1:8" x14ac:dyDescent="0.35">
      <c r="A3526"/>
      <c r="B3526"/>
      <c r="C3526"/>
      <c r="D3526"/>
      <c r="E3526"/>
      <c r="F3526"/>
      <c r="G3526"/>
      <c r="H3526" s="43"/>
    </row>
    <row r="3527" spans="1:8" x14ac:dyDescent="0.35">
      <c r="A3527"/>
      <c r="B3527"/>
      <c r="C3527"/>
      <c r="D3527"/>
      <c r="E3527"/>
      <c r="F3527"/>
      <c r="G3527"/>
      <c r="H3527" s="43"/>
    </row>
    <row r="3528" spans="1:8" x14ac:dyDescent="0.35">
      <c r="A3528"/>
      <c r="B3528"/>
      <c r="C3528"/>
      <c r="D3528"/>
      <c r="E3528"/>
      <c r="F3528"/>
      <c r="G3528"/>
      <c r="H3528" s="43"/>
    </row>
    <row r="3529" spans="1:8" x14ac:dyDescent="0.35">
      <c r="A3529"/>
      <c r="B3529"/>
      <c r="C3529"/>
      <c r="D3529"/>
      <c r="E3529"/>
      <c r="F3529"/>
      <c r="G3529"/>
      <c r="H3529" s="43"/>
    </row>
    <row r="3530" spans="1:8" x14ac:dyDescent="0.35">
      <c r="A3530"/>
      <c r="B3530"/>
      <c r="C3530"/>
      <c r="D3530"/>
      <c r="E3530"/>
      <c r="F3530"/>
      <c r="G3530"/>
      <c r="H3530" s="43"/>
    </row>
    <row r="3531" spans="1:8" x14ac:dyDescent="0.35">
      <c r="A3531"/>
      <c r="B3531"/>
      <c r="C3531"/>
      <c r="D3531"/>
      <c r="E3531"/>
      <c r="F3531"/>
      <c r="G3531"/>
      <c r="H3531" s="43"/>
    </row>
    <row r="3532" spans="1:8" x14ac:dyDescent="0.35">
      <c r="A3532"/>
      <c r="B3532"/>
      <c r="C3532"/>
      <c r="D3532"/>
      <c r="E3532"/>
      <c r="F3532"/>
      <c r="G3532"/>
      <c r="H3532" s="43"/>
    </row>
    <row r="3533" spans="1:8" x14ac:dyDescent="0.35">
      <c r="A3533"/>
      <c r="B3533"/>
      <c r="C3533"/>
      <c r="D3533"/>
      <c r="E3533"/>
      <c r="F3533"/>
      <c r="G3533"/>
      <c r="H3533" s="43"/>
    </row>
    <row r="3534" spans="1:8" x14ac:dyDescent="0.35">
      <c r="A3534"/>
      <c r="B3534"/>
      <c r="C3534"/>
      <c r="D3534"/>
      <c r="E3534"/>
      <c r="F3534"/>
      <c r="G3534"/>
      <c r="H3534" s="43"/>
    </row>
    <row r="3535" spans="1:8" x14ac:dyDescent="0.35">
      <c r="A3535"/>
      <c r="B3535"/>
      <c r="C3535"/>
      <c r="D3535"/>
      <c r="E3535"/>
      <c r="F3535"/>
      <c r="G3535"/>
      <c r="H3535" s="43"/>
    </row>
    <row r="3536" spans="1:8" x14ac:dyDescent="0.35">
      <c r="A3536"/>
      <c r="B3536"/>
      <c r="C3536"/>
      <c r="D3536"/>
      <c r="E3536"/>
      <c r="F3536"/>
      <c r="G3536"/>
      <c r="H3536" s="43"/>
    </row>
    <row r="3537" spans="1:8" x14ac:dyDescent="0.35">
      <c r="A3537"/>
      <c r="B3537"/>
      <c r="C3537"/>
      <c r="D3537"/>
      <c r="E3537"/>
      <c r="F3537"/>
      <c r="G3537"/>
      <c r="H3537" s="43"/>
    </row>
    <row r="3538" spans="1:8" x14ac:dyDescent="0.35">
      <c r="A3538"/>
      <c r="B3538"/>
      <c r="C3538"/>
      <c r="D3538"/>
      <c r="E3538"/>
      <c r="F3538"/>
      <c r="G3538"/>
      <c r="H3538" s="43"/>
    </row>
    <row r="3539" spans="1:8" x14ac:dyDescent="0.35">
      <c r="A3539"/>
      <c r="B3539"/>
      <c r="C3539"/>
      <c r="D3539"/>
      <c r="E3539"/>
      <c r="F3539"/>
      <c r="G3539"/>
      <c r="H3539" s="43"/>
    </row>
    <row r="3540" spans="1:8" x14ac:dyDescent="0.35">
      <c r="A3540"/>
      <c r="B3540"/>
      <c r="C3540"/>
      <c r="D3540"/>
      <c r="E3540"/>
      <c r="F3540"/>
      <c r="G3540"/>
      <c r="H3540" s="43"/>
    </row>
    <row r="3541" spans="1:8" x14ac:dyDescent="0.35">
      <c r="A3541"/>
      <c r="B3541"/>
      <c r="C3541"/>
      <c r="D3541"/>
      <c r="E3541"/>
      <c r="F3541"/>
      <c r="G3541"/>
      <c r="H3541" s="43"/>
    </row>
    <row r="3542" spans="1:8" x14ac:dyDescent="0.35">
      <c r="A3542"/>
      <c r="B3542"/>
      <c r="C3542"/>
      <c r="D3542"/>
      <c r="E3542"/>
      <c r="F3542"/>
      <c r="G3542"/>
      <c r="H3542" s="43"/>
    </row>
    <row r="3543" spans="1:8" x14ac:dyDescent="0.35">
      <c r="A3543"/>
      <c r="B3543"/>
      <c r="C3543"/>
      <c r="D3543"/>
      <c r="E3543"/>
      <c r="F3543"/>
      <c r="G3543"/>
      <c r="H3543" s="43"/>
    </row>
    <row r="3544" spans="1:8" x14ac:dyDescent="0.35">
      <c r="A3544"/>
      <c r="B3544"/>
      <c r="C3544"/>
      <c r="D3544"/>
      <c r="E3544"/>
      <c r="F3544"/>
      <c r="G3544"/>
      <c r="H3544" s="43"/>
    </row>
    <row r="3545" spans="1:8" x14ac:dyDescent="0.35">
      <c r="A3545"/>
      <c r="B3545"/>
      <c r="C3545"/>
      <c r="D3545"/>
      <c r="E3545"/>
      <c r="F3545"/>
      <c r="G3545"/>
      <c r="H3545" s="43"/>
    </row>
    <row r="3546" spans="1:8" x14ac:dyDescent="0.35">
      <c r="A3546"/>
      <c r="B3546"/>
      <c r="C3546"/>
      <c r="D3546"/>
      <c r="E3546"/>
      <c r="F3546"/>
      <c r="G3546"/>
      <c r="H3546" s="43"/>
    </row>
    <row r="3547" spans="1:8" x14ac:dyDescent="0.35">
      <c r="A3547"/>
      <c r="B3547"/>
      <c r="C3547"/>
      <c r="D3547"/>
      <c r="E3547"/>
      <c r="F3547"/>
      <c r="G3547"/>
      <c r="H3547" s="43"/>
    </row>
    <row r="3548" spans="1:8" x14ac:dyDescent="0.35">
      <c r="A3548"/>
      <c r="B3548"/>
      <c r="C3548"/>
      <c r="D3548"/>
      <c r="E3548"/>
      <c r="F3548"/>
      <c r="G3548"/>
      <c r="H3548" s="43"/>
    </row>
    <row r="3549" spans="1:8" x14ac:dyDescent="0.35">
      <c r="A3549"/>
      <c r="B3549"/>
      <c r="C3549"/>
      <c r="D3549"/>
      <c r="E3549"/>
      <c r="F3549"/>
      <c r="G3549"/>
      <c r="H3549" s="43"/>
    </row>
    <row r="3550" spans="1:8" x14ac:dyDescent="0.35">
      <c r="A3550"/>
      <c r="B3550"/>
      <c r="C3550"/>
      <c r="D3550"/>
      <c r="E3550"/>
      <c r="F3550"/>
      <c r="G3550"/>
      <c r="H3550" s="43"/>
    </row>
    <row r="3551" spans="1:8" x14ac:dyDescent="0.35">
      <c r="A3551"/>
      <c r="B3551"/>
      <c r="C3551"/>
      <c r="D3551"/>
      <c r="E3551"/>
      <c r="F3551"/>
      <c r="G3551"/>
      <c r="H3551" s="43"/>
    </row>
    <row r="3552" spans="1:8" x14ac:dyDescent="0.35">
      <c r="A3552"/>
      <c r="B3552"/>
      <c r="C3552"/>
      <c r="D3552"/>
      <c r="E3552"/>
      <c r="F3552"/>
      <c r="G3552"/>
      <c r="H3552" s="43"/>
    </row>
    <row r="3553" spans="1:8" x14ac:dyDescent="0.35">
      <c r="A3553"/>
      <c r="B3553"/>
      <c r="C3553"/>
      <c r="D3553"/>
      <c r="E3553"/>
      <c r="F3553"/>
      <c r="G3553"/>
      <c r="H3553" s="43"/>
    </row>
    <row r="3554" spans="1:8" x14ac:dyDescent="0.35">
      <c r="A3554"/>
      <c r="B3554"/>
      <c r="C3554"/>
      <c r="D3554"/>
      <c r="E3554"/>
      <c r="F3554"/>
      <c r="G3554"/>
      <c r="H3554" s="43"/>
    </row>
    <row r="3555" spans="1:8" x14ac:dyDescent="0.35">
      <c r="A3555"/>
      <c r="B3555"/>
      <c r="C3555"/>
      <c r="D3555"/>
      <c r="E3555"/>
      <c r="F3555"/>
      <c r="G3555"/>
      <c r="H3555" s="43"/>
    </row>
    <row r="3556" spans="1:8" x14ac:dyDescent="0.35">
      <c r="A3556"/>
      <c r="B3556"/>
      <c r="C3556"/>
      <c r="D3556"/>
      <c r="E3556"/>
      <c r="F3556"/>
      <c r="G3556"/>
      <c r="H3556" s="43"/>
    </row>
    <row r="3557" spans="1:8" x14ac:dyDescent="0.35">
      <c r="A3557"/>
      <c r="B3557"/>
      <c r="C3557"/>
      <c r="D3557"/>
      <c r="E3557"/>
      <c r="F3557"/>
      <c r="G3557"/>
      <c r="H3557" s="43"/>
    </row>
    <row r="3558" spans="1:8" x14ac:dyDescent="0.35">
      <c r="A3558"/>
      <c r="B3558"/>
      <c r="C3558"/>
      <c r="D3558"/>
      <c r="E3558"/>
      <c r="F3558"/>
      <c r="G3558"/>
      <c r="H3558" s="43"/>
    </row>
    <row r="3559" spans="1:8" x14ac:dyDescent="0.35">
      <c r="A3559"/>
      <c r="B3559"/>
      <c r="C3559"/>
      <c r="D3559"/>
      <c r="E3559"/>
      <c r="F3559"/>
      <c r="G3559"/>
      <c r="H3559" s="43"/>
    </row>
    <row r="3560" spans="1:8" x14ac:dyDescent="0.35">
      <c r="A3560"/>
      <c r="B3560"/>
      <c r="C3560"/>
      <c r="D3560"/>
      <c r="E3560"/>
      <c r="F3560"/>
      <c r="G3560"/>
      <c r="H3560" s="43"/>
    </row>
    <row r="3561" spans="1:8" x14ac:dyDescent="0.35">
      <c r="A3561"/>
      <c r="B3561"/>
      <c r="C3561"/>
      <c r="D3561"/>
      <c r="E3561"/>
      <c r="F3561"/>
      <c r="G3561"/>
      <c r="H3561" s="43"/>
    </row>
    <row r="3562" spans="1:8" x14ac:dyDescent="0.35">
      <c r="A3562"/>
      <c r="B3562"/>
      <c r="C3562"/>
      <c r="D3562"/>
      <c r="E3562"/>
      <c r="F3562"/>
      <c r="G3562"/>
      <c r="H3562" s="43"/>
    </row>
    <row r="3563" spans="1:8" x14ac:dyDescent="0.35">
      <c r="A3563"/>
      <c r="B3563"/>
      <c r="C3563"/>
      <c r="D3563"/>
      <c r="E3563"/>
      <c r="F3563"/>
      <c r="G3563"/>
      <c r="H3563" s="43"/>
    </row>
    <row r="3564" spans="1:8" x14ac:dyDescent="0.35">
      <c r="A3564"/>
      <c r="B3564"/>
      <c r="C3564"/>
      <c r="D3564"/>
      <c r="E3564"/>
      <c r="F3564"/>
      <c r="G3564"/>
      <c r="H3564" s="43"/>
    </row>
    <row r="3565" spans="1:8" x14ac:dyDescent="0.35">
      <c r="A3565"/>
      <c r="B3565"/>
      <c r="C3565"/>
      <c r="D3565"/>
      <c r="E3565"/>
      <c r="F3565"/>
      <c r="G3565"/>
      <c r="H3565" s="43"/>
    </row>
    <row r="3566" spans="1:8" x14ac:dyDescent="0.35">
      <c r="A3566"/>
      <c r="B3566"/>
      <c r="C3566"/>
      <c r="D3566"/>
      <c r="E3566"/>
      <c r="F3566"/>
      <c r="G3566"/>
      <c r="H3566" s="43"/>
    </row>
    <row r="3567" spans="1:8" x14ac:dyDescent="0.35">
      <c r="A3567"/>
      <c r="B3567"/>
      <c r="C3567"/>
      <c r="D3567"/>
      <c r="E3567"/>
      <c r="F3567"/>
      <c r="G3567"/>
      <c r="H3567" s="43"/>
    </row>
    <row r="3568" spans="1:8" x14ac:dyDescent="0.35">
      <c r="A3568"/>
      <c r="B3568"/>
      <c r="C3568"/>
      <c r="D3568"/>
      <c r="E3568"/>
      <c r="F3568"/>
      <c r="G3568"/>
      <c r="H3568" s="43"/>
    </row>
    <row r="3569" spans="1:8" x14ac:dyDescent="0.35">
      <c r="A3569"/>
      <c r="B3569"/>
      <c r="C3569"/>
      <c r="D3569"/>
      <c r="E3569"/>
      <c r="F3569"/>
      <c r="G3569"/>
      <c r="H3569" s="43"/>
    </row>
    <row r="3570" spans="1:8" x14ac:dyDescent="0.35">
      <c r="A3570"/>
      <c r="B3570"/>
      <c r="C3570"/>
      <c r="D3570"/>
      <c r="E3570"/>
      <c r="F3570"/>
      <c r="G3570"/>
      <c r="H3570" s="43"/>
    </row>
    <row r="3571" spans="1:8" x14ac:dyDescent="0.35">
      <c r="A3571"/>
      <c r="B3571"/>
      <c r="C3571"/>
      <c r="D3571"/>
      <c r="E3571"/>
      <c r="F3571"/>
      <c r="G3571"/>
      <c r="H3571" s="43"/>
    </row>
    <row r="3572" spans="1:8" x14ac:dyDescent="0.35">
      <c r="A3572"/>
      <c r="B3572"/>
      <c r="C3572"/>
      <c r="D3572"/>
      <c r="E3572"/>
      <c r="F3572"/>
      <c r="G3572"/>
      <c r="H3572" s="43"/>
    </row>
    <row r="3573" spans="1:8" x14ac:dyDescent="0.35">
      <c r="A3573"/>
      <c r="B3573"/>
      <c r="C3573"/>
      <c r="D3573"/>
      <c r="E3573"/>
      <c r="F3573"/>
      <c r="G3573"/>
      <c r="H3573" s="43"/>
    </row>
    <row r="3574" spans="1:8" x14ac:dyDescent="0.35">
      <c r="A3574"/>
      <c r="B3574"/>
      <c r="C3574"/>
      <c r="D3574"/>
      <c r="E3574"/>
      <c r="F3574"/>
      <c r="G3574"/>
      <c r="H3574" s="43"/>
    </row>
    <row r="3575" spans="1:8" x14ac:dyDescent="0.35">
      <c r="A3575"/>
      <c r="B3575"/>
      <c r="C3575"/>
      <c r="D3575"/>
      <c r="E3575"/>
      <c r="F3575"/>
      <c r="G3575"/>
      <c r="H3575" s="43"/>
    </row>
    <row r="3576" spans="1:8" x14ac:dyDescent="0.35">
      <c r="A3576"/>
      <c r="B3576"/>
      <c r="C3576"/>
      <c r="D3576"/>
      <c r="E3576"/>
      <c r="F3576"/>
      <c r="G3576"/>
      <c r="H3576" s="43"/>
    </row>
    <row r="3577" spans="1:8" x14ac:dyDescent="0.35">
      <c r="A3577"/>
      <c r="B3577"/>
      <c r="C3577"/>
      <c r="D3577"/>
      <c r="E3577"/>
      <c r="F3577"/>
      <c r="G3577"/>
      <c r="H3577" s="43"/>
    </row>
    <row r="3578" spans="1:8" x14ac:dyDescent="0.35">
      <c r="A3578"/>
      <c r="B3578"/>
      <c r="C3578"/>
      <c r="D3578"/>
      <c r="E3578"/>
      <c r="F3578"/>
      <c r="G3578"/>
      <c r="H3578" s="43"/>
    </row>
    <row r="3579" spans="1:8" x14ac:dyDescent="0.35">
      <c r="A3579"/>
      <c r="B3579"/>
      <c r="C3579"/>
      <c r="D3579"/>
      <c r="E3579"/>
      <c r="F3579"/>
      <c r="G3579"/>
      <c r="H3579" s="43"/>
    </row>
    <row r="3580" spans="1:8" x14ac:dyDescent="0.35">
      <c r="A3580"/>
      <c r="B3580"/>
      <c r="C3580"/>
      <c r="D3580"/>
      <c r="E3580"/>
      <c r="F3580"/>
      <c r="G3580"/>
      <c r="H3580" s="43"/>
    </row>
    <row r="3581" spans="1:8" x14ac:dyDescent="0.35">
      <c r="A3581"/>
      <c r="B3581"/>
      <c r="C3581"/>
      <c r="D3581"/>
      <c r="E3581"/>
      <c r="F3581"/>
      <c r="G3581"/>
      <c r="H3581" s="43"/>
    </row>
    <row r="3582" spans="1:8" x14ac:dyDescent="0.35">
      <c r="A3582"/>
      <c r="B3582"/>
      <c r="C3582"/>
      <c r="D3582"/>
      <c r="E3582"/>
      <c r="F3582"/>
      <c r="G3582"/>
      <c r="H3582" s="43"/>
    </row>
    <row r="3583" spans="1:8" x14ac:dyDescent="0.35">
      <c r="A3583"/>
      <c r="B3583"/>
      <c r="C3583"/>
      <c r="D3583"/>
      <c r="E3583"/>
      <c r="F3583"/>
      <c r="G3583"/>
      <c r="H3583" s="43"/>
    </row>
    <row r="3584" spans="1:8" x14ac:dyDescent="0.35">
      <c r="A3584"/>
      <c r="B3584"/>
      <c r="C3584"/>
      <c r="D3584"/>
      <c r="E3584"/>
      <c r="F3584"/>
      <c r="G3584"/>
      <c r="H3584" s="43"/>
    </row>
    <row r="3585" spans="1:8" x14ac:dyDescent="0.35">
      <c r="A3585"/>
      <c r="B3585"/>
      <c r="C3585"/>
      <c r="D3585"/>
      <c r="E3585"/>
      <c r="F3585"/>
      <c r="G3585"/>
      <c r="H3585" s="43"/>
    </row>
    <row r="3586" spans="1:8" x14ac:dyDescent="0.35">
      <c r="A3586"/>
      <c r="B3586"/>
      <c r="C3586"/>
      <c r="D3586"/>
      <c r="E3586"/>
      <c r="F3586"/>
      <c r="G3586"/>
      <c r="H3586" s="43"/>
    </row>
    <row r="3587" spans="1:8" x14ac:dyDescent="0.35">
      <c r="A3587"/>
      <c r="B3587"/>
      <c r="C3587"/>
      <c r="D3587"/>
      <c r="E3587"/>
      <c r="F3587"/>
      <c r="G3587"/>
      <c r="H3587" s="43"/>
    </row>
    <row r="3588" spans="1:8" x14ac:dyDescent="0.35">
      <c r="A3588"/>
      <c r="B3588"/>
      <c r="C3588"/>
      <c r="D3588"/>
      <c r="E3588"/>
      <c r="F3588"/>
      <c r="G3588"/>
      <c r="H3588" s="43"/>
    </row>
    <row r="3589" spans="1:8" x14ac:dyDescent="0.35">
      <c r="A3589"/>
      <c r="B3589"/>
      <c r="C3589"/>
      <c r="D3589"/>
      <c r="E3589"/>
      <c r="F3589"/>
      <c r="G3589"/>
      <c r="H3589" s="43"/>
    </row>
    <row r="3590" spans="1:8" x14ac:dyDescent="0.35">
      <c r="A3590"/>
      <c r="B3590"/>
      <c r="C3590"/>
      <c r="D3590"/>
      <c r="E3590"/>
      <c r="F3590"/>
      <c r="G3590"/>
      <c r="H3590" s="43"/>
    </row>
    <row r="3591" spans="1:8" x14ac:dyDescent="0.35">
      <c r="A3591"/>
      <c r="B3591"/>
      <c r="C3591"/>
      <c r="D3591"/>
      <c r="E3591"/>
      <c r="F3591"/>
      <c r="G3591"/>
      <c r="H3591" s="43"/>
    </row>
    <row r="3592" spans="1:8" x14ac:dyDescent="0.35">
      <c r="A3592"/>
      <c r="B3592"/>
      <c r="C3592"/>
      <c r="D3592"/>
      <c r="E3592"/>
      <c r="F3592"/>
      <c r="G3592"/>
      <c r="H3592" s="43"/>
    </row>
    <row r="3593" spans="1:8" x14ac:dyDescent="0.35">
      <c r="A3593"/>
      <c r="B3593"/>
      <c r="C3593"/>
      <c r="D3593"/>
      <c r="E3593"/>
      <c r="F3593"/>
      <c r="G3593"/>
      <c r="H3593" s="43"/>
    </row>
    <row r="3594" spans="1:8" x14ac:dyDescent="0.35">
      <c r="A3594"/>
      <c r="B3594"/>
      <c r="C3594"/>
      <c r="D3594"/>
      <c r="E3594"/>
      <c r="F3594"/>
      <c r="G3594"/>
      <c r="H3594" s="43"/>
    </row>
    <row r="3595" spans="1:8" x14ac:dyDescent="0.35">
      <c r="A3595"/>
      <c r="B3595"/>
      <c r="C3595"/>
      <c r="D3595"/>
      <c r="E3595"/>
      <c r="F3595"/>
      <c r="G3595"/>
      <c r="H3595" s="43"/>
    </row>
    <row r="3596" spans="1:8" x14ac:dyDescent="0.35">
      <c r="A3596"/>
      <c r="B3596"/>
      <c r="C3596"/>
      <c r="D3596"/>
      <c r="E3596"/>
      <c r="F3596"/>
      <c r="G3596"/>
      <c r="H3596" s="43"/>
    </row>
    <row r="3597" spans="1:8" x14ac:dyDescent="0.35">
      <c r="A3597"/>
      <c r="B3597"/>
      <c r="C3597"/>
      <c r="D3597"/>
      <c r="E3597"/>
      <c r="F3597"/>
      <c r="G3597"/>
      <c r="H3597" s="43"/>
    </row>
    <row r="3598" spans="1:8" x14ac:dyDescent="0.35">
      <c r="A3598"/>
      <c r="B3598"/>
      <c r="C3598"/>
      <c r="D3598"/>
      <c r="E3598"/>
      <c r="F3598"/>
      <c r="G3598"/>
      <c r="H3598" s="43"/>
    </row>
    <row r="3599" spans="1:8" x14ac:dyDescent="0.35">
      <c r="A3599"/>
      <c r="B3599"/>
      <c r="C3599"/>
      <c r="D3599"/>
      <c r="E3599"/>
      <c r="F3599"/>
      <c r="G3599"/>
      <c r="H3599" s="43"/>
    </row>
    <row r="3600" spans="1:8" x14ac:dyDescent="0.35">
      <c r="A3600"/>
      <c r="B3600"/>
      <c r="C3600"/>
      <c r="D3600"/>
      <c r="E3600"/>
      <c r="F3600"/>
      <c r="G3600"/>
      <c r="H3600" s="43"/>
    </row>
    <row r="3601" spans="1:8" x14ac:dyDescent="0.35">
      <c r="A3601"/>
      <c r="B3601"/>
      <c r="C3601"/>
      <c r="D3601"/>
      <c r="E3601"/>
      <c r="F3601"/>
      <c r="G3601"/>
      <c r="H3601" s="43"/>
    </row>
    <row r="3602" spans="1:8" x14ac:dyDescent="0.35">
      <c r="A3602"/>
      <c r="B3602"/>
      <c r="C3602"/>
      <c r="D3602"/>
      <c r="E3602"/>
      <c r="F3602"/>
      <c r="G3602"/>
      <c r="H3602" s="43"/>
    </row>
    <row r="3603" spans="1:8" x14ac:dyDescent="0.35">
      <c r="A3603"/>
      <c r="B3603"/>
      <c r="C3603"/>
      <c r="D3603"/>
      <c r="E3603"/>
      <c r="F3603"/>
      <c r="G3603"/>
      <c r="H3603" s="43"/>
    </row>
    <row r="3604" spans="1:8" x14ac:dyDescent="0.35">
      <c r="A3604"/>
      <c r="B3604"/>
      <c r="C3604"/>
      <c r="D3604"/>
      <c r="E3604"/>
      <c r="F3604"/>
      <c r="G3604"/>
      <c r="H3604" s="43"/>
    </row>
    <row r="3605" spans="1:8" x14ac:dyDescent="0.35">
      <c r="A3605"/>
      <c r="B3605"/>
      <c r="C3605"/>
      <c r="D3605"/>
      <c r="E3605"/>
      <c r="F3605"/>
      <c r="G3605"/>
      <c r="H3605" s="43"/>
    </row>
    <row r="3606" spans="1:8" x14ac:dyDescent="0.35">
      <c r="A3606"/>
      <c r="B3606"/>
      <c r="C3606"/>
      <c r="D3606"/>
      <c r="E3606"/>
      <c r="F3606"/>
      <c r="G3606"/>
      <c r="H3606" s="43"/>
    </row>
    <row r="3607" spans="1:8" x14ac:dyDescent="0.35">
      <c r="A3607"/>
      <c r="B3607"/>
      <c r="C3607"/>
      <c r="D3607"/>
      <c r="E3607"/>
      <c r="F3607"/>
      <c r="G3607"/>
      <c r="H3607" s="43"/>
    </row>
    <row r="3608" spans="1:8" x14ac:dyDescent="0.35">
      <c r="A3608"/>
      <c r="B3608"/>
      <c r="C3608"/>
      <c r="D3608"/>
      <c r="E3608"/>
      <c r="F3608"/>
      <c r="G3608"/>
      <c r="H3608" s="43"/>
    </row>
    <row r="3609" spans="1:8" x14ac:dyDescent="0.35">
      <c r="A3609"/>
      <c r="B3609"/>
      <c r="C3609"/>
      <c r="D3609"/>
      <c r="E3609"/>
      <c r="F3609"/>
      <c r="G3609"/>
      <c r="H3609" s="43"/>
    </row>
    <row r="3610" spans="1:8" x14ac:dyDescent="0.35">
      <c r="A3610"/>
      <c r="B3610"/>
      <c r="C3610"/>
      <c r="D3610"/>
      <c r="E3610"/>
      <c r="F3610"/>
      <c r="G3610"/>
      <c r="H3610" s="43"/>
    </row>
    <row r="3611" spans="1:8" x14ac:dyDescent="0.35">
      <c r="A3611"/>
      <c r="B3611"/>
      <c r="C3611"/>
      <c r="D3611"/>
      <c r="E3611"/>
      <c r="F3611"/>
      <c r="G3611"/>
      <c r="H3611" s="43"/>
    </row>
    <row r="3612" spans="1:8" x14ac:dyDescent="0.35">
      <c r="A3612"/>
      <c r="B3612"/>
      <c r="C3612"/>
      <c r="D3612"/>
      <c r="E3612"/>
      <c r="F3612"/>
      <c r="G3612"/>
      <c r="H3612" s="43"/>
    </row>
    <row r="3613" spans="1:8" x14ac:dyDescent="0.35">
      <c r="A3613"/>
      <c r="B3613"/>
      <c r="C3613"/>
      <c r="D3613"/>
      <c r="E3613"/>
      <c r="F3613"/>
      <c r="G3613"/>
      <c r="H3613" s="43"/>
    </row>
    <row r="3614" spans="1:8" x14ac:dyDescent="0.35">
      <c r="A3614"/>
      <c r="B3614"/>
      <c r="C3614"/>
      <c r="D3614"/>
      <c r="E3614"/>
      <c r="F3614"/>
      <c r="G3614"/>
      <c r="H3614" s="43"/>
    </row>
    <row r="3615" spans="1:8" x14ac:dyDescent="0.35">
      <c r="A3615"/>
      <c r="B3615"/>
      <c r="C3615"/>
      <c r="D3615"/>
      <c r="E3615"/>
      <c r="F3615"/>
      <c r="G3615"/>
      <c r="H3615" s="43"/>
    </row>
    <row r="3616" spans="1:8" x14ac:dyDescent="0.35">
      <c r="A3616"/>
      <c r="B3616"/>
      <c r="C3616"/>
      <c r="D3616"/>
      <c r="E3616"/>
      <c r="F3616"/>
      <c r="G3616"/>
      <c r="H3616" s="43"/>
    </row>
    <row r="3617" spans="1:8" x14ac:dyDescent="0.35">
      <c r="A3617"/>
      <c r="B3617"/>
      <c r="C3617"/>
      <c r="D3617"/>
      <c r="E3617"/>
      <c r="F3617"/>
      <c r="G3617"/>
      <c r="H3617" s="43"/>
    </row>
    <row r="3618" spans="1:8" x14ac:dyDescent="0.35">
      <c r="A3618"/>
      <c r="B3618"/>
      <c r="C3618"/>
      <c r="D3618"/>
      <c r="E3618"/>
      <c r="F3618"/>
      <c r="G3618"/>
      <c r="H3618" s="43"/>
    </row>
    <row r="3619" spans="1:8" x14ac:dyDescent="0.35">
      <c r="A3619"/>
      <c r="B3619"/>
      <c r="C3619"/>
      <c r="D3619"/>
      <c r="E3619"/>
      <c r="F3619"/>
      <c r="G3619"/>
      <c r="H3619" s="43"/>
    </row>
    <row r="3620" spans="1:8" x14ac:dyDescent="0.35">
      <c r="A3620"/>
      <c r="B3620"/>
      <c r="C3620"/>
      <c r="D3620"/>
      <c r="E3620"/>
      <c r="F3620"/>
      <c r="G3620"/>
      <c r="H3620" s="43"/>
    </row>
    <row r="3621" spans="1:8" x14ac:dyDescent="0.35">
      <c r="A3621"/>
      <c r="B3621"/>
      <c r="C3621"/>
      <c r="D3621"/>
      <c r="E3621"/>
      <c r="F3621"/>
      <c r="G3621"/>
      <c r="H3621" s="43"/>
    </row>
    <row r="3622" spans="1:8" x14ac:dyDescent="0.35">
      <c r="A3622"/>
      <c r="B3622"/>
      <c r="C3622"/>
      <c r="D3622"/>
      <c r="E3622"/>
      <c r="F3622"/>
      <c r="G3622"/>
      <c r="H3622" s="43"/>
    </row>
    <row r="3623" spans="1:8" x14ac:dyDescent="0.35">
      <c r="A3623"/>
      <c r="B3623"/>
      <c r="C3623"/>
      <c r="D3623"/>
      <c r="E3623"/>
      <c r="F3623"/>
      <c r="G3623"/>
      <c r="H3623" s="43"/>
    </row>
    <row r="3624" spans="1:8" x14ac:dyDescent="0.35">
      <c r="A3624"/>
      <c r="B3624"/>
      <c r="C3624"/>
      <c r="D3624"/>
      <c r="E3624"/>
      <c r="F3624"/>
      <c r="G3624"/>
      <c r="H3624" s="43"/>
    </row>
    <row r="3625" spans="1:8" x14ac:dyDescent="0.35">
      <c r="A3625"/>
      <c r="B3625"/>
      <c r="C3625"/>
      <c r="D3625"/>
      <c r="E3625"/>
      <c r="F3625"/>
      <c r="G3625"/>
      <c r="H3625" s="43"/>
    </row>
    <row r="3626" spans="1:8" x14ac:dyDescent="0.35">
      <c r="A3626"/>
      <c r="B3626"/>
      <c r="C3626"/>
      <c r="D3626"/>
      <c r="E3626"/>
      <c r="F3626"/>
      <c r="G3626"/>
      <c r="H3626" s="43"/>
    </row>
    <row r="3627" spans="1:8" x14ac:dyDescent="0.35">
      <c r="A3627"/>
      <c r="B3627"/>
      <c r="C3627"/>
      <c r="D3627"/>
      <c r="E3627"/>
      <c r="F3627"/>
      <c r="G3627"/>
      <c r="H3627" s="43"/>
    </row>
    <row r="3628" spans="1:8" x14ac:dyDescent="0.35">
      <c r="A3628"/>
      <c r="B3628"/>
      <c r="C3628"/>
      <c r="D3628"/>
      <c r="E3628"/>
      <c r="F3628"/>
      <c r="G3628"/>
      <c r="H3628" s="43"/>
    </row>
    <row r="3629" spans="1:8" x14ac:dyDescent="0.35">
      <c r="A3629"/>
      <c r="B3629"/>
      <c r="C3629"/>
      <c r="D3629"/>
      <c r="E3629"/>
      <c r="F3629"/>
      <c r="G3629"/>
      <c r="H3629" s="43"/>
    </row>
    <row r="3630" spans="1:8" x14ac:dyDescent="0.35">
      <c r="A3630"/>
      <c r="B3630"/>
      <c r="C3630"/>
      <c r="D3630"/>
      <c r="E3630"/>
      <c r="F3630"/>
      <c r="G3630"/>
      <c r="H3630" s="43"/>
    </row>
    <row r="3631" spans="1:8" x14ac:dyDescent="0.35">
      <c r="A3631"/>
      <c r="B3631"/>
      <c r="C3631"/>
      <c r="D3631"/>
      <c r="E3631"/>
      <c r="F3631"/>
      <c r="G3631"/>
      <c r="H3631" s="43"/>
    </row>
    <row r="3632" spans="1:8" x14ac:dyDescent="0.35">
      <c r="A3632"/>
      <c r="B3632"/>
      <c r="C3632"/>
      <c r="D3632"/>
      <c r="E3632"/>
      <c r="F3632"/>
      <c r="G3632"/>
      <c r="H3632" s="43"/>
    </row>
    <row r="3633" spans="1:8" x14ac:dyDescent="0.35">
      <c r="A3633"/>
      <c r="B3633"/>
      <c r="C3633"/>
      <c r="D3633"/>
      <c r="E3633"/>
      <c r="F3633"/>
      <c r="G3633"/>
      <c r="H3633" s="43"/>
    </row>
    <row r="3634" spans="1:8" x14ac:dyDescent="0.35">
      <c r="A3634"/>
      <c r="B3634"/>
      <c r="C3634"/>
      <c r="D3634"/>
      <c r="E3634"/>
      <c r="F3634"/>
      <c r="G3634"/>
      <c r="H3634" s="43"/>
    </row>
    <row r="3635" spans="1:8" x14ac:dyDescent="0.35">
      <c r="A3635"/>
      <c r="B3635"/>
      <c r="C3635"/>
      <c r="D3635"/>
      <c r="E3635"/>
      <c r="F3635"/>
      <c r="G3635"/>
      <c r="H3635" s="43"/>
    </row>
    <row r="3636" spans="1:8" x14ac:dyDescent="0.35">
      <c r="A3636"/>
      <c r="B3636"/>
      <c r="C3636"/>
      <c r="D3636"/>
      <c r="E3636"/>
      <c r="F3636"/>
      <c r="G3636"/>
      <c r="H3636" s="43"/>
    </row>
    <row r="3637" spans="1:8" x14ac:dyDescent="0.35">
      <c r="A3637"/>
      <c r="B3637"/>
      <c r="C3637"/>
      <c r="D3637"/>
      <c r="E3637"/>
      <c r="F3637"/>
      <c r="G3637"/>
      <c r="H3637" s="43"/>
    </row>
    <row r="3638" spans="1:8" x14ac:dyDescent="0.35">
      <c r="A3638"/>
      <c r="B3638"/>
      <c r="C3638"/>
      <c r="D3638"/>
      <c r="E3638"/>
      <c r="F3638"/>
      <c r="G3638"/>
      <c r="H3638" s="43"/>
    </row>
    <row r="3639" spans="1:8" x14ac:dyDescent="0.35">
      <c r="A3639"/>
      <c r="B3639"/>
      <c r="C3639"/>
      <c r="D3639"/>
      <c r="E3639"/>
      <c r="F3639"/>
      <c r="G3639"/>
      <c r="H3639" s="43"/>
    </row>
    <row r="3640" spans="1:8" x14ac:dyDescent="0.35">
      <c r="A3640"/>
      <c r="B3640"/>
      <c r="C3640"/>
      <c r="D3640"/>
      <c r="E3640"/>
      <c r="F3640"/>
      <c r="G3640"/>
      <c r="H3640" s="43"/>
    </row>
    <row r="3641" spans="1:8" x14ac:dyDescent="0.35">
      <c r="A3641"/>
      <c r="B3641"/>
      <c r="C3641"/>
      <c r="D3641"/>
      <c r="E3641"/>
      <c r="F3641"/>
      <c r="G3641"/>
      <c r="H3641" s="43"/>
    </row>
    <row r="3642" spans="1:8" x14ac:dyDescent="0.35">
      <c r="A3642"/>
      <c r="B3642"/>
      <c r="C3642"/>
      <c r="D3642"/>
      <c r="E3642"/>
      <c r="F3642"/>
      <c r="G3642"/>
      <c r="H3642" s="43"/>
    </row>
    <row r="3643" spans="1:8" x14ac:dyDescent="0.35">
      <c r="A3643"/>
      <c r="B3643"/>
      <c r="C3643"/>
      <c r="D3643"/>
      <c r="E3643"/>
      <c r="F3643"/>
      <c r="G3643"/>
      <c r="H3643" s="43"/>
    </row>
    <row r="3644" spans="1:8" x14ac:dyDescent="0.35">
      <c r="A3644"/>
      <c r="B3644"/>
      <c r="C3644"/>
      <c r="D3644"/>
      <c r="E3644"/>
      <c r="F3644"/>
      <c r="G3644"/>
      <c r="H3644" s="43"/>
    </row>
    <row r="3645" spans="1:8" x14ac:dyDescent="0.35">
      <c r="A3645"/>
      <c r="B3645"/>
      <c r="C3645"/>
      <c r="D3645"/>
      <c r="E3645"/>
      <c r="F3645"/>
      <c r="G3645"/>
      <c r="H3645" s="43"/>
    </row>
    <row r="3646" spans="1:8" x14ac:dyDescent="0.35">
      <c r="A3646"/>
      <c r="B3646"/>
      <c r="C3646"/>
      <c r="D3646"/>
      <c r="E3646"/>
      <c r="F3646"/>
      <c r="G3646"/>
      <c r="H3646" s="43"/>
    </row>
    <row r="3647" spans="1:8" x14ac:dyDescent="0.35">
      <c r="A3647"/>
      <c r="B3647"/>
      <c r="C3647"/>
      <c r="D3647"/>
      <c r="E3647"/>
      <c r="F3647"/>
      <c r="G3647"/>
      <c r="H3647" s="43"/>
    </row>
    <row r="3648" spans="1:8" x14ac:dyDescent="0.35">
      <c r="A3648"/>
      <c r="B3648"/>
      <c r="C3648"/>
      <c r="D3648"/>
      <c r="E3648"/>
      <c r="F3648"/>
      <c r="G3648"/>
      <c r="H3648" s="43"/>
    </row>
    <row r="3649" spans="1:8" x14ac:dyDescent="0.35">
      <c r="A3649"/>
      <c r="B3649"/>
      <c r="C3649"/>
      <c r="D3649"/>
      <c r="E3649"/>
      <c r="F3649"/>
      <c r="G3649"/>
      <c r="H3649" s="43"/>
    </row>
    <row r="3650" spans="1:8" x14ac:dyDescent="0.35">
      <c r="A3650"/>
      <c r="B3650"/>
      <c r="C3650"/>
      <c r="D3650"/>
      <c r="E3650"/>
      <c r="F3650"/>
      <c r="G3650"/>
      <c r="H3650" s="43"/>
    </row>
    <row r="3651" spans="1:8" x14ac:dyDescent="0.35">
      <c r="A3651"/>
      <c r="B3651"/>
      <c r="C3651"/>
      <c r="D3651"/>
      <c r="E3651"/>
      <c r="F3651"/>
      <c r="G3651"/>
      <c r="H3651" s="43"/>
    </row>
    <row r="3652" spans="1:8" x14ac:dyDescent="0.35">
      <c r="A3652"/>
      <c r="B3652"/>
      <c r="C3652"/>
      <c r="D3652"/>
      <c r="E3652"/>
      <c r="F3652"/>
      <c r="G3652"/>
      <c r="H3652" s="43"/>
    </row>
    <row r="3653" spans="1:8" x14ac:dyDescent="0.35">
      <c r="A3653"/>
      <c r="B3653"/>
      <c r="C3653"/>
      <c r="D3653"/>
      <c r="E3653"/>
      <c r="F3653"/>
      <c r="G3653"/>
      <c r="H3653" s="43"/>
    </row>
    <row r="3654" spans="1:8" x14ac:dyDescent="0.35">
      <c r="A3654"/>
      <c r="B3654"/>
      <c r="C3654"/>
      <c r="D3654"/>
      <c r="E3654"/>
      <c r="F3654"/>
      <c r="G3654"/>
      <c r="H3654" s="43"/>
    </row>
    <row r="3655" spans="1:8" x14ac:dyDescent="0.35">
      <c r="A3655"/>
      <c r="B3655"/>
      <c r="C3655"/>
      <c r="D3655"/>
      <c r="E3655"/>
      <c r="F3655"/>
      <c r="G3655"/>
      <c r="H3655" s="43"/>
    </row>
    <row r="3656" spans="1:8" x14ac:dyDescent="0.35">
      <c r="A3656"/>
      <c r="B3656"/>
      <c r="C3656"/>
      <c r="D3656"/>
      <c r="E3656"/>
      <c r="F3656"/>
      <c r="G3656"/>
      <c r="H3656" s="43"/>
    </row>
    <row r="3657" spans="1:8" x14ac:dyDescent="0.35">
      <c r="A3657"/>
      <c r="B3657"/>
      <c r="C3657"/>
      <c r="D3657"/>
      <c r="E3657"/>
      <c r="F3657"/>
      <c r="G3657"/>
      <c r="H3657" s="43"/>
    </row>
    <row r="3658" spans="1:8" x14ac:dyDescent="0.35">
      <c r="A3658"/>
      <c r="B3658"/>
      <c r="C3658"/>
      <c r="D3658"/>
      <c r="E3658"/>
      <c r="F3658"/>
      <c r="G3658"/>
      <c r="H3658" s="43"/>
    </row>
    <row r="3659" spans="1:8" x14ac:dyDescent="0.35">
      <c r="A3659"/>
      <c r="B3659"/>
      <c r="C3659"/>
      <c r="D3659"/>
      <c r="E3659"/>
      <c r="F3659"/>
      <c r="G3659"/>
      <c r="H3659" s="43"/>
    </row>
    <row r="3660" spans="1:8" x14ac:dyDescent="0.35">
      <c r="A3660"/>
      <c r="B3660"/>
      <c r="C3660"/>
      <c r="D3660"/>
      <c r="E3660"/>
      <c r="F3660"/>
      <c r="G3660"/>
      <c r="H3660" s="43"/>
    </row>
    <row r="3661" spans="1:8" x14ac:dyDescent="0.35">
      <c r="A3661"/>
      <c r="B3661"/>
      <c r="C3661"/>
      <c r="D3661"/>
      <c r="E3661"/>
      <c r="F3661"/>
      <c r="G3661"/>
      <c r="H3661" s="43"/>
    </row>
    <row r="3662" spans="1:8" x14ac:dyDescent="0.35">
      <c r="A3662"/>
      <c r="B3662"/>
      <c r="C3662"/>
      <c r="D3662"/>
      <c r="E3662"/>
      <c r="F3662"/>
      <c r="G3662"/>
      <c r="H3662" s="43"/>
    </row>
    <row r="3663" spans="1:8" x14ac:dyDescent="0.35">
      <c r="A3663"/>
      <c r="B3663"/>
      <c r="C3663"/>
      <c r="D3663"/>
      <c r="E3663"/>
      <c r="F3663"/>
      <c r="G3663"/>
      <c r="H3663" s="43"/>
    </row>
    <row r="3664" spans="1:8" x14ac:dyDescent="0.35">
      <c r="A3664"/>
      <c r="B3664"/>
      <c r="C3664"/>
      <c r="D3664"/>
      <c r="E3664"/>
      <c r="F3664"/>
      <c r="G3664"/>
      <c r="H3664" s="43"/>
    </row>
    <row r="3665" spans="1:8" x14ac:dyDescent="0.35">
      <c r="A3665"/>
      <c r="B3665"/>
      <c r="C3665"/>
      <c r="D3665"/>
      <c r="E3665"/>
      <c r="F3665"/>
      <c r="G3665"/>
      <c r="H3665" s="43"/>
    </row>
    <row r="3666" spans="1:8" x14ac:dyDescent="0.35">
      <c r="A3666"/>
      <c r="B3666"/>
      <c r="C3666"/>
      <c r="D3666"/>
      <c r="E3666"/>
      <c r="F3666"/>
      <c r="G3666"/>
      <c r="H3666" s="43"/>
    </row>
    <row r="3667" spans="1:8" x14ac:dyDescent="0.35">
      <c r="A3667"/>
      <c r="B3667"/>
      <c r="C3667"/>
      <c r="D3667"/>
      <c r="E3667"/>
      <c r="F3667"/>
      <c r="G3667"/>
      <c r="H3667" s="43"/>
    </row>
    <row r="3668" spans="1:8" x14ac:dyDescent="0.35">
      <c r="A3668"/>
      <c r="B3668"/>
      <c r="C3668"/>
      <c r="D3668"/>
      <c r="E3668"/>
      <c r="F3668"/>
      <c r="G3668"/>
      <c r="H3668" s="43"/>
    </row>
    <row r="3669" spans="1:8" x14ac:dyDescent="0.35">
      <c r="A3669"/>
      <c r="B3669"/>
      <c r="C3669"/>
      <c r="D3669"/>
      <c r="E3669"/>
      <c r="F3669"/>
      <c r="G3669"/>
      <c r="H3669" s="43"/>
    </row>
    <row r="3670" spans="1:8" x14ac:dyDescent="0.35">
      <c r="A3670"/>
      <c r="B3670"/>
      <c r="C3670"/>
      <c r="D3670"/>
      <c r="E3670"/>
      <c r="F3670"/>
      <c r="G3670"/>
      <c r="H3670" s="43"/>
    </row>
    <row r="3671" spans="1:8" x14ac:dyDescent="0.35">
      <c r="A3671"/>
      <c r="B3671"/>
      <c r="C3671"/>
      <c r="D3671"/>
      <c r="E3671"/>
      <c r="F3671"/>
      <c r="G3671"/>
      <c r="H3671" s="43"/>
    </row>
    <row r="3672" spans="1:8" x14ac:dyDescent="0.35">
      <c r="A3672"/>
      <c r="B3672"/>
      <c r="C3672"/>
      <c r="D3672"/>
      <c r="E3672"/>
      <c r="F3672"/>
      <c r="G3672"/>
      <c r="H3672" s="43"/>
    </row>
    <row r="3673" spans="1:8" x14ac:dyDescent="0.35">
      <c r="A3673"/>
      <c r="B3673"/>
      <c r="C3673"/>
      <c r="D3673"/>
      <c r="E3673"/>
      <c r="F3673"/>
      <c r="G3673"/>
      <c r="H3673" s="43"/>
    </row>
    <row r="3674" spans="1:8" x14ac:dyDescent="0.35">
      <c r="A3674"/>
      <c r="B3674"/>
      <c r="C3674"/>
      <c r="D3674"/>
      <c r="E3674"/>
      <c r="F3674"/>
      <c r="G3674"/>
      <c r="H3674" s="43"/>
    </row>
    <row r="3675" spans="1:8" x14ac:dyDescent="0.35">
      <c r="A3675"/>
      <c r="B3675"/>
      <c r="C3675"/>
      <c r="D3675"/>
      <c r="E3675"/>
      <c r="F3675"/>
      <c r="G3675"/>
      <c r="H3675" s="43"/>
    </row>
    <row r="3676" spans="1:8" x14ac:dyDescent="0.35">
      <c r="A3676"/>
      <c r="B3676"/>
      <c r="C3676"/>
      <c r="D3676"/>
      <c r="E3676"/>
      <c r="F3676"/>
      <c r="G3676"/>
      <c r="H3676" s="43"/>
    </row>
    <row r="3677" spans="1:8" x14ac:dyDescent="0.35">
      <c r="A3677"/>
      <c r="B3677"/>
      <c r="C3677"/>
      <c r="D3677"/>
      <c r="E3677"/>
      <c r="F3677"/>
      <c r="G3677"/>
      <c r="H3677" s="43"/>
    </row>
    <row r="3678" spans="1:8" x14ac:dyDescent="0.35">
      <c r="A3678"/>
      <c r="B3678"/>
      <c r="C3678"/>
      <c r="D3678"/>
      <c r="E3678"/>
      <c r="F3678"/>
      <c r="G3678"/>
      <c r="H3678" s="43"/>
    </row>
    <row r="3679" spans="1:8" x14ac:dyDescent="0.35">
      <c r="A3679"/>
      <c r="B3679"/>
      <c r="C3679"/>
      <c r="D3679"/>
      <c r="E3679"/>
      <c r="F3679"/>
      <c r="G3679"/>
      <c r="H3679" s="43"/>
    </row>
    <row r="3680" spans="1:8" x14ac:dyDescent="0.35">
      <c r="A3680"/>
      <c r="B3680"/>
      <c r="C3680"/>
      <c r="D3680"/>
      <c r="E3680"/>
      <c r="F3680"/>
      <c r="G3680"/>
      <c r="H3680" s="43"/>
    </row>
    <row r="3681" spans="1:8" x14ac:dyDescent="0.35">
      <c r="A3681"/>
      <c r="B3681"/>
      <c r="C3681"/>
      <c r="D3681"/>
      <c r="E3681"/>
      <c r="F3681"/>
      <c r="G3681"/>
      <c r="H3681" s="43"/>
    </row>
    <row r="3682" spans="1:8" x14ac:dyDescent="0.35">
      <c r="A3682"/>
      <c r="B3682"/>
      <c r="C3682"/>
      <c r="D3682"/>
      <c r="E3682"/>
      <c r="F3682"/>
      <c r="G3682"/>
      <c r="H3682" s="43"/>
    </row>
    <row r="3683" spans="1:8" x14ac:dyDescent="0.35">
      <c r="A3683"/>
      <c r="B3683"/>
      <c r="C3683"/>
      <c r="D3683"/>
      <c r="E3683"/>
      <c r="F3683"/>
      <c r="G3683"/>
      <c r="H3683" s="43"/>
    </row>
    <row r="3684" spans="1:8" x14ac:dyDescent="0.35">
      <c r="A3684"/>
      <c r="B3684"/>
      <c r="C3684"/>
      <c r="D3684"/>
      <c r="E3684"/>
      <c r="F3684"/>
      <c r="G3684"/>
      <c r="H3684" s="43"/>
    </row>
    <row r="3685" spans="1:8" x14ac:dyDescent="0.35">
      <c r="A3685"/>
      <c r="B3685"/>
      <c r="C3685"/>
      <c r="D3685"/>
      <c r="E3685"/>
      <c r="F3685"/>
      <c r="G3685"/>
      <c r="H3685" s="43"/>
    </row>
    <row r="3686" spans="1:8" x14ac:dyDescent="0.35">
      <c r="A3686"/>
      <c r="B3686"/>
      <c r="C3686"/>
      <c r="D3686"/>
      <c r="E3686"/>
      <c r="F3686"/>
      <c r="G3686"/>
      <c r="H3686" s="43"/>
    </row>
    <row r="3687" spans="1:8" x14ac:dyDescent="0.35">
      <c r="A3687"/>
      <c r="B3687"/>
      <c r="C3687"/>
      <c r="D3687"/>
      <c r="E3687"/>
      <c r="F3687"/>
      <c r="G3687"/>
      <c r="H3687" s="43"/>
    </row>
    <row r="3688" spans="1:8" x14ac:dyDescent="0.35">
      <c r="A3688"/>
      <c r="B3688"/>
      <c r="C3688"/>
      <c r="D3688"/>
      <c r="E3688"/>
      <c r="F3688"/>
      <c r="G3688"/>
      <c r="H3688" s="43"/>
    </row>
    <row r="3689" spans="1:8" x14ac:dyDescent="0.35">
      <c r="A3689"/>
      <c r="B3689"/>
      <c r="C3689"/>
      <c r="D3689"/>
      <c r="E3689"/>
      <c r="F3689"/>
      <c r="G3689"/>
      <c r="H3689" s="43"/>
    </row>
    <row r="3690" spans="1:8" x14ac:dyDescent="0.35">
      <c r="A3690"/>
      <c r="B3690"/>
      <c r="C3690"/>
      <c r="D3690"/>
      <c r="E3690"/>
      <c r="F3690"/>
      <c r="G3690"/>
      <c r="H3690" s="43"/>
    </row>
    <row r="3691" spans="1:8" x14ac:dyDescent="0.35">
      <c r="A3691"/>
      <c r="B3691"/>
      <c r="C3691"/>
      <c r="D3691"/>
      <c r="E3691"/>
      <c r="F3691"/>
      <c r="G3691"/>
      <c r="H3691" s="43"/>
    </row>
    <row r="3692" spans="1:8" x14ac:dyDescent="0.35">
      <c r="A3692"/>
      <c r="B3692"/>
      <c r="C3692"/>
      <c r="D3692"/>
      <c r="E3692"/>
      <c r="F3692"/>
      <c r="G3692"/>
      <c r="H3692" s="43"/>
    </row>
    <row r="3693" spans="1:8" x14ac:dyDescent="0.35">
      <c r="A3693"/>
      <c r="B3693"/>
      <c r="C3693"/>
      <c r="D3693"/>
      <c r="E3693"/>
      <c r="F3693"/>
      <c r="G3693"/>
      <c r="H3693" s="43"/>
    </row>
    <row r="3694" spans="1:8" x14ac:dyDescent="0.35">
      <c r="A3694"/>
      <c r="B3694"/>
      <c r="C3694"/>
      <c r="D3694"/>
      <c r="E3694"/>
      <c r="F3694"/>
      <c r="G3694"/>
      <c r="H3694" s="43"/>
    </row>
    <row r="3695" spans="1:8" x14ac:dyDescent="0.35">
      <c r="A3695"/>
      <c r="B3695"/>
      <c r="C3695"/>
      <c r="D3695"/>
      <c r="E3695"/>
      <c r="F3695"/>
      <c r="G3695"/>
      <c r="H3695" s="43"/>
    </row>
    <row r="3696" spans="1:8" x14ac:dyDescent="0.35">
      <c r="A3696"/>
      <c r="B3696"/>
      <c r="C3696"/>
      <c r="D3696"/>
      <c r="E3696"/>
      <c r="F3696"/>
      <c r="G3696"/>
      <c r="H3696" s="43"/>
    </row>
    <row r="3697" spans="1:8" x14ac:dyDescent="0.35">
      <c r="A3697"/>
      <c r="B3697"/>
      <c r="C3697"/>
      <c r="D3697"/>
      <c r="E3697"/>
      <c r="F3697"/>
      <c r="G3697"/>
      <c r="H3697" s="43"/>
    </row>
    <row r="3698" spans="1:8" x14ac:dyDescent="0.35">
      <c r="A3698"/>
      <c r="B3698"/>
      <c r="C3698"/>
      <c r="D3698"/>
      <c r="E3698"/>
      <c r="F3698"/>
      <c r="G3698"/>
      <c r="H3698" s="43"/>
    </row>
    <row r="3699" spans="1:8" x14ac:dyDescent="0.35">
      <c r="A3699"/>
      <c r="B3699"/>
      <c r="C3699"/>
      <c r="D3699"/>
      <c r="E3699"/>
      <c r="F3699"/>
      <c r="G3699"/>
      <c r="H3699" s="43"/>
    </row>
    <row r="3700" spans="1:8" x14ac:dyDescent="0.35">
      <c r="A3700"/>
      <c r="B3700"/>
      <c r="C3700"/>
      <c r="D3700"/>
      <c r="E3700"/>
      <c r="F3700"/>
      <c r="G3700"/>
      <c r="H3700" s="43"/>
    </row>
    <row r="3701" spans="1:8" x14ac:dyDescent="0.35">
      <c r="A3701"/>
      <c r="B3701"/>
      <c r="C3701"/>
      <c r="D3701"/>
      <c r="E3701"/>
      <c r="F3701"/>
      <c r="G3701"/>
      <c r="H3701" s="43"/>
    </row>
    <row r="3702" spans="1:8" x14ac:dyDescent="0.35">
      <c r="A3702"/>
      <c r="B3702"/>
      <c r="C3702"/>
      <c r="D3702"/>
      <c r="E3702"/>
      <c r="F3702"/>
      <c r="G3702"/>
      <c r="H3702" s="43"/>
    </row>
    <row r="3703" spans="1:8" x14ac:dyDescent="0.35">
      <c r="A3703"/>
      <c r="B3703"/>
      <c r="C3703"/>
      <c r="D3703"/>
      <c r="E3703"/>
      <c r="F3703"/>
      <c r="G3703"/>
      <c r="H3703" s="43"/>
    </row>
    <row r="3704" spans="1:8" x14ac:dyDescent="0.35">
      <c r="A3704"/>
      <c r="B3704"/>
      <c r="C3704"/>
      <c r="D3704"/>
      <c r="E3704"/>
      <c r="F3704"/>
      <c r="G3704"/>
      <c r="H3704" s="43"/>
    </row>
    <row r="3705" spans="1:8" x14ac:dyDescent="0.35">
      <c r="A3705"/>
      <c r="B3705"/>
      <c r="C3705"/>
      <c r="D3705"/>
      <c r="E3705"/>
      <c r="F3705"/>
      <c r="G3705"/>
      <c r="H3705" s="43"/>
    </row>
    <row r="3706" spans="1:8" x14ac:dyDescent="0.35">
      <c r="A3706"/>
      <c r="B3706"/>
      <c r="C3706"/>
      <c r="D3706"/>
      <c r="E3706"/>
      <c r="F3706"/>
      <c r="G3706"/>
      <c r="H3706" s="43"/>
    </row>
    <row r="3707" spans="1:8" x14ac:dyDescent="0.35">
      <c r="A3707"/>
      <c r="B3707"/>
      <c r="C3707"/>
      <c r="D3707"/>
      <c r="E3707"/>
      <c r="F3707"/>
      <c r="G3707"/>
      <c r="H3707" s="43"/>
    </row>
    <row r="3708" spans="1:8" x14ac:dyDescent="0.35">
      <c r="A3708"/>
      <c r="B3708"/>
      <c r="C3708"/>
      <c r="D3708"/>
      <c r="E3708"/>
      <c r="F3708"/>
      <c r="G3708"/>
      <c r="H3708" s="43"/>
    </row>
    <row r="3709" spans="1:8" x14ac:dyDescent="0.35">
      <c r="A3709"/>
      <c r="B3709"/>
      <c r="C3709"/>
      <c r="D3709"/>
      <c r="E3709"/>
      <c r="F3709"/>
      <c r="G3709"/>
      <c r="H3709" s="43"/>
    </row>
    <row r="3710" spans="1:8" x14ac:dyDescent="0.35">
      <c r="A3710"/>
      <c r="B3710"/>
      <c r="C3710"/>
      <c r="D3710"/>
      <c r="E3710"/>
      <c r="F3710"/>
      <c r="G3710"/>
      <c r="H3710" s="43"/>
    </row>
    <row r="3711" spans="1:8" x14ac:dyDescent="0.35">
      <c r="A3711"/>
      <c r="B3711"/>
      <c r="C3711"/>
      <c r="D3711"/>
      <c r="E3711"/>
      <c r="F3711"/>
      <c r="G3711"/>
      <c r="H3711" s="43"/>
    </row>
    <row r="3712" spans="1:8" x14ac:dyDescent="0.35">
      <c r="A3712"/>
      <c r="B3712"/>
      <c r="C3712"/>
      <c r="D3712"/>
      <c r="E3712"/>
      <c r="F3712"/>
      <c r="G3712"/>
      <c r="H3712" s="43"/>
    </row>
    <row r="3713" spans="1:8" x14ac:dyDescent="0.35">
      <c r="A3713"/>
      <c r="B3713"/>
      <c r="C3713"/>
      <c r="D3713"/>
      <c r="E3713"/>
      <c r="F3713"/>
      <c r="G3713"/>
      <c r="H3713" s="43"/>
    </row>
    <row r="3714" spans="1:8" x14ac:dyDescent="0.35">
      <c r="A3714"/>
      <c r="B3714"/>
      <c r="C3714"/>
      <c r="D3714"/>
      <c r="E3714"/>
      <c r="F3714"/>
      <c r="G3714"/>
      <c r="H3714" s="43"/>
    </row>
    <row r="3715" spans="1:8" x14ac:dyDescent="0.35">
      <c r="A3715"/>
      <c r="B3715"/>
      <c r="C3715"/>
      <c r="D3715"/>
      <c r="E3715"/>
      <c r="F3715"/>
      <c r="G3715"/>
      <c r="H3715" s="43"/>
    </row>
    <row r="3716" spans="1:8" x14ac:dyDescent="0.35">
      <c r="A3716"/>
      <c r="B3716"/>
      <c r="C3716"/>
      <c r="D3716"/>
      <c r="E3716"/>
      <c r="F3716"/>
      <c r="G3716"/>
      <c r="H3716" s="43"/>
    </row>
    <row r="3717" spans="1:8" x14ac:dyDescent="0.35">
      <c r="A3717"/>
      <c r="B3717"/>
      <c r="C3717"/>
      <c r="D3717"/>
      <c r="E3717"/>
      <c r="F3717"/>
      <c r="G3717"/>
      <c r="H3717" s="43"/>
    </row>
    <row r="3718" spans="1:8" x14ac:dyDescent="0.35">
      <c r="A3718"/>
      <c r="B3718"/>
      <c r="C3718"/>
      <c r="D3718"/>
      <c r="E3718"/>
      <c r="F3718"/>
      <c r="G3718"/>
      <c r="H3718" s="43"/>
    </row>
    <row r="3719" spans="1:8" x14ac:dyDescent="0.35">
      <c r="A3719"/>
      <c r="B3719"/>
      <c r="C3719"/>
      <c r="D3719"/>
      <c r="E3719"/>
      <c r="F3719"/>
      <c r="G3719"/>
      <c r="H3719" s="43"/>
    </row>
    <row r="3720" spans="1:8" x14ac:dyDescent="0.35">
      <c r="A3720"/>
      <c r="B3720"/>
      <c r="C3720"/>
      <c r="D3720"/>
      <c r="E3720"/>
      <c r="F3720"/>
      <c r="G3720"/>
      <c r="H3720" s="43"/>
    </row>
    <row r="3721" spans="1:8" x14ac:dyDescent="0.35">
      <c r="A3721"/>
      <c r="B3721"/>
      <c r="C3721"/>
      <c r="D3721"/>
      <c r="E3721"/>
      <c r="F3721"/>
      <c r="G3721"/>
      <c r="H3721" s="43"/>
    </row>
    <row r="3722" spans="1:8" x14ac:dyDescent="0.35">
      <c r="A3722"/>
      <c r="B3722"/>
      <c r="C3722"/>
      <c r="D3722"/>
      <c r="E3722"/>
      <c r="F3722"/>
      <c r="G3722"/>
      <c r="H3722" s="43"/>
    </row>
    <row r="3723" spans="1:8" x14ac:dyDescent="0.35">
      <c r="A3723"/>
      <c r="B3723"/>
      <c r="C3723"/>
      <c r="D3723"/>
      <c r="E3723"/>
      <c r="F3723"/>
      <c r="G3723"/>
      <c r="H3723" s="43"/>
    </row>
    <row r="3724" spans="1:8" x14ac:dyDescent="0.35">
      <c r="A3724"/>
      <c r="B3724"/>
      <c r="C3724"/>
      <c r="D3724"/>
      <c r="E3724"/>
      <c r="F3724"/>
      <c r="G3724"/>
      <c r="H3724" s="43"/>
    </row>
    <row r="3725" spans="1:8" x14ac:dyDescent="0.35">
      <c r="A3725"/>
      <c r="B3725"/>
      <c r="C3725"/>
      <c r="D3725"/>
      <c r="E3725"/>
      <c r="F3725"/>
      <c r="G3725"/>
      <c r="H3725" s="43"/>
    </row>
  </sheetData>
  <sheetProtection algorithmName="SHA-512" hashValue="G1yZc30/uT2ltNw1yBt33IBtv4e+oqL3tBRIgkLsfvyIjssp8cv5jGEqf4mfi3NWiUqYZ+DlwglfBUGBd9BA+A==" saltValue="O3zHpKegT15UNFHrDQC5pg==" spinCount="100000" sheet="1" objects="1" scenarios="1"/>
  <mergeCells count="1">
    <mergeCell ref="A1:H1"/>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30C7F3-1A96-4B5F-A6B3-49D88ABB9A2B}">
  <sheetPr>
    <tabColor rgb="FF92D050"/>
  </sheetPr>
  <dimension ref="A1:K17"/>
  <sheetViews>
    <sheetView workbookViewId="0">
      <selection activeCell="B2" sqref="B2"/>
    </sheetView>
  </sheetViews>
  <sheetFormatPr defaultRowHeight="14.5" x14ac:dyDescent="0.35"/>
  <cols>
    <col min="1" max="1" width="15.6328125" customWidth="1"/>
    <col min="2" max="2" width="13.08984375" customWidth="1"/>
    <col min="3" max="3" width="18.6328125" bestFit="1" customWidth="1"/>
    <col min="4" max="4" width="32" bestFit="1" customWidth="1"/>
    <col min="5" max="5" width="32" customWidth="1"/>
    <col min="6" max="6" width="12.90625" customWidth="1"/>
    <col min="7" max="7" width="14" customWidth="1"/>
    <col min="8" max="8" width="46" bestFit="1" customWidth="1"/>
    <col min="9" max="9" width="73" bestFit="1" customWidth="1"/>
    <col min="11" max="11" width="14.36328125" customWidth="1"/>
  </cols>
  <sheetData>
    <row r="1" spans="1:11" x14ac:dyDescent="0.35">
      <c r="A1" t="s">
        <v>907</v>
      </c>
      <c r="B1" t="s">
        <v>8487</v>
      </c>
      <c r="C1" t="s">
        <v>8485</v>
      </c>
      <c r="D1" t="s">
        <v>907</v>
      </c>
      <c r="E1" t="s">
        <v>8486</v>
      </c>
      <c r="H1" t="s">
        <v>907</v>
      </c>
      <c r="K1" t="s">
        <v>8487</v>
      </c>
    </row>
    <row r="2" spans="1:11" x14ac:dyDescent="0.35">
      <c r="A2">
        <v>2026</v>
      </c>
      <c r="B2" s="261">
        <v>2027</v>
      </c>
      <c r="D2" s="42" t="str">
        <f>IF('Main - Unrestricted Summary'!C12="","",'Main - Unrestricted Summary'!C12)</f>
        <v>0061 - Rainy Day</v>
      </c>
      <c r="F2">
        <f>IF(H2="","",1)</f>
        <v>1</v>
      </c>
      <c r="G2">
        <f>IF(F2=1,SUM($F$2:F2),0)</f>
        <v>1</v>
      </c>
      <c r="H2" s="42" t="s">
        <v>868</v>
      </c>
      <c r="I2" t="s">
        <v>901</v>
      </c>
      <c r="K2">
        <v>2027</v>
      </c>
    </row>
    <row r="3" spans="1:11" x14ac:dyDescent="0.35">
      <c r="A3">
        <v>2027</v>
      </c>
      <c r="D3" s="42" t="str">
        <f>IF('Main - Unrestricted Summary'!C13="","",'Main - Unrestricted Summary'!C13)</f>
        <v xml:space="preserve">0101 - General                     </v>
      </c>
      <c r="F3" t="str">
        <f t="shared" ref="F3:F15" si="0">IF(H3="","",1)</f>
        <v/>
      </c>
      <c r="G3" t="str">
        <f>IF(F3=1,SUM($F$2:F3),"")</f>
        <v/>
      </c>
      <c r="H3" s="42" t="str">
        <f>IF('Support - Units &amp; Cert. Funds'!M4&amp;" - "&amp;'Support - Units &amp; Cert. Funds'!N4=$H$2,"",IF('Support - Units &amp; Cert. Funds'!M4="","",'Support - Units &amp; Cert. Funds'!M4&amp;" - "&amp;'Support - Units &amp; Cert. Funds'!N4))</f>
        <v/>
      </c>
      <c r="I3" t="s">
        <v>902</v>
      </c>
    </row>
    <row r="4" spans="1:11" x14ac:dyDescent="0.35">
      <c r="A4">
        <v>2028</v>
      </c>
      <c r="D4" s="42" t="str">
        <f>IF('Main - Unrestricted Summary'!C14="","",'Main - Unrestricted Summary'!C14)</f>
        <v>Unrestricted Fund #3</v>
      </c>
      <c r="F4" t="str">
        <f t="shared" si="0"/>
        <v/>
      </c>
      <c r="G4" t="str">
        <f>IF(F4=1,SUM($F$2:F4),"")</f>
        <v/>
      </c>
      <c r="H4" s="42" t="str">
        <f>IF('Support - Units &amp; Cert. Funds'!M5&amp;" - "&amp;'Support - Units &amp; Cert. Funds'!N5=$H$2,"",IF('Support - Units &amp; Cert. Funds'!M5="","",'Support - Units &amp; Cert. Funds'!M5&amp;" - "&amp;'Support - Units &amp; Cert. Funds'!N5))</f>
        <v/>
      </c>
      <c r="I4" t="s">
        <v>903</v>
      </c>
    </row>
    <row r="5" spans="1:11" x14ac:dyDescent="0.35">
      <c r="A5">
        <v>2029</v>
      </c>
      <c r="D5" s="42" t="str">
        <f>IF('Main - Unrestricted Summary'!C15="","",'Main - Unrestricted Summary'!C15)</f>
        <v>Unrestricted Fund #4</v>
      </c>
      <c r="F5" t="str">
        <f t="shared" si="0"/>
        <v/>
      </c>
      <c r="G5" t="str">
        <f>IF(F5=1,SUM($F$2:F5),"")</f>
        <v/>
      </c>
      <c r="H5" s="42" t="str">
        <f>IF('Support - Units &amp; Cert. Funds'!M6&amp;" - "&amp;'Support - Units &amp; Cert. Funds'!N6=$H$2,"",IF('Support - Units &amp; Cert. Funds'!M6="","",'Support - Units &amp; Cert. Funds'!M6&amp;" - "&amp;'Support - Units &amp; Cert. Funds'!N6))</f>
        <v/>
      </c>
      <c r="I5" t="s">
        <v>904</v>
      </c>
    </row>
    <row r="6" spans="1:11" x14ac:dyDescent="0.35">
      <c r="A6">
        <v>2030</v>
      </c>
      <c r="D6" s="42" t="str">
        <f>IF('Main - Unrestricted Summary'!C16="","",'Main - Unrestricted Summary'!C16)</f>
        <v>Unrestricted Fund #5</v>
      </c>
      <c r="F6" t="str">
        <f t="shared" si="0"/>
        <v/>
      </c>
      <c r="G6" t="str">
        <f>IF(F6=1,SUM($F$2:F6),"")</f>
        <v/>
      </c>
      <c r="H6" s="42" t="str">
        <f>IF('Support - Units &amp; Cert. Funds'!M7&amp;" - "&amp;'Support - Units &amp; Cert. Funds'!N7=$H$2,"",IF('Support - Units &amp; Cert. Funds'!M7="","",'Support - Units &amp; Cert. Funds'!M7&amp;" - "&amp;'Support - Units &amp; Cert. Funds'!N7))</f>
        <v/>
      </c>
      <c r="I6" t="s">
        <v>905</v>
      </c>
    </row>
    <row r="7" spans="1:11" x14ac:dyDescent="0.35">
      <c r="A7">
        <v>2031</v>
      </c>
      <c r="F7" t="str">
        <f t="shared" si="0"/>
        <v/>
      </c>
      <c r="G7" t="str">
        <f>IF(F7=1,SUM($F$2:F7),"")</f>
        <v/>
      </c>
      <c r="H7" s="42" t="str">
        <f>IF('Support - Units &amp; Cert. Funds'!M8&amp;" - "&amp;'Support - Units &amp; Cert. Funds'!N8=$H$2,"",IF('Support - Units &amp; Cert. Funds'!M8="","",'Support - Units &amp; Cert. Funds'!M8&amp;" - "&amp;'Support - Units &amp; Cert. Funds'!N8))</f>
        <v/>
      </c>
      <c r="I7" t="s">
        <v>906</v>
      </c>
    </row>
    <row r="8" spans="1:11" x14ac:dyDescent="0.35">
      <c r="A8">
        <v>2032</v>
      </c>
      <c r="F8" t="str">
        <f t="shared" si="0"/>
        <v/>
      </c>
      <c r="G8" t="str">
        <f>IF(F8=1,SUM($F$2:F8),"")</f>
        <v/>
      </c>
      <c r="H8" s="42" t="str">
        <f>IF('Support - Units &amp; Cert. Funds'!M9&amp;" - "&amp;'Support - Units &amp; Cert. Funds'!N9=$H$2,"",IF('Support - Units &amp; Cert. Funds'!M9="","",'Support - Units &amp; Cert. Funds'!M9&amp;" - "&amp;'Support - Units &amp; Cert. Funds'!N9))</f>
        <v/>
      </c>
    </row>
    <row r="9" spans="1:11" x14ac:dyDescent="0.35">
      <c r="A9">
        <v>2033</v>
      </c>
      <c r="F9" t="str">
        <f t="shared" si="0"/>
        <v/>
      </c>
      <c r="G9" t="str">
        <f>IF(F9=1,SUM($F$2:F9),"")</f>
        <v/>
      </c>
      <c r="H9" s="42" t="str">
        <f>IF('Support - Units &amp; Cert. Funds'!M10&amp;" - "&amp;'Support - Units &amp; Cert. Funds'!N10=$H$2,"",IF('Support - Units &amp; Cert. Funds'!M10="","",'Support - Units &amp; Cert. Funds'!M10&amp;" - "&amp;'Support - Units &amp; Cert. Funds'!N10))</f>
        <v/>
      </c>
    </row>
    <row r="10" spans="1:11" x14ac:dyDescent="0.35">
      <c r="A10">
        <v>2034</v>
      </c>
      <c r="F10" t="str">
        <f t="shared" si="0"/>
        <v/>
      </c>
      <c r="G10" t="str">
        <f>IF(F10=1,SUM($F$2:F10),"")</f>
        <v/>
      </c>
      <c r="H10" s="42" t="str">
        <f>IF('Support - Units &amp; Cert. Funds'!M11&amp;" - "&amp;'Support - Units &amp; Cert. Funds'!N11=$H$2,"",IF('Support - Units &amp; Cert. Funds'!M11="","",'Support - Units &amp; Cert. Funds'!M11&amp;" - "&amp;'Support - Units &amp; Cert. Funds'!N11))</f>
        <v/>
      </c>
    </row>
    <row r="11" spans="1:11" x14ac:dyDescent="0.35">
      <c r="A11">
        <v>2035</v>
      </c>
      <c r="F11" t="str">
        <f t="shared" si="0"/>
        <v/>
      </c>
      <c r="G11" t="str">
        <f>IF(F11=1,SUM($F$2:F11),"")</f>
        <v/>
      </c>
      <c r="H11" s="42" t="str">
        <f>IF('Support - Units &amp; Cert. Funds'!M12&amp;" - "&amp;'Support - Units &amp; Cert. Funds'!N12=$H$2,"",IF('Support - Units &amp; Cert. Funds'!M12="","",'Support - Units &amp; Cert. Funds'!M12&amp;" - "&amp;'Support - Units &amp; Cert. Funds'!N12))</f>
        <v/>
      </c>
    </row>
    <row r="12" spans="1:11" x14ac:dyDescent="0.35">
      <c r="A12">
        <v>2036</v>
      </c>
      <c r="F12" t="str">
        <f t="shared" si="0"/>
        <v/>
      </c>
      <c r="G12" t="str">
        <f>IF(F12=1,SUM($F$2:F12),"")</f>
        <v/>
      </c>
      <c r="H12" s="42" t="str">
        <f>IF('Support - Units &amp; Cert. Funds'!M13&amp;" - "&amp;'Support - Units &amp; Cert. Funds'!N13=$H$2,"",IF('Support - Units &amp; Cert. Funds'!M13="","",'Support - Units &amp; Cert. Funds'!M13&amp;" - "&amp;'Support - Units &amp; Cert. Funds'!N13))</f>
        <v/>
      </c>
    </row>
    <row r="13" spans="1:11" x14ac:dyDescent="0.35">
      <c r="A13">
        <v>2037</v>
      </c>
      <c r="F13">
        <f t="shared" si="0"/>
        <v>1</v>
      </c>
      <c r="G13">
        <f>IF(F13=1,SUM($F$2:F13),"")</f>
        <v>2</v>
      </c>
      <c r="H13" s="42" t="str">
        <f>'Main - Unrestricted Summary'!C14</f>
        <v>Unrestricted Fund #3</v>
      </c>
    </row>
    <row r="14" spans="1:11" x14ac:dyDescent="0.35">
      <c r="A14">
        <v>2038</v>
      </c>
      <c r="F14">
        <f t="shared" si="0"/>
        <v>1</v>
      </c>
      <c r="G14">
        <f>IF(F14=1,SUM($F$2:F14),"")</f>
        <v>3</v>
      </c>
      <c r="H14" s="42" t="str">
        <f>'Main - Unrestricted Summary'!C15</f>
        <v>Unrestricted Fund #4</v>
      </c>
    </row>
    <row r="15" spans="1:11" x14ac:dyDescent="0.35">
      <c r="A15">
        <v>2039</v>
      </c>
      <c r="F15">
        <f t="shared" si="0"/>
        <v>1</v>
      </c>
      <c r="G15">
        <f>IF(F15=1,SUM($F$2:F15),"")</f>
        <v>4</v>
      </c>
      <c r="H15" s="42" t="str">
        <f>'Main - Unrestricted Summary'!C16</f>
        <v>Unrestricted Fund #5</v>
      </c>
    </row>
    <row r="16" spans="1:11" x14ac:dyDescent="0.35">
      <c r="A16">
        <v>2040</v>
      </c>
    </row>
    <row r="17" spans="1:1" x14ac:dyDescent="0.35">
      <c r="A17">
        <v>2041</v>
      </c>
    </row>
  </sheetData>
  <sheetProtection sheet="1" objects="1" scenarios="1"/>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O3499"/>
  <sheetViews>
    <sheetView zoomScale="115" zoomScaleNormal="115" workbookViewId="0">
      <selection activeCell="C3" sqref="C1:C1048576"/>
    </sheetView>
  </sheetViews>
  <sheetFormatPr defaultColWidth="0" defaultRowHeight="14.5" zeroHeight="1" x14ac:dyDescent="0.35"/>
  <cols>
    <col min="1" max="1" width="9.36328125" style="220" customWidth="1"/>
    <col min="2" max="2" width="12.6328125" style="220" customWidth="1"/>
    <col min="3" max="3" width="4.54296875" customWidth="1"/>
    <col min="4" max="4" width="3.54296875" bestFit="1" customWidth="1"/>
    <col min="5" max="5" width="5.08984375" bestFit="1" customWidth="1"/>
    <col min="6" max="6" width="11.54296875" customWidth="1"/>
    <col min="7" max="7" width="43.6328125" bestFit="1" customWidth="1"/>
    <col min="8" max="8" width="5.08984375" bestFit="1" customWidth="1"/>
    <col min="9" max="9" width="52.36328125" bestFit="1" customWidth="1"/>
    <col min="10" max="10" width="17.36328125" style="24" bestFit="1" customWidth="1"/>
    <col min="11" max="11" width="3.36328125" customWidth="1"/>
    <col min="12" max="12" width="9" bestFit="1" customWidth="1"/>
    <col min="13" max="13" width="5.08984375" bestFit="1" customWidth="1"/>
    <col min="14" max="14" width="39.453125" bestFit="1" customWidth="1"/>
    <col min="15" max="15" width="15.6328125" bestFit="1" customWidth="1"/>
    <col min="16" max="16384" width="8.08984375" hidden="1"/>
  </cols>
  <sheetData>
    <row r="1" spans="1:15" x14ac:dyDescent="0.35">
      <c r="A1" s="363" t="s">
        <v>8488</v>
      </c>
      <c r="B1" s="363"/>
      <c r="C1" s="363"/>
      <c r="D1" s="363"/>
      <c r="E1" s="363"/>
      <c r="F1" s="363"/>
      <c r="G1" s="363"/>
      <c r="H1" s="363"/>
      <c r="I1" s="363"/>
      <c r="J1" s="363"/>
      <c r="K1" s="3"/>
      <c r="L1" s="31" t="e">
        <f>'Source - Unit List'!N31</f>
        <v>#N/A</v>
      </c>
      <c r="M1" s="360" t="s">
        <v>8489</v>
      </c>
      <c r="N1" s="361"/>
      <c r="O1" s="362"/>
    </row>
    <row r="2" spans="1:15" s="1" customFormat="1" x14ac:dyDescent="0.35">
      <c r="A2" s="363"/>
      <c r="B2" s="363"/>
      <c r="C2" s="363"/>
      <c r="D2" s="363"/>
      <c r="E2" s="363"/>
      <c r="F2" s="363"/>
      <c r="G2" s="363"/>
      <c r="H2" s="363"/>
      <c r="I2" s="363"/>
      <c r="J2" s="363"/>
      <c r="K2" s="27"/>
      <c r="L2" s="31">
        <f>COUNTIF(F4:F4170,L1)</f>
        <v>0</v>
      </c>
      <c r="M2" s="360" t="s">
        <v>8490</v>
      </c>
      <c r="N2" s="361"/>
      <c r="O2" s="362"/>
    </row>
    <row r="3" spans="1:15" s="1" customFormat="1" ht="38.25" customHeight="1" x14ac:dyDescent="0.35">
      <c r="A3" s="222" t="s">
        <v>8491</v>
      </c>
      <c r="B3" s="222" t="s">
        <v>8492</v>
      </c>
      <c r="C3" s="29" t="str">
        <f>'Source - Cert. Funds'!A2</f>
        <v>CO</v>
      </c>
      <c r="D3" s="29" t="str">
        <f>'Source - Cert. Funds'!B2</f>
        <v>UT</v>
      </c>
      <c r="E3" s="29" t="str">
        <f>'Source - Cert. Funds'!C2</f>
        <v>UC</v>
      </c>
      <c r="F3" s="29" t="str">
        <f>'Source - Cert. Funds'!D2</f>
        <v>MOD</v>
      </c>
      <c r="G3" s="29" t="str">
        <f>'Source - Cert. Funds'!E2</f>
        <v>Unit Name</v>
      </c>
      <c r="H3" s="29" t="str">
        <f>'Source - Cert. Funds'!F2</f>
        <v>FC</v>
      </c>
      <c r="I3" s="29" t="str">
        <f>'Source - Cert. Funds'!G2</f>
        <v>Fund Name</v>
      </c>
      <c r="J3" s="30" t="str">
        <f>'Source - Cert. Funds'!H2</f>
        <v>Certified Budget</v>
      </c>
      <c r="K3" s="27"/>
      <c r="L3" s="28" t="s">
        <v>332</v>
      </c>
      <c r="M3" s="28" t="s">
        <v>7431</v>
      </c>
      <c r="N3" s="28" t="s">
        <v>7432</v>
      </c>
      <c r="O3" s="28" t="s">
        <v>7433</v>
      </c>
    </row>
    <row r="4" spans="1:15" s="2" customFormat="1" x14ac:dyDescent="0.35">
      <c r="A4" s="221" t="e">
        <f>IF($L$1=$F4,1,"")</f>
        <v>#N/A</v>
      </c>
      <c r="B4" s="221" t="e">
        <f>IF(A4=1,SUM($A$4:A4),"")</f>
        <v>#N/A</v>
      </c>
      <c r="C4" s="22" t="str">
        <f>'Source - Cert. Funds'!A3</f>
        <v>01</v>
      </c>
      <c r="D4" s="22" t="str">
        <f>'Source - Cert. Funds'!B3</f>
        <v>2</v>
      </c>
      <c r="E4" s="22" t="str">
        <f>'Source - Cert. Funds'!C3</f>
        <v>0001</v>
      </c>
      <c r="F4" s="22" t="str">
        <f>'Source - Cert. Funds'!D3</f>
        <v>0120001</v>
      </c>
      <c r="G4" s="22" t="str">
        <f>'Source - Cert. Funds'!E3</f>
        <v>BLUE CREEK TOWNSHIP</v>
      </c>
      <c r="H4" s="22" t="str">
        <f>'Source - Cert. Funds'!F3</f>
        <v>0061</v>
      </c>
      <c r="I4" s="22" t="str">
        <f>'Source - Cert. Funds'!G3</f>
        <v>RAINY DAY</v>
      </c>
      <c r="J4" s="23">
        <f>'Source - Cert. Funds'!H3</f>
        <v>5000</v>
      </c>
      <c r="K4" s="219">
        <v>1</v>
      </c>
      <c r="L4" s="33" t="str">
        <f>IFERROR(VLOOKUP($K4,$B:$J,5,FALSE),"")</f>
        <v/>
      </c>
      <c r="M4" s="33" t="str">
        <f>IFERROR(VLOOKUP($K4,$B:$J,7,FALSE),"")</f>
        <v/>
      </c>
      <c r="N4" s="33" t="str">
        <f>IFERROR(VLOOKUP($K4,$B:$J,8,FALSE),"")</f>
        <v/>
      </c>
      <c r="O4" s="34" t="str">
        <f>IFERROR(VLOOKUP($K4,$B:$J,9,FALSE),"")</f>
        <v/>
      </c>
    </row>
    <row r="5" spans="1:15" x14ac:dyDescent="0.35">
      <c r="A5" s="221" t="e">
        <f t="shared" ref="A5:A68" si="0">IF($L$1=$F5,1,"")</f>
        <v>#N/A</v>
      </c>
      <c r="B5" s="221" t="e">
        <f>IF(A5=1,SUM($A$4:A5),"")</f>
        <v>#N/A</v>
      </c>
      <c r="C5" s="22" t="str">
        <f>'Source - Cert. Funds'!A4</f>
        <v>01</v>
      </c>
      <c r="D5" s="22" t="str">
        <f>'Source - Cert. Funds'!B4</f>
        <v>2</v>
      </c>
      <c r="E5" s="22" t="str">
        <f>'Source - Cert. Funds'!C4</f>
        <v>0001</v>
      </c>
      <c r="F5" s="22" t="str">
        <f>'Source - Cert. Funds'!D4</f>
        <v>0120001</v>
      </c>
      <c r="G5" s="22" t="str">
        <f>'Source - Cert. Funds'!E4</f>
        <v>BLUE CREEK TOWNSHIP</v>
      </c>
      <c r="H5" s="22" t="str">
        <f>'Source - Cert. Funds'!F4</f>
        <v>0101</v>
      </c>
      <c r="I5" s="22" t="str">
        <f>'Source - Cert. Funds'!G4</f>
        <v xml:space="preserve">GENERAL                                 </v>
      </c>
      <c r="J5" s="23">
        <f>'Source - Cert. Funds'!H4</f>
        <v>40900</v>
      </c>
      <c r="K5" s="219">
        <v>2</v>
      </c>
      <c r="L5" s="33" t="str">
        <f t="shared" ref="L5:L18" si="1">IFERROR(VLOOKUP($K5,$B:$J,5,FALSE),"")</f>
        <v/>
      </c>
      <c r="M5" s="33" t="str">
        <f t="shared" ref="M5:M18" si="2">IFERROR(VLOOKUP($K5,$B:$J,7,FALSE),"")</f>
        <v/>
      </c>
      <c r="N5" s="33" t="str">
        <f t="shared" ref="N5:N18" si="3">IFERROR(VLOOKUP($K5,$B:$J,8,FALSE),"")</f>
        <v/>
      </c>
      <c r="O5" s="34" t="str">
        <f t="shared" ref="O5:O18" si="4">IFERROR(VLOOKUP($K5,$B:$J,9,FALSE),"")</f>
        <v/>
      </c>
    </row>
    <row r="6" spans="1:15" s="2" customFormat="1" x14ac:dyDescent="0.35">
      <c r="A6" s="221" t="e">
        <f t="shared" si="0"/>
        <v>#N/A</v>
      </c>
      <c r="B6" s="221" t="e">
        <f>IF(A6=1,SUM($A$4:A6),"")</f>
        <v>#N/A</v>
      </c>
      <c r="C6" s="22" t="str">
        <f>'Source - Cert. Funds'!A5</f>
        <v>01</v>
      </c>
      <c r="D6" s="22" t="str">
        <f>'Source - Cert. Funds'!B5</f>
        <v>2</v>
      </c>
      <c r="E6" s="22" t="str">
        <f>'Source - Cert. Funds'!C5</f>
        <v>0001</v>
      </c>
      <c r="F6" s="22" t="str">
        <f>'Source - Cert. Funds'!D5</f>
        <v>0120001</v>
      </c>
      <c r="G6" s="22" t="str">
        <f>'Source - Cert. Funds'!E5</f>
        <v>BLUE CREEK TOWNSHIP</v>
      </c>
      <c r="H6" s="22" t="str">
        <f>'Source - Cert. Funds'!F5</f>
        <v>1111</v>
      </c>
      <c r="I6" s="22" t="str">
        <f>'Source - Cert. Funds'!G5</f>
        <v>TOWNSHIP FIRE AND E.M.S.</v>
      </c>
      <c r="J6" s="23">
        <f>'Source - Cert. Funds'!H5</f>
        <v>13000</v>
      </c>
      <c r="K6" s="219">
        <v>3</v>
      </c>
      <c r="L6" s="33" t="str">
        <f t="shared" si="1"/>
        <v/>
      </c>
      <c r="M6" s="33" t="str">
        <f t="shared" si="2"/>
        <v/>
      </c>
      <c r="N6" s="33" t="str">
        <f t="shared" si="3"/>
        <v/>
      </c>
      <c r="O6" s="34" t="str">
        <f t="shared" si="4"/>
        <v/>
      </c>
    </row>
    <row r="7" spans="1:15" s="2" customFormat="1" x14ac:dyDescent="0.35">
      <c r="A7" s="221" t="e">
        <f t="shared" si="0"/>
        <v>#N/A</v>
      </c>
      <c r="B7" s="221" t="e">
        <f>IF(A7=1,SUM($A$4:A7),"")</f>
        <v>#N/A</v>
      </c>
      <c r="C7" s="22" t="str">
        <f>'Source - Cert. Funds'!A6</f>
        <v>01</v>
      </c>
      <c r="D7" s="22" t="str">
        <f>'Source - Cert. Funds'!B6</f>
        <v>2</v>
      </c>
      <c r="E7" s="22" t="str">
        <f>'Source - Cert. Funds'!C6</f>
        <v>0002</v>
      </c>
      <c r="F7" s="22" t="str">
        <f>'Source - Cert. Funds'!D6</f>
        <v>0120002</v>
      </c>
      <c r="G7" s="22" t="str">
        <f>'Source - Cert. Funds'!E6</f>
        <v>FRENCH TOWNSHIP</v>
      </c>
      <c r="H7" s="22" t="str">
        <f>'Source - Cert. Funds'!F6</f>
        <v>0101</v>
      </c>
      <c r="I7" s="22" t="str">
        <f>'Source - Cert. Funds'!G6</f>
        <v xml:space="preserve">GENERAL                                 </v>
      </c>
      <c r="J7" s="23">
        <f>'Source - Cert. Funds'!H6</f>
        <v>15705</v>
      </c>
      <c r="K7" s="219">
        <v>4</v>
      </c>
      <c r="L7" s="33" t="str">
        <f t="shared" si="1"/>
        <v/>
      </c>
      <c r="M7" s="33" t="str">
        <f t="shared" si="2"/>
        <v/>
      </c>
      <c r="N7" s="33" t="str">
        <f t="shared" si="3"/>
        <v/>
      </c>
      <c r="O7" s="34" t="str">
        <f t="shared" si="4"/>
        <v/>
      </c>
    </row>
    <row r="8" spans="1:15" x14ac:dyDescent="0.35">
      <c r="A8" s="221" t="e">
        <f t="shared" si="0"/>
        <v>#N/A</v>
      </c>
      <c r="B8" s="221" t="e">
        <f>IF(A8=1,SUM($A$4:A8),"")</f>
        <v>#N/A</v>
      </c>
      <c r="C8" s="22" t="str">
        <f>'Source - Cert. Funds'!A7</f>
        <v>01</v>
      </c>
      <c r="D8" s="22" t="str">
        <f>'Source - Cert. Funds'!B7</f>
        <v>2</v>
      </c>
      <c r="E8" s="22" t="str">
        <f>'Source - Cert. Funds'!C7</f>
        <v>0002</v>
      </c>
      <c r="F8" s="22" t="str">
        <f>'Source - Cert. Funds'!D7</f>
        <v>0120002</v>
      </c>
      <c r="G8" s="22" t="str">
        <f>'Source - Cert. Funds'!E7</f>
        <v>FRENCH TOWNSHIP</v>
      </c>
      <c r="H8" s="22" t="str">
        <f>'Source - Cert. Funds'!F7</f>
        <v>1111</v>
      </c>
      <c r="I8" s="22" t="str">
        <f>'Source - Cert. Funds'!G7</f>
        <v>TOWNSHIP FIRE AND E.M.S.</v>
      </c>
      <c r="J8" s="23">
        <f>'Source - Cert. Funds'!H7</f>
        <v>25360</v>
      </c>
      <c r="K8" s="219">
        <v>5</v>
      </c>
      <c r="L8" s="33" t="str">
        <f t="shared" si="1"/>
        <v/>
      </c>
      <c r="M8" s="33" t="str">
        <f t="shared" si="2"/>
        <v/>
      </c>
      <c r="N8" s="33" t="str">
        <f t="shared" si="3"/>
        <v/>
      </c>
      <c r="O8" s="34" t="str">
        <f t="shared" si="4"/>
        <v/>
      </c>
    </row>
    <row r="9" spans="1:15" x14ac:dyDescent="0.35">
      <c r="A9" s="221" t="e">
        <f t="shared" si="0"/>
        <v>#N/A</v>
      </c>
      <c r="B9" s="221" t="e">
        <f>IF(A9=1,SUM($A$4:A9),"")</f>
        <v>#N/A</v>
      </c>
      <c r="C9" s="22" t="str">
        <f>'Source - Cert. Funds'!A8</f>
        <v>01</v>
      </c>
      <c r="D9" s="22" t="str">
        <f>'Source - Cert. Funds'!B8</f>
        <v>2</v>
      </c>
      <c r="E9" s="22" t="str">
        <f>'Source - Cert. Funds'!C8</f>
        <v>0003</v>
      </c>
      <c r="F9" s="22" t="str">
        <f>'Source - Cert. Funds'!D8</f>
        <v>0120003</v>
      </c>
      <c r="G9" s="22" t="str">
        <f>'Source - Cert. Funds'!E8</f>
        <v>HARTFORD TOWNSHIP</v>
      </c>
      <c r="H9" s="22" t="str">
        <f>'Source - Cert. Funds'!F8</f>
        <v>0061</v>
      </c>
      <c r="I9" s="22" t="str">
        <f>'Source - Cert. Funds'!G8</f>
        <v>RAINY DAY</v>
      </c>
      <c r="J9" s="23">
        <f>'Source - Cert. Funds'!H8</f>
        <v>8700</v>
      </c>
      <c r="K9" s="219">
        <v>6</v>
      </c>
      <c r="L9" s="33" t="str">
        <f t="shared" si="1"/>
        <v/>
      </c>
      <c r="M9" s="33" t="str">
        <f t="shared" si="2"/>
        <v/>
      </c>
      <c r="N9" s="33" t="str">
        <f t="shared" si="3"/>
        <v/>
      </c>
      <c r="O9" s="34" t="str">
        <f t="shared" si="4"/>
        <v/>
      </c>
    </row>
    <row r="10" spans="1:15" x14ac:dyDescent="0.35">
      <c r="A10" s="221" t="e">
        <f t="shared" si="0"/>
        <v>#N/A</v>
      </c>
      <c r="B10" s="221" t="e">
        <f>IF(A10=1,SUM($A$4:A10),"")</f>
        <v>#N/A</v>
      </c>
      <c r="C10" s="22" t="str">
        <f>'Source - Cert. Funds'!A9</f>
        <v>01</v>
      </c>
      <c r="D10" s="22" t="str">
        <f>'Source - Cert. Funds'!B9</f>
        <v>2</v>
      </c>
      <c r="E10" s="22" t="str">
        <f>'Source - Cert. Funds'!C9</f>
        <v>0003</v>
      </c>
      <c r="F10" s="22" t="str">
        <f>'Source - Cert. Funds'!D9</f>
        <v>0120003</v>
      </c>
      <c r="G10" s="22" t="str">
        <f>'Source - Cert. Funds'!E9</f>
        <v>HARTFORD TOWNSHIP</v>
      </c>
      <c r="H10" s="22" t="str">
        <f>'Source - Cert. Funds'!F9</f>
        <v>0101</v>
      </c>
      <c r="I10" s="22" t="str">
        <f>'Source - Cert. Funds'!G9</f>
        <v xml:space="preserve">GENERAL                                 </v>
      </c>
      <c r="J10" s="23">
        <f>'Source - Cert. Funds'!H9</f>
        <v>37640</v>
      </c>
      <c r="K10" s="219">
        <v>7</v>
      </c>
      <c r="L10" s="33" t="str">
        <f t="shared" si="1"/>
        <v/>
      </c>
      <c r="M10" s="33" t="str">
        <f t="shared" si="2"/>
        <v/>
      </c>
      <c r="N10" s="33" t="str">
        <f t="shared" si="3"/>
        <v/>
      </c>
      <c r="O10" s="34" t="str">
        <f t="shared" si="4"/>
        <v/>
      </c>
    </row>
    <row r="11" spans="1:15" x14ac:dyDescent="0.35">
      <c r="A11" s="221" t="e">
        <f t="shared" si="0"/>
        <v>#N/A</v>
      </c>
      <c r="B11" s="221" t="e">
        <f>IF(A11=1,SUM($A$4:A11),"")</f>
        <v>#N/A</v>
      </c>
      <c r="C11" s="22" t="str">
        <f>'Source - Cert. Funds'!A10</f>
        <v>01</v>
      </c>
      <c r="D11" s="22" t="str">
        <f>'Source - Cert. Funds'!B10</f>
        <v>2</v>
      </c>
      <c r="E11" s="22" t="str">
        <f>'Source - Cert. Funds'!C10</f>
        <v>0003</v>
      </c>
      <c r="F11" s="22" t="str">
        <f>'Source - Cert. Funds'!D10</f>
        <v>0120003</v>
      </c>
      <c r="G11" s="22" t="str">
        <f>'Source - Cert. Funds'!E10</f>
        <v>HARTFORD TOWNSHIP</v>
      </c>
      <c r="H11" s="22" t="str">
        <f>'Source - Cert. Funds'!F10</f>
        <v>1111</v>
      </c>
      <c r="I11" s="22" t="str">
        <f>'Source - Cert. Funds'!G10</f>
        <v>TOWNSHIP FIRE AND E.M.S.</v>
      </c>
      <c r="J11" s="23">
        <f>'Source - Cert. Funds'!H10</f>
        <v>21700</v>
      </c>
      <c r="K11" s="219">
        <v>8</v>
      </c>
      <c r="L11" s="33" t="str">
        <f t="shared" si="1"/>
        <v/>
      </c>
      <c r="M11" s="33" t="str">
        <f t="shared" si="2"/>
        <v/>
      </c>
      <c r="N11" s="33" t="str">
        <f t="shared" si="3"/>
        <v/>
      </c>
      <c r="O11" s="34" t="str">
        <f t="shared" si="4"/>
        <v/>
      </c>
    </row>
    <row r="12" spans="1:15" x14ac:dyDescent="0.35">
      <c r="A12" s="221" t="e">
        <f t="shared" si="0"/>
        <v>#N/A</v>
      </c>
      <c r="B12" s="221" t="e">
        <f>IF(A12=1,SUM($A$4:A12),"")</f>
        <v>#N/A</v>
      </c>
      <c r="C12" s="22" t="str">
        <f>'Source - Cert. Funds'!A11</f>
        <v>01</v>
      </c>
      <c r="D12" s="22" t="str">
        <f>'Source - Cert. Funds'!B11</f>
        <v>2</v>
      </c>
      <c r="E12" s="22" t="str">
        <f>'Source - Cert. Funds'!C11</f>
        <v>0003</v>
      </c>
      <c r="F12" s="22" t="str">
        <f>'Source - Cert. Funds'!D11</f>
        <v>0120003</v>
      </c>
      <c r="G12" s="22" t="str">
        <f>'Source - Cert. Funds'!E11</f>
        <v>HARTFORD TOWNSHIP</v>
      </c>
      <c r="H12" s="22" t="str">
        <f>'Source - Cert. Funds'!F11</f>
        <v>1312</v>
      </c>
      <c r="I12" s="22" t="str">
        <f>'Source - Cert. Funds'!G11</f>
        <v xml:space="preserve">RECREATION                              </v>
      </c>
      <c r="J12" s="23">
        <f>'Source - Cert. Funds'!H11</f>
        <v>8636</v>
      </c>
      <c r="K12" s="219">
        <v>9</v>
      </c>
      <c r="L12" s="33" t="str">
        <f t="shared" si="1"/>
        <v/>
      </c>
      <c r="M12" s="33" t="str">
        <f t="shared" si="2"/>
        <v/>
      </c>
      <c r="N12" s="33" t="str">
        <f t="shared" si="3"/>
        <v/>
      </c>
      <c r="O12" s="34" t="str">
        <f t="shared" si="4"/>
        <v/>
      </c>
    </row>
    <row r="13" spans="1:15" x14ac:dyDescent="0.35">
      <c r="A13" s="221" t="e">
        <f t="shared" si="0"/>
        <v>#N/A</v>
      </c>
      <c r="B13" s="221" t="e">
        <f>IF(A13=1,SUM($A$4:A13),"")</f>
        <v>#N/A</v>
      </c>
      <c r="C13" s="22" t="str">
        <f>'Source - Cert. Funds'!A12</f>
        <v>01</v>
      </c>
      <c r="D13" s="22" t="str">
        <f>'Source - Cert. Funds'!B12</f>
        <v>2</v>
      </c>
      <c r="E13" s="22" t="str">
        <f>'Source - Cert. Funds'!C12</f>
        <v>0004</v>
      </c>
      <c r="F13" s="22" t="str">
        <f>'Source - Cert. Funds'!D12</f>
        <v>0120004</v>
      </c>
      <c r="G13" s="22" t="str">
        <f>'Source - Cert. Funds'!E12</f>
        <v>JEFFERSON TOWNSHIP</v>
      </c>
      <c r="H13" s="22" t="str">
        <f>'Source - Cert. Funds'!F12</f>
        <v>0061</v>
      </c>
      <c r="I13" s="22" t="str">
        <f>'Source - Cert. Funds'!G12</f>
        <v>RAINY DAY</v>
      </c>
      <c r="J13" s="23">
        <f>'Source - Cert. Funds'!H12</f>
        <v>0</v>
      </c>
      <c r="K13" s="219">
        <v>10</v>
      </c>
      <c r="L13" s="33" t="str">
        <f t="shared" si="1"/>
        <v/>
      </c>
      <c r="M13" s="33" t="str">
        <f t="shared" si="2"/>
        <v/>
      </c>
      <c r="N13" s="33" t="str">
        <f t="shared" si="3"/>
        <v/>
      </c>
      <c r="O13" s="34" t="str">
        <f t="shared" si="4"/>
        <v/>
      </c>
    </row>
    <row r="14" spans="1:15" x14ac:dyDescent="0.35">
      <c r="A14" s="221" t="e">
        <f t="shared" si="0"/>
        <v>#N/A</v>
      </c>
      <c r="B14" s="221" t="e">
        <f>IF(A14=1,SUM($A$4:A14),"")</f>
        <v>#N/A</v>
      </c>
      <c r="C14" s="22" t="str">
        <f>'Source - Cert. Funds'!A13</f>
        <v>01</v>
      </c>
      <c r="D14" s="22" t="str">
        <f>'Source - Cert. Funds'!B13</f>
        <v>2</v>
      </c>
      <c r="E14" s="22" t="str">
        <f>'Source - Cert. Funds'!C13</f>
        <v>0004</v>
      </c>
      <c r="F14" s="22" t="str">
        <f>'Source - Cert. Funds'!D13</f>
        <v>0120004</v>
      </c>
      <c r="G14" s="22" t="str">
        <f>'Source - Cert. Funds'!E13</f>
        <v>JEFFERSON TOWNSHIP</v>
      </c>
      <c r="H14" s="22" t="str">
        <f>'Source - Cert. Funds'!F13</f>
        <v>0101</v>
      </c>
      <c r="I14" s="22" t="str">
        <f>'Source - Cert. Funds'!G13</f>
        <v xml:space="preserve">GENERAL                                 </v>
      </c>
      <c r="J14" s="23">
        <f>'Source - Cert. Funds'!H13</f>
        <v>16040</v>
      </c>
      <c r="K14" s="219">
        <v>11</v>
      </c>
      <c r="L14" s="33" t="str">
        <f t="shared" si="1"/>
        <v/>
      </c>
      <c r="M14" s="33" t="str">
        <f t="shared" si="2"/>
        <v/>
      </c>
      <c r="N14" s="33" t="str">
        <f t="shared" si="3"/>
        <v/>
      </c>
      <c r="O14" s="34" t="str">
        <f t="shared" si="4"/>
        <v/>
      </c>
    </row>
    <row r="15" spans="1:15" x14ac:dyDescent="0.35">
      <c r="A15" s="221" t="e">
        <f t="shared" si="0"/>
        <v>#N/A</v>
      </c>
      <c r="B15" s="221" t="e">
        <f>IF(A15=1,SUM($A$4:A15),"")</f>
        <v>#N/A</v>
      </c>
      <c r="C15" s="22" t="str">
        <f>'Source - Cert. Funds'!A14</f>
        <v>01</v>
      </c>
      <c r="D15" s="22" t="str">
        <f>'Source - Cert. Funds'!B14</f>
        <v>2</v>
      </c>
      <c r="E15" s="22" t="str">
        <f>'Source - Cert. Funds'!C14</f>
        <v>0004</v>
      </c>
      <c r="F15" s="22" t="str">
        <f>'Source - Cert. Funds'!D14</f>
        <v>0120004</v>
      </c>
      <c r="G15" s="22" t="str">
        <f>'Source - Cert. Funds'!E14</f>
        <v>JEFFERSON TOWNSHIP</v>
      </c>
      <c r="H15" s="22" t="str">
        <f>'Source - Cert. Funds'!F14</f>
        <v>1111</v>
      </c>
      <c r="I15" s="22" t="str">
        <f>'Source - Cert. Funds'!G14</f>
        <v>TOWNSHIP FIRE AND E.M.S.</v>
      </c>
      <c r="J15" s="23">
        <f>'Source - Cert. Funds'!H14</f>
        <v>20400</v>
      </c>
      <c r="K15" s="219">
        <v>12</v>
      </c>
      <c r="L15" s="33" t="str">
        <f t="shared" si="1"/>
        <v/>
      </c>
      <c r="M15" s="33" t="str">
        <f t="shared" si="2"/>
        <v/>
      </c>
      <c r="N15" s="33" t="str">
        <f t="shared" si="3"/>
        <v/>
      </c>
      <c r="O15" s="34" t="str">
        <f t="shared" si="4"/>
        <v/>
      </c>
    </row>
    <row r="16" spans="1:15" x14ac:dyDescent="0.35">
      <c r="A16" s="221" t="e">
        <f t="shared" si="0"/>
        <v>#N/A</v>
      </c>
      <c r="B16" s="221" t="e">
        <f>IF(A16=1,SUM($A$4:A16),"")</f>
        <v>#N/A</v>
      </c>
      <c r="C16" s="22" t="str">
        <f>'Source - Cert. Funds'!A15</f>
        <v>01</v>
      </c>
      <c r="D16" s="22" t="str">
        <f>'Source - Cert. Funds'!B15</f>
        <v>2</v>
      </c>
      <c r="E16" s="22" t="str">
        <f>'Source - Cert. Funds'!C15</f>
        <v>0004</v>
      </c>
      <c r="F16" s="22" t="str">
        <f>'Source - Cert. Funds'!D15</f>
        <v>0120004</v>
      </c>
      <c r="G16" s="22" t="str">
        <f>'Source - Cert. Funds'!E15</f>
        <v>JEFFERSON TOWNSHIP</v>
      </c>
      <c r="H16" s="22" t="str">
        <f>'Source - Cert. Funds'!F15</f>
        <v>2120</v>
      </c>
      <c r="I16" s="22" t="str">
        <f>'Source - Cert. Funds'!G15</f>
        <v xml:space="preserve">CEMETERY                                </v>
      </c>
      <c r="J16" s="23">
        <f>'Source - Cert. Funds'!H15</f>
        <v>4969</v>
      </c>
      <c r="K16" s="219">
        <v>13</v>
      </c>
      <c r="L16" s="33" t="str">
        <f t="shared" si="1"/>
        <v/>
      </c>
      <c r="M16" s="33" t="str">
        <f t="shared" si="2"/>
        <v/>
      </c>
      <c r="N16" s="33" t="str">
        <f t="shared" si="3"/>
        <v/>
      </c>
      <c r="O16" s="34" t="str">
        <f t="shared" si="4"/>
        <v/>
      </c>
    </row>
    <row r="17" spans="1:15" x14ac:dyDescent="0.35">
      <c r="A17" s="221" t="e">
        <f t="shared" si="0"/>
        <v>#N/A</v>
      </c>
      <c r="B17" s="221" t="e">
        <f>IF(A17=1,SUM($A$4:A17),"")</f>
        <v>#N/A</v>
      </c>
      <c r="C17" s="22" t="str">
        <f>'Source - Cert. Funds'!A16</f>
        <v>01</v>
      </c>
      <c r="D17" s="22" t="str">
        <f>'Source - Cert. Funds'!B16</f>
        <v>2</v>
      </c>
      <c r="E17" s="22" t="str">
        <f>'Source - Cert. Funds'!C16</f>
        <v>0005</v>
      </c>
      <c r="F17" s="22" t="str">
        <f>'Source - Cert. Funds'!D16</f>
        <v>0120005</v>
      </c>
      <c r="G17" s="22" t="str">
        <f>'Source - Cert. Funds'!E16</f>
        <v>KIRKLAND TOWNSHIP</v>
      </c>
      <c r="H17" s="22" t="str">
        <f>'Source - Cert. Funds'!F16</f>
        <v>0101</v>
      </c>
      <c r="I17" s="22" t="str">
        <f>'Source - Cert. Funds'!G16</f>
        <v xml:space="preserve">GENERAL                                 </v>
      </c>
      <c r="J17" s="23">
        <f>'Source - Cert. Funds'!H16</f>
        <v>32900</v>
      </c>
      <c r="K17" s="219">
        <v>14</v>
      </c>
      <c r="L17" s="33" t="str">
        <f t="shared" si="1"/>
        <v/>
      </c>
      <c r="M17" s="33" t="str">
        <f t="shared" si="2"/>
        <v/>
      </c>
      <c r="N17" s="33" t="str">
        <f t="shared" si="3"/>
        <v/>
      </c>
      <c r="O17" s="34" t="str">
        <f t="shared" si="4"/>
        <v/>
      </c>
    </row>
    <row r="18" spans="1:15" x14ac:dyDescent="0.35">
      <c r="A18" s="221" t="e">
        <f t="shared" si="0"/>
        <v>#N/A</v>
      </c>
      <c r="B18" s="221" t="e">
        <f>IF(A18=1,SUM($A$4:A18),"")</f>
        <v>#N/A</v>
      </c>
      <c r="C18" s="22" t="str">
        <f>'Source - Cert. Funds'!A17</f>
        <v>01</v>
      </c>
      <c r="D18" s="22" t="str">
        <f>'Source - Cert. Funds'!B17</f>
        <v>2</v>
      </c>
      <c r="E18" s="22" t="str">
        <f>'Source - Cert. Funds'!C17</f>
        <v>0005</v>
      </c>
      <c r="F18" s="22" t="str">
        <f>'Source - Cert. Funds'!D17</f>
        <v>0120005</v>
      </c>
      <c r="G18" s="22" t="str">
        <f>'Source - Cert. Funds'!E17</f>
        <v>KIRKLAND TOWNSHIP</v>
      </c>
      <c r="H18" s="22" t="str">
        <f>'Source - Cert. Funds'!F17</f>
        <v>1111</v>
      </c>
      <c r="I18" s="22" t="str">
        <f>'Source - Cert. Funds'!G17</f>
        <v>TOWNSHIP FIRE AND E.M.S.</v>
      </c>
      <c r="J18" s="23">
        <f>'Source - Cert. Funds'!H17</f>
        <v>22885</v>
      </c>
      <c r="K18" s="219">
        <v>15</v>
      </c>
      <c r="L18" s="33" t="str">
        <f t="shared" si="1"/>
        <v/>
      </c>
      <c r="M18" s="33" t="str">
        <f t="shared" si="2"/>
        <v/>
      </c>
      <c r="N18" s="33" t="str">
        <f t="shared" si="3"/>
        <v/>
      </c>
      <c r="O18" s="34" t="str">
        <f t="shared" si="4"/>
        <v/>
      </c>
    </row>
    <row r="19" spans="1:15" x14ac:dyDescent="0.35">
      <c r="A19" s="221" t="e">
        <f t="shared" si="0"/>
        <v>#N/A</v>
      </c>
      <c r="B19" s="221" t="e">
        <f>IF(A19=1,SUM($A$4:A19),"")</f>
        <v>#N/A</v>
      </c>
      <c r="C19" s="22" t="str">
        <f>'Source - Cert. Funds'!A18</f>
        <v>01</v>
      </c>
      <c r="D19" s="22" t="str">
        <f>'Source - Cert. Funds'!B18</f>
        <v>2</v>
      </c>
      <c r="E19" s="22" t="str">
        <f>'Source - Cert. Funds'!C18</f>
        <v>0005</v>
      </c>
      <c r="F19" s="22" t="str">
        <f>'Source - Cert. Funds'!D18</f>
        <v>0120005</v>
      </c>
      <c r="G19" s="22" t="str">
        <f>'Source - Cert. Funds'!E18</f>
        <v>KIRKLAND TOWNSHIP</v>
      </c>
      <c r="H19" s="22" t="str">
        <f>'Source - Cert. Funds'!F18</f>
        <v>1190</v>
      </c>
      <c r="I19" s="22" t="str">
        <f>'Source - Cert. Funds'!G18</f>
        <v xml:space="preserve">CUMULATIVE FIRE (Township)                        </v>
      </c>
      <c r="J19" s="23">
        <f>'Source - Cert. Funds'!H18</f>
        <v>24545</v>
      </c>
      <c r="K19" s="4"/>
      <c r="L19" s="32"/>
      <c r="M19" s="32"/>
      <c r="N19" s="32"/>
      <c r="O19" s="32"/>
    </row>
    <row r="20" spans="1:15" x14ac:dyDescent="0.35">
      <c r="A20" s="221" t="e">
        <f t="shared" si="0"/>
        <v>#N/A</v>
      </c>
      <c r="B20" s="221" t="e">
        <f>IF(A20=1,SUM($A$4:A20),"")</f>
        <v>#N/A</v>
      </c>
      <c r="C20" s="22" t="str">
        <f>'Source - Cert. Funds'!A19</f>
        <v>01</v>
      </c>
      <c r="D20" s="22" t="str">
        <f>'Source - Cert. Funds'!B19</f>
        <v>2</v>
      </c>
      <c r="E20" s="22" t="str">
        <f>'Source - Cert. Funds'!C19</f>
        <v>0006</v>
      </c>
      <c r="F20" s="22" t="str">
        <f>'Source - Cert. Funds'!D19</f>
        <v>0120006</v>
      </c>
      <c r="G20" s="22" t="str">
        <f>'Source - Cert. Funds'!E19</f>
        <v>MONROE TOWNSHIP</v>
      </c>
      <c r="H20" s="22" t="str">
        <f>'Source - Cert. Funds'!F19</f>
        <v>0061</v>
      </c>
      <c r="I20" s="22" t="str">
        <f>'Source - Cert. Funds'!G19</f>
        <v>RAINY DAY</v>
      </c>
      <c r="J20" s="23">
        <f>'Source - Cert. Funds'!H19</f>
        <v>40100</v>
      </c>
      <c r="K20" s="4"/>
      <c r="L20" s="32"/>
      <c r="M20" s="32"/>
      <c r="N20" s="32"/>
      <c r="O20" s="32"/>
    </row>
    <row r="21" spans="1:15" x14ac:dyDescent="0.35">
      <c r="A21" s="221" t="e">
        <f t="shared" si="0"/>
        <v>#N/A</v>
      </c>
      <c r="B21" s="221" t="e">
        <f>IF(A21=1,SUM($A$4:A21),"")</f>
        <v>#N/A</v>
      </c>
      <c r="C21" s="22" t="str">
        <f>'Source - Cert. Funds'!A20</f>
        <v>01</v>
      </c>
      <c r="D21" s="22" t="str">
        <f>'Source - Cert. Funds'!B20</f>
        <v>2</v>
      </c>
      <c r="E21" s="22" t="str">
        <f>'Source - Cert. Funds'!C20</f>
        <v>0006</v>
      </c>
      <c r="F21" s="22" t="str">
        <f>'Source - Cert. Funds'!D20</f>
        <v>0120006</v>
      </c>
      <c r="G21" s="22" t="str">
        <f>'Source - Cert. Funds'!E20</f>
        <v>MONROE TOWNSHIP</v>
      </c>
      <c r="H21" s="22" t="str">
        <f>'Source - Cert. Funds'!F20</f>
        <v>0101</v>
      </c>
      <c r="I21" s="22" t="str">
        <f>'Source - Cert. Funds'!G20</f>
        <v xml:space="preserve">GENERAL                                 </v>
      </c>
      <c r="J21" s="23">
        <f>'Source - Cert. Funds'!H20</f>
        <v>30000</v>
      </c>
      <c r="K21" s="4"/>
      <c r="L21" s="3"/>
      <c r="M21" s="3"/>
      <c r="N21" s="3"/>
      <c r="O21" s="3"/>
    </row>
    <row r="22" spans="1:15" x14ac:dyDescent="0.35">
      <c r="A22" s="221" t="e">
        <f t="shared" si="0"/>
        <v>#N/A</v>
      </c>
      <c r="B22" s="221" t="e">
        <f>IF(A22=1,SUM($A$4:A22),"")</f>
        <v>#N/A</v>
      </c>
      <c r="C22" s="22" t="str">
        <f>'Source - Cert. Funds'!A21</f>
        <v>01</v>
      </c>
      <c r="D22" s="22" t="str">
        <f>'Source - Cert. Funds'!B21</f>
        <v>2</v>
      </c>
      <c r="E22" s="22" t="str">
        <f>'Source - Cert. Funds'!C21</f>
        <v>0006</v>
      </c>
      <c r="F22" s="22" t="str">
        <f>'Source - Cert. Funds'!D21</f>
        <v>0120006</v>
      </c>
      <c r="G22" s="22" t="str">
        <f>'Source - Cert. Funds'!E21</f>
        <v>MONROE TOWNSHIP</v>
      </c>
      <c r="H22" s="22" t="str">
        <f>'Source - Cert. Funds'!F21</f>
        <v>1111</v>
      </c>
      <c r="I22" s="22" t="str">
        <f>'Source - Cert. Funds'!G21</f>
        <v>TOWNSHIP FIRE AND E.M.S.</v>
      </c>
      <c r="J22" s="23">
        <f>'Source - Cert. Funds'!H21</f>
        <v>41550</v>
      </c>
      <c r="K22" s="4"/>
      <c r="L22" s="3"/>
      <c r="M22" s="3"/>
      <c r="N22" s="3"/>
      <c r="O22" s="3"/>
    </row>
    <row r="23" spans="1:15" x14ac:dyDescent="0.35">
      <c r="A23" s="221" t="e">
        <f t="shared" si="0"/>
        <v>#N/A</v>
      </c>
      <c r="B23" s="221" t="e">
        <f>IF(A23=1,SUM($A$4:A23),"")</f>
        <v>#N/A</v>
      </c>
      <c r="C23" s="22" t="str">
        <f>'Source - Cert. Funds'!A22</f>
        <v>01</v>
      </c>
      <c r="D23" s="22" t="str">
        <f>'Source - Cert. Funds'!B22</f>
        <v>2</v>
      </c>
      <c r="E23" s="22" t="str">
        <f>'Source - Cert. Funds'!C22</f>
        <v>0006</v>
      </c>
      <c r="F23" s="22" t="str">
        <f>'Source - Cert. Funds'!D22</f>
        <v>0120006</v>
      </c>
      <c r="G23" s="22" t="str">
        <f>'Source - Cert. Funds'!E22</f>
        <v>MONROE TOWNSHIP</v>
      </c>
      <c r="H23" s="22" t="str">
        <f>'Source - Cert. Funds'!F22</f>
        <v>1190</v>
      </c>
      <c r="I23" s="22" t="str">
        <f>'Source - Cert. Funds'!G22</f>
        <v xml:space="preserve">CUMULATIVE FIRE (Township)                        </v>
      </c>
      <c r="J23" s="23">
        <f>'Source - Cert. Funds'!H22</f>
        <v>50000</v>
      </c>
      <c r="K23" s="4"/>
      <c r="L23" s="3"/>
      <c r="M23" s="3"/>
      <c r="N23" s="3"/>
      <c r="O23" s="3"/>
    </row>
    <row r="24" spans="1:15" x14ac:dyDescent="0.35">
      <c r="A24" s="221" t="e">
        <f t="shared" si="0"/>
        <v>#N/A</v>
      </c>
      <c r="B24" s="221" t="e">
        <f>IF(A24=1,SUM($A$4:A24),"")</f>
        <v>#N/A</v>
      </c>
      <c r="C24" s="22" t="str">
        <f>'Source - Cert. Funds'!A23</f>
        <v>01</v>
      </c>
      <c r="D24" s="22" t="str">
        <f>'Source - Cert. Funds'!B23</f>
        <v>2</v>
      </c>
      <c r="E24" s="22" t="str">
        <f>'Source - Cert. Funds'!C23</f>
        <v>0006</v>
      </c>
      <c r="F24" s="22" t="str">
        <f>'Source - Cert. Funds'!D23</f>
        <v>0120006</v>
      </c>
      <c r="G24" s="22" t="str">
        <f>'Source - Cert. Funds'!E23</f>
        <v>MONROE TOWNSHIP</v>
      </c>
      <c r="H24" s="22" t="str">
        <f>'Source - Cert. Funds'!F23</f>
        <v>2010</v>
      </c>
      <c r="I24" s="22" t="str">
        <f>'Source - Cert. Funds'!G23</f>
        <v xml:space="preserve">LIBRARY (NON-LIBRARY UNIT)              </v>
      </c>
      <c r="J24" s="23">
        <f>'Source - Cert. Funds'!H23</f>
        <v>11000</v>
      </c>
      <c r="K24" s="4"/>
      <c r="L24" s="3"/>
      <c r="M24" s="3"/>
      <c r="N24" s="3"/>
      <c r="O24" s="3"/>
    </row>
    <row r="25" spans="1:15" x14ac:dyDescent="0.35">
      <c r="A25" s="221" t="e">
        <f t="shared" si="0"/>
        <v>#N/A</v>
      </c>
      <c r="B25" s="221" t="e">
        <f>IF(A25=1,SUM($A$4:A25),"")</f>
        <v>#N/A</v>
      </c>
      <c r="C25" s="22" t="str">
        <f>'Source - Cert. Funds'!A24</f>
        <v>01</v>
      </c>
      <c r="D25" s="22" t="str">
        <f>'Source - Cert. Funds'!B24</f>
        <v>2</v>
      </c>
      <c r="E25" s="22" t="str">
        <f>'Source - Cert. Funds'!C24</f>
        <v>0007</v>
      </c>
      <c r="F25" s="22" t="str">
        <f>'Source - Cert. Funds'!D24</f>
        <v>0120007</v>
      </c>
      <c r="G25" s="22" t="str">
        <f>'Source - Cert. Funds'!E24</f>
        <v>PREBLE TOWNSHIP</v>
      </c>
      <c r="H25" s="22" t="str">
        <f>'Source - Cert. Funds'!F24</f>
        <v>0061</v>
      </c>
      <c r="I25" s="22" t="str">
        <f>'Source - Cert. Funds'!G24</f>
        <v>RAINY DAY</v>
      </c>
      <c r="J25" s="23">
        <f>'Source - Cert. Funds'!H24</f>
        <v>15000</v>
      </c>
      <c r="K25" s="4"/>
      <c r="L25" s="3"/>
      <c r="M25" s="3"/>
      <c r="N25" s="3"/>
      <c r="O25" s="3"/>
    </row>
    <row r="26" spans="1:15" x14ac:dyDescent="0.35">
      <c r="A26" s="221" t="e">
        <f t="shared" si="0"/>
        <v>#N/A</v>
      </c>
      <c r="B26" s="221" t="e">
        <f>IF(A26=1,SUM($A$4:A26),"")</f>
        <v>#N/A</v>
      </c>
      <c r="C26" s="22" t="str">
        <f>'Source - Cert. Funds'!A25</f>
        <v>01</v>
      </c>
      <c r="D26" s="22" t="str">
        <f>'Source - Cert. Funds'!B25</f>
        <v>2</v>
      </c>
      <c r="E26" s="22" t="str">
        <f>'Source - Cert. Funds'!C25</f>
        <v>0007</v>
      </c>
      <c r="F26" s="22" t="str">
        <f>'Source - Cert. Funds'!D25</f>
        <v>0120007</v>
      </c>
      <c r="G26" s="22" t="str">
        <f>'Source - Cert. Funds'!E25</f>
        <v>PREBLE TOWNSHIP</v>
      </c>
      <c r="H26" s="22" t="str">
        <f>'Source - Cert. Funds'!F25</f>
        <v>0101</v>
      </c>
      <c r="I26" s="22" t="str">
        <f>'Source - Cert. Funds'!G25</f>
        <v xml:space="preserve">GENERAL                                 </v>
      </c>
      <c r="J26" s="23">
        <f>'Source - Cert. Funds'!H25</f>
        <v>24175</v>
      </c>
      <c r="K26" s="4"/>
      <c r="L26" s="3"/>
      <c r="M26" s="3"/>
      <c r="N26" s="3"/>
      <c r="O26" s="3"/>
    </row>
    <row r="27" spans="1:15" x14ac:dyDescent="0.35">
      <c r="A27" s="221" t="e">
        <f t="shared" si="0"/>
        <v>#N/A</v>
      </c>
      <c r="B27" s="221" t="e">
        <f>IF(A27=1,SUM($A$4:A27),"")</f>
        <v>#N/A</v>
      </c>
      <c r="C27" s="22" t="str">
        <f>'Source - Cert. Funds'!A26</f>
        <v>01</v>
      </c>
      <c r="D27" s="22" t="str">
        <f>'Source - Cert. Funds'!B26</f>
        <v>2</v>
      </c>
      <c r="E27" s="22" t="str">
        <f>'Source - Cert. Funds'!C26</f>
        <v>0007</v>
      </c>
      <c r="F27" s="22" t="str">
        <f>'Source - Cert. Funds'!D26</f>
        <v>0120007</v>
      </c>
      <c r="G27" s="22" t="str">
        <f>'Source - Cert. Funds'!E26</f>
        <v>PREBLE TOWNSHIP</v>
      </c>
      <c r="H27" s="22" t="str">
        <f>'Source - Cert. Funds'!F26</f>
        <v>1111</v>
      </c>
      <c r="I27" s="22" t="str">
        <f>'Source - Cert. Funds'!G26</f>
        <v>TOWNSHIP FIRE AND E.M.S.</v>
      </c>
      <c r="J27" s="23">
        <f>'Source - Cert. Funds'!H26</f>
        <v>45500</v>
      </c>
      <c r="K27" s="4"/>
      <c r="L27" s="3"/>
      <c r="M27" s="3"/>
      <c r="N27" s="3"/>
      <c r="O27" s="3"/>
    </row>
    <row r="28" spans="1:15" x14ac:dyDescent="0.35">
      <c r="A28" s="221" t="e">
        <f t="shared" si="0"/>
        <v>#N/A</v>
      </c>
      <c r="B28" s="221" t="e">
        <f>IF(A28=1,SUM($A$4:A28),"")</f>
        <v>#N/A</v>
      </c>
      <c r="C28" s="22" t="str">
        <f>'Source - Cert. Funds'!A27</f>
        <v>01</v>
      </c>
      <c r="D28" s="22" t="str">
        <f>'Source - Cert. Funds'!B27</f>
        <v>2</v>
      </c>
      <c r="E28" s="22" t="str">
        <f>'Source - Cert. Funds'!C27</f>
        <v>0008</v>
      </c>
      <c r="F28" s="22" t="str">
        <f>'Source - Cert. Funds'!D27</f>
        <v>0120008</v>
      </c>
      <c r="G28" s="22" t="str">
        <f>'Source - Cert. Funds'!E27</f>
        <v>ROOT TOWNSHIP</v>
      </c>
      <c r="H28" s="22" t="str">
        <f>'Source - Cert. Funds'!F27</f>
        <v>0061</v>
      </c>
      <c r="I28" s="22" t="str">
        <f>'Source - Cert. Funds'!G27</f>
        <v>RAINY DAY</v>
      </c>
      <c r="J28" s="23">
        <f>'Source - Cert. Funds'!H27</f>
        <v>12000</v>
      </c>
      <c r="K28" s="4"/>
      <c r="L28" s="3"/>
      <c r="M28" s="3"/>
      <c r="N28" s="3"/>
      <c r="O28" s="3"/>
    </row>
    <row r="29" spans="1:15" x14ac:dyDescent="0.35">
      <c r="A29" s="221" t="e">
        <f t="shared" si="0"/>
        <v>#N/A</v>
      </c>
      <c r="B29" s="221" t="e">
        <f>IF(A29=1,SUM($A$4:A29),"")</f>
        <v>#N/A</v>
      </c>
      <c r="C29" s="22" t="str">
        <f>'Source - Cert. Funds'!A28</f>
        <v>01</v>
      </c>
      <c r="D29" s="22" t="str">
        <f>'Source - Cert. Funds'!B28</f>
        <v>2</v>
      </c>
      <c r="E29" s="22" t="str">
        <f>'Source - Cert. Funds'!C28</f>
        <v>0008</v>
      </c>
      <c r="F29" s="22" t="str">
        <f>'Source - Cert. Funds'!D28</f>
        <v>0120008</v>
      </c>
      <c r="G29" s="22" t="str">
        <f>'Source - Cert. Funds'!E28</f>
        <v>ROOT TOWNSHIP</v>
      </c>
      <c r="H29" s="22" t="str">
        <f>'Source - Cert. Funds'!F28</f>
        <v>0101</v>
      </c>
      <c r="I29" s="22" t="str">
        <f>'Source - Cert. Funds'!G28</f>
        <v xml:space="preserve">GENERAL                                 </v>
      </c>
      <c r="J29" s="23">
        <f>'Source - Cert. Funds'!H28</f>
        <v>74485</v>
      </c>
      <c r="K29" s="4"/>
      <c r="L29" s="3"/>
      <c r="M29" s="3"/>
      <c r="N29" s="3"/>
      <c r="O29" s="3"/>
    </row>
    <row r="30" spans="1:15" x14ac:dyDescent="0.35">
      <c r="A30" s="221" t="e">
        <f t="shared" si="0"/>
        <v>#N/A</v>
      </c>
      <c r="B30" s="221" t="e">
        <f>IF(A30=1,SUM($A$4:A30),"")</f>
        <v>#N/A</v>
      </c>
      <c r="C30" s="22" t="str">
        <f>'Source - Cert. Funds'!A29</f>
        <v>01</v>
      </c>
      <c r="D30" s="22" t="str">
        <f>'Source - Cert. Funds'!B29</f>
        <v>2</v>
      </c>
      <c r="E30" s="22" t="str">
        <f>'Source - Cert. Funds'!C29</f>
        <v>0008</v>
      </c>
      <c r="F30" s="22" t="str">
        <f>'Source - Cert. Funds'!D29</f>
        <v>0120008</v>
      </c>
      <c r="G30" s="22" t="str">
        <f>'Source - Cert. Funds'!E29</f>
        <v>ROOT TOWNSHIP</v>
      </c>
      <c r="H30" s="22" t="str">
        <f>'Source - Cert. Funds'!F29</f>
        <v>1111</v>
      </c>
      <c r="I30" s="22" t="str">
        <f>'Source - Cert. Funds'!G29</f>
        <v>TOWNSHIP FIRE AND E.M.S.</v>
      </c>
      <c r="J30" s="23">
        <f>'Source - Cert. Funds'!H29</f>
        <v>26000</v>
      </c>
      <c r="K30" s="4"/>
      <c r="L30" s="3"/>
      <c r="M30" s="3"/>
      <c r="N30" s="3"/>
      <c r="O30" s="3"/>
    </row>
    <row r="31" spans="1:15" x14ac:dyDescent="0.35">
      <c r="A31" s="221" t="e">
        <f t="shared" si="0"/>
        <v>#N/A</v>
      </c>
      <c r="B31" s="221" t="e">
        <f>IF(A31=1,SUM($A$4:A31),"")</f>
        <v>#N/A</v>
      </c>
      <c r="C31" s="22" t="str">
        <f>'Source - Cert. Funds'!A30</f>
        <v>01</v>
      </c>
      <c r="D31" s="22" t="str">
        <f>'Source - Cert. Funds'!B30</f>
        <v>2</v>
      </c>
      <c r="E31" s="22" t="str">
        <f>'Source - Cert. Funds'!C30</f>
        <v>0008</v>
      </c>
      <c r="F31" s="22" t="str">
        <f>'Source - Cert. Funds'!D30</f>
        <v>0120008</v>
      </c>
      <c r="G31" s="22" t="str">
        <f>'Source - Cert. Funds'!E30</f>
        <v>ROOT TOWNSHIP</v>
      </c>
      <c r="H31" s="22" t="str">
        <f>'Source - Cert. Funds'!F30</f>
        <v>2010</v>
      </c>
      <c r="I31" s="22" t="str">
        <f>'Source - Cert. Funds'!G30</f>
        <v xml:space="preserve">LIBRARY (NON-LIBRARY UNIT)              </v>
      </c>
      <c r="J31" s="23">
        <f>'Source - Cert. Funds'!H30</f>
        <v>16000</v>
      </c>
      <c r="K31" s="4"/>
      <c r="L31" s="3"/>
      <c r="M31" s="3"/>
      <c r="N31" s="3"/>
      <c r="O31" s="3"/>
    </row>
    <row r="32" spans="1:15" x14ac:dyDescent="0.35">
      <c r="A32" s="221" t="e">
        <f t="shared" si="0"/>
        <v>#N/A</v>
      </c>
      <c r="B32" s="221" t="e">
        <f>IF(A32=1,SUM($A$4:A32),"")</f>
        <v>#N/A</v>
      </c>
      <c r="C32" s="22" t="str">
        <f>'Source - Cert. Funds'!A31</f>
        <v>01</v>
      </c>
      <c r="D32" s="22" t="str">
        <f>'Source - Cert. Funds'!B31</f>
        <v>2</v>
      </c>
      <c r="E32" s="22" t="str">
        <f>'Source - Cert. Funds'!C31</f>
        <v>0009</v>
      </c>
      <c r="F32" s="22" t="str">
        <f>'Source - Cert. Funds'!D31</f>
        <v>0120009</v>
      </c>
      <c r="G32" s="22" t="str">
        <f>'Source - Cert. Funds'!E31</f>
        <v>ST. MARYS TOWNSHIP</v>
      </c>
      <c r="H32" s="22" t="str">
        <f>'Source - Cert. Funds'!F31</f>
        <v>0101</v>
      </c>
      <c r="I32" s="22" t="str">
        <f>'Source - Cert. Funds'!G31</f>
        <v xml:space="preserve">GENERAL                                 </v>
      </c>
      <c r="J32" s="23">
        <f>'Source - Cert. Funds'!H31</f>
        <v>44534</v>
      </c>
      <c r="K32" s="4"/>
      <c r="L32" s="3"/>
      <c r="M32" s="3"/>
      <c r="N32" s="3"/>
      <c r="O32" s="3"/>
    </row>
    <row r="33" spans="1:15" x14ac:dyDescent="0.35">
      <c r="A33" s="221" t="e">
        <f t="shared" si="0"/>
        <v>#N/A</v>
      </c>
      <c r="B33" s="221" t="e">
        <f>IF(A33=1,SUM($A$4:A33),"")</f>
        <v>#N/A</v>
      </c>
      <c r="C33" s="22" t="str">
        <f>'Source - Cert. Funds'!A32</f>
        <v>01</v>
      </c>
      <c r="D33" s="22" t="str">
        <f>'Source - Cert. Funds'!B32</f>
        <v>2</v>
      </c>
      <c r="E33" s="22" t="str">
        <f>'Source - Cert. Funds'!C32</f>
        <v>0009</v>
      </c>
      <c r="F33" s="22" t="str">
        <f>'Source - Cert. Funds'!D32</f>
        <v>0120009</v>
      </c>
      <c r="G33" s="22" t="str">
        <f>'Source - Cert. Funds'!E32</f>
        <v>ST. MARYS TOWNSHIP</v>
      </c>
      <c r="H33" s="22" t="str">
        <f>'Source - Cert. Funds'!F32</f>
        <v>1111</v>
      </c>
      <c r="I33" s="22" t="str">
        <f>'Source - Cert. Funds'!G32</f>
        <v>TOWNSHIP FIRE AND E.M.S.</v>
      </c>
      <c r="J33" s="23">
        <f>'Source - Cert. Funds'!H32</f>
        <v>23712</v>
      </c>
      <c r="K33" s="4"/>
      <c r="L33" s="3"/>
      <c r="M33" s="3"/>
      <c r="N33" s="3"/>
      <c r="O33" s="3"/>
    </row>
    <row r="34" spans="1:15" x14ac:dyDescent="0.35">
      <c r="A34" s="221" t="e">
        <f t="shared" si="0"/>
        <v>#N/A</v>
      </c>
      <c r="B34" s="221" t="e">
        <f>IF(A34=1,SUM($A$4:A34),"")</f>
        <v>#N/A</v>
      </c>
      <c r="C34" s="22" t="str">
        <f>'Source - Cert. Funds'!A33</f>
        <v>01</v>
      </c>
      <c r="D34" s="22" t="str">
        <f>'Source - Cert. Funds'!B33</f>
        <v>2</v>
      </c>
      <c r="E34" s="22" t="str">
        <f>'Source - Cert. Funds'!C33</f>
        <v>0009</v>
      </c>
      <c r="F34" s="22" t="str">
        <f>'Source - Cert. Funds'!D33</f>
        <v>0120009</v>
      </c>
      <c r="G34" s="22" t="str">
        <f>'Source - Cert. Funds'!E33</f>
        <v>ST. MARYS TOWNSHIP</v>
      </c>
      <c r="H34" s="22" t="str">
        <f>'Source - Cert. Funds'!F33</f>
        <v>1312</v>
      </c>
      <c r="I34" s="22" t="str">
        <f>'Source - Cert. Funds'!G33</f>
        <v xml:space="preserve">RECREATION                              </v>
      </c>
      <c r="J34" s="23">
        <f>'Source - Cert. Funds'!H33</f>
        <v>25200</v>
      </c>
      <c r="K34" s="4"/>
      <c r="L34" s="3"/>
      <c r="M34" s="3"/>
      <c r="N34" s="3"/>
      <c r="O34" s="3"/>
    </row>
    <row r="35" spans="1:15" x14ac:dyDescent="0.35">
      <c r="A35" s="221" t="e">
        <f t="shared" si="0"/>
        <v>#N/A</v>
      </c>
      <c r="B35" s="221" t="e">
        <f>IF(A35=1,SUM($A$4:A35),"")</f>
        <v>#N/A</v>
      </c>
      <c r="C35" s="22" t="str">
        <f>'Source - Cert. Funds'!A34</f>
        <v>01</v>
      </c>
      <c r="D35" s="22" t="str">
        <f>'Source - Cert. Funds'!B34</f>
        <v>2</v>
      </c>
      <c r="E35" s="22" t="str">
        <f>'Source - Cert. Funds'!C34</f>
        <v>0010</v>
      </c>
      <c r="F35" s="22" t="str">
        <f>'Source - Cert. Funds'!D34</f>
        <v>0120010</v>
      </c>
      <c r="G35" s="22" t="str">
        <f>'Source - Cert. Funds'!E34</f>
        <v>UNION TOWNSHIP</v>
      </c>
      <c r="H35" s="22" t="str">
        <f>'Source - Cert. Funds'!F34</f>
        <v>0101</v>
      </c>
      <c r="I35" s="22" t="str">
        <f>'Source - Cert. Funds'!G34</f>
        <v xml:space="preserve">GENERAL                                 </v>
      </c>
      <c r="J35" s="23">
        <f>'Source - Cert. Funds'!H34</f>
        <v>62775</v>
      </c>
      <c r="K35" s="4"/>
      <c r="L35" s="3"/>
      <c r="M35" s="3"/>
      <c r="N35" s="3"/>
      <c r="O35" s="3"/>
    </row>
    <row r="36" spans="1:15" x14ac:dyDescent="0.35">
      <c r="A36" s="221" t="e">
        <f t="shared" si="0"/>
        <v>#N/A</v>
      </c>
      <c r="B36" s="221" t="e">
        <f>IF(A36=1,SUM($A$4:A36),"")</f>
        <v>#N/A</v>
      </c>
      <c r="C36" s="22" t="str">
        <f>'Source - Cert. Funds'!A35</f>
        <v>01</v>
      </c>
      <c r="D36" s="22" t="str">
        <f>'Source - Cert. Funds'!B35</f>
        <v>2</v>
      </c>
      <c r="E36" s="22" t="str">
        <f>'Source - Cert. Funds'!C35</f>
        <v>0010</v>
      </c>
      <c r="F36" s="22" t="str">
        <f>'Source - Cert. Funds'!D35</f>
        <v>0120010</v>
      </c>
      <c r="G36" s="22" t="str">
        <f>'Source - Cert. Funds'!E35</f>
        <v>UNION TOWNSHIP</v>
      </c>
      <c r="H36" s="22" t="str">
        <f>'Source - Cert. Funds'!F35</f>
        <v>1111</v>
      </c>
      <c r="I36" s="22" t="str">
        <f>'Source - Cert. Funds'!G35</f>
        <v>TOWNSHIP FIRE AND E.M.S.</v>
      </c>
      <c r="J36" s="23">
        <f>'Source - Cert. Funds'!H35</f>
        <v>15000</v>
      </c>
      <c r="K36" s="4"/>
      <c r="L36" s="3"/>
      <c r="M36" s="3"/>
      <c r="N36" s="3"/>
      <c r="O36" s="3"/>
    </row>
    <row r="37" spans="1:15" x14ac:dyDescent="0.35">
      <c r="A37" s="221" t="e">
        <f t="shared" si="0"/>
        <v>#N/A</v>
      </c>
      <c r="B37" s="221" t="e">
        <f>IF(A37=1,SUM($A$4:A37),"")</f>
        <v>#N/A</v>
      </c>
      <c r="C37" s="22" t="str">
        <f>'Source - Cert. Funds'!A36</f>
        <v>01</v>
      </c>
      <c r="D37" s="22" t="str">
        <f>'Source - Cert. Funds'!B36</f>
        <v>2</v>
      </c>
      <c r="E37" s="22" t="str">
        <f>'Source - Cert. Funds'!C36</f>
        <v>0010</v>
      </c>
      <c r="F37" s="22" t="str">
        <f>'Source - Cert. Funds'!D36</f>
        <v>0120010</v>
      </c>
      <c r="G37" s="22" t="str">
        <f>'Source - Cert. Funds'!E36</f>
        <v>UNION TOWNSHIP</v>
      </c>
      <c r="H37" s="22" t="str">
        <f>'Source - Cert. Funds'!F36</f>
        <v>1190</v>
      </c>
      <c r="I37" s="22" t="str">
        <f>'Source - Cert. Funds'!G36</f>
        <v xml:space="preserve">CUMULATIVE FIRE (Township)                        </v>
      </c>
      <c r="J37" s="23">
        <f>'Source - Cert. Funds'!H36</f>
        <v>5000</v>
      </c>
      <c r="K37" s="4"/>
      <c r="L37" s="3"/>
      <c r="M37" s="3"/>
      <c r="N37" s="3"/>
      <c r="O37" s="3"/>
    </row>
    <row r="38" spans="1:15" x14ac:dyDescent="0.35">
      <c r="A38" s="221" t="e">
        <f t="shared" si="0"/>
        <v>#N/A</v>
      </c>
      <c r="B38" s="221" t="e">
        <f>IF(A38=1,SUM($A$4:A38),"")</f>
        <v>#N/A</v>
      </c>
      <c r="C38" s="22" t="str">
        <f>'Source - Cert. Funds'!A37</f>
        <v>01</v>
      </c>
      <c r="D38" s="22" t="str">
        <f>'Source - Cert. Funds'!B37</f>
        <v>2</v>
      </c>
      <c r="E38" s="22" t="str">
        <f>'Source - Cert. Funds'!C37</f>
        <v>0010</v>
      </c>
      <c r="F38" s="22" t="str">
        <f>'Source - Cert. Funds'!D37</f>
        <v>0120010</v>
      </c>
      <c r="G38" s="22" t="str">
        <f>'Source - Cert. Funds'!E37</f>
        <v>UNION TOWNSHIP</v>
      </c>
      <c r="H38" s="22" t="str">
        <f>'Source - Cert. Funds'!F37</f>
        <v>1312</v>
      </c>
      <c r="I38" s="22" t="str">
        <f>'Source - Cert. Funds'!G37</f>
        <v xml:space="preserve">RECREATION                              </v>
      </c>
      <c r="J38" s="23">
        <f>'Source - Cert. Funds'!H37</f>
        <v>21375</v>
      </c>
      <c r="K38" s="4"/>
      <c r="L38" s="3"/>
      <c r="M38" s="3"/>
      <c r="N38" s="3"/>
      <c r="O38" s="3"/>
    </row>
    <row r="39" spans="1:15" x14ac:dyDescent="0.35">
      <c r="A39" s="221" t="e">
        <f t="shared" si="0"/>
        <v>#N/A</v>
      </c>
      <c r="B39" s="221" t="e">
        <f>IF(A39=1,SUM($A$4:A39),"")</f>
        <v>#N/A</v>
      </c>
      <c r="C39" s="22" t="str">
        <f>'Source - Cert. Funds'!A38</f>
        <v>01</v>
      </c>
      <c r="D39" s="22" t="str">
        <f>'Source - Cert. Funds'!B38</f>
        <v>2</v>
      </c>
      <c r="E39" s="22" t="str">
        <f>'Source - Cert. Funds'!C38</f>
        <v>0011</v>
      </c>
      <c r="F39" s="22" t="str">
        <f>'Source - Cert. Funds'!D38</f>
        <v>0120011</v>
      </c>
      <c r="G39" s="22" t="str">
        <f>'Source - Cert. Funds'!E38</f>
        <v>WABASH TOWNSHIP</v>
      </c>
      <c r="H39" s="22" t="str">
        <f>'Source - Cert. Funds'!F38</f>
        <v>0061</v>
      </c>
      <c r="I39" s="22" t="str">
        <f>'Source - Cert. Funds'!G38</f>
        <v>RAINY DAY</v>
      </c>
      <c r="J39" s="23">
        <f>'Source - Cert. Funds'!H38</f>
        <v>5000</v>
      </c>
      <c r="K39" s="4"/>
      <c r="L39" s="3"/>
      <c r="M39" s="3"/>
      <c r="N39" s="3"/>
      <c r="O39" s="3"/>
    </row>
    <row r="40" spans="1:15" x14ac:dyDescent="0.35">
      <c r="A40" s="221" t="e">
        <f t="shared" si="0"/>
        <v>#N/A</v>
      </c>
      <c r="B40" s="221" t="e">
        <f>IF(A40=1,SUM($A$4:A40),"")</f>
        <v>#N/A</v>
      </c>
      <c r="C40" s="22" t="str">
        <f>'Source - Cert. Funds'!A39</f>
        <v>01</v>
      </c>
      <c r="D40" s="22" t="str">
        <f>'Source - Cert. Funds'!B39</f>
        <v>2</v>
      </c>
      <c r="E40" s="22" t="str">
        <f>'Source - Cert. Funds'!C39</f>
        <v>0011</v>
      </c>
      <c r="F40" s="22" t="str">
        <f>'Source - Cert. Funds'!D39</f>
        <v>0120011</v>
      </c>
      <c r="G40" s="22" t="str">
        <f>'Source - Cert. Funds'!E39</f>
        <v>WABASH TOWNSHIP</v>
      </c>
      <c r="H40" s="22" t="str">
        <f>'Source - Cert. Funds'!F39</f>
        <v>0101</v>
      </c>
      <c r="I40" s="22" t="str">
        <f>'Source - Cert. Funds'!G39</f>
        <v xml:space="preserve">GENERAL                                 </v>
      </c>
      <c r="J40" s="23">
        <f>'Source - Cert. Funds'!H39</f>
        <v>87490</v>
      </c>
      <c r="K40" s="4"/>
      <c r="L40" s="3"/>
      <c r="M40" s="3"/>
      <c r="N40" s="3"/>
      <c r="O40" s="3"/>
    </row>
    <row r="41" spans="1:15" x14ac:dyDescent="0.35">
      <c r="A41" s="221" t="e">
        <f t="shared" si="0"/>
        <v>#N/A</v>
      </c>
      <c r="B41" s="221" t="e">
        <f>IF(A41=1,SUM($A$4:A41),"")</f>
        <v>#N/A</v>
      </c>
      <c r="C41" s="22" t="str">
        <f>'Source - Cert. Funds'!A40</f>
        <v>01</v>
      </c>
      <c r="D41" s="22" t="str">
        <f>'Source - Cert. Funds'!B40</f>
        <v>2</v>
      </c>
      <c r="E41" s="22" t="str">
        <f>'Source - Cert. Funds'!C40</f>
        <v>0011</v>
      </c>
      <c r="F41" s="22" t="str">
        <f>'Source - Cert. Funds'!D40</f>
        <v>0120011</v>
      </c>
      <c r="G41" s="22" t="str">
        <f>'Source - Cert. Funds'!E40</f>
        <v>WABASH TOWNSHIP</v>
      </c>
      <c r="H41" s="22" t="str">
        <f>'Source - Cert. Funds'!F40</f>
        <v>1111</v>
      </c>
      <c r="I41" s="22" t="str">
        <f>'Source - Cert. Funds'!G40</f>
        <v>TOWNSHIP FIRE AND E.M.S.</v>
      </c>
      <c r="J41" s="23">
        <f>'Source - Cert. Funds'!H40</f>
        <v>23281</v>
      </c>
      <c r="K41" s="4"/>
      <c r="L41" s="3"/>
      <c r="M41" s="3"/>
      <c r="N41" s="3"/>
      <c r="O41" s="3"/>
    </row>
    <row r="42" spans="1:15" x14ac:dyDescent="0.35">
      <c r="A42" s="221" t="e">
        <f t="shared" si="0"/>
        <v>#N/A</v>
      </c>
      <c r="B42" s="221" t="e">
        <f>IF(A42=1,SUM($A$4:A42),"")</f>
        <v>#N/A</v>
      </c>
      <c r="C42" s="22" t="str">
        <f>'Source - Cert. Funds'!A41</f>
        <v>01</v>
      </c>
      <c r="D42" s="22" t="str">
        <f>'Source - Cert. Funds'!B41</f>
        <v>2</v>
      </c>
      <c r="E42" s="22" t="str">
        <f>'Source - Cert. Funds'!C41</f>
        <v>0011</v>
      </c>
      <c r="F42" s="22" t="str">
        <f>'Source - Cert. Funds'!D41</f>
        <v>0120011</v>
      </c>
      <c r="G42" s="22" t="str">
        <f>'Source - Cert. Funds'!E41</f>
        <v>WABASH TOWNSHIP</v>
      </c>
      <c r="H42" s="22" t="str">
        <f>'Source - Cert. Funds'!F41</f>
        <v>2010</v>
      </c>
      <c r="I42" s="22" t="str">
        <f>'Source - Cert. Funds'!G41</f>
        <v xml:space="preserve">LIBRARY (NON-LIBRARY UNIT)              </v>
      </c>
      <c r="J42" s="23">
        <f>'Source - Cert. Funds'!H41</f>
        <v>6200</v>
      </c>
      <c r="K42" s="4"/>
      <c r="L42" s="3"/>
      <c r="M42" s="3"/>
      <c r="N42" s="3"/>
      <c r="O42" s="3"/>
    </row>
    <row r="43" spans="1:15" x14ac:dyDescent="0.35">
      <c r="A43" s="221" t="e">
        <f t="shared" si="0"/>
        <v>#N/A</v>
      </c>
      <c r="B43" s="221" t="e">
        <f>IF(A43=1,SUM($A$4:A43),"")</f>
        <v>#N/A</v>
      </c>
      <c r="C43" s="22" t="str">
        <f>'Source - Cert. Funds'!A42</f>
        <v>01</v>
      </c>
      <c r="D43" s="22" t="str">
        <f>'Source - Cert. Funds'!B42</f>
        <v>2</v>
      </c>
      <c r="E43" s="22" t="str">
        <f>'Source - Cert. Funds'!C42</f>
        <v>0012</v>
      </c>
      <c r="F43" s="22" t="str">
        <f>'Source - Cert. Funds'!D42</f>
        <v>0120012</v>
      </c>
      <c r="G43" s="22" t="str">
        <f>'Source - Cert. Funds'!E42</f>
        <v>WASHINGTON TOWNSHIP</v>
      </c>
      <c r="H43" s="22" t="str">
        <f>'Source - Cert. Funds'!F42</f>
        <v>0101</v>
      </c>
      <c r="I43" s="22" t="str">
        <f>'Source - Cert. Funds'!G42</f>
        <v xml:space="preserve">GENERAL                                 </v>
      </c>
      <c r="J43" s="23">
        <f>'Source - Cert. Funds'!H42</f>
        <v>95380</v>
      </c>
      <c r="K43" s="4"/>
      <c r="L43" s="3"/>
      <c r="M43" s="3"/>
      <c r="N43" s="3"/>
      <c r="O43" s="3"/>
    </row>
    <row r="44" spans="1:15" x14ac:dyDescent="0.35">
      <c r="A44" s="221" t="e">
        <f t="shared" si="0"/>
        <v>#N/A</v>
      </c>
      <c r="B44" s="221" t="e">
        <f>IF(A44=1,SUM($A$4:A44),"")</f>
        <v>#N/A</v>
      </c>
      <c r="C44" s="22" t="str">
        <f>'Source - Cert. Funds'!A43</f>
        <v>01</v>
      </c>
      <c r="D44" s="22" t="str">
        <f>'Source - Cert. Funds'!B43</f>
        <v>2</v>
      </c>
      <c r="E44" s="22" t="str">
        <f>'Source - Cert. Funds'!C43</f>
        <v>0012</v>
      </c>
      <c r="F44" s="22" t="str">
        <f>'Source - Cert. Funds'!D43</f>
        <v>0120012</v>
      </c>
      <c r="G44" s="22" t="str">
        <f>'Source - Cert. Funds'!E43</f>
        <v>WASHINGTON TOWNSHIP</v>
      </c>
      <c r="H44" s="22" t="str">
        <f>'Source - Cert. Funds'!F43</f>
        <v>1111</v>
      </c>
      <c r="I44" s="22" t="str">
        <f>'Source - Cert. Funds'!G43</f>
        <v>TOWNSHIP FIRE AND E.M.S.</v>
      </c>
      <c r="J44" s="23">
        <f>'Source - Cert. Funds'!H43</f>
        <v>0</v>
      </c>
      <c r="K44" s="4"/>
      <c r="L44" s="3"/>
      <c r="M44" s="3"/>
      <c r="N44" s="3"/>
      <c r="O44" s="3"/>
    </row>
    <row r="45" spans="1:15" x14ac:dyDescent="0.35">
      <c r="A45" s="221" t="e">
        <f t="shared" si="0"/>
        <v>#N/A</v>
      </c>
      <c r="B45" s="221" t="e">
        <f>IF(A45=1,SUM($A$4:A45),"")</f>
        <v>#N/A</v>
      </c>
      <c r="C45" s="22" t="str">
        <f>'Source - Cert. Funds'!A44</f>
        <v>01</v>
      </c>
      <c r="D45" s="22" t="str">
        <f>'Source - Cert. Funds'!B44</f>
        <v>2</v>
      </c>
      <c r="E45" s="22" t="str">
        <f>'Source - Cert. Funds'!C44</f>
        <v>0012</v>
      </c>
      <c r="F45" s="22" t="str">
        <f>'Source - Cert. Funds'!D44</f>
        <v>0120012</v>
      </c>
      <c r="G45" s="22" t="str">
        <f>'Source - Cert. Funds'!E44</f>
        <v>WASHINGTON TOWNSHIP</v>
      </c>
      <c r="H45" s="22" t="str">
        <f>'Source - Cert. Funds'!F44</f>
        <v>2010</v>
      </c>
      <c r="I45" s="22" t="str">
        <f>'Source - Cert. Funds'!G44</f>
        <v xml:space="preserve">LIBRARY (NON-LIBRARY UNIT)              </v>
      </c>
      <c r="J45" s="23">
        <f>'Source - Cert. Funds'!H44</f>
        <v>12000</v>
      </c>
      <c r="K45" s="4"/>
      <c r="L45" s="3"/>
      <c r="M45" s="3"/>
      <c r="N45" s="3"/>
      <c r="O45" s="3"/>
    </row>
    <row r="46" spans="1:15" x14ac:dyDescent="0.35">
      <c r="A46" s="221" t="e">
        <f t="shared" si="0"/>
        <v>#N/A</v>
      </c>
      <c r="B46" s="221" t="e">
        <f>IF(A46=1,SUM($A$4:A46),"")</f>
        <v>#N/A</v>
      </c>
      <c r="C46" s="22" t="str">
        <f>'Source - Cert. Funds'!A45</f>
        <v>01</v>
      </c>
      <c r="D46" s="22" t="str">
        <f>'Source - Cert. Funds'!B45</f>
        <v>2</v>
      </c>
      <c r="E46" s="22" t="str">
        <f>'Source - Cert. Funds'!C45</f>
        <v>0012</v>
      </c>
      <c r="F46" s="22" t="str">
        <f>'Source - Cert. Funds'!D45</f>
        <v>0120012</v>
      </c>
      <c r="G46" s="22" t="str">
        <f>'Source - Cert. Funds'!E45</f>
        <v>WASHINGTON TOWNSHIP</v>
      </c>
      <c r="H46" s="22" t="str">
        <f>'Source - Cert. Funds'!F45</f>
        <v>2120</v>
      </c>
      <c r="I46" s="22" t="str">
        <f>'Source - Cert. Funds'!G45</f>
        <v xml:space="preserve">CEMETERY                                </v>
      </c>
      <c r="J46" s="23">
        <f>'Source - Cert. Funds'!H45</f>
        <v>4000</v>
      </c>
      <c r="K46" s="4"/>
      <c r="L46" s="3"/>
      <c r="M46" s="3"/>
      <c r="N46" s="3"/>
      <c r="O46" s="3"/>
    </row>
    <row r="47" spans="1:15" x14ac:dyDescent="0.35">
      <c r="A47" s="221" t="e">
        <f t="shared" si="0"/>
        <v>#N/A</v>
      </c>
      <c r="B47" s="221" t="e">
        <f>IF(A47=1,SUM($A$4:A47),"")</f>
        <v>#N/A</v>
      </c>
      <c r="C47" s="22" t="str">
        <f>'Source - Cert. Funds'!A46</f>
        <v>02</v>
      </c>
      <c r="D47" s="22" t="str">
        <f>'Source - Cert. Funds'!B46</f>
        <v>2</v>
      </c>
      <c r="E47" s="22" t="str">
        <f>'Source - Cert. Funds'!C46</f>
        <v>0001</v>
      </c>
      <c r="F47" s="22" t="str">
        <f>'Source - Cert. Funds'!D46</f>
        <v>0220001</v>
      </c>
      <c r="G47" s="22" t="str">
        <f>'Source - Cert. Funds'!E46</f>
        <v>ABOITE TOWNSHIP</v>
      </c>
      <c r="H47" s="22" t="str">
        <f>'Source - Cert. Funds'!F46</f>
        <v>0050</v>
      </c>
      <c r="I47" s="22" t="str">
        <f>'Source - Cert. Funds'!G46</f>
        <v>TOWNSHIP ROAD AND INFRASTRUCTURE</v>
      </c>
      <c r="J47" s="23">
        <f>'Source - Cert. Funds'!H46</f>
        <v>0</v>
      </c>
      <c r="K47" s="4"/>
      <c r="L47" s="3"/>
      <c r="M47" s="3"/>
      <c r="N47" s="3"/>
      <c r="O47" s="3"/>
    </row>
    <row r="48" spans="1:15" x14ac:dyDescent="0.35">
      <c r="A48" s="221" t="e">
        <f t="shared" si="0"/>
        <v>#N/A</v>
      </c>
      <c r="B48" s="221" t="e">
        <f>IF(A48=1,SUM($A$4:A48),"")</f>
        <v>#N/A</v>
      </c>
      <c r="C48" s="22" t="str">
        <f>'Source - Cert. Funds'!A47</f>
        <v>02</v>
      </c>
      <c r="D48" s="22" t="str">
        <f>'Source - Cert. Funds'!B47</f>
        <v>2</v>
      </c>
      <c r="E48" s="22" t="str">
        <f>'Source - Cert. Funds'!C47</f>
        <v>0001</v>
      </c>
      <c r="F48" s="22" t="str">
        <f>'Source - Cert. Funds'!D47</f>
        <v>0220001</v>
      </c>
      <c r="G48" s="22" t="str">
        <f>'Source - Cert. Funds'!E47</f>
        <v>ABOITE TOWNSHIP</v>
      </c>
      <c r="H48" s="22" t="str">
        <f>'Source - Cert. Funds'!F47</f>
        <v>0101</v>
      </c>
      <c r="I48" s="22" t="str">
        <f>'Source - Cert. Funds'!G47</f>
        <v xml:space="preserve">GENERAL                                 </v>
      </c>
      <c r="J48" s="23">
        <f>'Source - Cert. Funds'!H47</f>
        <v>298101</v>
      </c>
      <c r="K48" s="4"/>
      <c r="L48" s="3"/>
      <c r="M48" s="3"/>
      <c r="N48" s="3"/>
      <c r="O48" s="3"/>
    </row>
    <row r="49" spans="1:15" x14ac:dyDescent="0.35">
      <c r="A49" s="221" t="e">
        <f t="shared" si="0"/>
        <v>#N/A</v>
      </c>
      <c r="B49" s="221" t="e">
        <f>IF(A49=1,SUM($A$4:A49),"")</f>
        <v>#N/A</v>
      </c>
      <c r="C49" s="22" t="str">
        <f>'Source - Cert. Funds'!A48</f>
        <v>02</v>
      </c>
      <c r="D49" s="22" t="str">
        <f>'Source - Cert. Funds'!B48</f>
        <v>2</v>
      </c>
      <c r="E49" s="22" t="str">
        <f>'Source - Cert. Funds'!C48</f>
        <v>0001</v>
      </c>
      <c r="F49" s="22" t="str">
        <f>'Source - Cert. Funds'!D48</f>
        <v>0220001</v>
      </c>
      <c r="G49" s="22" t="str">
        <f>'Source - Cert. Funds'!E48</f>
        <v>ABOITE TOWNSHIP</v>
      </c>
      <c r="H49" s="22" t="str">
        <f>'Source - Cert. Funds'!F48</f>
        <v>1312</v>
      </c>
      <c r="I49" s="22" t="str">
        <f>'Source - Cert. Funds'!G48</f>
        <v xml:space="preserve">RECREATION                              </v>
      </c>
      <c r="J49" s="23">
        <f>'Source - Cert. Funds'!H48</f>
        <v>341374</v>
      </c>
      <c r="K49" s="4"/>
      <c r="L49" s="3"/>
      <c r="M49" s="3"/>
      <c r="N49" s="3"/>
      <c r="O49" s="3"/>
    </row>
    <row r="50" spans="1:15" x14ac:dyDescent="0.35">
      <c r="A50" s="221" t="e">
        <f t="shared" si="0"/>
        <v>#N/A</v>
      </c>
      <c r="B50" s="221" t="e">
        <f>IF(A50=1,SUM($A$4:A50),"")</f>
        <v>#N/A</v>
      </c>
      <c r="C50" s="22" t="str">
        <f>'Source - Cert. Funds'!A49</f>
        <v>02</v>
      </c>
      <c r="D50" s="22" t="str">
        <f>'Source - Cert. Funds'!B49</f>
        <v>2</v>
      </c>
      <c r="E50" s="22" t="str">
        <f>'Source - Cert. Funds'!C49</f>
        <v>0001</v>
      </c>
      <c r="F50" s="22" t="str">
        <f>'Source - Cert. Funds'!D49</f>
        <v>0220001</v>
      </c>
      <c r="G50" s="22" t="str">
        <f>'Source - Cert. Funds'!E49</f>
        <v>ABOITE TOWNSHIP</v>
      </c>
      <c r="H50" s="22" t="str">
        <f>'Source - Cert. Funds'!F49</f>
        <v>1390</v>
      </c>
      <c r="I50" s="22" t="str">
        <f>'Source - Cert. Funds'!G49</f>
        <v xml:space="preserve">CUMULATIVE PARK &amp; RECREATION            </v>
      </c>
      <c r="J50" s="23">
        <f>'Source - Cert. Funds'!H49</f>
        <v>0</v>
      </c>
      <c r="K50" s="4"/>
      <c r="L50" s="3"/>
      <c r="M50" s="3"/>
      <c r="N50" s="3"/>
      <c r="O50" s="3"/>
    </row>
    <row r="51" spans="1:15" x14ac:dyDescent="0.35">
      <c r="A51" s="221" t="e">
        <f t="shared" si="0"/>
        <v>#N/A</v>
      </c>
      <c r="B51" s="221" t="e">
        <f>IF(A51=1,SUM($A$4:A51),"")</f>
        <v>#N/A</v>
      </c>
      <c r="C51" s="22" t="str">
        <f>'Source - Cert. Funds'!A50</f>
        <v>02</v>
      </c>
      <c r="D51" s="22" t="str">
        <f>'Source - Cert. Funds'!B50</f>
        <v>2</v>
      </c>
      <c r="E51" s="22" t="str">
        <f>'Source - Cert. Funds'!C50</f>
        <v>0002</v>
      </c>
      <c r="F51" s="22" t="str">
        <f>'Source - Cert. Funds'!D50</f>
        <v>0220002</v>
      </c>
      <c r="G51" s="22" t="str">
        <f>'Source - Cert. Funds'!E50</f>
        <v>ADAMS TOWNSHIP</v>
      </c>
      <c r="H51" s="22" t="str">
        <f>'Source - Cert. Funds'!F50</f>
        <v>0101</v>
      </c>
      <c r="I51" s="22" t="str">
        <f>'Source - Cert. Funds'!G50</f>
        <v xml:space="preserve">GENERAL                                 </v>
      </c>
      <c r="J51" s="23">
        <f>'Source - Cert. Funds'!H50</f>
        <v>876415</v>
      </c>
      <c r="K51" s="4"/>
      <c r="L51" s="3"/>
      <c r="M51" s="3"/>
      <c r="N51" s="3"/>
      <c r="O51" s="3"/>
    </row>
    <row r="52" spans="1:15" x14ac:dyDescent="0.35">
      <c r="A52" s="221" t="e">
        <f t="shared" si="0"/>
        <v>#N/A</v>
      </c>
      <c r="B52" s="221" t="e">
        <f>IF(A52=1,SUM($A$4:A52),"")</f>
        <v>#N/A</v>
      </c>
      <c r="C52" s="22" t="str">
        <f>'Source - Cert. Funds'!A51</f>
        <v>02</v>
      </c>
      <c r="D52" s="22" t="str">
        <f>'Source - Cert. Funds'!B51</f>
        <v>2</v>
      </c>
      <c r="E52" s="22" t="str">
        <f>'Source - Cert. Funds'!C51</f>
        <v>0002</v>
      </c>
      <c r="F52" s="22" t="str">
        <f>'Source - Cert. Funds'!D51</f>
        <v>0220002</v>
      </c>
      <c r="G52" s="22" t="str">
        <f>'Source - Cert. Funds'!E51</f>
        <v>ADAMS TOWNSHIP</v>
      </c>
      <c r="H52" s="22" t="str">
        <f>'Source - Cert. Funds'!F51</f>
        <v>0602</v>
      </c>
      <c r="I52" s="22" t="str">
        <f>'Source - Cert. Funds'!G51</f>
        <v xml:space="preserve">COMMUNITY SERVICES                      </v>
      </c>
      <c r="J52" s="23">
        <f>'Source - Cert. Funds'!H51</f>
        <v>0</v>
      </c>
      <c r="K52" s="4"/>
      <c r="L52" s="3"/>
      <c r="M52" s="3"/>
      <c r="N52" s="3"/>
      <c r="O52" s="3"/>
    </row>
    <row r="53" spans="1:15" x14ac:dyDescent="0.35">
      <c r="A53" s="221" t="e">
        <f t="shared" si="0"/>
        <v>#N/A</v>
      </c>
      <c r="B53" s="221" t="e">
        <f>IF(A53=1,SUM($A$4:A53),"")</f>
        <v>#N/A</v>
      </c>
      <c r="C53" s="22" t="str">
        <f>'Source - Cert. Funds'!A52</f>
        <v>02</v>
      </c>
      <c r="D53" s="22" t="str">
        <f>'Source - Cert. Funds'!B52</f>
        <v>2</v>
      </c>
      <c r="E53" s="22" t="str">
        <f>'Source - Cert. Funds'!C52</f>
        <v>0003</v>
      </c>
      <c r="F53" s="22" t="str">
        <f>'Source - Cert. Funds'!D52</f>
        <v>0220003</v>
      </c>
      <c r="G53" s="22" t="str">
        <f>'Source - Cert. Funds'!E52</f>
        <v>CEDAR CREEK TOWNSHIP</v>
      </c>
      <c r="H53" s="22" t="str">
        <f>'Source - Cert. Funds'!F52</f>
        <v>0061</v>
      </c>
      <c r="I53" s="22" t="str">
        <f>'Source - Cert. Funds'!G52</f>
        <v>RAINY DAY</v>
      </c>
      <c r="J53" s="23">
        <f>'Source - Cert. Funds'!H52</f>
        <v>254000</v>
      </c>
      <c r="K53" s="4"/>
      <c r="L53" s="3"/>
      <c r="M53" s="3"/>
      <c r="N53" s="3"/>
      <c r="O53" s="3"/>
    </row>
    <row r="54" spans="1:15" x14ac:dyDescent="0.35">
      <c r="A54" s="221" t="e">
        <f t="shared" si="0"/>
        <v>#N/A</v>
      </c>
      <c r="B54" s="221" t="e">
        <f>IF(A54=1,SUM($A$4:A54),"")</f>
        <v>#N/A</v>
      </c>
      <c r="C54" s="22" t="str">
        <f>'Source - Cert. Funds'!A53</f>
        <v>02</v>
      </c>
      <c r="D54" s="22" t="str">
        <f>'Source - Cert. Funds'!B53</f>
        <v>2</v>
      </c>
      <c r="E54" s="22" t="str">
        <f>'Source - Cert. Funds'!C53</f>
        <v>0003</v>
      </c>
      <c r="F54" s="22" t="str">
        <f>'Source - Cert. Funds'!D53</f>
        <v>0220003</v>
      </c>
      <c r="G54" s="22" t="str">
        <f>'Source - Cert. Funds'!E53</f>
        <v>CEDAR CREEK TOWNSHIP</v>
      </c>
      <c r="H54" s="22" t="str">
        <f>'Source - Cert. Funds'!F53</f>
        <v>0101</v>
      </c>
      <c r="I54" s="22" t="str">
        <f>'Source - Cert. Funds'!G53</f>
        <v xml:space="preserve">GENERAL                                 </v>
      </c>
      <c r="J54" s="23">
        <f>'Source - Cert. Funds'!H53</f>
        <v>127500</v>
      </c>
      <c r="K54" s="4"/>
      <c r="L54" s="3"/>
      <c r="M54" s="3"/>
      <c r="N54" s="3"/>
      <c r="O54" s="3"/>
    </row>
    <row r="55" spans="1:15" x14ac:dyDescent="0.35">
      <c r="A55" s="221" t="e">
        <f t="shared" si="0"/>
        <v>#N/A</v>
      </c>
      <c r="B55" s="221" t="e">
        <f>IF(A55=1,SUM($A$4:A55),"")</f>
        <v>#N/A</v>
      </c>
      <c r="C55" s="22" t="str">
        <f>'Source - Cert. Funds'!A54</f>
        <v>02</v>
      </c>
      <c r="D55" s="22" t="str">
        <f>'Source - Cert. Funds'!B54</f>
        <v>2</v>
      </c>
      <c r="E55" s="22" t="str">
        <f>'Source - Cert. Funds'!C54</f>
        <v>0004</v>
      </c>
      <c r="F55" s="22" t="str">
        <f>'Source - Cert. Funds'!D54</f>
        <v>0220004</v>
      </c>
      <c r="G55" s="22" t="str">
        <f>'Source - Cert. Funds'!E54</f>
        <v>EEL RIVER TOWNSHIP</v>
      </c>
      <c r="H55" s="22" t="str">
        <f>'Source - Cert. Funds'!F54</f>
        <v>0101</v>
      </c>
      <c r="I55" s="22" t="str">
        <f>'Source - Cert. Funds'!G54</f>
        <v xml:space="preserve">GENERAL                                 </v>
      </c>
      <c r="J55" s="23">
        <f>'Source - Cert. Funds'!H54</f>
        <v>14000</v>
      </c>
      <c r="K55" s="4"/>
      <c r="L55" s="3"/>
      <c r="M55" s="3"/>
      <c r="N55" s="3"/>
      <c r="O55" s="3"/>
    </row>
    <row r="56" spans="1:15" x14ac:dyDescent="0.35">
      <c r="A56" s="221" t="e">
        <f t="shared" si="0"/>
        <v>#N/A</v>
      </c>
      <c r="B56" s="221" t="e">
        <f>IF(A56=1,SUM($A$4:A56),"")</f>
        <v>#N/A</v>
      </c>
      <c r="C56" s="22" t="str">
        <f>'Source - Cert. Funds'!A55</f>
        <v>02</v>
      </c>
      <c r="D56" s="22" t="str">
        <f>'Source - Cert. Funds'!B55</f>
        <v>2</v>
      </c>
      <c r="E56" s="22" t="str">
        <f>'Source - Cert. Funds'!C55</f>
        <v>0004</v>
      </c>
      <c r="F56" s="22" t="str">
        <f>'Source - Cert. Funds'!D55</f>
        <v>0220004</v>
      </c>
      <c r="G56" s="22" t="str">
        <f>'Source - Cert. Funds'!E55</f>
        <v>EEL RIVER TOWNSHIP</v>
      </c>
      <c r="H56" s="22" t="str">
        <f>'Source - Cert. Funds'!F55</f>
        <v>1312</v>
      </c>
      <c r="I56" s="22" t="str">
        <f>'Source - Cert. Funds'!G55</f>
        <v xml:space="preserve">RECREATION                              </v>
      </c>
      <c r="J56" s="23">
        <f>'Source - Cert. Funds'!H55</f>
        <v>700</v>
      </c>
      <c r="K56" s="4"/>
      <c r="L56" s="3"/>
      <c r="M56" s="3"/>
      <c r="N56" s="3"/>
      <c r="O56" s="3"/>
    </row>
    <row r="57" spans="1:15" x14ac:dyDescent="0.35">
      <c r="A57" s="221" t="e">
        <f t="shared" si="0"/>
        <v>#N/A</v>
      </c>
      <c r="B57" s="221" t="e">
        <f>IF(A57=1,SUM($A$4:A57),"")</f>
        <v>#N/A</v>
      </c>
      <c r="C57" s="22" t="str">
        <f>'Source - Cert. Funds'!A56</f>
        <v>02</v>
      </c>
      <c r="D57" s="22" t="str">
        <f>'Source - Cert. Funds'!B56</f>
        <v>2</v>
      </c>
      <c r="E57" s="22" t="str">
        <f>'Source - Cert. Funds'!C56</f>
        <v>0005</v>
      </c>
      <c r="F57" s="22" t="str">
        <f>'Source - Cert. Funds'!D56</f>
        <v>0220005</v>
      </c>
      <c r="G57" s="22" t="str">
        <f>'Source - Cert. Funds'!E56</f>
        <v>JACKSON TOWNSHIP</v>
      </c>
      <c r="H57" s="22" t="str">
        <f>'Source - Cert. Funds'!F56</f>
        <v>0061</v>
      </c>
      <c r="I57" s="22" t="str">
        <f>'Source - Cert. Funds'!G56</f>
        <v>RAINY DAY</v>
      </c>
      <c r="J57" s="23">
        <f>'Source - Cert. Funds'!H56</f>
        <v>10000</v>
      </c>
      <c r="K57" s="4"/>
      <c r="L57" s="3"/>
      <c r="M57" s="3"/>
      <c r="N57" s="3"/>
      <c r="O57" s="3"/>
    </row>
    <row r="58" spans="1:15" x14ac:dyDescent="0.35">
      <c r="A58" s="221" t="e">
        <f t="shared" si="0"/>
        <v>#N/A</v>
      </c>
      <c r="B58" s="221" t="e">
        <f>IF(A58=1,SUM($A$4:A58),"")</f>
        <v>#N/A</v>
      </c>
      <c r="C58" s="22" t="str">
        <f>'Source - Cert. Funds'!A57</f>
        <v>02</v>
      </c>
      <c r="D58" s="22" t="str">
        <f>'Source - Cert. Funds'!B57</f>
        <v>2</v>
      </c>
      <c r="E58" s="22" t="str">
        <f>'Source - Cert. Funds'!C57</f>
        <v>0005</v>
      </c>
      <c r="F58" s="22" t="str">
        <f>'Source - Cert. Funds'!D57</f>
        <v>0220005</v>
      </c>
      <c r="G58" s="22" t="str">
        <f>'Source - Cert. Funds'!E57</f>
        <v>JACKSON TOWNSHIP</v>
      </c>
      <c r="H58" s="22" t="str">
        <f>'Source - Cert. Funds'!F57</f>
        <v>0101</v>
      </c>
      <c r="I58" s="22" t="str">
        <f>'Source - Cert. Funds'!G57</f>
        <v xml:space="preserve">GENERAL                                 </v>
      </c>
      <c r="J58" s="23">
        <f>'Source - Cert. Funds'!H57</f>
        <v>11286</v>
      </c>
      <c r="K58" s="4"/>
      <c r="L58" s="3"/>
      <c r="M58" s="3"/>
      <c r="N58" s="3"/>
      <c r="O58" s="3"/>
    </row>
    <row r="59" spans="1:15" x14ac:dyDescent="0.35">
      <c r="A59" s="221" t="e">
        <f t="shared" si="0"/>
        <v>#N/A</v>
      </c>
      <c r="B59" s="221" t="e">
        <f>IF(A59=1,SUM($A$4:A59),"")</f>
        <v>#N/A</v>
      </c>
      <c r="C59" s="22" t="str">
        <f>'Source - Cert. Funds'!A58</f>
        <v>02</v>
      </c>
      <c r="D59" s="22" t="str">
        <f>'Source - Cert. Funds'!B58</f>
        <v>2</v>
      </c>
      <c r="E59" s="22" t="str">
        <f>'Source - Cert. Funds'!C58</f>
        <v>0005</v>
      </c>
      <c r="F59" s="22" t="str">
        <f>'Source - Cert. Funds'!D58</f>
        <v>0220005</v>
      </c>
      <c r="G59" s="22" t="str">
        <f>'Source - Cert. Funds'!E58</f>
        <v>JACKSON TOWNSHIP</v>
      </c>
      <c r="H59" s="22" t="str">
        <f>'Source - Cert. Funds'!F58</f>
        <v>1111</v>
      </c>
      <c r="I59" s="22" t="str">
        <f>'Source - Cert. Funds'!G58</f>
        <v>TOWNSHIP FIRE AND E.M.S.</v>
      </c>
      <c r="J59" s="23">
        <f>'Source - Cert. Funds'!H58</f>
        <v>14865</v>
      </c>
      <c r="K59" s="4"/>
      <c r="L59" s="3"/>
      <c r="M59" s="3"/>
      <c r="N59" s="3"/>
      <c r="O59" s="3"/>
    </row>
    <row r="60" spans="1:15" x14ac:dyDescent="0.35">
      <c r="A60" s="221" t="e">
        <f t="shared" si="0"/>
        <v>#N/A</v>
      </c>
      <c r="B60" s="221" t="e">
        <f>IF(A60=1,SUM($A$4:A60),"")</f>
        <v>#N/A</v>
      </c>
      <c r="C60" s="22" t="str">
        <f>'Source - Cert. Funds'!A59</f>
        <v>02</v>
      </c>
      <c r="D60" s="22" t="str">
        <f>'Source - Cert. Funds'!B59</f>
        <v>2</v>
      </c>
      <c r="E60" s="22" t="str">
        <f>'Source - Cert. Funds'!C59</f>
        <v>0005</v>
      </c>
      <c r="F60" s="22" t="str">
        <f>'Source - Cert. Funds'!D59</f>
        <v>0220005</v>
      </c>
      <c r="G60" s="22" t="str">
        <f>'Source - Cert. Funds'!E59</f>
        <v>JACKSON TOWNSHIP</v>
      </c>
      <c r="H60" s="22" t="str">
        <f>'Source - Cert. Funds'!F59</f>
        <v>1190</v>
      </c>
      <c r="I60" s="22" t="str">
        <f>'Source - Cert. Funds'!G59</f>
        <v xml:space="preserve">CUMULATIVE FIRE (Township)                        </v>
      </c>
      <c r="J60" s="23">
        <f>'Source - Cert. Funds'!H59</f>
        <v>10000</v>
      </c>
      <c r="K60" s="4"/>
      <c r="L60" s="3"/>
      <c r="M60" s="3"/>
      <c r="N60" s="3"/>
      <c r="O60" s="3"/>
    </row>
    <row r="61" spans="1:15" x14ac:dyDescent="0.35">
      <c r="A61" s="221" t="e">
        <f t="shared" si="0"/>
        <v>#N/A</v>
      </c>
      <c r="B61" s="221" t="e">
        <f>IF(A61=1,SUM($A$4:A61),"")</f>
        <v>#N/A</v>
      </c>
      <c r="C61" s="22" t="str">
        <f>'Source - Cert. Funds'!A60</f>
        <v>02</v>
      </c>
      <c r="D61" s="22" t="str">
        <f>'Source - Cert. Funds'!B60</f>
        <v>2</v>
      </c>
      <c r="E61" s="22" t="str">
        <f>'Source - Cert. Funds'!C60</f>
        <v>0006</v>
      </c>
      <c r="F61" s="22" t="str">
        <f>'Source - Cert. Funds'!D60</f>
        <v>0220006</v>
      </c>
      <c r="G61" s="22" t="str">
        <f>'Source - Cert. Funds'!E60</f>
        <v>JEFFERSON TOWNSHIP</v>
      </c>
      <c r="H61" s="22" t="str">
        <f>'Source - Cert. Funds'!F60</f>
        <v>0101</v>
      </c>
      <c r="I61" s="22" t="str">
        <f>'Source - Cert. Funds'!G60</f>
        <v xml:space="preserve">GENERAL                                 </v>
      </c>
      <c r="J61" s="23">
        <f>'Source - Cert. Funds'!H60</f>
        <v>35900</v>
      </c>
      <c r="K61" s="4"/>
      <c r="L61" s="3"/>
      <c r="M61" s="3"/>
      <c r="N61" s="3"/>
      <c r="O61" s="3"/>
    </row>
    <row r="62" spans="1:15" x14ac:dyDescent="0.35">
      <c r="A62" s="221" t="e">
        <f t="shared" si="0"/>
        <v>#N/A</v>
      </c>
      <c r="B62" s="221" t="e">
        <f>IF(A62=1,SUM($A$4:A62),"")</f>
        <v>#N/A</v>
      </c>
      <c r="C62" s="22" t="str">
        <f>'Source - Cert. Funds'!A61</f>
        <v>02</v>
      </c>
      <c r="D62" s="22" t="str">
        <f>'Source - Cert. Funds'!B61</f>
        <v>2</v>
      </c>
      <c r="E62" s="22" t="str">
        <f>'Source - Cert. Funds'!C61</f>
        <v>0006</v>
      </c>
      <c r="F62" s="22" t="str">
        <f>'Source - Cert. Funds'!D61</f>
        <v>0220006</v>
      </c>
      <c r="G62" s="22" t="str">
        <f>'Source - Cert. Funds'!E61</f>
        <v>JEFFERSON TOWNSHIP</v>
      </c>
      <c r="H62" s="22" t="str">
        <f>'Source - Cert. Funds'!F61</f>
        <v>1312</v>
      </c>
      <c r="I62" s="22" t="str">
        <f>'Source - Cert. Funds'!G61</f>
        <v xml:space="preserve">RECREATION                              </v>
      </c>
      <c r="J62" s="23">
        <f>'Source - Cert. Funds'!H61</f>
        <v>54550</v>
      </c>
      <c r="K62" s="4"/>
      <c r="L62" s="3"/>
      <c r="M62" s="3"/>
      <c r="N62" s="3"/>
      <c r="O62" s="3"/>
    </row>
    <row r="63" spans="1:15" x14ac:dyDescent="0.35">
      <c r="A63" s="221" t="e">
        <f t="shared" si="0"/>
        <v>#N/A</v>
      </c>
      <c r="B63" s="221" t="e">
        <f>IF(A63=1,SUM($A$4:A63),"")</f>
        <v>#N/A</v>
      </c>
      <c r="C63" s="22" t="str">
        <f>'Source - Cert. Funds'!A62</f>
        <v>02</v>
      </c>
      <c r="D63" s="22" t="str">
        <f>'Source - Cert. Funds'!B62</f>
        <v>2</v>
      </c>
      <c r="E63" s="22" t="str">
        <f>'Source - Cert. Funds'!C62</f>
        <v>0007</v>
      </c>
      <c r="F63" s="22" t="str">
        <f>'Source - Cert. Funds'!D62</f>
        <v>0220007</v>
      </c>
      <c r="G63" s="22" t="str">
        <f>'Source - Cert. Funds'!E62</f>
        <v>LAFAYETTE TOWNSHIP</v>
      </c>
      <c r="H63" s="22" t="str">
        <f>'Source - Cert. Funds'!F62</f>
        <v>0061</v>
      </c>
      <c r="I63" s="22" t="str">
        <f>'Source - Cert. Funds'!G62</f>
        <v>RAINY DAY</v>
      </c>
      <c r="J63" s="23">
        <f>'Source - Cert. Funds'!H62</f>
        <v>5000</v>
      </c>
      <c r="K63" s="4"/>
      <c r="L63" s="3"/>
      <c r="M63" s="3"/>
      <c r="N63" s="3"/>
      <c r="O63" s="3"/>
    </row>
    <row r="64" spans="1:15" x14ac:dyDescent="0.35">
      <c r="A64" s="221" t="e">
        <f t="shared" si="0"/>
        <v>#N/A</v>
      </c>
      <c r="B64" s="221" t="e">
        <f>IF(A64=1,SUM($A$4:A64),"")</f>
        <v>#N/A</v>
      </c>
      <c r="C64" s="22" t="str">
        <f>'Source - Cert. Funds'!A63</f>
        <v>02</v>
      </c>
      <c r="D64" s="22" t="str">
        <f>'Source - Cert. Funds'!B63</f>
        <v>2</v>
      </c>
      <c r="E64" s="22" t="str">
        <f>'Source - Cert. Funds'!C63</f>
        <v>0007</v>
      </c>
      <c r="F64" s="22" t="str">
        <f>'Source - Cert. Funds'!D63</f>
        <v>0220007</v>
      </c>
      <c r="G64" s="22" t="str">
        <f>'Source - Cert. Funds'!E63</f>
        <v>LAFAYETTE TOWNSHIP</v>
      </c>
      <c r="H64" s="22" t="str">
        <f>'Source - Cert. Funds'!F63</f>
        <v>0101</v>
      </c>
      <c r="I64" s="22" t="str">
        <f>'Source - Cert. Funds'!G63</f>
        <v xml:space="preserve">GENERAL                                 </v>
      </c>
      <c r="J64" s="23">
        <f>'Source - Cert. Funds'!H63</f>
        <v>40000</v>
      </c>
      <c r="K64" s="4"/>
      <c r="L64" s="3"/>
      <c r="M64" s="3"/>
      <c r="N64" s="3"/>
      <c r="O64" s="3"/>
    </row>
    <row r="65" spans="1:15" x14ac:dyDescent="0.35">
      <c r="A65" s="221" t="e">
        <f t="shared" si="0"/>
        <v>#N/A</v>
      </c>
      <c r="B65" s="221" t="e">
        <f>IF(A65=1,SUM($A$4:A65),"")</f>
        <v>#N/A</v>
      </c>
      <c r="C65" s="22" t="str">
        <f>'Source - Cert. Funds'!A64</f>
        <v>02</v>
      </c>
      <c r="D65" s="22" t="str">
        <f>'Source - Cert. Funds'!B64</f>
        <v>2</v>
      </c>
      <c r="E65" s="22" t="str">
        <f>'Source - Cert. Funds'!C64</f>
        <v>0008</v>
      </c>
      <c r="F65" s="22" t="str">
        <f>'Source - Cert. Funds'!D64</f>
        <v>0220008</v>
      </c>
      <c r="G65" s="22" t="str">
        <f>'Source - Cert. Funds'!E64</f>
        <v>LAKE TOWNSHIP</v>
      </c>
      <c r="H65" s="22" t="str">
        <f>'Source - Cert. Funds'!F64</f>
        <v>0061</v>
      </c>
      <c r="I65" s="22" t="str">
        <f>'Source - Cert. Funds'!G64</f>
        <v>RAINY DAY</v>
      </c>
      <c r="J65" s="23">
        <f>'Source - Cert. Funds'!H64</f>
        <v>0</v>
      </c>
      <c r="K65" s="4"/>
      <c r="L65" s="3"/>
      <c r="M65" s="3"/>
      <c r="N65" s="3"/>
      <c r="O65" s="3"/>
    </row>
    <row r="66" spans="1:15" x14ac:dyDescent="0.35">
      <c r="A66" s="221" t="e">
        <f t="shared" si="0"/>
        <v>#N/A</v>
      </c>
      <c r="B66" s="221" t="e">
        <f>IF(A66=1,SUM($A$4:A66),"")</f>
        <v>#N/A</v>
      </c>
      <c r="C66" s="22" t="str">
        <f>'Source - Cert. Funds'!A65</f>
        <v>02</v>
      </c>
      <c r="D66" s="22" t="str">
        <f>'Source - Cert. Funds'!B65</f>
        <v>2</v>
      </c>
      <c r="E66" s="22" t="str">
        <f>'Source - Cert. Funds'!C65</f>
        <v>0008</v>
      </c>
      <c r="F66" s="22" t="str">
        <f>'Source - Cert. Funds'!D65</f>
        <v>0220008</v>
      </c>
      <c r="G66" s="22" t="str">
        <f>'Source - Cert. Funds'!E65</f>
        <v>LAKE TOWNSHIP</v>
      </c>
      <c r="H66" s="22" t="str">
        <f>'Source - Cert. Funds'!F65</f>
        <v>0101</v>
      </c>
      <c r="I66" s="22" t="str">
        <f>'Source - Cert. Funds'!G65</f>
        <v xml:space="preserve">GENERAL                                 </v>
      </c>
      <c r="J66" s="23">
        <f>'Source - Cert. Funds'!H65</f>
        <v>54698</v>
      </c>
      <c r="K66" s="4"/>
      <c r="L66" s="3"/>
      <c r="M66" s="3"/>
      <c r="N66" s="3"/>
      <c r="O66" s="3"/>
    </row>
    <row r="67" spans="1:15" x14ac:dyDescent="0.35">
      <c r="A67" s="221" t="e">
        <f t="shared" si="0"/>
        <v>#N/A</v>
      </c>
      <c r="B67" s="221" t="e">
        <f>IF(A67=1,SUM($A$4:A67),"")</f>
        <v>#N/A</v>
      </c>
      <c r="C67" s="22" t="str">
        <f>'Source - Cert. Funds'!A66</f>
        <v>02</v>
      </c>
      <c r="D67" s="22" t="str">
        <f>'Source - Cert. Funds'!B66</f>
        <v>2</v>
      </c>
      <c r="E67" s="22" t="str">
        <f>'Source - Cert. Funds'!C66</f>
        <v>0008</v>
      </c>
      <c r="F67" s="22" t="str">
        <f>'Source - Cert. Funds'!D66</f>
        <v>0220008</v>
      </c>
      <c r="G67" s="22" t="str">
        <f>'Source - Cert. Funds'!E66</f>
        <v>LAKE TOWNSHIP</v>
      </c>
      <c r="H67" s="22" t="str">
        <f>'Source - Cert. Funds'!F66</f>
        <v>1312</v>
      </c>
      <c r="I67" s="22" t="str">
        <f>'Source - Cert. Funds'!G66</f>
        <v xml:space="preserve">RECREATION                              </v>
      </c>
      <c r="J67" s="23">
        <f>'Source - Cert. Funds'!H66</f>
        <v>23000</v>
      </c>
      <c r="K67" s="4"/>
      <c r="L67" s="3"/>
      <c r="M67" s="3"/>
      <c r="N67" s="3"/>
      <c r="O67" s="3"/>
    </row>
    <row r="68" spans="1:15" x14ac:dyDescent="0.35">
      <c r="A68" s="221" t="e">
        <f t="shared" si="0"/>
        <v>#N/A</v>
      </c>
      <c r="B68" s="221" t="e">
        <f>IF(A68=1,SUM($A$4:A68),"")</f>
        <v>#N/A</v>
      </c>
      <c r="C68" s="22" t="str">
        <f>'Source - Cert. Funds'!A67</f>
        <v>02</v>
      </c>
      <c r="D68" s="22" t="str">
        <f>'Source - Cert. Funds'!B67</f>
        <v>2</v>
      </c>
      <c r="E68" s="22" t="str">
        <f>'Source - Cert. Funds'!C67</f>
        <v>0009</v>
      </c>
      <c r="F68" s="22" t="str">
        <f>'Source - Cert. Funds'!D67</f>
        <v>0220009</v>
      </c>
      <c r="G68" s="22" t="str">
        <f>'Source - Cert. Funds'!E67</f>
        <v>MADISON TOWNSHIP</v>
      </c>
      <c r="H68" s="22" t="str">
        <f>'Source - Cert. Funds'!F67</f>
        <v>0061</v>
      </c>
      <c r="I68" s="22" t="str">
        <f>'Source - Cert. Funds'!G67</f>
        <v>RAINY DAY</v>
      </c>
      <c r="J68" s="23">
        <f>'Source - Cert. Funds'!H67</f>
        <v>2500</v>
      </c>
      <c r="K68" s="4"/>
      <c r="L68" s="3"/>
      <c r="M68" s="3"/>
      <c r="N68" s="3"/>
      <c r="O68" s="3"/>
    </row>
    <row r="69" spans="1:15" x14ac:dyDescent="0.35">
      <c r="A69" s="221" t="e">
        <f t="shared" ref="A69:A132" si="5">IF($L$1=$F69,1,"")</f>
        <v>#N/A</v>
      </c>
      <c r="B69" s="221" t="e">
        <f>IF(A69=1,SUM($A$4:A69),"")</f>
        <v>#N/A</v>
      </c>
      <c r="C69" s="22" t="str">
        <f>'Source - Cert. Funds'!A68</f>
        <v>02</v>
      </c>
      <c r="D69" s="22" t="str">
        <f>'Source - Cert. Funds'!B68</f>
        <v>2</v>
      </c>
      <c r="E69" s="22" t="str">
        <f>'Source - Cert. Funds'!C68</f>
        <v>0009</v>
      </c>
      <c r="F69" s="22" t="str">
        <f>'Source - Cert. Funds'!D68</f>
        <v>0220009</v>
      </c>
      <c r="G69" s="22" t="str">
        <f>'Source - Cert. Funds'!E68</f>
        <v>MADISON TOWNSHIP</v>
      </c>
      <c r="H69" s="22" t="str">
        <f>'Source - Cert. Funds'!F68</f>
        <v>0101</v>
      </c>
      <c r="I69" s="22" t="str">
        <f>'Source - Cert. Funds'!G68</f>
        <v xml:space="preserve">GENERAL                                 </v>
      </c>
      <c r="J69" s="23">
        <f>'Source - Cert. Funds'!H68</f>
        <v>25792</v>
      </c>
      <c r="K69" s="4"/>
      <c r="L69" s="3"/>
      <c r="M69" s="3"/>
      <c r="N69" s="3"/>
      <c r="O69" s="3"/>
    </row>
    <row r="70" spans="1:15" x14ac:dyDescent="0.35">
      <c r="A70" s="221" t="e">
        <f t="shared" si="5"/>
        <v>#N/A</v>
      </c>
      <c r="B70" s="221" t="e">
        <f>IF(A70=1,SUM($A$4:A70),"")</f>
        <v>#N/A</v>
      </c>
      <c r="C70" s="22" t="str">
        <f>'Source - Cert. Funds'!A69</f>
        <v>02</v>
      </c>
      <c r="D70" s="22" t="str">
        <f>'Source - Cert. Funds'!B69</f>
        <v>2</v>
      </c>
      <c r="E70" s="22" t="str">
        <f>'Source - Cert. Funds'!C69</f>
        <v>0009</v>
      </c>
      <c r="F70" s="22" t="str">
        <f>'Source - Cert. Funds'!D69</f>
        <v>0220009</v>
      </c>
      <c r="G70" s="22" t="str">
        <f>'Source - Cert. Funds'!E69</f>
        <v>MADISON TOWNSHIP</v>
      </c>
      <c r="H70" s="22" t="str">
        <f>'Source - Cert. Funds'!F69</f>
        <v>1111</v>
      </c>
      <c r="I70" s="22" t="str">
        <f>'Source - Cert. Funds'!G69</f>
        <v>TOWNSHIP FIRE AND E.M.S.</v>
      </c>
      <c r="J70" s="23">
        <f>'Source - Cert. Funds'!H69</f>
        <v>149000</v>
      </c>
      <c r="K70" s="4"/>
      <c r="L70" s="3"/>
      <c r="M70" s="3"/>
      <c r="N70" s="3"/>
      <c r="O70" s="3"/>
    </row>
    <row r="71" spans="1:15" x14ac:dyDescent="0.35">
      <c r="A71" s="221" t="e">
        <f t="shared" si="5"/>
        <v>#N/A</v>
      </c>
      <c r="B71" s="221" t="e">
        <f>IF(A71=1,SUM($A$4:A71),"")</f>
        <v>#N/A</v>
      </c>
      <c r="C71" s="22" t="str">
        <f>'Source - Cert. Funds'!A70</f>
        <v>02</v>
      </c>
      <c r="D71" s="22" t="str">
        <f>'Source - Cert. Funds'!B70</f>
        <v>2</v>
      </c>
      <c r="E71" s="22" t="str">
        <f>'Source - Cert. Funds'!C70</f>
        <v>0009</v>
      </c>
      <c r="F71" s="22" t="str">
        <f>'Source - Cert. Funds'!D70</f>
        <v>0220009</v>
      </c>
      <c r="G71" s="22" t="str">
        <f>'Source - Cert. Funds'!E70</f>
        <v>MADISON TOWNSHIP</v>
      </c>
      <c r="H71" s="22" t="str">
        <f>'Source - Cert. Funds'!F70</f>
        <v>1190</v>
      </c>
      <c r="I71" s="22" t="str">
        <f>'Source - Cert. Funds'!G70</f>
        <v xml:space="preserve">CUMULATIVE FIRE (Township)                        </v>
      </c>
      <c r="J71" s="23">
        <f>'Source - Cert. Funds'!H70</f>
        <v>30000</v>
      </c>
      <c r="K71" s="4"/>
      <c r="L71" s="3"/>
      <c r="M71" s="3"/>
      <c r="N71" s="3"/>
      <c r="O71" s="3"/>
    </row>
    <row r="72" spans="1:15" x14ac:dyDescent="0.35">
      <c r="A72" s="221" t="e">
        <f t="shared" si="5"/>
        <v>#N/A</v>
      </c>
      <c r="B72" s="221" t="e">
        <f>IF(A72=1,SUM($A$4:A72),"")</f>
        <v>#N/A</v>
      </c>
      <c r="C72" s="22" t="str">
        <f>'Source - Cert. Funds'!A71</f>
        <v>02</v>
      </c>
      <c r="D72" s="22" t="str">
        <f>'Source - Cert. Funds'!B71</f>
        <v>2</v>
      </c>
      <c r="E72" s="22" t="str">
        <f>'Source - Cert. Funds'!C71</f>
        <v>0010</v>
      </c>
      <c r="F72" s="22" t="str">
        <f>'Source - Cert. Funds'!D71</f>
        <v>0220010</v>
      </c>
      <c r="G72" s="22" t="str">
        <f>'Source - Cert. Funds'!E71</f>
        <v>MARION TOWNSHIP</v>
      </c>
      <c r="H72" s="22" t="str">
        <f>'Source - Cert. Funds'!F71</f>
        <v>0061</v>
      </c>
      <c r="I72" s="22" t="str">
        <f>'Source - Cert. Funds'!G71</f>
        <v>RAINY DAY</v>
      </c>
      <c r="J72" s="23">
        <f>'Source - Cert. Funds'!H71</f>
        <v>9679</v>
      </c>
      <c r="K72" s="4"/>
      <c r="L72" s="3"/>
      <c r="M72" s="3"/>
      <c r="N72" s="3"/>
      <c r="O72" s="3"/>
    </row>
    <row r="73" spans="1:15" x14ac:dyDescent="0.35">
      <c r="A73" s="221" t="e">
        <f t="shared" si="5"/>
        <v>#N/A</v>
      </c>
      <c r="B73" s="221" t="e">
        <f>IF(A73=1,SUM($A$4:A73),"")</f>
        <v>#N/A</v>
      </c>
      <c r="C73" s="22" t="str">
        <f>'Source - Cert. Funds'!A72</f>
        <v>02</v>
      </c>
      <c r="D73" s="22" t="str">
        <f>'Source - Cert. Funds'!B72</f>
        <v>2</v>
      </c>
      <c r="E73" s="22" t="str">
        <f>'Source - Cert. Funds'!C72</f>
        <v>0010</v>
      </c>
      <c r="F73" s="22" t="str">
        <f>'Source - Cert. Funds'!D72</f>
        <v>0220010</v>
      </c>
      <c r="G73" s="22" t="str">
        <f>'Source - Cert. Funds'!E72</f>
        <v>MARION TOWNSHIP</v>
      </c>
      <c r="H73" s="22" t="str">
        <f>'Source - Cert. Funds'!F72</f>
        <v>0101</v>
      </c>
      <c r="I73" s="22" t="str">
        <f>'Source - Cert. Funds'!G72</f>
        <v xml:space="preserve">GENERAL                                 </v>
      </c>
      <c r="J73" s="23">
        <f>'Source - Cert. Funds'!H72</f>
        <v>56655</v>
      </c>
      <c r="K73" s="4"/>
      <c r="L73" s="3"/>
      <c r="M73" s="3"/>
      <c r="N73" s="3"/>
      <c r="O73" s="3"/>
    </row>
    <row r="74" spans="1:15" x14ac:dyDescent="0.35">
      <c r="A74" s="221" t="e">
        <f t="shared" si="5"/>
        <v>#N/A</v>
      </c>
      <c r="B74" s="221" t="e">
        <f>IF(A74=1,SUM($A$4:A74),"")</f>
        <v>#N/A</v>
      </c>
      <c r="C74" s="22" t="str">
        <f>'Source - Cert. Funds'!A73</f>
        <v>02</v>
      </c>
      <c r="D74" s="22" t="str">
        <f>'Source - Cert. Funds'!B73</f>
        <v>2</v>
      </c>
      <c r="E74" s="22" t="str">
        <f>'Source - Cert. Funds'!C73</f>
        <v>0011</v>
      </c>
      <c r="F74" s="22" t="str">
        <f>'Source - Cert. Funds'!D73</f>
        <v>0220011</v>
      </c>
      <c r="G74" s="22" t="str">
        <f>'Source - Cert. Funds'!E73</f>
        <v>MAUMEE TOWNSHIP</v>
      </c>
      <c r="H74" s="22" t="str">
        <f>'Source - Cert. Funds'!F73</f>
        <v>0061</v>
      </c>
      <c r="I74" s="22" t="str">
        <f>'Source - Cert. Funds'!G73</f>
        <v>RAINY DAY</v>
      </c>
      <c r="J74" s="23">
        <f>'Source - Cert. Funds'!H73</f>
        <v>1500</v>
      </c>
      <c r="K74" s="4"/>
      <c r="L74" s="3"/>
      <c r="M74" s="3"/>
      <c r="N74" s="3"/>
      <c r="O74" s="3"/>
    </row>
    <row r="75" spans="1:15" x14ac:dyDescent="0.35">
      <c r="A75" s="221" t="e">
        <f t="shared" si="5"/>
        <v>#N/A</v>
      </c>
      <c r="B75" s="221" t="e">
        <f>IF(A75=1,SUM($A$4:A75),"")</f>
        <v>#N/A</v>
      </c>
      <c r="C75" s="22" t="str">
        <f>'Source - Cert. Funds'!A74</f>
        <v>02</v>
      </c>
      <c r="D75" s="22" t="str">
        <f>'Source - Cert. Funds'!B74</f>
        <v>2</v>
      </c>
      <c r="E75" s="22" t="str">
        <f>'Source - Cert. Funds'!C74</f>
        <v>0011</v>
      </c>
      <c r="F75" s="22" t="str">
        <f>'Source - Cert. Funds'!D74</f>
        <v>0220011</v>
      </c>
      <c r="G75" s="22" t="str">
        <f>'Source - Cert. Funds'!E74</f>
        <v>MAUMEE TOWNSHIP</v>
      </c>
      <c r="H75" s="22" t="str">
        <f>'Source - Cert. Funds'!F74</f>
        <v>0101</v>
      </c>
      <c r="I75" s="22" t="str">
        <f>'Source - Cert. Funds'!G74</f>
        <v xml:space="preserve">GENERAL                                 </v>
      </c>
      <c r="J75" s="23">
        <f>'Source - Cert. Funds'!H74</f>
        <v>52730</v>
      </c>
      <c r="K75" s="4"/>
      <c r="L75" s="3"/>
      <c r="M75" s="3"/>
      <c r="N75" s="3"/>
      <c r="O75" s="3"/>
    </row>
    <row r="76" spans="1:15" x14ac:dyDescent="0.35">
      <c r="A76" s="221" t="e">
        <f t="shared" si="5"/>
        <v>#N/A</v>
      </c>
      <c r="B76" s="221" t="e">
        <f>IF(A76=1,SUM($A$4:A76),"")</f>
        <v>#N/A</v>
      </c>
      <c r="C76" s="22" t="str">
        <f>'Source - Cert. Funds'!A75</f>
        <v>02</v>
      </c>
      <c r="D76" s="22" t="str">
        <f>'Source - Cert. Funds'!B75</f>
        <v>2</v>
      </c>
      <c r="E76" s="22" t="str">
        <f>'Source - Cert. Funds'!C75</f>
        <v>0011</v>
      </c>
      <c r="F76" s="22" t="str">
        <f>'Source - Cert. Funds'!D75</f>
        <v>0220011</v>
      </c>
      <c r="G76" s="22" t="str">
        <f>'Source - Cert. Funds'!E75</f>
        <v>MAUMEE TOWNSHIP</v>
      </c>
      <c r="H76" s="22" t="str">
        <f>'Source - Cert. Funds'!F75</f>
        <v>1312</v>
      </c>
      <c r="I76" s="22" t="str">
        <f>'Source - Cert. Funds'!G75</f>
        <v xml:space="preserve">RECREATION                              </v>
      </c>
      <c r="J76" s="23">
        <f>'Source - Cert. Funds'!H75</f>
        <v>52500</v>
      </c>
      <c r="K76" s="4"/>
      <c r="L76" s="3"/>
      <c r="M76" s="3"/>
      <c r="N76" s="3"/>
      <c r="O76" s="3"/>
    </row>
    <row r="77" spans="1:15" x14ac:dyDescent="0.35">
      <c r="A77" s="221" t="e">
        <f t="shared" si="5"/>
        <v>#N/A</v>
      </c>
      <c r="B77" s="221" t="e">
        <f>IF(A77=1,SUM($A$4:A77),"")</f>
        <v>#N/A</v>
      </c>
      <c r="C77" s="22" t="str">
        <f>'Source - Cert. Funds'!A76</f>
        <v>02</v>
      </c>
      <c r="D77" s="22" t="str">
        <f>'Source - Cert. Funds'!B76</f>
        <v>2</v>
      </c>
      <c r="E77" s="22" t="str">
        <f>'Source - Cert. Funds'!C76</f>
        <v>0012</v>
      </c>
      <c r="F77" s="22" t="str">
        <f>'Source - Cert. Funds'!D76</f>
        <v>0220012</v>
      </c>
      <c r="G77" s="22" t="str">
        <f>'Source - Cert. Funds'!E76</f>
        <v>MILAN TOWNSHIP</v>
      </c>
      <c r="H77" s="22" t="str">
        <f>'Source - Cert. Funds'!F76</f>
        <v>0061</v>
      </c>
      <c r="I77" s="22" t="str">
        <f>'Source - Cert. Funds'!G76</f>
        <v>RAINY DAY</v>
      </c>
      <c r="J77" s="23">
        <f>'Source - Cert. Funds'!H76</f>
        <v>0</v>
      </c>
      <c r="K77" s="4"/>
      <c r="L77" s="3"/>
      <c r="M77" s="3"/>
      <c r="N77" s="3"/>
      <c r="O77" s="3"/>
    </row>
    <row r="78" spans="1:15" x14ac:dyDescent="0.35">
      <c r="A78" s="221" t="e">
        <f t="shared" si="5"/>
        <v>#N/A</v>
      </c>
      <c r="B78" s="221" t="e">
        <f>IF(A78=1,SUM($A$4:A78),"")</f>
        <v>#N/A</v>
      </c>
      <c r="C78" s="22" t="str">
        <f>'Source - Cert. Funds'!A77</f>
        <v>02</v>
      </c>
      <c r="D78" s="22" t="str">
        <f>'Source - Cert. Funds'!B77</f>
        <v>2</v>
      </c>
      <c r="E78" s="22" t="str">
        <f>'Source - Cert. Funds'!C77</f>
        <v>0012</v>
      </c>
      <c r="F78" s="22" t="str">
        <f>'Source - Cert. Funds'!D77</f>
        <v>0220012</v>
      </c>
      <c r="G78" s="22" t="str">
        <f>'Source - Cert. Funds'!E77</f>
        <v>MILAN TOWNSHIP</v>
      </c>
      <c r="H78" s="22" t="str">
        <f>'Source - Cert. Funds'!F77</f>
        <v>0101</v>
      </c>
      <c r="I78" s="22" t="str">
        <f>'Source - Cert. Funds'!G77</f>
        <v xml:space="preserve">GENERAL                                 </v>
      </c>
      <c r="J78" s="23">
        <f>'Source - Cert. Funds'!H77</f>
        <v>53300</v>
      </c>
      <c r="K78" s="4"/>
      <c r="L78" s="3"/>
      <c r="M78" s="3"/>
      <c r="N78" s="3"/>
      <c r="O78" s="3"/>
    </row>
    <row r="79" spans="1:15" x14ac:dyDescent="0.35">
      <c r="A79" s="221" t="e">
        <f t="shared" si="5"/>
        <v>#N/A</v>
      </c>
      <c r="B79" s="221" t="e">
        <f>IF(A79=1,SUM($A$4:A79),"")</f>
        <v>#N/A</v>
      </c>
      <c r="C79" s="22" t="str">
        <f>'Source - Cert. Funds'!A78</f>
        <v>02</v>
      </c>
      <c r="D79" s="22" t="str">
        <f>'Source - Cert. Funds'!B78</f>
        <v>2</v>
      </c>
      <c r="E79" s="22" t="str">
        <f>'Source - Cert. Funds'!C78</f>
        <v>0013</v>
      </c>
      <c r="F79" s="22" t="str">
        <f>'Source - Cert. Funds'!D78</f>
        <v>0220013</v>
      </c>
      <c r="G79" s="22" t="str">
        <f>'Source - Cert. Funds'!E78</f>
        <v>MONROE TOWNSHIP</v>
      </c>
      <c r="H79" s="22" t="str">
        <f>'Source - Cert. Funds'!F78</f>
        <v>0061</v>
      </c>
      <c r="I79" s="22" t="str">
        <f>'Source - Cert. Funds'!G78</f>
        <v>RAINY DAY</v>
      </c>
      <c r="J79" s="23">
        <f>'Source - Cert. Funds'!H78</f>
        <v>4000</v>
      </c>
      <c r="K79" s="4"/>
      <c r="L79" s="3"/>
      <c r="M79" s="3"/>
      <c r="N79" s="3"/>
      <c r="O79" s="3"/>
    </row>
    <row r="80" spans="1:15" x14ac:dyDescent="0.35">
      <c r="A80" s="221" t="e">
        <f t="shared" si="5"/>
        <v>#N/A</v>
      </c>
      <c r="B80" s="221" t="e">
        <f>IF(A80=1,SUM($A$4:A80),"")</f>
        <v>#N/A</v>
      </c>
      <c r="C80" s="22" t="str">
        <f>'Source - Cert. Funds'!A79</f>
        <v>02</v>
      </c>
      <c r="D80" s="22" t="str">
        <f>'Source - Cert. Funds'!B79</f>
        <v>2</v>
      </c>
      <c r="E80" s="22" t="str">
        <f>'Source - Cert. Funds'!C79</f>
        <v>0013</v>
      </c>
      <c r="F80" s="22" t="str">
        <f>'Source - Cert. Funds'!D79</f>
        <v>0220013</v>
      </c>
      <c r="G80" s="22" t="str">
        <f>'Source - Cert. Funds'!E79</f>
        <v>MONROE TOWNSHIP</v>
      </c>
      <c r="H80" s="22" t="str">
        <f>'Source - Cert. Funds'!F79</f>
        <v>0101</v>
      </c>
      <c r="I80" s="22" t="str">
        <f>'Source - Cert. Funds'!G79</f>
        <v xml:space="preserve">GENERAL                                 </v>
      </c>
      <c r="J80" s="23">
        <f>'Source - Cert. Funds'!H79</f>
        <v>57375</v>
      </c>
      <c r="K80" s="4"/>
      <c r="L80" s="3"/>
      <c r="M80" s="3"/>
      <c r="N80" s="3"/>
      <c r="O80" s="3"/>
    </row>
    <row r="81" spans="1:15" x14ac:dyDescent="0.35">
      <c r="A81" s="221" t="e">
        <f t="shared" si="5"/>
        <v>#N/A</v>
      </c>
      <c r="B81" s="221" t="e">
        <f>IF(A81=1,SUM($A$4:A81),"")</f>
        <v>#N/A</v>
      </c>
      <c r="C81" s="22" t="str">
        <f>'Source - Cert. Funds'!A80</f>
        <v>02</v>
      </c>
      <c r="D81" s="22" t="str">
        <f>'Source - Cert. Funds'!B80</f>
        <v>2</v>
      </c>
      <c r="E81" s="22" t="str">
        <f>'Source - Cert. Funds'!C80</f>
        <v>0013</v>
      </c>
      <c r="F81" s="22" t="str">
        <f>'Source - Cert. Funds'!D80</f>
        <v>0220013</v>
      </c>
      <c r="G81" s="22" t="str">
        <f>'Source - Cert. Funds'!E80</f>
        <v>MONROE TOWNSHIP</v>
      </c>
      <c r="H81" s="22" t="str">
        <f>'Source - Cert. Funds'!F80</f>
        <v>1111</v>
      </c>
      <c r="I81" s="22" t="str">
        <f>'Source - Cert. Funds'!G80</f>
        <v>TOWNSHIP FIRE AND E.M.S.</v>
      </c>
      <c r="J81" s="23">
        <f>'Source - Cert. Funds'!H80</f>
        <v>24000</v>
      </c>
      <c r="K81" s="4"/>
      <c r="L81" s="3"/>
      <c r="M81" s="3"/>
      <c r="N81" s="3"/>
      <c r="O81" s="3"/>
    </row>
    <row r="82" spans="1:15" x14ac:dyDescent="0.35">
      <c r="A82" s="221" t="e">
        <f t="shared" si="5"/>
        <v>#N/A</v>
      </c>
      <c r="B82" s="221" t="e">
        <f>IF(A82=1,SUM($A$4:A82),"")</f>
        <v>#N/A</v>
      </c>
      <c r="C82" s="22" t="str">
        <f>'Source - Cert. Funds'!A81</f>
        <v>02</v>
      </c>
      <c r="D82" s="22" t="str">
        <f>'Source - Cert. Funds'!B81</f>
        <v>2</v>
      </c>
      <c r="E82" s="22" t="str">
        <f>'Source - Cert. Funds'!C81</f>
        <v>0013</v>
      </c>
      <c r="F82" s="22" t="str">
        <f>'Source - Cert. Funds'!D81</f>
        <v>0220013</v>
      </c>
      <c r="G82" s="22" t="str">
        <f>'Source - Cert. Funds'!E81</f>
        <v>MONROE TOWNSHIP</v>
      </c>
      <c r="H82" s="22" t="str">
        <f>'Source - Cert. Funds'!F81</f>
        <v>1190</v>
      </c>
      <c r="I82" s="22" t="str">
        <f>'Source - Cert. Funds'!G81</f>
        <v xml:space="preserve">CUMULATIVE FIRE (Township)                        </v>
      </c>
      <c r="J82" s="23">
        <f>'Source - Cert. Funds'!H81</f>
        <v>50000</v>
      </c>
      <c r="K82" s="4"/>
      <c r="L82" s="3"/>
      <c r="M82" s="3"/>
      <c r="N82" s="3"/>
      <c r="O82" s="3"/>
    </row>
    <row r="83" spans="1:15" x14ac:dyDescent="0.35">
      <c r="A83" s="221" t="e">
        <f t="shared" si="5"/>
        <v>#N/A</v>
      </c>
      <c r="B83" s="221" t="e">
        <f>IF(A83=1,SUM($A$4:A83),"")</f>
        <v>#N/A</v>
      </c>
      <c r="C83" s="22" t="str">
        <f>'Source - Cert. Funds'!A82</f>
        <v>02</v>
      </c>
      <c r="D83" s="22" t="str">
        <f>'Source - Cert. Funds'!B82</f>
        <v>2</v>
      </c>
      <c r="E83" s="22" t="str">
        <f>'Source - Cert. Funds'!C82</f>
        <v>0013</v>
      </c>
      <c r="F83" s="22" t="str">
        <f>'Source - Cert. Funds'!D82</f>
        <v>0220013</v>
      </c>
      <c r="G83" s="22" t="str">
        <f>'Source - Cert. Funds'!E82</f>
        <v>MONROE TOWNSHIP</v>
      </c>
      <c r="H83" s="22" t="str">
        <f>'Source - Cert. Funds'!F82</f>
        <v>1312</v>
      </c>
      <c r="I83" s="22" t="str">
        <f>'Source - Cert. Funds'!G82</f>
        <v xml:space="preserve">RECREATION                              </v>
      </c>
      <c r="J83" s="23">
        <f>'Source - Cert. Funds'!H82</f>
        <v>1500</v>
      </c>
      <c r="K83" s="4"/>
      <c r="L83" s="3"/>
      <c r="M83" s="3"/>
      <c r="N83" s="3"/>
      <c r="O83" s="3"/>
    </row>
    <row r="84" spans="1:15" x14ac:dyDescent="0.35">
      <c r="A84" s="221" t="e">
        <f t="shared" si="5"/>
        <v>#N/A</v>
      </c>
      <c r="B84" s="221" t="e">
        <f>IF(A84=1,SUM($A$4:A84),"")</f>
        <v>#N/A</v>
      </c>
      <c r="C84" s="22" t="str">
        <f>'Source - Cert. Funds'!A83</f>
        <v>02</v>
      </c>
      <c r="D84" s="22" t="str">
        <f>'Source - Cert. Funds'!B83</f>
        <v>2</v>
      </c>
      <c r="E84" s="22" t="str">
        <f>'Source - Cert. Funds'!C83</f>
        <v>0014</v>
      </c>
      <c r="F84" s="22" t="str">
        <f>'Source - Cert. Funds'!D83</f>
        <v>0220014</v>
      </c>
      <c r="G84" s="22" t="str">
        <f>'Source - Cert. Funds'!E83</f>
        <v>PERRY TOWNSHIP</v>
      </c>
      <c r="H84" s="22" t="str">
        <f>'Source - Cert. Funds'!F83</f>
        <v>0061</v>
      </c>
      <c r="I84" s="22" t="str">
        <f>'Source - Cert. Funds'!G83</f>
        <v>RAINY DAY</v>
      </c>
      <c r="J84" s="23">
        <f>'Source - Cert. Funds'!H83</f>
        <v>125000</v>
      </c>
      <c r="K84" s="4"/>
      <c r="L84" s="3"/>
      <c r="M84" s="3"/>
      <c r="N84" s="3"/>
      <c r="O84" s="3"/>
    </row>
    <row r="85" spans="1:15" x14ac:dyDescent="0.35">
      <c r="A85" s="221" t="e">
        <f t="shared" si="5"/>
        <v>#N/A</v>
      </c>
      <c r="B85" s="221" t="e">
        <f>IF(A85=1,SUM($A$4:A85),"")</f>
        <v>#N/A</v>
      </c>
      <c r="C85" s="22" t="str">
        <f>'Source - Cert. Funds'!A84</f>
        <v>02</v>
      </c>
      <c r="D85" s="22" t="str">
        <f>'Source - Cert. Funds'!B84</f>
        <v>2</v>
      </c>
      <c r="E85" s="22" t="str">
        <f>'Source - Cert. Funds'!C84</f>
        <v>0014</v>
      </c>
      <c r="F85" s="22" t="str">
        <f>'Source - Cert. Funds'!D84</f>
        <v>0220014</v>
      </c>
      <c r="G85" s="22" t="str">
        <f>'Source - Cert. Funds'!E84</f>
        <v>PERRY TOWNSHIP</v>
      </c>
      <c r="H85" s="22" t="str">
        <f>'Source - Cert. Funds'!F84</f>
        <v>0101</v>
      </c>
      <c r="I85" s="22" t="str">
        <f>'Source - Cert. Funds'!G84</f>
        <v xml:space="preserve">GENERAL                                 </v>
      </c>
      <c r="J85" s="23">
        <f>'Source - Cert. Funds'!H84</f>
        <v>123012</v>
      </c>
      <c r="K85" s="4"/>
      <c r="L85" s="3"/>
      <c r="M85" s="3"/>
      <c r="N85" s="3"/>
      <c r="O85" s="3"/>
    </row>
    <row r="86" spans="1:15" x14ac:dyDescent="0.35">
      <c r="A86" s="221" t="e">
        <f t="shared" si="5"/>
        <v>#N/A</v>
      </c>
      <c r="B86" s="221" t="e">
        <f>IF(A86=1,SUM($A$4:A86),"")</f>
        <v>#N/A</v>
      </c>
      <c r="C86" s="22" t="str">
        <f>'Source - Cert. Funds'!A85</f>
        <v>02</v>
      </c>
      <c r="D86" s="22" t="str">
        <f>'Source - Cert. Funds'!B85</f>
        <v>2</v>
      </c>
      <c r="E86" s="22" t="str">
        <f>'Source - Cert. Funds'!C85</f>
        <v>0015</v>
      </c>
      <c r="F86" s="22" t="str">
        <f>'Source - Cert. Funds'!D85</f>
        <v>0220015</v>
      </c>
      <c r="G86" s="22" t="str">
        <f>'Source - Cert. Funds'!E85</f>
        <v>PLEASANT TOWNSHIP</v>
      </c>
      <c r="H86" s="22" t="str">
        <f>'Source - Cert. Funds'!F85</f>
        <v>0061</v>
      </c>
      <c r="I86" s="22" t="str">
        <f>'Source - Cert. Funds'!G85</f>
        <v>RAINY DAY</v>
      </c>
      <c r="J86" s="23">
        <f>'Source - Cert. Funds'!H85</f>
        <v>2890</v>
      </c>
      <c r="K86" s="4"/>
      <c r="L86" s="3"/>
      <c r="M86" s="3"/>
      <c r="N86" s="3"/>
      <c r="O86" s="3"/>
    </row>
    <row r="87" spans="1:15" x14ac:dyDescent="0.35">
      <c r="A87" s="221" t="e">
        <f t="shared" si="5"/>
        <v>#N/A</v>
      </c>
      <c r="B87" s="221" t="e">
        <f>IF(A87=1,SUM($A$4:A87),"")</f>
        <v>#N/A</v>
      </c>
      <c r="C87" s="22" t="str">
        <f>'Source - Cert. Funds'!A86</f>
        <v>02</v>
      </c>
      <c r="D87" s="22" t="str">
        <f>'Source - Cert. Funds'!B86</f>
        <v>2</v>
      </c>
      <c r="E87" s="22" t="str">
        <f>'Source - Cert. Funds'!C86</f>
        <v>0015</v>
      </c>
      <c r="F87" s="22" t="str">
        <f>'Source - Cert. Funds'!D86</f>
        <v>0220015</v>
      </c>
      <c r="G87" s="22" t="str">
        <f>'Source - Cert. Funds'!E86</f>
        <v>PLEASANT TOWNSHIP</v>
      </c>
      <c r="H87" s="22" t="str">
        <f>'Source - Cert. Funds'!F86</f>
        <v>0101</v>
      </c>
      <c r="I87" s="22" t="str">
        <f>'Source - Cert. Funds'!G86</f>
        <v xml:space="preserve">GENERAL                                 </v>
      </c>
      <c r="J87" s="23">
        <f>'Source - Cert. Funds'!H86</f>
        <v>47900</v>
      </c>
      <c r="K87" s="4"/>
      <c r="L87" s="3"/>
      <c r="M87" s="3"/>
      <c r="N87" s="3"/>
      <c r="O87" s="3"/>
    </row>
    <row r="88" spans="1:15" x14ac:dyDescent="0.35">
      <c r="A88" s="221" t="e">
        <f t="shared" si="5"/>
        <v>#N/A</v>
      </c>
      <c r="B88" s="221" t="e">
        <f>IF(A88=1,SUM($A$4:A88),"")</f>
        <v>#N/A</v>
      </c>
      <c r="C88" s="22" t="str">
        <f>'Source - Cert. Funds'!A87</f>
        <v>02</v>
      </c>
      <c r="D88" s="22" t="str">
        <f>'Source - Cert. Funds'!B87</f>
        <v>2</v>
      </c>
      <c r="E88" s="22" t="str">
        <f>'Source - Cert. Funds'!C87</f>
        <v>0016</v>
      </c>
      <c r="F88" s="22" t="str">
        <f>'Source - Cert. Funds'!D87</f>
        <v>0220016</v>
      </c>
      <c r="G88" s="22" t="str">
        <f>'Source - Cert. Funds'!E87</f>
        <v>SCIPIO TOWNSHIP</v>
      </c>
      <c r="H88" s="22" t="str">
        <f>'Source - Cert. Funds'!F87</f>
        <v>0101</v>
      </c>
      <c r="I88" s="22" t="str">
        <f>'Source - Cert. Funds'!G87</f>
        <v xml:space="preserve">GENERAL                                 </v>
      </c>
      <c r="J88" s="23">
        <f>'Source - Cert. Funds'!H87</f>
        <v>7150</v>
      </c>
      <c r="K88" s="4"/>
      <c r="L88" s="3"/>
      <c r="M88" s="3"/>
      <c r="N88" s="3"/>
      <c r="O88" s="3"/>
    </row>
    <row r="89" spans="1:15" x14ac:dyDescent="0.35">
      <c r="A89" s="221" t="e">
        <f t="shared" si="5"/>
        <v>#N/A</v>
      </c>
      <c r="B89" s="221" t="e">
        <f>IF(A89=1,SUM($A$4:A89),"")</f>
        <v>#N/A</v>
      </c>
      <c r="C89" s="22" t="str">
        <f>'Source - Cert. Funds'!A88</f>
        <v>02</v>
      </c>
      <c r="D89" s="22" t="str">
        <f>'Source - Cert. Funds'!B88</f>
        <v>2</v>
      </c>
      <c r="E89" s="22" t="str">
        <f>'Source - Cert. Funds'!C88</f>
        <v>0017</v>
      </c>
      <c r="F89" s="22" t="str">
        <f>'Source - Cert. Funds'!D88</f>
        <v>0220017</v>
      </c>
      <c r="G89" s="22" t="str">
        <f>'Source - Cert. Funds'!E88</f>
        <v>SPRINGFIELD TOWNSHIP</v>
      </c>
      <c r="H89" s="22" t="str">
        <f>'Source - Cert. Funds'!F88</f>
        <v>0061</v>
      </c>
      <c r="I89" s="22" t="str">
        <f>'Source - Cert. Funds'!G88</f>
        <v>RAINY DAY</v>
      </c>
      <c r="J89" s="23">
        <f>'Source - Cert. Funds'!H88</f>
        <v>10000</v>
      </c>
      <c r="K89" s="4"/>
      <c r="L89" s="3"/>
      <c r="M89" s="3"/>
      <c r="N89" s="3"/>
      <c r="O89" s="3"/>
    </row>
    <row r="90" spans="1:15" x14ac:dyDescent="0.35">
      <c r="A90" s="221" t="e">
        <f t="shared" si="5"/>
        <v>#N/A</v>
      </c>
      <c r="B90" s="221" t="e">
        <f>IF(A90=1,SUM($A$4:A90),"")</f>
        <v>#N/A</v>
      </c>
      <c r="C90" s="22" t="str">
        <f>'Source - Cert. Funds'!A89</f>
        <v>02</v>
      </c>
      <c r="D90" s="22" t="str">
        <f>'Source - Cert. Funds'!B89</f>
        <v>2</v>
      </c>
      <c r="E90" s="22" t="str">
        <f>'Source - Cert. Funds'!C89</f>
        <v>0017</v>
      </c>
      <c r="F90" s="22" t="str">
        <f>'Source - Cert. Funds'!D89</f>
        <v>0220017</v>
      </c>
      <c r="G90" s="22" t="str">
        <f>'Source - Cert. Funds'!E89</f>
        <v>SPRINGFIELD TOWNSHIP</v>
      </c>
      <c r="H90" s="22" t="str">
        <f>'Source - Cert. Funds'!F89</f>
        <v>0101</v>
      </c>
      <c r="I90" s="22" t="str">
        <f>'Source - Cert. Funds'!G89</f>
        <v xml:space="preserve">GENERAL                                 </v>
      </c>
      <c r="J90" s="23">
        <f>'Source - Cert. Funds'!H89</f>
        <v>121550</v>
      </c>
      <c r="K90" s="4"/>
      <c r="L90" s="3"/>
      <c r="M90" s="3"/>
      <c r="N90" s="3"/>
      <c r="O90" s="3"/>
    </row>
    <row r="91" spans="1:15" x14ac:dyDescent="0.35">
      <c r="A91" s="221" t="e">
        <f t="shared" si="5"/>
        <v>#N/A</v>
      </c>
      <c r="B91" s="221" t="e">
        <f>IF(A91=1,SUM($A$4:A91),"")</f>
        <v>#N/A</v>
      </c>
      <c r="C91" s="22" t="str">
        <f>'Source - Cert. Funds'!A90</f>
        <v>02</v>
      </c>
      <c r="D91" s="22" t="str">
        <f>'Source - Cert. Funds'!B90</f>
        <v>2</v>
      </c>
      <c r="E91" s="22" t="str">
        <f>'Source - Cert. Funds'!C90</f>
        <v>0017</v>
      </c>
      <c r="F91" s="22" t="str">
        <f>'Source - Cert. Funds'!D90</f>
        <v>0220017</v>
      </c>
      <c r="G91" s="22" t="str">
        <f>'Source - Cert. Funds'!E90</f>
        <v>SPRINGFIELD TOWNSHIP</v>
      </c>
      <c r="H91" s="22" t="str">
        <f>'Source - Cert. Funds'!F90</f>
        <v>1312</v>
      </c>
      <c r="I91" s="22" t="str">
        <f>'Source - Cert. Funds'!G90</f>
        <v xml:space="preserve">RECREATION                              </v>
      </c>
      <c r="J91" s="23">
        <f>'Source - Cert. Funds'!H90</f>
        <v>10000</v>
      </c>
      <c r="K91" s="4"/>
      <c r="L91" s="3"/>
      <c r="M91" s="3"/>
      <c r="N91" s="3"/>
      <c r="O91" s="3"/>
    </row>
    <row r="92" spans="1:15" x14ac:dyDescent="0.35">
      <c r="A92" s="221" t="e">
        <f t="shared" si="5"/>
        <v>#N/A</v>
      </c>
      <c r="B92" s="221" t="e">
        <f>IF(A92=1,SUM($A$4:A92),"")</f>
        <v>#N/A</v>
      </c>
      <c r="C92" s="22" t="str">
        <f>'Source - Cert. Funds'!A91</f>
        <v>02</v>
      </c>
      <c r="D92" s="22" t="str">
        <f>'Source - Cert. Funds'!B91</f>
        <v>2</v>
      </c>
      <c r="E92" s="22" t="str">
        <f>'Source - Cert. Funds'!C91</f>
        <v>0018</v>
      </c>
      <c r="F92" s="22" t="str">
        <f>'Source - Cert. Funds'!D91</f>
        <v>0220018</v>
      </c>
      <c r="G92" s="22" t="str">
        <f>'Source - Cert. Funds'!E91</f>
        <v>ST. JOSEPH TOWNSHIP</v>
      </c>
      <c r="H92" s="22" t="str">
        <f>'Source - Cert. Funds'!F91</f>
        <v>0061</v>
      </c>
      <c r="I92" s="22" t="str">
        <f>'Source - Cert. Funds'!G91</f>
        <v>RAINY DAY</v>
      </c>
      <c r="J92" s="23">
        <f>'Source - Cert. Funds'!H91</f>
        <v>75440</v>
      </c>
      <c r="K92" s="4"/>
      <c r="L92" s="3"/>
      <c r="M92" s="3"/>
      <c r="N92" s="3"/>
      <c r="O92" s="3"/>
    </row>
    <row r="93" spans="1:15" x14ac:dyDescent="0.35">
      <c r="A93" s="221" t="e">
        <f t="shared" si="5"/>
        <v>#N/A</v>
      </c>
      <c r="B93" s="221" t="e">
        <f>IF(A93=1,SUM($A$4:A93),"")</f>
        <v>#N/A</v>
      </c>
      <c r="C93" s="22" t="str">
        <f>'Source - Cert. Funds'!A92</f>
        <v>02</v>
      </c>
      <c r="D93" s="22" t="str">
        <f>'Source - Cert. Funds'!B92</f>
        <v>2</v>
      </c>
      <c r="E93" s="22" t="str">
        <f>'Source - Cert. Funds'!C92</f>
        <v>0018</v>
      </c>
      <c r="F93" s="22" t="str">
        <f>'Source - Cert. Funds'!D92</f>
        <v>0220018</v>
      </c>
      <c r="G93" s="22" t="str">
        <f>'Source - Cert. Funds'!E92</f>
        <v>ST. JOSEPH TOWNSHIP</v>
      </c>
      <c r="H93" s="22" t="str">
        <f>'Source - Cert. Funds'!F92</f>
        <v>0101</v>
      </c>
      <c r="I93" s="22" t="str">
        <f>'Source - Cert. Funds'!G92</f>
        <v xml:space="preserve">GENERAL                                 </v>
      </c>
      <c r="J93" s="23">
        <f>'Source - Cert. Funds'!H92</f>
        <v>818266</v>
      </c>
      <c r="K93" s="4"/>
      <c r="L93" s="3"/>
      <c r="M93" s="3"/>
      <c r="N93" s="3"/>
      <c r="O93" s="3"/>
    </row>
    <row r="94" spans="1:15" x14ac:dyDescent="0.35">
      <c r="A94" s="221" t="e">
        <f t="shared" si="5"/>
        <v>#N/A</v>
      </c>
      <c r="B94" s="221" t="e">
        <f>IF(A94=1,SUM($A$4:A94),"")</f>
        <v>#N/A</v>
      </c>
      <c r="C94" s="22" t="str">
        <f>'Source - Cert. Funds'!A93</f>
        <v>02</v>
      </c>
      <c r="D94" s="22" t="str">
        <f>'Source - Cert. Funds'!B93</f>
        <v>2</v>
      </c>
      <c r="E94" s="22" t="str">
        <f>'Source - Cert. Funds'!C93</f>
        <v>0018</v>
      </c>
      <c r="F94" s="22" t="str">
        <f>'Source - Cert. Funds'!D93</f>
        <v>0220018</v>
      </c>
      <c r="G94" s="22" t="str">
        <f>'Source - Cert. Funds'!E93</f>
        <v>ST. JOSEPH TOWNSHIP</v>
      </c>
      <c r="H94" s="22" t="str">
        <f>'Source - Cert. Funds'!F93</f>
        <v>1111</v>
      </c>
      <c r="I94" s="22" t="str">
        <f>'Source - Cert. Funds'!G93</f>
        <v>TOWNSHIP FIRE AND E.M.S.</v>
      </c>
      <c r="J94" s="23">
        <f>'Source - Cert. Funds'!H93</f>
        <v>411650</v>
      </c>
      <c r="K94" s="4"/>
      <c r="L94" s="3"/>
      <c r="M94" s="3"/>
      <c r="N94" s="3"/>
      <c r="O94" s="3"/>
    </row>
    <row r="95" spans="1:15" x14ac:dyDescent="0.35">
      <c r="A95" s="221" t="e">
        <f t="shared" si="5"/>
        <v>#N/A</v>
      </c>
      <c r="B95" s="221" t="e">
        <f>IF(A95=1,SUM($A$4:A95),"")</f>
        <v>#N/A</v>
      </c>
      <c r="C95" s="22" t="str">
        <f>'Source - Cert. Funds'!A94</f>
        <v>02</v>
      </c>
      <c r="D95" s="22" t="str">
        <f>'Source - Cert. Funds'!B94</f>
        <v>2</v>
      </c>
      <c r="E95" s="22" t="str">
        <f>'Source - Cert. Funds'!C94</f>
        <v>0018</v>
      </c>
      <c r="F95" s="22" t="str">
        <f>'Source - Cert. Funds'!D94</f>
        <v>0220018</v>
      </c>
      <c r="G95" s="22" t="str">
        <f>'Source - Cert. Funds'!E94</f>
        <v>ST. JOSEPH TOWNSHIP</v>
      </c>
      <c r="H95" s="22" t="str">
        <f>'Source - Cert. Funds'!F94</f>
        <v>1190</v>
      </c>
      <c r="I95" s="22" t="str">
        <f>'Source - Cert. Funds'!G94</f>
        <v xml:space="preserve">CUMULATIVE FIRE (Township)                        </v>
      </c>
      <c r="J95" s="23">
        <f>'Source - Cert. Funds'!H94</f>
        <v>400000</v>
      </c>
      <c r="K95" s="4"/>
      <c r="L95" s="3"/>
      <c r="M95" s="3"/>
      <c r="N95" s="3"/>
      <c r="O95" s="3"/>
    </row>
    <row r="96" spans="1:15" x14ac:dyDescent="0.35">
      <c r="A96" s="221" t="e">
        <f t="shared" si="5"/>
        <v>#N/A</v>
      </c>
      <c r="B96" s="221" t="e">
        <f>IF(A96=1,SUM($A$4:A96),"")</f>
        <v>#N/A</v>
      </c>
      <c r="C96" s="22" t="str">
        <f>'Source - Cert. Funds'!A95</f>
        <v>02</v>
      </c>
      <c r="D96" s="22" t="str">
        <f>'Source - Cert. Funds'!B95</f>
        <v>2</v>
      </c>
      <c r="E96" s="22" t="str">
        <f>'Source - Cert. Funds'!C95</f>
        <v>0018</v>
      </c>
      <c r="F96" s="22" t="str">
        <f>'Source - Cert. Funds'!D95</f>
        <v>0220018</v>
      </c>
      <c r="G96" s="22" t="str">
        <f>'Source - Cert. Funds'!E95</f>
        <v>ST. JOSEPH TOWNSHIP</v>
      </c>
      <c r="H96" s="22" t="str">
        <f>'Source - Cert. Funds'!F95</f>
        <v>1312</v>
      </c>
      <c r="I96" s="22" t="str">
        <f>'Source - Cert. Funds'!G95</f>
        <v xml:space="preserve">RECREATION                              </v>
      </c>
      <c r="J96" s="23">
        <f>'Source - Cert. Funds'!H95</f>
        <v>130000</v>
      </c>
      <c r="K96" s="4"/>
      <c r="L96" s="3"/>
      <c r="M96" s="3"/>
      <c r="N96" s="3"/>
      <c r="O96" s="3"/>
    </row>
    <row r="97" spans="1:15" x14ac:dyDescent="0.35">
      <c r="A97" s="221" t="e">
        <f t="shared" si="5"/>
        <v>#N/A</v>
      </c>
      <c r="B97" s="221" t="e">
        <f>IF(A97=1,SUM($A$4:A97),"")</f>
        <v>#N/A</v>
      </c>
      <c r="C97" s="22" t="str">
        <f>'Source - Cert. Funds'!A96</f>
        <v>02</v>
      </c>
      <c r="D97" s="22" t="str">
        <f>'Source - Cert. Funds'!B96</f>
        <v>2</v>
      </c>
      <c r="E97" s="22" t="str">
        <f>'Source - Cert. Funds'!C96</f>
        <v>0019</v>
      </c>
      <c r="F97" s="22" t="str">
        <f>'Source - Cert. Funds'!D96</f>
        <v>0220019</v>
      </c>
      <c r="G97" s="22" t="str">
        <f>'Source - Cert. Funds'!E96</f>
        <v>WASHINGTON TOWNSHIP</v>
      </c>
      <c r="H97" s="22" t="str">
        <f>'Source - Cert. Funds'!F96</f>
        <v>0061</v>
      </c>
      <c r="I97" s="22" t="str">
        <f>'Source - Cert. Funds'!G96</f>
        <v>RAINY DAY</v>
      </c>
      <c r="J97" s="23">
        <f>'Source - Cert. Funds'!H96</f>
        <v>1000</v>
      </c>
      <c r="K97" s="4"/>
      <c r="L97" s="3"/>
      <c r="M97" s="3"/>
      <c r="N97" s="3"/>
      <c r="O97" s="3"/>
    </row>
    <row r="98" spans="1:15" x14ac:dyDescent="0.35">
      <c r="A98" s="221" t="e">
        <f t="shared" si="5"/>
        <v>#N/A</v>
      </c>
      <c r="B98" s="221" t="e">
        <f>IF(A98=1,SUM($A$4:A98),"")</f>
        <v>#N/A</v>
      </c>
      <c r="C98" s="22" t="str">
        <f>'Source - Cert. Funds'!A97</f>
        <v>02</v>
      </c>
      <c r="D98" s="22" t="str">
        <f>'Source - Cert. Funds'!B97</f>
        <v>2</v>
      </c>
      <c r="E98" s="22" t="str">
        <f>'Source - Cert. Funds'!C97</f>
        <v>0019</v>
      </c>
      <c r="F98" s="22" t="str">
        <f>'Source - Cert. Funds'!D97</f>
        <v>0220019</v>
      </c>
      <c r="G98" s="22" t="str">
        <f>'Source - Cert. Funds'!E97</f>
        <v>WASHINGTON TOWNSHIP</v>
      </c>
      <c r="H98" s="22" t="str">
        <f>'Source - Cert. Funds'!F97</f>
        <v>0101</v>
      </c>
      <c r="I98" s="22" t="str">
        <f>'Source - Cert. Funds'!G97</f>
        <v xml:space="preserve">GENERAL                                 </v>
      </c>
      <c r="J98" s="23">
        <f>'Source - Cert. Funds'!H97</f>
        <v>104130</v>
      </c>
      <c r="K98" s="4"/>
      <c r="L98" s="3"/>
      <c r="M98" s="3"/>
      <c r="N98" s="3"/>
      <c r="O98" s="3"/>
    </row>
    <row r="99" spans="1:15" x14ac:dyDescent="0.35">
      <c r="A99" s="221" t="e">
        <f t="shared" si="5"/>
        <v>#N/A</v>
      </c>
      <c r="B99" s="221" t="e">
        <f>IF(A99=1,SUM($A$4:A99),"")</f>
        <v>#N/A</v>
      </c>
      <c r="C99" s="22" t="str">
        <f>'Source - Cert. Funds'!A98</f>
        <v>02</v>
      </c>
      <c r="D99" s="22" t="str">
        <f>'Source - Cert. Funds'!B98</f>
        <v>2</v>
      </c>
      <c r="E99" s="22" t="str">
        <f>'Source - Cert. Funds'!C98</f>
        <v>0019</v>
      </c>
      <c r="F99" s="22" t="str">
        <f>'Source - Cert. Funds'!D98</f>
        <v>0220019</v>
      </c>
      <c r="G99" s="22" t="str">
        <f>'Source - Cert. Funds'!E98</f>
        <v>WASHINGTON TOWNSHIP</v>
      </c>
      <c r="H99" s="22" t="str">
        <f>'Source - Cert. Funds'!F98</f>
        <v>1312</v>
      </c>
      <c r="I99" s="22" t="str">
        <f>'Source - Cert. Funds'!G98</f>
        <v xml:space="preserve">RECREATION                              </v>
      </c>
      <c r="J99" s="23">
        <f>'Source - Cert. Funds'!H98</f>
        <v>15500</v>
      </c>
      <c r="K99" s="4"/>
      <c r="L99" s="3"/>
      <c r="M99" s="3"/>
      <c r="N99" s="3"/>
      <c r="O99" s="3"/>
    </row>
    <row r="100" spans="1:15" x14ac:dyDescent="0.35">
      <c r="A100" s="221" t="e">
        <f t="shared" si="5"/>
        <v>#N/A</v>
      </c>
      <c r="B100" s="221" t="e">
        <f>IF(A100=1,SUM($A$4:A100),"")</f>
        <v>#N/A</v>
      </c>
      <c r="C100" s="22" t="str">
        <f>'Source - Cert. Funds'!A99</f>
        <v>02</v>
      </c>
      <c r="D100" s="22" t="str">
        <f>'Source - Cert. Funds'!B99</f>
        <v>2</v>
      </c>
      <c r="E100" s="22" t="str">
        <f>'Source - Cert. Funds'!C99</f>
        <v>0020</v>
      </c>
      <c r="F100" s="22" t="str">
        <f>'Source - Cert. Funds'!D99</f>
        <v>0220020</v>
      </c>
      <c r="G100" s="22" t="str">
        <f>'Source - Cert. Funds'!E99</f>
        <v>WAYNE TOWNSHIP</v>
      </c>
      <c r="H100" s="22" t="str">
        <f>'Source - Cert. Funds'!F99</f>
        <v>0101</v>
      </c>
      <c r="I100" s="22" t="str">
        <f>'Source - Cert. Funds'!G99</f>
        <v xml:space="preserve">GENERAL                                 </v>
      </c>
      <c r="J100" s="23">
        <f>'Source - Cert. Funds'!H99</f>
        <v>1184147</v>
      </c>
      <c r="K100" s="4"/>
      <c r="L100" s="3"/>
      <c r="M100" s="3"/>
      <c r="N100" s="3"/>
      <c r="O100" s="3"/>
    </row>
    <row r="101" spans="1:15" x14ac:dyDescent="0.35">
      <c r="A101" s="221" t="e">
        <f t="shared" si="5"/>
        <v>#N/A</v>
      </c>
      <c r="B101" s="221" t="e">
        <f>IF(A101=1,SUM($A$4:A101),"")</f>
        <v>#N/A</v>
      </c>
      <c r="C101" s="22" t="str">
        <f>'Source - Cert. Funds'!A100</f>
        <v>03</v>
      </c>
      <c r="D101" s="22" t="str">
        <f>'Source - Cert. Funds'!B100</f>
        <v>2</v>
      </c>
      <c r="E101" s="22" t="str">
        <f>'Source - Cert. Funds'!C100</f>
        <v>0001</v>
      </c>
      <c r="F101" s="22" t="str">
        <f>'Source - Cert. Funds'!D100</f>
        <v>0320001</v>
      </c>
      <c r="G101" s="22" t="str">
        <f>'Source - Cert. Funds'!E100</f>
        <v>CLAY TOWNSHIP</v>
      </c>
      <c r="H101" s="22" t="str">
        <f>'Source - Cert. Funds'!F100</f>
        <v>0061</v>
      </c>
      <c r="I101" s="22" t="str">
        <f>'Source - Cert. Funds'!G100</f>
        <v>RAINY DAY</v>
      </c>
      <c r="J101" s="23">
        <f>'Source - Cert. Funds'!H100</f>
        <v>25000</v>
      </c>
      <c r="K101" s="4"/>
      <c r="L101" s="3"/>
      <c r="M101" s="3"/>
      <c r="N101" s="3"/>
      <c r="O101" s="3"/>
    </row>
    <row r="102" spans="1:15" x14ac:dyDescent="0.35">
      <c r="A102" s="221" t="e">
        <f t="shared" si="5"/>
        <v>#N/A</v>
      </c>
      <c r="B102" s="221" t="e">
        <f>IF(A102=1,SUM($A$4:A102),"")</f>
        <v>#N/A</v>
      </c>
      <c r="C102" s="22" t="str">
        <f>'Source - Cert. Funds'!A101</f>
        <v>03</v>
      </c>
      <c r="D102" s="22" t="str">
        <f>'Source - Cert. Funds'!B101</f>
        <v>2</v>
      </c>
      <c r="E102" s="22" t="str">
        <f>'Source - Cert. Funds'!C101</f>
        <v>0001</v>
      </c>
      <c r="F102" s="22" t="str">
        <f>'Source - Cert. Funds'!D101</f>
        <v>0320001</v>
      </c>
      <c r="G102" s="22" t="str">
        <f>'Source - Cert. Funds'!E101</f>
        <v>CLAY TOWNSHIP</v>
      </c>
      <c r="H102" s="22" t="str">
        <f>'Source - Cert. Funds'!F101</f>
        <v>0101</v>
      </c>
      <c r="I102" s="22" t="str">
        <f>'Source - Cert. Funds'!G101</f>
        <v xml:space="preserve">GENERAL                                 </v>
      </c>
      <c r="J102" s="23">
        <f>'Source - Cert. Funds'!H101</f>
        <v>102125</v>
      </c>
      <c r="K102" s="4"/>
      <c r="L102" s="3"/>
      <c r="M102" s="3"/>
      <c r="N102" s="3"/>
      <c r="O102" s="3"/>
    </row>
    <row r="103" spans="1:15" x14ac:dyDescent="0.35">
      <c r="A103" s="221" t="e">
        <f t="shared" si="5"/>
        <v>#N/A</v>
      </c>
      <c r="B103" s="221" t="e">
        <f>IF(A103=1,SUM($A$4:A103),"")</f>
        <v>#N/A</v>
      </c>
      <c r="C103" s="22" t="str">
        <f>'Source - Cert. Funds'!A102</f>
        <v>03</v>
      </c>
      <c r="D103" s="22" t="str">
        <f>'Source - Cert. Funds'!B102</f>
        <v>2</v>
      </c>
      <c r="E103" s="22" t="str">
        <f>'Source - Cert. Funds'!C102</f>
        <v>0001</v>
      </c>
      <c r="F103" s="22" t="str">
        <f>'Source - Cert. Funds'!D102</f>
        <v>0320001</v>
      </c>
      <c r="G103" s="22" t="str">
        <f>'Source - Cert. Funds'!E102</f>
        <v>CLAY TOWNSHIP</v>
      </c>
      <c r="H103" s="22" t="str">
        <f>'Source - Cert. Funds'!F102</f>
        <v>1111</v>
      </c>
      <c r="I103" s="22" t="str">
        <f>'Source - Cert. Funds'!G102</f>
        <v>TOWNSHIP FIRE AND E.M.S.</v>
      </c>
      <c r="J103" s="23">
        <f>'Source - Cert. Funds'!H102</f>
        <v>39736</v>
      </c>
      <c r="K103" s="4"/>
      <c r="L103" s="3"/>
      <c r="M103" s="3"/>
      <c r="N103" s="3"/>
      <c r="O103" s="3"/>
    </row>
    <row r="104" spans="1:15" x14ac:dyDescent="0.35">
      <c r="A104" s="221" t="e">
        <f t="shared" si="5"/>
        <v>#N/A</v>
      </c>
      <c r="B104" s="221" t="e">
        <f>IF(A104=1,SUM($A$4:A104),"")</f>
        <v>#N/A</v>
      </c>
      <c r="C104" s="22" t="str">
        <f>'Source - Cert. Funds'!A103</f>
        <v>03</v>
      </c>
      <c r="D104" s="22" t="str">
        <f>'Source - Cert. Funds'!B103</f>
        <v>2</v>
      </c>
      <c r="E104" s="22" t="str">
        <f>'Source - Cert. Funds'!C103</f>
        <v>0002</v>
      </c>
      <c r="F104" s="22" t="str">
        <f>'Source - Cert. Funds'!D103</f>
        <v>0320002</v>
      </c>
      <c r="G104" s="22" t="str">
        <f>'Source - Cert. Funds'!E103</f>
        <v>CLIFTY TOWNSHIP</v>
      </c>
      <c r="H104" s="22" t="str">
        <f>'Source - Cert. Funds'!F103</f>
        <v>0101</v>
      </c>
      <c r="I104" s="22" t="str">
        <f>'Source - Cert. Funds'!G103</f>
        <v xml:space="preserve">GENERAL                                 </v>
      </c>
      <c r="J104" s="23">
        <f>'Source - Cert. Funds'!H103</f>
        <v>46850</v>
      </c>
      <c r="K104" s="4"/>
      <c r="L104" s="3"/>
      <c r="M104" s="3"/>
      <c r="N104" s="3"/>
      <c r="O104" s="3"/>
    </row>
    <row r="105" spans="1:15" x14ac:dyDescent="0.35">
      <c r="A105" s="221" t="e">
        <f t="shared" si="5"/>
        <v>#N/A</v>
      </c>
      <c r="B105" s="221" t="e">
        <f>IF(A105=1,SUM($A$4:A105),"")</f>
        <v>#N/A</v>
      </c>
      <c r="C105" s="22" t="str">
        <f>'Source - Cert. Funds'!A104</f>
        <v>03</v>
      </c>
      <c r="D105" s="22" t="str">
        <f>'Source - Cert. Funds'!B104</f>
        <v>2</v>
      </c>
      <c r="E105" s="22" t="str">
        <f>'Source - Cert. Funds'!C104</f>
        <v>0002</v>
      </c>
      <c r="F105" s="22" t="str">
        <f>'Source - Cert. Funds'!D104</f>
        <v>0320002</v>
      </c>
      <c r="G105" s="22" t="str">
        <f>'Source - Cert. Funds'!E104</f>
        <v>CLIFTY TOWNSHIP</v>
      </c>
      <c r="H105" s="22" t="str">
        <f>'Source - Cert. Funds'!F104</f>
        <v>1111</v>
      </c>
      <c r="I105" s="22" t="str">
        <f>'Source - Cert. Funds'!G104</f>
        <v>TOWNSHIP FIRE AND E.M.S.</v>
      </c>
      <c r="J105" s="23">
        <f>'Source - Cert. Funds'!H104</f>
        <v>5951</v>
      </c>
      <c r="K105" s="4"/>
      <c r="L105" s="3"/>
      <c r="M105" s="3"/>
      <c r="N105" s="3"/>
      <c r="O105" s="3"/>
    </row>
    <row r="106" spans="1:15" x14ac:dyDescent="0.35">
      <c r="A106" s="221" t="e">
        <f t="shared" si="5"/>
        <v>#N/A</v>
      </c>
      <c r="B106" s="221" t="e">
        <f>IF(A106=1,SUM($A$4:A106),"")</f>
        <v>#N/A</v>
      </c>
      <c r="C106" s="22" t="str">
        <f>'Source - Cert. Funds'!A105</f>
        <v>03</v>
      </c>
      <c r="D106" s="22" t="str">
        <f>'Source - Cert. Funds'!B105</f>
        <v>2</v>
      </c>
      <c r="E106" s="22" t="str">
        <f>'Source - Cert. Funds'!C105</f>
        <v>0003</v>
      </c>
      <c r="F106" s="22" t="str">
        <f>'Source - Cert. Funds'!D105</f>
        <v>0320003</v>
      </c>
      <c r="G106" s="22" t="str">
        <f>'Source - Cert. Funds'!E105</f>
        <v>COLUMBUS TOWNSHIP</v>
      </c>
      <c r="H106" s="22" t="str">
        <f>'Source - Cert. Funds'!F105</f>
        <v>0101</v>
      </c>
      <c r="I106" s="22" t="str">
        <f>'Source - Cert. Funds'!G105</f>
        <v xml:space="preserve">GENERAL                                 </v>
      </c>
      <c r="J106" s="23">
        <f>'Source - Cert. Funds'!H105</f>
        <v>878731</v>
      </c>
      <c r="K106" s="4"/>
      <c r="L106" s="3"/>
      <c r="M106" s="3"/>
      <c r="N106" s="3"/>
      <c r="O106" s="3"/>
    </row>
    <row r="107" spans="1:15" x14ac:dyDescent="0.35">
      <c r="A107" s="221" t="e">
        <f t="shared" si="5"/>
        <v>#N/A</v>
      </c>
      <c r="B107" s="221" t="e">
        <f>IF(A107=1,SUM($A$4:A107),"")</f>
        <v>#N/A</v>
      </c>
      <c r="C107" s="22" t="str">
        <f>'Source - Cert. Funds'!A106</f>
        <v>03</v>
      </c>
      <c r="D107" s="22" t="str">
        <f>'Source - Cert. Funds'!B106</f>
        <v>2</v>
      </c>
      <c r="E107" s="22" t="str">
        <f>'Source - Cert. Funds'!C106</f>
        <v>0003</v>
      </c>
      <c r="F107" s="22" t="str">
        <f>'Source - Cert. Funds'!D106</f>
        <v>0320003</v>
      </c>
      <c r="G107" s="22" t="str">
        <f>'Source - Cert. Funds'!E106</f>
        <v>COLUMBUS TOWNSHIP</v>
      </c>
      <c r="H107" s="22" t="str">
        <f>'Source - Cert. Funds'!F106</f>
        <v>1111</v>
      </c>
      <c r="I107" s="22" t="str">
        <f>'Source - Cert. Funds'!G106</f>
        <v>TOWNSHIP FIRE AND E.M.S.</v>
      </c>
      <c r="J107" s="23">
        <f>'Source - Cert. Funds'!H106</f>
        <v>718100</v>
      </c>
      <c r="K107" s="4"/>
      <c r="L107" s="3"/>
      <c r="M107" s="3"/>
      <c r="N107" s="3"/>
      <c r="O107" s="3"/>
    </row>
    <row r="108" spans="1:15" x14ac:dyDescent="0.35">
      <c r="A108" s="221" t="e">
        <f t="shared" si="5"/>
        <v>#N/A</v>
      </c>
      <c r="B108" s="221" t="e">
        <f>IF(A108=1,SUM($A$4:A108),"")</f>
        <v>#N/A</v>
      </c>
      <c r="C108" s="22" t="str">
        <f>'Source - Cert. Funds'!A107</f>
        <v>03</v>
      </c>
      <c r="D108" s="22" t="str">
        <f>'Source - Cert. Funds'!B107</f>
        <v>2</v>
      </c>
      <c r="E108" s="22" t="str">
        <f>'Source - Cert. Funds'!C107</f>
        <v>0003</v>
      </c>
      <c r="F108" s="22" t="str">
        <f>'Source - Cert. Funds'!D107</f>
        <v>0320003</v>
      </c>
      <c r="G108" s="22" t="str">
        <f>'Source - Cert. Funds'!E107</f>
        <v>COLUMBUS TOWNSHIP</v>
      </c>
      <c r="H108" s="22" t="str">
        <f>'Source - Cert. Funds'!F107</f>
        <v>1190</v>
      </c>
      <c r="I108" s="22" t="str">
        <f>'Source - Cert. Funds'!G107</f>
        <v xml:space="preserve">CUMULATIVE FIRE (Township)                        </v>
      </c>
      <c r="J108" s="23">
        <f>'Source - Cert. Funds'!H107</f>
        <v>98034</v>
      </c>
      <c r="K108" s="4"/>
      <c r="L108" s="3"/>
      <c r="M108" s="3"/>
      <c r="N108" s="3"/>
      <c r="O108" s="3"/>
    </row>
    <row r="109" spans="1:15" x14ac:dyDescent="0.35">
      <c r="A109" s="221" t="e">
        <f t="shared" si="5"/>
        <v>#N/A</v>
      </c>
      <c r="B109" s="221" t="e">
        <f>IF(A109=1,SUM($A$4:A109),"")</f>
        <v>#N/A</v>
      </c>
      <c r="C109" s="22" t="str">
        <f>'Source - Cert. Funds'!A108</f>
        <v>03</v>
      </c>
      <c r="D109" s="22" t="str">
        <f>'Source - Cert. Funds'!B108</f>
        <v>2</v>
      </c>
      <c r="E109" s="22" t="str">
        <f>'Source - Cert. Funds'!C108</f>
        <v>0004</v>
      </c>
      <c r="F109" s="22" t="str">
        <f>'Source - Cert. Funds'!D108</f>
        <v>0320004</v>
      </c>
      <c r="G109" s="22" t="str">
        <f>'Source - Cert. Funds'!E108</f>
        <v>FLATROCK TOWNSHIP</v>
      </c>
      <c r="H109" s="22" t="str">
        <f>'Source - Cert. Funds'!F108</f>
        <v>0101</v>
      </c>
      <c r="I109" s="22" t="str">
        <f>'Source - Cert. Funds'!G108</f>
        <v xml:space="preserve">GENERAL                                 </v>
      </c>
      <c r="J109" s="23">
        <f>'Source - Cert. Funds'!H108</f>
        <v>29150</v>
      </c>
      <c r="K109" s="4"/>
      <c r="L109" s="3"/>
      <c r="M109" s="3"/>
      <c r="N109" s="3"/>
      <c r="O109" s="3"/>
    </row>
    <row r="110" spans="1:15" x14ac:dyDescent="0.35">
      <c r="A110" s="221" t="e">
        <f t="shared" si="5"/>
        <v>#N/A</v>
      </c>
      <c r="B110" s="221" t="e">
        <f>IF(A110=1,SUM($A$4:A110),"")</f>
        <v>#N/A</v>
      </c>
      <c r="C110" s="22" t="str">
        <f>'Source - Cert. Funds'!A109</f>
        <v>03</v>
      </c>
      <c r="D110" s="22" t="str">
        <f>'Source - Cert. Funds'!B109</f>
        <v>2</v>
      </c>
      <c r="E110" s="22" t="str">
        <f>'Source - Cert. Funds'!C109</f>
        <v>0004</v>
      </c>
      <c r="F110" s="22" t="str">
        <f>'Source - Cert. Funds'!D109</f>
        <v>0320004</v>
      </c>
      <c r="G110" s="22" t="str">
        <f>'Source - Cert. Funds'!E109</f>
        <v>FLATROCK TOWNSHIP</v>
      </c>
      <c r="H110" s="22" t="str">
        <f>'Source - Cert. Funds'!F109</f>
        <v>1111</v>
      </c>
      <c r="I110" s="22" t="str">
        <f>'Source - Cert. Funds'!G109</f>
        <v>TOWNSHIP FIRE AND E.M.S.</v>
      </c>
      <c r="J110" s="23">
        <f>'Source - Cert. Funds'!H109</f>
        <v>40000</v>
      </c>
      <c r="K110" s="4"/>
      <c r="L110" s="3"/>
      <c r="M110" s="3"/>
      <c r="N110" s="3"/>
      <c r="O110" s="3"/>
    </row>
    <row r="111" spans="1:15" x14ac:dyDescent="0.35">
      <c r="A111" s="221" t="e">
        <f t="shared" si="5"/>
        <v>#N/A</v>
      </c>
      <c r="B111" s="221" t="e">
        <f>IF(A111=1,SUM($A$4:A111),"")</f>
        <v>#N/A</v>
      </c>
      <c r="C111" s="22" t="str">
        <f>'Source - Cert. Funds'!A110</f>
        <v>03</v>
      </c>
      <c r="D111" s="22" t="str">
        <f>'Source - Cert. Funds'!B110</f>
        <v>2</v>
      </c>
      <c r="E111" s="22" t="str">
        <f>'Source - Cert. Funds'!C110</f>
        <v>0004</v>
      </c>
      <c r="F111" s="22" t="str">
        <f>'Source - Cert. Funds'!D110</f>
        <v>0320004</v>
      </c>
      <c r="G111" s="22" t="str">
        <f>'Source - Cert. Funds'!E110</f>
        <v>FLATROCK TOWNSHIP</v>
      </c>
      <c r="H111" s="22" t="str">
        <f>'Source - Cert. Funds'!F110</f>
        <v>1190</v>
      </c>
      <c r="I111" s="22" t="str">
        <f>'Source - Cert. Funds'!G110</f>
        <v xml:space="preserve">CUMULATIVE FIRE (Township)                        </v>
      </c>
      <c r="J111" s="23">
        <f>'Source - Cert. Funds'!H110</f>
        <v>40000</v>
      </c>
      <c r="K111" s="4"/>
      <c r="L111" s="3"/>
      <c r="M111" s="3"/>
      <c r="N111" s="3"/>
      <c r="O111" s="3"/>
    </row>
    <row r="112" spans="1:15" x14ac:dyDescent="0.35">
      <c r="A112" s="221" t="e">
        <f t="shared" si="5"/>
        <v>#N/A</v>
      </c>
      <c r="B112" s="221" t="e">
        <f>IF(A112=1,SUM($A$4:A112),"")</f>
        <v>#N/A</v>
      </c>
      <c r="C112" s="22" t="str">
        <f>'Source - Cert. Funds'!A111</f>
        <v>03</v>
      </c>
      <c r="D112" s="22" t="str">
        <f>'Source - Cert. Funds'!B111</f>
        <v>2</v>
      </c>
      <c r="E112" s="22" t="str">
        <f>'Source - Cert. Funds'!C111</f>
        <v>0005</v>
      </c>
      <c r="F112" s="22" t="str">
        <f>'Source - Cert. Funds'!D111</f>
        <v>0320005</v>
      </c>
      <c r="G112" s="22" t="str">
        <f>'Source - Cert. Funds'!E111</f>
        <v>GERMAN TOWNSHIP</v>
      </c>
      <c r="H112" s="22" t="str">
        <f>'Source - Cert. Funds'!F111</f>
        <v>0101</v>
      </c>
      <c r="I112" s="22" t="str">
        <f>'Source - Cert. Funds'!G111</f>
        <v xml:space="preserve">GENERAL                                 </v>
      </c>
      <c r="J112" s="23">
        <f>'Source - Cert. Funds'!H111</f>
        <v>200000</v>
      </c>
      <c r="K112" s="4"/>
      <c r="L112" s="3"/>
      <c r="M112" s="3"/>
      <c r="N112" s="3"/>
      <c r="O112" s="3"/>
    </row>
    <row r="113" spans="1:15" x14ac:dyDescent="0.35">
      <c r="A113" s="221" t="e">
        <f t="shared" si="5"/>
        <v>#N/A</v>
      </c>
      <c r="B113" s="221" t="e">
        <f>IF(A113=1,SUM($A$4:A113),"")</f>
        <v>#N/A</v>
      </c>
      <c r="C113" s="22" t="str">
        <f>'Source - Cert. Funds'!A112</f>
        <v>03</v>
      </c>
      <c r="D113" s="22" t="str">
        <f>'Source - Cert. Funds'!B112</f>
        <v>2</v>
      </c>
      <c r="E113" s="22" t="str">
        <f>'Source - Cert. Funds'!C112</f>
        <v>0005</v>
      </c>
      <c r="F113" s="22" t="str">
        <f>'Source - Cert. Funds'!D112</f>
        <v>0320005</v>
      </c>
      <c r="G113" s="22" t="str">
        <f>'Source - Cert. Funds'!E112</f>
        <v>GERMAN TOWNSHIP</v>
      </c>
      <c r="H113" s="22" t="str">
        <f>'Source - Cert. Funds'!F112</f>
        <v>1111</v>
      </c>
      <c r="I113" s="22" t="str">
        <f>'Source - Cert. Funds'!G112</f>
        <v>TOWNSHIP FIRE AND E.M.S.</v>
      </c>
      <c r="J113" s="23">
        <f>'Source - Cert. Funds'!H112</f>
        <v>57988</v>
      </c>
      <c r="K113" s="4"/>
      <c r="L113" s="3"/>
      <c r="M113" s="3"/>
      <c r="N113" s="3"/>
      <c r="O113" s="3"/>
    </row>
    <row r="114" spans="1:15" x14ac:dyDescent="0.35">
      <c r="A114" s="221" t="e">
        <f t="shared" si="5"/>
        <v>#N/A</v>
      </c>
      <c r="B114" s="221" t="e">
        <f>IF(A114=1,SUM($A$4:A114),"")</f>
        <v>#N/A</v>
      </c>
      <c r="C114" s="22" t="str">
        <f>'Source - Cert. Funds'!A113</f>
        <v>03</v>
      </c>
      <c r="D114" s="22" t="str">
        <f>'Source - Cert. Funds'!B113</f>
        <v>2</v>
      </c>
      <c r="E114" s="22" t="str">
        <f>'Source - Cert. Funds'!C113</f>
        <v>0005</v>
      </c>
      <c r="F114" s="22" t="str">
        <f>'Source - Cert. Funds'!D113</f>
        <v>0320005</v>
      </c>
      <c r="G114" s="22" t="str">
        <f>'Source - Cert. Funds'!E113</f>
        <v>GERMAN TOWNSHIP</v>
      </c>
      <c r="H114" s="22" t="str">
        <f>'Source - Cert. Funds'!F113</f>
        <v>1190</v>
      </c>
      <c r="I114" s="22" t="str">
        <f>'Source - Cert. Funds'!G113</f>
        <v xml:space="preserve">CUMULATIVE FIRE (Township)                        </v>
      </c>
      <c r="J114" s="23">
        <f>'Source - Cert. Funds'!H113</f>
        <v>150000</v>
      </c>
      <c r="K114" s="4"/>
      <c r="L114" s="3"/>
      <c r="M114" s="3"/>
      <c r="N114" s="3"/>
      <c r="O114" s="3"/>
    </row>
    <row r="115" spans="1:15" x14ac:dyDescent="0.35">
      <c r="A115" s="221" t="e">
        <f t="shared" si="5"/>
        <v>#N/A</v>
      </c>
      <c r="B115" s="221" t="e">
        <f>IF(A115=1,SUM($A$4:A115),"")</f>
        <v>#N/A</v>
      </c>
      <c r="C115" s="22" t="str">
        <f>'Source - Cert. Funds'!A114</f>
        <v>03</v>
      </c>
      <c r="D115" s="22" t="str">
        <f>'Source - Cert. Funds'!B114</f>
        <v>2</v>
      </c>
      <c r="E115" s="22" t="str">
        <f>'Source - Cert. Funds'!C114</f>
        <v>0006</v>
      </c>
      <c r="F115" s="22" t="str">
        <f>'Source - Cert. Funds'!D114</f>
        <v>0320006</v>
      </c>
      <c r="G115" s="22" t="str">
        <f>'Source - Cert. Funds'!E114</f>
        <v>HARRISON TOWNSHIP</v>
      </c>
      <c r="H115" s="22" t="str">
        <f>'Source - Cert. Funds'!F114</f>
        <v>0061</v>
      </c>
      <c r="I115" s="22" t="str">
        <f>'Source - Cert. Funds'!G114</f>
        <v>RAINY DAY</v>
      </c>
      <c r="J115" s="23">
        <f>'Source - Cert. Funds'!H114</f>
        <v>350000</v>
      </c>
      <c r="K115" s="4"/>
      <c r="L115" s="3"/>
      <c r="M115" s="3"/>
      <c r="N115" s="3"/>
      <c r="O115" s="3"/>
    </row>
    <row r="116" spans="1:15" x14ac:dyDescent="0.35">
      <c r="A116" s="221" t="e">
        <f t="shared" si="5"/>
        <v>#N/A</v>
      </c>
      <c r="B116" s="221" t="e">
        <f>IF(A116=1,SUM($A$4:A116),"")</f>
        <v>#N/A</v>
      </c>
      <c r="C116" s="22" t="str">
        <f>'Source - Cert. Funds'!A115</f>
        <v>03</v>
      </c>
      <c r="D116" s="22" t="str">
        <f>'Source - Cert. Funds'!B115</f>
        <v>2</v>
      </c>
      <c r="E116" s="22" t="str">
        <f>'Source - Cert. Funds'!C115</f>
        <v>0006</v>
      </c>
      <c r="F116" s="22" t="str">
        <f>'Source - Cert. Funds'!D115</f>
        <v>0320006</v>
      </c>
      <c r="G116" s="22" t="str">
        <f>'Source - Cert. Funds'!E115</f>
        <v>HARRISON TOWNSHIP</v>
      </c>
      <c r="H116" s="22" t="str">
        <f>'Source - Cert. Funds'!F115</f>
        <v>0101</v>
      </c>
      <c r="I116" s="22" t="str">
        <f>'Source - Cert. Funds'!G115</f>
        <v xml:space="preserve">GENERAL                                 </v>
      </c>
      <c r="J116" s="23">
        <f>'Source - Cert. Funds'!H115</f>
        <v>470759</v>
      </c>
      <c r="K116" s="4"/>
      <c r="L116" s="3"/>
      <c r="M116" s="3"/>
      <c r="N116" s="3"/>
      <c r="O116" s="3"/>
    </row>
    <row r="117" spans="1:15" x14ac:dyDescent="0.35">
      <c r="A117" s="221" t="e">
        <f t="shared" si="5"/>
        <v>#N/A</v>
      </c>
      <c r="B117" s="221" t="e">
        <f>IF(A117=1,SUM($A$4:A117),"")</f>
        <v>#N/A</v>
      </c>
      <c r="C117" s="22" t="str">
        <f>'Source - Cert. Funds'!A116</f>
        <v>03</v>
      </c>
      <c r="D117" s="22" t="str">
        <f>'Source - Cert. Funds'!B116</f>
        <v>2</v>
      </c>
      <c r="E117" s="22" t="str">
        <f>'Source - Cert. Funds'!C116</f>
        <v>0006</v>
      </c>
      <c r="F117" s="22" t="str">
        <f>'Source - Cert. Funds'!D116</f>
        <v>0320006</v>
      </c>
      <c r="G117" s="22" t="str">
        <f>'Source - Cert. Funds'!E116</f>
        <v>HARRISON TOWNSHIP</v>
      </c>
      <c r="H117" s="22" t="str">
        <f>'Source - Cert. Funds'!F116</f>
        <v>1111</v>
      </c>
      <c r="I117" s="22" t="str">
        <f>'Source - Cert. Funds'!G116</f>
        <v>TOWNSHIP FIRE AND E.M.S.</v>
      </c>
      <c r="J117" s="23">
        <f>'Source - Cert. Funds'!H116</f>
        <v>418000</v>
      </c>
      <c r="K117" s="4"/>
      <c r="L117" s="3"/>
      <c r="M117" s="3"/>
      <c r="N117" s="3"/>
      <c r="O117" s="3"/>
    </row>
    <row r="118" spans="1:15" x14ac:dyDescent="0.35">
      <c r="A118" s="221" t="e">
        <f t="shared" si="5"/>
        <v>#N/A</v>
      </c>
      <c r="B118" s="221" t="e">
        <f>IF(A118=1,SUM($A$4:A118),"")</f>
        <v>#N/A</v>
      </c>
      <c r="C118" s="22" t="str">
        <f>'Source - Cert. Funds'!A117</f>
        <v>03</v>
      </c>
      <c r="D118" s="22" t="str">
        <f>'Source - Cert. Funds'!B117</f>
        <v>2</v>
      </c>
      <c r="E118" s="22" t="str">
        <f>'Source - Cert. Funds'!C117</f>
        <v>0006</v>
      </c>
      <c r="F118" s="22" t="str">
        <f>'Source - Cert. Funds'!D117</f>
        <v>0320006</v>
      </c>
      <c r="G118" s="22" t="str">
        <f>'Source - Cert. Funds'!E117</f>
        <v>HARRISON TOWNSHIP</v>
      </c>
      <c r="H118" s="22" t="str">
        <f>'Source - Cert. Funds'!F117</f>
        <v>1190</v>
      </c>
      <c r="I118" s="22" t="str">
        <f>'Source - Cert. Funds'!G117</f>
        <v xml:space="preserve">CUMULATIVE FIRE (Township)                        </v>
      </c>
      <c r="J118" s="23">
        <f>'Source - Cert. Funds'!H117</f>
        <v>500000</v>
      </c>
      <c r="K118" s="4"/>
      <c r="L118" s="3"/>
      <c r="M118" s="3"/>
      <c r="N118" s="3"/>
      <c r="O118" s="3"/>
    </row>
    <row r="119" spans="1:15" x14ac:dyDescent="0.35">
      <c r="A119" s="221" t="e">
        <f t="shared" si="5"/>
        <v>#N/A</v>
      </c>
      <c r="B119" s="221" t="e">
        <f>IF(A119=1,SUM($A$4:A119),"")</f>
        <v>#N/A</v>
      </c>
      <c r="C119" s="22" t="str">
        <f>'Source - Cert. Funds'!A118</f>
        <v>03</v>
      </c>
      <c r="D119" s="22" t="str">
        <f>'Source - Cert. Funds'!B118</f>
        <v>2</v>
      </c>
      <c r="E119" s="22" t="str">
        <f>'Source - Cert. Funds'!C118</f>
        <v>0007</v>
      </c>
      <c r="F119" s="22" t="str">
        <f>'Source - Cert. Funds'!D118</f>
        <v>0320007</v>
      </c>
      <c r="G119" s="22" t="str">
        <f>'Source - Cert. Funds'!E118</f>
        <v>HAWCREEK TOWNSHIP</v>
      </c>
      <c r="H119" s="22" t="str">
        <f>'Source - Cert. Funds'!F118</f>
        <v>0101</v>
      </c>
      <c r="I119" s="22" t="str">
        <f>'Source - Cert. Funds'!G118</f>
        <v xml:space="preserve">GENERAL                                 </v>
      </c>
      <c r="J119" s="23">
        <f>'Source - Cert. Funds'!H118</f>
        <v>135620</v>
      </c>
      <c r="K119" s="4"/>
      <c r="L119" s="3"/>
      <c r="M119" s="3"/>
      <c r="N119" s="3"/>
      <c r="O119" s="3"/>
    </row>
    <row r="120" spans="1:15" x14ac:dyDescent="0.35">
      <c r="A120" s="221" t="e">
        <f t="shared" si="5"/>
        <v>#N/A</v>
      </c>
      <c r="B120" s="221" t="e">
        <f>IF(A120=1,SUM($A$4:A120),"")</f>
        <v>#N/A</v>
      </c>
      <c r="C120" s="22" t="str">
        <f>'Source - Cert. Funds'!A119</f>
        <v>03</v>
      </c>
      <c r="D120" s="22" t="str">
        <f>'Source - Cert. Funds'!B119</f>
        <v>2</v>
      </c>
      <c r="E120" s="22" t="str">
        <f>'Source - Cert. Funds'!C119</f>
        <v>0007</v>
      </c>
      <c r="F120" s="22" t="str">
        <f>'Source - Cert. Funds'!D119</f>
        <v>0320007</v>
      </c>
      <c r="G120" s="22" t="str">
        <f>'Source - Cert. Funds'!E119</f>
        <v>HAWCREEK TOWNSHIP</v>
      </c>
      <c r="H120" s="22" t="str">
        <f>'Source - Cert. Funds'!F119</f>
        <v>1111</v>
      </c>
      <c r="I120" s="22" t="str">
        <f>'Source - Cert. Funds'!G119</f>
        <v>TOWNSHIP FIRE AND E.M.S.</v>
      </c>
      <c r="J120" s="23">
        <f>'Source - Cert. Funds'!H119</f>
        <v>117000</v>
      </c>
      <c r="K120" s="4"/>
      <c r="L120" s="3"/>
      <c r="M120" s="3"/>
      <c r="N120" s="3"/>
      <c r="O120" s="3"/>
    </row>
    <row r="121" spans="1:15" x14ac:dyDescent="0.35">
      <c r="A121" s="221" t="e">
        <f t="shared" si="5"/>
        <v>#N/A</v>
      </c>
      <c r="B121" s="221" t="e">
        <f>IF(A121=1,SUM($A$4:A121),"")</f>
        <v>#N/A</v>
      </c>
      <c r="C121" s="22" t="str">
        <f>'Source - Cert. Funds'!A120</f>
        <v>03</v>
      </c>
      <c r="D121" s="22" t="str">
        <f>'Source - Cert. Funds'!B120</f>
        <v>2</v>
      </c>
      <c r="E121" s="22" t="str">
        <f>'Source - Cert. Funds'!C120</f>
        <v>0008</v>
      </c>
      <c r="F121" s="22" t="str">
        <f>'Source - Cert. Funds'!D120</f>
        <v>0320008</v>
      </c>
      <c r="G121" s="22" t="str">
        <f>'Source - Cert. Funds'!E120</f>
        <v>JACKSON TOWNSHIP</v>
      </c>
      <c r="H121" s="22" t="str">
        <f>'Source - Cert. Funds'!F120</f>
        <v>0101</v>
      </c>
      <c r="I121" s="22" t="str">
        <f>'Source - Cert. Funds'!G120</f>
        <v xml:space="preserve">GENERAL                                 </v>
      </c>
      <c r="J121" s="23">
        <f>'Source - Cert. Funds'!H120</f>
        <v>64900</v>
      </c>
      <c r="K121" s="4"/>
      <c r="L121" s="3"/>
      <c r="M121" s="3"/>
      <c r="N121" s="3"/>
      <c r="O121" s="3"/>
    </row>
    <row r="122" spans="1:15" x14ac:dyDescent="0.35">
      <c r="A122" s="221" t="e">
        <f t="shared" si="5"/>
        <v>#N/A</v>
      </c>
      <c r="B122" s="221" t="e">
        <f>IF(A122=1,SUM($A$4:A122),"")</f>
        <v>#N/A</v>
      </c>
      <c r="C122" s="22" t="str">
        <f>'Source - Cert. Funds'!A121</f>
        <v>03</v>
      </c>
      <c r="D122" s="22" t="str">
        <f>'Source - Cert. Funds'!B121</f>
        <v>2</v>
      </c>
      <c r="E122" s="22" t="str">
        <f>'Source - Cert. Funds'!C121</f>
        <v>0009</v>
      </c>
      <c r="F122" s="22" t="str">
        <f>'Source - Cert. Funds'!D121</f>
        <v>0320009</v>
      </c>
      <c r="G122" s="22" t="str">
        <f>'Source - Cert. Funds'!E121</f>
        <v>OHIO TOWNSHIP</v>
      </c>
      <c r="H122" s="22" t="str">
        <f>'Source - Cert. Funds'!F121</f>
        <v>0101</v>
      </c>
      <c r="I122" s="22" t="str">
        <f>'Source - Cert. Funds'!G121</f>
        <v xml:space="preserve">GENERAL                                 </v>
      </c>
      <c r="J122" s="23">
        <f>'Source - Cert. Funds'!H121</f>
        <v>75800</v>
      </c>
      <c r="K122" s="4"/>
      <c r="L122" s="3"/>
      <c r="M122" s="3"/>
      <c r="N122" s="3"/>
      <c r="O122" s="3"/>
    </row>
    <row r="123" spans="1:15" x14ac:dyDescent="0.35">
      <c r="A123" s="221" t="e">
        <f t="shared" si="5"/>
        <v>#N/A</v>
      </c>
      <c r="B123" s="221" t="e">
        <f>IF(A123=1,SUM($A$4:A123),"")</f>
        <v>#N/A</v>
      </c>
      <c r="C123" s="22" t="str">
        <f>'Source - Cert. Funds'!A122</f>
        <v>03</v>
      </c>
      <c r="D123" s="22" t="str">
        <f>'Source - Cert. Funds'!B122</f>
        <v>2</v>
      </c>
      <c r="E123" s="22" t="str">
        <f>'Source - Cert. Funds'!C122</f>
        <v>0009</v>
      </c>
      <c r="F123" s="22" t="str">
        <f>'Source - Cert. Funds'!D122</f>
        <v>0320009</v>
      </c>
      <c r="G123" s="22" t="str">
        <f>'Source - Cert. Funds'!E122</f>
        <v>OHIO TOWNSHIP</v>
      </c>
      <c r="H123" s="22" t="str">
        <f>'Source - Cert. Funds'!F122</f>
        <v>8604</v>
      </c>
      <c r="I123" s="22" t="str">
        <f>'Source - Cert. Funds'!G122</f>
        <v>SPECL FIRE PROTECTION TERRITORY GENERAL</v>
      </c>
      <c r="J123" s="23">
        <f>'Source - Cert. Funds'!H122</f>
        <v>325000</v>
      </c>
      <c r="K123" s="4"/>
      <c r="L123" s="3"/>
      <c r="M123" s="3"/>
      <c r="N123" s="3"/>
      <c r="O123" s="3"/>
    </row>
    <row r="124" spans="1:15" x14ac:dyDescent="0.35">
      <c r="A124" s="221" t="e">
        <f t="shared" si="5"/>
        <v>#N/A</v>
      </c>
      <c r="B124" s="221" t="e">
        <f>IF(A124=1,SUM($A$4:A124),"")</f>
        <v>#N/A</v>
      </c>
      <c r="C124" s="22" t="str">
        <f>'Source - Cert. Funds'!A123</f>
        <v>03</v>
      </c>
      <c r="D124" s="22" t="str">
        <f>'Source - Cert. Funds'!B123</f>
        <v>2</v>
      </c>
      <c r="E124" s="22" t="str">
        <f>'Source - Cert. Funds'!C123</f>
        <v>0009</v>
      </c>
      <c r="F124" s="22" t="str">
        <f>'Source - Cert. Funds'!D123</f>
        <v>0320009</v>
      </c>
      <c r="G124" s="22" t="str">
        <f>'Source - Cert. Funds'!E123</f>
        <v>OHIO TOWNSHIP</v>
      </c>
      <c r="H124" s="22" t="str">
        <f>'Source - Cert. Funds'!F123</f>
        <v>8692</v>
      </c>
      <c r="I124" s="22" t="str">
        <f>'Source - Cert. Funds'!G123</f>
        <v>SPECL FIRE PROTECTION TERRITORY EQUIPMENT REPLACE</v>
      </c>
      <c r="J124" s="23">
        <f>'Source - Cert. Funds'!H123</f>
        <v>100000</v>
      </c>
      <c r="K124" s="4"/>
      <c r="L124" s="3"/>
      <c r="M124" s="3"/>
      <c r="N124" s="3"/>
      <c r="O124" s="3"/>
    </row>
    <row r="125" spans="1:15" x14ac:dyDescent="0.35">
      <c r="A125" s="221" t="e">
        <f t="shared" si="5"/>
        <v>#N/A</v>
      </c>
      <c r="B125" s="221" t="e">
        <f>IF(A125=1,SUM($A$4:A125),"")</f>
        <v>#N/A</v>
      </c>
      <c r="C125" s="22" t="str">
        <f>'Source - Cert. Funds'!A124</f>
        <v>03</v>
      </c>
      <c r="D125" s="22" t="str">
        <f>'Source - Cert. Funds'!B124</f>
        <v>2</v>
      </c>
      <c r="E125" s="22" t="str">
        <f>'Source - Cert. Funds'!C124</f>
        <v>0010</v>
      </c>
      <c r="F125" s="22" t="str">
        <f>'Source - Cert. Funds'!D124</f>
        <v>0320010</v>
      </c>
      <c r="G125" s="22" t="str">
        <f>'Source - Cert. Funds'!E124</f>
        <v>ROCKCREEK TOWNSHIP</v>
      </c>
      <c r="H125" s="22" t="str">
        <f>'Source - Cert. Funds'!F124</f>
        <v>0101</v>
      </c>
      <c r="I125" s="22" t="str">
        <f>'Source - Cert. Funds'!G124</f>
        <v xml:space="preserve">GENERAL                                 </v>
      </c>
      <c r="J125" s="23">
        <f>'Source - Cert. Funds'!H124</f>
        <v>18545</v>
      </c>
      <c r="K125" s="4"/>
      <c r="L125" s="3"/>
      <c r="M125" s="3"/>
      <c r="N125" s="3"/>
      <c r="O125" s="3"/>
    </row>
    <row r="126" spans="1:15" x14ac:dyDescent="0.35">
      <c r="A126" s="221" t="e">
        <f t="shared" si="5"/>
        <v>#N/A</v>
      </c>
      <c r="B126" s="221" t="e">
        <f>IF(A126=1,SUM($A$4:A126),"")</f>
        <v>#N/A</v>
      </c>
      <c r="C126" s="22" t="str">
        <f>'Source - Cert. Funds'!A125</f>
        <v>03</v>
      </c>
      <c r="D126" s="22" t="str">
        <f>'Source - Cert. Funds'!B125</f>
        <v>2</v>
      </c>
      <c r="E126" s="22" t="str">
        <f>'Source - Cert. Funds'!C125</f>
        <v>0010</v>
      </c>
      <c r="F126" s="22" t="str">
        <f>'Source - Cert. Funds'!D125</f>
        <v>0320010</v>
      </c>
      <c r="G126" s="22" t="str">
        <f>'Source - Cert. Funds'!E125</f>
        <v>ROCKCREEK TOWNSHIP</v>
      </c>
      <c r="H126" s="22" t="str">
        <f>'Source - Cert. Funds'!F125</f>
        <v>1111</v>
      </c>
      <c r="I126" s="22" t="str">
        <f>'Source - Cert. Funds'!G125</f>
        <v>TOWNSHIP FIRE AND E.M.S.</v>
      </c>
      <c r="J126" s="23">
        <f>'Source - Cert. Funds'!H125</f>
        <v>21000</v>
      </c>
      <c r="K126" s="4"/>
      <c r="L126" s="3"/>
      <c r="M126" s="3"/>
      <c r="N126" s="3"/>
      <c r="O126" s="3"/>
    </row>
    <row r="127" spans="1:15" x14ac:dyDescent="0.35">
      <c r="A127" s="221" t="e">
        <f t="shared" si="5"/>
        <v>#N/A</v>
      </c>
      <c r="B127" s="221" t="e">
        <f>IF(A127=1,SUM($A$4:A127),"")</f>
        <v>#N/A</v>
      </c>
      <c r="C127" s="22" t="str">
        <f>'Source - Cert. Funds'!A126</f>
        <v>03</v>
      </c>
      <c r="D127" s="22" t="str">
        <f>'Source - Cert. Funds'!B126</f>
        <v>2</v>
      </c>
      <c r="E127" s="22" t="str">
        <f>'Source - Cert. Funds'!C126</f>
        <v>0010</v>
      </c>
      <c r="F127" s="22" t="str">
        <f>'Source - Cert. Funds'!D126</f>
        <v>0320010</v>
      </c>
      <c r="G127" s="22" t="str">
        <f>'Source - Cert. Funds'!E126</f>
        <v>ROCKCREEK TOWNSHIP</v>
      </c>
      <c r="H127" s="22" t="str">
        <f>'Source - Cert. Funds'!F126</f>
        <v>1190</v>
      </c>
      <c r="I127" s="22" t="str">
        <f>'Source - Cert. Funds'!G126</f>
        <v xml:space="preserve">CUMULATIVE FIRE (Township)                        </v>
      </c>
      <c r="J127" s="23">
        <f>'Source - Cert. Funds'!H126</f>
        <v>30000</v>
      </c>
      <c r="K127" s="4"/>
      <c r="L127" s="3"/>
      <c r="M127" s="3"/>
      <c r="N127" s="3"/>
      <c r="O127" s="3"/>
    </row>
    <row r="128" spans="1:15" x14ac:dyDescent="0.35">
      <c r="A128" s="221" t="e">
        <f t="shared" si="5"/>
        <v>#N/A</v>
      </c>
      <c r="B128" s="221" t="e">
        <f>IF(A128=1,SUM($A$4:A128),"")</f>
        <v>#N/A</v>
      </c>
      <c r="C128" s="22" t="str">
        <f>'Source - Cert. Funds'!A127</f>
        <v>03</v>
      </c>
      <c r="D128" s="22" t="str">
        <f>'Source - Cert. Funds'!B127</f>
        <v>2</v>
      </c>
      <c r="E128" s="22" t="str">
        <f>'Source - Cert. Funds'!C127</f>
        <v>0011</v>
      </c>
      <c r="F128" s="22" t="str">
        <f>'Source - Cert. Funds'!D127</f>
        <v>0320011</v>
      </c>
      <c r="G128" s="22" t="str">
        <f>'Source - Cert. Funds'!E127</f>
        <v>SANDCREEK TOWNSHIP</v>
      </c>
      <c r="H128" s="22" t="str">
        <f>'Source - Cert. Funds'!F127</f>
        <v>0101</v>
      </c>
      <c r="I128" s="22" t="str">
        <f>'Source - Cert. Funds'!G127</f>
        <v xml:space="preserve">GENERAL                                 </v>
      </c>
      <c r="J128" s="23">
        <f>'Source - Cert. Funds'!H127</f>
        <v>36500</v>
      </c>
      <c r="K128" s="4"/>
      <c r="L128" s="3"/>
      <c r="M128" s="3"/>
      <c r="N128" s="3"/>
      <c r="O128" s="3"/>
    </row>
    <row r="129" spans="1:15" x14ac:dyDescent="0.35">
      <c r="A129" s="221" t="e">
        <f t="shared" si="5"/>
        <v>#N/A</v>
      </c>
      <c r="B129" s="221" t="e">
        <f>IF(A129=1,SUM($A$4:A129),"")</f>
        <v>#N/A</v>
      </c>
      <c r="C129" s="22" t="str">
        <f>'Source - Cert. Funds'!A128</f>
        <v>03</v>
      </c>
      <c r="D129" s="22" t="str">
        <f>'Source - Cert. Funds'!B128</f>
        <v>2</v>
      </c>
      <c r="E129" s="22" t="str">
        <f>'Source - Cert. Funds'!C128</f>
        <v>0011</v>
      </c>
      <c r="F129" s="22" t="str">
        <f>'Source - Cert. Funds'!D128</f>
        <v>0320011</v>
      </c>
      <c r="G129" s="22" t="str">
        <f>'Source - Cert. Funds'!E128</f>
        <v>SANDCREEK TOWNSHIP</v>
      </c>
      <c r="H129" s="22" t="str">
        <f>'Source - Cert. Funds'!F128</f>
        <v>1111</v>
      </c>
      <c r="I129" s="22" t="str">
        <f>'Source - Cert. Funds'!G128</f>
        <v>TOWNSHIP FIRE AND E.M.S.</v>
      </c>
      <c r="J129" s="23">
        <f>'Source - Cert. Funds'!H128</f>
        <v>12500</v>
      </c>
      <c r="K129" s="4"/>
      <c r="L129" s="3"/>
      <c r="M129" s="3"/>
      <c r="N129" s="3"/>
      <c r="O129" s="3"/>
    </row>
    <row r="130" spans="1:15" x14ac:dyDescent="0.35">
      <c r="A130" s="221" t="e">
        <f t="shared" si="5"/>
        <v>#N/A</v>
      </c>
      <c r="B130" s="221" t="e">
        <f>IF(A130=1,SUM($A$4:A130),"")</f>
        <v>#N/A</v>
      </c>
      <c r="C130" s="22" t="str">
        <f>'Source - Cert. Funds'!A129</f>
        <v>03</v>
      </c>
      <c r="D130" s="22" t="str">
        <f>'Source - Cert. Funds'!B129</f>
        <v>2</v>
      </c>
      <c r="E130" s="22" t="str">
        <f>'Source - Cert. Funds'!C129</f>
        <v>0012</v>
      </c>
      <c r="F130" s="22" t="str">
        <f>'Source - Cert. Funds'!D129</f>
        <v>0320012</v>
      </c>
      <c r="G130" s="22" t="str">
        <f>'Source - Cert. Funds'!E129</f>
        <v>WAYNE TOWNSHIP</v>
      </c>
      <c r="H130" s="22" t="str">
        <f>'Source - Cert. Funds'!F129</f>
        <v>0061</v>
      </c>
      <c r="I130" s="22" t="str">
        <f>'Source - Cert. Funds'!G129</f>
        <v>RAINY DAY</v>
      </c>
      <c r="J130" s="23">
        <f>'Source - Cert. Funds'!H129</f>
        <v>40000</v>
      </c>
      <c r="K130" s="4"/>
      <c r="L130" s="3"/>
      <c r="M130" s="3"/>
      <c r="N130" s="3"/>
      <c r="O130" s="3"/>
    </row>
    <row r="131" spans="1:15" x14ac:dyDescent="0.35">
      <c r="A131" s="221" t="e">
        <f t="shared" si="5"/>
        <v>#N/A</v>
      </c>
      <c r="B131" s="221" t="e">
        <f>IF(A131=1,SUM($A$4:A131),"")</f>
        <v>#N/A</v>
      </c>
      <c r="C131" s="22" t="str">
        <f>'Source - Cert. Funds'!A130</f>
        <v>03</v>
      </c>
      <c r="D131" s="22" t="str">
        <f>'Source - Cert. Funds'!B130</f>
        <v>2</v>
      </c>
      <c r="E131" s="22" t="str">
        <f>'Source - Cert. Funds'!C130</f>
        <v>0012</v>
      </c>
      <c r="F131" s="22" t="str">
        <f>'Source - Cert. Funds'!D130</f>
        <v>0320012</v>
      </c>
      <c r="G131" s="22" t="str">
        <f>'Source - Cert. Funds'!E130</f>
        <v>WAYNE TOWNSHIP</v>
      </c>
      <c r="H131" s="22" t="str">
        <f>'Source - Cert. Funds'!F130</f>
        <v>0101</v>
      </c>
      <c r="I131" s="22" t="str">
        <f>'Source - Cert. Funds'!G130</f>
        <v xml:space="preserve">GENERAL                                 </v>
      </c>
      <c r="J131" s="23">
        <f>'Source - Cert. Funds'!H130</f>
        <v>129213</v>
      </c>
      <c r="K131" s="4"/>
      <c r="L131" s="3"/>
      <c r="M131" s="3"/>
      <c r="N131" s="3"/>
      <c r="O131" s="3"/>
    </row>
    <row r="132" spans="1:15" x14ac:dyDescent="0.35">
      <c r="A132" s="221" t="e">
        <f t="shared" si="5"/>
        <v>#N/A</v>
      </c>
      <c r="B132" s="221" t="e">
        <f>IF(A132=1,SUM($A$4:A132),"")</f>
        <v>#N/A</v>
      </c>
      <c r="C132" s="22" t="str">
        <f>'Source - Cert. Funds'!A131</f>
        <v>03</v>
      </c>
      <c r="D132" s="22" t="str">
        <f>'Source - Cert. Funds'!B131</f>
        <v>2</v>
      </c>
      <c r="E132" s="22" t="str">
        <f>'Source - Cert. Funds'!C131</f>
        <v>0012</v>
      </c>
      <c r="F132" s="22" t="str">
        <f>'Source - Cert. Funds'!D131</f>
        <v>0320012</v>
      </c>
      <c r="G132" s="22" t="str">
        <f>'Source - Cert. Funds'!E131</f>
        <v>WAYNE TOWNSHIP</v>
      </c>
      <c r="H132" s="22" t="str">
        <f>'Source - Cert. Funds'!F131</f>
        <v>1111</v>
      </c>
      <c r="I132" s="22" t="str">
        <f>'Source - Cert. Funds'!G131</f>
        <v>TOWNSHIP FIRE AND E.M.S.</v>
      </c>
      <c r="J132" s="23">
        <f>'Source - Cert. Funds'!H131</f>
        <v>52000</v>
      </c>
      <c r="K132" s="4"/>
      <c r="L132" s="3"/>
      <c r="M132" s="3"/>
      <c r="N132" s="3"/>
      <c r="O132" s="3"/>
    </row>
    <row r="133" spans="1:15" x14ac:dyDescent="0.35">
      <c r="A133" s="221" t="e">
        <f t="shared" ref="A133:A196" si="6">IF($L$1=$F133,1,"")</f>
        <v>#N/A</v>
      </c>
      <c r="B133" s="221" t="e">
        <f>IF(A133=1,SUM($A$4:A133),"")</f>
        <v>#N/A</v>
      </c>
      <c r="C133" s="22" t="str">
        <f>'Source - Cert. Funds'!A132</f>
        <v>03</v>
      </c>
      <c r="D133" s="22" t="str">
        <f>'Source - Cert. Funds'!B132</f>
        <v>2</v>
      </c>
      <c r="E133" s="22" t="str">
        <f>'Source - Cert. Funds'!C132</f>
        <v>0012</v>
      </c>
      <c r="F133" s="22" t="str">
        <f>'Source - Cert. Funds'!D132</f>
        <v>0320012</v>
      </c>
      <c r="G133" s="22" t="str">
        <f>'Source - Cert. Funds'!E132</f>
        <v>WAYNE TOWNSHIP</v>
      </c>
      <c r="H133" s="22" t="str">
        <f>'Source - Cert. Funds'!F132</f>
        <v>1190</v>
      </c>
      <c r="I133" s="22" t="str">
        <f>'Source - Cert. Funds'!G132</f>
        <v xml:space="preserve">CUMULATIVE FIRE (Township)                        </v>
      </c>
      <c r="J133" s="23">
        <f>'Source - Cert. Funds'!H132</f>
        <v>400000</v>
      </c>
      <c r="K133" s="4"/>
      <c r="L133" s="3"/>
      <c r="M133" s="3"/>
      <c r="N133" s="3"/>
      <c r="O133" s="3"/>
    </row>
    <row r="134" spans="1:15" x14ac:dyDescent="0.35">
      <c r="A134" s="221" t="e">
        <f t="shared" si="6"/>
        <v>#N/A</v>
      </c>
      <c r="B134" s="221" t="e">
        <f>IF(A134=1,SUM($A$4:A134),"")</f>
        <v>#N/A</v>
      </c>
      <c r="C134" s="22" t="str">
        <f>'Source - Cert. Funds'!A133</f>
        <v>04</v>
      </c>
      <c r="D134" s="22" t="str">
        <f>'Source - Cert. Funds'!B133</f>
        <v>2</v>
      </c>
      <c r="E134" s="22" t="str">
        <f>'Source - Cert. Funds'!C133</f>
        <v>0001</v>
      </c>
      <c r="F134" s="22" t="str">
        <f>'Source - Cert. Funds'!D133</f>
        <v>0420001</v>
      </c>
      <c r="G134" s="22" t="str">
        <f>'Source - Cert. Funds'!E133</f>
        <v>BOLIVAR TOWNSHIP</v>
      </c>
      <c r="H134" s="22" t="str">
        <f>'Source - Cert. Funds'!F133</f>
        <v>0061</v>
      </c>
      <c r="I134" s="22" t="str">
        <f>'Source - Cert. Funds'!G133</f>
        <v>RAINY DAY</v>
      </c>
      <c r="J134" s="23">
        <f>'Source - Cert. Funds'!H133</f>
        <v>128</v>
      </c>
      <c r="K134" s="4"/>
      <c r="L134" s="3"/>
      <c r="M134" s="3"/>
      <c r="N134" s="3"/>
      <c r="O134" s="3"/>
    </row>
    <row r="135" spans="1:15" x14ac:dyDescent="0.35">
      <c r="A135" s="221" t="e">
        <f t="shared" si="6"/>
        <v>#N/A</v>
      </c>
      <c r="B135" s="221" t="e">
        <f>IF(A135=1,SUM($A$4:A135),"")</f>
        <v>#N/A</v>
      </c>
      <c r="C135" s="22" t="str">
        <f>'Source - Cert. Funds'!A134</f>
        <v>04</v>
      </c>
      <c r="D135" s="22" t="str">
        <f>'Source - Cert. Funds'!B134</f>
        <v>2</v>
      </c>
      <c r="E135" s="22" t="str">
        <f>'Source - Cert. Funds'!C134</f>
        <v>0001</v>
      </c>
      <c r="F135" s="22" t="str">
        <f>'Source - Cert. Funds'!D134</f>
        <v>0420001</v>
      </c>
      <c r="G135" s="22" t="str">
        <f>'Source - Cert. Funds'!E134</f>
        <v>BOLIVAR TOWNSHIP</v>
      </c>
      <c r="H135" s="22" t="str">
        <f>'Source - Cert. Funds'!F134</f>
        <v>0101</v>
      </c>
      <c r="I135" s="22" t="str">
        <f>'Source - Cert. Funds'!G134</f>
        <v xml:space="preserve">GENERAL                                 </v>
      </c>
      <c r="J135" s="23">
        <f>'Source - Cert. Funds'!H134</f>
        <v>33359</v>
      </c>
      <c r="K135" s="4"/>
      <c r="L135" s="3"/>
      <c r="M135" s="3"/>
      <c r="N135" s="3"/>
      <c r="O135" s="3"/>
    </row>
    <row r="136" spans="1:15" x14ac:dyDescent="0.35">
      <c r="A136" s="221" t="e">
        <f t="shared" si="6"/>
        <v>#N/A</v>
      </c>
      <c r="B136" s="221" t="e">
        <f>IF(A136=1,SUM($A$4:A136),"")</f>
        <v>#N/A</v>
      </c>
      <c r="C136" s="22" t="str">
        <f>'Source - Cert. Funds'!A135</f>
        <v>04</v>
      </c>
      <c r="D136" s="22" t="str">
        <f>'Source - Cert. Funds'!B135</f>
        <v>2</v>
      </c>
      <c r="E136" s="22" t="str">
        <f>'Source - Cert. Funds'!C135</f>
        <v>0002</v>
      </c>
      <c r="F136" s="22" t="str">
        <f>'Source - Cert. Funds'!D135</f>
        <v>0420002</v>
      </c>
      <c r="G136" s="22" t="str">
        <f>'Source - Cert. Funds'!E135</f>
        <v>CENTER TOWNSHIP</v>
      </c>
      <c r="H136" s="22" t="str">
        <f>'Source - Cert. Funds'!F135</f>
        <v>0061</v>
      </c>
      <c r="I136" s="22" t="str">
        <f>'Source - Cert. Funds'!G135</f>
        <v>RAINY DAY</v>
      </c>
      <c r="J136" s="23">
        <f>'Source - Cert. Funds'!H135</f>
        <v>0</v>
      </c>
      <c r="K136" s="4"/>
      <c r="L136" s="3"/>
      <c r="M136" s="3"/>
      <c r="N136" s="3"/>
      <c r="O136" s="3"/>
    </row>
    <row r="137" spans="1:15" x14ac:dyDescent="0.35">
      <c r="A137" s="221" t="e">
        <f t="shared" si="6"/>
        <v>#N/A</v>
      </c>
      <c r="B137" s="221" t="e">
        <f>IF(A137=1,SUM($A$4:A137),"")</f>
        <v>#N/A</v>
      </c>
      <c r="C137" s="22" t="str">
        <f>'Source - Cert. Funds'!A136</f>
        <v>04</v>
      </c>
      <c r="D137" s="22" t="str">
        <f>'Source - Cert. Funds'!B136</f>
        <v>2</v>
      </c>
      <c r="E137" s="22" t="str">
        <f>'Source - Cert. Funds'!C136</f>
        <v>0002</v>
      </c>
      <c r="F137" s="22" t="str">
        <f>'Source - Cert. Funds'!D136</f>
        <v>0420002</v>
      </c>
      <c r="G137" s="22" t="str">
        <f>'Source - Cert. Funds'!E136</f>
        <v>CENTER TOWNSHIP</v>
      </c>
      <c r="H137" s="22" t="str">
        <f>'Source - Cert. Funds'!F136</f>
        <v>0101</v>
      </c>
      <c r="I137" s="22" t="str">
        <f>'Source - Cert. Funds'!G136</f>
        <v xml:space="preserve">GENERAL                                 </v>
      </c>
      <c r="J137" s="23">
        <f>'Source - Cert. Funds'!H136</f>
        <v>33900</v>
      </c>
      <c r="K137" s="4"/>
      <c r="L137" s="3"/>
      <c r="M137" s="3"/>
      <c r="N137" s="3"/>
      <c r="O137" s="3"/>
    </row>
    <row r="138" spans="1:15" x14ac:dyDescent="0.35">
      <c r="A138" s="221" t="e">
        <f t="shared" si="6"/>
        <v>#N/A</v>
      </c>
      <c r="B138" s="221" t="e">
        <f>IF(A138=1,SUM($A$4:A138),"")</f>
        <v>#N/A</v>
      </c>
      <c r="C138" s="22" t="str">
        <f>'Source - Cert. Funds'!A137</f>
        <v>04</v>
      </c>
      <c r="D138" s="22" t="str">
        <f>'Source - Cert. Funds'!B137</f>
        <v>2</v>
      </c>
      <c r="E138" s="22" t="str">
        <f>'Source - Cert. Funds'!C137</f>
        <v>0002</v>
      </c>
      <c r="F138" s="22" t="str">
        <f>'Source - Cert. Funds'!D137</f>
        <v>0420002</v>
      </c>
      <c r="G138" s="22" t="str">
        <f>'Source - Cert. Funds'!E137</f>
        <v>CENTER TOWNSHIP</v>
      </c>
      <c r="H138" s="22" t="str">
        <f>'Source - Cert. Funds'!F137</f>
        <v>1111</v>
      </c>
      <c r="I138" s="22" t="str">
        <f>'Source - Cert. Funds'!G137</f>
        <v>TOWNSHIP FIRE AND E.M.S.</v>
      </c>
      <c r="J138" s="23">
        <f>'Source - Cert. Funds'!H137</f>
        <v>103800</v>
      </c>
      <c r="K138" s="4"/>
      <c r="L138" s="3"/>
      <c r="M138" s="3"/>
      <c r="N138" s="3"/>
      <c r="O138" s="3"/>
    </row>
    <row r="139" spans="1:15" x14ac:dyDescent="0.35">
      <c r="A139" s="221" t="e">
        <f t="shared" si="6"/>
        <v>#N/A</v>
      </c>
      <c r="B139" s="221" t="e">
        <f>IF(A139=1,SUM($A$4:A139),"")</f>
        <v>#N/A</v>
      </c>
      <c r="C139" s="22" t="str">
        <f>'Source - Cert. Funds'!A138</f>
        <v>04</v>
      </c>
      <c r="D139" s="22" t="str">
        <f>'Source - Cert. Funds'!B138</f>
        <v>2</v>
      </c>
      <c r="E139" s="22" t="str">
        <f>'Source - Cert. Funds'!C138</f>
        <v>0002</v>
      </c>
      <c r="F139" s="22" t="str">
        <f>'Source - Cert. Funds'!D138</f>
        <v>0420002</v>
      </c>
      <c r="G139" s="22" t="str">
        <f>'Source - Cert. Funds'!E138</f>
        <v>CENTER TOWNSHIP</v>
      </c>
      <c r="H139" s="22" t="str">
        <f>'Source - Cert. Funds'!F138</f>
        <v>1190</v>
      </c>
      <c r="I139" s="22" t="str">
        <f>'Source - Cert. Funds'!G138</f>
        <v xml:space="preserve">CUMULATIVE FIRE (Township)                        </v>
      </c>
      <c r="J139" s="23">
        <f>'Source - Cert. Funds'!H138</f>
        <v>30000</v>
      </c>
      <c r="K139" s="4"/>
      <c r="L139" s="3"/>
      <c r="M139" s="3"/>
      <c r="N139" s="3"/>
      <c r="O139" s="3"/>
    </row>
    <row r="140" spans="1:15" x14ac:dyDescent="0.35">
      <c r="A140" s="221" t="e">
        <f t="shared" si="6"/>
        <v>#N/A</v>
      </c>
      <c r="B140" s="221" t="e">
        <f>IF(A140=1,SUM($A$4:A140),"")</f>
        <v>#N/A</v>
      </c>
      <c r="C140" s="22" t="str">
        <f>'Source - Cert. Funds'!A139</f>
        <v>04</v>
      </c>
      <c r="D140" s="22" t="str">
        <f>'Source - Cert. Funds'!B139</f>
        <v>2</v>
      </c>
      <c r="E140" s="22" t="str">
        <f>'Source - Cert. Funds'!C139</f>
        <v>0003</v>
      </c>
      <c r="F140" s="22" t="str">
        <f>'Source - Cert. Funds'!D139</f>
        <v>0420003</v>
      </c>
      <c r="G140" s="22" t="str">
        <f>'Source - Cert. Funds'!E139</f>
        <v>GILBOA TOWNSHIP</v>
      </c>
      <c r="H140" s="22" t="str">
        <f>'Source - Cert. Funds'!F139</f>
        <v>0061</v>
      </c>
      <c r="I140" s="22" t="str">
        <f>'Source - Cert. Funds'!G139</f>
        <v>RAINY DAY</v>
      </c>
      <c r="J140" s="23">
        <f>'Source - Cert. Funds'!H139</f>
        <v>0</v>
      </c>
      <c r="K140" s="4"/>
      <c r="L140" s="3"/>
      <c r="M140" s="3"/>
      <c r="N140" s="3"/>
      <c r="O140" s="3"/>
    </row>
    <row r="141" spans="1:15" x14ac:dyDescent="0.35">
      <c r="A141" s="221" t="e">
        <f t="shared" si="6"/>
        <v>#N/A</v>
      </c>
      <c r="B141" s="221" t="e">
        <f>IF(A141=1,SUM($A$4:A141),"")</f>
        <v>#N/A</v>
      </c>
      <c r="C141" s="22" t="str">
        <f>'Source - Cert. Funds'!A140</f>
        <v>04</v>
      </c>
      <c r="D141" s="22" t="str">
        <f>'Source - Cert. Funds'!B140</f>
        <v>2</v>
      </c>
      <c r="E141" s="22" t="str">
        <f>'Source - Cert. Funds'!C140</f>
        <v>0003</v>
      </c>
      <c r="F141" s="22" t="str">
        <f>'Source - Cert. Funds'!D140</f>
        <v>0420003</v>
      </c>
      <c r="G141" s="22" t="str">
        <f>'Source - Cert. Funds'!E140</f>
        <v>GILBOA TOWNSHIP</v>
      </c>
      <c r="H141" s="22" t="str">
        <f>'Source - Cert. Funds'!F140</f>
        <v>0101</v>
      </c>
      <c r="I141" s="22" t="str">
        <f>'Source - Cert. Funds'!G140</f>
        <v xml:space="preserve">GENERAL                                 </v>
      </c>
      <c r="J141" s="23">
        <f>'Source - Cert. Funds'!H140</f>
        <v>0</v>
      </c>
      <c r="K141" s="4"/>
      <c r="L141" s="3"/>
      <c r="M141" s="3"/>
      <c r="N141" s="3"/>
      <c r="O141" s="3"/>
    </row>
    <row r="142" spans="1:15" x14ac:dyDescent="0.35">
      <c r="A142" s="221" t="e">
        <f t="shared" si="6"/>
        <v>#N/A</v>
      </c>
      <c r="B142" s="221" t="e">
        <f>IF(A142=1,SUM($A$4:A142),"")</f>
        <v>#N/A</v>
      </c>
      <c r="C142" s="22" t="str">
        <f>'Source - Cert. Funds'!A141</f>
        <v>04</v>
      </c>
      <c r="D142" s="22" t="str">
        <f>'Source - Cert. Funds'!B141</f>
        <v>2</v>
      </c>
      <c r="E142" s="22" t="str">
        <f>'Source - Cert. Funds'!C141</f>
        <v>0003</v>
      </c>
      <c r="F142" s="22" t="str">
        <f>'Source - Cert. Funds'!D141</f>
        <v>0420003</v>
      </c>
      <c r="G142" s="22" t="str">
        <f>'Source - Cert. Funds'!E141</f>
        <v>GILBOA TOWNSHIP</v>
      </c>
      <c r="H142" s="22" t="str">
        <f>'Source - Cert. Funds'!F141</f>
        <v>1111</v>
      </c>
      <c r="I142" s="22" t="str">
        <f>'Source - Cert. Funds'!G141</f>
        <v>TOWNSHIP FIRE AND E.M.S.</v>
      </c>
      <c r="J142" s="23">
        <f>'Source - Cert. Funds'!H141</f>
        <v>0</v>
      </c>
      <c r="K142" s="4"/>
      <c r="L142" s="3"/>
      <c r="M142" s="3"/>
      <c r="N142" s="3"/>
      <c r="O142" s="3"/>
    </row>
    <row r="143" spans="1:15" x14ac:dyDescent="0.35">
      <c r="A143" s="221" t="e">
        <f t="shared" si="6"/>
        <v>#N/A</v>
      </c>
      <c r="B143" s="221" t="e">
        <f>IF(A143=1,SUM($A$4:A143),"")</f>
        <v>#N/A</v>
      </c>
      <c r="C143" s="22" t="str">
        <f>'Source - Cert. Funds'!A142</f>
        <v>04</v>
      </c>
      <c r="D143" s="22" t="str">
        <f>'Source - Cert. Funds'!B142</f>
        <v>2</v>
      </c>
      <c r="E143" s="22" t="str">
        <f>'Source - Cert. Funds'!C142</f>
        <v>0004</v>
      </c>
      <c r="F143" s="22" t="str">
        <f>'Source - Cert. Funds'!D142</f>
        <v>0420004</v>
      </c>
      <c r="G143" s="22" t="str">
        <f>'Source - Cert. Funds'!E142</f>
        <v>GRANT TOWNSHIP</v>
      </c>
      <c r="H143" s="22" t="str">
        <f>'Source - Cert. Funds'!F142</f>
        <v>0101</v>
      </c>
      <c r="I143" s="22" t="str">
        <f>'Source - Cert. Funds'!G142</f>
        <v xml:space="preserve">GENERAL                                 </v>
      </c>
      <c r="J143" s="23">
        <f>'Source - Cert. Funds'!H142</f>
        <v>44586</v>
      </c>
      <c r="K143" s="4"/>
      <c r="L143" s="3"/>
      <c r="M143" s="3"/>
      <c r="N143" s="3"/>
      <c r="O143" s="3"/>
    </row>
    <row r="144" spans="1:15" x14ac:dyDescent="0.35">
      <c r="A144" s="221" t="e">
        <f t="shared" si="6"/>
        <v>#N/A</v>
      </c>
      <c r="B144" s="221" t="e">
        <f>IF(A144=1,SUM($A$4:A144),"")</f>
        <v>#N/A</v>
      </c>
      <c r="C144" s="22" t="str">
        <f>'Source - Cert. Funds'!A143</f>
        <v>04</v>
      </c>
      <c r="D144" s="22" t="str">
        <f>'Source - Cert. Funds'!B143</f>
        <v>2</v>
      </c>
      <c r="E144" s="22" t="str">
        <f>'Source - Cert. Funds'!C143</f>
        <v>0004</v>
      </c>
      <c r="F144" s="22" t="str">
        <f>'Source - Cert. Funds'!D143</f>
        <v>0420004</v>
      </c>
      <c r="G144" s="22" t="str">
        <f>'Source - Cert. Funds'!E143</f>
        <v>GRANT TOWNSHIP</v>
      </c>
      <c r="H144" s="22" t="str">
        <f>'Source - Cert. Funds'!F143</f>
        <v>1111</v>
      </c>
      <c r="I144" s="22" t="str">
        <f>'Source - Cert. Funds'!G143</f>
        <v>TOWNSHIP FIRE AND E.M.S.</v>
      </c>
      <c r="J144" s="23">
        <f>'Source - Cert. Funds'!H143</f>
        <v>69353</v>
      </c>
      <c r="K144" s="4"/>
      <c r="L144" s="3"/>
      <c r="M144" s="3"/>
      <c r="N144" s="3"/>
      <c r="O144" s="3"/>
    </row>
    <row r="145" spans="1:15" x14ac:dyDescent="0.35">
      <c r="A145" s="221" t="e">
        <f t="shared" si="6"/>
        <v>#N/A</v>
      </c>
      <c r="B145" s="221" t="e">
        <f>IF(A145=1,SUM($A$4:A145),"")</f>
        <v>#N/A</v>
      </c>
      <c r="C145" s="22" t="str">
        <f>'Source - Cert. Funds'!A144</f>
        <v>04</v>
      </c>
      <c r="D145" s="22" t="str">
        <f>'Source - Cert. Funds'!B144</f>
        <v>2</v>
      </c>
      <c r="E145" s="22" t="str">
        <f>'Source - Cert. Funds'!C144</f>
        <v>0004</v>
      </c>
      <c r="F145" s="22" t="str">
        <f>'Source - Cert. Funds'!D144</f>
        <v>0420004</v>
      </c>
      <c r="G145" s="22" t="str">
        <f>'Source - Cert. Funds'!E144</f>
        <v>GRANT TOWNSHIP</v>
      </c>
      <c r="H145" s="22" t="str">
        <f>'Source - Cert. Funds'!F144</f>
        <v>1190</v>
      </c>
      <c r="I145" s="22" t="str">
        <f>'Source - Cert. Funds'!G144</f>
        <v xml:space="preserve">CUMULATIVE FIRE (Township)                        </v>
      </c>
      <c r="J145" s="23">
        <f>'Source - Cert. Funds'!H144</f>
        <v>50000</v>
      </c>
      <c r="K145" s="4"/>
      <c r="L145" s="3"/>
      <c r="M145" s="3"/>
      <c r="N145" s="3"/>
      <c r="O145" s="3"/>
    </row>
    <row r="146" spans="1:15" x14ac:dyDescent="0.35">
      <c r="A146" s="221" t="e">
        <f t="shared" si="6"/>
        <v>#N/A</v>
      </c>
      <c r="B146" s="221" t="e">
        <f>IF(A146=1,SUM($A$4:A146),"")</f>
        <v>#N/A</v>
      </c>
      <c r="C146" s="22" t="str">
        <f>'Source - Cert. Funds'!A145</f>
        <v>04</v>
      </c>
      <c r="D146" s="22" t="str">
        <f>'Source - Cert. Funds'!B145</f>
        <v>2</v>
      </c>
      <c r="E146" s="22" t="str">
        <f>'Source - Cert. Funds'!C145</f>
        <v>0005</v>
      </c>
      <c r="F146" s="22" t="str">
        <f>'Source - Cert. Funds'!D145</f>
        <v>0420005</v>
      </c>
      <c r="G146" s="22" t="str">
        <f>'Source - Cert. Funds'!E145</f>
        <v>HICKORY GROVE TOWNSHIP</v>
      </c>
      <c r="H146" s="22" t="str">
        <f>'Source - Cert. Funds'!F145</f>
        <v>0101</v>
      </c>
      <c r="I146" s="22" t="str">
        <f>'Source - Cert. Funds'!G145</f>
        <v xml:space="preserve">GENERAL                                 </v>
      </c>
      <c r="J146" s="23">
        <f>'Source - Cert. Funds'!H145</f>
        <v>69021</v>
      </c>
      <c r="K146" s="4"/>
      <c r="L146" s="3"/>
      <c r="M146" s="3"/>
      <c r="N146" s="3"/>
      <c r="O146" s="3"/>
    </row>
    <row r="147" spans="1:15" x14ac:dyDescent="0.35">
      <c r="A147" s="221" t="e">
        <f t="shared" si="6"/>
        <v>#N/A</v>
      </c>
      <c r="B147" s="221" t="e">
        <f>IF(A147=1,SUM($A$4:A147),"")</f>
        <v>#N/A</v>
      </c>
      <c r="C147" s="22" t="str">
        <f>'Source - Cert. Funds'!A146</f>
        <v>04</v>
      </c>
      <c r="D147" s="22" t="str">
        <f>'Source - Cert. Funds'!B146</f>
        <v>2</v>
      </c>
      <c r="E147" s="22" t="str">
        <f>'Source - Cert. Funds'!C146</f>
        <v>0005</v>
      </c>
      <c r="F147" s="22" t="str">
        <f>'Source - Cert. Funds'!D146</f>
        <v>0420005</v>
      </c>
      <c r="G147" s="22" t="str">
        <f>'Source - Cert. Funds'!E146</f>
        <v>HICKORY GROVE TOWNSHIP</v>
      </c>
      <c r="H147" s="22" t="str">
        <f>'Source - Cert. Funds'!F146</f>
        <v>1111</v>
      </c>
      <c r="I147" s="22" t="str">
        <f>'Source - Cert. Funds'!G146</f>
        <v>TOWNSHIP FIRE AND E.M.S.</v>
      </c>
      <c r="J147" s="23">
        <f>'Source - Cert. Funds'!H146</f>
        <v>136770</v>
      </c>
      <c r="K147" s="4"/>
      <c r="L147" s="3"/>
      <c r="M147" s="3"/>
      <c r="N147" s="3"/>
      <c r="O147" s="3"/>
    </row>
    <row r="148" spans="1:15" x14ac:dyDescent="0.35">
      <c r="A148" s="221" t="e">
        <f t="shared" si="6"/>
        <v>#N/A</v>
      </c>
      <c r="B148" s="221" t="e">
        <f>IF(A148=1,SUM($A$4:A148),"")</f>
        <v>#N/A</v>
      </c>
      <c r="C148" s="22" t="str">
        <f>'Source - Cert. Funds'!A147</f>
        <v>04</v>
      </c>
      <c r="D148" s="22" t="str">
        <f>'Source - Cert. Funds'!B147</f>
        <v>2</v>
      </c>
      <c r="E148" s="22" t="str">
        <f>'Source - Cert. Funds'!C147</f>
        <v>0005</v>
      </c>
      <c r="F148" s="22" t="str">
        <f>'Source - Cert. Funds'!D147</f>
        <v>0420005</v>
      </c>
      <c r="G148" s="22" t="str">
        <f>'Source - Cert. Funds'!E147</f>
        <v>HICKORY GROVE TOWNSHIP</v>
      </c>
      <c r="H148" s="22" t="str">
        <f>'Source - Cert. Funds'!F147</f>
        <v>1190</v>
      </c>
      <c r="I148" s="22" t="str">
        <f>'Source - Cert. Funds'!G147</f>
        <v xml:space="preserve">CUMULATIVE FIRE (Township)                        </v>
      </c>
      <c r="J148" s="23">
        <f>'Source - Cert. Funds'!H147</f>
        <v>13287</v>
      </c>
      <c r="K148" s="4"/>
      <c r="L148" s="3"/>
      <c r="M148" s="3"/>
      <c r="N148" s="3"/>
      <c r="O148" s="3"/>
    </row>
    <row r="149" spans="1:15" x14ac:dyDescent="0.35">
      <c r="A149" s="221" t="e">
        <f t="shared" si="6"/>
        <v>#N/A</v>
      </c>
      <c r="B149" s="221" t="e">
        <f>IF(A149=1,SUM($A$4:A149),"")</f>
        <v>#N/A</v>
      </c>
      <c r="C149" s="22" t="str">
        <f>'Source - Cert. Funds'!A148</f>
        <v>04</v>
      </c>
      <c r="D149" s="22" t="str">
        <f>'Source - Cert. Funds'!B148</f>
        <v>2</v>
      </c>
      <c r="E149" s="22" t="str">
        <f>'Source - Cert. Funds'!C148</f>
        <v>0006</v>
      </c>
      <c r="F149" s="22" t="str">
        <f>'Source - Cert. Funds'!D148</f>
        <v>0420006</v>
      </c>
      <c r="G149" s="22" t="str">
        <f>'Source - Cert. Funds'!E148</f>
        <v>OAK GROVE TOWNSHIP</v>
      </c>
      <c r="H149" s="22" t="str">
        <f>'Source - Cert. Funds'!F148</f>
        <v>0061</v>
      </c>
      <c r="I149" s="22" t="str">
        <f>'Source - Cert. Funds'!G148</f>
        <v>RAINY DAY</v>
      </c>
      <c r="J149" s="23">
        <f>'Source - Cert. Funds'!H148</f>
        <v>0</v>
      </c>
      <c r="K149" s="4"/>
      <c r="L149" s="3"/>
      <c r="M149" s="3"/>
      <c r="N149" s="3"/>
      <c r="O149" s="3"/>
    </row>
    <row r="150" spans="1:15" x14ac:dyDescent="0.35">
      <c r="A150" s="221" t="e">
        <f t="shared" si="6"/>
        <v>#N/A</v>
      </c>
      <c r="B150" s="221" t="e">
        <f>IF(A150=1,SUM($A$4:A150),"")</f>
        <v>#N/A</v>
      </c>
      <c r="C150" s="22" t="str">
        <f>'Source - Cert. Funds'!A149</f>
        <v>04</v>
      </c>
      <c r="D150" s="22" t="str">
        <f>'Source - Cert. Funds'!B149</f>
        <v>2</v>
      </c>
      <c r="E150" s="22" t="str">
        <f>'Source - Cert. Funds'!C149</f>
        <v>0006</v>
      </c>
      <c r="F150" s="22" t="str">
        <f>'Source - Cert. Funds'!D149</f>
        <v>0420006</v>
      </c>
      <c r="G150" s="22" t="str">
        <f>'Source - Cert. Funds'!E149</f>
        <v>OAK GROVE TOWNSHIP</v>
      </c>
      <c r="H150" s="22" t="str">
        <f>'Source - Cert. Funds'!F149</f>
        <v>0101</v>
      </c>
      <c r="I150" s="22" t="str">
        <f>'Source - Cert. Funds'!G149</f>
        <v xml:space="preserve">GENERAL                                 </v>
      </c>
      <c r="J150" s="23">
        <f>'Source - Cert. Funds'!H149</f>
        <v>67401</v>
      </c>
      <c r="K150" s="4"/>
      <c r="L150" s="3"/>
      <c r="M150" s="3"/>
      <c r="N150" s="3"/>
      <c r="O150" s="3"/>
    </row>
    <row r="151" spans="1:15" x14ac:dyDescent="0.35">
      <c r="A151" s="221" t="e">
        <f t="shared" si="6"/>
        <v>#N/A</v>
      </c>
      <c r="B151" s="221" t="e">
        <f>IF(A151=1,SUM($A$4:A151),"")</f>
        <v>#N/A</v>
      </c>
      <c r="C151" s="22" t="str">
        <f>'Source - Cert. Funds'!A150</f>
        <v>04</v>
      </c>
      <c r="D151" s="22" t="str">
        <f>'Source - Cert. Funds'!B150</f>
        <v>2</v>
      </c>
      <c r="E151" s="22" t="str">
        <f>'Source - Cert. Funds'!C150</f>
        <v>0006</v>
      </c>
      <c r="F151" s="22" t="str">
        <f>'Source - Cert. Funds'!D150</f>
        <v>0420006</v>
      </c>
      <c r="G151" s="22" t="str">
        <f>'Source - Cert. Funds'!E150</f>
        <v>OAK GROVE TOWNSHIP</v>
      </c>
      <c r="H151" s="22" t="str">
        <f>'Source - Cert. Funds'!F150</f>
        <v>1111</v>
      </c>
      <c r="I151" s="22" t="str">
        <f>'Source - Cert. Funds'!G150</f>
        <v>TOWNSHIP FIRE AND E.M.S.</v>
      </c>
      <c r="J151" s="23">
        <f>'Source - Cert. Funds'!H150</f>
        <v>27198</v>
      </c>
      <c r="K151" s="4"/>
      <c r="L151" s="3"/>
      <c r="M151" s="3"/>
      <c r="N151" s="3"/>
      <c r="O151" s="3"/>
    </row>
    <row r="152" spans="1:15" x14ac:dyDescent="0.35">
      <c r="A152" s="221" t="e">
        <f t="shared" si="6"/>
        <v>#N/A</v>
      </c>
      <c r="B152" s="221" t="e">
        <f>IF(A152=1,SUM($A$4:A152),"")</f>
        <v>#N/A</v>
      </c>
      <c r="C152" s="22" t="str">
        <f>'Source - Cert. Funds'!A151</f>
        <v>04</v>
      </c>
      <c r="D152" s="22" t="str">
        <f>'Source - Cert. Funds'!B151</f>
        <v>2</v>
      </c>
      <c r="E152" s="22" t="str">
        <f>'Source - Cert. Funds'!C151</f>
        <v>0006</v>
      </c>
      <c r="F152" s="22" t="str">
        <f>'Source - Cert. Funds'!D151</f>
        <v>0420006</v>
      </c>
      <c r="G152" s="22" t="str">
        <f>'Source - Cert. Funds'!E151</f>
        <v>OAK GROVE TOWNSHIP</v>
      </c>
      <c r="H152" s="22" t="str">
        <f>'Source - Cert. Funds'!F151</f>
        <v>1190</v>
      </c>
      <c r="I152" s="22" t="str">
        <f>'Source - Cert. Funds'!G151</f>
        <v xml:space="preserve">CUMULATIVE FIRE (Township)                        </v>
      </c>
      <c r="J152" s="23">
        <f>'Source - Cert. Funds'!H151</f>
        <v>144019</v>
      </c>
      <c r="K152" s="4"/>
      <c r="L152" s="3"/>
      <c r="M152" s="3"/>
      <c r="N152" s="3"/>
      <c r="O152" s="3"/>
    </row>
    <row r="153" spans="1:15" x14ac:dyDescent="0.35">
      <c r="A153" s="221" t="e">
        <f t="shared" si="6"/>
        <v>#N/A</v>
      </c>
      <c r="B153" s="221" t="e">
        <f>IF(A153=1,SUM($A$4:A153),"")</f>
        <v>#N/A</v>
      </c>
      <c r="C153" s="22" t="str">
        <f>'Source - Cert. Funds'!A152</f>
        <v>04</v>
      </c>
      <c r="D153" s="22" t="str">
        <f>'Source - Cert. Funds'!B152</f>
        <v>2</v>
      </c>
      <c r="E153" s="22" t="str">
        <f>'Source - Cert. Funds'!C152</f>
        <v>0007</v>
      </c>
      <c r="F153" s="22" t="str">
        <f>'Source - Cert. Funds'!D152</f>
        <v>0420007</v>
      </c>
      <c r="G153" s="22" t="str">
        <f>'Source - Cert. Funds'!E152</f>
        <v>PARISH GROVE TOWNSHIP</v>
      </c>
      <c r="H153" s="22" t="str">
        <f>'Source - Cert. Funds'!F152</f>
        <v>0061</v>
      </c>
      <c r="I153" s="22" t="str">
        <f>'Source - Cert. Funds'!G152</f>
        <v>RAINY DAY</v>
      </c>
      <c r="J153" s="23">
        <f>'Source - Cert. Funds'!H152</f>
        <v>250</v>
      </c>
      <c r="K153" s="4"/>
      <c r="L153" s="3"/>
      <c r="M153" s="3"/>
      <c r="N153" s="3"/>
      <c r="O153" s="3"/>
    </row>
    <row r="154" spans="1:15" x14ac:dyDescent="0.35">
      <c r="A154" s="221" t="e">
        <f t="shared" si="6"/>
        <v>#N/A</v>
      </c>
      <c r="B154" s="221" t="e">
        <f>IF(A154=1,SUM($A$4:A154),"")</f>
        <v>#N/A</v>
      </c>
      <c r="C154" s="22" t="str">
        <f>'Source - Cert. Funds'!A153</f>
        <v>04</v>
      </c>
      <c r="D154" s="22" t="str">
        <f>'Source - Cert. Funds'!B153</f>
        <v>2</v>
      </c>
      <c r="E154" s="22" t="str">
        <f>'Source - Cert. Funds'!C153</f>
        <v>0007</v>
      </c>
      <c r="F154" s="22" t="str">
        <f>'Source - Cert. Funds'!D153</f>
        <v>0420007</v>
      </c>
      <c r="G154" s="22" t="str">
        <f>'Source - Cert. Funds'!E153</f>
        <v>PARISH GROVE TOWNSHIP</v>
      </c>
      <c r="H154" s="22" t="str">
        <f>'Source - Cert. Funds'!F153</f>
        <v>0101</v>
      </c>
      <c r="I154" s="22" t="str">
        <f>'Source - Cert. Funds'!G153</f>
        <v xml:space="preserve">GENERAL                                 </v>
      </c>
      <c r="J154" s="23">
        <f>'Source - Cert. Funds'!H153</f>
        <v>63246</v>
      </c>
      <c r="K154" s="4"/>
      <c r="L154" s="3"/>
      <c r="M154" s="3"/>
      <c r="N154" s="3"/>
      <c r="O154" s="3"/>
    </row>
    <row r="155" spans="1:15" x14ac:dyDescent="0.35">
      <c r="A155" s="221" t="e">
        <f t="shared" si="6"/>
        <v>#N/A</v>
      </c>
      <c r="B155" s="221" t="e">
        <f>IF(A155=1,SUM($A$4:A155),"")</f>
        <v>#N/A</v>
      </c>
      <c r="C155" s="22" t="str">
        <f>'Source - Cert. Funds'!A154</f>
        <v>04</v>
      </c>
      <c r="D155" s="22" t="str">
        <f>'Source - Cert. Funds'!B154</f>
        <v>2</v>
      </c>
      <c r="E155" s="22" t="str">
        <f>'Source - Cert. Funds'!C154</f>
        <v>0007</v>
      </c>
      <c r="F155" s="22" t="str">
        <f>'Source - Cert. Funds'!D154</f>
        <v>0420007</v>
      </c>
      <c r="G155" s="22" t="str">
        <f>'Source - Cert. Funds'!E154</f>
        <v>PARISH GROVE TOWNSHIP</v>
      </c>
      <c r="H155" s="22" t="str">
        <f>'Source - Cert. Funds'!F154</f>
        <v>1111</v>
      </c>
      <c r="I155" s="22" t="str">
        <f>'Source - Cert. Funds'!G154</f>
        <v>TOWNSHIP FIRE AND E.M.S.</v>
      </c>
      <c r="J155" s="23">
        <f>'Source - Cert. Funds'!H154</f>
        <v>17078</v>
      </c>
      <c r="K155" s="4"/>
      <c r="L155" s="3"/>
      <c r="M155" s="3"/>
      <c r="N155" s="3"/>
      <c r="O155" s="3"/>
    </row>
    <row r="156" spans="1:15" x14ac:dyDescent="0.35">
      <c r="A156" s="221" t="e">
        <f t="shared" si="6"/>
        <v>#N/A</v>
      </c>
      <c r="B156" s="221" t="e">
        <f>IF(A156=1,SUM($A$4:A156),"")</f>
        <v>#N/A</v>
      </c>
      <c r="C156" s="22" t="str">
        <f>'Source - Cert. Funds'!A155</f>
        <v>04</v>
      </c>
      <c r="D156" s="22" t="str">
        <f>'Source - Cert. Funds'!B155</f>
        <v>2</v>
      </c>
      <c r="E156" s="22" t="str">
        <f>'Source - Cert. Funds'!C155</f>
        <v>0008</v>
      </c>
      <c r="F156" s="22" t="str">
        <f>'Source - Cert. Funds'!D155</f>
        <v>0420008</v>
      </c>
      <c r="G156" s="22" t="str">
        <f>'Source - Cert. Funds'!E155</f>
        <v>PINE TOWNSHIP</v>
      </c>
      <c r="H156" s="22" t="str">
        <f>'Source - Cert. Funds'!F155</f>
        <v>0101</v>
      </c>
      <c r="I156" s="22" t="str">
        <f>'Source - Cert. Funds'!G155</f>
        <v xml:space="preserve">GENERAL                                 </v>
      </c>
      <c r="J156" s="23">
        <f>'Source - Cert. Funds'!H155</f>
        <v>14000</v>
      </c>
      <c r="K156" s="4"/>
      <c r="L156" s="3"/>
      <c r="M156" s="3"/>
      <c r="N156" s="3"/>
      <c r="O156" s="3"/>
    </row>
    <row r="157" spans="1:15" x14ac:dyDescent="0.35">
      <c r="A157" s="221" t="e">
        <f t="shared" si="6"/>
        <v>#N/A</v>
      </c>
      <c r="B157" s="221" t="e">
        <f>IF(A157=1,SUM($A$4:A157),"")</f>
        <v>#N/A</v>
      </c>
      <c r="C157" s="22" t="str">
        <f>'Source - Cert. Funds'!A156</f>
        <v>04</v>
      </c>
      <c r="D157" s="22" t="str">
        <f>'Source - Cert. Funds'!B156</f>
        <v>2</v>
      </c>
      <c r="E157" s="22" t="str">
        <f>'Source - Cert. Funds'!C156</f>
        <v>0009</v>
      </c>
      <c r="F157" s="22" t="str">
        <f>'Source - Cert. Funds'!D156</f>
        <v>0420009</v>
      </c>
      <c r="G157" s="22" t="str">
        <f>'Source - Cert. Funds'!E156</f>
        <v>RICHLAND TOWNSHIP</v>
      </c>
      <c r="H157" s="22" t="str">
        <f>'Source - Cert. Funds'!F156</f>
        <v>0101</v>
      </c>
      <c r="I157" s="22" t="str">
        <f>'Source - Cert. Funds'!G156</f>
        <v xml:space="preserve">GENERAL                                 </v>
      </c>
      <c r="J157" s="23">
        <f>'Source - Cert. Funds'!H156</f>
        <v>40831</v>
      </c>
      <c r="K157" s="4"/>
      <c r="L157" s="3"/>
      <c r="M157" s="3"/>
      <c r="N157" s="3"/>
      <c r="O157" s="3"/>
    </row>
    <row r="158" spans="1:15" x14ac:dyDescent="0.35">
      <c r="A158" s="221" t="e">
        <f t="shared" si="6"/>
        <v>#N/A</v>
      </c>
      <c r="B158" s="221" t="e">
        <f>IF(A158=1,SUM($A$4:A158),"")</f>
        <v>#N/A</v>
      </c>
      <c r="C158" s="22" t="str">
        <f>'Source - Cert. Funds'!A157</f>
        <v>04</v>
      </c>
      <c r="D158" s="22" t="str">
        <f>'Source - Cert. Funds'!B157</f>
        <v>2</v>
      </c>
      <c r="E158" s="22" t="str">
        <f>'Source - Cert. Funds'!C157</f>
        <v>0009</v>
      </c>
      <c r="F158" s="22" t="str">
        <f>'Source - Cert. Funds'!D157</f>
        <v>0420009</v>
      </c>
      <c r="G158" s="22" t="str">
        <f>'Source - Cert. Funds'!E157</f>
        <v>RICHLAND TOWNSHIP</v>
      </c>
      <c r="H158" s="22" t="str">
        <f>'Source - Cert. Funds'!F157</f>
        <v>1111</v>
      </c>
      <c r="I158" s="22" t="str">
        <f>'Source - Cert. Funds'!G157</f>
        <v>TOWNSHIP FIRE AND E.M.S.</v>
      </c>
      <c r="J158" s="23">
        <f>'Source - Cert. Funds'!H157</f>
        <v>65509</v>
      </c>
      <c r="K158" s="4"/>
      <c r="L158" s="3"/>
      <c r="M158" s="3"/>
      <c r="N158" s="3"/>
      <c r="O158" s="3"/>
    </row>
    <row r="159" spans="1:15" x14ac:dyDescent="0.35">
      <c r="A159" s="221" t="e">
        <f t="shared" si="6"/>
        <v>#N/A</v>
      </c>
      <c r="B159" s="221" t="e">
        <f>IF(A159=1,SUM($A$4:A159),"")</f>
        <v>#N/A</v>
      </c>
      <c r="C159" s="22" t="str">
        <f>'Source - Cert. Funds'!A158</f>
        <v>04</v>
      </c>
      <c r="D159" s="22" t="str">
        <f>'Source - Cert. Funds'!B158</f>
        <v>2</v>
      </c>
      <c r="E159" s="22" t="str">
        <f>'Source - Cert. Funds'!C158</f>
        <v>0009</v>
      </c>
      <c r="F159" s="22" t="str">
        <f>'Source - Cert. Funds'!D158</f>
        <v>0420009</v>
      </c>
      <c r="G159" s="22" t="str">
        <f>'Source - Cert. Funds'!E158</f>
        <v>RICHLAND TOWNSHIP</v>
      </c>
      <c r="H159" s="22" t="str">
        <f>'Source - Cert. Funds'!F158</f>
        <v>1312</v>
      </c>
      <c r="I159" s="22" t="str">
        <f>'Source - Cert. Funds'!G158</f>
        <v xml:space="preserve">RECREATION                              </v>
      </c>
      <c r="J159" s="23">
        <f>'Source - Cert. Funds'!H158</f>
        <v>17842</v>
      </c>
      <c r="K159" s="4"/>
      <c r="L159" s="3"/>
      <c r="M159" s="3"/>
      <c r="N159" s="3"/>
      <c r="O159" s="3"/>
    </row>
    <row r="160" spans="1:15" x14ac:dyDescent="0.35">
      <c r="A160" s="221" t="e">
        <f t="shared" si="6"/>
        <v>#N/A</v>
      </c>
      <c r="B160" s="221" t="e">
        <f>IF(A160=1,SUM($A$4:A160),"")</f>
        <v>#N/A</v>
      </c>
      <c r="C160" s="22" t="str">
        <f>'Source - Cert. Funds'!A159</f>
        <v>04</v>
      </c>
      <c r="D160" s="22" t="str">
        <f>'Source - Cert. Funds'!B159</f>
        <v>2</v>
      </c>
      <c r="E160" s="22" t="str">
        <f>'Source - Cert. Funds'!C159</f>
        <v>0010</v>
      </c>
      <c r="F160" s="22" t="str">
        <f>'Source - Cert. Funds'!D159</f>
        <v>0420010</v>
      </c>
      <c r="G160" s="22" t="str">
        <f>'Source - Cert. Funds'!E159</f>
        <v>UNION TOWNSHIP</v>
      </c>
      <c r="H160" s="22" t="str">
        <f>'Source - Cert. Funds'!F159</f>
        <v>0061</v>
      </c>
      <c r="I160" s="22" t="str">
        <f>'Source - Cert. Funds'!G159</f>
        <v>RAINY DAY</v>
      </c>
      <c r="J160" s="23">
        <f>'Source - Cert. Funds'!H159</f>
        <v>0</v>
      </c>
      <c r="K160" s="4"/>
      <c r="L160" s="3"/>
      <c r="M160" s="3"/>
      <c r="N160" s="3"/>
      <c r="O160" s="3"/>
    </row>
    <row r="161" spans="1:15" x14ac:dyDescent="0.35">
      <c r="A161" s="221" t="e">
        <f t="shared" si="6"/>
        <v>#N/A</v>
      </c>
      <c r="B161" s="221" t="e">
        <f>IF(A161=1,SUM($A$4:A161),"")</f>
        <v>#N/A</v>
      </c>
      <c r="C161" s="22" t="str">
        <f>'Source - Cert. Funds'!A160</f>
        <v>04</v>
      </c>
      <c r="D161" s="22" t="str">
        <f>'Source - Cert. Funds'!B160</f>
        <v>2</v>
      </c>
      <c r="E161" s="22" t="str">
        <f>'Source - Cert. Funds'!C160</f>
        <v>0010</v>
      </c>
      <c r="F161" s="22" t="str">
        <f>'Source - Cert. Funds'!D160</f>
        <v>0420010</v>
      </c>
      <c r="G161" s="22" t="str">
        <f>'Source - Cert. Funds'!E160</f>
        <v>UNION TOWNSHIP</v>
      </c>
      <c r="H161" s="22" t="str">
        <f>'Source - Cert. Funds'!F160</f>
        <v>0101</v>
      </c>
      <c r="I161" s="22" t="str">
        <f>'Source - Cert. Funds'!G160</f>
        <v xml:space="preserve">GENERAL                                 </v>
      </c>
      <c r="J161" s="23">
        <f>'Source - Cert. Funds'!H160</f>
        <v>8880</v>
      </c>
      <c r="K161" s="4"/>
      <c r="L161" s="3"/>
      <c r="M161" s="3"/>
      <c r="N161" s="3"/>
      <c r="O161" s="3"/>
    </row>
    <row r="162" spans="1:15" x14ac:dyDescent="0.35">
      <c r="A162" s="221" t="e">
        <f t="shared" si="6"/>
        <v>#N/A</v>
      </c>
      <c r="B162" s="221" t="e">
        <f>IF(A162=1,SUM($A$4:A162),"")</f>
        <v>#N/A</v>
      </c>
      <c r="C162" s="22" t="str">
        <f>'Source - Cert. Funds'!A161</f>
        <v>04</v>
      </c>
      <c r="D162" s="22" t="str">
        <f>'Source - Cert. Funds'!B161</f>
        <v>2</v>
      </c>
      <c r="E162" s="22" t="str">
        <f>'Source - Cert. Funds'!C161</f>
        <v>0010</v>
      </c>
      <c r="F162" s="22" t="str">
        <f>'Source - Cert. Funds'!D161</f>
        <v>0420010</v>
      </c>
      <c r="G162" s="22" t="str">
        <f>'Source - Cert. Funds'!E161</f>
        <v>UNION TOWNSHIP</v>
      </c>
      <c r="H162" s="22" t="str">
        <f>'Source - Cert. Funds'!F161</f>
        <v>1111</v>
      </c>
      <c r="I162" s="22" t="str">
        <f>'Source - Cert. Funds'!G161</f>
        <v>TOWNSHIP FIRE AND E.M.S.</v>
      </c>
      <c r="J162" s="23">
        <f>'Source - Cert. Funds'!H161</f>
        <v>10000</v>
      </c>
      <c r="K162" s="4"/>
      <c r="L162" s="3"/>
      <c r="M162" s="3"/>
      <c r="N162" s="3"/>
      <c r="O162" s="3"/>
    </row>
    <row r="163" spans="1:15" x14ac:dyDescent="0.35">
      <c r="A163" s="221" t="e">
        <f t="shared" si="6"/>
        <v>#N/A</v>
      </c>
      <c r="B163" s="221" t="e">
        <f>IF(A163=1,SUM($A$4:A163),"")</f>
        <v>#N/A</v>
      </c>
      <c r="C163" s="22" t="str">
        <f>'Source - Cert. Funds'!A162</f>
        <v>04</v>
      </c>
      <c r="D163" s="22" t="str">
        <f>'Source - Cert. Funds'!B162</f>
        <v>2</v>
      </c>
      <c r="E163" s="22" t="str">
        <f>'Source - Cert. Funds'!C162</f>
        <v>0011</v>
      </c>
      <c r="F163" s="22" t="str">
        <f>'Source - Cert. Funds'!D162</f>
        <v>0420011</v>
      </c>
      <c r="G163" s="22" t="str">
        <f>'Source - Cert. Funds'!E162</f>
        <v>YORK TOWNSHIP</v>
      </c>
      <c r="H163" s="22" t="str">
        <f>'Source - Cert. Funds'!F162</f>
        <v>0101</v>
      </c>
      <c r="I163" s="22" t="str">
        <f>'Source - Cert. Funds'!G162</f>
        <v xml:space="preserve">GENERAL                                 </v>
      </c>
      <c r="J163" s="23">
        <f>'Source - Cert. Funds'!H162</f>
        <v>33521</v>
      </c>
      <c r="K163" s="4"/>
      <c r="L163" s="3"/>
      <c r="M163" s="3"/>
      <c r="N163" s="3"/>
      <c r="O163" s="3"/>
    </row>
    <row r="164" spans="1:15" x14ac:dyDescent="0.35">
      <c r="A164" s="221" t="e">
        <f t="shared" si="6"/>
        <v>#N/A</v>
      </c>
      <c r="B164" s="221" t="e">
        <f>IF(A164=1,SUM($A$4:A164),"")</f>
        <v>#N/A</v>
      </c>
      <c r="C164" s="22" t="str">
        <f>'Source - Cert. Funds'!A163</f>
        <v>04</v>
      </c>
      <c r="D164" s="22" t="str">
        <f>'Source - Cert. Funds'!B163</f>
        <v>2</v>
      </c>
      <c r="E164" s="22" t="str">
        <f>'Source - Cert. Funds'!C163</f>
        <v>0011</v>
      </c>
      <c r="F164" s="22" t="str">
        <f>'Source - Cert. Funds'!D163</f>
        <v>0420011</v>
      </c>
      <c r="G164" s="22" t="str">
        <f>'Source - Cert. Funds'!E163</f>
        <v>YORK TOWNSHIP</v>
      </c>
      <c r="H164" s="22" t="str">
        <f>'Source - Cert. Funds'!F163</f>
        <v>1111</v>
      </c>
      <c r="I164" s="22" t="str">
        <f>'Source - Cert. Funds'!G163</f>
        <v>TOWNSHIP FIRE AND E.M.S.</v>
      </c>
      <c r="J164" s="23">
        <f>'Source - Cert. Funds'!H163</f>
        <v>27155</v>
      </c>
      <c r="K164" s="4"/>
      <c r="L164" s="3"/>
      <c r="M164" s="3"/>
      <c r="N164" s="3"/>
      <c r="O164" s="3"/>
    </row>
    <row r="165" spans="1:15" x14ac:dyDescent="0.35">
      <c r="A165" s="221" t="e">
        <f t="shared" si="6"/>
        <v>#N/A</v>
      </c>
      <c r="B165" s="221" t="e">
        <f>IF(A165=1,SUM($A$4:A165),"")</f>
        <v>#N/A</v>
      </c>
      <c r="C165" s="22" t="str">
        <f>'Source - Cert. Funds'!A164</f>
        <v>05</v>
      </c>
      <c r="D165" s="22" t="str">
        <f>'Source - Cert. Funds'!B164</f>
        <v>2</v>
      </c>
      <c r="E165" s="22" t="str">
        <f>'Source - Cert. Funds'!C164</f>
        <v>0001</v>
      </c>
      <c r="F165" s="22" t="str">
        <f>'Source - Cert. Funds'!D164</f>
        <v>0520001</v>
      </c>
      <c r="G165" s="22" t="str">
        <f>'Source - Cert. Funds'!E164</f>
        <v>HARRISON TOWNSHIP</v>
      </c>
      <c r="H165" s="22" t="str">
        <f>'Source - Cert. Funds'!F164</f>
        <v>0101</v>
      </c>
      <c r="I165" s="22" t="str">
        <f>'Source - Cert. Funds'!G164</f>
        <v xml:space="preserve">GENERAL                                 </v>
      </c>
      <c r="J165" s="23">
        <f>'Source - Cert. Funds'!H164</f>
        <v>117000</v>
      </c>
      <c r="K165" s="4"/>
      <c r="L165" s="3"/>
      <c r="M165" s="3"/>
      <c r="N165" s="3"/>
      <c r="O165" s="3"/>
    </row>
    <row r="166" spans="1:15" x14ac:dyDescent="0.35">
      <c r="A166" s="221" t="e">
        <f t="shared" si="6"/>
        <v>#N/A</v>
      </c>
      <c r="B166" s="221" t="e">
        <f>IF(A166=1,SUM($A$4:A166),"")</f>
        <v>#N/A</v>
      </c>
      <c r="C166" s="22" t="str">
        <f>'Source - Cert. Funds'!A165</f>
        <v>05</v>
      </c>
      <c r="D166" s="22" t="str">
        <f>'Source - Cert. Funds'!B165</f>
        <v>2</v>
      </c>
      <c r="E166" s="22" t="str">
        <f>'Source - Cert. Funds'!C165</f>
        <v>0001</v>
      </c>
      <c r="F166" s="22" t="str">
        <f>'Source - Cert. Funds'!D165</f>
        <v>0520001</v>
      </c>
      <c r="G166" s="22" t="str">
        <f>'Source - Cert. Funds'!E165</f>
        <v>HARRISON TOWNSHIP</v>
      </c>
      <c r="H166" s="22" t="str">
        <f>'Source - Cert. Funds'!F165</f>
        <v>1111</v>
      </c>
      <c r="I166" s="22" t="str">
        <f>'Source - Cert. Funds'!G165</f>
        <v>TOWNSHIP FIRE AND E.M.S.</v>
      </c>
      <c r="J166" s="23">
        <f>'Source - Cert. Funds'!H165</f>
        <v>31000</v>
      </c>
      <c r="K166" s="4"/>
      <c r="L166" s="3"/>
      <c r="M166" s="3"/>
      <c r="N166" s="3"/>
      <c r="O166" s="3"/>
    </row>
    <row r="167" spans="1:15" x14ac:dyDescent="0.35">
      <c r="A167" s="221" t="e">
        <f t="shared" si="6"/>
        <v>#N/A</v>
      </c>
      <c r="B167" s="221" t="e">
        <f>IF(A167=1,SUM($A$4:A167),"")</f>
        <v>#N/A</v>
      </c>
      <c r="C167" s="22" t="str">
        <f>'Source - Cert. Funds'!A166</f>
        <v>05</v>
      </c>
      <c r="D167" s="22" t="str">
        <f>'Source - Cert. Funds'!B166</f>
        <v>2</v>
      </c>
      <c r="E167" s="22" t="str">
        <f>'Source - Cert. Funds'!C166</f>
        <v>0002</v>
      </c>
      <c r="F167" s="22" t="str">
        <f>'Source - Cert. Funds'!D166</f>
        <v>0520002</v>
      </c>
      <c r="G167" s="22" t="str">
        <f>'Source - Cert. Funds'!E166</f>
        <v>JACKSON TOWNSHIP</v>
      </c>
      <c r="H167" s="22" t="str">
        <f>'Source - Cert. Funds'!F166</f>
        <v>0101</v>
      </c>
      <c r="I167" s="22" t="str">
        <f>'Source - Cert. Funds'!G166</f>
        <v xml:space="preserve">GENERAL                                 </v>
      </c>
      <c r="J167" s="23">
        <f>'Source - Cert. Funds'!H166</f>
        <v>29090</v>
      </c>
      <c r="K167" s="4"/>
      <c r="L167" s="3"/>
      <c r="M167" s="3"/>
      <c r="N167" s="3"/>
      <c r="O167" s="3"/>
    </row>
    <row r="168" spans="1:15" x14ac:dyDescent="0.35">
      <c r="A168" s="221" t="e">
        <f t="shared" si="6"/>
        <v>#N/A</v>
      </c>
      <c r="B168" s="221" t="e">
        <f>IF(A168=1,SUM($A$4:A168),"")</f>
        <v>#N/A</v>
      </c>
      <c r="C168" s="22" t="str">
        <f>'Source - Cert. Funds'!A167</f>
        <v>05</v>
      </c>
      <c r="D168" s="22" t="str">
        <f>'Source - Cert. Funds'!B167</f>
        <v>2</v>
      </c>
      <c r="E168" s="22" t="str">
        <f>'Source - Cert. Funds'!C167</f>
        <v>0002</v>
      </c>
      <c r="F168" s="22" t="str">
        <f>'Source - Cert. Funds'!D167</f>
        <v>0520002</v>
      </c>
      <c r="G168" s="22" t="str">
        <f>'Source - Cert. Funds'!E167</f>
        <v>JACKSON TOWNSHIP</v>
      </c>
      <c r="H168" s="22" t="str">
        <f>'Source - Cert. Funds'!F167</f>
        <v>1111</v>
      </c>
      <c r="I168" s="22" t="str">
        <f>'Source - Cert. Funds'!G167</f>
        <v>TOWNSHIP FIRE AND E.M.S.</v>
      </c>
      <c r="J168" s="23">
        <f>'Source - Cert. Funds'!H167</f>
        <v>110000</v>
      </c>
      <c r="K168" s="4"/>
      <c r="L168" s="3"/>
      <c r="M168" s="3"/>
      <c r="N168" s="3"/>
      <c r="O168" s="3"/>
    </row>
    <row r="169" spans="1:15" x14ac:dyDescent="0.35">
      <c r="A169" s="221" t="e">
        <f t="shared" si="6"/>
        <v>#N/A</v>
      </c>
      <c r="B169" s="221" t="e">
        <f>IF(A169=1,SUM($A$4:A169),"")</f>
        <v>#N/A</v>
      </c>
      <c r="C169" s="22" t="str">
        <f>'Source - Cert. Funds'!A168</f>
        <v>05</v>
      </c>
      <c r="D169" s="22" t="str">
        <f>'Source - Cert. Funds'!B168</f>
        <v>2</v>
      </c>
      <c r="E169" s="22" t="str">
        <f>'Source - Cert. Funds'!C168</f>
        <v>0002</v>
      </c>
      <c r="F169" s="22" t="str">
        <f>'Source - Cert. Funds'!D168</f>
        <v>0520002</v>
      </c>
      <c r="G169" s="22" t="str">
        <f>'Source - Cert. Funds'!E168</f>
        <v>JACKSON TOWNSHIP</v>
      </c>
      <c r="H169" s="22" t="str">
        <f>'Source - Cert. Funds'!F168</f>
        <v>2010</v>
      </c>
      <c r="I169" s="22" t="str">
        <f>'Source - Cert. Funds'!G168</f>
        <v xml:space="preserve">LIBRARY (NON-LIBRARY UNIT)              </v>
      </c>
      <c r="J169" s="23">
        <f>'Source - Cert. Funds'!H168</f>
        <v>5000</v>
      </c>
      <c r="K169" s="4"/>
      <c r="L169" s="3"/>
      <c r="M169" s="3"/>
      <c r="N169" s="3"/>
      <c r="O169" s="3"/>
    </row>
    <row r="170" spans="1:15" x14ac:dyDescent="0.35">
      <c r="A170" s="221" t="e">
        <f t="shared" si="6"/>
        <v>#N/A</v>
      </c>
      <c r="B170" s="221" t="e">
        <f>IF(A170=1,SUM($A$4:A170),"")</f>
        <v>#N/A</v>
      </c>
      <c r="C170" s="22" t="str">
        <f>'Source - Cert. Funds'!A169</f>
        <v>05</v>
      </c>
      <c r="D170" s="22" t="str">
        <f>'Source - Cert. Funds'!B169</f>
        <v>2</v>
      </c>
      <c r="E170" s="22" t="str">
        <f>'Source - Cert. Funds'!C169</f>
        <v>0003</v>
      </c>
      <c r="F170" s="22" t="str">
        <f>'Source - Cert. Funds'!D169</f>
        <v>0520003</v>
      </c>
      <c r="G170" s="22" t="str">
        <f>'Source - Cert. Funds'!E169</f>
        <v>LICKING TOWNSHIP</v>
      </c>
      <c r="H170" s="22" t="str">
        <f>'Source - Cert. Funds'!F169</f>
        <v>0101</v>
      </c>
      <c r="I170" s="22" t="str">
        <f>'Source - Cert. Funds'!G169</f>
        <v xml:space="preserve">GENERAL                                 </v>
      </c>
      <c r="J170" s="23">
        <f>'Source - Cert. Funds'!H169</f>
        <v>124200</v>
      </c>
      <c r="K170" s="4"/>
      <c r="L170" s="3"/>
      <c r="M170" s="3"/>
      <c r="N170" s="3"/>
      <c r="O170" s="3"/>
    </row>
    <row r="171" spans="1:15" x14ac:dyDescent="0.35">
      <c r="A171" s="221" t="e">
        <f t="shared" si="6"/>
        <v>#N/A</v>
      </c>
      <c r="B171" s="221" t="e">
        <f>IF(A171=1,SUM($A$4:A171),"")</f>
        <v>#N/A</v>
      </c>
      <c r="C171" s="22" t="str">
        <f>'Source - Cert. Funds'!A170</f>
        <v>05</v>
      </c>
      <c r="D171" s="22" t="str">
        <f>'Source - Cert. Funds'!B170</f>
        <v>2</v>
      </c>
      <c r="E171" s="22" t="str">
        <f>'Source - Cert. Funds'!C170</f>
        <v>0003</v>
      </c>
      <c r="F171" s="22" t="str">
        <f>'Source - Cert. Funds'!D170</f>
        <v>0520003</v>
      </c>
      <c r="G171" s="22" t="str">
        <f>'Source - Cert. Funds'!E170</f>
        <v>LICKING TOWNSHIP</v>
      </c>
      <c r="H171" s="22" t="str">
        <f>'Source - Cert. Funds'!F170</f>
        <v>1111</v>
      </c>
      <c r="I171" s="22" t="str">
        <f>'Source - Cert. Funds'!G170</f>
        <v>TOWNSHIP FIRE AND E.M.S.</v>
      </c>
      <c r="J171" s="23">
        <f>'Source - Cert. Funds'!H170</f>
        <v>46700</v>
      </c>
      <c r="K171" s="4"/>
      <c r="L171" s="3"/>
      <c r="M171" s="3"/>
      <c r="N171" s="3"/>
      <c r="O171" s="3"/>
    </row>
    <row r="172" spans="1:15" x14ac:dyDescent="0.35">
      <c r="A172" s="221" t="e">
        <f t="shared" si="6"/>
        <v>#N/A</v>
      </c>
      <c r="B172" s="221" t="e">
        <f>IF(A172=1,SUM($A$4:A172),"")</f>
        <v>#N/A</v>
      </c>
      <c r="C172" s="22" t="str">
        <f>'Source - Cert. Funds'!A171</f>
        <v>05</v>
      </c>
      <c r="D172" s="22" t="str">
        <f>'Source - Cert. Funds'!B171</f>
        <v>2</v>
      </c>
      <c r="E172" s="22" t="str">
        <f>'Source - Cert. Funds'!C171</f>
        <v>0003</v>
      </c>
      <c r="F172" s="22" t="str">
        <f>'Source - Cert. Funds'!D171</f>
        <v>0520003</v>
      </c>
      <c r="G172" s="22" t="str">
        <f>'Source - Cert. Funds'!E171</f>
        <v>LICKING TOWNSHIP</v>
      </c>
      <c r="H172" s="22" t="str">
        <f>'Source - Cert. Funds'!F171</f>
        <v>2010</v>
      </c>
      <c r="I172" s="22" t="str">
        <f>'Source - Cert. Funds'!G171</f>
        <v xml:space="preserve">LIBRARY (NON-LIBRARY UNIT)              </v>
      </c>
      <c r="J172" s="23">
        <f>'Source - Cert. Funds'!H171</f>
        <v>11000</v>
      </c>
      <c r="K172" s="4"/>
      <c r="L172" s="3"/>
      <c r="M172" s="3"/>
      <c r="N172" s="3"/>
      <c r="O172" s="3"/>
    </row>
    <row r="173" spans="1:15" x14ac:dyDescent="0.35">
      <c r="A173" s="221" t="e">
        <f t="shared" si="6"/>
        <v>#N/A</v>
      </c>
      <c r="B173" s="221" t="e">
        <f>IF(A173=1,SUM($A$4:A173),"")</f>
        <v>#N/A</v>
      </c>
      <c r="C173" s="22" t="str">
        <f>'Source - Cert. Funds'!A172</f>
        <v>05</v>
      </c>
      <c r="D173" s="22" t="str">
        <f>'Source - Cert. Funds'!B172</f>
        <v>2</v>
      </c>
      <c r="E173" s="22" t="str">
        <f>'Source - Cert. Funds'!C172</f>
        <v>0003</v>
      </c>
      <c r="F173" s="22" t="str">
        <f>'Source - Cert. Funds'!D172</f>
        <v>0520003</v>
      </c>
      <c r="G173" s="22" t="str">
        <f>'Source - Cert. Funds'!E172</f>
        <v>LICKING TOWNSHIP</v>
      </c>
      <c r="H173" s="22" t="str">
        <f>'Source - Cert. Funds'!F172</f>
        <v>2120</v>
      </c>
      <c r="I173" s="22" t="str">
        <f>'Source - Cert. Funds'!G172</f>
        <v xml:space="preserve">CEMETERY                                </v>
      </c>
      <c r="J173" s="23">
        <f>'Source - Cert. Funds'!H172</f>
        <v>332600</v>
      </c>
      <c r="K173" s="4"/>
      <c r="L173" s="3"/>
      <c r="M173" s="3"/>
      <c r="N173" s="3"/>
      <c r="O173" s="3"/>
    </row>
    <row r="174" spans="1:15" x14ac:dyDescent="0.35">
      <c r="A174" s="221" t="e">
        <f t="shared" si="6"/>
        <v>#N/A</v>
      </c>
      <c r="B174" s="221" t="e">
        <f>IF(A174=1,SUM($A$4:A174),"")</f>
        <v>#N/A</v>
      </c>
      <c r="C174" s="22" t="str">
        <f>'Source - Cert. Funds'!A173</f>
        <v>05</v>
      </c>
      <c r="D174" s="22" t="str">
        <f>'Source - Cert. Funds'!B173</f>
        <v>2</v>
      </c>
      <c r="E174" s="22" t="str">
        <f>'Source - Cert. Funds'!C173</f>
        <v>0004</v>
      </c>
      <c r="F174" s="22" t="str">
        <f>'Source - Cert. Funds'!D173</f>
        <v>0520004</v>
      </c>
      <c r="G174" s="22" t="str">
        <f>'Source - Cert. Funds'!E173</f>
        <v>WASHINGTON TOWNSHIP</v>
      </c>
      <c r="H174" s="22" t="str">
        <f>'Source - Cert. Funds'!F173</f>
        <v>0101</v>
      </c>
      <c r="I174" s="22" t="str">
        <f>'Source - Cert. Funds'!G173</f>
        <v xml:space="preserve">GENERAL                                 </v>
      </c>
      <c r="J174" s="23">
        <f>'Source - Cert. Funds'!H173</f>
        <v>49588</v>
      </c>
      <c r="K174" s="4"/>
      <c r="L174" s="3"/>
      <c r="M174" s="3"/>
      <c r="N174" s="3"/>
      <c r="O174" s="3"/>
    </row>
    <row r="175" spans="1:15" x14ac:dyDescent="0.35">
      <c r="A175" s="221" t="e">
        <f t="shared" si="6"/>
        <v>#N/A</v>
      </c>
      <c r="B175" s="221" t="e">
        <f>IF(A175=1,SUM($A$4:A175),"")</f>
        <v>#N/A</v>
      </c>
      <c r="C175" s="22" t="str">
        <f>'Source - Cert. Funds'!A174</f>
        <v>05</v>
      </c>
      <c r="D175" s="22" t="str">
        <f>'Source - Cert. Funds'!B174</f>
        <v>2</v>
      </c>
      <c r="E175" s="22" t="str">
        <f>'Source - Cert. Funds'!C174</f>
        <v>0004</v>
      </c>
      <c r="F175" s="22" t="str">
        <f>'Source - Cert. Funds'!D174</f>
        <v>0520004</v>
      </c>
      <c r="G175" s="22" t="str">
        <f>'Source - Cert. Funds'!E174</f>
        <v>WASHINGTON TOWNSHIP</v>
      </c>
      <c r="H175" s="22" t="str">
        <f>'Source - Cert. Funds'!F174</f>
        <v>1111</v>
      </c>
      <c r="I175" s="22" t="str">
        <f>'Source - Cert. Funds'!G174</f>
        <v>TOWNSHIP FIRE AND E.M.S.</v>
      </c>
      <c r="J175" s="23">
        <f>'Source - Cert. Funds'!H174</f>
        <v>23410</v>
      </c>
      <c r="K175" s="4"/>
      <c r="L175" s="3"/>
      <c r="M175" s="3"/>
      <c r="N175" s="3"/>
      <c r="O175" s="3"/>
    </row>
    <row r="176" spans="1:15" x14ac:dyDescent="0.35">
      <c r="A176" s="221" t="e">
        <f t="shared" si="6"/>
        <v>#N/A</v>
      </c>
      <c r="B176" s="221" t="e">
        <f>IF(A176=1,SUM($A$4:A176),"")</f>
        <v>#N/A</v>
      </c>
      <c r="C176" s="22" t="str">
        <f>'Source - Cert. Funds'!A175</f>
        <v>06</v>
      </c>
      <c r="D176" s="22" t="str">
        <f>'Source - Cert. Funds'!B175</f>
        <v>2</v>
      </c>
      <c r="E176" s="22" t="str">
        <f>'Source - Cert. Funds'!C175</f>
        <v>0001</v>
      </c>
      <c r="F176" s="22" t="str">
        <f>'Source - Cert. Funds'!D175</f>
        <v>0620001</v>
      </c>
      <c r="G176" s="22" t="str">
        <f>'Source - Cert. Funds'!E175</f>
        <v>CENTER TOWNSHIP</v>
      </c>
      <c r="H176" s="22" t="str">
        <f>'Source - Cert. Funds'!F175</f>
        <v>0061</v>
      </c>
      <c r="I176" s="22" t="str">
        <f>'Source - Cert. Funds'!G175</f>
        <v>RAINY DAY</v>
      </c>
      <c r="J176" s="23">
        <f>'Source - Cert. Funds'!H175</f>
        <v>85000</v>
      </c>
      <c r="K176" s="4"/>
      <c r="L176" s="3"/>
      <c r="M176" s="3"/>
      <c r="N176" s="3"/>
      <c r="O176" s="3"/>
    </row>
    <row r="177" spans="1:15" x14ac:dyDescent="0.35">
      <c r="A177" s="221" t="e">
        <f t="shared" si="6"/>
        <v>#N/A</v>
      </c>
      <c r="B177" s="221" t="e">
        <f>IF(A177=1,SUM($A$4:A177),"")</f>
        <v>#N/A</v>
      </c>
      <c r="C177" s="22" t="str">
        <f>'Source - Cert. Funds'!A176</f>
        <v>06</v>
      </c>
      <c r="D177" s="22" t="str">
        <f>'Source - Cert. Funds'!B176</f>
        <v>2</v>
      </c>
      <c r="E177" s="22" t="str">
        <f>'Source - Cert. Funds'!C176</f>
        <v>0001</v>
      </c>
      <c r="F177" s="22" t="str">
        <f>'Source - Cert. Funds'!D176</f>
        <v>0620001</v>
      </c>
      <c r="G177" s="22" t="str">
        <f>'Source - Cert. Funds'!E176</f>
        <v>CENTER TOWNSHIP</v>
      </c>
      <c r="H177" s="22" t="str">
        <f>'Source - Cert. Funds'!F176</f>
        <v>0101</v>
      </c>
      <c r="I177" s="22" t="str">
        <f>'Source - Cert. Funds'!G176</f>
        <v xml:space="preserve">GENERAL                                 </v>
      </c>
      <c r="J177" s="23">
        <f>'Source - Cert. Funds'!H176</f>
        <v>490000</v>
      </c>
      <c r="K177" s="4"/>
      <c r="L177" s="3"/>
      <c r="M177" s="3"/>
      <c r="N177" s="3"/>
      <c r="O177" s="3"/>
    </row>
    <row r="178" spans="1:15" x14ac:dyDescent="0.35">
      <c r="A178" s="221" t="e">
        <f t="shared" si="6"/>
        <v>#N/A</v>
      </c>
      <c r="B178" s="221" t="e">
        <f>IF(A178=1,SUM($A$4:A178),"")</f>
        <v>#N/A</v>
      </c>
      <c r="C178" s="22" t="str">
        <f>'Source - Cert. Funds'!A177</f>
        <v>06</v>
      </c>
      <c r="D178" s="22" t="str">
        <f>'Source - Cert. Funds'!B177</f>
        <v>2</v>
      </c>
      <c r="E178" s="22" t="str">
        <f>'Source - Cert. Funds'!C177</f>
        <v>0001</v>
      </c>
      <c r="F178" s="22" t="str">
        <f>'Source - Cert. Funds'!D177</f>
        <v>0620001</v>
      </c>
      <c r="G178" s="22" t="str">
        <f>'Source - Cert. Funds'!E177</f>
        <v>CENTER TOWNSHIP</v>
      </c>
      <c r="H178" s="22" t="str">
        <f>'Source - Cert. Funds'!F177</f>
        <v>1111</v>
      </c>
      <c r="I178" s="22" t="str">
        <f>'Source - Cert. Funds'!G177</f>
        <v>TOWNSHIP FIRE AND E.M.S.</v>
      </c>
      <c r="J178" s="23">
        <f>'Source - Cert. Funds'!H177</f>
        <v>1034000</v>
      </c>
      <c r="K178" s="4"/>
      <c r="L178" s="3"/>
      <c r="M178" s="3"/>
      <c r="N178" s="3"/>
      <c r="O178" s="3"/>
    </row>
    <row r="179" spans="1:15" x14ac:dyDescent="0.35">
      <c r="A179" s="221" t="e">
        <f t="shared" si="6"/>
        <v>#N/A</v>
      </c>
      <c r="B179" s="221" t="e">
        <f>IF(A179=1,SUM($A$4:A179),"")</f>
        <v>#N/A</v>
      </c>
      <c r="C179" s="22" t="str">
        <f>'Source - Cert. Funds'!A178</f>
        <v>06</v>
      </c>
      <c r="D179" s="22" t="str">
        <f>'Source - Cert. Funds'!B178</f>
        <v>2</v>
      </c>
      <c r="E179" s="22" t="str">
        <f>'Source - Cert. Funds'!C178</f>
        <v>0002</v>
      </c>
      <c r="F179" s="22" t="str">
        <f>'Source - Cert. Funds'!D178</f>
        <v>0620002</v>
      </c>
      <c r="G179" s="22" t="str">
        <f>'Source - Cert. Funds'!E178</f>
        <v>CLINTON TOWNSHIP</v>
      </c>
      <c r="H179" s="22" t="str">
        <f>'Source - Cert. Funds'!F178</f>
        <v>0101</v>
      </c>
      <c r="I179" s="22" t="str">
        <f>'Source - Cert. Funds'!G178</f>
        <v xml:space="preserve">GENERAL                                 </v>
      </c>
      <c r="J179" s="23">
        <f>'Source - Cert. Funds'!H178</f>
        <v>27225</v>
      </c>
      <c r="K179" s="4"/>
      <c r="L179" s="3"/>
      <c r="M179" s="3"/>
      <c r="N179" s="3"/>
      <c r="O179" s="3"/>
    </row>
    <row r="180" spans="1:15" x14ac:dyDescent="0.35">
      <c r="A180" s="221" t="e">
        <f t="shared" si="6"/>
        <v>#N/A</v>
      </c>
      <c r="B180" s="221" t="e">
        <f>IF(A180=1,SUM($A$4:A180),"")</f>
        <v>#N/A</v>
      </c>
      <c r="C180" s="22" t="str">
        <f>'Source - Cert. Funds'!A179</f>
        <v>06</v>
      </c>
      <c r="D180" s="22" t="str">
        <f>'Source - Cert. Funds'!B179</f>
        <v>2</v>
      </c>
      <c r="E180" s="22" t="str">
        <f>'Source - Cert. Funds'!C179</f>
        <v>0002</v>
      </c>
      <c r="F180" s="22" t="str">
        <f>'Source - Cert. Funds'!D179</f>
        <v>0620002</v>
      </c>
      <c r="G180" s="22" t="str">
        <f>'Source - Cert. Funds'!E179</f>
        <v>CLINTON TOWNSHIP</v>
      </c>
      <c r="H180" s="22" t="str">
        <f>'Source - Cert. Funds'!F179</f>
        <v>1105</v>
      </c>
      <c r="I180" s="22" t="str">
        <f>'Source - Cert. Funds'!G179</f>
        <v>TOWNSHIP FIRE</v>
      </c>
      <c r="J180" s="23">
        <f>'Source - Cert. Funds'!H179</f>
        <v>10000</v>
      </c>
      <c r="K180" s="4"/>
      <c r="L180" s="3"/>
      <c r="M180" s="3"/>
      <c r="N180" s="3"/>
      <c r="O180" s="3"/>
    </row>
    <row r="181" spans="1:15" x14ac:dyDescent="0.35">
      <c r="A181" s="221" t="e">
        <f t="shared" si="6"/>
        <v>#N/A</v>
      </c>
      <c r="B181" s="221" t="e">
        <f>IF(A181=1,SUM($A$4:A181),"")</f>
        <v>#N/A</v>
      </c>
      <c r="C181" s="22" t="str">
        <f>'Source - Cert. Funds'!A180</f>
        <v>06</v>
      </c>
      <c r="D181" s="22" t="str">
        <f>'Source - Cert. Funds'!B180</f>
        <v>2</v>
      </c>
      <c r="E181" s="22" t="str">
        <f>'Source - Cert. Funds'!C180</f>
        <v>0004</v>
      </c>
      <c r="F181" s="22" t="str">
        <f>'Source - Cert. Funds'!D180</f>
        <v>0620004</v>
      </c>
      <c r="G181" s="22" t="str">
        <f>'Source - Cert. Funds'!E180</f>
        <v>HARRISON TOWNSHIP</v>
      </c>
      <c r="H181" s="22" t="str">
        <f>'Source - Cert. Funds'!F180</f>
        <v>0101</v>
      </c>
      <c r="I181" s="22" t="str">
        <f>'Source - Cert. Funds'!G180</f>
        <v xml:space="preserve">GENERAL                                 </v>
      </c>
      <c r="J181" s="23">
        <f>'Source - Cert. Funds'!H180</f>
        <v>23125</v>
      </c>
      <c r="K181" s="4"/>
      <c r="L181" s="3"/>
      <c r="M181" s="3"/>
      <c r="N181" s="3"/>
      <c r="O181" s="3"/>
    </row>
    <row r="182" spans="1:15" x14ac:dyDescent="0.35">
      <c r="A182" s="221" t="e">
        <f t="shared" si="6"/>
        <v>#N/A</v>
      </c>
      <c r="B182" s="221" t="e">
        <f>IF(A182=1,SUM($A$4:A182),"")</f>
        <v>#N/A</v>
      </c>
      <c r="C182" s="22" t="str">
        <f>'Source - Cert. Funds'!A181</f>
        <v>06</v>
      </c>
      <c r="D182" s="22" t="str">
        <f>'Source - Cert. Funds'!B181</f>
        <v>2</v>
      </c>
      <c r="E182" s="22" t="str">
        <f>'Source - Cert. Funds'!C181</f>
        <v>0004</v>
      </c>
      <c r="F182" s="22" t="str">
        <f>'Source - Cert. Funds'!D181</f>
        <v>0620004</v>
      </c>
      <c r="G182" s="22" t="str">
        <f>'Source - Cert. Funds'!E181</f>
        <v>HARRISON TOWNSHIP</v>
      </c>
      <c r="H182" s="22" t="str">
        <f>'Source - Cert. Funds'!F181</f>
        <v>1105</v>
      </c>
      <c r="I182" s="22" t="str">
        <f>'Source - Cert. Funds'!G181</f>
        <v>TOWNSHIP FIRE</v>
      </c>
      <c r="J182" s="23">
        <f>'Source - Cert. Funds'!H181</f>
        <v>8000</v>
      </c>
      <c r="K182" s="4"/>
      <c r="L182" s="3"/>
      <c r="M182" s="3"/>
      <c r="N182" s="3"/>
      <c r="O182" s="3"/>
    </row>
    <row r="183" spans="1:15" x14ac:dyDescent="0.35">
      <c r="A183" s="221" t="e">
        <f t="shared" si="6"/>
        <v>#N/A</v>
      </c>
      <c r="B183" s="221" t="e">
        <f>IF(A183=1,SUM($A$4:A183),"")</f>
        <v>#N/A</v>
      </c>
      <c r="C183" s="22" t="str">
        <f>'Source - Cert. Funds'!A182</f>
        <v>06</v>
      </c>
      <c r="D183" s="22" t="str">
        <f>'Source - Cert. Funds'!B182</f>
        <v>2</v>
      </c>
      <c r="E183" s="22" t="str">
        <f>'Source - Cert. Funds'!C182</f>
        <v>0005</v>
      </c>
      <c r="F183" s="22" t="str">
        <f>'Source - Cert. Funds'!D182</f>
        <v>0620005</v>
      </c>
      <c r="G183" s="22" t="str">
        <f>'Source - Cert. Funds'!E182</f>
        <v>JACKSON TOWNSHIP</v>
      </c>
      <c r="H183" s="22" t="str">
        <f>'Source - Cert. Funds'!F182</f>
        <v>0061</v>
      </c>
      <c r="I183" s="22" t="str">
        <f>'Source - Cert. Funds'!G182</f>
        <v>RAINY DAY</v>
      </c>
      <c r="J183" s="23">
        <f>'Source - Cert. Funds'!H182</f>
        <v>2000</v>
      </c>
      <c r="K183" s="4"/>
      <c r="L183" s="3"/>
      <c r="M183" s="3"/>
      <c r="N183" s="3"/>
      <c r="O183" s="3"/>
    </row>
    <row r="184" spans="1:15" x14ac:dyDescent="0.35">
      <c r="A184" s="221" t="e">
        <f t="shared" si="6"/>
        <v>#N/A</v>
      </c>
      <c r="B184" s="221" t="e">
        <f>IF(A184=1,SUM($A$4:A184),"")</f>
        <v>#N/A</v>
      </c>
      <c r="C184" s="22" t="str">
        <f>'Source - Cert. Funds'!A183</f>
        <v>06</v>
      </c>
      <c r="D184" s="22" t="str">
        <f>'Source - Cert. Funds'!B183</f>
        <v>2</v>
      </c>
      <c r="E184" s="22" t="str">
        <f>'Source - Cert. Funds'!C183</f>
        <v>0005</v>
      </c>
      <c r="F184" s="22" t="str">
        <f>'Source - Cert. Funds'!D183</f>
        <v>0620005</v>
      </c>
      <c r="G184" s="22" t="str">
        <f>'Source - Cert. Funds'!E183</f>
        <v>JACKSON TOWNSHIP</v>
      </c>
      <c r="H184" s="22" t="str">
        <f>'Source - Cert. Funds'!F183</f>
        <v>0101</v>
      </c>
      <c r="I184" s="22" t="str">
        <f>'Source - Cert. Funds'!G183</f>
        <v xml:space="preserve">GENERAL                                 </v>
      </c>
      <c r="J184" s="23">
        <f>'Source - Cert. Funds'!H183</f>
        <v>90050</v>
      </c>
      <c r="K184" s="4"/>
      <c r="L184" s="3"/>
      <c r="M184" s="3"/>
      <c r="N184" s="3"/>
      <c r="O184" s="3"/>
    </row>
    <row r="185" spans="1:15" x14ac:dyDescent="0.35">
      <c r="A185" s="221" t="e">
        <f t="shared" si="6"/>
        <v>#N/A</v>
      </c>
      <c r="B185" s="221" t="e">
        <f>IF(A185=1,SUM($A$4:A185),"")</f>
        <v>#N/A</v>
      </c>
      <c r="C185" s="22" t="str">
        <f>'Source - Cert. Funds'!A184</f>
        <v>06</v>
      </c>
      <c r="D185" s="22" t="str">
        <f>'Source - Cert. Funds'!B184</f>
        <v>2</v>
      </c>
      <c r="E185" s="22" t="str">
        <f>'Source - Cert. Funds'!C184</f>
        <v>0005</v>
      </c>
      <c r="F185" s="22" t="str">
        <f>'Source - Cert. Funds'!D184</f>
        <v>0620005</v>
      </c>
      <c r="G185" s="22" t="str">
        <f>'Source - Cert. Funds'!E184</f>
        <v>JACKSON TOWNSHIP</v>
      </c>
      <c r="H185" s="22" t="str">
        <f>'Source - Cert. Funds'!F184</f>
        <v>1111</v>
      </c>
      <c r="I185" s="22" t="str">
        <f>'Source - Cert. Funds'!G184</f>
        <v>TOWNSHIP FIRE AND E.M.S.</v>
      </c>
      <c r="J185" s="23">
        <f>'Source - Cert. Funds'!H184</f>
        <v>75000</v>
      </c>
      <c r="K185" s="4"/>
      <c r="L185" s="3"/>
      <c r="M185" s="3"/>
      <c r="N185" s="3"/>
      <c r="O185" s="3"/>
    </row>
    <row r="186" spans="1:15" x14ac:dyDescent="0.35">
      <c r="A186" s="221" t="e">
        <f t="shared" si="6"/>
        <v>#N/A</v>
      </c>
      <c r="B186" s="221" t="e">
        <f>IF(A186=1,SUM($A$4:A186),"")</f>
        <v>#N/A</v>
      </c>
      <c r="C186" s="22" t="str">
        <f>'Source - Cert. Funds'!A185</f>
        <v>06</v>
      </c>
      <c r="D186" s="22" t="str">
        <f>'Source - Cert. Funds'!B185</f>
        <v>2</v>
      </c>
      <c r="E186" s="22" t="str">
        <f>'Source - Cert. Funds'!C185</f>
        <v>0006</v>
      </c>
      <c r="F186" s="22" t="str">
        <f>'Source - Cert. Funds'!D185</f>
        <v>0620006</v>
      </c>
      <c r="G186" s="22" t="str">
        <f>'Source - Cert. Funds'!E185</f>
        <v>JEFFERSON TOWNSHIP</v>
      </c>
      <c r="H186" s="22" t="str">
        <f>'Source - Cert. Funds'!F185</f>
        <v>0061</v>
      </c>
      <c r="I186" s="22" t="str">
        <f>'Source - Cert. Funds'!G185</f>
        <v>RAINY DAY</v>
      </c>
      <c r="J186" s="23">
        <f>'Source - Cert. Funds'!H185</f>
        <v>7000</v>
      </c>
      <c r="K186" s="4"/>
      <c r="L186" s="3"/>
      <c r="M186" s="3"/>
      <c r="N186" s="3"/>
      <c r="O186" s="3"/>
    </row>
    <row r="187" spans="1:15" x14ac:dyDescent="0.35">
      <c r="A187" s="221" t="e">
        <f t="shared" si="6"/>
        <v>#N/A</v>
      </c>
      <c r="B187" s="221" t="e">
        <f>IF(A187=1,SUM($A$4:A187),"")</f>
        <v>#N/A</v>
      </c>
      <c r="C187" s="22" t="str">
        <f>'Source - Cert. Funds'!A186</f>
        <v>06</v>
      </c>
      <c r="D187" s="22" t="str">
        <f>'Source - Cert. Funds'!B186</f>
        <v>2</v>
      </c>
      <c r="E187" s="22" t="str">
        <f>'Source - Cert. Funds'!C186</f>
        <v>0006</v>
      </c>
      <c r="F187" s="22" t="str">
        <f>'Source - Cert. Funds'!D186</f>
        <v>0620006</v>
      </c>
      <c r="G187" s="22" t="str">
        <f>'Source - Cert. Funds'!E186</f>
        <v>JEFFERSON TOWNSHIP</v>
      </c>
      <c r="H187" s="22" t="str">
        <f>'Source - Cert. Funds'!F186</f>
        <v>0101</v>
      </c>
      <c r="I187" s="22" t="str">
        <f>'Source - Cert. Funds'!G186</f>
        <v xml:space="preserve">GENERAL                                 </v>
      </c>
      <c r="J187" s="23">
        <f>'Source - Cert. Funds'!H186</f>
        <v>34600</v>
      </c>
      <c r="K187" s="4"/>
      <c r="L187" s="3"/>
      <c r="M187" s="3"/>
      <c r="N187" s="3"/>
      <c r="O187" s="3"/>
    </row>
    <row r="188" spans="1:15" x14ac:dyDescent="0.35">
      <c r="A188" s="221" t="e">
        <f t="shared" si="6"/>
        <v>#N/A</v>
      </c>
      <c r="B188" s="221" t="e">
        <f>IF(A188=1,SUM($A$4:A188),"")</f>
        <v>#N/A</v>
      </c>
      <c r="C188" s="22" t="str">
        <f>'Source - Cert. Funds'!A187</f>
        <v>06</v>
      </c>
      <c r="D188" s="22" t="str">
        <f>'Source - Cert. Funds'!B187</f>
        <v>2</v>
      </c>
      <c r="E188" s="22" t="str">
        <f>'Source - Cert. Funds'!C187</f>
        <v>0006</v>
      </c>
      <c r="F188" s="22" t="str">
        <f>'Source - Cert. Funds'!D187</f>
        <v>0620006</v>
      </c>
      <c r="G188" s="22" t="str">
        <f>'Source - Cert. Funds'!E187</f>
        <v>JEFFERSON TOWNSHIP</v>
      </c>
      <c r="H188" s="22" t="str">
        <f>'Source - Cert. Funds'!F187</f>
        <v>1111</v>
      </c>
      <c r="I188" s="22" t="str">
        <f>'Source - Cert. Funds'!G187</f>
        <v>TOWNSHIP FIRE AND E.M.S.</v>
      </c>
      <c r="J188" s="23">
        <f>'Source - Cert. Funds'!H187</f>
        <v>15000</v>
      </c>
      <c r="K188" s="4"/>
      <c r="L188" s="3"/>
      <c r="M188" s="3"/>
      <c r="N188" s="3"/>
      <c r="O188" s="3"/>
    </row>
    <row r="189" spans="1:15" x14ac:dyDescent="0.35">
      <c r="A189" s="221" t="e">
        <f t="shared" si="6"/>
        <v>#N/A</v>
      </c>
      <c r="B189" s="221" t="e">
        <f>IF(A189=1,SUM($A$4:A189),"")</f>
        <v>#N/A</v>
      </c>
      <c r="C189" s="22" t="str">
        <f>'Source - Cert. Funds'!A188</f>
        <v>06</v>
      </c>
      <c r="D189" s="22" t="str">
        <f>'Source - Cert. Funds'!B188</f>
        <v>2</v>
      </c>
      <c r="E189" s="22" t="str">
        <f>'Source - Cert. Funds'!C188</f>
        <v>0007</v>
      </c>
      <c r="F189" s="22" t="str">
        <f>'Source - Cert. Funds'!D188</f>
        <v>0620007</v>
      </c>
      <c r="G189" s="22" t="str">
        <f>'Source - Cert. Funds'!E188</f>
        <v>MARION TOWNSHIP</v>
      </c>
      <c r="H189" s="22" t="str">
        <f>'Source - Cert. Funds'!F188</f>
        <v>0061</v>
      </c>
      <c r="I189" s="22" t="str">
        <f>'Source - Cert. Funds'!G188</f>
        <v>RAINY DAY</v>
      </c>
      <c r="J189" s="23">
        <f>'Source - Cert. Funds'!H188</f>
        <v>0</v>
      </c>
      <c r="K189" s="4"/>
      <c r="L189" s="3"/>
      <c r="M189" s="3"/>
      <c r="N189" s="3"/>
      <c r="O189" s="3"/>
    </row>
    <row r="190" spans="1:15" x14ac:dyDescent="0.35">
      <c r="A190" s="221" t="e">
        <f t="shared" si="6"/>
        <v>#N/A</v>
      </c>
      <c r="B190" s="221" t="e">
        <f>IF(A190=1,SUM($A$4:A190),"")</f>
        <v>#N/A</v>
      </c>
      <c r="C190" s="22" t="str">
        <f>'Source - Cert. Funds'!A189</f>
        <v>06</v>
      </c>
      <c r="D190" s="22" t="str">
        <f>'Source - Cert. Funds'!B189</f>
        <v>2</v>
      </c>
      <c r="E190" s="22" t="str">
        <f>'Source - Cert. Funds'!C189</f>
        <v>0007</v>
      </c>
      <c r="F190" s="22" t="str">
        <f>'Source - Cert. Funds'!D189</f>
        <v>0620007</v>
      </c>
      <c r="G190" s="22" t="str">
        <f>'Source - Cert. Funds'!E189</f>
        <v>MARION TOWNSHIP</v>
      </c>
      <c r="H190" s="22" t="str">
        <f>'Source - Cert. Funds'!F189</f>
        <v>0101</v>
      </c>
      <c r="I190" s="22" t="str">
        <f>'Source - Cert. Funds'!G189</f>
        <v xml:space="preserve">GENERAL                                 </v>
      </c>
      <c r="J190" s="23">
        <f>'Source - Cert. Funds'!H189</f>
        <v>26115</v>
      </c>
      <c r="K190" s="4"/>
      <c r="L190" s="3"/>
      <c r="M190" s="3"/>
      <c r="N190" s="3"/>
      <c r="O190" s="3"/>
    </row>
    <row r="191" spans="1:15" x14ac:dyDescent="0.35">
      <c r="A191" s="221" t="e">
        <f t="shared" si="6"/>
        <v>#N/A</v>
      </c>
      <c r="B191" s="221" t="e">
        <f>IF(A191=1,SUM($A$4:A191),"")</f>
        <v>#N/A</v>
      </c>
      <c r="C191" s="22" t="str">
        <f>'Source - Cert. Funds'!A190</f>
        <v>06</v>
      </c>
      <c r="D191" s="22" t="str">
        <f>'Source - Cert. Funds'!B190</f>
        <v>2</v>
      </c>
      <c r="E191" s="22" t="str">
        <f>'Source - Cert. Funds'!C190</f>
        <v>0007</v>
      </c>
      <c r="F191" s="22" t="str">
        <f>'Source - Cert. Funds'!D190</f>
        <v>0620007</v>
      </c>
      <c r="G191" s="22" t="str">
        <f>'Source - Cert. Funds'!E190</f>
        <v>MARION TOWNSHIP</v>
      </c>
      <c r="H191" s="22" t="str">
        <f>'Source - Cert. Funds'!F190</f>
        <v>1111</v>
      </c>
      <c r="I191" s="22" t="str">
        <f>'Source - Cert. Funds'!G190</f>
        <v>TOWNSHIP FIRE AND E.M.S.</v>
      </c>
      <c r="J191" s="23">
        <f>'Source - Cert. Funds'!H190</f>
        <v>22272</v>
      </c>
      <c r="K191" s="4"/>
      <c r="L191" s="3"/>
      <c r="M191" s="3"/>
      <c r="N191" s="3"/>
      <c r="O191" s="3"/>
    </row>
    <row r="192" spans="1:15" x14ac:dyDescent="0.35">
      <c r="A192" s="221" t="e">
        <f t="shared" si="6"/>
        <v>#N/A</v>
      </c>
      <c r="B192" s="221" t="e">
        <f>IF(A192=1,SUM($A$4:A192),"")</f>
        <v>#N/A</v>
      </c>
      <c r="C192" s="22" t="str">
        <f>'Source - Cert. Funds'!A191</f>
        <v>06</v>
      </c>
      <c r="D192" s="22" t="str">
        <f>'Source - Cert. Funds'!B191</f>
        <v>2</v>
      </c>
      <c r="E192" s="22" t="str">
        <f>'Source - Cert. Funds'!C191</f>
        <v>0009</v>
      </c>
      <c r="F192" s="22" t="str">
        <f>'Source - Cert. Funds'!D191</f>
        <v>0620009</v>
      </c>
      <c r="G192" s="22" t="str">
        <f>'Source - Cert. Funds'!E191</f>
        <v>SUGAR CREEK TOWNSHIP</v>
      </c>
      <c r="H192" s="22" t="str">
        <f>'Source - Cert. Funds'!F191</f>
        <v>0061</v>
      </c>
      <c r="I192" s="22" t="str">
        <f>'Source - Cert. Funds'!G191</f>
        <v>RAINY DAY</v>
      </c>
      <c r="J192" s="23">
        <f>'Source - Cert. Funds'!H191</f>
        <v>0</v>
      </c>
      <c r="K192" s="4"/>
      <c r="L192" s="3"/>
      <c r="M192" s="3"/>
      <c r="N192" s="3"/>
      <c r="O192" s="3"/>
    </row>
    <row r="193" spans="1:15" x14ac:dyDescent="0.35">
      <c r="A193" s="221" t="e">
        <f t="shared" si="6"/>
        <v>#N/A</v>
      </c>
      <c r="B193" s="221" t="e">
        <f>IF(A193=1,SUM($A$4:A193),"")</f>
        <v>#N/A</v>
      </c>
      <c r="C193" s="22" t="str">
        <f>'Source - Cert. Funds'!A192</f>
        <v>06</v>
      </c>
      <c r="D193" s="22" t="str">
        <f>'Source - Cert. Funds'!B192</f>
        <v>2</v>
      </c>
      <c r="E193" s="22" t="str">
        <f>'Source - Cert. Funds'!C192</f>
        <v>0009</v>
      </c>
      <c r="F193" s="22" t="str">
        <f>'Source - Cert. Funds'!D192</f>
        <v>0620009</v>
      </c>
      <c r="G193" s="22" t="str">
        <f>'Source - Cert. Funds'!E192</f>
        <v>SUGAR CREEK TOWNSHIP</v>
      </c>
      <c r="H193" s="22" t="str">
        <f>'Source - Cert. Funds'!F192</f>
        <v>0101</v>
      </c>
      <c r="I193" s="22" t="str">
        <f>'Source - Cert. Funds'!G192</f>
        <v xml:space="preserve">GENERAL                                 </v>
      </c>
      <c r="J193" s="23">
        <f>'Source - Cert. Funds'!H192</f>
        <v>100008</v>
      </c>
      <c r="K193" s="4"/>
      <c r="L193" s="3"/>
      <c r="M193" s="3"/>
      <c r="N193" s="3"/>
      <c r="O193" s="3"/>
    </row>
    <row r="194" spans="1:15" x14ac:dyDescent="0.35">
      <c r="A194" s="221" t="e">
        <f t="shared" si="6"/>
        <v>#N/A</v>
      </c>
      <c r="B194" s="221" t="e">
        <f>IF(A194=1,SUM($A$4:A194),"")</f>
        <v>#N/A</v>
      </c>
      <c r="C194" s="22" t="str">
        <f>'Source - Cert. Funds'!A193</f>
        <v>06</v>
      </c>
      <c r="D194" s="22" t="str">
        <f>'Source - Cert. Funds'!B193</f>
        <v>2</v>
      </c>
      <c r="E194" s="22" t="str">
        <f>'Source - Cert. Funds'!C193</f>
        <v>0009</v>
      </c>
      <c r="F194" s="22" t="str">
        <f>'Source - Cert. Funds'!D193</f>
        <v>0620009</v>
      </c>
      <c r="G194" s="22" t="str">
        <f>'Source - Cert. Funds'!E193</f>
        <v>SUGAR CREEK TOWNSHIP</v>
      </c>
      <c r="H194" s="22" t="str">
        <f>'Source - Cert. Funds'!F193</f>
        <v>1111</v>
      </c>
      <c r="I194" s="22" t="str">
        <f>'Source - Cert. Funds'!G193</f>
        <v>TOWNSHIP FIRE AND E.M.S.</v>
      </c>
      <c r="J194" s="23">
        <f>'Source - Cert. Funds'!H193</f>
        <v>200000</v>
      </c>
      <c r="K194" s="4"/>
      <c r="L194" s="3"/>
      <c r="M194" s="3"/>
      <c r="N194" s="3"/>
      <c r="O194" s="3"/>
    </row>
    <row r="195" spans="1:15" x14ac:dyDescent="0.35">
      <c r="A195" s="221" t="e">
        <f t="shared" si="6"/>
        <v>#N/A</v>
      </c>
      <c r="B195" s="221" t="e">
        <f>IF(A195=1,SUM($A$4:A195),"")</f>
        <v>#N/A</v>
      </c>
      <c r="C195" s="22" t="str">
        <f>'Source - Cert. Funds'!A194</f>
        <v>06</v>
      </c>
      <c r="D195" s="22" t="str">
        <f>'Source - Cert. Funds'!B194</f>
        <v>2</v>
      </c>
      <c r="E195" s="22" t="str">
        <f>'Source - Cert. Funds'!C194</f>
        <v>0009</v>
      </c>
      <c r="F195" s="22" t="str">
        <f>'Source - Cert. Funds'!D194</f>
        <v>0620009</v>
      </c>
      <c r="G195" s="22" t="str">
        <f>'Source - Cert. Funds'!E194</f>
        <v>SUGAR CREEK TOWNSHIP</v>
      </c>
      <c r="H195" s="22" t="str">
        <f>'Source - Cert. Funds'!F194</f>
        <v>1190</v>
      </c>
      <c r="I195" s="22" t="str">
        <f>'Source - Cert. Funds'!G194</f>
        <v xml:space="preserve">CUMULATIVE FIRE (Township)                        </v>
      </c>
      <c r="J195" s="23">
        <f>'Source - Cert. Funds'!H194</f>
        <v>125000</v>
      </c>
      <c r="K195" s="4"/>
      <c r="L195" s="3"/>
      <c r="M195" s="3"/>
      <c r="N195" s="3"/>
      <c r="O195" s="3"/>
    </row>
    <row r="196" spans="1:15" x14ac:dyDescent="0.35">
      <c r="A196" s="221" t="e">
        <f t="shared" si="6"/>
        <v>#N/A</v>
      </c>
      <c r="B196" s="221" t="e">
        <f>IF(A196=1,SUM($A$4:A196),"")</f>
        <v>#N/A</v>
      </c>
      <c r="C196" s="22" t="str">
        <f>'Source - Cert. Funds'!A195</f>
        <v>06</v>
      </c>
      <c r="D196" s="22" t="str">
        <f>'Source - Cert. Funds'!B195</f>
        <v>2</v>
      </c>
      <c r="E196" s="22" t="str">
        <f>'Source - Cert. Funds'!C195</f>
        <v>0011</v>
      </c>
      <c r="F196" s="22" t="str">
        <f>'Source - Cert. Funds'!D195</f>
        <v>0620011</v>
      </c>
      <c r="G196" s="22" t="str">
        <f>'Source - Cert. Funds'!E195</f>
        <v>WASHINGTON TOWNSHIP</v>
      </c>
      <c r="H196" s="22" t="str">
        <f>'Source - Cert. Funds'!F195</f>
        <v>0061</v>
      </c>
      <c r="I196" s="22" t="str">
        <f>'Source - Cert. Funds'!G195</f>
        <v>RAINY DAY</v>
      </c>
      <c r="J196" s="23">
        <f>'Source - Cert. Funds'!H195</f>
        <v>0</v>
      </c>
      <c r="K196" s="4"/>
      <c r="L196" s="3"/>
      <c r="M196" s="3"/>
      <c r="N196" s="3"/>
      <c r="O196" s="3"/>
    </row>
    <row r="197" spans="1:15" x14ac:dyDescent="0.35">
      <c r="A197" s="221" t="e">
        <f t="shared" ref="A197:A260" si="7">IF($L$1=$F197,1,"")</f>
        <v>#N/A</v>
      </c>
      <c r="B197" s="221" t="e">
        <f>IF(A197=1,SUM($A$4:A197),"")</f>
        <v>#N/A</v>
      </c>
      <c r="C197" s="22" t="str">
        <f>'Source - Cert. Funds'!A196</f>
        <v>06</v>
      </c>
      <c r="D197" s="22" t="str">
        <f>'Source - Cert. Funds'!B196</f>
        <v>2</v>
      </c>
      <c r="E197" s="22" t="str">
        <f>'Source - Cert. Funds'!C196</f>
        <v>0011</v>
      </c>
      <c r="F197" s="22" t="str">
        <f>'Source - Cert. Funds'!D196</f>
        <v>0620011</v>
      </c>
      <c r="G197" s="22" t="str">
        <f>'Source - Cert. Funds'!E196</f>
        <v>WASHINGTON TOWNSHIP</v>
      </c>
      <c r="H197" s="22" t="str">
        <f>'Source - Cert. Funds'!F196</f>
        <v>0101</v>
      </c>
      <c r="I197" s="22" t="str">
        <f>'Source - Cert. Funds'!G196</f>
        <v xml:space="preserve">GENERAL                                 </v>
      </c>
      <c r="J197" s="23">
        <f>'Source - Cert. Funds'!H196</f>
        <v>32969</v>
      </c>
      <c r="K197" s="4"/>
      <c r="L197" s="3"/>
      <c r="M197" s="3"/>
      <c r="N197" s="3"/>
      <c r="O197" s="3"/>
    </row>
    <row r="198" spans="1:15" x14ac:dyDescent="0.35">
      <c r="A198" s="221" t="e">
        <f t="shared" si="7"/>
        <v>#N/A</v>
      </c>
      <c r="B198" s="221" t="e">
        <f>IF(A198=1,SUM($A$4:A198),"")</f>
        <v>#N/A</v>
      </c>
      <c r="C198" s="22" t="str">
        <f>'Source - Cert. Funds'!A197</f>
        <v>06</v>
      </c>
      <c r="D198" s="22" t="str">
        <f>'Source - Cert. Funds'!B197</f>
        <v>2</v>
      </c>
      <c r="E198" s="22" t="str">
        <f>'Source - Cert. Funds'!C197</f>
        <v>0011</v>
      </c>
      <c r="F198" s="22" t="str">
        <f>'Source - Cert. Funds'!D197</f>
        <v>0620011</v>
      </c>
      <c r="G198" s="22" t="str">
        <f>'Source - Cert. Funds'!E197</f>
        <v>WASHINGTON TOWNSHIP</v>
      </c>
      <c r="H198" s="22" t="str">
        <f>'Source - Cert. Funds'!F197</f>
        <v>1111</v>
      </c>
      <c r="I198" s="22" t="str">
        <f>'Source - Cert. Funds'!G197</f>
        <v>TOWNSHIP FIRE AND E.M.S.</v>
      </c>
      <c r="J198" s="23">
        <f>'Source - Cert. Funds'!H197</f>
        <v>13000</v>
      </c>
      <c r="K198" s="4"/>
      <c r="L198" s="3"/>
      <c r="M198" s="3"/>
      <c r="N198" s="3"/>
      <c r="O198" s="3"/>
    </row>
    <row r="199" spans="1:15" x14ac:dyDescent="0.35">
      <c r="A199" s="221" t="e">
        <f t="shared" si="7"/>
        <v>#N/A</v>
      </c>
      <c r="B199" s="221" t="e">
        <f>IF(A199=1,SUM($A$4:A199),"")</f>
        <v>#N/A</v>
      </c>
      <c r="C199" s="22" t="str">
        <f>'Source - Cert. Funds'!A198</f>
        <v>06</v>
      </c>
      <c r="D199" s="22" t="str">
        <f>'Source - Cert. Funds'!B198</f>
        <v>2</v>
      </c>
      <c r="E199" s="22" t="str">
        <f>'Source - Cert. Funds'!C198</f>
        <v>0012</v>
      </c>
      <c r="F199" s="22" t="str">
        <f>'Source - Cert. Funds'!D198</f>
        <v>0620012</v>
      </c>
      <c r="G199" s="22" t="str">
        <f>'Source - Cert. Funds'!E198</f>
        <v>WORTH TOWNSHIP</v>
      </c>
      <c r="H199" s="22" t="str">
        <f>'Source - Cert. Funds'!F198</f>
        <v>0101</v>
      </c>
      <c r="I199" s="22" t="str">
        <f>'Source - Cert. Funds'!G198</f>
        <v xml:space="preserve">GENERAL                                 </v>
      </c>
      <c r="J199" s="23">
        <f>'Source - Cert. Funds'!H198</f>
        <v>150000</v>
      </c>
      <c r="K199" s="4"/>
      <c r="L199" s="3"/>
      <c r="M199" s="3"/>
      <c r="N199" s="3"/>
      <c r="O199" s="3"/>
    </row>
    <row r="200" spans="1:15" x14ac:dyDescent="0.35">
      <c r="A200" s="221" t="e">
        <f t="shared" si="7"/>
        <v>#N/A</v>
      </c>
      <c r="B200" s="221" t="e">
        <f>IF(A200=1,SUM($A$4:A200),"")</f>
        <v>#N/A</v>
      </c>
      <c r="C200" s="22" t="str">
        <f>'Source - Cert. Funds'!A199</f>
        <v>06</v>
      </c>
      <c r="D200" s="22" t="str">
        <f>'Source - Cert. Funds'!B199</f>
        <v>2</v>
      </c>
      <c r="E200" s="22" t="str">
        <f>'Source - Cert. Funds'!C199</f>
        <v>0012</v>
      </c>
      <c r="F200" s="22" t="str">
        <f>'Source - Cert. Funds'!D199</f>
        <v>0620012</v>
      </c>
      <c r="G200" s="22" t="str">
        <f>'Source - Cert. Funds'!E199</f>
        <v>WORTH TOWNSHIP</v>
      </c>
      <c r="H200" s="22" t="str">
        <f>'Source - Cert. Funds'!F199</f>
        <v>1111</v>
      </c>
      <c r="I200" s="22" t="str">
        <f>'Source - Cert. Funds'!G199</f>
        <v>TOWNSHIP FIRE AND E.M.S.</v>
      </c>
      <c r="J200" s="23">
        <f>'Source - Cert. Funds'!H199</f>
        <v>325000</v>
      </c>
      <c r="K200" s="4"/>
      <c r="L200" s="3"/>
      <c r="M200" s="3"/>
      <c r="N200" s="3"/>
      <c r="O200" s="3"/>
    </row>
    <row r="201" spans="1:15" x14ac:dyDescent="0.35">
      <c r="A201" s="221" t="e">
        <f t="shared" si="7"/>
        <v>#N/A</v>
      </c>
      <c r="B201" s="221" t="e">
        <f>IF(A201=1,SUM($A$4:A201),"")</f>
        <v>#N/A</v>
      </c>
      <c r="C201" s="22" t="str">
        <f>'Source - Cert. Funds'!A200</f>
        <v>06</v>
      </c>
      <c r="D201" s="22" t="str">
        <f>'Source - Cert. Funds'!B200</f>
        <v>2</v>
      </c>
      <c r="E201" s="22" t="str">
        <f>'Source - Cert. Funds'!C200</f>
        <v>0012</v>
      </c>
      <c r="F201" s="22" t="str">
        <f>'Source - Cert. Funds'!D200</f>
        <v>0620012</v>
      </c>
      <c r="G201" s="22" t="str">
        <f>'Source - Cert. Funds'!E200</f>
        <v>WORTH TOWNSHIP</v>
      </c>
      <c r="H201" s="22" t="str">
        <f>'Source - Cert. Funds'!F200</f>
        <v>1312</v>
      </c>
      <c r="I201" s="22" t="str">
        <f>'Source - Cert. Funds'!G200</f>
        <v xml:space="preserve">RECREATION                              </v>
      </c>
      <c r="J201" s="23">
        <f>'Source - Cert. Funds'!H200</f>
        <v>2000</v>
      </c>
      <c r="K201" s="4"/>
      <c r="L201" s="3"/>
      <c r="M201" s="3"/>
      <c r="N201" s="3"/>
      <c r="O201" s="3"/>
    </row>
    <row r="202" spans="1:15" x14ac:dyDescent="0.35">
      <c r="A202" s="221" t="e">
        <f t="shared" si="7"/>
        <v>#N/A</v>
      </c>
      <c r="B202" s="221" t="e">
        <f>IF(A202=1,SUM($A$4:A202),"")</f>
        <v>#N/A</v>
      </c>
      <c r="C202" s="22" t="str">
        <f>'Source - Cert. Funds'!A201</f>
        <v>07</v>
      </c>
      <c r="D202" s="22" t="str">
        <f>'Source - Cert. Funds'!B201</f>
        <v>2</v>
      </c>
      <c r="E202" s="22" t="str">
        <f>'Source - Cert. Funds'!C201</f>
        <v>0001</v>
      </c>
      <c r="F202" s="22" t="str">
        <f>'Source - Cert. Funds'!D201</f>
        <v>0720001</v>
      </c>
      <c r="G202" s="22" t="str">
        <f>'Source - Cert. Funds'!E201</f>
        <v>HAMBLEN TOWNSHIP</v>
      </c>
      <c r="H202" s="22" t="str">
        <f>'Source - Cert. Funds'!F201</f>
        <v>0101</v>
      </c>
      <c r="I202" s="22" t="str">
        <f>'Source - Cert. Funds'!G201</f>
        <v xml:space="preserve">GENERAL                                 </v>
      </c>
      <c r="J202" s="23">
        <f>'Source - Cert. Funds'!H201</f>
        <v>98550</v>
      </c>
      <c r="K202" s="4"/>
      <c r="L202" s="3"/>
      <c r="M202" s="3"/>
      <c r="N202" s="3"/>
      <c r="O202" s="3"/>
    </row>
    <row r="203" spans="1:15" x14ac:dyDescent="0.35">
      <c r="A203" s="221" t="e">
        <f t="shared" si="7"/>
        <v>#N/A</v>
      </c>
      <c r="B203" s="221" t="e">
        <f>IF(A203=1,SUM($A$4:A203),"")</f>
        <v>#N/A</v>
      </c>
      <c r="C203" s="22" t="str">
        <f>'Source - Cert. Funds'!A202</f>
        <v>07</v>
      </c>
      <c r="D203" s="22" t="str">
        <f>'Source - Cert. Funds'!B202</f>
        <v>2</v>
      </c>
      <c r="E203" s="22" t="str">
        <f>'Source - Cert. Funds'!C202</f>
        <v>0001</v>
      </c>
      <c r="F203" s="22" t="str">
        <f>'Source - Cert. Funds'!D202</f>
        <v>0720001</v>
      </c>
      <c r="G203" s="22" t="str">
        <f>'Source - Cert. Funds'!E202</f>
        <v>HAMBLEN TOWNSHIP</v>
      </c>
      <c r="H203" s="22" t="str">
        <f>'Source - Cert. Funds'!F202</f>
        <v>1111</v>
      </c>
      <c r="I203" s="22" t="str">
        <f>'Source - Cert. Funds'!G202</f>
        <v>TOWNSHIP FIRE AND E.M.S.</v>
      </c>
      <c r="J203" s="23">
        <f>'Source - Cert. Funds'!H202</f>
        <v>34500</v>
      </c>
      <c r="K203" s="4"/>
      <c r="L203" s="3"/>
      <c r="M203" s="3"/>
      <c r="N203" s="3"/>
      <c r="O203" s="3"/>
    </row>
    <row r="204" spans="1:15" x14ac:dyDescent="0.35">
      <c r="A204" s="221" t="e">
        <f t="shared" si="7"/>
        <v>#N/A</v>
      </c>
      <c r="B204" s="221" t="e">
        <f>IF(A204=1,SUM($A$4:A204),"")</f>
        <v>#N/A</v>
      </c>
      <c r="C204" s="22" t="str">
        <f>'Source - Cert. Funds'!A203</f>
        <v>07</v>
      </c>
      <c r="D204" s="22" t="str">
        <f>'Source - Cert. Funds'!B203</f>
        <v>2</v>
      </c>
      <c r="E204" s="22" t="str">
        <f>'Source - Cert. Funds'!C203</f>
        <v>0001</v>
      </c>
      <c r="F204" s="22" t="str">
        <f>'Source - Cert. Funds'!D203</f>
        <v>0720001</v>
      </c>
      <c r="G204" s="22" t="str">
        <f>'Source - Cert. Funds'!E203</f>
        <v>HAMBLEN TOWNSHIP</v>
      </c>
      <c r="H204" s="22" t="str">
        <f>'Source - Cert. Funds'!F203</f>
        <v>1190</v>
      </c>
      <c r="I204" s="22" t="str">
        <f>'Source - Cert. Funds'!G203</f>
        <v xml:space="preserve">CUMULATIVE FIRE (Township)                        </v>
      </c>
      <c r="J204" s="23">
        <f>'Source - Cert. Funds'!H203</f>
        <v>100000</v>
      </c>
      <c r="K204" s="4"/>
      <c r="L204" s="3"/>
      <c r="M204" s="3"/>
      <c r="N204" s="3"/>
      <c r="O204" s="3"/>
    </row>
    <row r="205" spans="1:15" x14ac:dyDescent="0.35">
      <c r="A205" s="221" t="e">
        <f t="shared" si="7"/>
        <v>#N/A</v>
      </c>
      <c r="B205" s="221" t="e">
        <f>IF(A205=1,SUM($A$4:A205),"")</f>
        <v>#N/A</v>
      </c>
      <c r="C205" s="22" t="str">
        <f>'Source - Cert. Funds'!A204</f>
        <v>07</v>
      </c>
      <c r="D205" s="22" t="str">
        <f>'Source - Cert. Funds'!B204</f>
        <v>2</v>
      </c>
      <c r="E205" s="22" t="str">
        <f>'Source - Cert. Funds'!C204</f>
        <v>0002</v>
      </c>
      <c r="F205" s="22" t="str">
        <f>'Source - Cert. Funds'!D204</f>
        <v>0720002</v>
      </c>
      <c r="G205" s="22" t="str">
        <f>'Source - Cert. Funds'!E204</f>
        <v>JACKSON TOWNSHIP</v>
      </c>
      <c r="H205" s="22" t="str">
        <f>'Source - Cert. Funds'!F204</f>
        <v>0061</v>
      </c>
      <c r="I205" s="22" t="str">
        <f>'Source - Cert. Funds'!G204</f>
        <v>RAINY DAY</v>
      </c>
      <c r="J205" s="23">
        <f>'Source - Cert. Funds'!H204</f>
        <v>10000</v>
      </c>
      <c r="K205" s="4"/>
      <c r="L205" s="3"/>
      <c r="M205" s="3"/>
      <c r="N205" s="3"/>
      <c r="O205" s="3"/>
    </row>
    <row r="206" spans="1:15" x14ac:dyDescent="0.35">
      <c r="A206" s="221" t="e">
        <f t="shared" si="7"/>
        <v>#N/A</v>
      </c>
      <c r="B206" s="221" t="e">
        <f>IF(A206=1,SUM($A$4:A206),"")</f>
        <v>#N/A</v>
      </c>
      <c r="C206" s="22" t="str">
        <f>'Source - Cert. Funds'!A205</f>
        <v>07</v>
      </c>
      <c r="D206" s="22" t="str">
        <f>'Source - Cert. Funds'!B205</f>
        <v>2</v>
      </c>
      <c r="E206" s="22" t="str">
        <f>'Source - Cert. Funds'!C205</f>
        <v>0002</v>
      </c>
      <c r="F206" s="22" t="str">
        <f>'Source - Cert. Funds'!D205</f>
        <v>0720002</v>
      </c>
      <c r="G206" s="22" t="str">
        <f>'Source - Cert. Funds'!E205</f>
        <v>JACKSON TOWNSHIP</v>
      </c>
      <c r="H206" s="22" t="str">
        <f>'Source - Cert. Funds'!F205</f>
        <v>0101</v>
      </c>
      <c r="I206" s="22" t="str">
        <f>'Source - Cert. Funds'!G205</f>
        <v xml:space="preserve">GENERAL                                 </v>
      </c>
      <c r="J206" s="23">
        <f>'Source - Cert. Funds'!H205</f>
        <v>149098</v>
      </c>
      <c r="K206" s="4"/>
      <c r="L206" s="3"/>
      <c r="M206" s="3"/>
      <c r="N206" s="3"/>
      <c r="O206" s="3"/>
    </row>
    <row r="207" spans="1:15" x14ac:dyDescent="0.35">
      <c r="A207" s="221" t="e">
        <f t="shared" si="7"/>
        <v>#N/A</v>
      </c>
      <c r="B207" s="221" t="e">
        <f>IF(A207=1,SUM($A$4:A207),"")</f>
        <v>#N/A</v>
      </c>
      <c r="C207" s="22" t="str">
        <f>'Source - Cert. Funds'!A206</f>
        <v>07</v>
      </c>
      <c r="D207" s="22" t="str">
        <f>'Source - Cert. Funds'!B206</f>
        <v>2</v>
      </c>
      <c r="E207" s="22" t="str">
        <f>'Source - Cert. Funds'!C206</f>
        <v>0002</v>
      </c>
      <c r="F207" s="22" t="str">
        <f>'Source - Cert. Funds'!D206</f>
        <v>0720002</v>
      </c>
      <c r="G207" s="22" t="str">
        <f>'Source - Cert. Funds'!E206</f>
        <v>JACKSON TOWNSHIP</v>
      </c>
      <c r="H207" s="22" t="str">
        <f>'Source - Cert. Funds'!F206</f>
        <v>1111</v>
      </c>
      <c r="I207" s="22" t="str">
        <f>'Source - Cert. Funds'!G206</f>
        <v>TOWNSHIP FIRE AND E.M.S.</v>
      </c>
      <c r="J207" s="23">
        <f>'Source - Cert. Funds'!H206</f>
        <v>37809</v>
      </c>
      <c r="K207" s="4"/>
      <c r="L207" s="3"/>
      <c r="M207" s="3"/>
      <c r="N207" s="3"/>
      <c r="O207" s="3"/>
    </row>
    <row r="208" spans="1:15" x14ac:dyDescent="0.35">
      <c r="A208" s="221" t="e">
        <f t="shared" si="7"/>
        <v>#N/A</v>
      </c>
      <c r="B208" s="221" t="e">
        <f>IF(A208=1,SUM($A$4:A208),"")</f>
        <v>#N/A</v>
      </c>
      <c r="C208" s="22" t="str">
        <f>'Source - Cert. Funds'!A207</f>
        <v>07</v>
      </c>
      <c r="D208" s="22" t="str">
        <f>'Source - Cert. Funds'!B207</f>
        <v>2</v>
      </c>
      <c r="E208" s="22" t="str">
        <f>'Source - Cert. Funds'!C207</f>
        <v>0002</v>
      </c>
      <c r="F208" s="22" t="str">
        <f>'Source - Cert. Funds'!D207</f>
        <v>0720002</v>
      </c>
      <c r="G208" s="22" t="str">
        <f>'Source - Cert. Funds'!E207</f>
        <v>JACKSON TOWNSHIP</v>
      </c>
      <c r="H208" s="22" t="str">
        <f>'Source - Cert. Funds'!F207</f>
        <v>1190</v>
      </c>
      <c r="I208" s="22" t="str">
        <f>'Source - Cert. Funds'!G207</f>
        <v xml:space="preserve">CUMULATIVE FIRE (Township)                        </v>
      </c>
      <c r="J208" s="23">
        <f>'Source - Cert. Funds'!H207</f>
        <v>100000</v>
      </c>
      <c r="K208" s="4"/>
      <c r="L208" s="3"/>
      <c r="M208" s="3"/>
      <c r="N208" s="3"/>
      <c r="O208" s="3"/>
    </row>
    <row r="209" spans="1:15" x14ac:dyDescent="0.35">
      <c r="A209" s="221" t="e">
        <f t="shared" si="7"/>
        <v>#N/A</v>
      </c>
      <c r="B209" s="221" t="e">
        <f>IF(A209=1,SUM($A$4:A209),"")</f>
        <v>#N/A</v>
      </c>
      <c r="C209" s="22" t="str">
        <f>'Source - Cert. Funds'!A208</f>
        <v>07</v>
      </c>
      <c r="D209" s="22" t="str">
        <f>'Source - Cert. Funds'!B208</f>
        <v>2</v>
      </c>
      <c r="E209" s="22" t="str">
        <f>'Source - Cert. Funds'!C208</f>
        <v>0003</v>
      </c>
      <c r="F209" s="22" t="str">
        <f>'Source - Cert. Funds'!D208</f>
        <v>0720003</v>
      </c>
      <c r="G209" s="22" t="str">
        <f>'Source - Cert. Funds'!E208</f>
        <v>VAN BUREN TOWNSHIP</v>
      </c>
      <c r="H209" s="22" t="str">
        <f>'Source - Cert. Funds'!F208</f>
        <v>0101</v>
      </c>
      <c r="I209" s="22" t="str">
        <f>'Source - Cert. Funds'!G208</f>
        <v xml:space="preserve">GENERAL                                 </v>
      </c>
      <c r="J209" s="23">
        <f>'Source - Cert. Funds'!H208</f>
        <v>60350</v>
      </c>
      <c r="K209" s="4"/>
      <c r="L209" s="3"/>
      <c r="M209" s="3"/>
      <c r="N209" s="3"/>
      <c r="O209" s="3"/>
    </row>
    <row r="210" spans="1:15" x14ac:dyDescent="0.35">
      <c r="A210" s="221" t="e">
        <f t="shared" si="7"/>
        <v>#N/A</v>
      </c>
      <c r="B210" s="221" t="e">
        <f>IF(A210=1,SUM($A$4:A210),"")</f>
        <v>#N/A</v>
      </c>
      <c r="C210" s="22" t="str">
        <f>'Source - Cert. Funds'!A209</f>
        <v>07</v>
      </c>
      <c r="D210" s="22" t="str">
        <f>'Source - Cert. Funds'!B209</f>
        <v>2</v>
      </c>
      <c r="E210" s="22" t="str">
        <f>'Source - Cert. Funds'!C209</f>
        <v>0003</v>
      </c>
      <c r="F210" s="22" t="str">
        <f>'Source - Cert. Funds'!D209</f>
        <v>0720003</v>
      </c>
      <c r="G210" s="22" t="str">
        <f>'Source - Cert. Funds'!E209</f>
        <v>VAN BUREN TOWNSHIP</v>
      </c>
      <c r="H210" s="22" t="str">
        <f>'Source - Cert. Funds'!F209</f>
        <v>1111</v>
      </c>
      <c r="I210" s="22" t="str">
        <f>'Source - Cert. Funds'!G209</f>
        <v>TOWNSHIP FIRE AND E.M.S.</v>
      </c>
      <c r="J210" s="23">
        <f>'Source - Cert. Funds'!H209</f>
        <v>31500</v>
      </c>
      <c r="K210" s="4"/>
      <c r="L210" s="3"/>
      <c r="M210" s="3"/>
      <c r="N210" s="3"/>
      <c r="O210" s="3"/>
    </row>
    <row r="211" spans="1:15" x14ac:dyDescent="0.35">
      <c r="A211" s="221" t="e">
        <f t="shared" si="7"/>
        <v>#N/A</v>
      </c>
      <c r="B211" s="221" t="e">
        <f>IF(A211=1,SUM($A$4:A211),"")</f>
        <v>#N/A</v>
      </c>
      <c r="C211" s="22" t="str">
        <f>'Source - Cert. Funds'!A210</f>
        <v>07</v>
      </c>
      <c r="D211" s="22" t="str">
        <f>'Source - Cert. Funds'!B210</f>
        <v>2</v>
      </c>
      <c r="E211" s="22" t="str">
        <f>'Source - Cert. Funds'!C210</f>
        <v>0003</v>
      </c>
      <c r="F211" s="22" t="str">
        <f>'Source - Cert. Funds'!D210</f>
        <v>0720003</v>
      </c>
      <c r="G211" s="22" t="str">
        <f>'Source - Cert. Funds'!E210</f>
        <v>VAN BUREN TOWNSHIP</v>
      </c>
      <c r="H211" s="22" t="str">
        <f>'Source - Cert. Funds'!F210</f>
        <v>1190</v>
      </c>
      <c r="I211" s="22" t="str">
        <f>'Source - Cert. Funds'!G210</f>
        <v xml:space="preserve">CUMULATIVE FIRE (Township)                        </v>
      </c>
      <c r="J211" s="23">
        <f>'Source - Cert. Funds'!H210</f>
        <v>70000</v>
      </c>
      <c r="K211" s="4"/>
      <c r="L211" s="3"/>
      <c r="M211" s="3"/>
      <c r="N211" s="3"/>
      <c r="O211" s="3"/>
    </row>
    <row r="212" spans="1:15" x14ac:dyDescent="0.35">
      <c r="A212" s="221" t="e">
        <f t="shared" si="7"/>
        <v>#N/A</v>
      </c>
      <c r="B212" s="221" t="e">
        <f>IF(A212=1,SUM($A$4:A212),"")</f>
        <v>#N/A</v>
      </c>
      <c r="C212" s="22" t="str">
        <f>'Source - Cert. Funds'!A211</f>
        <v>07</v>
      </c>
      <c r="D212" s="22" t="str">
        <f>'Source - Cert. Funds'!B211</f>
        <v>2</v>
      </c>
      <c r="E212" s="22" t="str">
        <f>'Source - Cert. Funds'!C211</f>
        <v>0004</v>
      </c>
      <c r="F212" s="22" t="str">
        <f>'Source - Cert. Funds'!D211</f>
        <v>0720004</v>
      </c>
      <c r="G212" s="22" t="str">
        <f>'Source - Cert. Funds'!E211</f>
        <v>WASHINGTON TOWNSHIP</v>
      </c>
      <c r="H212" s="22" t="str">
        <f>'Source - Cert. Funds'!F211</f>
        <v>0061</v>
      </c>
      <c r="I212" s="22" t="str">
        <f>'Source - Cert. Funds'!G211</f>
        <v>RAINY DAY</v>
      </c>
      <c r="J212" s="23">
        <f>'Source - Cert. Funds'!H211</f>
        <v>0</v>
      </c>
      <c r="K212" s="4"/>
      <c r="L212" s="3"/>
      <c r="M212" s="3"/>
      <c r="N212" s="3"/>
      <c r="O212" s="3"/>
    </row>
    <row r="213" spans="1:15" x14ac:dyDescent="0.35">
      <c r="A213" s="221" t="e">
        <f t="shared" si="7"/>
        <v>#N/A</v>
      </c>
      <c r="B213" s="221" t="e">
        <f>IF(A213=1,SUM($A$4:A213),"")</f>
        <v>#N/A</v>
      </c>
      <c r="C213" s="22" t="str">
        <f>'Source - Cert. Funds'!A212</f>
        <v>07</v>
      </c>
      <c r="D213" s="22" t="str">
        <f>'Source - Cert. Funds'!B212</f>
        <v>2</v>
      </c>
      <c r="E213" s="22" t="str">
        <f>'Source - Cert. Funds'!C212</f>
        <v>0004</v>
      </c>
      <c r="F213" s="22" t="str">
        <f>'Source - Cert. Funds'!D212</f>
        <v>0720004</v>
      </c>
      <c r="G213" s="22" t="str">
        <f>'Source - Cert. Funds'!E212</f>
        <v>WASHINGTON TOWNSHIP</v>
      </c>
      <c r="H213" s="22" t="str">
        <f>'Source - Cert. Funds'!F212</f>
        <v>0101</v>
      </c>
      <c r="I213" s="22" t="str">
        <f>'Source - Cert. Funds'!G212</f>
        <v xml:space="preserve">GENERAL                                 </v>
      </c>
      <c r="J213" s="23">
        <f>'Source - Cert. Funds'!H212</f>
        <v>58852</v>
      </c>
      <c r="K213" s="4"/>
      <c r="L213" s="3"/>
      <c r="M213" s="3"/>
      <c r="N213" s="3"/>
      <c r="O213" s="3"/>
    </row>
    <row r="214" spans="1:15" x14ac:dyDescent="0.35">
      <c r="A214" s="221" t="e">
        <f t="shared" si="7"/>
        <v>#N/A</v>
      </c>
      <c r="B214" s="221" t="e">
        <f>IF(A214=1,SUM($A$4:A214),"")</f>
        <v>#N/A</v>
      </c>
      <c r="C214" s="22" t="str">
        <f>'Source - Cert. Funds'!A213</f>
        <v>07</v>
      </c>
      <c r="D214" s="22" t="str">
        <f>'Source - Cert. Funds'!B213</f>
        <v>2</v>
      </c>
      <c r="E214" s="22" t="str">
        <f>'Source - Cert. Funds'!C213</f>
        <v>0004</v>
      </c>
      <c r="F214" s="22" t="str">
        <f>'Source - Cert. Funds'!D213</f>
        <v>0720004</v>
      </c>
      <c r="G214" s="22" t="str">
        <f>'Source - Cert. Funds'!E213</f>
        <v>WASHINGTON TOWNSHIP</v>
      </c>
      <c r="H214" s="22" t="str">
        <f>'Source - Cert. Funds'!F213</f>
        <v>1111</v>
      </c>
      <c r="I214" s="22" t="str">
        <f>'Source - Cert. Funds'!G213</f>
        <v>TOWNSHIP FIRE AND E.M.S.</v>
      </c>
      <c r="J214" s="23">
        <f>'Source - Cert. Funds'!H213</f>
        <v>80000</v>
      </c>
      <c r="K214" s="4"/>
      <c r="L214" s="3"/>
      <c r="M214" s="3"/>
      <c r="N214" s="3"/>
      <c r="O214" s="3"/>
    </row>
    <row r="215" spans="1:15" x14ac:dyDescent="0.35">
      <c r="A215" s="221" t="e">
        <f t="shared" si="7"/>
        <v>#N/A</v>
      </c>
      <c r="B215" s="221" t="e">
        <f>IF(A215=1,SUM($A$4:A215),"")</f>
        <v>#N/A</v>
      </c>
      <c r="C215" s="22" t="str">
        <f>'Source - Cert. Funds'!A214</f>
        <v>07</v>
      </c>
      <c r="D215" s="22" t="str">
        <f>'Source - Cert. Funds'!B214</f>
        <v>2</v>
      </c>
      <c r="E215" s="22" t="str">
        <f>'Source - Cert. Funds'!C214</f>
        <v>0004</v>
      </c>
      <c r="F215" s="22" t="str">
        <f>'Source - Cert. Funds'!D214</f>
        <v>0720004</v>
      </c>
      <c r="G215" s="22" t="str">
        <f>'Source - Cert. Funds'!E214</f>
        <v>WASHINGTON TOWNSHIP</v>
      </c>
      <c r="H215" s="22" t="str">
        <f>'Source - Cert. Funds'!F214</f>
        <v>1190</v>
      </c>
      <c r="I215" s="22" t="str">
        <f>'Source - Cert. Funds'!G214</f>
        <v xml:space="preserve">CUMULATIVE FIRE (Township)                        </v>
      </c>
      <c r="J215" s="23">
        <f>'Source - Cert. Funds'!H214</f>
        <v>0</v>
      </c>
      <c r="K215" s="4"/>
      <c r="L215" s="3"/>
      <c r="M215" s="3"/>
      <c r="N215" s="3"/>
      <c r="O215" s="3"/>
    </row>
    <row r="216" spans="1:15" x14ac:dyDescent="0.35">
      <c r="A216" s="221" t="e">
        <f t="shared" si="7"/>
        <v>#N/A</v>
      </c>
      <c r="B216" s="221" t="e">
        <f>IF(A216=1,SUM($A$4:A216),"")</f>
        <v>#N/A</v>
      </c>
      <c r="C216" s="22" t="str">
        <f>'Source - Cert. Funds'!A215</f>
        <v>08</v>
      </c>
      <c r="D216" s="22" t="str">
        <f>'Source - Cert. Funds'!B215</f>
        <v>2</v>
      </c>
      <c r="E216" s="22" t="str">
        <f>'Source - Cert. Funds'!C215</f>
        <v>0001</v>
      </c>
      <c r="F216" s="22" t="str">
        <f>'Source - Cert. Funds'!D215</f>
        <v>0820001</v>
      </c>
      <c r="G216" s="22" t="str">
        <f>'Source - Cert. Funds'!E215</f>
        <v>ADAMS TOWNSHIP</v>
      </c>
      <c r="H216" s="22" t="str">
        <f>'Source - Cert. Funds'!F215</f>
        <v>0101</v>
      </c>
      <c r="I216" s="22" t="str">
        <f>'Source - Cert. Funds'!G215</f>
        <v xml:space="preserve">GENERAL                                 </v>
      </c>
      <c r="J216" s="23">
        <f>'Source - Cert. Funds'!H215</f>
        <v>14010</v>
      </c>
      <c r="K216" s="4"/>
      <c r="L216" s="3"/>
      <c r="M216" s="3"/>
      <c r="N216" s="3"/>
      <c r="O216" s="3"/>
    </row>
    <row r="217" spans="1:15" x14ac:dyDescent="0.35">
      <c r="A217" s="221" t="e">
        <f t="shared" si="7"/>
        <v>#N/A</v>
      </c>
      <c r="B217" s="221" t="e">
        <f>IF(A217=1,SUM($A$4:A217),"")</f>
        <v>#N/A</v>
      </c>
      <c r="C217" s="22" t="str">
        <f>'Source - Cert. Funds'!A216</f>
        <v>08</v>
      </c>
      <c r="D217" s="22" t="str">
        <f>'Source - Cert. Funds'!B216</f>
        <v>2</v>
      </c>
      <c r="E217" s="22" t="str">
        <f>'Source - Cert. Funds'!C216</f>
        <v>0001</v>
      </c>
      <c r="F217" s="22" t="str">
        <f>'Source - Cert. Funds'!D216</f>
        <v>0820001</v>
      </c>
      <c r="G217" s="22" t="str">
        <f>'Source - Cert. Funds'!E216</f>
        <v>ADAMS TOWNSHIP</v>
      </c>
      <c r="H217" s="22" t="str">
        <f>'Source - Cert. Funds'!F216</f>
        <v>1111</v>
      </c>
      <c r="I217" s="22" t="str">
        <f>'Source - Cert. Funds'!G216</f>
        <v>TOWNSHIP FIRE AND E.M.S.</v>
      </c>
      <c r="J217" s="23">
        <f>'Source - Cert. Funds'!H216</f>
        <v>16466</v>
      </c>
      <c r="K217" s="4"/>
      <c r="L217" s="3"/>
      <c r="M217" s="3"/>
      <c r="N217" s="3"/>
      <c r="O217" s="3"/>
    </row>
    <row r="218" spans="1:15" x14ac:dyDescent="0.35">
      <c r="A218" s="221" t="e">
        <f t="shared" si="7"/>
        <v>#N/A</v>
      </c>
      <c r="B218" s="221" t="e">
        <f>IF(A218=1,SUM($A$4:A218),"")</f>
        <v>#N/A</v>
      </c>
      <c r="C218" s="22" t="str">
        <f>'Source - Cert. Funds'!A217</f>
        <v>08</v>
      </c>
      <c r="D218" s="22" t="str">
        <f>'Source - Cert. Funds'!B217</f>
        <v>2</v>
      </c>
      <c r="E218" s="22" t="str">
        <f>'Source - Cert. Funds'!C217</f>
        <v>0002</v>
      </c>
      <c r="F218" s="22" t="str">
        <f>'Source - Cert. Funds'!D217</f>
        <v>0820002</v>
      </c>
      <c r="G218" s="22" t="str">
        <f>'Source - Cert. Funds'!E217</f>
        <v>BURLINGTON TOWNSHIP</v>
      </c>
      <c r="H218" s="22" t="str">
        <f>'Source - Cert. Funds'!F217</f>
        <v>0061</v>
      </c>
      <c r="I218" s="22" t="str">
        <f>'Source - Cert. Funds'!G217</f>
        <v>RAINY DAY</v>
      </c>
      <c r="J218" s="23">
        <f>'Source - Cert. Funds'!H217</f>
        <v>10000</v>
      </c>
      <c r="K218" s="4"/>
      <c r="L218" s="3"/>
      <c r="M218" s="3"/>
      <c r="N218" s="3"/>
      <c r="O218" s="3"/>
    </row>
    <row r="219" spans="1:15" x14ac:dyDescent="0.35">
      <c r="A219" s="221" t="e">
        <f t="shared" si="7"/>
        <v>#N/A</v>
      </c>
      <c r="B219" s="221" t="e">
        <f>IF(A219=1,SUM($A$4:A219),"")</f>
        <v>#N/A</v>
      </c>
      <c r="C219" s="22" t="str">
        <f>'Source - Cert. Funds'!A218</f>
        <v>08</v>
      </c>
      <c r="D219" s="22" t="str">
        <f>'Source - Cert. Funds'!B218</f>
        <v>2</v>
      </c>
      <c r="E219" s="22" t="str">
        <f>'Source - Cert. Funds'!C218</f>
        <v>0002</v>
      </c>
      <c r="F219" s="22" t="str">
        <f>'Source - Cert. Funds'!D218</f>
        <v>0820002</v>
      </c>
      <c r="G219" s="22" t="str">
        <f>'Source - Cert. Funds'!E218</f>
        <v>BURLINGTON TOWNSHIP</v>
      </c>
      <c r="H219" s="22" t="str">
        <f>'Source - Cert. Funds'!F218</f>
        <v>0101</v>
      </c>
      <c r="I219" s="22" t="str">
        <f>'Source - Cert. Funds'!G218</f>
        <v xml:space="preserve">GENERAL                                 </v>
      </c>
      <c r="J219" s="23">
        <f>'Source - Cert. Funds'!H218</f>
        <v>122300</v>
      </c>
      <c r="K219" s="4"/>
      <c r="L219" s="3"/>
      <c r="M219" s="3"/>
      <c r="N219" s="3"/>
      <c r="O219" s="3"/>
    </row>
    <row r="220" spans="1:15" x14ac:dyDescent="0.35">
      <c r="A220" s="221" t="e">
        <f t="shared" si="7"/>
        <v>#N/A</v>
      </c>
      <c r="B220" s="221" t="e">
        <f>IF(A220=1,SUM($A$4:A220),"")</f>
        <v>#N/A</v>
      </c>
      <c r="C220" s="22" t="str">
        <f>'Source - Cert. Funds'!A219</f>
        <v>08</v>
      </c>
      <c r="D220" s="22" t="str">
        <f>'Source - Cert. Funds'!B219</f>
        <v>2</v>
      </c>
      <c r="E220" s="22" t="str">
        <f>'Source - Cert. Funds'!C219</f>
        <v>0002</v>
      </c>
      <c r="F220" s="22" t="str">
        <f>'Source - Cert. Funds'!D219</f>
        <v>0820002</v>
      </c>
      <c r="G220" s="22" t="str">
        <f>'Source - Cert. Funds'!E219</f>
        <v>BURLINGTON TOWNSHIP</v>
      </c>
      <c r="H220" s="22" t="str">
        <f>'Source - Cert. Funds'!F219</f>
        <v>1111</v>
      </c>
      <c r="I220" s="22" t="str">
        <f>'Source - Cert. Funds'!G219</f>
        <v>TOWNSHIP FIRE AND E.M.S.</v>
      </c>
      <c r="J220" s="23">
        <f>'Source - Cert. Funds'!H219</f>
        <v>69000</v>
      </c>
      <c r="K220" s="4"/>
      <c r="L220" s="3"/>
      <c r="M220" s="3"/>
      <c r="N220" s="3"/>
      <c r="O220" s="3"/>
    </row>
    <row r="221" spans="1:15" x14ac:dyDescent="0.35">
      <c r="A221" s="221" t="e">
        <f t="shared" si="7"/>
        <v>#N/A</v>
      </c>
      <c r="B221" s="221" t="e">
        <f>IF(A221=1,SUM($A$4:A221),"")</f>
        <v>#N/A</v>
      </c>
      <c r="C221" s="22" t="str">
        <f>'Source - Cert. Funds'!A220</f>
        <v>08</v>
      </c>
      <c r="D221" s="22" t="str">
        <f>'Source - Cert. Funds'!B220</f>
        <v>2</v>
      </c>
      <c r="E221" s="22" t="str">
        <f>'Source - Cert. Funds'!C220</f>
        <v>0002</v>
      </c>
      <c r="F221" s="22" t="str">
        <f>'Source - Cert. Funds'!D220</f>
        <v>0820002</v>
      </c>
      <c r="G221" s="22" t="str">
        <f>'Source - Cert. Funds'!E220</f>
        <v>BURLINGTON TOWNSHIP</v>
      </c>
      <c r="H221" s="22" t="str">
        <f>'Source - Cert. Funds'!F220</f>
        <v>1190</v>
      </c>
      <c r="I221" s="22" t="str">
        <f>'Source - Cert. Funds'!G220</f>
        <v xml:space="preserve">CUMULATIVE FIRE (Township)                        </v>
      </c>
      <c r="J221" s="23">
        <f>'Source - Cert. Funds'!H220</f>
        <v>50000</v>
      </c>
      <c r="K221" s="4"/>
      <c r="L221" s="3"/>
      <c r="M221" s="3"/>
      <c r="N221" s="3"/>
      <c r="O221" s="3"/>
    </row>
    <row r="222" spans="1:15" x14ac:dyDescent="0.35">
      <c r="A222" s="221" t="e">
        <f t="shared" si="7"/>
        <v>#N/A</v>
      </c>
      <c r="B222" s="221" t="e">
        <f>IF(A222=1,SUM($A$4:A222),"")</f>
        <v>#N/A</v>
      </c>
      <c r="C222" s="22" t="str">
        <f>'Source - Cert. Funds'!A221</f>
        <v>08</v>
      </c>
      <c r="D222" s="22" t="str">
        <f>'Source - Cert. Funds'!B221</f>
        <v>2</v>
      </c>
      <c r="E222" s="22" t="str">
        <f>'Source - Cert. Funds'!C221</f>
        <v>0002</v>
      </c>
      <c r="F222" s="22" t="str">
        <f>'Source - Cert. Funds'!D221</f>
        <v>0820002</v>
      </c>
      <c r="G222" s="22" t="str">
        <f>'Source - Cert. Funds'!E221</f>
        <v>BURLINGTON TOWNSHIP</v>
      </c>
      <c r="H222" s="22" t="str">
        <f>'Source - Cert. Funds'!F221</f>
        <v>1312</v>
      </c>
      <c r="I222" s="22" t="str">
        <f>'Source - Cert. Funds'!G221</f>
        <v xml:space="preserve">RECREATION                              </v>
      </c>
      <c r="J222" s="23">
        <f>'Source - Cert. Funds'!H221</f>
        <v>50000</v>
      </c>
      <c r="K222" s="4"/>
      <c r="L222" s="3"/>
      <c r="M222" s="3"/>
      <c r="N222" s="3"/>
      <c r="O222" s="3"/>
    </row>
    <row r="223" spans="1:15" x14ac:dyDescent="0.35">
      <c r="A223" s="221" t="e">
        <f t="shared" si="7"/>
        <v>#N/A</v>
      </c>
      <c r="B223" s="221" t="e">
        <f>IF(A223=1,SUM($A$4:A223),"")</f>
        <v>#N/A</v>
      </c>
      <c r="C223" s="22" t="str">
        <f>'Source - Cert. Funds'!A222</f>
        <v>08</v>
      </c>
      <c r="D223" s="22" t="str">
        <f>'Source - Cert. Funds'!B222</f>
        <v>2</v>
      </c>
      <c r="E223" s="22" t="str">
        <f>'Source - Cert. Funds'!C222</f>
        <v>0002</v>
      </c>
      <c r="F223" s="22" t="str">
        <f>'Source - Cert. Funds'!D222</f>
        <v>0820002</v>
      </c>
      <c r="G223" s="22" t="str">
        <f>'Source - Cert. Funds'!E222</f>
        <v>BURLINGTON TOWNSHIP</v>
      </c>
      <c r="H223" s="22" t="str">
        <f>'Source - Cert. Funds'!F222</f>
        <v>2010</v>
      </c>
      <c r="I223" s="22" t="str">
        <f>'Source - Cert. Funds'!G222</f>
        <v xml:space="preserve">LIBRARY (NON-LIBRARY UNIT)              </v>
      </c>
      <c r="J223" s="23">
        <f>'Source - Cert. Funds'!H222</f>
        <v>18000</v>
      </c>
      <c r="K223" s="4"/>
      <c r="L223" s="3"/>
      <c r="M223" s="3"/>
      <c r="N223" s="3"/>
      <c r="O223" s="3"/>
    </row>
    <row r="224" spans="1:15" x14ac:dyDescent="0.35">
      <c r="A224" s="221" t="e">
        <f t="shared" si="7"/>
        <v>#N/A</v>
      </c>
      <c r="B224" s="221" t="e">
        <f>IF(A224=1,SUM($A$4:A224),"")</f>
        <v>#N/A</v>
      </c>
      <c r="C224" s="22" t="str">
        <f>'Source - Cert. Funds'!A223</f>
        <v>08</v>
      </c>
      <c r="D224" s="22" t="str">
        <f>'Source - Cert. Funds'!B223</f>
        <v>2</v>
      </c>
      <c r="E224" s="22" t="str">
        <f>'Source - Cert. Funds'!C223</f>
        <v>0003</v>
      </c>
      <c r="F224" s="22" t="str">
        <f>'Source - Cert. Funds'!D223</f>
        <v>0820003</v>
      </c>
      <c r="G224" s="22" t="str">
        <f>'Source - Cert. Funds'!E223</f>
        <v>CARROLLTON TOWNSHIP</v>
      </c>
      <c r="H224" s="22" t="str">
        <f>'Source - Cert. Funds'!F223</f>
        <v>0061</v>
      </c>
      <c r="I224" s="22" t="str">
        <f>'Source - Cert. Funds'!G223</f>
        <v>RAINY DAY</v>
      </c>
      <c r="J224" s="23">
        <f>'Source - Cert. Funds'!H223</f>
        <v>0</v>
      </c>
      <c r="K224" s="4"/>
      <c r="L224" s="3"/>
      <c r="M224" s="3"/>
      <c r="N224" s="3"/>
      <c r="O224" s="3"/>
    </row>
    <row r="225" spans="1:15" x14ac:dyDescent="0.35">
      <c r="A225" s="221" t="e">
        <f t="shared" si="7"/>
        <v>#N/A</v>
      </c>
      <c r="B225" s="221" t="e">
        <f>IF(A225=1,SUM($A$4:A225),"")</f>
        <v>#N/A</v>
      </c>
      <c r="C225" s="22" t="str">
        <f>'Source - Cert. Funds'!A224</f>
        <v>08</v>
      </c>
      <c r="D225" s="22" t="str">
        <f>'Source - Cert. Funds'!B224</f>
        <v>2</v>
      </c>
      <c r="E225" s="22" t="str">
        <f>'Source - Cert. Funds'!C224</f>
        <v>0003</v>
      </c>
      <c r="F225" s="22" t="str">
        <f>'Source - Cert. Funds'!D224</f>
        <v>0820003</v>
      </c>
      <c r="G225" s="22" t="str">
        <f>'Source - Cert. Funds'!E224</f>
        <v>CARROLLTON TOWNSHIP</v>
      </c>
      <c r="H225" s="22" t="str">
        <f>'Source - Cert. Funds'!F224</f>
        <v>0101</v>
      </c>
      <c r="I225" s="22" t="str">
        <f>'Source - Cert. Funds'!G224</f>
        <v xml:space="preserve">GENERAL                                 </v>
      </c>
      <c r="J225" s="23">
        <f>'Source - Cert. Funds'!H224</f>
        <v>17225</v>
      </c>
      <c r="K225" s="4"/>
      <c r="L225" s="3"/>
      <c r="M225" s="3"/>
      <c r="N225" s="3"/>
      <c r="O225" s="3"/>
    </row>
    <row r="226" spans="1:15" x14ac:dyDescent="0.35">
      <c r="A226" s="221" t="e">
        <f t="shared" si="7"/>
        <v>#N/A</v>
      </c>
      <c r="B226" s="221" t="e">
        <f>IF(A226=1,SUM($A$4:A226),"")</f>
        <v>#N/A</v>
      </c>
      <c r="C226" s="22" t="str">
        <f>'Source - Cert. Funds'!A225</f>
        <v>08</v>
      </c>
      <c r="D226" s="22" t="str">
        <f>'Source - Cert. Funds'!B225</f>
        <v>2</v>
      </c>
      <c r="E226" s="22" t="str">
        <f>'Source - Cert. Funds'!C225</f>
        <v>0003</v>
      </c>
      <c r="F226" s="22" t="str">
        <f>'Source - Cert. Funds'!D225</f>
        <v>0820003</v>
      </c>
      <c r="G226" s="22" t="str">
        <f>'Source - Cert. Funds'!E225</f>
        <v>CARROLLTON TOWNSHIP</v>
      </c>
      <c r="H226" s="22" t="str">
        <f>'Source - Cert. Funds'!F225</f>
        <v>1111</v>
      </c>
      <c r="I226" s="22" t="str">
        <f>'Source - Cert. Funds'!G225</f>
        <v>TOWNSHIP FIRE AND E.M.S.</v>
      </c>
      <c r="J226" s="23">
        <f>'Source - Cert. Funds'!H225</f>
        <v>18000</v>
      </c>
      <c r="K226" s="4"/>
      <c r="L226" s="3"/>
      <c r="M226" s="3"/>
      <c r="N226" s="3"/>
      <c r="O226" s="3"/>
    </row>
    <row r="227" spans="1:15" x14ac:dyDescent="0.35">
      <c r="A227" s="221" t="e">
        <f t="shared" si="7"/>
        <v>#N/A</v>
      </c>
      <c r="B227" s="221" t="e">
        <f>IF(A227=1,SUM($A$4:A227),"")</f>
        <v>#N/A</v>
      </c>
      <c r="C227" s="22" t="str">
        <f>'Source - Cert. Funds'!A226</f>
        <v>08</v>
      </c>
      <c r="D227" s="22" t="str">
        <f>'Source - Cert. Funds'!B226</f>
        <v>2</v>
      </c>
      <c r="E227" s="22" t="str">
        <f>'Source - Cert. Funds'!C226</f>
        <v>0003</v>
      </c>
      <c r="F227" s="22" t="str">
        <f>'Source - Cert. Funds'!D226</f>
        <v>0820003</v>
      </c>
      <c r="G227" s="22" t="str">
        <f>'Source - Cert. Funds'!E226</f>
        <v>CARROLLTON TOWNSHIP</v>
      </c>
      <c r="H227" s="22" t="str">
        <f>'Source - Cert. Funds'!F226</f>
        <v>2120</v>
      </c>
      <c r="I227" s="22" t="str">
        <f>'Source - Cert. Funds'!G226</f>
        <v xml:space="preserve">CEMETERY                                </v>
      </c>
      <c r="J227" s="23">
        <f>'Source - Cert. Funds'!H226</f>
        <v>2400</v>
      </c>
      <c r="K227" s="4"/>
      <c r="L227" s="3"/>
      <c r="M227" s="3"/>
      <c r="N227" s="3"/>
      <c r="O227" s="3"/>
    </row>
    <row r="228" spans="1:15" x14ac:dyDescent="0.35">
      <c r="A228" s="221" t="e">
        <f t="shared" si="7"/>
        <v>#N/A</v>
      </c>
      <c r="B228" s="221" t="e">
        <f>IF(A228=1,SUM($A$4:A228),"")</f>
        <v>#N/A</v>
      </c>
      <c r="C228" s="22" t="str">
        <f>'Source - Cert. Funds'!A227</f>
        <v>08</v>
      </c>
      <c r="D228" s="22" t="str">
        <f>'Source - Cert. Funds'!B227</f>
        <v>2</v>
      </c>
      <c r="E228" s="22" t="str">
        <f>'Source - Cert. Funds'!C227</f>
        <v>0004</v>
      </c>
      <c r="F228" s="22" t="str">
        <f>'Source - Cert. Funds'!D227</f>
        <v>0820004</v>
      </c>
      <c r="G228" s="22" t="str">
        <f>'Source - Cert. Funds'!E227</f>
        <v>CLAY TOWNSHIP</v>
      </c>
      <c r="H228" s="22" t="str">
        <f>'Source - Cert. Funds'!F227</f>
        <v>0061</v>
      </c>
      <c r="I228" s="22" t="str">
        <f>'Source - Cert. Funds'!G227</f>
        <v>RAINY DAY</v>
      </c>
      <c r="J228" s="23">
        <f>'Source - Cert. Funds'!H227</f>
        <v>800</v>
      </c>
      <c r="K228" s="4"/>
      <c r="L228" s="3"/>
      <c r="M228" s="3"/>
      <c r="N228" s="3"/>
      <c r="O228" s="3"/>
    </row>
    <row r="229" spans="1:15" x14ac:dyDescent="0.35">
      <c r="A229" s="221" t="e">
        <f t="shared" si="7"/>
        <v>#N/A</v>
      </c>
      <c r="B229" s="221" t="e">
        <f>IF(A229=1,SUM($A$4:A229),"")</f>
        <v>#N/A</v>
      </c>
      <c r="C229" s="22" t="str">
        <f>'Source - Cert. Funds'!A228</f>
        <v>08</v>
      </c>
      <c r="D229" s="22" t="str">
        <f>'Source - Cert. Funds'!B228</f>
        <v>2</v>
      </c>
      <c r="E229" s="22" t="str">
        <f>'Source - Cert. Funds'!C228</f>
        <v>0004</v>
      </c>
      <c r="F229" s="22" t="str">
        <f>'Source - Cert. Funds'!D228</f>
        <v>0820004</v>
      </c>
      <c r="G229" s="22" t="str">
        <f>'Source - Cert. Funds'!E228</f>
        <v>CLAY TOWNSHIP</v>
      </c>
      <c r="H229" s="22" t="str">
        <f>'Source - Cert. Funds'!F228</f>
        <v>0101</v>
      </c>
      <c r="I229" s="22" t="str">
        <f>'Source - Cert. Funds'!G228</f>
        <v xml:space="preserve">GENERAL                                 </v>
      </c>
      <c r="J229" s="23">
        <f>'Source - Cert. Funds'!H228</f>
        <v>43950</v>
      </c>
      <c r="K229" s="4"/>
      <c r="L229" s="3"/>
      <c r="M229" s="3"/>
      <c r="N229" s="3"/>
      <c r="O229" s="3"/>
    </row>
    <row r="230" spans="1:15" x14ac:dyDescent="0.35">
      <c r="A230" s="221" t="e">
        <f t="shared" si="7"/>
        <v>#N/A</v>
      </c>
      <c r="B230" s="221" t="e">
        <f>IF(A230=1,SUM($A$4:A230),"")</f>
        <v>#N/A</v>
      </c>
      <c r="C230" s="22" t="str">
        <f>'Source - Cert. Funds'!A229</f>
        <v>08</v>
      </c>
      <c r="D230" s="22" t="str">
        <f>'Source - Cert. Funds'!B229</f>
        <v>2</v>
      </c>
      <c r="E230" s="22" t="str">
        <f>'Source - Cert. Funds'!C229</f>
        <v>0004</v>
      </c>
      <c r="F230" s="22" t="str">
        <f>'Source - Cert. Funds'!D229</f>
        <v>0820004</v>
      </c>
      <c r="G230" s="22" t="str">
        <f>'Source - Cert. Funds'!E229</f>
        <v>CLAY TOWNSHIP</v>
      </c>
      <c r="H230" s="22" t="str">
        <f>'Source - Cert. Funds'!F229</f>
        <v>1111</v>
      </c>
      <c r="I230" s="22" t="str">
        <f>'Source - Cert. Funds'!G229</f>
        <v>TOWNSHIP FIRE AND E.M.S.</v>
      </c>
      <c r="J230" s="23">
        <f>'Source - Cert. Funds'!H229</f>
        <v>70000</v>
      </c>
      <c r="K230" s="4"/>
      <c r="L230" s="3"/>
      <c r="M230" s="3"/>
      <c r="N230" s="3"/>
      <c r="O230" s="3"/>
    </row>
    <row r="231" spans="1:15" x14ac:dyDescent="0.35">
      <c r="A231" s="221" t="e">
        <f t="shared" si="7"/>
        <v>#N/A</v>
      </c>
      <c r="B231" s="221" t="e">
        <f>IF(A231=1,SUM($A$4:A231),"")</f>
        <v>#N/A</v>
      </c>
      <c r="C231" s="22" t="str">
        <f>'Source - Cert. Funds'!A230</f>
        <v>08</v>
      </c>
      <c r="D231" s="22" t="str">
        <f>'Source - Cert. Funds'!B230</f>
        <v>2</v>
      </c>
      <c r="E231" s="22" t="str">
        <f>'Source - Cert. Funds'!C230</f>
        <v>0004</v>
      </c>
      <c r="F231" s="22" t="str">
        <f>'Source - Cert. Funds'!D230</f>
        <v>0820004</v>
      </c>
      <c r="G231" s="22" t="str">
        <f>'Source - Cert. Funds'!E230</f>
        <v>CLAY TOWNSHIP</v>
      </c>
      <c r="H231" s="22" t="str">
        <f>'Source - Cert. Funds'!F230</f>
        <v>1190</v>
      </c>
      <c r="I231" s="22" t="str">
        <f>'Source - Cert. Funds'!G230</f>
        <v xml:space="preserve">CUMULATIVE FIRE (Township)                        </v>
      </c>
      <c r="J231" s="23">
        <f>'Source - Cert. Funds'!H230</f>
        <v>33000</v>
      </c>
      <c r="K231" s="4"/>
      <c r="L231" s="3"/>
      <c r="M231" s="3"/>
      <c r="N231" s="3"/>
      <c r="O231" s="3"/>
    </row>
    <row r="232" spans="1:15" x14ac:dyDescent="0.35">
      <c r="A232" s="221" t="e">
        <f t="shared" si="7"/>
        <v>#N/A</v>
      </c>
      <c r="B232" s="221" t="e">
        <f>IF(A232=1,SUM($A$4:A232),"")</f>
        <v>#N/A</v>
      </c>
      <c r="C232" s="22" t="str">
        <f>'Source - Cert. Funds'!A231</f>
        <v>08</v>
      </c>
      <c r="D232" s="22" t="str">
        <f>'Source - Cert. Funds'!B231</f>
        <v>2</v>
      </c>
      <c r="E232" s="22" t="str">
        <f>'Source - Cert. Funds'!C231</f>
        <v>0005</v>
      </c>
      <c r="F232" s="22" t="str">
        <f>'Source - Cert. Funds'!D231</f>
        <v>0820005</v>
      </c>
      <c r="G232" s="22" t="str">
        <f>'Source - Cert. Funds'!E231</f>
        <v>DEER CREEK TOWNSHIP</v>
      </c>
      <c r="H232" s="22" t="str">
        <f>'Source - Cert. Funds'!F231</f>
        <v>0061</v>
      </c>
      <c r="I232" s="22" t="str">
        <f>'Source - Cert. Funds'!G231</f>
        <v>RAINY DAY</v>
      </c>
      <c r="J232" s="23">
        <f>'Source - Cert. Funds'!H231</f>
        <v>0</v>
      </c>
      <c r="K232" s="4"/>
      <c r="L232" s="3"/>
      <c r="M232" s="3"/>
      <c r="N232" s="3"/>
      <c r="O232" s="3"/>
    </row>
    <row r="233" spans="1:15" x14ac:dyDescent="0.35">
      <c r="A233" s="221" t="e">
        <f t="shared" si="7"/>
        <v>#N/A</v>
      </c>
      <c r="B233" s="221" t="e">
        <f>IF(A233=1,SUM($A$4:A233),"")</f>
        <v>#N/A</v>
      </c>
      <c r="C233" s="22" t="str">
        <f>'Source - Cert. Funds'!A232</f>
        <v>08</v>
      </c>
      <c r="D233" s="22" t="str">
        <f>'Source - Cert. Funds'!B232</f>
        <v>2</v>
      </c>
      <c r="E233" s="22" t="str">
        <f>'Source - Cert. Funds'!C232</f>
        <v>0005</v>
      </c>
      <c r="F233" s="22" t="str">
        <f>'Source - Cert. Funds'!D232</f>
        <v>0820005</v>
      </c>
      <c r="G233" s="22" t="str">
        <f>'Source - Cert. Funds'!E232</f>
        <v>DEER CREEK TOWNSHIP</v>
      </c>
      <c r="H233" s="22" t="str">
        <f>'Source - Cert. Funds'!F232</f>
        <v>0101</v>
      </c>
      <c r="I233" s="22" t="str">
        <f>'Source - Cert. Funds'!G232</f>
        <v xml:space="preserve">GENERAL                                 </v>
      </c>
      <c r="J233" s="23">
        <f>'Source - Cert. Funds'!H232</f>
        <v>172175</v>
      </c>
      <c r="K233" s="4"/>
      <c r="L233" s="3"/>
      <c r="M233" s="3"/>
      <c r="N233" s="3"/>
      <c r="O233" s="3"/>
    </row>
    <row r="234" spans="1:15" x14ac:dyDescent="0.35">
      <c r="A234" s="221" t="e">
        <f t="shared" si="7"/>
        <v>#N/A</v>
      </c>
      <c r="B234" s="221" t="e">
        <f>IF(A234=1,SUM($A$4:A234),"")</f>
        <v>#N/A</v>
      </c>
      <c r="C234" s="22" t="str">
        <f>'Source - Cert. Funds'!A233</f>
        <v>08</v>
      </c>
      <c r="D234" s="22" t="str">
        <f>'Source - Cert. Funds'!B233</f>
        <v>2</v>
      </c>
      <c r="E234" s="22" t="str">
        <f>'Source - Cert. Funds'!C233</f>
        <v>0005</v>
      </c>
      <c r="F234" s="22" t="str">
        <f>'Source - Cert. Funds'!D233</f>
        <v>0820005</v>
      </c>
      <c r="G234" s="22" t="str">
        <f>'Source - Cert. Funds'!E233</f>
        <v>DEER CREEK TOWNSHIP</v>
      </c>
      <c r="H234" s="22" t="str">
        <f>'Source - Cert. Funds'!F233</f>
        <v>1312</v>
      </c>
      <c r="I234" s="22" t="str">
        <f>'Source - Cert. Funds'!G233</f>
        <v xml:space="preserve">RECREATION                              </v>
      </c>
      <c r="J234" s="23">
        <f>'Source - Cert. Funds'!H233</f>
        <v>36200</v>
      </c>
      <c r="K234" s="4"/>
      <c r="L234" s="3"/>
      <c r="M234" s="3"/>
      <c r="N234" s="3"/>
      <c r="O234" s="3"/>
    </row>
    <row r="235" spans="1:15" x14ac:dyDescent="0.35">
      <c r="A235" s="221" t="e">
        <f t="shared" si="7"/>
        <v>#N/A</v>
      </c>
      <c r="B235" s="221" t="e">
        <f>IF(A235=1,SUM($A$4:A235),"")</f>
        <v>#N/A</v>
      </c>
      <c r="C235" s="22" t="str">
        <f>'Source - Cert. Funds'!A234</f>
        <v>08</v>
      </c>
      <c r="D235" s="22" t="str">
        <f>'Source - Cert. Funds'!B234</f>
        <v>2</v>
      </c>
      <c r="E235" s="22" t="str">
        <f>'Source - Cert. Funds'!C234</f>
        <v>0005</v>
      </c>
      <c r="F235" s="22" t="str">
        <f>'Source - Cert. Funds'!D234</f>
        <v>0820005</v>
      </c>
      <c r="G235" s="22" t="str">
        <f>'Source - Cert. Funds'!E234</f>
        <v>DEER CREEK TOWNSHIP</v>
      </c>
      <c r="H235" s="22" t="str">
        <f>'Source - Cert. Funds'!F234</f>
        <v>2120</v>
      </c>
      <c r="I235" s="22" t="str">
        <f>'Source - Cert. Funds'!G234</f>
        <v xml:space="preserve">CEMETERY                                </v>
      </c>
      <c r="J235" s="23">
        <f>'Source - Cert. Funds'!H234</f>
        <v>76600</v>
      </c>
      <c r="K235" s="4"/>
      <c r="L235" s="3"/>
      <c r="M235" s="3"/>
      <c r="N235" s="3"/>
      <c r="O235" s="3"/>
    </row>
    <row r="236" spans="1:15" x14ac:dyDescent="0.35">
      <c r="A236" s="221" t="e">
        <f t="shared" si="7"/>
        <v>#N/A</v>
      </c>
      <c r="B236" s="221" t="e">
        <f>IF(A236=1,SUM($A$4:A236),"")</f>
        <v>#N/A</v>
      </c>
      <c r="C236" s="22" t="str">
        <f>'Source - Cert. Funds'!A235</f>
        <v>08</v>
      </c>
      <c r="D236" s="22" t="str">
        <f>'Source - Cert. Funds'!B235</f>
        <v>2</v>
      </c>
      <c r="E236" s="22" t="str">
        <f>'Source - Cert. Funds'!C235</f>
        <v>0006</v>
      </c>
      <c r="F236" s="22" t="str">
        <f>'Source - Cert. Funds'!D235</f>
        <v>0820006</v>
      </c>
      <c r="G236" s="22" t="str">
        <f>'Source - Cert. Funds'!E235</f>
        <v>DEMOCRAT TOWNSHIP</v>
      </c>
      <c r="H236" s="22" t="str">
        <f>'Source - Cert. Funds'!F235</f>
        <v>0061</v>
      </c>
      <c r="I236" s="22" t="str">
        <f>'Source - Cert. Funds'!G235</f>
        <v>RAINY DAY</v>
      </c>
      <c r="J236" s="23">
        <f>'Source - Cert. Funds'!H235</f>
        <v>6761</v>
      </c>
      <c r="K236" s="4"/>
      <c r="L236" s="3"/>
      <c r="M236" s="3"/>
      <c r="N236" s="3"/>
      <c r="O236" s="3"/>
    </row>
    <row r="237" spans="1:15" x14ac:dyDescent="0.35">
      <c r="A237" s="221" t="e">
        <f t="shared" si="7"/>
        <v>#N/A</v>
      </c>
      <c r="B237" s="221" t="e">
        <f>IF(A237=1,SUM($A$4:A237),"")</f>
        <v>#N/A</v>
      </c>
      <c r="C237" s="22" t="str">
        <f>'Source - Cert. Funds'!A236</f>
        <v>08</v>
      </c>
      <c r="D237" s="22" t="str">
        <f>'Source - Cert. Funds'!B236</f>
        <v>2</v>
      </c>
      <c r="E237" s="22" t="str">
        <f>'Source - Cert. Funds'!C236</f>
        <v>0006</v>
      </c>
      <c r="F237" s="22" t="str">
        <f>'Source - Cert. Funds'!D236</f>
        <v>0820006</v>
      </c>
      <c r="G237" s="22" t="str">
        <f>'Source - Cert. Funds'!E236</f>
        <v>DEMOCRAT TOWNSHIP</v>
      </c>
      <c r="H237" s="22" t="str">
        <f>'Source - Cert. Funds'!F236</f>
        <v>0101</v>
      </c>
      <c r="I237" s="22" t="str">
        <f>'Source - Cert. Funds'!G236</f>
        <v xml:space="preserve">GENERAL                                 </v>
      </c>
      <c r="J237" s="23">
        <f>'Source - Cert. Funds'!H236</f>
        <v>41850</v>
      </c>
      <c r="K237" s="4"/>
      <c r="L237" s="3"/>
      <c r="M237" s="3"/>
      <c r="N237" s="3"/>
      <c r="O237" s="3"/>
    </row>
    <row r="238" spans="1:15" x14ac:dyDescent="0.35">
      <c r="A238" s="221" t="e">
        <f t="shared" si="7"/>
        <v>#N/A</v>
      </c>
      <c r="B238" s="221" t="e">
        <f>IF(A238=1,SUM($A$4:A238),"")</f>
        <v>#N/A</v>
      </c>
      <c r="C238" s="22" t="str">
        <f>'Source - Cert. Funds'!A237</f>
        <v>08</v>
      </c>
      <c r="D238" s="22" t="str">
        <f>'Source - Cert. Funds'!B237</f>
        <v>2</v>
      </c>
      <c r="E238" s="22" t="str">
        <f>'Source - Cert. Funds'!C237</f>
        <v>0006</v>
      </c>
      <c r="F238" s="22" t="str">
        <f>'Source - Cert. Funds'!D237</f>
        <v>0820006</v>
      </c>
      <c r="G238" s="22" t="str">
        <f>'Source - Cert. Funds'!E237</f>
        <v>DEMOCRAT TOWNSHIP</v>
      </c>
      <c r="H238" s="22" t="str">
        <f>'Source - Cert. Funds'!F237</f>
        <v>1111</v>
      </c>
      <c r="I238" s="22" t="str">
        <f>'Source - Cert. Funds'!G237</f>
        <v>TOWNSHIP FIRE AND E.M.S.</v>
      </c>
      <c r="J238" s="23">
        <f>'Source - Cert. Funds'!H237</f>
        <v>65100</v>
      </c>
      <c r="K238" s="4"/>
      <c r="L238" s="3"/>
      <c r="M238" s="3"/>
      <c r="N238" s="3"/>
      <c r="O238" s="3"/>
    </row>
    <row r="239" spans="1:15" x14ac:dyDescent="0.35">
      <c r="A239" s="221" t="e">
        <f t="shared" si="7"/>
        <v>#N/A</v>
      </c>
      <c r="B239" s="221" t="e">
        <f>IF(A239=1,SUM($A$4:A239),"")</f>
        <v>#N/A</v>
      </c>
      <c r="C239" s="22" t="str">
        <f>'Source - Cert. Funds'!A238</f>
        <v>08</v>
      </c>
      <c r="D239" s="22" t="str">
        <f>'Source - Cert. Funds'!B238</f>
        <v>2</v>
      </c>
      <c r="E239" s="22" t="str">
        <f>'Source - Cert. Funds'!C238</f>
        <v>0006</v>
      </c>
      <c r="F239" s="22" t="str">
        <f>'Source - Cert. Funds'!D238</f>
        <v>0820006</v>
      </c>
      <c r="G239" s="22" t="str">
        <f>'Source - Cert. Funds'!E238</f>
        <v>DEMOCRAT TOWNSHIP</v>
      </c>
      <c r="H239" s="22" t="str">
        <f>'Source - Cert. Funds'!F238</f>
        <v>1190</v>
      </c>
      <c r="I239" s="22" t="str">
        <f>'Source - Cert. Funds'!G238</f>
        <v xml:space="preserve">CUMULATIVE FIRE (Township)                        </v>
      </c>
      <c r="J239" s="23">
        <f>'Source - Cert. Funds'!H238</f>
        <v>0</v>
      </c>
      <c r="K239" s="4"/>
      <c r="L239" s="3"/>
      <c r="M239" s="3"/>
      <c r="N239" s="3"/>
      <c r="O239" s="3"/>
    </row>
    <row r="240" spans="1:15" x14ac:dyDescent="0.35">
      <c r="A240" s="221" t="e">
        <f t="shared" si="7"/>
        <v>#N/A</v>
      </c>
      <c r="B240" s="221" t="e">
        <f>IF(A240=1,SUM($A$4:A240),"")</f>
        <v>#N/A</v>
      </c>
      <c r="C240" s="22" t="str">
        <f>'Source - Cert. Funds'!A239</f>
        <v>08</v>
      </c>
      <c r="D240" s="22" t="str">
        <f>'Source - Cert. Funds'!B239</f>
        <v>2</v>
      </c>
      <c r="E240" s="22" t="str">
        <f>'Source - Cert. Funds'!C239</f>
        <v>0007</v>
      </c>
      <c r="F240" s="22" t="str">
        <f>'Source - Cert. Funds'!D239</f>
        <v>0820007</v>
      </c>
      <c r="G240" s="22" t="str">
        <f>'Source - Cert. Funds'!E239</f>
        <v>JACKSON TOWNSHIP</v>
      </c>
      <c r="H240" s="22" t="str">
        <f>'Source - Cert. Funds'!F239</f>
        <v>0061</v>
      </c>
      <c r="I240" s="22" t="str">
        <f>'Source - Cert. Funds'!G239</f>
        <v>RAINY DAY</v>
      </c>
      <c r="J240" s="23">
        <f>'Source - Cert. Funds'!H239</f>
        <v>4000</v>
      </c>
      <c r="K240" s="4"/>
      <c r="L240" s="3"/>
      <c r="M240" s="3"/>
      <c r="N240" s="3"/>
      <c r="O240" s="3"/>
    </row>
    <row r="241" spans="1:15" x14ac:dyDescent="0.35">
      <c r="A241" s="221" t="e">
        <f t="shared" si="7"/>
        <v>#N/A</v>
      </c>
      <c r="B241" s="221" t="e">
        <f>IF(A241=1,SUM($A$4:A241),"")</f>
        <v>#N/A</v>
      </c>
      <c r="C241" s="22" t="str">
        <f>'Source - Cert. Funds'!A240</f>
        <v>08</v>
      </c>
      <c r="D241" s="22" t="str">
        <f>'Source - Cert. Funds'!B240</f>
        <v>2</v>
      </c>
      <c r="E241" s="22" t="str">
        <f>'Source - Cert. Funds'!C240</f>
        <v>0007</v>
      </c>
      <c r="F241" s="22" t="str">
        <f>'Source - Cert. Funds'!D240</f>
        <v>0820007</v>
      </c>
      <c r="G241" s="22" t="str">
        <f>'Source - Cert. Funds'!E240</f>
        <v>JACKSON TOWNSHIP</v>
      </c>
      <c r="H241" s="22" t="str">
        <f>'Source - Cert. Funds'!F240</f>
        <v>0101</v>
      </c>
      <c r="I241" s="22" t="str">
        <f>'Source - Cert. Funds'!G240</f>
        <v xml:space="preserve">GENERAL                                 </v>
      </c>
      <c r="J241" s="23">
        <f>'Source - Cert. Funds'!H240</f>
        <v>136752</v>
      </c>
      <c r="K241" s="4"/>
      <c r="L241" s="3"/>
      <c r="M241" s="3"/>
      <c r="N241" s="3"/>
      <c r="O241" s="3"/>
    </row>
    <row r="242" spans="1:15" x14ac:dyDescent="0.35">
      <c r="A242" s="221" t="e">
        <f t="shared" si="7"/>
        <v>#N/A</v>
      </c>
      <c r="B242" s="221" t="e">
        <f>IF(A242=1,SUM($A$4:A242),"")</f>
        <v>#N/A</v>
      </c>
      <c r="C242" s="22" t="str">
        <f>'Source - Cert. Funds'!A241</f>
        <v>08</v>
      </c>
      <c r="D242" s="22" t="str">
        <f>'Source - Cert. Funds'!B241</f>
        <v>2</v>
      </c>
      <c r="E242" s="22" t="str">
        <f>'Source - Cert. Funds'!C241</f>
        <v>0007</v>
      </c>
      <c r="F242" s="22" t="str">
        <f>'Source - Cert. Funds'!D241</f>
        <v>0820007</v>
      </c>
      <c r="G242" s="22" t="str">
        <f>'Source - Cert. Funds'!E241</f>
        <v>JACKSON TOWNSHIP</v>
      </c>
      <c r="H242" s="22" t="str">
        <f>'Source - Cert. Funds'!F241</f>
        <v>1111</v>
      </c>
      <c r="I242" s="22" t="str">
        <f>'Source - Cert. Funds'!G241</f>
        <v>TOWNSHIP FIRE AND E.M.S.</v>
      </c>
      <c r="J242" s="23">
        <f>'Source - Cert. Funds'!H241</f>
        <v>62300</v>
      </c>
      <c r="K242" s="4"/>
      <c r="L242" s="3"/>
      <c r="M242" s="3"/>
      <c r="N242" s="3"/>
      <c r="O242" s="3"/>
    </row>
    <row r="243" spans="1:15" x14ac:dyDescent="0.35">
      <c r="A243" s="221" t="e">
        <f t="shared" si="7"/>
        <v>#N/A</v>
      </c>
      <c r="B243" s="221" t="e">
        <f>IF(A243=1,SUM($A$4:A243),"")</f>
        <v>#N/A</v>
      </c>
      <c r="C243" s="22" t="str">
        <f>'Source - Cert. Funds'!A242</f>
        <v>08</v>
      </c>
      <c r="D243" s="22" t="str">
        <f>'Source - Cert. Funds'!B242</f>
        <v>2</v>
      </c>
      <c r="E243" s="22" t="str">
        <f>'Source - Cert. Funds'!C242</f>
        <v>0007</v>
      </c>
      <c r="F243" s="22" t="str">
        <f>'Source - Cert. Funds'!D242</f>
        <v>0820007</v>
      </c>
      <c r="G243" s="22" t="str">
        <f>'Source - Cert. Funds'!E242</f>
        <v>JACKSON TOWNSHIP</v>
      </c>
      <c r="H243" s="22" t="str">
        <f>'Source - Cert. Funds'!F242</f>
        <v>1190</v>
      </c>
      <c r="I243" s="22" t="str">
        <f>'Source - Cert. Funds'!G242</f>
        <v xml:space="preserve">CUMULATIVE FIRE (Township)                        </v>
      </c>
      <c r="J243" s="23">
        <f>'Source - Cert. Funds'!H242</f>
        <v>25042</v>
      </c>
      <c r="K243" s="4"/>
      <c r="L243" s="3"/>
      <c r="M243" s="3"/>
      <c r="N243" s="3"/>
      <c r="O243" s="3"/>
    </row>
    <row r="244" spans="1:15" x14ac:dyDescent="0.35">
      <c r="A244" s="221" t="e">
        <f t="shared" si="7"/>
        <v>#N/A</v>
      </c>
      <c r="B244" s="221" t="e">
        <f>IF(A244=1,SUM($A$4:A244),"")</f>
        <v>#N/A</v>
      </c>
      <c r="C244" s="22" t="str">
        <f>'Source - Cert. Funds'!A243</f>
        <v>08</v>
      </c>
      <c r="D244" s="22" t="str">
        <f>'Source - Cert. Funds'!B243</f>
        <v>2</v>
      </c>
      <c r="E244" s="22" t="str">
        <f>'Source - Cert. Funds'!C243</f>
        <v>0007</v>
      </c>
      <c r="F244" s="22" t="str">
        <f>'Source - Cert. Funds'!D243</f>
        <v>0820007</v>
      </c>
      <c r="G244" s="22" t="str">
        <f>'Source - Cert. Funds'!E243</f>
        <v>JACKSON TOWNSHIP</v>
      </c>
      <c r="H244" s="22" t="str">
        <f>'Source - Cert. Funds'!F243</f>
        <v>1312</v>
      </c>
      <c r="I244" s="22" t="str">
        <f>'Source - Cert. Funds'!G243</f>
        <v xml:space="preserve">RECREATION                              </v>
      </c>
      <c r="J244" s="23">
        <f>'Source - Cert. Funds'!H243</f>
        <v>11650</v>
      </c>
      <c r="K244" s="4"/>
      <c r="L244" s="3"/>
      <c r="M244" s="3"/>
      <c r="N244" s="3"/>
      <c r="O244" s="3"/>
    </row>
    <row r="245" spans="1:15" x14ac:dyDescent="0.35">
      <c r="A245" s="221" t="e">
        <f t="shared" si="7"/>
        <v>#N/A</v>
      </c>
      <c r="B245" s="221" t="e">
        <f>IF(A245=1,SUM($A$4:A245),"")</f>
        <v>#N/A</v>
      </c>
      <c r="C245" s="22" t="str">
        <f>'Source - Cert. Funds'!A244</f>
        <v>08</v>
      </c>
      <c r="D245" s="22" t="str">
        <f>'Source - Cert. Funds'!B244</f>
        <v>2</v>
      </c>
      <c r="E245" s="22" t="str">
        <f>'Source - Cert. Funds'!C244</f>
        <v>0008</v>
      </c>
      <c r="F245" s="22" t="str">
        <f>'Source - Cert. Funds'!D244</f>
        <v>0820008</v>
      </c>
      <c r="G245" s="22" t="str">
        <f>'Source - Cert. Funds'!E244</f>
        <v>JEFFERSON TOWNSHIP</v>
      </c>
      <c r="H245" s="22" t="str">
        <f>'Source - Cert. Funds'!F244</f>
        <v>0061</v>
      </c>
      <c r="I245" s="22" t="str">
        <f>'Source - Cert. Funds'!G244</f>
        <v>RAINY DAY</v>
      </c>
      <c r="J245" s="23">
        <f>'Source - Cert. Funds'!H244</f>
        <v>6581</v>
      </c>
      <c r="K245" s="4"/>
      <c r="L245" s="3"/>
      <c r="M245" s="3"/>
      <c r="N245" s="3"/>
      <c r="O245" s="3"/>
    </row>
    <row r="246" spans="1:15" x14ac:dyDescent="0.35">
      <c r="A246" s="221" t="e">
        <f t="shared" si="7"/>
        <v>#N/A</v>
      </c>
      <c r="B246" s="221" t="e">
        <f>IF(A246=1,SUM($A$4:A246),"")</f>
        <v>#N/A</v>
      </c>
      <c r="C246" s="22" t="str">
        <f>'Source - Cert. Funds'!A245</f>
        <v>08</v>
      </c>
      <c r="D246" s="22" t="str">
        <f>'Source - Cert. Funds'!B245</f>
        <v>2</v>
      </c>
      <c r="E246" s="22" t="str">
        <f>'Source - Cert. Funds'!C245</f>
        <v>0008</v>
      </c>
      <c r="F246" s="22" t="str">
        <f>'Source - Cert. Funds'!D245</f>
        <v>0820008</v>
      </c>
      <c r="G246" s="22" t="str">
        <f>'Source - Cert. Funds'!E245</f>
        <v>JEFFERSON TOWNSHIP</v>
      </c>
      <c r="H246" s="22" t="str">
        <f>'Source - Cert. Funds'!F245</f>
        <v>0101</v>
      </c>
      <c r="I246" s="22" t="str">
        <f>'Source - Cert. Funds'!G245</f>
        <v xml:space="preserve">GENERAL                                 </v>
      </c>
      <c r="J246" s="23">
        <f>'Source - Cert. Funds'!H245</f>
        <v>91050</v>
      </c>
      <c r="K246" s="4"/>
      <c r="L246" s="3"/>
      <c r="M246" s="3"/>
      <c r="N246" s="3"/>
      <c r="O246" s="3"/>
    </row>
    <row r="247" spans="1:15" x14ac:dyDescent="0.35">
      <c r="A247" s="221" t="e">
        <f t="shared" si="7"/>
        <v>#N/A</v>
      </c>
      <c r="B247" s="221" t="e">
        <f>IF(A247=1,SUM($A$4:A247),"")</f>
        <v>#N/A</v>
      </c>
      <c r="C247" s="22" t="str">
        <f>'Source - Cert. Funds'!A246</f>
        <v>08</v>
      </c>
      <c r="D247" s="22" t="str">
        <f>'Source - Cert. Funds'!B246</f>
        <v>2</v>
      </c>
      <c r="E247" s="22" t="str">
        <f>'Source - Cert. Funds'!C246</f>
        <v>0008</v>
      </c>
      <c r="F247" s="22" t="str">
        <f>'Source - Cert. Funds'!D246</f>
        <v>0820008</v>
      </c>
      <c r="G247" s="22" t="str">
        <f>'Source - Cert. Funds'!E246</f>
        <v>JEFFERSON TOWNSHIP</v>
      </c>
      <c r="H247" s="22" t="str">
        <f>'Source - Cert. Funds'!F246</f>
        <v>1111</v>
      </c>
      <c r="I247" s="22" t="str">
        <f>'Source - Cert. Funds'!G246</f>
        <v>TOWNSHIP FIRE AND E.M.S.</v>
      </c>
      <c r="J247" s="23">
        <f>'Source - Cert. Funds'!H246</f>
        <v>140976</v>
      </c>
      <c r="K247" s="4"/>
      <c r="L247" s="3"/>
      <c r="M247" s="3"/>
      <c r="N247" s="3"/>
      <c r="O247" s="3"/>
    </row>
    <row r="248" spans="1:15" x14ac:dyDescent="0.35">
      <c r="A248" s="221" t="e">
        <f t="shared" si="7"/>
        <v>#N/A</v>
      </c>
      <c r="B248" s="221" t="e">
        <f>IF(A248=1,SUM($A$4:A248),"")</f>
        <v>#N/A</v>
      </c>
      <c r="C248" s="22" t="str">
        <f>'Source - Cert. Funds'!A247</f>
        <v>08</v>
      </c>
      <c r="D248" s="22" t="str">
        <f>'Source - Cert. Funds'!B247</f>
        <v>2</v>
      </c>
      <c r="E248" s="22" t="str">
        <f>'Source - Cert. Funds'!C247</f>
        <v>0008</v>
      </c>
      <c r="F248" s="22" t="str">
        <f>'Source - Cert. Funds'!D247</f>
        <v>0820008</v>
      </c>
      <c r="G248" s="22" t="str">
        <f>'Source - Cert. Funds'!E247</f>
        <v>JEFFERSON TOWNSHIP</v>
      </c>
      <c r="H248" s="22" t="str">
        <f>'Source - Cert. Funds'!F247</f>
        <v>1190</v>
      </c>
      <c r="I248" s="22" t="str">
        <f>'Source - Cert. Funds'!G247</f>
        <v xml:space="preserve">CUMULATIVE FIRE (Township)                        </v>
      </c>
      <c r="J248" s="23">
        <f>'Source - Cert. Funds'!H247</f>
        <v>150000</v>
      </c>
      <c r="K248" s="4"/>
      <c r="L248" s="3"/>
      <c r="M248" s="3"/>
      <c r="N248" s="3"/>
      <c r="O248" s="3"/>
    </row>
    <row r="249" spans="1:15" x14ac:dyDescent="0.35">
      <c r="A249" s="221" t="e">
        <f t="shared" si="7"/>
        <v>#N/A</v>
      </c>
      <c r="B249" s="221" t="e">
        <f>IF(A249=1,SUM($A$4:A249),"")</f>
        <v>#N/A</v>
      </c>
      <c r="C249" s="22" t="str">
        <f>'Source - Cert. Funds'!A248</f>
        <v>08</v>
      </c>
      <c r="D249" s="22" t="str">
        <f>'Source - Cert. Funds'!B248</f>
        <v>2</v>
      </c>
      <c r="E249" s="22" t="str">
        <f>'Source - Cert. Funds'!C248</f>
        <v>0009</v>
      </c>
      <c r="F249" s="22" t="str">
        <f>'Source - Cert. Funds'!D248</f>
        <v>0820009</v>
      </c>
      <c r="G249" s="22" t="str">
        <f>'Source - Cert. Funds'!E248</f>
        <v>LIBERTY TOWNSHIP</v>
      </c>
      <c r="H249" s="22" t="str">
        <f>'Source - Cert. Funds'!F248</f>
        <v>0101</v>
      </c>
      <c r="I249" s="22" t="str">
        <f>'Source - Cert. Funds'!G248</f>
        <v xml:space="preserve">GENERAL                                 </v>
      </c>
      <c r="J249" s="23">
        <f>'Source - Cert. Funds'!H248</f>
        <v>33396</v>
      </c>
      <c r="K249" s="4"/>
      <c r="L249" s="3"/>
      <c r="M249" s="3"/>
      <c r="N249" s="3"/>
      <c r="O249" s="3"/>
    </row>
    <row r="250" spans="1:15" x14ac:dyDescent="0.35">
      <c r="A250" s="221" t="e">
        <f t="shared" si="7"/>
        <v>#N/A</v>
      </c>
      <c r="B250" s="221" t="e">
        <f>IF(A250=1,SUM($A$4:A250),"")</f>
        <v>#N/A</v>
      </c>
      <c r="C250" s="22" t="str">
        <f>'Source - Cert. Funds'!A249</f>
        <v>08</v>
      </c>
      <c r="D250" s="22" t="str">
        <f>'Source - Cert. Funds'!B249</f>
        <v>2</v>
      </c>
      <c r="E250" s="22" t="str">
        <f>'Source - Cert. Funds'!C249</f>
        <v>0009</v>
      </c>
      <c r="F250" s="22" t="str">
        <f>'Source - Cert. Funds'!D249</f>
        <v>0820009</v>
      </c>
      <c r="G250" s="22" t="str">
        <f>'Source - Cert. Funds'!E249</f>
        <v>LIBERTY TOWNSHIP</v>
      </c>
      <c r="H250" s="22" t="str">
        <f>'Source - Cert. Funds'!F249</f>
        <v>1111</v>
      </c>
      <c r="I250" s="22" t="str">
        <f>'Source - Cert. Funds'!G249</f>
        <v>TOWNSHIP FIRE AND E.M.S.</v>
      </c>
      <c r="J250" s="23">
        <f>'Source - Cert. Funds'!H249</f>
        <v>59100</v>
      </c>
      <c r="K250" s="4"/>
      <c r="L250" s="3"/>
      <c r="M250" s="3"/>
      <c r="N250" s="3"/>
      <c r="O250" s="3"/>
    </row>
    <row r="251" spans="1:15" x14ac:dyDescent="0.35">
      <c r="A251" s="221" t="e">
        <f t="shared" si="7"/>
        <v>#N/A</v>
      </c>
      <c r="B251" s="221" t="e">
        <f>IF(A251=1,SUM($A$4:A251),"")</f>
        <v>#N/A</v>
      </c>
      <c r="C251" s="22" t="str">
        <f>'Source - Cert. Funds'!A250</f>
        <v>08</v>
      </c>
      <c r="D251" s="22" t="str">
        <f>'Source - Cert. Funds'!B250</f>
        <v>2</v>
      </c>
      <c r="E251" s="22" t="str">
        <f>'Source - Cert. Funds'!C250</f>
        <v>0009</v>
      </c>
      <c r="F251" s="22" t="str">
        <f>'Source - Cert. Funds'!D250</f>
        <v>0820009</v>
      </c>
      <c r="G251" s="22" t="str">
        <f>'Source - Cert. Funds'!E250</f>
        <v>LIBERTY TOWNSHIP</v>
      </c>
      <c r="H251" s="22" t="str">
        <f>'Source - Cert. Funds'!F250</f>
        <v>2120</v>
      </c>
      <c r="I251" s="22" t="str">
        <f>'Source - Cert. Funds'!G250</f>
        <v xml:space="preserve">CEMETERY                                </v>
      </c>
      <c r="J251" s="23">
        <f>'Source - Cert. Funds'!H250</f>
        <v>8000</v>
      </c>
      <c r="K251" s="4"/>
      <c r="L251" s="3"/>
      <c r="M251" s="3"/>
      <c r="N251" s="3"/>
      <c r="O251" s="3"/>
    </row>
    <row r="252" spans="1:15" x14ac:dyDescent="0.35">
      <c r="A252" s="221" t="e">
        <f t="shared" si="7"/>
        <v>#N/A</v>
      </c>
      <c r="B252" s="221" t="e">
        <f>IF(A252=1,SUM($A$4:A252),"")</f>
        <v>#N/A</v>
      </c>
      <c r="C252" s="22" t="str">
        <f>'Source - Cert. Funds'!A251</f>
        <v>08</v>
      </c>
      <c r="D252" s="22" t="str">
        <f>'Source - Cert. Funds'!B251</f>
        <v>2</v>
      </c>
      <c r="E252" s="22" t="str">
        <f>'Source - Cert. Funds'!C251</f>
        <v>0010</v>
      </c>
      <c r="F252" s="22" t="str">
        <f>'Source - Cert. Funds'!D251</f>
        <v>0820010</v>
      </c>
      <c r="G252" s="22" t="str">
        <f>'Source - Cert. Funds'!E251</f>
        <v>MADISON TOWNSHIP</v>
      </c>
      <c r="H252" s="22" t="str">
        <f>'Source - Cert. Funds'!F251</f>
        <v>0101</v>
      </c>
      <c r="I252" s="22" t="str">
        <f>'Source - Cert. Funds'!G251</f>
        <v xml:space="preserve">GENERAL                                 </v>
      </c>
      <c r="J252" s="23">
        <f>'Source - Cert. Funds'!H251</f>
        <v>0</v>
      </c>
      <c r="K252" s="4"/>
      <c r="L252" s="3"/>
      <c r="M252" s="3"/>
      <c r="N252" s="3"/>
      <c r="O252" s="3"/>
    </row>
    <row r="253" spans="1:15" x14ac:dyDescent="0.35">
      <c r="A253" s="221" t="e">
        <f t="shared" si="7"/>
        <v>#N/A</v>
      </c>
      <c r="B253" s="221" t="e">
        <f>IF(A253=1,SUM($A$4:A253),"")</f>
        <v>#N/A</v>
      </c>
      <c r="C253" s="22" t="str">
        <f>'Source - Cert. Funds'!A252</f>
        <v>08</v>
      </c>
      <c r="D253" s="22" t="str">
        <f>'Source - Cert. Funds'!B252</f>
        <v>2</v>
      </c>
      <c r="E253" s="22" t="str">
        <f>'Source - Cert. Funds'!C252</f>
        <v>0011</v>
      </c>
      <c r="F253" s="22" t="str">
        <f>'Source - Cert. Funds'!D252</f>
        <v>0820011</v>
      </c>
      <c r="G253" s="22" t="str">
        <f>'Source - Cert. Funds'!E252</f>
        <v>MONROE TOWNSHIP</v>
      </c>
      <c r="H253" s="22" t="str">
        <f>'Source - Cert. Funds'!F252</f>
        <v>0061</v>
      </c>
      <c r="I253" s="22" t="str">
        <f>'Source - Cert. Funds'!G252</f>
        <v>RAINY DAY</v>
      </c>
      <c r="J253" s="23">
        <f>'Source - Cert. Funds'!H252</f>
        <v>4000</v>
      </c>
      <c r="K253" s="4"/>
      <c r="L253" s="3"/>
      <c r="M253" s="3"/>
      <c r="N253" s="3"/>
      <c r="O253" s="3"/>
    </row>
    <row r="254" spans="1:15" x14ac:dyDescent="0.35">
      <c r="A254" s="221" t="e">
        <f t="shared" si="7"/>
        <v>#N/A</v>
      </c>
      <c r="B254" s="221" t="e">
        <f>IF(A254=1,SUM($A$4:A254),"")</f>
        <v>#N/A</v>
      </c>
      <c r="C254" s="22" t="str">
        <f>'Source - Cert. Funds'!A253</f>
        <v>08</v>
      </c>
      <c r="D254" s="22" t="str">
        <f>'Source - Cert. Funds'!B253</f>
        <v>2</v>
      </c>
      <c r="E254" s="22" t="str">
        <f>'Source - Cert. Funds'!C253</f>
        <v>0011</v>
      </c>
      <c r="F254" s="22" t="str">
        <f>'Source - Cert. Funds'!D253</f>
        <v>0820011</v>
      </c>
      <c r="G254" s="22" t="str">
        <f>'Source - Cert. Funds'!E253</f>
        <v>MONROE TOWNSHIP</v>
      </c>
      <c r="H254" s="22" t="str">
        <f>'Source - Cert. Funds'!F253</f>
        <v>0101</v>
      </c>
      <c r="I254" s="22" t="str">
        <f>'Source - Cert. Funds'!G253</f>
        <v xml:space="preserve">GENERAL                                 </v>
      </c>
      <c r="J254" s="23">
        <f>'Source - Cert. Funds'!H253</f>
        <v>50650</v>
      </c>
      <c r="K254" s="4"/>
      <c r="L254" s="3"/>
      <c r="M254" s="3"/>
      <c r="N254" s="3"/>
      <c r="O254" s="3"/>
    </row>
    <row r="255" spans="1:15" x14ac:dyDescent="0.35">
      <c r="A255" s="221" t="e">
        <f t="shared" si="7"/>
        <v>#N/A</v>
      </c>
      <c r="B255" s="221" t="e">
        <f>IF(A255=1,SUM($A$4:A255),"")</f>
        <v>#N/A</v>
      </c>
      <c r="C255" s="22" t="str">
        <f>'Source - Cert. Funds'!A254</f>
        <v>08</v>
      </c>
      <c r="D255" s="22" t="str">
        <f>'Source - Cert. Funds'!B254</f>
        <v>2</v>
      </c>
      <c r="E255" s="22" t="str">
        <f>'Source - Cert. Funds'!C254</f>
        <v>0011</v>
      </c>
      <c r="F255" s="22" t="str">
        <f>'Source - Cert. Funds'!D254</f>
        <v>0820011</v>
      </c>
      <c r="G255" s="22" t="str">
        <f>'Source - Cert. Funds'!E254</f>
        <v>MONROE TOWNSHIP</v>
      </c>
      <c r="H255" s="22" t="str">
        <f>'Source - Cert. Funds'!F254</f>
        <v>1111</v>
      </c>
      <c r="I255" s="22" t="str">
        <f>'Source - Cert. Funds'!G254</f>
        <v>TOWNSHIP FIRE AND E.M.S.</v>
      </c>
      <c r="J255" s="23">
        <f>'Source - Cert. Funds'!H254</f>
        <v>6000</v>
      </c>
      <c r="K255" s="4"/>
      <c r="L255" s="3"/>
      <c r="M255" s="3"/>
      <c r="N255" s="3"/>
      <c r="O255" s="3"/>
    </row>
    <row r="256" spans="1:15" x14ac:dyDescent="0.35">
      <c r="A256" s="221" t="e">
        <f t="shared" si="7"/>
        <v>#N/A</v>
      </c>
      <c r="B256" s="221" t="e">
        <f>IF(A256=1,SUM($A$4:A256),"")</f>
        <v>#N/A</v>
      </c>
      <c r="C256" s="22" t="str">
        <f>'Source - Cert. Funds'!A255</f>
        <v>08</v>
      </c>
      <c r="D256" s="22" t="str">
        <f>'Source - Cert. Funds'!B255</f>
        <v>2</v>
      </c>
      <c r="E256" s="22" t="str">
        <f>'Source - Cert. Funds'!C255</f>
        <v>0011</v>
      </c>
      <c r="F256" s="22" t="str">
        <f>'Source - Cert. Funds'!D255</f>
        <v>0820011</v>
      </c>
      <c r="G256" s="22" t="str">
        <f>'Source - Cert. Funds'!E255</f>
        <v>MONROE TOWNSHIP</v>
      </c>
      <c r="H256" s="22" t="str">
        <f>'Source - Cert. Funds'!F255</f>
        <v>1190</v>
      </c>
      <c r="I256" s="22" t="str">
        <f>'Source - Cert. Funds'!G255</f>
        <v xml:space="preserve">CUMULATIVE FIRE (Township)                        </v>
      </c>
      <c r="J256" s="23">
        <f>'Source - Cert. Funds'!H255</f>
        <v>1000</v>
      </c>
      <c r="K256" s="4"/>
      <c r="L256" s="3"/>
      <c r="M256" s="3"/>
      <c r="N256" s="3"/>
      <c r="O256" s="3"/>
    </row>
    <row r="257" spans="1:15" x14ac:dyDescent="0.35">
      <c r="A257" s="221" t="e">
        <f t="shared" si="7"/>
        <v>#N/A</v>
      </c>
      <c r="B257" s="221" t="e">
        <f>IF(A257=1,SUM($A$4:A257),"")</f>
        <v>#N/A</v>
      </c>
      <c r="C257" s="22" t="str">
        <f>'Source - Cert. Funds'!A256</f>
        <v>08</v>
      </c>
      <c r="D257" s="22" t="str">
        <f>'Source - Cert. Funds'!B256</f>
        <v>2</v>
      </c>
      <c r="E257" s="22" t="str">
        <f>'Source - Cert. Funds'!C256</f>
        <v>0012</v>
      </c>
      <c r="F257" s="22" t="str">
        <f>'Source - Cert. Funds'!D256</f>
        <v>0820012</v>
      </c>
      <c r="G257" s="22" t="str">
        <f>'Source - Cert. Funds'!E256</f>
        <v>ROCK CREEK TOWNSHIP</v>
      </c>
      <c r="H257" s="22" t="str">
        <f>'Source - Cert. Funds'!F256</f>
        <v>0061</v>
      </c>
      <c r="I257" s="22" t="str">
        <f>'Source - Cert. Funds'!G256</f>
        <v>RAINY DAY</v>
      </c>
      <c r="J257" s="23">
        <f>'Source - Cert. Funds'!H256</f>
        <v>0</v>
      </c>
      <c r="K257" s="4"/>
      <c r="L257" s="3"/>
      <c r="M257" s="3"/>
      <c r="N257" s="3"/>
      <c r="O257" s="3"/>
    </row>
    <row r="258" spans="1:15" x14ac:dyDescent="0.35">
      <c r="A258" s="221" t="e">
        <f t="shared" si="7"/>
        <v>#N/A</v>
      </c>
      <c r="B258" s="221" t="e">
        <f>IF(A258=1,SUM($A$4:A258),"")</f>
        <v>#N/A</v>
      </c>
      <c r="C258" s="22" t="str">
        <f>'Source - Cert. Funds'!A257</f>
        <v>08</v>
      </c>
      <c r="D258" s="22" t="str">
        <f>'Source - Cert. Funds'!B257</f>
        <v>2</v>
      </c>
      <c r="E258" s="22" t="str">
        <f>'Source - Cert. Funds'!C257</f>
        <v>0012</v>
      </c>
      <c r="F258" s="22" t="str">
        <f>'Source - Cert. Funds'!D257</f>
        <v>0820012</v>
      </c>
      <c r="G258" s="22" t="str">
        <f>'Source - Cert. Funds'!E257</f>
        <v>ROCK CREEK TOWNSHIP</v>
      </c>
      <c r="H258" s="22" t="str">
        <f>'Source - Cert. Funds'!F257</f>
        <v>0101</v>
      </c>
      <c r="I258" s="22" t="str">
        <f>'Source - Cert. Funds'!G257</f>
        <v xml:space="preserve">GENERAL                                 </v>
      </c>
      <c r="J258" s="23">
        <f>'Source - Cert. Funds'!H257</f>
        <v>50900</v>
      </c>
      <c r="K258" s="4"/>
      <c r="L258" s="3"/>
      <c r="M258" s="3"/>
      <c r="N258" s="3"/>
      <c r="O258" s="3"/>
    </row>
    <row r="259" spans="1:15" x14ac:dyDescent="0.35">
      <c r="A259" s="221" t="e">
        <f t="shared" si="7"/>
        <v>#N/A</v>
      </c>
      <c r="B259" s="221" t="e">
        <f>IF(A259=1,SUM($A$4:A259),"")</f>
        <v>#N/A</v>
      </c>
      <c r="C259" s="22" t="str">
        <f>'Source - Cert. Funds'!A258</f>
        <v>08</v>
      </c>
      <c r="D259" s="22" t="str">
        <f>'Source - Cert. Funds'!B258</f>
        <v>2</v>
      </c>
      <c r="E259" s="22" t="str">
        <f>'Source - Cert. Funds'!C258</f>
        <v>0012</v>
      </c>
      <c r="F259" s="22" t="str">
        <f>'Source - Cert. Funds'!D258</f>
        <v>0820012</v>
      </c>
      <c r="G259" s="22" t="str">
        <f>'Source - Cert. Funds'!E258</f>
        <v>ROCK CREEK TOWNSHIP</v>
      </c>
      <c r="H259" s="22" t="str">
        <f>'Source - Cert. Funds'!F258</f>
        <v>1111</v>
      </c>
      <c r="I259" s="22" t="str">
        <f>'Source - Cert. Funds'!G258</f>
        <v>TOWNSHIP FIRE AND E.M.S.</v>
      </c>
      <c r="J259" s="23">
        <f>'Source - Cert. Funds'!H258</f>
        <v>20000</v>
      </c>
      <c r="K259" s="4"/>
      <c r="L259" s="3"/>
      <c r="M259" s="3"/>
      <c r="N259" s="3"/>
      <c r="O259" s="3"/>
    </row>
    <row r="260" spans="1:15" x14ac:dyDescent="0.35">
      <c r="A260" s="221" t="e">
        <f t="shared" si="7"/>
        <v>#N/A</v>
      </c>
      <c r="B260" s="221" t="e">
        <f>IF(A260=1,SUM($A$4:A260),"")</f>
        <v>#N/A</v>
      </c>
      <c r="C260" s="22" t="str">
        <f>'Source - Cert. Funds'!A259</f>
        <v>08</v>
      </c>
      <c r="D260" s="22" t="str">
        <f>'Source - Cert. Funds'!B259</f>
        <v>2</v>
      </c>
      <c r="E260" s="22" t="str">
        <f>'Source - Cert. Funds'!C259</f>
        <v>0012</v>
      </c>
      <c r="F260" s="22" t="str">
        <f>'Source - Cert. Funds'!D259</f>
        <v>0820012</v>
      </c>
      <c r="G260" s="22" t="str">
        <f>'Source - Cert. Funds'!E259</f>
        <v>ROCK CREEK TOWNSHIP</v>
      </c>
      <c r="H260" s="22" t="str">
        <f>'Source - Cert. Funds'!F259</f>
        <v>1312</v>
      </c>
      <c r="I260" s="22" t="str">
        <f>'Source - Cert. Funds'!G259</f>
        <v xml:space="preserve">RECREATION                              </v>
      </c>
      <c r="J260" s="23">
        <f>'Source - Cert. Funds'!H259</f>
        <v>14000</v>
      </c>
      <c r="K260" s="4"/>
      <c r="L260" s="3"/>
      <c r="M260" s="3"/>
      <c r="N260" s="3"/>
      <c r="O260" s="3"/>
    </row>
    <row r="261" spans="1:15" x14ac:dyDescent="0.35">
      <c r="A261" s="221" t="e">
        <f t="shared" ref="A261:A324" si="8">IF($L$1=$F261,1,"")</f>
        <v>#N/A</v>
      </c>
      <c r="B261" s="221" t="e">
        <f>IF(A261=1,SUM($A$4:A261),"")</f>
        <v>#N/A</v>
      </c>
      <c r="C261" s="22" t="str">
        <f>'Source - Cert. Funds'!A260</f>
        <v>08</v>
      </c>
      <c r="D261" s="22" t="str">
        <f>'Source - Cert. Funds'!B260</f>
        <v>2</v>
      </c>
      <c r="E261" s="22" t="str">
        <f>'Source - Cert. Funds'!C260</f>
        <v>0013</v>
      </c>
      <c r="F261" s="22" t="str">
        <f>'Source - Cert. Funds'!D260</f>
        <v>0820013</v>
      </c>
      <c r="G261" s="22" t="str">
        <f>'Source - Cert. Funds'!E260</f>
        <v>TIPPECANOE TOWNSHIP</v>
      </c>
      <c r="H261" s="22" t="str">
        <f>'Source - Cert. Funds'!F260</f>
        <v>0061</v>
      </c>
      <c r="I261" s="22" t="str">
        <f>'Source - Cert. Funds'!G260</f>
        <v>RAINY DAY</v>
      </c>
      <c r="J261" s="23">
        <f>'Source - Cert. Funds'!H260</f>
        <v>0</v>
      </c>
      <c r="K261" s="4"/>
      <c r="L261" s="3"/>
      <c r="M261" s="3"/>
      <c r="N261" s="3"/>
      <c r="O261" s="3"/>
    </row>
    <row r="262" spans="1:15" x14ac:dyDescent="0.35">
      <c r="A262" s="221" t="e">
        <f t="shared" si="8"/>
        <v>#N/A</v>
      </c>
      <c r="B262" s="221" t="e">
        <f>IF(A262=1,SUM($A$4:A262),"")</f>
        <v>#N/A</v>
      </c>
      <c r="C262" s="22" t="str">
        <f>'Source - Cert. Funds'!A261</f>
        <v>08</v>
      </c>
      <c r="D262" s="22" t="str">
        <f>'Source - Cert. Funds'!B261</f>
        <v>2</v>
      </c>
      <c r="E262" s="22" t="str">
        <f>'Source - Cert. Funds'!C261</f>
        <v>0013</v>
      </c>
      <c r="F262" s="22" t="str">
        <f>'Source - Cert. Funds'!D261</f>
        <v>0820013</v>
      </c>
      <c r="G262" s="22" t="str">
        <f>'Source - Cert. Funds'!E261</f>
        <v>TIPPECANOE TOWNSHIP</v>
      </c>
      <c r="H262" s="22" t="str">
        <f>'Source - Cert. Funds'!F261</f>
        <v>0101</v>
      </c>
      <c r="I262" s="22" t="str">
        <f>'Source - Cert. Funds'!G261</f>
        <v xml:space="preserve">GENERAL                                 </v>
      </c>
      <c r="J262" s="23">
        <f>'Source - Cert. Funds'!H261</f>
        <v>0</v>
      </c>
      <c r="K262" s="4"/>
      <c r="L262" s="3"/>
      <c r="M262" s="3"/>
      <c r="N262" s="3"/>
      <c r="O262" s="3"/>
    </row>
    <row r="263" spans="1:15" x14ac:dyDescent="0.35">
      <c r="A263" s="221" t="e">
        <f t="shared" si="8"/>
        <v>#N/A</v>
      </c>
      <c r="B263" s="221" t="e">
        <f>IF(A263=1,SUM($A$4:A263),"")</f>
        <v>#N/A</v>
      </c>
      <c r="C263" s="22" t="str">
        <f>'Source - Cert. Funds'!A262</f>
        <v>08</v>
      </c>
      <c r="D263" s="22" t="str">
        <f>'Source - Cert. Funds'!B262</f>
        <v>2</v>
      </c>
      <c r="E263" s="22" t="str">
        <f>'Source - Cert. Funds'!C262</f>
        <v>0013</v>
      </c>
      <c r="F263" s="22" t="str">
        <f>'Source - Cert. Funds'!D262</f>
        <v>0820013</v>
      </c>
      <c r="G263" s="22" t="str">
        <f>'Source - Cert. Funds'!E262</f>
        <v>TIPPECANOE TOWNSHIP</v>
      </c>
      <c r="H263" s="22" t="str">
        <f>'Source - Cert. Funds'!F262</f>
        <v>1312</v>
      </c>
      <c r="I263" s="22" t="str">
        <f>'Source - Cert. Funds'!G262</f>
        <v xml:space="preserve">RECREATION                              </v>
      </c>
      <c r="J263" s="23">
        <f>'Source - Cert. Funds'!H262</f>
        <v>0</v>
      </c>
      <c r="K263" s="4"/>
      <c r="L263" s="3"/>
      <c r="M263" s="3"/>
      <c r="N263" s="3"/>
      <c r="O263" s="3"/>
    </row>
    <row r="264" spans="1:15" x14ac:dyDescent="0.35">
      <c r="A264" s="221" t="e">
        <f t="shared" si="8"/>
        <v>#N/A</v>
      </c>
      <c r="B264" s="221" t="e">
        <f>IF(A264=1,SUM($A$4:A264),"")</f>
        <v>#N/A</v>
      </c>
      <c r="C264" s="22" t="str">
        <f>'Source - Cert. Funds'!A263</f>
        <v>08</v>
      </c>
      <c r="D264" s="22" t="str">
        <f>'Source - Cert. Funds'!B263</f>
        <v>2</v>
      </c>
      <c r="E264" s="22" t="str">
        <f>'Source - Cert. Funds'!C263</f>
        <v>0014</v>
      </c>
      <c r="F264" s="22" t="str">
        <f>'Source - Cert. Funds'!D263</f>
        <v>0820014</v>
      </c>
      <c r="G264" s="22" t="str">
        <f>'Source - Cert. Funds'!E263</f>
        <v>WASHINGTON TOWNSHIP</v>
      </c>
      <c r="H264" s="22" t="str">
        <f>'Source - Cert. Funds'!F263</f>
        <v>0061</v>
      </c>
      <c r="I264" s="22" t="str">
        <f>'Source - Cert. Funds'!G263</f>
        <v>RAINY DAY</v>
      </c>
      <c r="J264" s="23">
        <f>'Source - Cert. Funds'!H263</f>
        <v>1000</v>
      </c>
      <c r="K264" s="4"/>
      <c r="L264" s="3"/>
      <c r="M264" s="3"/>
      <c r="N264" s="3"/>
      <c r="O264" s="3"/>
    </row>
    <row r="265" spans="1:15" x14ac:dyDescent="0.35">
      <c r="A265" s="221" t="e">
        <f t="shared" si="8"/>
        <v>#N/A</v>
      </c>
      <c r="B265" s="221" t="e">
        <f>IF(A265=1,SUM($A$4:A265),"")</f>
        <v>#N/A</v>
      </c>
      <c r="C265" s="22" t="str">
        <f>'Source - Cert. Funds'!A264</f>
        <v>08</v>
      </c>
      <c r="D265" s="22" t="str">
        <f>'Source - Cert. Funds'!B264</f>
        <v>2</v>
      </c>
      <c r="E265" s="22" t="str">
        <f>'Source - Cert. Funds'!C264</f>
        <v>0014</v>
      </c>
      <c r="F265" s="22" t="str">
        <f>'Source - Cert. Funds'!D264</f>
        <v>0820014</v>
      </c>
      <c r="G265" s="22" t="str">
        <f>'Source - Cert. Funds'!E264</f>
        <v>WASHINGTON TOWNSHIP</v>
      </c>
      <c r="H265" s="22" t="str">
        <f>'Source - Cert. Funds'!F264</f>
        <v>0101</v>
      </c>
      <c r="I265" s="22" t="str">
        <f>'Source - Cert. Funds'!G264</f>
        <v xml:space="preserve">GENERAL                                 </v>
      </c>
      <c r="J265" s="23">
        <f>'Source - Cert. Funds'!H264</f>
        <v>14692</v>
      </c>
      <c r="K265" s="4"/>
      <c r="L265" s="3"/>
      <c r="M265" s="3"/>
      <c r="N265" s="3"/>
      <c r="O265" s="3"/>
    </row>
    <row r="266" spans="1:15" x14ac:dyDescent="0.35">
      <c r="A266" s="221" t="e">
        <f t="shared" si="8"/>
        <v>#N/A</v>
      </c>
      <c r="B266" s="221" t="e">
        <f>IF(A266=1,SUM($A$4:A266),"")</f>
        <v>#N/A</v>
      </c>
      <c r="C266" s="22" t="str">
        <f>'Source - Cert. Funds'!A265</f>
        <v>08</v>
      </c>
      <c r="D266" s="22" t="str">
        <f>'Source - Cert. Funds'!B265</f>
        <v>2</v>
      </c>
      <c r="E266" s="22" t="str">
        <f>'Source - Cert. Funds'!C265</f>
        <v>0014</v>
      </c>
      <c r="F266" s="22" t="str">
        <f>'Source - Cert. Funds'!D265</f>
        <v>0820014</v>
      </c>
      <c r="G266" s="22" t="str">
        <f>'Source - Cert. Funds'!E265</f>
        <v>WASHINGTON TOWNSHIP</v>
      </c>
      <c r="H266" s="22" t="str">
        <f>'Source - Cert. Funds'!F265</f>
        <v>1111</v>
      </c>
      <c r="I266" s="22" t="str">
        <f>'Source - Cert. Funds'!G265</f>
        <v>TOWNSHIP FIRE AND E.M.S.</v>
      </c>
      <c r="J266" s="23">
        <f>'Source - Cert. Funds'!H265</f>
        <v>10600</v>
      </c>
      <c r="K266" s="4"/>
      <c r="L266" s="3"/>
      <c r="M266" s="3"/>
      <c r="N266" s="3"/>
      <c r="O266" s="3"/>
    </row>
    <row r="267" spans="1:15" x14ac:dyDescent="0.35">
      <c r="A267" s="221" t="e">
        <f t="shared" si="8"/>
        <v>#N/A</v>
      </c>
      <c r="B267" s="221" t="e">
        <f>IF(A267=1,SUM($A$4:A267),"")</f>
        <v>#N/A</v>
      </c>
      <c r="C267" s="22" t="str">
        <f>'Source - Cert. Funds'!A266</f>
        <v>08</v>
      </c>
      <c r="D267" s="22" t="str">
        <f>'Source - Cert. Funds'!B266</f>
        <v>2</v>
      </c>
      <c r="E267" s="22" t="str">
        <f>'Source - Cert. Funds'!C266</f>
        <v>0014</v>
      </c>
      <c r="F267" s="22" t="str">
        <f>'Source - Cert. Funds'!D266</f>
        <v>0820014</v>
      </c>
      <c r="G267" s="22" t="str">
        <f>'Source - Cert. Funds'!E266</f>
        <v>WASHINGTON TOWNSHIP</v>
      </c>
      <c r="H267" s="22" t="str">
        <f>'Source - Cert. Funds'!F266</f>
        <v>1190</v>
      </c>
      <c r="I267" s="22" t="str">
        <f>'Source - Cert. Funds'!G266</f>
        <v xml:space="preserve">CUMULATIVE FIRE (Township)                        </v>
      </c>
      <c r="J267" s="23">
        <f>'Source - Cert. Funds'!H266</f>
        <v>18500</v>
      </c>
      <c r="K267" s="4"/>
      <c r="L267" s="3"/>
      <c r="M267" s="3"/>
      <c r="N267" s="3"/>
      <c r="O267" s="3"/>
    </row>
    <row r="268" spans="1:15" x14ac:dyDescent="0.35">
      <c r="A268" s="221" t="e">
        <f t="shared" si="8"/>
        <v>#N/A</v>
      </c>
      <c r="B268" s="221" t="e">
        <f>IF(A268=1,SUM($A$4:A268),"")</f>
        <v>#N/A</v>
      </c>
      <c r="C268" s="22" t="str">
        <f>'Source - Cert. Funds'!A267</f>
        <v>09</v>
      </c>
      <c r="D268" s="22" t="str">
        <f>'Source - Cert. Funds'!B267</f>
        <v>2</v>
      </c>
      <c r="E268" s="22" t="str">
        <f>'Source - Cert. Funds'!C267</f>
        <v>0001</v>
      </c>
      <c r="F268" s="22" t="str">
        <f>'Source - Cert. Funds'!D267</f>
        <v>0920001</v>
      </c>
      <c r="G268" s="22" t="str">
        <f>'Source - Cert. Funds'!E267</f>
        <v>ADAMS TOWNSHIP</v>
      </c>
      <c r="H268" s="22" t="str">
        <f>'Source - Cert. Funds'!F267</f>
        <v>0101</v>
      </c>
      <c r="I268" s="22" t="str">
        <f>'Source - Cert. Funds'!G267</f>
        <v xml:space="preserve">GENERAL                                 </v>
      </c>
      <c r="J268" s="23">
        <f>'Source - Cert. Funds'!H267</f>
        <v>16900</v>
      </c>
      <c r="K268" s="4"/>
      <c r="L268" s="3"/>
      <c r="M268" s="3"/>
      <c r="N268" s="3"/>
      <c r="O268" s="3"/>
    </row>
    <row r="269" spans="1:15" x14ac:dyDescent="0.35">
      <c r="A269" s="221" t="e">
        <f t="shared" si="8"/>
        <v>#N/A</v>
      </c>
      <c r="B269" s="221" t="e">
        <f>IF(A269=1,SUM($A$4:A269),"")</f>
        <v>#N/A</v>
      </c>
      <c r="C269" s="22" t="str">
        <f>'Source - Cert. Funds'!A268</f>
        <v>09</v>
      </c>
      <c r="D269" s="22" t="str">
        <f>'Source - Cert. Funds'!B268</f>
        <v>2</v>
      </c>
      <c r="E269" s="22" t="str">
        <f>'Source - Cert. Funds'!C268</f>
        <v>0001</v>
      </c>
      <c r="F269" s="22" t="str">
        <f>'Source - Cert. Funds'!D268</f>
        <v>0920001</v>
      </c>
      <c r="G269" s="22" t="str">
        <f>'Source - Cert. Funds'!E268</f>
        <v>ADAMS TOWNSHIP</v>
      </c>
      <c r="H269" s="22" t="str">
        <f>'Source - Cert. Funds'!F268</f>
        <v>1111</v>
      </c>
      <c r="I269" s="22" t="str">
        <f>'Source - Cert. Funds'!G268</f>
        <v>TOWNSHIP FIRE AND E.M.S.</v>
      </c>
      <c r="J269" s="23">
        <f>'Source - Cert. Funds'!H268</f>
        <v>25000</v>
      </c>
      <c r="K269" s="4"/>
      <c r="L269" s="3"/>
      <c r="M269" s="3"/>
      <c r="N269" s="3"/>
      <c r="O269" s="3"/>
    </row>
    <row r="270" spans="1:15" x14ac:dyDescent="0.35">
      <c r="A270" s="221" t="e">
        <f t="shared" si="8"/>
        <v>#N/A</v>
      </c>
      <c r="B270" s="221" t="e">
        <f>IF(A270=1,SUM($A$4:A270),"")</f>
        <v>#N/A</v>
      </c>
      <c r="C270" s="22" t="str">
        <f>'Source - Cert. Funds'!A269</f>
        <v>09</v>
      </c>
      <c r="D270" s="22" t="str">
        <f>'Source - Cert. Funds'!B269</f>
        <v>2</v>
      </c>
      <c r="E270" s="22" t="str">
        <f>'Source - Cert. Funds'!C269</f>
        <v>0001</v>
      </c>
      <c r="F270" s="22" t="str">
        <f>'Source - Cert. Funds'!D269</f>
        <v>0920001</v>
      </c>
      <c r="G270" s="22" t="str">
        <f>'Source - Cert. Funds'!E269</f>
        <v>ADAMS TOWNSHIP</v>
      </c>
      <c r="H270" s="22" t="str">
        <f>'Source - Cert. Funds'!F269</f>
        <v>1190</v>
      </c>
      <c r="I270" s="22" t="str">
        <f>'Source - Cert. Funds'!G269</f>
        <v xml:space="preserve">CUMULATIVE FIRE (Township)                        </v>
      </c>
      <c r="J270" s="23">
        <f>'Source - Cert. Funds'!H269</f>
        <v>0</v>
      </c>
      <c r="K270" s="4"/>
      <c r="L270" s="3"/>
      <c r="M270" s="3"/>
      <c r="N270" s="3"/>
      <c r="O270" s="3"/>
    </row>
    <row r="271" spans="1:15" x14ac:dyDescent="0.35">
      <c r="A271" s="221" t="e">
        <f t="shared" si="8"/>
        <v>#N/A</v>
      </c>
      <c r="B271" s="221" t="e">
        <f>IF(A271=1,SUM($A$4:A271),"")</f>
        <v>#N/A</v>
      </c>
      <c r="C271" s="22" t="str">
        <f>'Source - Cert. Funds'!A270</f>
        <v>09</v>
      </c>
      <c r="D271" s="22" t="str">
        <f>'Source - Cert. Funds'!B270</f>
        <v>2</v>
      </c>
      <c r="E271" s="22" t="str">
        <f>'Source - Cert. Funds'!C270</f>
        <v>0002</v>
      </c>
      <c r="F271" s="22" t="str">
        <f>'Source - Cert. Funds'!D270</f>
        <v>0920002</v>
      </c>
      <c r="G271" s="22" t="str">
        <f>'Source - Cert. Funds'!E270</f>
        <v>BETHLEHEM TOWNSHIP</v>
      </c>
      <c r="H271" s="22" t="str">
        <f>'Source - Cert. Funds'!F270</f>
        <v>0061</v>
      </c>
      <c r="I271" s="22" t="str">
        <f>'Source - Cert. Funds'!G270</f>
        <v>RAINY DAY</v>
      </c>
      <c r="J271" s="23">
        <f>'Source - Cert. Funds'!H270</f>
        <v>400</v>
      </c>
      <c r="K271" s="4"/>
      <c r="L271" s="3"/>
      <c r="M271" s="3"/>
      <c r="N271" s="3"/>
      <c r="O271" s="3"/>
    </row>
    <row r="272" spans="1:15" x14ac:dyDescent="0.35">
      <c r="A272" s="221" t="e">
        <f t="shared" si="8"/>
        <v>#N/A</v>
      </c>
      <c r="B272" s="221" t="e">
        <f>IF(A272=1,SUM($A$4:A272),"")</f>
        <v>#N/A</v>
      </c>
      <c r="C272" s="22" t="str">
        <f>'Source - Cert. Funds'!A271</f>
        <v>09</v>
      </c>
      <c r="D272" s="22" t="str">
        <f>'Source - Cert. Funds'!B271</f>
        <v>2</v>
      </c>
      <c r="E272" s="22" t="str">
        <f>'Source - Cert. Funds'!C271</f>
        <v>0002</v>
      </c>
      <c r="F272" s="22" t="str">
        <f>'Source - Cert. Funds'!D271</f>
        <v>0920002</v>
      </c>
      <c r="G272" s="22" t="str">
        <f>'Source - Cert. Funds'!E271</f>
        <v>BETHLEHEM TOWNSHIP</v>
      </c>
      <c r="H272" s="22" t="str">
        <f>'Source - Cert. Funds'!F271</f>
        <v>0101</v>
      </c>
      <c r="I272" s="22" t="str">
        <f>'Source - Cert. Funds'!G271</f>
        <v xml:space="preserve">GENERAL                                 </v>
      </c>
      <c r="J272" s="23">
        <f>'Source - Cert. Funds'!H271</f>
        <v>14500</v>
      </c>
      <c r="K272" s="4"/>
      <c r="L272" s="3"/>
      <c r="M272" s="3"/>
      <c r="N272" s="3"/>
      <c r="O272" s="3"/>
    </row>
    <row r="273" spans="1:15" x14ac:dyDescent="0.35">
      <c r="A273" s="221" t="e">
        <f t="shared" si="8"/>
        <v>#N/A</v>
      </c>
      <c r="B273" s="221" t="e">
        <f>IF(A273=1,SUM($A$4:A273),"")</f>
        <v>#N/A</v>
      </c>
      <c r="C273" s="22" t="str">
        <f>'Source - Cert. Funds'!A272</f>
        <v>09</v>
      </c>
      <c r="D273" s="22" t="str">
        <f>'Source - Cert. Funds'!B272</f>
        <v>2</v>
      </c>
      <c r="E273" s="22" t="str">
        <f>'Source - Cert. Funds'!C272</f>
        <v>0002</v>
      </c>
      <c r="F273" s="22" t="str">
        <f>'Source - Cert. Funds'!D272</f>
        <v>0920002</v>
      </c>
      <c r="G273" s="22" t="str">
        <f>'Source - Cert. Funds'!E272</f>
        <v>BETHLEHEM TOWNSHIP</v>
      </c>
      <c r="H273" s="22" t="str">
        <f>'Source - Cert. Funds'!F272</f>
        <v>1111</v>
      </c>
      <c r="I273" s="22" t="str">
        <f>'Source - Cert. Funds'!G272</f>
        <v>TOWNSHIP FIRE AND E.M.S.</v>
      </c>
      <c r="J273" s="23">
        <f>'Source - Cert. Funds'!H272</f>
        <v>32000</v>
      </c>
      <c r="K273" s="4"/>
      <c r="L273" s="3"/>
      <c r="M273" s="3"/>
      <c r="N273" s="3"/>
      <c r="O273" s="3"/>
    </row>
    <row r="274" spans="1:15" x14ac:dyDescent="0.35">
      <c r="A274" s="221" t="e">
        <f t="shared" si="8"/>
        <v>#N/A</v>
      </c>
      <c r="B274" s="221" t="e">
        <f>IF(A274=1,SUM($A$4:A274),"")</f>
        <v>#N/A</v>
      </c>
      <c r="C274" s="22" t="str">
        <f>'Source - Cert. Funds'!A273</f>
        <v>09</v>
      </c>
      <c r="D274" s="22" t="str">
        <f>'Source - Cert. Funds'!B273</f>
        <v>2</v>
      </c>
      <c r="E274" s="22" t="str">
        <f>'Source - Cert. Funds'!C273</f>
        <v>0002</v>
      </c>
      <c r="F274" s="22" t="str">
        <f>'Source - Cert. Funds'!D273</f>
        <v>0920002</v>
      </c>
      <c r="G274" s="22" t="str">
        <f>'Source - Cert. Funds'!E273</f>
        <v>BETHLEHEM TOWNSHIP</v>
      </c>
      <c r="H274" s="22" t="str">
        <f>'Source - Cert. Funds'!F273</f>
        <v>1190</v>
      </c>
      <c r="I274" s="22" t="str">
        <f>'Source - Cert. Funds'!G273</f>
        <v xml:space="preserve">CUMULATIVE FIRE (Township)                        </v>
      </c>
      <c r="J274" s="23">
        <f>'Source - Cert. Funds'!H273</f>
        <v>20000</v>
      </c>
      <c r="K274" s="4"/>
      <c r="L274" s="3"/>
      <c r="M274" s="3"/>
      <c r="N274" s="3"/>
      <c r="O274" s="3"/>
    </row>
    <row r="275" spans="1:15" x14ac:dyDescent="0.35">
      <c r="A275" s="221" t="e">
        <f t="shared" si="8"/>
        <v>#N/A</v>
      </c>
      <c r="B275" s="221" t="e">
        <f>IF(A275=1,SUM($A$4:A275),"")</f>
        <v>#N/A</v>
      </c>
      <c r="C275" s="22" t="str">
        <f>'Source - Cert. Funds'!A274</f>
        <v>09</v>
      </c>
      <c r="D275" s="22" t="str">
        <f>'Source - Cert. Funds'!B274</f>
        <v>2</v>
      </c>
      <c r="E275" s="22" t="str">
        <f>'Source - Cert. Funds'!C274</f>
        <v>0003</v>
      </c>
      <c r="F275" s="22" t="str">
        <f>'Source - Cert. Funds'!D274</f>
        <v>0920003</v>
      </c>
      <c r="G275" s="22" t="str">
        <f>'Source - Cert. Funds'!E274</f>
        <v>BOONE TOWNSHIP</v>
      </c>
      <c r="H275" s="22" t="str">
        <f>'Source - Cert. Funds'!F274</f>
        <v>0061</v>
      </c>
      <c r="I275" s="22" t="str">
        <f>'Source - Cert. Funds'!G274</f>
        <v>RAINY DAY</v>
      </c>
      <c r="J275" s="23">
        <f>'Source - Cert. Funds'!H274</f>
        <v>20000</v>
      </c>
      <c r="K275" s="4"/>
      <c r="L275" s="3"/>
      <c r="M275" s="3"/>
      <c r="N275" s="3"/>
      <c r="O275" s="3"/>
    </row>
    <row r="276" spans="1:15" x14ac:dyDescent="0.35">
      <c r="A276" s="221" t="e">
        <f t="shared" si="8"/>
        <v>#N/A</v>
      </c>
      <c r="B276" s="221" t="e">
        <f>IF(A276=1,SUM($A$4:A276),"")</f>
        <v>#N/A</v>
      </c>
      <c r="C276" s="22" t="str">
        <f>'Source - Cert. Funds'!A275</f>
        <v>09</v>
      </c>
      <c r="D276" s="22" t="str">
        <f>'Source - Cert. Funds'!B275</f>
        <v>2</v>
      </c>
      <c r="E276" s="22" t="str">
        <f>'Source - Cert. Funds'!C275</f>
        <v>0003</v>
      </c>
      <c r="F276" s="22" t="str">
        <f>'Source - Cert. Funds'!D275</f>
        <v>0920003</v>
      </c>
      <c r="G276" s="22" t="str">
        <f>'Source - Cert. Funds'!E275</f>
        <v>BOONE TOWNSHIP</v>
      </c>
      <c r="H276" s="22" t="str">
        <f>'Source - Cert. Funds'!F275</f>
        <v>0101</v>
      </c>
      <c r="I276" s="22" t="str">
        <f>'Source - Cert. Funds'!G275</f>
        <v xml:space="preserve">GENERAL                                 </v>
      </c>
      <c r="J276" s="23">
        <f>'Source - Cert. Funds'!H275</f>
        <v>22144</v>
      </c>
      <c r="K276" s="4"/>
      <c r="L276" s="3"/>
      <c r="M276" s="3"/>
      <c r="N276" s="3"/>
      <c r="O276" s="3"/>
    </row>
    <row r="277" spans="1:15" x14ac:dyDescent="0.35">
      <c r="A277" s="221" t="e">
        <f t="shared" si="8"/>
        <v>#N/A</v>
      </c>
      <c r="B277" s="221" t="e">
        <f>IF(A277=1,SUM($A$4:A277),"")</f>
        <v>#N/A</v>
      </c>
      <c r="C277" s="22" t="str">
        <f>'Source - Cert. Funds'!A276</f>
        <v>09</v>
      </c>
      <c r="D277" s="22" t="str">
        <f>'Source - Cert. Funds'!B276</f>
        <v>2</v>
      </c>
      <c r="E277" s="22" t="str">
        <f>'Source - Cert. Funds'!C276</f>
        <v>0003</v>
      </c>
      <c r="F277" s="22" t="str">
        <f>'Source - Cert. Funds'!D276</f>
        <v>0920003</v>
      </c>
      <c r="G277" s="22" t="str">
        <f>'Source - Cert. Funds'!E276</f>
        <v>BOONE TOWNSHIP</v>
      </c>
      <c r="H277" s="22" t="str">
        <f>'Source - Cert. Funds'!F276</f>
        <v>1111</v>
      </c>
      <c r="I277" s="22" t="str">
        <f>'Source - Cert. Funds'!G276</f>
        <v>TOWNSHIP FIRE AND E.M.S.</v>
      </c>
      <c r="J277" s="23">
        <f>'Source - Cert. Funds'!H276</f>
        <v>14000</v>
      </c>
      <c r="K277" s="4"/>
      <c r="L277" s="3"/>
      <c r="M277" s="3"/>
      <c r="N277" s="3"/>
      <c r="O277" s="3"/>
    </row>
    <row r="278" spans="1:15" x14ac:dyDescent="0.35">
      <c r="A278" s="221" t="e">
        <f t="shared" si="8"/>
        <v>#N/A</v>
      </c>
      <c r="B278" s="221" t="e">
        <f>IF(A278=1,SUM($A$4:A278),"")</f>
        <v>#N/A</v>
      </c>
      <c r="C278" s="22" t="str">
        <f>'Source - Cert. Funds'!A277</f>
        <v>09</v>
      </c>
      <c r="D278" s="22" t="str">
        <f>'Source - Cert. Funds'!B277</f>
        <v>2</v>
      </c>
      <c r="E278" s="22" t="str">
        <f>'Source - Cert. Funds'!C277</f>
        <v>0003</v>
      </c>
      <c r="F278" s="22" t="str">
        <f>'Source - Cert. Funds'!D277</f>
        <v>0920003</v>
      </c>
      <c r="G278" s="22" t="str">
        <f>'Source - Cert. Funds'!E277</f>
        <v>BOONE TOWNSHIP</v>
      </c>
      <c r="H278" s="22" t="str">
        <f>'Source - Cert. Funds'!F277</f>
        <v>1190</v>
      </c>
      <c r="I278" s="22" t="str">
        <f>'Source - Cert. Funds'!G277</f>
        <v xml:space="preserve">CUMULATIVE FIRE (Township)                        </v>
      </c>
      <c r="J278" s="23">
        <f>'Source - Cert. Funds'!H277</f>
        <v>32500</v>
      </c>
      <c r="K278" s="4"/>
      <c r="L278" s="3"/>
      <c r="M278" s="3"/>
      <c r="N278" s="3"/>
      <c r="O278" s="3"/>
    </row>
    <row r="279" spans="1:15" x14ac:dyDescent="0.35">
      <c r="A279" s="221" t="e">
        <f t="shared" si="8"/>
        <v>#N/A</v>
      </c>
      <c r="B279" s="221" t="e">
        <f>IF(A279=1,SUM($A$4:A279),"")</f>
        <v>#N/A</v>
      </c>
      <c r="C279" s="22" t="str">
        <f>'Source - Cert. Funds'!A278</f>
        <v>09</v>
      </c>
      <c r="D279" s="22" t="str">
        <f>'Source - Cert. Funds'!B278</f>
        <v>2</v>
      </c>
      <c r="E279" s="22" t="str">
        <f>'Source - Cert. Funds'!C278</f>
        <v>0003</v>
      </c>
      <c r="F279" s="22" t="str">
        <f>'Source - Cert. Funds'!D278</f>
        <v>0920003</v>
      </c>
      <c r="G279" s="22" t="str">
        <f>'Source - Cert. Funds'!E278</f>
        <v>BOONE TOWNSHIP</v>
      </c>
      <c r="H279" s="22" t="str">
        <f>'Source - Cert. Funds'!F278</f>
        <v>1312</v>
      </c>
      <c r="I279" s="22" t="str">
        <f>'Source - Cert. Funds'!G278</f>
        <v xml:space="preserve">RECREATION                              </v>
      </c>
      <c r="J279" s="23">
        <f>'Source - Cert. Funds'!H278</f>
        <v>10000</v>
      </c>
      <c r="K279" s="4"/>
      <c r="L279" s="3"/>
      <c r="M279" s="3"/>
      <c r="N279" s="3"/>
      <c r="O279" s="3"/>
    </row>
    <row r="280" spans="1:15" x14ac:dyDescent="0.35">
      <c r="A280" s="221" t="e">
        <f t="shared" si="8"/>
        <v>#N/A</v>
      </c>
      <c r="B280" s="221" t="e">
        <f>IF(A280=1,SUM($A$4:A280),"")</f>
        <v>#N/A</v>
      </c>
      <c r="C280" s="22" t="str">
        <f>'Source - Cert. Funds'!A279</f>
        <v>09</v>
      </c>
      <c r="D280" s="22" t="str">
        <f>'Source - Cert. Funds'!B279</f>
        <v>2</v>
      </c>
      <c r="E280" s="22" t="str">
        <f>'Source - Cert. Funds'!C279</f>
        <v>0004</v>
      </c>
      <c r="F280" s="22" t="str">
        <f>'Source - Cert. Funds'!D279</f>
        <v>0920004</v>
      </c>
      <c r="G280" s="22" t="str">
        <f>'Source - Cert. Funds'!E279</f>
        <v>CLAY TOWNSHIP</v>
      </c>
      <c r="H280" s="22" t="str">
        <f>'Source - Cert. Funds'!F279</f>
        <v>0061</v>
      </c>
      <c r="I280" s="22" t="str">
        <f>'Source - Cert. Funds'!G279</f>
        <v>RAINY DAY</v>
      </c>
      <c r="J280" s="23">
        <f>'Source - Cert. Funds'!H279</f>
        <v>0</v>
      </c>
      <c r="K280" s="4"/>
      <c r="L280" s="3"/>
      <c r="M280" s="3"/>
      <c r="N280" s="3"/>
      <c r="O280" s="3"/>
    </row>
    <row r="281" spans="1:15" x14ac:dyDescent="0.35">
      <c r="A281" s="221" t="e">
        <f t="shared" si="8"/>
        <v>#N/A</v>
      </c>
      <c r="B281" s="221" t="e">
        <f>IF(A281=1,SUM($A$4:A281),"")</f>
        <v>#N/A</v>
      </c>
      <c r="C281" s="22" t="str">
        <f>'Source - Cert. Funds'!A280</f>
        <v>09</v>
      </c>
      <c r="D281" s="22" t="str">
        <f>'Source - Cert. Funds'!B280</f>
        <v>2</v>
      </c>
      <c r="E281" s="22" t="str">
        <f>'Source - Cert. Funds'!C280</f>
        <v>0004</v>
      </c>
      <c r="F281" s="22" t="str">
        <f>'Source - Cert. Funds'!D280</f>
        <v>0920004</v>
      </c>
      <c r="G281" s="22" t="str">
        <f>'Source - Cert. Funds'!E280</f>
        <v>CLAY TOWNSHIP</v>
      </c>
      <c r="H281" s="22" t="str">
        <f>'Source - Cert. Funds'!F280</f>
        <v>0101</v>
      </c>
      <c r="I281" s="22" t="str">
        <f>'Source - Cert. Funds'!G280</f>
        <v xml:space="preserve">GENERAL                                 </v>
      </c>
      <c r="J281" s="23">
        <f>'Source - Cert. Funds'!H280</f>
        <v>20200</v>
      </c>
      <c r="K281" s="4"/>
      <c r="L281" s="3"/>
      <c r="M281" s="3"/>
      <c r="N281" s="3"/>
      <c r="O281" s="3"/>
    </row>
    <row r="282" spans="1:15" x14ac:dyDescent="0.35">
      <c r="A282" s="221" t="e">
        <f t="shared" si="8"/>
        <v>#N/A</v>
      </c>
      <c r="B282" s="221" t="e">
        <f>IF(A282=1,SUM($A$4:A282),"")</f>
        <v>#N/A</v>
      </c>
      <c r="C282" s="22" t="str">
        <f>'Source - Cert. Funds'!A281</f>
        <v>09</v>
      </c>
      <c r="D282" s="22" t="str">
        <f>'Source - Cert. Funds'!B281</f>
        <v>2</v>
      </c>
      <c r="E282" s="22" t="str">
        <f>'Source - Cert. Funds'!C281</f>
        <v>0005</v>
      </c>
      <c r="F282" s="22" t="str">
        <f>'Source - Cert. Funds'!D281</f>
        <v>0920005</v>
      </c>
      <c r="G282" s="22" t="str">
        <f>'Source - Cert. Funds'!E281</f>
        <v>CLINTON TOWNSHIP</v>
      </c>
      <c r="H282" s="22" t="str">
        <f>'Source - Cert. Funds'!F281</f>
        <v>0101</v>
      </c>
      <c r="I282" s="22" t="str">
        <f>'Source - Cert. Funds'!G281</f>
        <v xml:space="preserve">GENERAL                                 </v>
      </c>
      <c r="J282" s="23">
        <f>'Source - Cert. Funds'!H281</f>
        <v>56550</v>
      </c>
      <c r="K282" s="4"/>
      <c r="L282" s="3"/>
      <c r="M282" s="3"/>
      <c r="N282" s="3"/>
      <c r="O282" s="3"/>
    </row>
    <row r="283" spans="1:15" x14ac:dyDescent="0.35">
      <c r="A283" s="221" t="e">
        <f t="shared" si="8"/>
        <v>#N/A</v>
      </c>
      <c r="B283" s="221" t="e">
        <f>IF(A283=1,SUM($A$4:A283),"")</f>
        <v>#N/A</v>
      </c>
      <c r="C283" s="22" t="str">
        <f>'Source - Cert. Funds'!A282</f>
        <v>09</v>
      </c>
      <c r="D283" s="22" t="str">
        <f>'Source - Cert. Funds'!B282</f>
        <v>2</v>
      </c>
      <c r="E283" s="22" t="str">
        <f>'Source - Cert. Funds'!C282</f>
        <v>0005</v>
      </c>
      <c r="F283" s="22" t="str">
        <f>'Source - Cert. Funds'!D282</f>
        <v>0920005</v>
      </c>
      <c r="G283" s="22" t="str">
        <f>'Source - Cert. Funds'!E282</f>
        <v>CLINTON TOWNSHIP</v>
      </c>
      <c r="H283" s="22" t="str">
        <f>'Source - Cert. Funds'!F282</f>
        <v>1111</v>
      </c>
      <c r="I283" s="22" t="str">
        <f>'Source - Cert. Funds'!G282</f>
        <v>TOWNSHIP FIRE AND E.M.S.</v>
      </c>
      <c r="J283" s="23">
        <f>'Source - Cert. Funds'!H282</f>
        <v>43500</v>
      </c>
      <c r="K283" s="4"/>
      <c r="L283" s="3"/>
      <c r="M283" s="3"/>
      <c r="N283" s="3"/>
      <c r="O283" s="3"/>
    </row>
    <row r="284" spans="1:15" x14ac:dyDescent="0.35">
      <c r="A284" s="221" t="e">
        <f t="shared" si="8"/>
        <v>#N/A</v>
      </c>
      <c r="B284" s="221" t="e">
        <f>IF(A284=1,SUM($A$4:A284),"")</f>
        <v>#N/A</v>
      </c>
      <c r="C284" s="22" t="str">
        <f>'Source - Cert. Funds'!A283</f>
        <v>09</v>
      </c>
      <c r="D284" s="22" t="str">
        <f>'Source - Cert. Funds'!B283</f>
        <v>2</v>
      </c>
      <c r="E284" s="22" t="str">
        <f>'Source - Cert. Funds'!C283</f>
        <v>0005</v>
      </c>
      <c r="F284" s="22" t="str">
        <f>'Source - Cert. Funds'!D283</f>
        <v>0920005</v>
      </c>
      <c r="G284" s="22" t="str">
        <f>'Source - Cert. Funds'!E283</f>
        <v>CLINTON TOWNSHIP</v>
      </c>
      <c r="H284" s="22" t="str">
        <f>'Source - Cert. Funds'!F283</f>
        <v>1190</v>
      </c>
      <c r="I284" s="22" t="str">
        <f>'Source - Cert. Funds'!G283</f>
        <v xml:space="preserve">CUMULATIVE FIRE (Township)                        </v>
      </c>
      <c r="J284" s="23">
        <f>'Source - Cert. Funds'!H283</f>
        <v>0</v>
      </c>
      <c r="K284" s="4"/>
      <c r="L284" s="3"/>
      <c r="M284" s="3"/>
      <c r="N284" s="3"/>
      <c r="O284" s="3"/>
    </row>
    <row r="285" spans="1:15" x14ac:dyDescent="0.35">
      <c r="A285" s="221" t="e">
        <f t="shared" si="8"/>
        <v>#N/A</v>
      </c>
      <c r="B285" s="221" t="e">
        <f>IF(A285=1,SUM($A$4:A285),"")</f>
        <v>#N/A</v>
      </c>
      <c r="C285" s="22" t="str">
        <f>'Source - Cert. Funds'!A284</f>
        <v>09</v>
      </c>
      <c r="D285" s="22" t="str">
        <f>'Source - Cert. Funds'!B284</f>
        <v>2</v>
      </c>
      <c r="E285" s="22" t="str">
        <f>'Source - Cert. Funds'!C284</f>
        <v>0006</v>
      </c>
      <c r="F285" s="22" t="str">
        <f>'Source - Cert. Funds'!D284</f>
        <v>0920006</v>
      </c>
      <c r="G285" s="22" t="str">
        <f>'Source - Cert. Funds'!E284</f>
        <v>DEER CREEK TOWNSHIP</v>
      </c>
      <c r="H285" s="22" t="str">
        <f>'Source - Cert. Funds'!F284</f>
        <v>0101</v>
      </c>
      <c r="I285" s="22" t="str">
        <f>'Source - Cert. Funds'!G284</f>
        <v xml:space="preserve">GENERAL                                 </v>
      </c>
      <c r="J285" s="23">
        <f>'Source - Cert. Funds'!H284</f>
        <v>20950</v>
      </c>
      <c r="K285" s="4"/>
      <c r="L285" s="3"/>
      <c r="M285" s="3"/>
      <c r="N285" s="3"/>
      <c r="O285" s="3"/>
    </row>
    <row r="286" spans="1:15" x14ac:dyDescent="0.35">
      <c r="A286" s="221" t="e">
        <f t="shared" si="8"/>
        <v>#N/A</v>
      </c>
      <c r="B286" s="221" t="e">
        <f>IF(A286=1,SUM($A$4:A286),"")</f>
        <v>#N/A</v>
      </c>
      <c r="C286" s="22" t="str">
        <f>'Source - Cert. Funds'!A285</f>
        <v>09</v>
      </c>
      <c r="D286" s="22" t="str">
        <f>'Source - Cert. Funds'!B285</f>
        <v>2</v>
      </c>
      <c r="E286" s="22" t="str">
        <f>'Source - Cert. Funds'!C285</f>
        <v>0006</v>
      </c>
      <c r="F286" s="22" t="str">
        <f>'Source - Cert. Funds'!D285</f>
        <v>0920006</v>
      </c>
      <c r="G286" s="22" t="str">
        <f>'Source - Cert. Funds'!E285</f>
        <v>DEER CREEK TOWNSHIP</v>
      </c>
      <c r="H286" s="22" t="str">
        <f>'Source - Cert. Funds'!F285</f>
        <v>1111</v>
      </c>
      <c r="I286" s="22" t="str">
        <f>'Source - Cert. Funds'!G285</f>
        <v>TOWNSHIP FIRE AND E.M.S.</v>
      </c>
      <c r="J286" s="23">
        <f>'Source - Cert. Funds'!H285</f>
        <v>51100</v>
      </c>
      <c r="K286" s="4"/>
      <c r="L286" s="3"/>
      <c r="M286" s="3"/>
      <c r="N286" s="3"/>
      <c r="O286" s="3"/>
    </row>
    <row r="287" spans="1:15" x14ac:dyDescent="0.35">
      <c r="A287" s="221" t="e">
        <f t="shared" si="8"/>
        <v>#N/A</v>
      </c>
      <c r="B287" s="221" t="e">
        <f>IF(A287=1,SUM($A$4:A287),"")</f>
        <v>#N/A</v>
      </c>
      <c r="C287" s="22" t="str">
        <f>'Source - Cert. Funds'!A286</f>
        <v>09</v>
      </c>
      <c r="D287" s="22" t="str">
        <f>'Source - Cert. Funds'!B286</f>
        <v>2</v>
      </c>
      <c r="E287" s="22" t="str">
        <f>'Source - Cert. Funds'!C286</f>
        <v>0006</v>
      </c>
      <c r="F287" s="22" t="str">
        <f>'Source - Cert. Funds'!D286</f>
        <v>0920006</v>
      </c>
      <c r="G287" s="22" t="str">
        <f>'Source - Cert. Funds'!E286</f>
        <v>DEER CREEK TOWNSHIP</v>
      </c>
      <c r="H287" s="22" t="str">
        <f>'Source - Cert. Funds'!F286</f>
        <v>2120</v>
      </c>
      <c r="I287" s="22" t="str">
        <f>'Source - Cert. Funds'!G286</f>
        <v xml:space="preserve">CEMETERY                                </v>
      </c>
      <c r="J287" s="23">
        <f>'Source - Cert. Funds'!H286</f>
        <v>6500</v>
      </c>
      <c r="K287" s="4"/>
      <c r="L287" s="3"/>
      <c r="M287" s="3"/>
      <c r="N287" s="3"/>
      <c r="O287" s="3"/>
    </row>
    <row r="288" spans="1:15" x14ac:dyDescent="0.35">
      <c r="A288" s="221" t="e">
        <f t="shared" si="8"/>
        <v>#N/A</v>
      </c>
      <c r="B288" s="221" t="e">
        <f>IF(A288=1,SUM($A$4:A288),"")</f>
        <v>#N/A</v>
      </c>
      <c r="C288" s="22" t="str">
        <f>'Source - Cert. Funds'!A287</f>
        <v>09</v>
      </c>
      <c r="D288" s="22" t="str">
        <f>'Source - Cert. Funds'!B287</f>
        <v>2</v>
      </c>
      <c r="E288" s="22" t="str">
        <f>'Source - Cert. Funds'!C287</f>
        <v>0007</v>
      </c>
      <c r="F288" s="22" t="str">
        <f>'Source - Cert. Funds'!D287</f>
        <v>0920007</v>
      </c>
      <c r="G288" s="22" t="str">
        <f>'Source - Cert. Funds'!E287</f>
        <v>EEL TOWNSHIP</v>
      </c>
      <c r="H288" s="22" t="str">
        <f>'Source - Cert. Funds'!F287</f>
        <v>0101</v>
      </c>
      <c r="I288" s="22" t="str">
        <f>'Source - Cert. Funds'!G287</f>
        <v xml:space="preserve">GENERAL                                 </v>
      </c>
      <c r="J288" s="23">
        <f>'Source - Cert. Funds'!H287</f>
        <v>185400</v>
      </c>
      <c r="K288" s="4"/>
      <c r="L288" s="3"/>
      <c r="M288" s="3"/>
      <c r="N288" s="3"/>
      <c r="O288" s="3"/>
    </row>
    <row r="289" spans="1:15" x14ac:dyDescent="0.35">
      <c r="A289" s="221" t="e">
        <f t="shared" si="8"/>
        <v>#N/A</v>
      </c>
      <c r="B289" s="221" t="e">
        <f>IF(A289=1,SUM($A$4:A289),"")</f>
        <v>#N/A</v>
      </c>
      <c r="C289" s="22" t="str">
        <f>'Source - Cert. Funds'!A288</f>
        <v>09</v>
      </c>
      <c r="D289" s="22" t="str">
        <f>'Source - Cert. Funds'!B288</f>
        <v>2</v>
      </c>
      <c r="E289" s="22" t="str">
        <f>'Source - Cert. Funds'!C288</f>
        <v>0008</v>
      </c>
      <c r="F289" s="22" t="str">
        <f>'Source - Cert. Funds'!D288</f>
        <v>0920008</v>
      </c>
      <c r="G289" s="22" t="str">
        <f>'Source - Cert. Funds'!E288</f>
        <v>HARRISON TOWNSHIP</v>
      </c>
      <c r="H289" s="22" t="str">
        <f>'Source - Cert. Funds'!F288</f>
        <v>0101</v>
      </c>
      <c r="I289" s="22" t="str">
        <f>'Source - Cert. Funds'!G288</f>
        <v xml:space="preserve">GENERAL                                 </v>
      </c>
      <c r="J289" s="23">
        <f>'Source - Cert. Funds'!H288</f>
        <v>27300</v>
      </c>
      <c r="K289" s="4"/>
      <c r="L289" s="3"/>
      <c r="M289" s="3"/>
      <c r="N289" s="3"/>
      <c r="O289" s="3"/>
    </row>
    <row r="290" spans="1:15" x14ac:dyDescent="0.35">
      <c r="A290" s="221" t="e">
        <f t="shared" si="8"/>
        <v>#N/A</v>
      </c>
      <c r="B290" s="221" t="e">
        <f>IF(A290=1,SUM($A$4:A290),"")</f>
        <v>#N/A</v>
      </c>
      <c r="C290" s="22" t="str">
        <f>'Source - Cert. Funds'!A289</f>
        <v>09</v>
      </c>
      <c r="D290" s="22" t="str">
        <f>'Source - Cert. Funds'!B289</f>
        <v>2</v>
      </c>
      <c r="E290" s="22" t="str">
        <f>'Source - Cert. Funds'!C289</f>
        <v>0008</v>
      </c>
      <c r="F290" s="22" t="str">
        <f>'Source - Cert. Funds'!D289</f>
        <v>0920008</v>
      </c>
      <c r="G290" s="22" t="str">
        <f>'Source - Cert. Funds'!E289</f>
        <v>HARRISON TOWNSHIP</v>
      </c>
      <c r="H290" s="22" t="str">
        <f>'Source - Cert. Funds'!F289</f>
        <v>1111</v>
      </c>
      <c r="I290" s="22" t="str">
        <f>'Source - Cert. Funds'!G289</f>
        <v>TOWNSHIP FIRE AND E.M.S.</v>
      </c>
      <c r="J290" s="23">
        <f>'Source - Cert. Funds'!H289</f>
        <v>99100</v>
      </c>
      <c r="K290" s="4"/>
      <c r="L290" s="3"/>
      <c r="M290" s="3"/>
      <c r="N290" s="3"/>
      <c r="O290" s="3"/>
    </row>
    <row r="291" spans="1:15" x14ac:dyDescent="0.35">
      <c r="A291" s="221" t="e">
        <f t="shared" si="8"/>
        <v>#N/A</v>
      </c>
      <c r="B291" s="221" t="e">
        <f>IF(A291=1,SUM($A$4:A291),"")</f>
        <v>#N/A</v>
      </c>
      <c r="C291" s="22" t="str">
        <f>'Source - Cert. Funds'!A290</f>
        <v>09</v>
      </c>
      <c r="D291" s="22" t="str">
        <f>'Source - Cert. Funds'!B290</f>
        <v>2</v>
      </c>
      <c r="E291" s="22" t="str">
        <f>'Source - Cert. Funds'!C290</f>
        <v>0008</v>
      </c>
      <c r="F291" s="22" t="str">
        <f>'Source - Cert. Funds'!D290</f>
        <v>0920008</v>
      </c>
      <c r="G291" s="22" t="str">
        <f>'Source - Cert. Funds'!E290</f>
        <v>HARRISON TOWNSHIP</v>
      </c>
      <c r="H291" s="22" t="str">
        <f>'Source - Cert. Funds'!F290</f>
        <v>1190</v>
      </c>
      <c r="I291" s="22" t="str">
        <f>'Source - Cert. Funds'!G290</f>
        <v xml:space="preserve">CUMULATIVE FIRE (Township)                        </v>
      </c>
      <c r="J291" s="23">
        <f>'Source - Cert. Funds'!H290</f>
        <v>20000</v>
      </c>
      <c r="K291" s="4"/>
      <c r="L291" s="3"/>
      <c r="M291" s="3"/>
      <c r="N291" s="3"/>
      <c r="O291" s="3"/>
    </row>
    <row r="292" spans="1:15" x14ac:dyDescent="0.35">
      <c r="A292" s="221" t="e">
        <f t="shared" si="8"/>
        <v>#N/A</v>
      </c>
      <c r="B292" s="221" t="e">
        <f>IF(A292=1,SUM($A$4:A292),"")</f>
        <v>#N/A</v>
      </c>
      <c r="C292" s="22" t="str">
        <f>'Source - Cert. Funds'!A291</f>
        <v>09</v>
      </c>
      <c r="D292" s="22" t="str">
        <f>'Source - Cert. Funds'!B291</f>
        <v>2</v>
      </c>
      <c r="E292" s="22" t="str">
        <f>'Source - Cert. Funds'!C291</f>
        <v>0009</v>
      </c>
      <c r="F292" s="22" t="str">
        <f>'Source - Cert. Funds'!D291</f>
        <v>0920009</v>
      </c>
      <c r="G292" s="22" t="str">
        <f>'Source - Cert. Funds'!E291</f>
        <v>JACKSON TOWNSHIP</v>
      </c>
      <c r="H292" s="22" t="str">
        <f>'Source - Cert. Funds'!F291</f>
        <v>0061</v>
      </c>
      <c r="I292" s="22" t="str">
        <f>'Source - Cert. Funds'!G291</f>
        <v>RAINY DAY</v>
      </c>
      <c r="J292" s="23">
        <f>'Source - Cert. Funds'!H291</f>
        <v>1000</v>
      </c>
      <c r="K292" s="4"/>
      <c r="L292" s="3"/>
      <c r="M292" s="3"/>
      <c r="N292" s="3"/>
      <c r="O292" s="3"/>
    </row>
    <row r="293" spans="1:15" x14ac:dyDescent="0.35">
      <c r="A293" s="221" t="e">
        <f t="shared" si="8"/>
        <v>#N/A</v>
      </c>
      <c r="B293" s="221" t="e">
        <f>IF(A293=1,SUM($A$4:A293),"")</f>
        <v>#N/A</v>
      </c>
      <c r="C293" s="22" t="str">
        <f>'Source - Cert. Funds'!A292</f>
        <v>09</v>
      </c>
      <c r="D293" s="22" t="str">
        <f>'Source - Cert. Funds'!B292</f>
        <v>2</v>
      </c>
      <c r="E293" s="22" t="str">
        <f>'Source - Cert. Funds'!C292</f>
        <v>0009</v>
      </c>
      <c r="F293" s="22" t="str">
        <f>'Source - Cert. Funds'!D292</f>
        <v>0920009</v>
      </c>
      <c r="G293" s="22" t="str">
        <f>'Source - Cert. Funds'!E292</f>
        <v>JACKSON TOWNSHIP</v>
      </c>
      <c r="H293" s="22" t="str">
        <f>'Source - Cert. Funds'!F292</f>
        <v>0101</v>
      </c>
      <c r="I293" s="22" t="str">
        <f>'Source - Cert. Funds'!G292</f>
        <v xml:space="preserve">GENERAL                                 </v>
      </c>
      <c r="J293" s="23">
        <f>'Source - Cert. Funds'!H292</f>
        <v>31000</v>
      </c>
      <c r="K293" s="4"/>
      <c r="L293" s="3"/>
      <c r="M293" s="3"/>
      <c r="N293" s="3"/>
      <c r="O293" s="3"/>
    </row>
    <row r="294" spans="1:15" x14ac:dyDescent="0.35">
      <c r="A294" s="221" t="e">
        <f t="shared" si="8"/>
        <v>#N/A</v>
      </c>
      <c r="B294" s="221" t="e">
        <f>IF(A294=1,SUM($A$4:A294),"")</f>
        <v>#N/A</v>
      </c>
      <c r="C294" s="22" t="str">
        <f>'Source - Cert. Funds'!A293</f>
        <v>09</v>
      </c>
      <c r="D294" s="22" t="str">
        <f>'Source - Cert. Funds'!B293</f>
        <v>2</v>
      </c>
      <c r="E294" s="22" t="str">
        <f>'Source - Cert. Funds'!C293</f>
        <v>0009</v>
      </c>
      <c r="F294" s="22" t="str">
        <f>'Source - Cert. Funds'!D293</f>
        <v>0920009</v>
      </c>
      <c r="G294" s="22" t="str">
        <f>'Source - Cert. Funds'!E293</f>
        <v>JACKSON TOWNSHIP</v>
      </c>
      <c r="H294" s="22" t="str">
        <f>'Source - Cert. Funds'!F293</f>
        <v>1111</v>
      </c>
      <c r="I294" s="22" t="str">
        <f>'Source - Cert. Funds'!G293</f>
        <v>TOWNSHIP FIRE AND E.M.S.</v>
      </c>
      <c r="J294" s="23">
        <f>'Source - Cert. Funds'!H293</f>
        <v>32000</v>
      </c>
      <c r="K294" s="4"/>
      <c r="L294" s="3"/>
      <c r="M294" s="3"/>
      <c r="N294" s="3"/>
      <c r="O294" s="3"/>
    </row>
    <row r="295" spans="1:15" x14ac:dyDescent="0.35">
      <c r="A295" s="221" t="e">
        <f t="shared" si="8"/>
        <v>#N/A</v>
      </c>
      <c r="B295" s="221" t="e">
        <f>IF(A295=1,SUM($A$4:A295),"")</f>
        <v>#N/A</v>
      </c>
      <c r="C295" s="22" t="str">
        <f>'Source - Cert. Funds'!A294</f>
        <v>09</v>
      </c>
      <c r="D295" s="22" t="str">
        <f>'Source - Cert. Funds'!B294</f>
        <v>2</v>
      </c>
      <c r="E295" s="22" t="str">
        <f>'Source - Cert. Funds'!C294</f>
        <v>0010</v>
      </c>
      <c r="F295" s="22" t="str">
        <f>'Source - Cert. Funds'!D294</f>
        <v>0920010</v>
      </c>
      <c r="G295" s="22" t="str">
        <f>'Source - Cert. Funds'!E294</f>
        <v>JEFFERSON TOWNSHIP</v>
      </c>
      <c r="H295" s="22" t="str">
        <f>'Source - Cert. Funds'!F294</f>
        <v>0101</v>
      </c>
      <c r="I295" s="22" t="str">
        <f>'Source - Cert. Funds'!G294</f>
        <v xml:space="preserve">GENERAL                                 </v>
      </c>
      <c r="J295" s="23">
        <f>'Source - Cert. Funds'!H294</f>
        <v>15601</v>
      </c>
      <c r="K295" s="4"/>
      <c r="L295" s="3"/>
      <c r="M295" s="3"/>
      <c r="N295" s="3"/>
      <c r="O295" s="3"/>
    </row>
    <row r="296" spans="1:15" x14ac:dyDescent="0.35">
      <c r="A296" s="221" t="e">
        <f t="shared" si="8"/>
        <v>#N/A</v>
      </c>
      <c r="B296" s="221" t="e">
        <f>IF(A296=1,SUM($A$4:A296),"")</f>
        <v>#N/A</v>
      </c>
      <c r="C296" s="22" t="str">
        <f>'Source - Cert. Funds'!A295</f>
        <v>09</v>
      </c>
      <c r="D296" s="22" t="str">
        <f>'Source - Cert. Funds'!B295</f>
        <v>2</v>
      </c>
      <c r="E296" s="22" t="str">
        <f>'Source - Cert. Funds'!C295</f>
        <v>0010</v>
      </c>
      <c r="F296" s="22" t="str">
        <f>'Source - Cert. Funds'!D295</f>
        <v>0920010</v>
      </c>
      <c r="G296" s="22" t="str">
        <f>'Source - Cert. Funds'!E295</f>
        <v>JEFFERSON TOWNSHIP</v>
      </c>
      <c r="H296" s="22" t="str">
        <f>'Source - Cert. Funds'!F295</f>
        <v>1111</v>
      </c>
      <c r="I296" s="22" t="str">
        <f>'Source - Cert. Funds'!G295</f>
        <v>TOWNSHIP FIRE AND E.M.S.</v>
      </c>
      <c r="J296" s="23">
        <f>'Source - Cert. Funds'!H295</f>
        <v>28000</v>
      </c>
      <c r="K296" s="4"/>
      <c r="L296" s="3"/>
      <c r="M296" s="3"/>
      <c r="N296" s="3"/>
      <c r="O296" s="3"/>
    </row>
    <row r="297" spans="1:15" x14ac:dyDescent="0.35">
      <c r="A297" s="221" t="e">
        <f t="shared" si="8"/>
        <v>#N/A</v>
      </c>
      <c r="B297" s="221" t="e">
        <f>IF(A297=1,SUM($A$4:A297),"")</f>
        <v>#N/A</v>
      </c>
      <c r="C297" s="22" t="str">
        <f>'Source - Cert. Funds'!A296</f>
        <v>09</v>
      </c>
      <c r="D297" s="22" t="str">
        <f>'Source - Cert. Funds'!B296</f>
        <v>2</v>
      </c>
      <c r="E297" s="22" t="str">
        <f>'Source - Cert. Funds'!C296</f>
        <v>0010</v>
      </c>
      <c r="F297" s="22" t="str">
        <f>'Source - Cert. Funds'!D296</f>
        <v>0920010</v>
      </c>
      <c r="G297" s="22" t="str">
        <f>'Source - Cert. Funds'!E296</f>
        <v>JEFFERSON TOWNSHIP</v>
      </c>
      <c r="H297" s="22" t="str">
        <f>'Source - Cert. Funds'!F296</f>
        <v>1190</v>
      </c>
      <c r="I297" s="22" t="str">
        <f>'Source - Cert. Funds'!G296</f>
        <v xml:space="preserve">CUMULATIVE FIRE (Township)                        </v>
      </c>
      <c r="J297" s="23">
        <f>'Source - Cert. Funds'!H296</f>
        <v>10000</v>
      </c>
      <c r="K297" s="4"/>
      <c r="L297" s="3"/>
      <c r="M297" s="3"/>
      <c r="N297" s="3"/>
      <c r="O297" s="3"/>
    </row>
    <row r="298" spans="1:15" x14ac:dyDescent="0.35">
      <c r="A298" s="221" t="e">
        <f t="shared" si="8"/>
        <v>#N/A</v>
      </c>
      <c r="B298" s="221" t="e">
        <f>IF(A298=1,SUM($A$4:A298),"")</f>
        <v>#N/A</v>
      </c>
      <c r="C298" s="22" t="str">
        <f>'Source - Cert. Funds'!A297</f>
        <v>09</v>
      </c>
      <c r="D298" s="22" t="str">
        <f>'Source - Cert. Funds'!B297</f>
        <v>2</v>
      </c>
      <c r="E298" s="22" t="str">
        <f>'Source - Cert. Funds'!C297</f>
        <v>0011</v>
      </c>
      <c r="F298" s="22" t="str">
        <f>'Source - Cert. Funds'!D297</f>
        <v>0920011</v>
      </c>
      <c r="G298" s="22" t="str">
        <f>'Source - Cert. Funds'!E297</f>
        <v>MIAMI TOWNSHIP</v>
      </c>
      <c r="H298" s="22" t="str">
        <f>'Source - Cert. Funds'!F297</f>
        <v>0061</v>
      </c>
      <c r="I298" s="22" t="str">
        <f>'Source - Cert. Funds'!G297</f>
        <v>RAINY DAY</v>
      </c>
      <c r="J298" s="23">
        <f>'Source - Cert. Funds'!H297</f>
        <v>17000</v>
      </c>
      <c r="K298" s="4"/>
      <c r="L298" s="3"/>
      <c r="M298" s="3"/>
      <c r="N298" s="3"/>
      <c r="O298" s="3"/>
    </row>
    <row r="299" spans="1:15" x14ac:dyDescent="0.35">
      <c r="A299" s="221" t="e">
        <f t="shared" si="8"/>
        <v>#N/A</v>
      </c>
      <c r="B299" s="221" t="e">
        <f>IF(A299=1,SUM($A$4:A299),"")</f>
        <v>#N/A</v>
      </c>
      <c r="C299" s="22" t="str">
        <f>'Source - Cert. Funds'!A298</f>
        <v>09</v>
      </c>
      <c r="D299" s="22" t="str">
        <f>'Source - Cert. Funds'!B298</f>
        <v>2</v>
      </c>
      <c r="E299" s="22" t="str">
        <f>'Source - Cert. Funds'!C298</f>
        <v>0011</v>
      </c>
      <c r="F299" s="22" t="str">
        <f>'Source - Cert. Funds'!D298</f>
        <v>0920011</v>
      </c>
      <c r="G299" s="22" t="str">
        <f>'Source - Cert. Funds'!E298</f>
        <v>MIAMI TOWNSHIP</v>
      </c>
      <c r="H299" s="22" t="str">
        <f>'Source - Cert. Funds'!F298</f>
        <v>0101</v>
      </c>
      <c r="I299" s="22" t="str">
        <f>'Source - Cert. Funds'!G298</f>
        <v xml:space="preserve">GENERAL                                 </v>
      </c>
      <c r="J299" s="23">
        <f>'Source - Cert. Funds'!H298</f>
        <v>409900</v>
      </c>
      <c r="K299" s="4"/>
      <c r="L299" s="3"/>
      <c r="M299" s="3"/>
      <c r="N299" s="3"/>
      <c r="O299" s="3"/>
    </row>
    <row r="300" spans="1:15" x14ac:dyDescent="0.35">
      <c r="A300" s="221" t="e">
        <f t="shared" si="8"/>
        <v>#N/A</v>
      </c>
      <c r="B300" s="221" t="e">
        <f>IF(A300=1,SUM($A$4:A300),"")</f>
        <v>#N/A</v>
      </c>
      <c r="C300" s="22" t="str">
        <f>'Source - Cert. Funds'!A299</f>
        <v>09</v>
      </c>
      <c r="D300" s="22" t="str">
        <f>'Source - Cert. Funds'!B299</f>
        <v>2</v>
      </c>
      <c r="E300" s="22" t="str">
        <f>'Source - Cert. Funds'!C299</f>
        <v>0011</v>
      </c>
      <c r="F300" s="22" t="str">
        <f>'Source - Cert. Funds'!D299</f>
        <v>0920011</v>
      </c>
      <c r="G300" s="22" t="str">
        <f>'Source - Cert. Funds'!E299</f>
        <v>MIAMI TOWNSHIP</v>
      </c>
      <c r="H300" s="22" t="str">
        <f>'Source - Cert. Funds'!F299</f>
        <v>1111</v>
      </c>
      <c r="I300" s="22" t="str">
        <f>'Source - Cert. Funds'!G299</f>
        <v>TOWNSHIP FIRE AND E.M.S.</v>
      </c>
      <c r="J300" s="23">
        <f>'Source - Cert. Funds'!H299</f>
        <v>260000</v>
      </c>
      <c r="K300" s="4"/>
      <c r="L300" s="3"/>
      <c r="M300" s="3"/>
      <c r="N300" s="3"/>
      <c r="O300" s="3"/>
    </row>
    <row r="301" spans="1:15" x14ac:dyDescent="0.35">
      <c r="A301" s="221" t="e">
        <f t="shared" si="8"/>
        <v>#N/A</v>
      </c>
      <c r="B301" s="221" t="e">
        <f>IF(A301=1,SUM($A$4:A301),"")</f>
        <v>#N/A</v>
      </c>
      <c r="C301" s="22" t="str">
        <f>'Source - Cert. Funds'!A300</f>
        <v>09</v>
      </c>
      <c r="D301" s="22" t="str">
        <f>'Source - Cert. Funds'!B300</f>
        <v>2</v>
      </c>
      <c r="E301" s="22" t="str">
        <f>'Source - Cert. Funds'!C300</f>
        <v>0011</v>
      </c>
      <c r="F301" s="22" t="str">
        <f>'Source - Cert. Funds'!D300</f>
        <v>0920011</v>
      </c>
      <c r="G301" s="22" t="str">
        <f>'Source - Cert. Funds'!E300</f>
        <v>MIAMI TOWNSHIP</v>
      </c>
      <c r="H301" s="22" t="str">
        <f>'Source - Cert. Funds'!F300</f>
        <v>1190</v>
      </c>
      <c r="I301" s="22" t="str">
        <f>'Source - Cert. Funds'!G300</f>
        <v xml:space="preserve">CUMULATIVE FIRE (Township)                        </v>
      </c>
      <c r="J301" s="23">
        <f>'Source - Cert. Funds'!H300</f>
        <v>50000</v>
      </c>
      <c r="K301" s="4"/>
      <c r="L301" s="3"/>
      <c r="M301" s="3"/>
      <c r="N301" s="3"/>
      <c r="O301" s="3"/>
    </row>
    <row r="302" spans="1:15" x14ac:dyDescent="0.35">
      <c r="A302" s="221" t="e">
        <f t="shared" si="8"/>
        <v>#N/A</v>
      </c>
      <c r="B302" s="221" t="e">
        <f>IF(A302=1,SUM($A$4:A302),"")</f>
        <v>#N/A</v>
      </c>
      <c r="C302" s="22" t="str">
        <f>'Source - Cert. Funds'!A301</f>
        <v>09</v>
      </c>
      <c r="D302" s="22" t="str">
        <f>'Source - Cert. Funds'!B301</f>
        <v>2</v>
      </c>
      <c r="E302" s="22" t="str">
        <f>'Source - Cert. Funds'!C301</f>
        <v>0012</v>
      </c>
      <c r="F302" s="22" t="str">
        <f>'Source - Cert. Funds'!D301</f>
        <v>0920012</v>
      </c>
      <c r="G302" s="22" t="str">
        <f>'Source - Cert. Funds'!E301</f>
        <v>NOBLE TOWNSHIP</v>
      </c>
      <c r="H302" s="22" t="str">
        <f>'Source - Cert. Funds'!F301</f>
        <v>0061</v>
      </c>
      <c r="I302" s="22" t="str">
        <f>'Source - Cert. Funds'!G301</f>
        <v>RAINY DAY</v>
      </c>
      <c r="J302" s="23">
        <f>'Source - Cert. Funds'!H301</f>
        <v>30078</v>
      </c>
      <c r="K302" s="4"/>
      <c r="L302" s="3"/>
      <c r="M302" s="3"/>
      <c r="N302" s="3"/>
      <c r="O302" s="3"/>
    </row>
    <row r="303" spans="1:15" x14ac:dyDescent="0.35">
      <c r="A303" s="221" t="e">
        <f t="shared" si="8"/>
        <v>#N/A</v>
      </c>
      <c r="B303" s="221" t="e">
        <f>IF(A303=1,SUM($A$4:A303),"")</f>
        <v>#N/A</v>
      </c>
      <c r="C303" s="22" t="str">
        <f>'Source - Cert. Funds'!A302</f>
        <v>09</v>
      </c>
      <c r="D303" s="22" t="str">
        <f>'Source - Cert. Funds'!B302</f>
        <v>2</v>
      </c>
      <c r="E303" s="22" t="str">
        <f>'Source - Cert. Funds'!C302</f>
        <v>0012</v>
      </c>
      <c r="F303" s="22" t="str">
        <f>'Source - Cert. Funds'!D302</f>
        <v>0920012</v>
      </c>
      <c r="G303" s="22" t="str">
        <f>'Source - Cert. Funds'!E302</f>
        <v>NOBLE TOWNSHIP</v>
      </c>
      <c r="H303" s="22" t="str">
        <f>'Source - Cert. Funds'!F302</f>
        <v>0101</v>
      </c>
      <c r="I303" s="22" t="str">
        <f>'Source - Cert. Funds'!G302</f>
        <v xml:space="preserve">GENERAL                                 </v>
      </c>
      <c r="J303" s="23">
        <f>'Source - Cert. Funds'!H302</f>
        <v>66300</v>
      </c>
      <c r="K303" s="4"/>
      <c r="L303" s="3"/>
      <c r="M303" s="3"/>
      <c r="N303" s="3"/>
      <c r="O303" s="3"/>
    </row>
    <row r="304" spans="1:15" x14ac:dyDescent="0.35">
      <c r="A304" s="221" t="e">
        <f t="shared" si="8"/>
        <v>#N/A</v>
      </c>
      <c r="B304" s="221" t="e">
        <f>IF(A304=1,SUM($A$4:A304),"")</f>
        <v>#N/A</v>
      </c>
      <c r="C304" s="22" t="str">
        <f>'Source - Cert. Funds'!A303</f>
        <v>09</v>
      </c>
      <c r="D304" s="22" t="str">
        <f>'Source - Cert. Funds'!B303</f>
        <v>2</v>
      </c>
      <c r="E304" s="22" t="str">
        <f>'Source - Cert. Funds'!C303</f>
        <v>0013</v>
      </c>
      <c r="F304" s="22" t="str">
        <f>'Source - Cert. Funds'!D303</f>
        <v>0920013</v>
      </c>
      <c r="G304" s="22" t="str">
        <f>'Source - Cert. Funds'!E303</f>
        <v>TIPTON TOWNSHIP</v>
      </c>
      <c r="H304" s="22" t="str">
        <f>'Source - Cert. Funds'!F303</f>
        <v>0101</v>
      </c>
      <c r="I304" s="22" t="str">
        <f>'Source - Cert. Funds'!G303</f>
        <v xml:space="preserve">GENERAL                                 </v>
      </c>
      <c r="J304" s="23">
        <f>'Source - Cert. Funds'!H303</f>
        <v>19190</v>
      </c>
      <c r="K304" s="4"/>
      <c r="L304" s="3"/>
      <c r="M304" s="3"/>
      <c r="N304" s="3"/>
      <c r="O304" s="3"/>
    </row>
    <row r="305" spans="1:15" x14ac:dyDescent="0.35">
      <c r="A305" s="221" t="e">
        <f t="shared" si="8"/>
        <v>#N/A</v>
      </c>
      <c r="B305" s="221" t="e">
        <f>IF(A305=1,SUM($A$4:A305),"")</f>
        <v>#N/A</v>
      </c>
      <c r="C305" s="22" t="str">
        <f>'Source - Cert. Funds'!A304</f>
        <v>09</v>
      </c>
      <c r="D305" s="22" t="str">
        <f>'Source - Cert. Funds'!B304</f>
        <v>2</v>
      </c>
      <c r="E305" s="22" t="str">
        <f>'Source - Cert. Funds'!C304</f>
        <v>0013</v>
      </c>
      <c r="F305" s="22" t="str">
        <f>'Source - Cert. Funds'!D304</f>
        <v>0920013</v>
      </c>
      <c r="G305" s="22" t="str">
        <f>'Source - Cert. Funds'!E304</f>
        <v>TIPTON TOWNSHIP</v>
      </c>
      <c r="H305" s="22" t="str">
        <f>'Source - Cert. Funds'!F304</f>
        <v>1111</v>
      </c>
      <c r="I305" s="22" t="str">
        <f>'Source - Cert. Funds'!G304</f>
        <v>TOWNSHIP FIRE AND E.M.S.</v>
      </c>
      <c r="J305" s="23">
        <f>'Source - Cert. Funds'!H304</f>
        <v>45800</v>
      </c>
      <c r="K305" s="4"/>
      <c r="L305" s="3"/>
      <c r="M305" s="3"/>
      <c r="N305" s="3"/>
      <c r="O305" s="3"/>
    </row>
    <row r="306" spans="1:15" x14ac:dyDescent="0.35">
      <c r="A306" s="221" t="e">
        <f t="shared" si="8"/>
        <v>#N/A</v>
      </c>
      <c r="B306" s="221" t="e">
        <f>IF(A306=1,SUM($A$4:A306),"")</f>
        <v>#N/A</v>
      </c>
      <c r="C306" s="22" t="str">
        <f>'Source - Cert. Funds'!A305</f>
        <v>09</v>
      </c>
      <c r="D306" s="22" t="str">
        <f>'Source - Cert. Funds'!B305</f>
        <v>2</v>
      </c>
      <c r="E306" s="22" t="str">
        <f>'Source - Cert. Funds'!C305</f>
        <v>0014</v>
      </c>
      <c r="F306" s="22" t="str">
        <f>'Source - Cert. Funds'!D305</f>
        <v>0920014</v>
      </c>
      <c r="G306" s="22" t="str">
        <f>'Source - Cert. Funds'!E305</f>
        <v>WASHINGTON TOWNSHIP</v>
      </c>
      <c r="H306" s="22" t="str">
        <f>'Source - Cert. Funds'!F305</f>
        <v>0061</v>
      </c>
      <c r="I306" s="22" t="str">
        <f>'Source - Cert. Funds'!G305</f>
        <v>RAINY DAY</v>
      </c>
      <c r="J306" s="23">
        <f>'Source - Cert. Funds'!H305</f>
        <v>5000</v>
      </c>
      <c r="K306" s="4"/>
      <c r="L306" s="3"/>
      <c r="M306" s="3"/>
      <c r="N306" s="3"/>
      <c r="O306" s="3"/>
    </row>
    <row r="307" spans="1:15" x14ac:dyDescent="0.35">
      <c r="A307" s="221" t="e">
        <f t="shared" si="8"/>
        <v>#N/A</v>
      </c>
      <c r="B307" s="221" t="e">
        <f>IF(A307=1,SUM($A$4:A307),"")</f>
        <v>#N/A</v>
      </c>
      <c r="C307" s="22" t="str">
        <f>'Source - Cert. Funds'!A306</f>
        <v>09</v>
      </c>
      <c r="D307" s="22" t="str">
        <f>'Source - Cert. Funds'!B306</f>
        <v>2</v>
      </c>
      <c r="E307" s="22" t="str">
        <f>'Source - Cert. Funds'!C306</f>
        <v>0014</v>
      </c>
      <c r="F307" s="22" t="str">
        <f>'Source - Cert. Funds'!D306</f>
        <v>0920014</v>
      </c>
      <c r="G307" s="22" t="str">
        <f>'Source - Cert. Funds'!E306</f>
        <v>WASHINGTON TOWNSHIP</v>
      </c>
      <c r="H307" s="22" t="str">
        <f>'Source - Cert. Funds'!F306</f>
        <v>0101</v>
      </c>
      <c r="I307" s="22" t="str">
        <f>'Source - Cert. Funds'!G306</f>
        <v xml:space="preserve">GENERAL                                 </v>
      </c>
      <c r="J307" s="23">
        <f>'Source - Cert. Funds'!H306</f>
        <v>122650</v>
      </c>
      <c r="K307" s="4"/>
      <c r="L307" s="3"/>
      <c r="M307" s="3"/>
      <c r="N307" s="3"/>
      <c r="O307" s="3"/>
    </row>
    <row r="308" spans="1:15" x14ac:dyDescent="0.35">
      <c r="A308" s="221" t="e">
        <f t="shared" si="8"/>
        <v>#N/A</v>
      </c>
      <c r="B308" s="221" t="e">
        <f>IF(A308=1,SUM($A$4:A308),"")</f>
        <v>#N/A</v>
      </c>
      <c r="C308" s="22" t="str">
        <f>'Source - Cert. Funds'!A307</f>
        <v>09</v>
      </c>
      <c r="D308" s="22" t="str">
        <f>'Source - Cert. Funds'!B307</f>
        <v>2</v>
      </c>
      <c r="E308" s="22" t="str">
        <f>'Source - Cert. Funds'!C307</f>
        <v>0014</v>
      </c>
      <c r="F308" s="22" t="str">
        <f>'Source - Cert. Funds'!D307</f>
        <v>0920014</v>
      </c>
      <c r="G308" s="22" t="str">
        <f>'Source - Cert. Funds'!E307</f>
        <v>WASHINGTON TOWNSHIP</v>
      </c>
      <c r="H308" s="22" t="str">
        <f>'Source - Cert. Funds'!F307</f>
        <v>1111</v>
      </c>
      <c r="I308" s="22" t="str">
        <f>'Source - Cert. Funds'!G307</f>
        <v>TOWNSHIP FIRE AND E.M.S.</v>
      </c>
      <c r="J308" s="23">
        <f>'Source - Cert. Funds'!H307</f>
        <v>182000</v>
      </c>
      <c r="K308" s="4"/>
      <c r="L308" s="3"/>
      <c r="M308" s="3"/>
      <c r="N308" s="3"/>
      <c r="O308" s="3"/>
    </row>
    <row r="309" spans="1:15" x14ac:dyDescent="0.35">
      <c r="A309" s="221" t="e">
        <f t="shared" si="8"/>
        <v>#N/A</v>
      </c>
      <c r="B309" s="221" t="e">
        <f>IF(A309=1,SUM($A$4:A309),"")</f>
        <v>#N/A</v>
      </c>
      <c r="C309" s="22" t="str">
        <f>'Source - Cert. Funds'!A308</f>
        <v>10</v>
      </c>
      <c r="D309" s="22" t="str">
        <f>'Source - Cert. Funds'!B308</f>
        <v>2</v>
      </c>
      <c r="E309" s="22" t="str">
        <f>'Source - Cert. Funds'!C308</f>
        <v>0001</v>
      </c>
      <c r="F309" s="22" t="str">
        <f>'Source - Cert. Funds'!D308</f>
        <v>1020001</v>
      </c>
      <c r="G309" s="22" t="str">
        <f>'Source - Cert. Funds'!E308</f>
        <v>BETHLEHEM TOWNSHIP</v>
      </c>
      <c r="H309" s="22" t="str">
        <f>'Source - Cert. Funds'!F308</f>
        <v>0101</v>
      </c>
      <c r="I309" s="22" t="str">
        <f>'Source - Cert. Funds'!G308</f>
        <v xml:space="preserve">GENERAL                                 </v>
      </c>
      <c r="J309" s="23">
        <f>'Source - Cert. Funds'!H308</f>
        <v>11300</v>
      </c>
      <c r="K309" s="4"/>
      <c r="L309" s="3"/>
      <c r="M309" s="3"/>
      <c r="N309" s="3"/>
      <c r="O309" s="3"/>
    </row>
    <row r="310" spans="1:15" x14ac:dyDescent="0.35">
      <c r="A310" s="221" t="e">
        <f t="shared" si="8"/>
        <v>#N/A</v>
      </c>
      <c r="B310" s="221" t="e">
        <f>IF(A310=1,SUM($A$4:A310),"")</f>
        <v>#N/A</v>
      </c>
      <c r="C310" s="22" t="str">
        <f>'Source - Cert. Funds'!A309</f>
        <v>10</v>
      </c>
      <c r="D310" s="22" t="str">
        <f>'Source - Cert. Funds'!B309</f>
        <v>2</v>
      </c>
      <c r="E310" s="22" t="str">
        <f>'Source - Cert. Funds'!C309</f>
        <v>0002</v>
      </c>
      <c r="F310" s="22" t="str">
        <f>'Source - Cert. Funds'!D309</f>
        <v>1020002</v>
      </c>
      <c r="G310" s="22" t="str">
        <f>'Source - Cert. Funds'!E309</f>
        <v>CARR TOWNSHIP</v>
      </c>
      <c r="H310" s="22" t="str">
        <f>'Source - Cert. Funds'!F309</f>
        <v>0101</v>
      </c>
      <c r="I310" s="22" t="str">
        <f>'Source - Cert. Funds'!G309</f>
        <v xml:space="preserve">GENERAL                                 </v>
      </c>
      <c r="J310" s="23">
        <f>'Source - Cert. Funds'!H309</f>
        <v>104250</v>
      </c>
      <c r="K310" s="4"/>
      <c r="L310" s="3"/>
      <c r="M310" s="3"/>
      <c r="N310" s="3"/>
      <c r="O310" s="3"/>
    </row>
    <row r="311" spans="1:15" x14ac:dyDescent="0.35">
      <c r="A311" s="221" t="e">
        <f t="shared" si="8"/>
        <v>#N/A</v>
      </c>
      <c r="B311" s="221" t="e">
        <f>IF(A311=1,SUM($A$4:A311),"")</f>
        <v>#N/A</v>
      </c>
      <c r="C311" s="22" t="str">
        <f>'Source - Cert. Funds'!A310</f>
        <v>10</v>
      </c>
      <c r="D311" s="22" t="str">
        <f>'Source - Cert. Funds'!B310</f>
        <v>2</v>
      </c>
      <c r="E311" s="22" t="str">
        <f>'Source - Cert. Funds'!C310</f>
        <v>0003</v>
      </c>
      <c r="F311" s="22" t="str">
        <f>'Source - Cert. Funds'!D310</f>
        <v>1020003</v>
      </c>
      <c r="G311" s="22" t="str">
        <f>'Source - Cert. Funds'!E310</f>
        <v>CHARLESTOWN TOWNSHIP</v>
      </c>
      <c r="H311" s="22" t="str">
        <f>'Source - Cert. Funds'!F310</f>
        <v>0101</v>
      </c>
      <c r="I311" s="22" t="str">
        <f>'Source - Cert. Funds'!G310</f>
        <v xml:space="preserve">GENERAL                                 </v>
      </c>
      <c r="J311" s="23">
        <f>'Source - Cert. Funds'!H310</f>
        <v>210550</v>
      </c>
      <c r="K311" s="4"/>
      <c r="L311" s="3"/>
      <c r="M311" s="3"/>
      <c r="N311" s="3"/>
      <c r="O311" s="3"/>
    </row>
    <row r="312" spans="1:15" x14ac:dyDescent="0.35">
      <c r="A312" s="221" t="e">
        <f t="shared" si="8"/>
        <v>#N/A</v>
      </c>
      <c r="B312" s="221" t="e">
        <f>IF(A312=1,SUM($A$4:A312),"")</f>
        <v>#N/A</v>
      </c>
      <c r="C312" s="22" t="str">
        <f>'Source - Cert. Funds'!A311</f>
        <v>10</v>
      </c>
      <c r="D312" s="22" t="str">
        <f>'Source - Cert. Funds'!B311</f>
        <v>2</v>
      </c>
      <c r="E312" s="22" t="str">
        <f>'Source - Cert. Funds'!C311</f>
        <v>0004</v>
      </c>
      <c r="F312" s="22" t="str">
        <f>'Source - Cert. Funds'!D311</f>
        <v>1020004</v>
      </c>
      <c r="G312" s="22" t="str">
        <f>'Source - Cert. Funds'!E311</f>
        <v>JEFFERSONVILLE TOWNSHIP</v>
      </c>
      <c r="H312" s="22" t="str">
        <f>'Source - Cert. Funds'!F311</f>
        <v>0061</v>
      </c>
      <c r="I312" s="22" t="str">
        <f>'Source - Cert. Funds'!G311</f>
        <v>RAINY DAY</v>
      </c>
      <c r="J312" s="23">
        <f>'Source - Cert. Funds'!H311</f>
        <v>255367</v>
      </c>
      <c r="K312" s="4"/>
      <c r="L312" s="3"/>
      <c r="M312" s="3"/>
      <c r="N312" s="3"/>
      <c r="O312" s="3"/>
    </row>
    <row r="313" spans="1:15" x14ac:dyDescent="0.35">
      <c r="A313" s="221" t="e">
        <f t="shared" si="8"/>
        <v>#N/A</v>
      </c>
      <c r="B313" s="221" t="e">
        <f>IF(A313=1,SUM($A$4:A313),"")</f>
        <v>#N/A</v>
      </c>
      <c r="C313" s="22" t="str">
        <f>'Source - Cert. Funds'!A312</f>
        <v>10</v>
      </c>
      <c r="D313" s="22" t="str">
        <f>'Source - Cert. Funds'!B312</f>
        <v>2</v>
      </c>
      <c r="E313" s="22" t="str">
        <f>'Source - Cert. Funds'!C312</f>
        <v>0004</v>
      </c>
      <c r="F313" s="22" t="str">
        <f>'Source - Cert. Funds'!D312</f>
        <v>1020004</v>
      </c>
      <c r="G313" s="22" t="str">
        <f>'Source - Cert. Funds'!E312</f>
        <v>JEFFERSONVILLE TOWNSHIP</v>
      </c>
      <c r="H313" s="22" t="str">
        <f>'Source - Cert. Funds'!F312</f>
        <v>0101</v>
      </c>
      <c r="I313" s="22" t="str">
        <f>'Source - Cert. Funds'!G312</f>
        <v xml:space="preserve">GENERAL                                 </v>
      </c>
      <c r="J313" s="23">
        <f>'Source - Cert. Funds'!H312</f>
        <v>477379</v>
      </c>
      <c r="K313" s="4"/>
      <c r="L313" s="3"/>
      <c r="M313" s="3"/>
      <c r="N313" s="3"/>
      <c r="O313" s="3"/>
    </row>
    <row r="314" spans="1:15" x14ac:dyDescent="0.35">
      <c r="A314" s="221" t="e">
        <f t="shared" si="8"/>
        <v>#N/A</v>
      </c>
      <c r="B314" s="221" t="e">
        <f>IF(A314=1,SUM($A$4:A314),"")</f>
        <v>#N/A</v>
      </c>
      <c r="C314" s="22" t="str">
        <f>'Source - Cert. Funds'!A313</f>
        <v>10</v>
      </c>
      <c r="D314" s="22" t="str">
        <f>'Source - Cert. Funds'!B313</f>
        <v>2</v>
      </c>
      <c r="E314" s="22" t="str">
        <f>'Source - Cert. Funds'!C313</f>
        <v>0005</v>
      </c>
      <c r="F314" s="22" t="str">
        <f>'Source - Cert. Funds'!D313</f>
        <v>1020005</v>
      </c>
      <c r="G314" s="22" t="str">
        <f>'Source - Cert. Funds'!E313</f>
        <v>MONROE TOWNSHIP</v>
      </c>
      <c r="H314" s="22" t="str">
        <f>'Source - Cert. Funds'!F313</f>
        <v>0101</v>
      </c>
      <c r="I314" s="22" t="str">
        <f>'Source - Cert. Funds'!G313</f>
        <v xml:space="preserve">GENERAL                                 </v>
      </c>
      <c r="J314" s="23">
        <f>'Source - Cert. Funds'!H313</f>
        <v>82300</v>
      </c>
      <c r="K314" s="4"/>
      <c r="L314" s="3"/>
      <c r="M314" s="3"/>
      <c r="N314" s="3"/>
      <c r="O314" s="3"/>
    </row>
    <row r="315" spans="1:15" x14ac:dyDescent="0.35">
      <c r="A315" s="221" t="e">
        <f t="shared" si="8"/>
        <v>#N/A</v>
      </c>
      <c r="B315" s="221" t="e">
        <f>IF(A315=1,SUM($A$4:A315),"")</f>
        <v>#N/A</v>
      </c>
      <c r="C315" s="22" t="str">
        <f>'Source - Cert. Funds'!A314</f>
        <v>10</v>
      </c>
      <c r="D315" s="22" t="str">
        <f>'Source - Cert. Funds'!B314</f>
        <v>2</v>
      </c>
      <c r="E315" s="22" t="str">
        <f>'Source - Cert. Funds'!C314</f>
        <v>0006</v>
      </c>
      <c r="F315" s="22" t="str">
        <f>'Source - Cert. Funds'!D314</f>
        <v>1020006</v>
      </c>
      <c r="G315" s="22" t="str">
        <f>'Source - Cert. Funds'!E314</f>
        <v>OREGON TOWNSHIP</v>
      </c>
      <c r="H315" s="22" t="str">
        <f>'Source - Cert. Funds'!F314</f>
        <v>0101</v>
      </c>
      <c r="I315" s="22" t="str">
        <f>'Source - Cert. Funds'!G314</f>
        <v xml:space="preserve">GENERAL                                 </v>
      </c>
      <c r="J315" s="23">
        <f>'Source - Cert. Funds'!H314</f>
        <v>27800</v>
      </c>
      <c r="K315" s="4"/>
      <c r="L315" s="3"/>
      <c r="M315" s="3"/>
      <c r="N315" s="3"/>
      <c r="O315" s="3"/>
    </row>
    <row r="316" spans="1:15" x14ac:dyDescent="0.35">
      <c r="A316" s="221" t="e">
        <f t="shared" si="8"/>
        <v>#N/A</v>
      </c>
      <c r="B316" s="221" t="e">
        <f>IF(A316=1,SUM($A$4:A316),"")</f>
        <v>#N/A</v>
      </c>
      <c r="C316" s="22" t="str">
        <f>'Source - Cert. Funds'!A315</f>
        <v>10</v>
      </c>
      <c r="D316" s="22" t="str">
        <f>'Source - Cert. Funds'!B315</f>
        <v>2</v>
      </c>
      <c r="E316" s="22" t="str">
        <f>'Source - Cert. Funds'!C315</f>
        <v>0007</v>
      </c>
      <c r="F316" s="22" t="str">
        <f>'Source - Cert. Funds'!D315</f>
        <v>1020007</v>
      </c>
      <c r="G316" s="22" t="str">
        <f>'Source - Cert. Funds'!E315</f>
        <v>OWEN TOWNSHIP</v>
      </c>
      <c r="H316" s="22" t="str">
        <f>'Source - Cert. Funds'!F315</f>
        <v>0101</v>
      </c>
      <c r="I316" s="22" t="str">
        <f>'Source - Cert. Funds'!G315</f>
        <v xml:space="preserve">GENERAL                                 </v>
      </c>
      <c r="J316" s="23">
        <f>'Source - Cert. Funds'!H315</f>
        <v>31660</v>
      </c>
      <c r="K316" s="4"/>
      <c r="L316" s="3"/>
      <c r="M316" s="3"/>
      <c r="N316" s="3"/>
      <c r="O316" s="3"/>
    </row>
    <row r="317" spans="1:15" x14ac:dyDescent="0.35">
      <c r="A317" s="221" t="e">
        <f t="shared" si="8"/>
        <v>#N/A</v>
      </c>
      <c r="B317" s="221" t="e">
        <f>IF(A317=1,SUM($A$4:A317),"")</f>
        <v>#N/A</v>
      </c>
      <c r="C317" s="22" t="str">
        <f>'Source - Cert. Funds'!A316</f>
        <v>10</v>
      </c>
      <c r="D317" s="22" t="str">
        <f>'Source - Cert. Funds'!B316</f>
        <v>2</v>
      </c>
      <c r="E317" s="22" t="str">
        <f>'Source - Cert. Funds'!C316</f>
        <v>0008</v>
      </c>
      <c r="F317" s="22" t="str">
        <f>'Source - Cert. Funds'!D316</f>
        <v>1020008</v>
      </c>
      <c r="G317" s="22" t="str">
        <f>'Source - Cert. Funds'!E316</f>
        <v>SILVER CREEK TOWNSHIP</v>
      </c>
      <c r="H317" s="22" t="str">
        <f>'Source - Cert. Funds'!F316</f>
        <v>0061</v>
      </c>
      <c r="I317" s="22" t="str">
        <f>'Source - Cert. Funds'!G316</f>
        <v>RAINY DAY</v>
      </c>
      <c r="J317" s="23">
        <f>'Source - Cert. Funds'!H316</f>
        <v>9000</v>
      </c>
      <c r="K317" s="4"/>
      <c r="L317" s="3"/>
      <c r="M317" s="3"/>
      <c r="N317" s="3"/>
      <c r="O317" s="3"/>
    </row>
    <row r="318" spans="1:15" x14ac:dyDescent="0.35">
      <c r="A318" s="221" t="e">
        <f t="shared" si="8"/>
        <v>#N/A</v>
      </c>
      <c r="B318" s="221" t="e">
        <f>IF(A318=1,SUM($A$4:A318),"")</f>
        <v>#N/A</v>
      </c>
      <c r="C318" s="22" t="str">
        <f>'Source - Cert. Funds'!A317</f>
        <v>10</v>
      </c>
      <c r="D318" s="22" t="str">
        <f>'Source - Cert. Funds'!B317</f>
        <v>2</v>
      </c>
      <c r="E318" s="22" t="str">
        <f>'Source - Cert. Funds'!C317</f>
        <v>0008</v>
      </c>
      <c r="F318" s="22" t="str">
        <f>'Source - Cert. Funds'!D317</f>
        <v>1020008</v>
      </c>
      <c r="G318" s="22" t="str">
        <f>'Source - Cert. Funds'!E317</f>
        <v>SILVER CREEK TOWNSHIP</v>
      </c>
      <c r="H318" s="22" t="str">
        <f>'Source - Cert. Funds'!F317</f>
        <v>0101</v>
      </c>
      <c r="I318" s="22" t="str">
        <f>'Source - Cert. Funds'!G317</f>
        <v xml:space="preserve">GENERAL                                 </v>
      </c>
      <c r="J318" s="23">
        <f>'Source - Cert. Funds'!H317</f>
        <v>220889</v>
      </c>
      <c r="K318" s="4"/>
      <c r="L318" s="3"/>
      <c r="M318" s="3"/>
      <c r="N318" s="3"/>
      <c r="O318" s="3"/>
    </row>
    <row r="319" spans="1:15" x14ac:dyDescent="0.35">
      <c r="A319" s="221" t="e">
        <f t="shared" si="8"/>
        <v>#N/A</v>
      </c>
      <c r="B319" s="221" t="e">
        <f>IF(A319=1,SUM($A$4:A319),"")</f>
        <v>#N/A</v>
      </c>
      <c r="C319" s="22" t="str">
        <f>'Source - Cert. Funds'!A318</f>
        <v>10</v>
      </c>
      <c r="D319" s="22" t="str">
        <f>'Source - Cert. Funds'!B318</f>
        <v>2</v>
      </c>
      <c r="E319" s="22" t="str">
        <f>'Source - Cert. Funds'!C318</f>
        <v>0008</v>
      </c>
      <c r="F319" s="22" t="str">
        <f>'Source - Cert. Funds'!D318</f>
        <v>1020008</v>
      </c>
      <c r="G319" s="22" t="str">
        <f>'Source - Cert. Funds'!E318</f>
        <v>SILVER CREEK TOWNSHIP</v>
      </c>
      <c r="H319" s="22" t="str">
        <f>'Source - Cert. Funds'!F318</f>
        <v>1312</v>
      </c>
      <c r="I319" s="22" t="str">
        <f>'Source - Cert. Funds'!G318</f>
        <v xml:space="preserve">RECREATION                              </v>
      </c>
      <c r="J319" s="23">
        <f>'Source - Cert. Funds'!H318</f>
        <v>151500</v>
      </c>
      <c r="K319" s="4"/>
      <c r="L319" s="3"/>
      <c r="M319" s="3"/>
      <c r="N319" s="3"/>
      <c r="O319" s="3"/>
    </row>
    <row r="320" spans="1:15" x14ac:dyDescent="0.35">
      <c r="A320" s="221" t="e">
        <f t="shared" si="8"/>
        <v>#N/A</v>
      </c>
      <c r="B320" s="221" t="e">
        <f>IF(A320=1,SUM($A$4:A320),"")</f>
        <v>#N/A</v>
      </c>
      <c r="C320" s="22" t="str">
        <f>'Source - Cert. Funds'!A319</f>
        <v>10</v>
      </c>
      <c r="D320" s="22" t="str">
        <f>'Source - Cert. Funds'!B319</f>
        <v>2</v>
      </c>
      <c r="E320" s="22" t="str">
        <f>'Source - Cert. Funds'!C319</f>
        <v>0009</v>
      </c>
      <c r="F320" s="22" t="str">
        <f>'Source - Cert. Funds'!D319</f>
        <v>1020009</v>
      </c>
      <c r="G320" s="22" t="str">
        <f>'Source - Cert. Funds'!E319</f>
        <v>UNION TOWNSHIP</v>
      </c>
      <c r="H320" s="22" t="str">
        <f>'Source - Cert. Funds'!F319</f>
        <v>0061</v>
      </c>
      <c r="I320" s="22" t="str">
        <f>'Source - Cert. Funds'!G319</f>
        <v>RAINY DAY</v>
      </c>
      <c r="J320" s="23">
        <f>'Source - Cert. Funds'!H319</f>
        <v>503</v>
      </c>
      <c r="K320" s="4"/>
      <c r="L320" s="3"/>
      <c r="M320" s="3"/>
      <c r="N320" s="3"/>
      <c r="O320" s="3"/>
    </row>
    <row r="321" spans="1:15" x14ac:dyDescent="0.35">
      <c r="A321" s="221" t="e">
        <f t="shared" si="8"/>
        <v>#N/A</v>
      </c>
      <c r="B321" s="221" t="e">
        <f>IF(A321=1,SUM($A$4:A321),"")</f>
        <v>#N/A</v>
      </c>
      <c r="C321" s="22" t="str">
        <f>'Source - Cert. Funds'!A320</f>
        <v>10</v>
      </c>
      <c r="D321" s="22" t="str">
        <f>'Source - Cert. Funds'!B320</f>
        <v>2</v>
      </c>
      <c r="E321" s="22" t="str">
        <f>'Source - Cert. Funds'!C320</f>
        <v>0009</v>
      </c>
      <c r="F321" s="22" t="str">
        <f>'Source - Cert. Funds'!D320</f>
        <v>1020009</v>
      </c>
      <c r="G321" s="22" t="str">
        <f>'Source - Cert. Funds'!E320</f>
        <v>UNION TOWNSHIP</v>
      </c>
      <c r="H321" s="22" t="str">
        <f>'Source - Cert. Funds'!F320</f>
        <v>0101</v>
      </c>
      <c r="I321" s="22" t="str">
        <f>'Source - Cert. Funds'!G320</f>
        <v xml:space="preserve">GENERAL                                 </v>
      </c>
      <c r="J321" s="23">
        <f>'Source - Cert. Funds'!H320</f>
        <v>33384</v>
      </c>
      <c r="K321" s="4"/>
      <c r="L321" s="3"/>
      <c r="M321" s="3"/>
      <c r="N321" s="3"/>
      <c r="O321" s="3"/>
    </row>
    <row r="322" spans="1:15" x14ac:dyDescent="0.35">
      <c r="A322" s="221" t="e">
        <f t="shared" si="8"/>
        <v>#N/A</v>
      </c>
      <c r="B322" s="221" t="e">
        <f>IF(A322=1,SUM($A$4:A322),"")</f>
        <v>#N/A</v>
      </c>
      <c r="C322" s="22" t="str">
        <f>'Source - Cert. Funds'!A321</f>
        <v>10</v>
      </c>
      <c r="D322" s="22" t="str">
        <f>'Source - Cert. Funds'!B321</f>
        <v>2</v>
      </c>
      <c r="E322" s="22" t="str">
        <f>'Source - Cert. Funds'!C321</f>
        <v>0010</v>
      </c>
      <c r="F322" s="22" t="str">
        <f>'Source - Cert. Funds'!D321</f>
        <v>1020010</v>
      </c>
      <c r="G322" s="22" t="str">
        <f>'Source - Cert. Funds'!E321</f>
        <v>UTICA TOWNSHIP</v>
      </c>
      <c r="H322" s="22" t="str">
        <f>'Source - Cert. Funds'!F321</f>
        <v>0101</v>
      </c>
      <c r="I322" s="22" t="str">
        <f>'Source - Cert. Funds'!G321</f>
        <v xml:space="preserve">GENERAL                                 </v>
      </c>
      <c r="J322" s="23">
        <f>'Source - Cert. Funds'!H321</f>
        <v>35190</v>
      </c>
      <c r="K322" s="4"/>
      <c r="L322" s="3"/>
      <c r="M322" s="3"/>
      <c r="N322" s="3"/>
      <c r="O322" s="3"/>
    </row>
    <row r="323" spans="1:15" x14ac:dyDescent="0.35">
      <c r="A323" s="221" t="e">
        <f t="shared" si="8"/>
        <v>#N/A</v>
      </c>
      <c r="B323" s="221" t="e">
        <f>IF(A323=1,SUM($A$4:A323),"")</f>
        <v>#N/A</v>
      </c>
      <c r="C323" s="22" t="str">
        <f>'Source - Cert. Funds'!A322</f>
        <v>10</v>
      </c>
      <c r="D323" s="22" t="str">
        <f>'Source - Cert. Funds'!B322</f>
        <v>2</v>
      </c>
      <c r="E323" s="22" t="str">
        <f>'Source - Cert. Funds'!C322</f>
        <v>0010</v>
      </c>
      <c r="F323" s="22" t="str">
        <f>'Source - Cert. Funds'!D322</f>
        <v>1020010</v>
      </c>
      <c r="G323" s="22" t="str">
        <f>'Source - Cert. Funds'!E322</f>
        <v>UTICA TOWNSHIP</v>
      </c>
      <c r="H323" s="22" t="str">
        <f>'Source - Cert. Funds'!F322</f>
        <v>1312</v>
      </c>
      <c r="I323" s="22" t="str">
        <f>'Source - Cert. Funds'!G322</f>
        <v xml:space="preserve">RECREATION                              </v>
      </c>
      <c r="J323" s="23">
        <f>'Source - Cert. Funds'!H322</f>
        <v>0</v>
      </c>
      <c r="K323" s="4"/>
      <c r="L323" s="3"/>
      <c r="M323" s="3"/>
      <c r="N323" s="3"/>
      <c r="O323" s="3"/>
    </row>
    <row r="324" spans="1:15" x14ac:dyDescent="0.35">
      <c r="A324" s="221" t="e">
        <f t="shared" si="8"/>
        <v>#N/A</v>
      </c>
      <c r="B324" s="221" t="e">
        <f>IF(A324=1,SUM($A$4:A324),"")</f>
        <v>#N/A</v>
      </c>
      <c r="C324" s="22" t="str">
        <f>'Source - Cert. Funds'!A323</f>
        <v>10</v>
      </c>
      <c r="D324" s="22" t="str">
        <f>'Source - Cert. Funds'!B323</f>
        <v>2</v>
      </c>
      <c r="E324" s="22" t="str">
        <f>'Source - Cert. Funds'!C323</f>
        <v>0011</v>
      </c>
      <c r="F324" s="22" t="str">
        <f>'Source - Cert. Funds'!D323</f>
        <v>1020011</v>
      </c>
      <c r="G324" s="22" t="str">
        <f>'Source - Cert. Funds'!E323</f>
        <v>WASHINGTON TOWNSHIP</v>
      </c>
      <c r="H324" s="22" t="str">
        <f>'Source - Cert. Funds'!F323</f>
        <v>0101</v>
      </c>
      <c r="I324" s="22" t="str">
        <f>'Source - Cert. Funds'!G323</f>
        <v xml:space="preserve">GENERAL                                 </v>
      </c>
      <c r="J324" s="23">
        <f>'Source - Cert. Funds'!H323</f>
        <v>27700</v>
      </c>
      <c r="K324" s="4"/>
      <c r="L324" s="3"/>
      <c r="M324" s="3"/>
      <c r="N324" s="3"/>
      <c r="O324" s="3"/>
    </row>
    <row r="325" spans="1:15" x14ac:dyDescent="0.35">
      <c r="A325" s="221" t="e">
        <f t="shared" ref="A325:A388" si="9">IF($L$1=$F325,1,"")</f>
        <v>#N/A</v>
      </c>
      <c r="B325" s="221" t="e">
        <f>IF(A325=1,SUM($A$4:A325),"")</f>
        <v>#N/A</v>
      </c>
      <c r="C325" s="22" t="str">
        <f>'Source - Cert. Funds'!A324</f>
        <v>10</v>
      </c>
      <c r="D325" s="22" t="str">
        <f>'Source - Cert. Funds'!B324</f>
        <v>2</v>
      </c>
      <c r="E325" s="22" t="str">
        <f>'Source - Cert. Funds'!C324</f>
        <v>0012</v>
      </c>
      <c r="F325" s="22" t="str">
        <f>'Source - Cert. Funds'!D324</f>
        <v>1020012</v>
      </c>
      <c r="G325" s="22" t="str">
        <f>'Source - Cert. Funds'!E324</f>
        <v>WOOD TOWNSHIP</v>
      </c>
      <c r="H325" s="22" t="str">
        <f>'Source - Cert. Funds'!F324</f>
        <v>0101</v>
      </c>
      <c r="I325" s="22" t="str">
        <f>'Source - Cert. Funds'!G324</f>
        <v xml:space="preserve">GENERAL                                 </v>
      </c>
      <c r="J325" s="23">
        <f>'Source - Cert. Funds'!H324</f>
        <v>388200</v>
      </c>
      <c r="K325" s="4"/>
      <c r="L325" s="3"/>
      <c r="M325" s="3"/>
      <c r="N325" s="3"/>
      <c r="O325" s="3"/>
    </row>
    <row r="326" spans="1:15" x14ac:dyDescent="0.35">
      <c r="A326" s="221" t="e">
        <f t="shared" si="9"/>
        <v>#N/A</v>
      </c>
      <c r="B326" s="221" t="e">
        <f>IF(A326=1,SUM($A$4:A326),"")</f>
        <v>#N/A</v>
      </c>
      <c r="C326" s="22" t="str">
        <f>'Source - Cert. Funds'!A325</f>
        <v>10</v>
      </c>
      <c r="D326" s="22" t="str">
        <f>'Source - Cert. Funds'!B325</f>
        <v>2</v>
      </c>
      <c r="E326" s="22" t="str">
        <f>'Source - Cert. Funds'!C325</f>
        <v>0012</v>
      </c>
      <c r="F326" s="22" t="str">
        <f>'Source - Cert. Funds'!D325</f>
        <v>1020012</v>
      </c>
      <c r="G326" s="22" t="str">
        <f>'Source - Cert. Funds'!E325</f>
        <v>WOOD TOWNSHIP</v>
      </c>
      <c r="H326" s="22" t="str">
        <f>'Source - Cert. Funds'!F325</f>
        <v>1111</v>
      </c>
      <c r="I326" s="22" t="str">
        <f>'Source - Cert. Funds'!G325</f>
        <v>TOWNSHIP FIRE AND E.M.S.</v>
      </c>
      <c r="J326" s="23">
        <f>'Source - Cert. Funds'!H325</f>
        <v>48000</v>
      </c>
      <c r="K326" s="4"/>
      <c r="L326" s="3"/>
      <c r="M326" s="3"/>
      <c r="N326" s="3"/>
      <c r="O326" s="3"/>
    </row>
    <row r="327" spans="1:15" x14ac:dyDescent="0.35">
      <c r="A327" s="221" t="e">
        <f t="shared" si="9"/>
        <v>#N/A</v>
      </c>
      <c r="B327" s="221" t="e">
        <f>IF(A327=1,SUM($A$4:A327),"")</f>
        <v>#N/A</v>
      </c>
      <c r="C327" s="22" t="str">
        <f>'Source - Cert. Funds'!A326</f>
        <v>10</v>
      </c>
      <c r="D327" s="22" t="str">
        <f>'Source - Cert. Funds'!B326</f>
        <v>2</v>
      </c>
      <c r="E327" s="22" t="str">
        <f>'Source - Cert. Funds'!C326</f>
        <v>0012</v>
      </c>
      <c r="F327" s="22" t="str">
        <f>'Source - Cert. Funds'!D326</f>
        <v>1020012</v>
      </c>
      <c r="G327" s="22" t="str">
        <f>'Source - Cert. Funds'!E326</f>
        <v>WOOD TOWNSHIP</v>
      </c>
      <c r="H327" s="22" t="str">
        <f>'Source - Cert. Funds'!F326</f>
        <v>1190</v>
      </c>
      <c r="I327" s="22" t="str">
        <f>'Source - Cert. Funds'!G326</f>
        <v xml:space="preserve">CUMULATIVE FIRE (Township)                        </v>
      </c>
      <c r="J327" s="23">
        <f>'Source - Cert. Funds'!H326</f>
        <v>30000</v>
      </c>
      <c r="K327" s="4"/>
      <c r="L327" s="3"/>
      <c r="M327" s="3"/>
      <c r="N327" s="3"/>
      <c r="O327" s="3"/>
    </row>
    <row r="328" spans="1:15" x14ac:dyDescent="0.35">
      <c r="A328" s="221" t="e">
        <f t="shared" si="9"/>
        <v>#N/A</v>
      </c>
      <c r="B328" s="221" t="e">
        <f>IF(A328=1,SUM($A$4:A328),"")</f>
        <v>#N/A</v>
      </c>
      <c r="C328" s="22" t="str">
        <f>'Source - Cert. Funds'!A327</f>
        <v>11</v>
      </c>
      <c r="D328" s="22" t="str">
        <f>'Source - Cert. Funds'!B327</f>
        <v>2</v>
      </c>
      <c r="E328" s="22" t="str">
        <f>'Source - Cert. Funds'!C327</f>
        <v>0001</v>
      </c>
      <c r="F328" s="22" t="str">
        <f>'Source - Cert. Funds'!D327</f>
        <v>1120001</v>
      </c>
      <c r="G328" s="22" t="str">
        <f>'Source - Cert. Funds'!E327</f>
        <v>BRAZIL TOWNSHIP</v>
      </c>
      <c r="H328" s="22" t="str">
        <f>'Source - Cert. Funds'!F327</f>
        <v>0101</v>
      </c>
      <c r="I328" s="22" t="str">
        <f>'Source - Cert. Funds'!G327</f>
        <v xml:space="preserve">GENERAL                                 </v>
      </c>
      <c r="J328" s="23">
        <f>'Source - Cert. Funds'!H327</f>
        <v>116122</v>
      </c>
      <c r="K328" s="4"/>
      <c r="L328" s="3"/>
      <c r="M328" s="3"/>
      <c r="N328" s="3"/>
      <c r="O328" s="3"/>
    </row>
    <row r="329" spans="1:15" x14ac:dyDescent="0.35">
      <c r="A329" s="221" t="e">
        <f t="shared" si="9"/>
        <v>#N/A</v>
      </c>
      <c r="B329" s="221" t="e">
        <f>IF(A329=1,SUM($A$4:A329),"")</f>
        <v>#N/A</v>
      </c>
      <c r="C329" s="22" t="str">
        <f>'Source - Cert. Funds'!A328</f>
        <v>11</v>
      </c>
      <c r="D329" s="22" t="str">
        <f>'Source - Cert. Funds'!B328</f>
        <v>2</v>
      </c>
      <c r="E329" s="22" t="str">
        <f>'Source - Cert. Funds'!C328</f>
        <v>0001</v>
      </c>
      <c r="F329" s="22" t="str">
        <f>'Source - Cert. Funds'!D328</f>
        <v>1120001</v>
      </c>
      <c r="G329" s="22" t="str">
        <f>'Source - Cert. Funds'!E328</f>
        <v>BRAZIL TOWNSHIP</v>
      </c>
      <c r="H329" s="22" t="str">
        <f>'Source - Cert. Funds'!F328</f>
        <v>1111</v>
      </c>
      <c r="I329" s="22" t="str">
        <f>'Source - Cert. Funds'!G328</f>
        <v>TOWNSHIP FIRE AND E.M.S.</v>
      </c>
      <c r="J329" s="23">
        <f>'Source - Cert. Funds'!H328</f>
        <v>25000</v>
      </c>
      <c r="K329" s="4"/>
      <c r="L329" s="3"/>
      <c r="M329" s="3"/>
      <c r="N329" s="3"/>
      <c r="O329" s="3"/>
    </row>
    <row r="330" spans="1:15" x14ac:dyDescent="0.35">
      <c r="A330" s="221" t="e">
        <f t="shared" si="9"/>
        <v>#N/A</v>
      </c>
      <c r="B330" s="221" t="e">
        <f>IF(A330=1,SUM($A$4:A330),"")</f>
        <v>#N/A</v>
      </c>
      <c r="C330" s="22" t="str">
        <f>'Source - Cert. Funds'!A329</f>
        <v>11</v>
      </c>
      <c r="D330" s="22" t="str">
        <f>'Source - Cert. Funds'!B329</f>
        <v>2</v>
      </c>
      <c r="E330" s="22" t="str">
        <f>'Source - Cert. Funds'!C329</f>
        <v>0002</v>
      </c>
      <c r="F330" s="22" t="str">
        <f>'Source - Cert. Funds'!D329</f>
        <v>1120002</v>
      </c>
      <c r="G330" s="22" t="str">
        <f>'Source - Cert. Funds'!E329</f>
        <v>CASS TOWNSHIP</v>
      </c>
      <c r="H330" s="22" t="str">
        <f>'Source - Cert. Funds'!F329</f>
        <v>0061</v>
      </c>
      <c r="I330" s="22" t="str">
        <f>'Source - Cert. Funds'!G329</f>
        <v>RAINY DAY</v>
      </c>
      <c r="J330" s="23">
        <f>'Source - Cert. Funds'!H329</f>
        <v>0</v>
      </c>
      <c r="K330" s="4"/>
      <c r="L330" s="3"/>
      <c r="M330" s="3"/>
      <c r="N330" s="3"/>
      <c r="O330" s="3"/>
    </row>
    <row r="331" spans="1:15" x14ac:dyDescent="0.35">
      <c r="A331" s="221" t="e">
        <f t="shared" si="9"/>
        <v>#N/A</v>
      </c>
      <c r="B331" s="221" t="e">
        <f>IF(A331=1,SUM($A$4:A331),"")</f>
        <v>#N/A</v>
      </c>
      <c r="C331" s="22" t="str">
        <f>'Source - Cert. Funds'!A330</f>
        <v>11</v>
      </c>
      <c r="D331" s="22" t="str">
        <f>'Source - Cert. Funds'!B330</f>
        <v>2</v>
      </c>
      <c r="E331" s="22" t="str">
        <f>'Source - Cert. Funds'!C330</f>
        <v>0002</v>
      </c>
      <c r="F331" s="22" t="str">
        <f>'Source - Cert. Funds'!D330</f>
        <v>1120002</v>
      </c>
      <c r="G331" s="22" t="str">
        <f>'Source - Cert. Funds'!E330</f>
        <v>CASS TOWNSHIP</v>
      </c>
      <c r="H331" s="22" t="str">
        <f>'Source - Cert. Funds'!F330</f>
        <v>0101</v>
      </c>
      <c r="I331" s="22" t="str">
        <f>'Source - Cert. Funds'!G330</f>
        <v xml:space="preserve">GENERAL                                 </v>
      </c>
      <c r="J331" s="23">
        <f>'Source - Cert. Funds'!H330</f>
        <v>8300</v>
      </c>
      <c r="K331" s="4"/>
      <c r="L331" s="3"/>
      <c r="M331" s="3"/>
      <c r="N331" s="3"/>
      <c r="O331" s="3"/>
    </row>
    <row r="332" spans="1:15" x14ac:dyDescent="0.35">
      <c r="A332" s="221" t="e">
        <f t="shared" si="9"/>
        <v>#N/A</v>
      </c>
      <c r="B332" s="221" t="e">
        <f>IF(A332=1,SUM($A$4:A332),"")</f>
        <v>#N/A</v>
      </c>
      <c r="C332" s="22" t="str">
        <f>'Source - Cert. Funds'!A331</f>
        <v>11</v>
      </c>
      <c r="D332" s="22" t="str">
        <f>'Source - Cert. Funds'!B331</f>
        <v>2</v>
      </c>
      <c r="E332" s="22" t="str">
        <f>'Source - Cert. Funds'!C331</f>
        <v>0003</v>
      </c>
      <c r="F332" s="22" t="str">
        <f>'Source - Cert. Funds'!D331</f>
        <v>1120003</v>
      </c>
      <c r="G332" s="22" t="str">
        <f>'Source - Cert. Funds'!E331</f>
        <v>DICK JOHNSON TOWNSHIP</v>
      </c>
      <c r="H332" s="22" t="str">
        <f>'Source - Cert. Funds'!F331</f>
        <v>0061</v>
      </c>
      <c r="I332" s="22" t="str">
        <f>'Source - Cert. Funds'!G331</f>
        <v>RAINY DAY</v>
      </c>
      <c r="J332" s="23">
        <f>'Source - Cert. Funds'!H331</f>
        <v>5000</v>
      </c>
      <c r="K332" s="4"/>
      <c r="L332" s="3"/>
      <c r="M332" s="3"/>
      <c r="N332" s="3"/>
      <c r="O332" s="3"/>
    </row>
    <row r="333" spans="1:15" x14ac:dyDescent="0.35">
      <c r="A333" s="221" t="e">
        <f t="shared" si="9"/>
        <v>#N/A</v>
      </c>
      <c r="B333" s="221" t="e">
        <f>IF(A333=1,SUM($A$4:A333),"")</f>
        <v>#N/A</v>
      </c>
      <c r="C333" s="22" t="str">
        <f>'Source - Cert. Funds'!A332</f>
        <v>11</v>
      </c>
      <c r="D333" s="22" t="str">
        <f>'Source - Cert. Funds'!B332</f>
        <v>2</v>
      </c>
      <c r="E333" s="22" t="str">
        <f>'Source - Cert. Funds'!C332</f>
        <v>0003</v>
      </c>
      <c r="F333" s="22" t="str">
        <f>'Source - Cert. Funds'!D332</f>
        <v>1120003</v>
      </c>
      <c r="G333" s="22" t="str">
        <f>'Source - Cert. Funds'!E332</f>
        <v>DICK JOHNSON TOWNSHIP</v>
      </c>
      <c r="H333" s="22" t="str">
        <f>'Source - Cert. Funds'!F332</f>
        <v>0101</v>
      </c>
      <c r="I333" s="22" t="str">
        <f>'Source - Cert. Funds'!G332</f>
        <v xml:space="preserve">GENERAL                                 </v>
      </c>
      <c r="J333" s="23">
        <f>'Source - Cert. Funds'!H332</f>
        <v>24650</v>
      </c>
      <c r="K333" s="4"/>
      <c r="L333" s="3"/>
      <c r="M333" s="3"/>
      <c r="N333" s="3"/>
      <c r="O333" s="3"/>
    </row>
    <row r="334" spans="1:15" x14ac:dyDescent="0.35">
      <c r="A334" s="221" t="e">
        <f t="shared" si="9"/>
        <v>#N/A</v>
      </c>
      <c r="B334" s="221" t="e">
        <f>IF(A334=1,SUM($A$4:A334),"")</f>
        <v>#N/A</v>
      </c>
      <c r="C334" s="22" t="str">
        <f>'Source - Cert. Funds'!A333</f>
        <v>11</v>
      </c>
      <c r="D334" s="22" t="str">
        <f>'Source - Cert. Funds'!B333</f>
        <v>2</v>
      </c>
      <c r="E334" s="22" t="str">
        <f>'Source - Cert. Funds'!C333</f>
        <v>0003</v>
      </c>
      <c r="F334" s="22" t="str">
        <f>'Source - Cert. Funds'!D333</f>
        <v>1120003</v>
      </c>
      <c r="G334" s="22" t="str">
        <f>'Source - Cert. Funds'!E333</f>
        <v>DICK JOHNSON TOWNSHIP</v>
      </c>
      <c r="H334" s="22" t="str">
        <f>'Source - Cert. Funds'!F333</f>
        <v>1111</v>
      </c>
      <c r="I334" s="22" t="str">
        <f>'Source - Cert. Funds'!G333</f>
        <v>TOWNSHIP FIRE AND E.M.S.</v>
      </c>
      <c r="J334" s="23">
        <f>'Source - Cert. Funds'!H333</f>
        <v>46000</v>
      </c>
      <c r="K334" s="4"/>
      <c r="L334" s="3"/>
      <c r="M334" s="3"/>
      <c r="N334" s="3"/>
      <c r="O334" s="3"/>
    </row>
    <row r="335" spans="1:15" x14ac:dyDescent="0.35">
      <c r="A335" s="221" t="e">
        <f t="shared" si="9"/>
        <v>#N/A</v>
      </c>
      <c r="B335" s="221" t="e">
        <f>IF(A335=1,SUM($A$4:A335),"")</f>
        <v>#N/A</v>
      </c>
      <c r="C335" s="22" t="str">
        <f>'Source - Cert. Funds'!A334</f>
        <v>11</v>
      </c>
      <c r="D335" s="22" t="str">
        <f>'Source - Cert. Funds'!B334</f>
        <v>2</v>
      </c>
      <c r="E335" s="22" t="str">
        <f>'Source - Cert. Funds'!C334</f>
        <v>0004</v>
      </c>
      <c r="F335" s="22" t="str">
        <f>'Source - Cert. Funds'!D334</f>
        <v>1120004</v>
      </c>
      <c r="G335" s="22" t="str">
        <f>'Source - Cert. Funds'!E334</f>
        <v>HARRISON TOWNSHIP</v>
      </c>
      <c r="H335" s="22" t="str">
        <f>'Source - Cert. Funds'!F334</f>
        <v>0101</v>
      </c>
      <c r="I335" s="22" t="str">
        <f>'Source - Cert. Funds'!G334</f>
        <v xml:space="preserve">GENERAL                                 </v>
      </c>
      <c r="J335" s="23">
        <f>'Source - Cert. Funds'!H334</f>
        <v>35550</v>
      </c>
      <c r="K335" s="4"/>
      <c r="L335" s="3"/>
      <c r="M335" s="3"/>
      <c r="N335" s="3"/>
      <c r="O335" s="3"/>
    </row>
    <row r="336" spans="1:15" x14ac:dyDescent="0.35">
      <c r="A336" s="221" t="e">
        <f t="shared" si="9"/>
        <v>#N/A</v>
      </c>
      <c r="B336" s="221" t="e">
        <f>IF(A336=1,SUM($A$4:A336),"")</f>
        <v>#N/A</v>
      </c>
      <c r="C336" s="22" t="str">
        <f>'Source - Cert. Funds'!A335</f>
        <v>11</v>
      </c>
      <c r="D336" s="22" t="str">
        <f>'Source - Cert. Funds'!B335</f>
        <v>2</v>
      </c>
      <c r="E336" s="22" t="str">
        <f>'Source - Cert. Funds'!C335</f>
        <v>0004</v>
      </c>
      <c r="F336" s="22" t="str">
        <f>'Source - Cert. Funds'!D335</f>
        <v>1120004</v>
      </c>
      <c r="G336" s="22" t="str">
        <f>'Source - Cert. Funds'!E335</f>
        <v>HARRISON TOWNSHIP</v>
      </c>
      <c r="H336" s="22" t="str">
        <f>'Source - Cert. Funds'!F335</f>
        <v>1111</v>
      </c>
      <c r="I336" s="22" t="str">
        <f>'Source - Cert. Funds'!G335</f>
        <v>TOWNSHIP FIRE AND E.M.S.</v>
      </c>
      <c r="J336" s="23">
        <f>'Source - Cert. Funds'!H335</f>
        <v>15000</v>
      </c>
      <c r="K336" s="4"/>
      <c r="L336" s="3"/>
      <c r="M336" s="3"/>
      <c r="N336" s="3"/>
      <c r="O336" s="3"/>
    </row>
    <row r="337" spans="1:15" x14ac:dyDescent="0.35">
      <c r="A337" s="221" t="e">
        <f t="shared" si="9"/>
        <v>#N/A</v>
      </c>
      <c r="B337" s="221" t="e">
        <f>IF(A337=1,SUM($A$4:A337),"")</f>
        <v>#N/A</v>
      </c>
      <c r="C337" s="22" t="str">
        <f>'Source - Cert. Funds'!A336</f>
        <v>11</v>
      </c>
      <c r="D337" s="22" t="str">
        <f>'Source - Cert. Funds'!B336</f>
        <v>2</v>
      </c>
      <c r="E337" s="22" t="str">
        <f>'Source - Cert. Funds'!C336</f>
        <v>0004</v>
      </c>
      <c r="F337" s="22" t="str">
        <f>'Source - Cert. Funds'!D336</f>
        <v>1120004</v>
      </c>
      <c r="G337" s="22" t="str">
        <f>'Source - Cert. Funds'!E336</f>
        <v>HARRISON TOWNSHIP</v>
      </c>
      <c r="H337" s="22" t="str">
        <f>'Source - Cert. Funds'!F336</f>
        <v>1190</v>
      </c>
      <c r="I337" s="22" t="str">
        <f>'Source - Cert. Funds'!G336</f>
        <v xml:space="preserve">CUMULATIVE FIRE (Township)                        </v>
      </c>
      <c r="J337" s="23">
        <f>'Source - Cert. Funds'!H336</f>
        <v>20000</v>
      </c>
      <c r="K337" s="4"/>
      <c r="L337" s="3"/>
      <c r="M337" s="3"/>
      <c r="N337" s="3"/>
      <c r="O337" s="3"/>
    </row>
    <row r="338" spans="1:15" x14ac:dyDescent="0.35">
      <c r="A338" s="221" t="e">
        <f t="shared" si="9"/>
        <v>#N/A</v>
      </c>
      <c r="B338" s="221" t="e">
        <f>IF(A338=1,SUM($A$4:A338),"")</f>
        <v>#N/A</v>
      </c>
      <c r="C338" s="22" t="str">
        <f>'Source - Cert. Funds'!A337</f>
        <v>11</v>
      </c>
      <c r="D338" s="22" t="str">
        <f>'Source - Cert. Funds'!B337</f>
        <v>2</v>
      </c>
      <c r="E338" s="22" t="str">
        <f>'Source - Cert. Funds'!C337</f>
        <v>0004</v>
      </c>
      <c r="F338" s="22" t="str">
        <f>'Source - Cert. Funds'!D337</f>
        <v>1120004</v>
      </c>
      <c r="G338" s="22" t="str">
        <f>'Source - Cert. Funds'!E337</f>
        <v>HARRISON TOWNSHIP</v>
      </c>
      <c r="H338" s="22" t="str">
        <f>'Source - Cert. Funds'!F337</f>
        <v>1312</v>
      </c>
      <c r="I338" s="22" t="str">
        <f>'Source - Cert. Funds'!G337</f>
        <v xml:space="preserve">RECREATION                              </v>
      </c>
      <c r="J338" s="23">
        <f>'Source - Cert. Funds'!H337</f>
        <v>179000</v>
      </c>
      <c r="K338" s="4"/>
      <c r="L338" s="3"/>
      <c r="M338" s="3"/>
      <c r="N338" s="3"/>
      <c r="O338" s="3"/>
    </row>
    <row r="339" spans="1:15" x14ac:dyDescent="0.35">
      <c r="A339" s="221" t="e">
        <f t="shared" si="9"/>
        <v>#N/A</v>
      </c>
      <c r="B339" s="221" t="e">
        <f>IF(A339=1,SUM($A$4:A339),"")</f>
        <v>#N/A</v>
      </c>
      <c r="C339" s="22" t="str">
        <f>'Source - Cert. Funds'!A338</f>
        <v>11</v>
      </c>
      <c r="D339" s="22" t="str">
        <f>'Source - Cert. Funds'!B338</f>
        <v>2</v>
      </c>
      <c r="E339" s="22" t="str">
        <f>'Source - Cert. Funds'!C338</f>
        <v>0005</v>
      </c>
      <c r="F339" s="22" t="str">
        <f>'Source - Cert. Funds'!D338</f>
        <v>1120005</v>
      </c>
      <c r="G339" s="22" t="str">
        <f>'Source - Cert. Funds'!E338</f>
        <v>JACKSON TOWNSHIP</v>
      </c>
      <c r="H339" s="22" t="str">
        <f>'Source - Cert. Funds'!F338</f>
        <v>0061</v>
      </c>
      <c r="I339" s="22" t="str">
        <f>'Source - Cert. Funds'!G338</f>
        <v>RAINY DAY</v>
      </c>
      <c r="J339" s="23">
        <f>'Source - Cert. Funds'!H338</f>
        <v>0</v>
      </c>
      <c r="K339" s="4"/>
      <c r="L339" s="3"/>
      <c r="M339" s="3"/>
      <c r="N339" s="3"/>
      <c r="O339" s="3"/>
    </row>
    <row r="340" spans="1:15" x14ac:dyDescent="0.35">
      <c r="A340" s="221" t="e">
        <f t="shared" si="9"/>
        <v>#N/A</v>
      </c>
      <c r="B340" s="221" t="e">
        <f>IF(A340=1,SUM($A$4:A340),"")</f>
        <v>#N/A</v>
      </c>
      <c r="C340" s="22" t="str">
        <f>'Source - Cert. Funds'!A339</f>
        <v>11</v>
      </c>
      <c r="D340" s="22" t="str">
        <f>'Source - Cert. Funds'!B339</f>
        <v>2</v>
      </c>
      <c r="E340" s="22" t="str">
        <f>'Source - Cert. Funds'!C339</f>
        <v>0005</v>
      </c>
      <c r="F340" s="22" t="str">
        <f>'Source - Cert. Funds'!D339</f>
        <v>1120005</v>
      </c>
      <c r="G340" s="22" t="str">
        <f>'Source - Cert. Funds'!E339</f>
        <v>JACKSON TOWNSHIP</v>
      </c>
      <c r="H340" s="22" t="str">
        <f>'Source - Cert. Funds'!F339</f>
        <v>0101</v>
      </c>
      <c r="I340" s="22" t="str">
        <f>'Source - Cert. Funds'!G339</f>
        <v xml:space="preserve">GENERAL                                 </v>
      </c>
      <c r="J340" s="23">
        <f>'Source - Cert. Funds'!H339</f>
        <v>34330</v>
      </c>
      <c r="K340" s="4"/>
      <c r="L340" s="3"/>
      <c r="M340" s="3"/>
      <c r="N340" s="3"/>
      <c r="O340" s="3"/>
    </row>
    <row r="341" spans="1:15" x14ac:dyDescent="0.35">
      <c r="A341" s="221" t="e">
        <f t="shared" si="9"/>
        <v>#N/A</v>
      </c>
      <c r="B341" s="221" t="e">
        <f>IF(A341=1,SUM($A$4:A341),"")</f>
        <v>#N/A</v>
      </c>
      <c r="C341" s="22" t="str">
        <f>'Source - Cert. Funds'!A340</f>
        <v>11</v>
      </c>
      <c r="D341" s="22" t="str">
        <f>'Source - Cert. Funds'!B340</f>
        <v>2</v>
      </c>
      <c r="E341" s="22" t="str">
        <f>'Source - Cert. Funds'!C340</f>
        <v>0005</v>
      </c>
      <c r="F341" s="22" t="str">
        <f>'Source - Cert. Funds'!D340</f>
        <v>1120005</v>
      </c>
      <c r="G341" s="22" t="str">
        <f>'Source - Cert. Funds'!E340</f>
        <v>JACKSON TOWNSHIP</v>
      </c>
      <c r="H341" s="22" t="str">
        <f>'Source - Cert. Funds'!F340</f>
        <v>1111</v>
      </c>
      <c r="I341" s="22" t="str">
        <f>'Source - Cert. Funds'!G340</f>
        <v>TOWNSHIP FIRE AND E.M.S.</v>
      </c>
      <c r="J341" s="23">
        <f>'Source - Cert. Funds'!H340</f>
        <v>32100</v>
      </c>
      <c r="K341" s="4"/>
      <c r="L341" s="3"/>
      <c r="M341" s="3"/>
      <c r="N341" s="3"/>
      <c r="O341" s="3"/>
    </row>
    <row r="342" spans="1:15" x14ac:dyDescent="0.35">
      <c r="A342" s="221" t="e">
        <f t="shared" si="9"/>
        <v>#N/A</v>
      </c>
      <c r="B342" s="221" t="e">
        <f>IF(A342=1,SUM($A$4:A342),"")</f>
        <v>#N/A</v>
      </c>
      <c r="C342" s="22" t="str">
        <f>'Source - Cert. Funds'!A341</f>
        <v>11</v>
      </c>
      <c r="D342" s="22" t="str">
        <f>'Source - Cert. Funds'!B341</f>
        <v>2</v>
      </c>
      <c r="E342" s="22" t="str">
        <f>'Source - Cert. Funds'!C341</f>
        <v>0006</v>
      </c>
      <c r="F342" s="22" t="str">
        <f>'Source - Cert. Funds'!D341</f>
        <v>1120006</v>
      </c>
      <c r="G342" s="22" t="str">
        <f>'Source - Cert. Funds'!E341</f>
        <v>LEWIS TOWNSHIP</v>
      </c>
      <c r="H342" s="22" t="str">
        <f>'Source - Cert. Funds'!F341</f>
        <v>0061</v>
      </c>
      <c r="I342" s="22" t="str">
        <f>'Source - Cert. Funds'!G341</f>
        <v>RAINY DAY</v>
      </c>
      <c r="J342" s="23">
        <f>'Source - Cert. Funds'!H341</f>
        <v>4000</v>
      </c>
      <c r="K342" s="4"/>
      <c r="L342" s="3"/>
      <c r="M342" s="3"/>
      <c r="N342" s="3"/>
      <c r="O342" s="3"/>
    </row>
    <row r="343" spans="1:15" x14ac:dyDescent="0.35">
      <c r="A343" s="221" t="e">
        <f t="shared" si="9"/>
        <v>#N/A</v>
      </c>
      <c r="B343" s="221" t="e">
        <f>IF(A343=1,SUM($A$4:A343),"")</f>
        <v>#N/A</v>
      </c>
      <c r="C343" s="22" t="str">
        <f>'Source - Cert. Funds'!A342</f>
        <v>11</v>
      </c>
      <c r="D343" s="22" t="str">
        <f>'Source - Cert. Funds'!B342</f>
        <v>2</v>
      </c>
      <c r="E343" s="22" t="str">
        <f>'Source - Cert. Funds'!C342</f>
        <v>0006</v>
      </c>
      <c r="F343" s="22" t="str">
        <f>'Source - Cert. Funds'!D342</f>
        <v>1120006</v>
      </c>
      <c r="G343" s="22" t="str">
        <f>'Source - Cert. Funds'!E342</f>
        <v>LEWIS TOWNSHIP</v>
      </c>
      <c r="H343" s="22" t="str">
        <f>'Source - Cert. Funds'!F342</f>
        <v>0101</v>
      </c>
      <c r="I343" s="22" t="str">
        <f>'Source - Cert. Funds'!G342</f>
        <v xml:space="preserve">GENERAL                                 </v>
      </c>
      <c r="J343" s="23">
        <f>'Source - Cert. Funds'!H342</f>
        <v>22875</v>
      </c>
      <c r="K343" s="4"/>
      <c r="L343" s="3"/>
      <c r="M343" s="3"/>
      <c r="N343" s="3"/>
      <c r="O343" s="3"/>
    </row>
    <row r="344" spans="1:15" x14ac:dyDescent="0.35">
      <c r="A344" s="221" t="e">
        <f t="shared" si="9"/>
        <v>#N/A</v>
      </c>
      <c r="B344" s="221" t="e">
        <f>IF(A344=1,SUM($A$4:A344),"")</f>
        <v>#N/A</v>
      </c>
      <c r="C344" s="22" t="str">
        <f>'Source - Cert. Funds'!A343</f>
        <v>11</v>
      </c>
      <c r="D344" s="22" t="str">
        <f>'Source - Cert. Funds'!B343</f>
        <v>2</v>
      </c>
      <c r="E344" s="22" t="str">
        <f>'Source - Cert. Funds'!C343</f>
        <v>0007</v>
      </c>
      <c r="F344" s="22" t="str">
        <f>'Source - Cert. Funds'!D343</f>
        <v>1120007</v>
      </c>
      <c r="G344" s="22" t="str">
        <f>'Source - Cert. Funds'!E343</f>
        <v>PERRY TOWNSHIP</v>
      </c>
      <c r="H344" s="22" t="str">
        <f>'Source - Cert. Funds'!F343</f>
        <v>0061</v>
      </c>
      <c r="I344" s="22" t="str">
        <f>'Source - Cert. Funds'!G343</f>
        <v>RAINY DAY</v>
      </c>
      <c r="J344" s="23">
        <f>'Source - Cert. Funds'!H343</f>
        <v>500</v>
      </c>
      <c r="K344" s="4"/>
      <c r="L344" s="3"/>
      <c r="M344" s="3"/>
      <c r="N344" s="3"/>
      <c r="O344" s="3"/>
    </row>
    <row r="345" spans="1:15" x14ac:dyDescent="0.35">
      <c r="A345" s="221" t="e">
        <f t="shared" si="9"/>
        <v>#N/A</v>
      </c>
      <c r="B345" s="221" t="e">
        <f>IF(A345=1,SUM($A$4:A345),"")</f>
        <v>#N/A</v>
      </c>
      <c r="C345" s="22" t="str">
        <f>'Source - Cert. Funds'!A344</f>
        <v>11</v>
      </c>
      <c r="D345" s="22" t="str">
        <f>'Source - Cert. Funds'!B344</f>
        <v>2</v>
      </c>
      <c r="E345" s="22" t="str">
        <f>'Source - Cert. Funds'!C344</f>
        <v>0007</v>
      </c>
      <c r="F345" s="22" t="str">
        <f>'Source - Cert. Funds'!D344</f>
        <v>1120007</v>
      </c>
      <c r="G345" s="22" t="str">
        <f>'Source - Cert. Funds'!E344</f>
        <v>PERRY TOWNSHIP</v>
      </c>
      <c r="H345" s="22" t="str">
        <f>'Source - Cert. Funds'!F344</f>
        <v>0101</v>
      </c>
      <c r="I345" s="22" t="str">
        <f>'Source - Cert. Funds'!G344</f>
        <v xml:space="preserve">GENERAL                                 </v>
      </c>
      <c r="J345" s="23">
        <f>'Source - Cert. Funds'!H344</f>
        <v>29200</v>
      </c>
      <c r="K345" s="4"/>
      <c r="L345" s="3"/>
      <c r="M345" s="3"/>
      <c r="N345" s="3"/>
      <c r="O345" s="3"/>
    </row>
    <row r="346" spans="1:15" x14ac:dyDescent="0.35">
      <c r="A346" s="221" t="e">
        <f t="shared" si="9"/>
        <v>#N/A</v>
      </c>
      <c r="B346" s="221" t="e">
        <f>IF(A346=1,SUM($A$4:A346),"")</f>
        <v>#N/A</v>
      </c>
      <c r="C346" s="22" t="str">
        <f>'Source - Cert. Funds'!A345</f>
        <v>11</v>
      </c>
      <c r="D346" s="22" t="str">
        <f>'Source - Cert. Funds'!B345</f>
        <v>2</v>
      </c>
      <c r="E346" s="22" t="str">
        <f>'Source - Cert. Funds'!C345</f>
        <v>0007</v>
      </c>
      <c r="F346" s="22" t="str">
        <f>'Source - Cert. Funds'!D345</f>
        <v>1120007</v>
      </c>
      <c r="G346" s="22" t="str">
        <f>'Source - Cert. Funds'!E345</f>
        <v>PERRY TOWNSHIP</v>
      </c>
      <c r="H346" s="22" t="str">
        <f>'Source - Cert. Funds'!F345</f>
        <v>1111</v>
      </c>
      <c r="I346" s="22" t="str">
        <f>'Source - Cert. Funds'!G345</f>
        <v>TOWNSHIP FIRE AND E.M.S.</v>
      </c>
      <c r="J346" s="23">
        <f>'Source - Cert. Funds'!H345</f>
        <v>14279</v>
      </c>
      <c r="K346" s="4"/>
      <c r="L346" s="3"/>
      <c r="M346" s="3"/>
      <c r="N346" s="3"/>
      <c r="O346" s="3"/>
    </row>
    <row r="347" spans="1:15" x14ac:dyDescent="0.35">
      <c r="A347" s="221" t="e">
        <f t="shared" si="9"/>
        <v>#N/A</v>
      </c>
      <c r="B347" s="221" t="e">
        <f>IF(A347=1,SUM($A$4:A347),"")</f>
        <v>#N/A</v>
      </c>
      <c r="C347" s="22" t="str">
        <f>'Source - Cert. Funds'!A346</f>
        <v>11</v>
      </c>
      <c r="D347" s="22" t="str">
        <f>'Source - Cert. Funds'!B346</f>
        <v>2</v>
      </c>
      <c r="E347" s="22" t="str">
        <f>'Source - Cert. Funds'!C346</f>
        <v>0008</v>
      </c>
      <c r="F347" s="22" t="str">
        <f>'Source - Cert. Funds'!D346</f>
        <v>1120008</v>
      </c>
      <c r="G347" s="22" t="str">
        <f>'Source - Cert. Funds'!E346</f>
        <v>POSEY TOWNSHIP</v>
      </c>
      <c r="H347" s="22" t="str">
        <f>'Source - Cert. Funds'!F346</f>
        <v>0061</v>
      </c>
      <c r="I347" s="22" t="str">
        <f>'Source - Cert. Funds'!G346</f>
        <v>RAINY DAY</v>
      </c>
      <c r="J347" s="23">
        <f>'Source - Cert. Funds'!H346</f>
        <v>0</v>
      </c>
      <c r="K347" s="4"/>
      <c r="L347" s="3"/>
      <c r="M347" s="3"/>
      <c r="N347" s="3"/>
      <c r="O347" s="3"/>
    </row>
    <row r="348" spans="1:15" x14ac:dyDescent="0.35">
      <c r="A348" s="221" t="e">
        <f t="shared" si="9"/>
        <v>#N/A</v>
      </c>
      <c r="B348" s="221" t="e">
        <f>IF(A348=1,SUM($A$4:A348),"")</f>
        <v>#N/A</v>
      </c>
      <c r="C348" s="22" t="str">
        <f>'Source - Cert. Funds'!A347</f>
        <v>11</v>
      </c>
      <c r="D348" s="22" t="str">
        <f>'Source - Cert. Funds'!B347</f>
        <v>2</v>
      </c>
      <c r="E348" s="22" t="str">
        <f>'Source - Cert. Funds'!C347</f>
        <v>0008</v>
      </c>
      <c r="F348" s="22" t="str">
        <f>'Source - Cert. Funds'!D347</f>
        <v>1120008</v>
      </c>
      <c r="G348" s="22" t="str">
        <f>'Source - Cert. Funds'!E347</f>
        <v>POSEY TOWNSHIP</v>
      </c>
      <c r="H348" s="22" t="str">
        <f>'Source - Cert. Funds'!F347</f>
        <v>0101</v>
      </c>
      <c r="I348" s="22" t="str">
        <f>'Source - Cert. Funds'!G347</f>
        <v xml:space="preserve">GENERAL                                 </v>
      </c>
      <c r="J348" s="23">
        <f>'Source - Cert. Funds'!H347</f>
        <v>45569</v>
      </c>
      <c r="K348" s="4"/>
      <c r="L348" s="3"/>
      <c r="M348" s="3"/>
      <c r="N348" s="3"/>
      <c r="O348" s="3"/>
    </row>
    <row r="349" spans="1:15" x14ac:dyDescent="0.35">
      <c r="A349" s="221" t="e">
        <f t="shared" si="9"/>
        <v>#N/A</v>
      </c>
      <c r="B349" s="221" t="e">
        <f>IF(A349=1,SUM($A$4:A349),"")</f>
        <v>#N/A</v>
      </c>
      <c r="C349" s="22" t="str">
        <f>'Source - Cert. Funds'!A348</f>
        <v>11</v>
      </c>
      <c r="D349" s="22" t="str">
        <f>'Source - Cert. Funds'!B348</f>
        <v>2</v>
      </c>
      <c r="E349" s="22" t="str">
        <f>'Source - Cert. Funds'!C348</f>
        <v>0009</v>
      </c>
      <c r="F349" s="22" t="str">
        <f>'Source - Cert. Funds'!D348</f>
        <v>1120009</v>
      </c>
      <c r="G349" s="22" t="str">
        <f>'Source - Cert. Funds'!E348</f>
        <v>SUGAR RIDGE TOWNSHIP</v>
      </c>
      <c r="H349" s="22" t="str">
        <f>'Source - Cert. Funds'!F348</f>
        <v>0061</v>
      </c>
      <c r="I349" s="22" t="str">
        <f>'Source - Cert. Funds'!G348</f>
        <v>RAINY DAY</v>
      </c>
      <c r="J349" s="23">
        <f>'Source - Cert. Funds'!H348</f>
        <v>2900</v>
      </c>
      <c r="K349" s="4"/>
      <c r="L349" s="3"/>
      <c r="M349" s="3"/>
      <c r="N349" s="3"/>
      <c r="O349" s="3"/>
    </row>
    <row r="350" spans="1:15" x14ac:dyDescent="0.35">
      <c r="A350" s="221" t="e">
        <f t="shared" si="9"/>
        <v>#N/A</v>
      </c>
      <c r="B350" s="221" t="e">
        <f>IF(A350=1,SUM($A$4:A350),"")</f>
        <v>#N/A</v>
      </c>
      <c r="C350" s="22" t="str">
        <f>'Source - Cert. Funds'!A349</f>
        <v>11</v>
      </c>
      <c r="D350" s="22" t="str">
        <f>'Source - Cert. Funds'!B349</f>
        <v>2</v>
      </c>
      <c r="E350" s="22" t="str">
        <f>'Source - Cert. Funds'!C349</f>
        <v>0009</v>
      </c>
      <c r="F350" s="22" t="str">
        <f>'Source - Cert. Funds'!D349</f>
        <v>1120009</v>
      </c>
      <c r="G350" s="22" t="str">
        <f>'Source - Cert. Funds'!E349</f>
        <v>SUGAR RIDGE TOWNSHIP</v>
      </c>
      <c r="H350" s="22" t="str">
        <f>'Source - Cert. Funds'!F349</f>
        <v>0101</v>
      </c>
      <c r="I350" s="22" t="str">
        <f>'Source - Cert. Funds'!G349</f>
        <v xml:space="preserve">GENERAL                                 </v>
      </c>
      <c r="J350" s="23">
        <f>'Source - Cert. Funds'!H349</f>
        <v>30560</v>
      </c>
      <c r="K350" s="4"/>
      <c r="L350" s="3"/>
      <c r="M350" s="3"/>
      <c r="N350" s="3"/>
      <c r="O350" s="3"/>
    </row>
    <row r="351" spans="1:15" x14ac:dyDescent="0.35">
      <c r="A351" s="221" t="e">
        <f t="shared" si="9"/>
        <v>#N/A</v>
      </c>
      <c r="B351" s="221" t="e">
        <f>IF(A351=1,SUM($A$4:A351),"")</f>
        <v>#N/A</v>
      </c>
      <c r="C351" s="22" t="str">
        <f>'Source - Cert. Funds'!A350</f>
        <v>11</v>
      </c>
      <c r="D351" s="22" t="str">
        <f>'Source - Cert. Funds'!B350</f>
        <v>2</v>
      </c>
      <c r="E351" s="22" t="str">
        <f>'Source - Cert. Funds'!C350</f>
        <v>0009</v>
      </c>
      <c r="F351" s="22" t="str">
        <f>'Source - Cert. Funds'!D350</f>
        <v>1120009</v>
      </c>
      <c r="G351" s="22" t="str">
        <f>'Source - Cert. Funds'!E350</f>
        <v>SUGAR RIDGE TOWNSHIP</v>
      </c>
      <c r="H351" s="22" t="str">
        <f>'Source - Cert. Funds'!F350</f>
        <v>1111</v>
      </c>
      <c r="I351" s="22" t="str">
        <f>'Source - Cert. Funds'!G350</f>
        <v>TOWNSHIP FIRE AND E.M.S.</v>
      </c>
      <c r="J351" s="23">
        <f>'Source - Cert. Funds'!H350</f>
        <v>20000</v>
      </c>
      <c r="K351" s="4"/>
      <c r="L351" s="3"/>
      <c r="M351" s="3"/>
      <c r="N351" s="3"/>
      <c r="O351" s="3"/>
    </row>
    <row r="352" spans="1:15" x14ac:dyDescent="0.35">
      <c r="A352" s="221" t="e">
        <f t="shared" si="9"/>
        <v>#N/A</v>
      </c>
      <c r="B352" s="221" t="e">
        <f>IF(A352=1,SUM($A$4:A352),"")</f>
        <v>#N/A</v>
      </c>
      <c r="C352" s="22" t="str">
        <f>'Source - Cert. Funds'!A351</f>
        <v>11</v>
      </c>
      <c r="D352" s="22" t="str">
        <f>'Source - Cert. Funds'!B351</f>
        <v>2</v>
      </c>
      <c r="E352" s="22" t="str">
        <f>'Source - Cert. Funds'!C351</f>
        <v>0010</v>
      </c>
      <c r="F352" s="22" t="str">
        <f>'Source - Cert. Funds'!D351</f>
        <v>1120010</v>
      </c>
      <c r="G352" s="22" t="str">
        <f>'Source - Cert. Funds'!E351</f>
        <v>VAN BUREN TOWNSHIP</v>
      </c>
      <c r="H352" s="22" t="str">
        <f>'Source - Cert. Funds'!F351</f>
        <v>0061</v>
      </c>
      <c r="I352" s="22" t="str">
        <f>'Source - Cert. Funds'!G351</f>
        <v>RAINY DAY</v>
      </c>
      <c r="J352" s="23">
        <f>'Source - Cert. Funds'!H351</f>
        <v>20000</v>
      </c>
      <c r="K352" s="4"/>
      <c r="L352" s="3"/>
      <c r="M352" s="3"/>
      <c r="N352" s="3"/>
      <c r="O352" s="3"/>
    </row>
    <row r="353" spans="1:15" x14ac:dyDescent="0.35">
      <c r="A353" s="221" t="e">
        <f t="shared" si="9"/>
        <v>#N/A</v>
      </c>
      <c r="B353" s="221" t="e">
        <f>IF(A353=1,SUM($A$4:A353),"")</f>
        <v>#N/A</v>
      </c>
      <c r="C353" s="22" t="str">
        <f>'Source - Cert. Funds'!A352</f>
        <v>11</v>
      </c>
      <c r="D353" s="22" t="str">
        <f>'Source - Cert. Funds'!B352</f>
        <v>2</v>
      </c>
      <c r="E353" s="22" t="str">
        <f>'Source - Cert. Funds'!C352</f>
        <v>0010</v>
      </c>
      <c r="F353" s="22" t="str">
        <f>'Source - Cert. Funds'!D352</f>
        <v>1120010</v>
      </c>
      <c r="G353" s="22" t="str">
        <f>'Source - Cert. Funds'!E352</f>
        <v>VAN BUREN TOWNSHIP</v>
      </c>
      <c r="H353" s="22" t="str">
        <f>'Source - Cert. Funds'!F352</f>
        <v>0101</v>
      </c>
      <c r="I353" s="22" t="str">
        <f>'Source - Cert. Funds'!G352</f>
        <v xml:space="preserve">GENERAL                                 </v>
      </c>
      <c r="J353" s="23">
        <f>'Source - Cert. Funds'!H352</f>
        <v>80200</v>
      </c>
      <c r="K353" s="4"/>
      <c r="L353" s="3"/>
      <c r="M353" s="3"/>
      <c r="N353" s="3"/>
      <c r="O353" s="3"/>
    </row>
    <row r="354" spans="1:15" x14ac:dyDescent="0.35">
      <c r="A354" s="221" t="e">
        <f t="shared" si="9"/>
        <v>#N/A</v>
      </c>
      <c r="B354" s="221" t="e">
        <f>IF(A354=1,SUM($A$4:A354),"")</f>
        <v>#N/A</v>
      </c>
      <c r="C354" s="22" t="str">
        <f>'Source - Cert. Funds'!A353</f>
        <v>11</v>
      </c>
      <c r="D354" s="22" t="str">
        <f>'Source - Cert. Funds'!B353</f>
        <v>2</v>
      </c>
      <c r="E354" s="22" t="str">
        <f>'Source - Cert. Funds'!C353</f>
        <v>0011</v>
      </c>
      <c r="F354" s="22" t="str">
        <f>'Source - Cert. Funds'!D353</f>
        <v>1120011</v>
      </c>
      <c r="G354" s="22" t="str">
        <f>'Source - Cert. Funds'!E353</f>
        <v>WASHINGTON TOWNSHIP</v>
      </c>
      <c r="H354" s="22" t="str">
        <f>'Source - Cert. Funds'!F353</f>
        <v>0061</v>
      </c>
      <c r="I354" s="22" t="str">
        <f>'Source - Cert. Funds'!G353</f>
        <v>RAINY DAY</v>
      </c>
      <c r="J354" s="23">
        <f>'Source - Cert. Funds'!H353</f>
        <v>0</v>
      </c>
      <c r="K354" s="4"/>
      <c r="L354" s="3"/>
      <c r="M354" s="3"/>
      <c r="N354" s="3"/>
      <c r="O354" s="3"/>
    </row>
    <row r="355" spans="1:15" x14ac:dyDescent="0.35">
      <c r="A355" s="221" t="e">
        <f t="shared" si="9"/>
        <v>#N/A</v>
      </c>
      <c r="B355" s="221" t="e">
        <f>IF(A355=1,SUM($A$4:A355),"")</f>
        <v>#N/A</v>
      </c>
      <c r="C355" s="22" t="str">
        <f>'Source - Cert. Funds'!A354</f>
        <v>11</v>
      </c>
      <c r="D355" s="22" t="str">
        <f>'Source - Cert. Funds'!B354</f>
        <v>2</v>
      </c>
      <c r="E355" s="22" t="str">
        <f>'Source - Cert. Funds'!C354</f>
        <v>0011</v>
      </c>
      <c r="F355" s="22" t="str">
        <f>'Source - Cert. Funds'!D354</f>
        <v>1120011</v>
      </c>
      <c r="G355" s="22" t="str">
        <f>'Source - Cert. Funds'!E354</f>
        <v>WASHINGTON TOWNSHIP</v>
      </c>
      <c r="H355" s="22" t="str">
        <f>'Source - Cert. Funds'!F354</f>
        <v>0101</v>
      </c>
      <c r="I355" s="22" t="str">
        <f>'Source - Cert. Funds'!G354</f>
        <v xml:space="preserve">GENERAL                                 </v>
      </c>
      <c r="J355" s="23">
        <f>'Source - Cert. Funds'!H354</f>
        <v>9200</v>
      </c>
      <c r="K355" s="4"/>
      <c r="L355" s="3"/>
      <c r="M355" s="3"/>
      <c r="N355" s="3"/>
      <c r="O355" s="3"/>
    </row>
    <row r="356" spans="1:15" x14ac:dyDescent="0.35">
      <c r="A356" s="221" t="e">
        <f t="shared" si="9"/>
        <v>#N/A</v>
      </c>
      <c r="B356" s="221" t="e">
        <f>IF(A356=1,SUM($A$4:A356),"")</f>
        <v>#N/A</v>
      </c>
      <c r="C356" s="22" t="str">
        <f>'Source - Cert. Funds'!A355</f>
        <v>11</v>
      </c>
      <c r="D356" s="22" t="str">
        <f>'Source - Cert. Funds'!B355</f>
        <v>2</v>
      </c>
      <c r="E356" s="22" t="str">
        <f>'Source - Cert. Funds'!C355</f>
        <v>0011</v>
      </c>
      <c r="F356" s="22" t="str">
        <f>'Source - Cert. Funds'!D355</f>
        <v>1120011</v>
      </c>
      <c r="G356" s="22" t="str">
        <f>'Source - Cert. Funds'!E355</f>
        <v>WASHINGTON TOWNSHIP</v>
      </c>
      <c r="H356" s="22" t="str">
        <f>'Source - Cert. Funds'!F355</f>
        <v>1111</v>
      </c>
      <c r="I356" s="22" t="str">
        <f>'Source - Cert. Funds'!G355</f>
        <v>TOWNSHIP FIRE AND E.M.S.</v>
      </c>
      <c r="J356" s="23">
        <f>'Source - Cert. Funds'!H355</f>
        <v>11000</v>
      </c>
      <c r="K356" s="4"/>
      <c r="L356" s="3"/>
      <c r="M356" s="3"/>
      <c r="N356" s="3"/>
      <c r="O356" s="3"/>
    </row>
    <row r="357" spans="1:15" x14ac:dyDescent="0.35">
      <c r="A357" s="221" t="e">
        <f t="shared" si="9"/>
        <v>#N/A</v>
      </c>
      <c r="B357" s="221" t="e">
        <f>IF(A357=1,SUM($A$4:A357),"")</f>
        <v>#N/A</v>
      </c>
      <c r="C357" s="22" t="str">
        <f>'Source - Cert. Funds'!A356</f>
        <v>11</v>
      </c>
      <c r="D357" s="22" t="str">
        <f>'Source - Cert. Funds'!B356</f>
        <v>2</v>
      </c>
      <c r="E357" s="22" t="str">
        <f>'Source - Cert. Funds'!C356</f>
        <v>0011</v>
      </c>
      <c r="F357" s="22" t="str">
        <f>'Source - Cert. Funds'!D356</f>
        <v>1120011</v>
      </c>
      <c r="G357" s="22" t="str">
        <f>'Source - Cert. Funds'!E356</f>
        <v>WASHINGTON TOWNSHIP</v>
      </c>
      <c r="H357" s="22" t="str">
        <f>'Source - Cert. Funds'!F356</f>
        <v>1312</v>
      </c>
      <c r="I357" s="22" t="str">
        <f>'Source - Cert. Funds'!G356</f>
        <v xml:space="preserve">RECREATION                              </v>
      </c>
      <c r="J357" s="23">
        <f>'Source - Cert. Funds'!H356</f>
        <v>2700</v>
      </c>
      <c r="K357" s="4"/>
      <c r="L357" s="3"/>
      <c r="M357" s="3"/>
      <c r="N357" s="3"/>
      <c r="O357" s="3"/>
    </row>
    <row r="358" spans="1:15" x14ac:dyDescent="0.35">
      <c r="A358" s="221" t="e">
        <f t="shared" si="9"/>
        <v>#N/A</v>
      </c>
      <c r="B358" s="221" t="e">
        <f>IF(A358=1,SUM($A$4:A358),"")</f>
        <v>#N/A</v>
      </c>
      <c r="C358" s="22" t="str">
        <f>'Source - Cert. Funds'!A357</f>
        <v>12</v>
      </c>
      <c r="D358" s="22" t="str">
        <f>'Source - Cert. Funds'!B357</f>
        <v>2</v>
      </c>
      <c r="E358" s="22" t="str">
        <f>'Source - Cert. Funds'!C357</f>
        <v>0001</v>
      </c>
      <c r="F358" s="22" t="str">
        <f>'Source - Cert. Funds'!D357</f>
        <v>1220001</v>
      </c>
      <c r="G358" s="22" t="str">
        <f>'Source - Cert. Funds'!E357</f>
        <v>CENTER TOWNSHIP</v>
      </c>
      <c r="H358" s="22" t="str">
        <f>'Source - Cert. Funds'!F357</f>
        <v>0061</v>
      </c>
      <c r="I358" s="22" t="str">
        <f>'Source - Cert. Funds'!G357</f>
        <v>RAINY DAY</v>
      </c>
      <c r="J358" s="23">
        <f>'Source - Cert. Funds'!H357</f>
        <v>0</v>
      </c>
      <c r="K358" s="4"/>
      <c r="L358" s="3"/>
      <c r="M358" s="3"/>
      <c r="N358" s="3"/>
      <c r="O358" s="3"/>
    </row>
    <row r="359" spans="1:15" x14ac:dyDescent="0.35">
      <c r="A359" s="221" t="e">
        <f t="shared" si="9"/>
        <v>#N/A</v>
      </c>
      <c r="B359" s="221" t="e">
        <f>IF(A359=1,SUM($A$4:A359),"")</f>
        <v>#N/A</v>
      </c>
      <c r="C359" s="22" t="str">
        <f>'Source - Cert. Funds'!A358</f>
        <v>12</v>
      </c>
      <c r="D359" s="22" t="str">
        <f>'Source - Cert. Funds'!B358</f>
        <v>2</v>
      </c>
      <c r="E359" s="22" t="str">
        <f>'Source - Cert. Funds'!C358</f>
        <v>0001</v>
      </c>
      <c r="F359" s="22" t="str">
        <f>'Source - Cert. Funds'!D358</f>
        <v>1220001</v>
      </c>
      <c r="G359" s="22" t="str">
        <f>'Source - Cert. Funds'!E358</f>
        <v>CENTER TOWNSHIP</v>
      </c>
      <c r="H359" s="22" t="str">
        <f>'Source - Cert. Funds'!F358</f>
        <v>0101</v>
      </c>
      <c r="I359" s="22" t="str">
        <f>'Source - Cert. Funds'!G358</f>
        <v xml:space="preserve">GENERAL                                 </v>
      </c>
      <c r="J359" s="23">
        <f>'Source - Cert. Funds'!H358</f>
        <v>244000</v>
      </c>
      <c r="K359" s="4"/>
      <c r="L359" s="3"/>
      <c r="M359" s="3"/>
      <c r="N359" s="3"/>
      <c r="O359" s="3"/>
    </row>
    <row r="360" spans="1:15" x14ac:dyDescent="0.35">
      <c r="A360" s="221" t="e">
        <f t="shared" si="9"/>
        <v>#N/A</v>
      </c>
      <c r="B360" s="221" t="e">
        <f>IF(A360=1,SUM($A$4:A360),"")</f>
        <v>#N/A</v>
      </c>
      <c r="C360" s="22" t="str">
        <f>'Source - Cert. Funds'!A359</f>
        <v>12</v>
      </c>
      <c r="D360" s="22" t="str">
        <f>'Source - Cert. Funds'!B359</f>
        <v>2</v>
      </c>
      <c r="E360" s="22" t="str">
        <f>'Source - Cert. Funds'!C359</f>
        <v>0001</v>
      </c>
      <c r="F360" s="22" t="str">
        <f>'Source - Cert. Funds'!D359</f>
        <v>1220001</v>
      </c>
      <c r="G360" s="22" t="str">
        <f>'Source - Cert. Funds'!E359</f>
        <v>CENTER TOWNSHIP</v>
      </c>
      <c r="H360" s="22" t="str">
        <f>'Source - Cert. Funds'!F359</f>
        <v>1111</v>
      </c>
      <c r="I360" s="22" t="str">
        <f>'Source - Cert. Funds'!G359</f>
        <v>TOWNSHIP FIRE AND E.M.S.</v>
      </c>
      <c r="J360" s="23">
        <f>'Source - Cert. Funds'!H359</f>
        <v>167275</v>
      </c>
      <c r="K360" s="4"/>
      <c r="L360" s="3"/>
      <c r="M360" s="3"/>
      <c r="N360" s="3"/>
      <c r="O360" s="3"/>
    </row>
    <row r="361" spans="1:15" x14ac:dyDescent="0.35">
      <c r="A361" s="221" t="e">
        <f t="shared" si="9"/>
        <v>#N/A</v>
      </c>
      <c r="B361" s="221" t="e">
        <f>IF(A361=1,SUM($A$4:A361),"")</f>
        <v>#N/A</v>
      </c>
      <c r="C361" s="22" t="str">
        <f>'Source - Cert. Funds'!A360</f>
        <v>12</v>
      </c>
      <c r="D361" s="22" t="str">
        <f>'Source - Cert. Funds'!B360</f>
        <v>2</v>
      </c>
      <c r="E361" s="22" t="str">
        <f>'Source - Cert. Funds'!C360</f>
        <v>0001</v>
      </c>
      <c r="F361" s="22" t="str">
        <f>'Source - Cert. Funds'!D360</f>
        <v>1220001</v>
      </c>
      <c r="G361" s="22" t="str">
        <f>'Source - Cert. Funds'!E360</f>
        <v>CENTER TOWNSHIP</v>
      </c>
      <c r="H361" s="22" t="str">
        <f>'Source - Cert. Funds'!F360</f>
        <v>1190</v>
      </c>
      <c r="I361" s="22" t="str">
        <f>'Source - Cert. Funds'!G360</f>
        <v xml:space="preserve">CUMULATIVE FIRE (Township)                        </v>
      </c>
      <c r="J361" s="23">
        <f>'Source - Cert. Funds'!H360</f>
        <v>1000</v>
      </c>
      <c r="K361" s="4"/>
      <c r="L361" s="3"/>
      <c r="M361" s="3"/>
      <c r="N361" s="3"/>
      <c r="O361" s="3"/>
    </row>
    <row r="362" spans="1:15" x14ac:dyDescent="0.35">
      <c r="A362" s="221" t="e">
        <f t="shared" si="9"/>
        <v>#N/A</v>
      </c>
      <c r="B362" s="221" t="e">
        <f>IF(A362=1,SUM($A$4:A362),"")</f>
        <v>#N/A</v>
      </c>
      <c r="C362" s="22" t="str">
        <f>'Source - Cert. Funds'!A361</f>
        <v>12</v>
      </c>
      <c r="D362" s="22" t="str">
        <f>'Source - Cert. Funds'!B361</f>
        <v>2</v>
      </c>
      <c r="E362" s="22" t="str">
        <f>'Source - Cert. Funds'!C361</f>
        <v>0001</v>
      </c>
      <c r="F362" s="22" t="str">
        <f>'Source - Cert. Funds'!D361</f>
        <v>1220001</v>
      </c>
      <c r="G362" s="22" t="str">
        <f>'Source - Cert. Funds'!E361</f>
        <v>CENTER TOWNSHIP</v>
      </c>
      <c r="H362" s="22" t="str">
        <f>'Source - Cert. Funds'!F361</f>
        <v>1301</v>
      </c>
      <c r="I362" s="22" t="str">
        <f>'Source - Cert. Funds'!G361</f>
        <v xml:space="preserve">PARK &amp; RECREATION                       </v>
      </c>
      <c r="J362" s="23">
        <f>'Source - Cert. Funds'!H361</f>
        <v>15000</v>
      </c>
      <c r="K362" s="4"/>
      <c r="L362" s="3"/>
      <c r="M362" s="3"/>
      <c r="N362" s="3"/>
      <c r="O362" s="3"/>
    </row>
    <row r="363" spans="1:15" x14ac:dyDescent="0.35">
      <c r="A363" s="221" t="e">
        <f t="shared" si="9"/>
        <v>#N/A</v>
      </c>
      <c r="B363" s="221" t="e">
        <f>IF(A363=1,SUM($A$4:A363),"")</f>
        <v>#N/A</v>
      </c>
      <c r="C363" s="22" t="str">
        <f>'Source - Cert. Funds'!A362</f>
        <v>12</v>
      </c>
      <c r="D363" s="22" t="str">
        <f>'Source - Cert. Funds'!B362</f>
        <v>2</v>
      </c>
      <c r="E363" s="22" t="str">
        <f>'Source - Cert. Funds'!C362</f>
        <v>0002</v>
      </c>
      <c r="F363" s="22" t="str">
        <f>'Source - Cert. Funds'!D362</f>
        <v>1220002</v>
      </c>
      <c r="G363" s="22" t="str">
        <f>'Source - Cert. Funds'!E362</f>
        <v>FOREST TOWNSHIP</v>
      </c>
      <c r="H363" s="22" t="str">
        <f>'Source - Cert. Funds'!F362</f>
        <v>0101</v>
      </c>
      <c r="I363" s="22" t="str">
        <f>'Source - Cert. Funds'!G362</f>
        <v xml:space="preserve">GENERAL                                 </v>
      </c>
      <c r="J363" s="23">
        <f>'Source - Cert. Funds'!H362</f>
        <v>84500</v>
      </c>
      <c r="K363" s="4"/>
      <c r="L363" s="3"/>
      <c r="M363" s="3"/>
      <c r="N363" s="3"/>
      <c r="O363" s="3"/>
    </row>
    <row r="364" spans="1:15" x14ac:dyDescent="0.35">
      <c r="A364" s="221" t="e">
        <f t="shared" si="9"/>
        <v>#N/A</v>
      </c>
      <c r="B364" s="221" t="e">
        <f>IF(A364=1,SUM($A$4:A364),"")</f>
        <v>#N/A</v>
      </c>
      <c r="C364" s="22" t="str">
        <f>'Source - Cert. Funds'!A363</f>
        <v>12</v>
      </c>
      <c r="D364" s="22" t="str">
        <f>'Source - Cert. Funds'!B363</f>
        <v>2</v>
      </c>
      <c r="E364" s="22" t="str">
        <f>'Source - Cert. Funds'!C363</f>
        <v>0002</v>
      </c>
      <c r="F364" s="22" t="str">
        <f>'Source - Cert. Funds'!D363</f>
        <v>1220002</v>
      </c>
      <c r="G364" s="22" t="str">
        <f>'Source - Cert. Funds'!E363</f>
        <v>FOREST TOWNSHIP</v>
      </c>
      <c r="H364" s="22" t="str">
        <f>'Source - Cert. Funds'!F363</f>
        <v>1312</v>
      </c>
      <c r="I364" s="22" t="str">
        <f>'Source - Cert. Funds'!G363</f>
        <v xml:space="preserve">RECREATION                              </v>
      </c>
      <c r="J364" s="23">
        <f>'Source - Cert. Funds'!H363</f>
        <v>9000</v>
      </c>
      <c r="K364" s="4"/>
      <c r="L364" s="3"/>
      <c r="M364" s="3"/>
      <c r="N364" s="3"/>
      <c r="O364" s="3"/>
    </row>
    <row r="365" spans="1:15" x14ac:dyDescent="0.35">
      <c r="A365" s="221" t="e">
        <f t="shared" si="9"/>
        <v>#N/A</v>
      </c>
      <c r="B365" s="221" t="e">
        <f>IF(A365=1,SUM($A$4:A365),"")</f>
        <v>#N/A</v>
      </c>
      <c r="C365" s="22" t="str">
        <f>'Source - Cert. Funds'!A364</f>
        <v>12</v>
      </c>
      <c r="D365" s="22" t="str">
        <f>'Source - Cert. Funds'!B364</f>
        <v>2</v>
      </c>
      <c r="E365" s="22" t="str">
        <f>'Source - Cert. Funds'!C364</f>
        <v>0003</v>
      </c>
      <c r="F365" s="22" t="str">
        <f>'Source - Cert. Funds'!D364</f>
        <v>1220003</v>
      </c>
      <c r="G365" s="22" t="str">
        <f>'Source - Cert. Funds'!E364</f>
        <v>JACKSON TOWNSHIP</v>
      </c>
      <c r="H365" s="22" t="str">
        <f>'Source - Cert. Funds'!F364</f>
        <v>0061</v>
      </c>
      <c r="I365" s="22" t="str">
        <f>'Source - Cert. Funds'!G364</f>
        <v>RAINY DAY</v>
      </c>
      <c r="J365" s="23">
        <f>'Source - Cert. Funds'!H364</f>
        <v>0</v>
      </c>
      <c r="K365" s="4"/>
      <c r="L365" s="3"/>
      <c r="M365" s="3"/>
      <c r="N365" s="3"/>
      <c r="O365" s="3"/>
    </row>
    <row r="366" spans="1:15" x14ac:dyDescent="0.35">
      <c r="A366" s="221" t="e">
        <f t="shared" si="9"/>
        <v>#N/A</v>
      </c>
      <c r="B366" s="221" t="e">
        <f>IF(A366=1,SUM($A$4:A366),"")</f>
        <v>#N/A</v>
      </c>
      <c r="C366" s="22" t="str">
        <f>'Source - Cert. Funds'!A365</f>
        <v>12</v>
      </c>
      <c r="D366" s="22" t="str">
        <f>'Source - Cert. Funds'!B365</f>
        <v>2</v>
      </c>
      <c r="E366" s="22" t="str">
        <f>'Source - Cert. Funds'!C365</f>
        <v>0003</v>
      </c>
      <c r="F366" s="22" t="str">
        <f>'Source - Cert. Funds'!D365</f>
        <v>1220003</v>
      </c>
      <c r="G366" s="22" t="str">
        <f>'Source - Cert. Funds'!E365</f>
        <v>JACKSON TOWNSHIP</v>
      </c>
      <c r="H366" s="22" t="str">
        <f>'Source - Cert. Funds'!F365</f>
        <v>0101</v>
      </c>
      <c r="I366" s="22" t="str">
        <f>'Source - Cert. Funds'!G365</f>
        <v xml:space="preserve">GENERAL                                 </v>
      </c>
      <c r="J366" s="23">
        <f>'Source - Cert. Funds'!H365</f>
        <v>51405</v>
      </c>
      <c r="K366" s="4"/>
      <c r="L366" s="3"/>
      <c r="M366" s="3"/>
      <c r="N366" s="3"/>
      <c r="O366" s="3"/>
    </row>
    <row r="367" spans="1:15" x14ac:dyDescent="0.35">
      <c r="A367" s="221" t="e">
        <f t="shared" si="9"/>
        <v>#N/A</v>
      </c>
      <c r="B367" s="221" t="e">
        <f>IF(A367=1,SUM($A$4:A367),"")</f>
        <v>#N/A</v>
      </c>
      <c r="C367" s="22" t="str">
        <f>'Source - Cert. Funds'!A366</f>
        <v>12</v>
      </c>
      <c r="D367" s="22" t="str">
        <f>'Source - Cert. Funds'!B366</f>
        <v>2</v>
      </c>
      <c r="E367" s="22" t="str">
        <f>'Source - Cert. Funds'!C366</f>
        <v>0003</v>
      </c>
      <c r="F367" s="22" t="str">
        <f>'Source - Cert. Funds'!D366</f>
        <v>1220003</v>
      </c>
      <c r="G367" s="22" t="str">
        <f>'Source - Cert. Funds'!E366</f>
        <v>JACKSON TOWNSHIP</v>
      </c>
      <c r="H367" s="22" t="str">
        <f>'Source - Cert. Funds'!F366</f>
        <v>1111</v>
      </c>
      <c r="I367" s="22" t="str">
        <f>'Source - Cert. Funds'!G366</f>
        <v>TOWNSHIP FIRE AND E.M.S.</v>
      </c>
      <c r="J367" s="23">
        <f>'Source - Cert. Funds'!H366</f>
        <v>40000</v>
      </c>
      <c r="K367" s="4"/>
      <c r="L367" s="3"/>
      <c r="M367" s="3"/>
      <c r="N367" s="3"/>
      <c r="O367" s="3"/>
    </row>
    <row r="368" spans="1:15" x14ac:dyDescent="0.35">
      <c r="A368" s="221" t="e">
        <f t="shared" si="9"/>
        <v>#N/A</v>
      </c>
      <c r="B368" s="221" t="e">
        <f>IF(A368=1,SUM($A$4:A368),"")</f>
        <v>#N/A</v>
      </c>
      <c r="C368" s="22" t="str">
        <f>'Source - Cert. Funds'!A367</f>
        <v>12</v>
      </c>
      <c r="D368" s="22" t="str">
        <f>'Source - Cert. Funds'!B367</f>
        <v>2</v>
      </c>
      <c r="E368" s="22" t="str">
        <f>'Source - Cert. Funds'!C367</f>
        <v>0003</v>
      </c>
      <c r="F368" s="22" t="str">
        <f>'Source - Cert. Funds'!D367</f>
        <v>1220003</v>
      </c>
      <c r="G368" s="22" t="str">
        <f>'Source - Cert. Funds'!E367</f>
        <v>JACKSON TOWNSHIP</v>
      </c>
      <c r="H368" s="22" t="str">
        <f>'Source - Cert. Funds'!F367</f>
        <v>1190</v>
      </c>
      <c r="I368" s="22" t="str">
        <f>'Source - Cert. Funds'!G367</f>
        <v xml:space="preserve">CUMULATIVE FIRE (Township)                        </v>
      </c>
      <c r="J368" s="23">
        <f>'Source - Cert. Funds'!H367</f>
        <v>0</v>
      </c>
      <c r="K368" s="4"/>
      <c r="L368" s="3"/>
      <c r="M368" s="3"/>
      <c r="N368" s="3"/>
      <c r="O368" s="3"/>
    </row>
    <row r="369" spans="1:15" x14ac:dyDescent="0.35">
      <c r="A369" s="221" t="e">
        <f t="shared" si="9"/>
        <v>#N/A</v>
      </c>
      <c r="B369" s="221" t="e">
        <f>IF(A369=1,SUM($A$4:A369),"")</f>
        <v>#N/A</v>
      </c>
      <c r="C369" s="22" t="str">
        <f>'Source - Cert. Funds'!A368</f>
        <v>12</v>
      </c>
      <c r="D369" s="22" t="str">
        <f>'Source - Cert. Funds'!B368</f>
        <v>2</v>
      </c>
      <c r="E369" s="22" t="str">
        <f>'Source - Cert. Funds'!C368</f>
        <v>0004</v>
      </c>
      <c r="F369" s="22" t="str">
        <f>'Source - Cert. Funds'!D368</f>
        <v>1220004</v>
      </c>
      <c r="G369" s="22" t="str">
        <f>'Source - Cert. Funds'!E368</f>
        <v>JOHNSON TOWNSHIP</v>
      </c>
      <c r="H369" s="22" t="str">
        <f>'Source - Cert. Funds'!F368</f>
        <v>0101</v>
      </c>
      <c r="I369" s="22" t="str">
        <f>'Source - Cert. Funds'!G368</f>
        <v xml:space="preserve">GENERAL                                 </v>
      </c>
      <c r="J369" s="23">
        <f>'Source - Cert. Funds'!H368</f>
        <v>54822</v>
      </c>
      <c r="K369" s="4"/>
      <c r="L369" s="3"/>
      <c r="M369" s="3"/>
      <c r="N369" s="3"/>
      <c r="O369" s="3"/>
    </row>
    <row r="370" spans="1:15" x14ac:dyDescent="0.35">
      <c r="A370" s="221" t="e">
        <f t="shared" si="9"/>
        <v>#N/A</v>
      </c>
      <c r="B370" s="221" t="e">
        <f>IF(A370=1,SUM($A$4:A370),"")</f>
        <v>#N/A</v>
      </c>
      <c r="C370" s="22" t="str">
        <f>'Source - Cert. Funds'!A369</f>
        <v>12</v>
      </c>
      <c r="D370" s="22" t="str">
        <f>'Source - Cert. Funds'!B369</f>
        <v>2</v>
      </c>
      <c r="E370" s="22" t="str">
        <f>'Source - Cert. Funds'!C369</f>
        <v>0005</v>
      </c>
      <c r="F370" s="22" t="str">
        <f>'Source - Cert. Funds'!D369</f>
        <v>1220005</v>
      </c>
      <c r="G370" s="22" t="str">
        <f>'Source - Cert. Funds'!E369</f>
        <v>KIRKLIN TOWNSHIP</v>
      </c>
      <c r="H370" s="22" t="str">
        <f>'Source - Cert. Funds'!F369</f>
        <v>0061</v>
      </c>
      <c r="I370" s="22" t="str">
        <f>'Source - Cert. Funds'!G369</f>
        <v>RAINY DAY</v>
      </c>
      <c r="J370" s="23">
        <f>'Source - Cert. Funds'!H369</f>
        <v>3000</v>
      </c>
      <c r="K370" s="4"/>
      <c r="L370" s="3"/>
      <c r="M370" s="3"/>
      <c r="N370" s="3"/>
      <c r="O370" s="3"/>
    </row>
    <row r="371" spans="1:15" x14ac:dyDescent="0.35">
      <c r="A371" s="221" t="e">
        <f t="shared" si="9"/>
        <v>#N/A</v>
      </c>
      <c r="B371" s="221" t="e">
        <f>IF(A371=1,SUM($A$4:A371),"")</f>
        <v>#N/A</v>
      </c>
      <c r="C371" s="22" t="str">
        <f>'Source - Cert. Funds'!A370</f>
        <v>12</v>
      </c>
      <c r="D371" s="22" t="str">
        <f>'Source - Cert. Funds'!B370</f>
        <v>2</v>
      </c>
      <c r="E371" s="22" t="str">
        <f>'Source - Cert. Funds'!C370</f>
        <v>0005</v>
      </c>
      <c r="F371" s="22" t="str">
        <f>'Source - Cert. Funds'!D370</f>
        <v>1220005</v>
      </c>
      <c r="G371" s="22" t="str">
        <f>'Source - Cert. Funds'!E370</f>
        <v>KIRKLIN TOWNSHIP</v>
      </c>
      <c r="H371" s="22" t="str">
        <f>'Source - Cert. Funds'!F370</f>
        <v>0101</v>
      </c>
      <c r="I371" s="22" t="str">
        <f>'Source - Cert. Funds'!G370</f>
        <v xml:space="preserve">GENERAL                                 </v>
      </c>
      <c r="J371" s="23">
        <f>'Source - Cert. Funds'!H370</f>
        <v>50000</v>
      </c>
      <c r="K371" s="4"/>
      <c r="L371" s="3"/>
      <c r="M371" s="3"/>
      <c r="N371" s="3"/>
      <c r="O371" s="3"/>
    </row>
    <row r="372" spans="1:15" x14ac:dyDescent="0.35">
      <c r="A372" s="221" t="e">
        <f t="shared" si="9"/>
        <v>#N/A</v>
      </c>
      <c r="B372" s="221" t="e">
        <f>IF(A372=1,SUM($A$4:A372),"")</f>
        <v>#N/A</v>
      </c>
      <c r="C372" s="22" t="str">
        <f>'Source - Cert. Funds'!A371</f>
        <v>12</v>
      </c>
      <c r="D372" s="22" t="str">
        <f>'Source - Cert. Funds'!B371</f>
        <v>2</v>
      </c>
      <c r="E372" s="22" t="str">
        <f>'Source - Cert. Funds'!C371</f>
        <v>0005</v>
      </c>
      <c r="F372" s="22" t="str">
        <f>'Source - Cert. Funds'!D371</f>
        <v>1220005</v>
      </c>
      <c r="G372" s="22" t="str">
        <f>'Source - Cert. Funds'!E371</f>
        <v>KIRKLIN TOWNSHIP</v>
      </c>
      <c r="H372" s="22" t="str">
        <f>'Source - Cert. Funds'!F371</f>
        <v>8604</v>
      </c>
      <c r="I372" s="22" t="str">
        <f>'Source - Cert. Funds'!G371</f>
        <v>SPECL FIRE PROTECTION TERRITORY GENERAL</v>
      </c>
      <c r="J372" s="23">
        <f>'Source - Cert. Funds'!H371</f>
        <v>85000</v>
      </c>
      <c r="K372" s="4"/>
      <c r="L372" s="3"/>
      <c r="M372" s="3"/>
      <c r="N372" s="3"/>
      <c r="O372" s="3"/>
    </row>
    <row r="373" spans="1:15" x14ac:dyDescent="0.35">
      <c r="A373" s="221" t="e">
        <f t="shared" si="9"/>
        <v>#N/A</v>
      </c>
      <c r="B373" s="221" t="e">
        <f>IF(A373=1,SUM($A$4:A373),"")</f>
        <v>#N/A</v>
      </c>
      <c r="C373" s="22" t="str">
        <f>'Source - Cert. Funds'!A372</f>
        <v>12</v>
      </c>
      <c r="D373" s="22" t="str">
        <f>'Source - Cert. Funds'!B372</f>
        <v>2</v>
      </c>
      <c r="E373" s="22" t="str">
        <f>'Source - Cert. Funds'!C372</f>
        <v>0005</v>
      </c>
      <c r="F373" s="22" t="str">
        <f>'Source - Cert. Funds'!D372</f>
        <v>1220005</v>
      </c>
      <c r="G373" s="22" t="str">
        <f>'Source - Cert. Funds'!E372</f>
        <v>KIRKLIN TOWNSHIP</v>
      </c>
      <c r="H373" s="22" t="str">
        <f>'Source - Cert. Funds'!F372</f>
        <v>8692</v>
      </c>
      <c r="I373" s="22" t="str">
        <f>'Source - Cert. Funds'!G372</f>
        <v>SPECL FIRE PROTECTION TERRITORY EQUIPMENT REPLACE</v>
      </c>
      <c r="J373" s="23">
        <f>'Source - Cert. Funds'!H372</f>
        <v>50000</v>
      </c>
      <c r="K373" s="4"/>
      <c r="L373" s="3"/>
      <c r="M373" s="3"/>
      <c r="N373" s="3"/>
      <c r="O373" s="3"/>
    </row>
    <row r="374" spans="1:15" x14ac:dyDescent="0.35">
      <c r="A374" s="221" t="e">
        <f t="shared" si="9"/>
        <v>#N/A</v>
      </c>
      <c r="B374" s="221" t="e">
        <f>IF(A374=1,SUM($A$4:A374),"")</f>
        <v>#N/A</v>
      </c>
      <c r="C374" s="22" t="str">
        <f>'Source - Cert. Funds'!A373</f>
        <v>12</v>
      </c>
      <c r="D374" s="22" t="str">
        <f>'Source - Cert. Funds'!B373</f>
        <v>2</v>
      </c>
      <c r="E374" s="22" t="str">
        <f>'Source - Cert. Funds'!C373</f>
        <v>0006</v>
      </c>
      <c r="F374" s="22" t="str">
        <f>'Source - Cert. Funds'!D373</f>
        <v>1220006</v>
      </c>
      <c r="G374" s="22" t="str">
        <f>'Source - Cert. Funds'!E373</f>
        <v>MADISON TOWNSHIP</v>
      </c>
      <c r="H374" s="22" t="str">
        <f>'Source - Cert. Funds'!F373</f>
        <v>0061</v>
      </c>
      <c r="I374" s="22" t="str">
        <f>'Source - Cert. Funds'!G373</f>
        <v>RAINY DAY</v>
      </c>
      <c r="J374" s="23">
        <f>'Source - Cert. Funds'!H373</f>
        <v>0</v>
      </c>
      <c r="K374" s="4"/>
      <c r="L374" s="3"/>
      <c r="M374" s="3"/>
      <c r="N374" s="3"/>
      <c r="O374" s="3"/>
    </row>
    <row r="375" spans="1:15" x14ac:dyDescent="0.35">
      <c r="A375" s="221" t="e">
        <f t="shared" si="9"/>
        <v>#N/A</v>
      </c>
      <c r="B375" s="221" t="e">
        <f>IF(A375=1,SUM($A$4:A375),"")</f>
        <v>#N/A</v>
      </c>
      <c r="C375" s="22" t="str">
        <f>'Source - Cert. Funds'!A374</f>
        <v>12</v>
      </c>
      <c r="D375" s="22" t="str">
        <f>'Source - Cert. Funds'!B374</f>
        <v>2</v>
      </c>
      <c r="E375" s="22" t="str">
        <f>'Source - Cert. Funds'!C374</f>
        <v>0006</v>
      </c>
      <c r="F375" s="22" t="str">
        <f>'Source - Cert. Funds'!D374</f>
        <v>1220006</v>
      </c>
      <c r="G375" s="22" t="str">
        <f>'Source - Cert. Funds'!E374</f>
        <v>MADISON TOWNSHIP</v>
      </c>
      <c r="H375" s="22" t="str">
        <f>'Source - Cert. Funds'!F374</f>
        <v>0101</v>
      </c>
      <c r="I375" s="22" t="str">
        <f>'Source - Cert. Funds'!G374</f>
        <v xml:space="preserve">GENERAL                                 </v>
      </c>
      <c r="J375" s="23">
        <f>'Source - Cert. Funds'!H374</f>
        <v>64119</v>
      </c>
      <c r="K375" s="4"/>
      <c r="L375" s="3"/>
      <c r="M375" s="3"/>
      <c r="N375" s="3"/>
      <c r="O375" s="3"/>
    </row>
    <row r="376" spans="1:15" x14ac:dyDescent="0.35">
      <c r="A376" s="221" t="e">
        <f t="shared" si="9"/>
        <v>#N/A</v>
      </c>
      <c r="B376" s="221" t="e">
        <f>IF(A376=1,SUM($A$4:A376),"")</f>
        <v>#N/A</v>
      </c>
      <c r="C376" s="22" t="str">
        <f>'Source - Cert. Funds'!A375</f>
        <v>12</v>
      </c>
      <c r="D376" s="22" t="str">
        <f>'Source - Cert. Funds'!B375</f>
        <v>2</v>
      </c>
      <c r="E376" s="22" t="str">
        <f>'Source - Cert. Funds'!C375</f>
        <v>0006</v>
      </c>
      <c r="F376" s="22" t="str">
        <f>'Source - Cert. Funds'!D375</f>
        <v>1220006</v>
      </c>
      <c r="G376" s="22" t="str">
        <f>'Source - Cert. Funds'!E375</f>
        <v>MADISON TOWNSHIP</v>
      </c>
      <c r="H376" s="22" t="str">
        <f>'Source - Cert. Funds'!F375</f>
        <v>1111</v>
      </c>
      <c r="I376" s="22" t="str">
        <f>'Source - Cert. Funds'!G375</f>
        <v>TOWNSHIP FIRE AND E.M.S.</v>
      </c>
      <c r="J376" s="23">
        <f>'Source - Cert. Funds'!H375</f>
        <v>61935</v>
      </c>
      <c r="K376" s="4"/>
      <c r="L376" s="3"/>
      <c r="M376" s="3"/>
      <c r="N376" s="3"/>
      <c r="O376" s="3"/>
    </row>
    <row r="377" spans="1:15" x14ac:dyDescent="0.35">
      <c r="A377" s="221" t="e">
        <f t="shared" si="9"/>
        <v>#N/A</v>
      </c>
      <c r="B377" s="221" t="e">
        <f>IF(A377=1,SUM($A$4:A377),"")</f>
        <v>#N/A</v>
      </c>
      <c r="C377" s="22" t="str">
        <f>'Source - Cert. Funds'!A376</f>
        <v>12</v>
      </c>
      <c r="D377" s="22" t="str">
        <f>'Source - Cert. Funds'!B376</f>
        <v>2</v>
      </c>
      <c r="E377" s="22" t="str">
        <f>'Source - Cert. Funds'!C376</f>
        <v>0006</v>
      </c>
      <c r="F377" s="22" t="str">
        <f>'Source - Cert. Funds'!D376</f>
        <v>1220006</v>
      </c>
      <c r="G377" s="22" t="str">
        <f>'Source - Cert. Funds'!E376</f>
        <v>MADISON TOWNSHIP</v>
      </c>
      <c r="H377" s="22" t="str">
        <f>'Source - Cert. Funds'!F376</f>
        <v>1190</v>
      </c>
      <c r="I377" s="22" t="str">
        <f>'Source - Cert. Funds'!G376</f>
        <v xml:space="preserve">CUMULATIVE FIRE (Township)                        </v>
      </c>
      <c r="J377" s="23">
        <f>'Source - Cert. Funds'!H376</f>
        <v>0</v>
      </c>
      <c r="K377" s="4"/>
      <c r="L377" s="3"/>
      <c r="M377" s="3"/>
      <c r="N377" s="3"/>
      <c r="O377" s="3"/>
    </row>
    <row r="378" spans="1:15" x14ac:dyDescent="0.35">
      <c r="A378" s="221" t="e">
        <f t="shared" si="9"/>
        <v>#N/A</v>
      </c>
      <c r="B378" s="221" t="e">
        <f>IF(A378=1,SUM($A$4:A378),"")</f>
        <v>#N/A</v>
      </c>
      <c r="C378" s="22" t="str">
        <f>'Source - Cert. Funds'!A377</f>
        <v>12</v>
      </c>
      <c r="D378" s="22" t="str">
        <f>'Source - Cert. Funds'!B377</f>
        <v>2</v>
      </c>
      <c r="E378" s="22" t="str">
        <f>'Source - Cert. Funds'!C377</f>
        <v>0007</v>
      </c>
      <c r="F378" s="22" t="str">
        <f>'Source - Cert. Funds'!D377</f>
        <v>1220007</v>
      </c>
      <c r="G378" s="22" t="str">
        <f>'Source - Cert. Funds'!E377</f>
        <v>MICHIGAN TOWNSHIP</v>
      </c>
      <c r="H378" s="22" t="str">
        <f>'Source - Cert. Funds'!F377</f>
        <v>0061</v>
      </c>
      <c r="I378" s="22" t="str">
        <f>'Source - Cert. Funds'!G377</f>
        <v>RAINY DAY</v>
      </c>
      <c r="J378" s="23">
        <f>'Source - Cert. Funds'!H377</f>
        <v>0</v>
      </c>
      <c r="K378" s="4"/>
      <c r="L378" s="3"/>
      <c r="M378" s="3"/>
      <c r="N378" s="3"/>
      <c r="O378" s="3"/>
    </row>
    <row r="379" spans="1:15" x14ac:dyDescent="0.35">
      <c r="A379" s="221" t="e">
        <f t="shared" si="9"/>
        <v>#N/A</v>
      </c>
      <c r="B379" s="221" t="e">
        <f>IF(A379=1,SUM($A$4:A379),"")</f>
        <v>#N/A</v>
      </c>
      <c r="C379" s="22" t="str">
        <f>'Source - Cert. Funds'!A378</f>
        <v>12</v>
      </c>
      <c r="D379" s="22" t="str">
        <f>'Source - Cert. Funds'!B378</f>
        <v>2</v>
      </c>
      <c r="E379" s="22" t="str">
        <f>'Source - Cert. Funds'!C378</f>
        <v>0007</v>
      </c>
      <c r="F379" s="22" t="str">
        <f>'Source - Cert. Funds'!D378</f>
        <v>1220007</v>
      </c>
      <c r="G379" s="22" t="str">
        <f>'Source - Cert. Funds'!E378</f>
        <v>MICHIGAN TOWNSHIP</v>
      </c>
      <c r="H379" s="22" t="str">
        <f>'Source - Cert. Funds'!F378</f>
        <v>0101</v>
      </c>
      <c r="I379" s="22" t="str">
        <f>'Source - Cert. Funds'!G378</f>
        <v xml:space="preserve">GENERAL                                 </v>
      </c>
      <c r="J379" s="23">
        <f>'Source - Cert. Funds'!H378</f>
        <v>45000</v>
      </c>
      <c r="K379" s="4"/>
      <c r="L379" s="3"/>
      <c r="M379" s="3"/>
      <c r="N379" s="3"/>
      <c r="O379" s="3"/>
    </row>
    <row r="380" spans="1:15" x14ac:dyDescent="0.35">
      <c r="A380" s="221" t="e">
        <f t="shared" si="9"/>
        <v>#N/A</v>
      </c>
      <c r="B380" s="221" t="e">
        <f>IF(A380=1,SUM($A$4:A380),"")</f>
        <v>#N/A</v>
      </c>
      <c r="C380" s="22" t="str">
        <f>'Source - Cert. Funds'!A379</f>
        <v>12</v>
      </c>
      <c r="D380" s="22" t="str">
        <f>'Source - Cert. Funds'!B379</f>
        <v>2</v>
      </c>
      <c r="E380" s="22" t="str">
        <f>'Source - Cert. Funds'!C379</f>
        <v>0007</v>
      </c>
      <c r="F380" s="22" t="str">
        <f>'Source - Cert. Funds'!D379</f>
        <v>1220007</v>
      </c>
      <c r="G380" s="22" t="str">
        <f>'Source - Cert. Funds'!E379</f>
        <v>MICHIGAN TOWNSHIP</v>
      </c>
      <c r="H380" s="22" t="str">
        <f>'Source - Cert. Funds'!F379</f>
        <v>8604</v>
      </c>
      <c r="I380" s="22" t="str">
        <f>'Source - Cert. Funds'!G379</f>
        <v>SPECL FIRE PROTECTION TERRITORY GENERAL</v>
      </c>
      <c r="J380" s="23">
        <f>'Source - Cert. Funds'!H379</f>
        <v>275000</v>
      </c>
      <c r="K380" s="4"/>
      <c r="L380" s="3"/>
      <c r="M380" s="3"/>
      <c r="N380" s="3"/>
      <c r="O380" s="3"/>
    </row>
    <row r="381" spans="1:15" x14ac:dyDescent="0.35">
      <c r="A381" s="221" t="e">
        <f t="shared" si="9"/>
        <v>#N/A</v>
      </c>
      <c r="B381" s="221" t="e">
        <f>IF(A381=1,SUM($A$4:A381),"")</f>
        <v>#N/A</v>
      </c>
      <c r="C381" s="22" t="str">
        <f>'Source - Cert. Funds'!A380</f>
        <v>12</v>
      </c>
      <c r="D381" s="22" t="str">
        <f>'Source - Cert. Funds'!B380</f>
        <v>2</v>
      </c>
      <c r="E381" s="22" t="str">
        <f>'Source - Cert. Funds'!C380</f>
        <v>0007</v>
      </c>
      <c r="F381" s="22" t="str">
        <f>'Source - Cert. Funds'!D380</f>
        <v>1220007</v>
      </c>
      <c r="G381" s="22" t="str">
        <f>'Source - Cert. Funds'!E380</f>
        <v>MICHIGAN TOWNSHIP</v>
      </c>
      <c r="H381" s="22" t="str">
        <f>'Source - Cert. Funds'!F380</f>
        <v>8692</v>
      </c>
      <c r="I381" s="22" t="str">
        <f>'Source - Cert. Funds'!G380</f>
        <v>SPECL FIRE PROTECTION TERRITORY EQUIPMENT REPLACE</v>
      </c>
      <c r="J381" s="23">
        <f>'Source - Cert. Funds'!H380</f>
        <v>200000</v>
      </c>
      <c r="K381" s="4"/>
      <c r="L381" s="3"/>
      <c r="M381" s="3"/>
      <c r="N381" s="3"/>
      <c r="O381" s="3"/>
    </row>
    <row r="382" spans="1:15" x14ac:dyDescent="0.35">
      <c r="A382" s="221" t="e">
        <f t="shared" si="9"/>
        <v>#N/A</v>
      </c>
      <c r="B382" s="221" t="e">
        <f>IF(A382=1,SUM($A$4:A382),"")</f>
        <v>#N/A</v>
      </c>
      <c r="C382" s="22" t="str">
        <f>'Source - Cert. Funds'!A381</f>
        <v>12</v>
      </c>
      <c r="D382" s="22" t="str">
        <f>'Source - Cert. Funds'!B381</f>
        <v>2</v>
      </c>
      <c r="E382" s="22" t="str">
        <f>'Source - Cert. Funds'!C381</f>
        <v>0008</v>
      </c>
      <c r="F382" s="22" t="str">
        <f>'Source - Cert. Funds'!D381</f>
        <v>1220008</v>
      </c>
      <c r="G382" s="22" t="str">
        <f>'Source - Cert. Funds'!E381</f>
        <v>OWEN TOWNSHIP</v>
      </c>
      <c r="H382" s="22" t="str">
        <f>'Source - Cert. Funds'!F381</f>
        <v>0061</v>
      </c>
      <c r="I382" s="22" t="str">
        <f>'Source - Cert. Funds'!G381</f>
        <v>RAINY DAY</v>
      </c>
      <c r="J382" s="23">
        <f>'Source - Cert. Funds'!H381</f>
        <v>15000</v>
      </c>
      <c r="K382" s="4"/>
      <c r="L382" s="3"/>
      <c r="M382" s="3"/>
      <c r="N382" s="3"/>
      <c r="O382" s="3"/>
    </row>
    <row r="383" spans="1:15" x14ac:dyDescent="0.35">
      <c r="A383" s="221" t="e">
        <f t="shared" si="9"/>
        <v>#N/A</v>
      </c>
      <c r="B383" s="221" t="e">
        <f>IF(A383=1,SUM($A$4:A383),"")</f>
        <v>#N/A</v>
      </c>
      <c r="C383" s="22" t="str">
        <f>'Source - Cert. Funds'!A382</f>
        <v>12</v>
      </c>
      <c r="D383" s="22" t="str">
        <f>'Source - Cert. Funds'!B382</f>
        <v>2</v>
      </c>
      <c r="E383" s="22" t="str">
        <f>'Source - Cert. Funds'!C382</f>
        <v>0008</v>
      </c>
      <c r="F383" s="22" t="str">
        <f>'Source - Cert. Funds'!D382</f>
        <v>1220008</v>
      </c>
      <c r="G383" s="22" t="str">
        <f>'Source - Cert. Funds'!E382</f>
        <v>OWEN TOWNSHIP</v>
      </c>
      <c r="H383" s="22" t="str">
        <f>'Source - Cert. Funds'!F382</f>
        <v>0101</v>
      </c>
      <c r="I383" s="22" t="str">
        <f>'Source - Cert. Funds'!G382</f>
        <v xml:space="preserve">GENERAL                                 </v>
      </c>
      <c r="J383" s="23">
        <f>'Source - Cert. Funds'!H382</f>
        <v>54800</v>
      </c>
      <c r="K383" s="4"/>
      <c r="L383" s="3"/>
      <c r="M383" s="3"/>
      <c r="N383" s="3"/>
      <c r="O383" s="3"/>
    </row>
    <row r="384" spans="1:15" x14ac:dyDescent="0.35">
      <c r="A384" s="221" t="e">
        <f t="shared" si="9"/>
        <v>#N/A</v>
      </c>
      <c r="B384" s="221" t="e">
        <f>IF(A384=1,SUM($A$4:A384),"")</f>
        <v>#N/A</v>
      </c>
      <c r="C384" s="22" t="str">
        <f>'Source - Cert. Funds'!A383</f>
        <v>12</v>
      </c>
      <c r="D384" s="22" t="str">
        <f>'Source - Cert. Funds'!B383</f>
        <v>2</v>
      </c>
      <c r="E384" s="22" t="str">
        <f>'Source - Cert. Funds'!C383</f>
        <v>0008</v>
      </c>
      <c r="F384" s="22" t="str">
        <f>'Source - Cert. Funds'!D383</f>
        <v>1220008</v>
      </c>
      <c r="G384" s="22" t="str">
        <f>'Source - Cert. Funds'!E383</f>
        <v>OWEN TOWNSHIP</v>
      </c>
      <c r="H384" s="22" t="str">
        <f>'Source - Cert. Funds'!F383</f>
        <v>1111</v>
      </c>
      <c r="I384" s="22" t="str">
        <f>'Source - Cert. Funds'!G383</f>
        <v>TOWNSHIP FIRE AND E.M.S.</v>
      </c>
      <c r="J384" s="23">
        <f>'Source - Cert. Funds'!H383</f>
        <v>40000</v>
      </c>
      <c r="K384" s="4"/>
      <c r="L384" s="3"/>
      <c r="M384" s="3"/>
      <c r="N384" s="3"/>
      <c r="O384" s="3"/>
    </row>
    <row r="385" spans="1:15" x14ac:dyDescent="0.35">
      <c r="A385" s="221" t="e">
        <f t="shared" si="9"/>
        <v>#N/A</v>
      </c>
      <c r="B385" s="221" t="e">
        <f>IF(A385=1,SUM($A$4:A385),"")</f>
        <v>#N/A</v>
      </c>
      <c r="C385" s="22" t="str">
        <f>'Source - Cert. Funds'!A384</f>
        <v>12</v>
      </c>
      <c r="D385" s="22" t="str">
        <f>'Source - Cert. Funds'!B384</f>
        <v>2</v>
      </c>
      <c r="E385" s="22" t="str">
        <f>'Source - Cert. Funds'!C384</f>
        <v>0008</v>
      </c>
      <c r="F385" s="22" t="str">
        <f>'Source - Cert. Funds'!D384</f>
        <v>1220008</v>
      </c>
      <c r="G385" s="22" t="str">
        <f>'Source - Cert. Funds'!E384</f>
        <v>OWEN TOWNSHIP</v>
      </c>
      <c r="H385" s="22" t="str">
        <f>'Source - Cert. Funds'!F384</f>
        <v>1190</v>
      </c>
      <c r="I385" s="22" t="str">
        <f>'Source - Cert. Funds'!G384</f>
        <v xml:space="preserve">CUMULATIVE FIRE (Township)                        </v>
      </c>
      <c r="J385" s="23">
        <f>'Source - Cert. Funds'!H384</f>
        <v>50000</v>
      </c>
      <c r="K385" s="4"/>
      <c r="L385" s="3"/>
      <c r="M385" s="3"/>
      <c r="N385" s="3"/>
      <c r="O385" s="3"/>
    </row>
    <row r="386" spans="1:15" x14ac:dyDescent="0.35">
      <c r="A386" s="221" t="e">
        <f t="shared" si="9"/>
        <v>#N/A</v>
      </c>
      <c r="B386" s="221" t="e">
        <f>IF(A386=1,SUM($A$4:A386),"")</f>
        <v>#N/A</v>
      </c>
      <c r="C386" s="22" t="str">
        <f>'Source - Cert. Funds'!A385</f>
        <v>12</v>
      </c>
      <c r="D386" s="22" t="str">
        <f>'Source - Cert. Funds'!B385</f>
        <v>2</v>
      </c>
      <c r="E386" s="22" t="str">
        <f>'Source - Cert. Funds'!C385</f>
        <v>0009</v>
      </c>
      <c r="F386" s="22" t="str">
        <f>'Source - Cert. Funds'!D385</f>
        <v>1220009</v>
      </c>
      <c r="G386" s="22" t="str">
        <f>'Source - Cert. Funds'!E385</f>
        <v>PERRY TOWNSHIP</v>
      </c>
      <c r="H386" s="22" t="str">
        <f>'Source - Cert. Funds'!F385</f>
        <v>0061</v>
      </c>
      <c r="I386" s="22" t="str">
        <f>'Source - Cert. Funds'!G385</f>
        <v>RAINY DAY</v>
      </c>
      <c r="J386" s="23">
        <f>'Source - Cert. Funds'!H385</f>
        <v>499</v>
      </c>
      <c r="K386" s="4"/>
      <c r="L386" s="3"/>
      <c r="M386" s="3"/>
      <c r="N386" s="3"/>
      <c r="O386" s="3"/>
    </row>
    <row r="387" spans="1:15" x14ac:dyDescent="0.35">
      <c r="A387" s="221" t="e">
        <f t="shared" si="9"/>
        <v>#N/A</v>
      </c>
      <c r="B387" s="221" t="e">
        <f>IF(A387=1,SUM($A$4:A387),"")</f>
        <v>#N/A</v>
      </c>
      <c r="C387" s="22" t="str">
        <f>'Source - Cert. Funds'!A386</f>
        <v>12</v>
      </c>
      <c r="D387" s="22" t="str">
        <f>'Source - Cert. Funds'!B386</f>
        <v>2</v>
      </c>
      <c r="E387" s="22" t="str">
        <f>'Source - Cert. Funds'!C386</f>
        <v>0009</v>
      </c>
      <c r="F387" s="22" t="str">
        <f>'Source - Cert. Funds'!D386</f>
        <v>1220009</v>
      </c>
      <c r="G387" s="22" t="str">
        <f>'Source - Cert. Funds'!E386</f>
        <v>PERRY TOWNSHIP</v>
      </c>
      <c r="H387" s="22" t="str">
        <f>'Source - Cert. Funds'!F386</f>
        <v>0101</v>
      </c>
      <c r="I387" s="22" t="str">
        <f>'Source - Cert. Funds'!G386</f>
        <v xml:space="preserve">GENERAL                                 </v>
      </c>
      <c r="J387" s="23">
        <f>'Source - Cert. Funds'!H386</f>
        <v>71845</v>
      </c>
      <c r="K387" s="4"/>
      <c r="L387" s="3"/>
      <c r="M387" s="3"/>
      <c r="N387" s="3"/>
      <c r="O387" s="3"/>
    </row>
    <row r="388" spans="1:15" x14ac:dyDescent="0.35">
      <c r="A388" s="221" t="e">
        <f t="shared" si="9"/>
        <v>#N/A</v>
      </c>
      <c r="B388" s="221" t="e">
        <f>IF(A388=1,SUM($A$4:A388),"")</f>
        <v>#N/A</v>
      </c>
      <c r="C388" s="22" t="str">
        <f>'Source - Cert. Funds'!A387</f>
        <v>12</v>
      </c>
      <c r="D388" s="22" t="str">
        <f>'Source - Cert. Funds'!B387</f>
        <v>2</v>
      </c>
      <c r="E388" s="22" t="str">
        <f>'Source - Cert. Funds'!C387</f>
        <v>0009</v>
      </c>
      <c r="F388" s="22" t="str">
        <f>'Source - Cert. Funds'!D387</f>
        <v>1220009</v>
      </c>
      <c r="G388" s="22" t="str">
        <f>'Source - Cert. Funds'!E387</f>
        <v>PERRY TOWNSHIP</v>
      </c>
      <c r="H388" s="22" t="str">
        <f>'Source - Cert. Funds'!F387</f>
        <v>1111</v>
      </c>
      <c r="I388" s="22" t="str">
        <f>'Source - Cert. Funds'!G387</f>
        <v>TOWNSHIP FIRE AND E.M.S.</v>
      </c>
      <c r="J388" s="23">
        <f>'Source - Cert. Funds'!H387</f>
        <v>100890</v>
      </c>
      <c r="K388" s="4"/>
      <c r="L388" s="3"/>
      <c r="M388" s="3"/>
      <c r="N388" s="3"/>
      <c r="O388" s="3"/>
    </row>
    <row r="389" spans="1:15" x14ac:dyDescent="0.35">
      <c r="A389" s="221" t="e">
        <f t="shared" ref="A389:A452" si="10">IF($L$1=$F389,1,"")</f>
        <v>#N/A</v>
      </c>
      <c r="B389" s="221" t="e">
        <f>IF(A389=1,SUM($A$4:A389),"")</f>
        <v>#N/A</v>
      </c>
      <c r="C389" s="22" t="str">
        <f>'Source - Cert. Funds'!A388</f>
        <v>12</v>
      </c>
      <c r="D389" s="22" t="str">
        <f>'Source - Cert. Funds'!B388</f>
        <v>2</v>
      </c>
      <c r="E389" s="22" t="str">
        <f>'Source - Cert. Funds'!C388</f>
        <v>0009</v>
      </c>
      <c r="F389" s="22" t="str">
        <f>'Source - Cert. Funds'!D388</f>
        <v>1220009</v>
      </c>
      <c r="G389" s="22" t="str">
        <f>'Source - Cert. Funds'!E388</f>
        <v>PERRY TOWNSHIP</v>
      </c>
      <c r="H389" s="22" t="str">
        <f>'Source - Cert. Funds'!F388</f>
        <v>1190</v>
      </c>
      <c r="I389" s="22" t="str">
        <f>'Source - Cert. Funds'!G388</f>
        <v xml:space="preserve">CUMULATIVE FIRE (Township)                        </v>
      </c>
      <c r="J389" s="23">
        <f>'Source - Cert. Funds'!H388</f>
        <v>110000</v>
      </c>
      <c r="K389" s="4"/>
      <c r="L389" s="3"/>
      <c r="M389" s="3"/>
      <c r="N389" s="3"/>
      <c r="O389" s="3"/>
    </row>
    <row r="390" spans="1:15" x14ac:dyDescent="0.35">
      <c r="A390" s="221" t="e">
        <f t="shared" si="10"/>
        <v>#N/A</v>
      </c>
      <c r="B390" s="221" t="e">
        <f>IF(A390=1,SUM($A$4:A390),"")</f>
        <v>#N/A</v>
      </c>
      <c r="C390" s="22" t="str">
        <f>'Source - Cert. Funds'!A389</f>
        <v>12</v>
      </c>
      <c r="D390" s="22" t="str">
        <f>'Source - Cert. Funds'!B389</f>
        <v>2</v>
      </c>
      <c r="E390" s="22" t="str">
        <f>'Source - Cert. Funds'!C389</f>
        <v>0010</v>
      </c>
      <c r="F390" s="22" t="str">
        <f>'Source - Cert. Funds'!D389</f>
        <v>1220010</v>
      </c>
      <c r="G390" s="22" t="str">
        <f>'Source - Cert. Funds'!E389</f>
        <v>ROSS TOWNSHIP</v>
      </c>
      <c r="H390" s="22" t="str">
        <f>'Source - Cert. Funds'!F389</f>
        <v>0061</v>
      </c>
      <c r="I390" s="22" t="str">
        <f>'Source - Cert. Funds'!G389</f>
        <v>RAINY DAY</v>
      </c>
      <c r="J390" s="23">
        <f>'Source - Cert. Funds'!H389</f>
        <v>5000</v>
      </c>
      <c r="K390" s="4"/>
      <c r="L390" s="3"/>
      <c r="M390" s="3"/>
      <c r="N390" s="3"/>
      <c r="O390" s="3"/>
    </row>
    <row r="391" spans="1:15" x14ac:dyDescent="0.35">
      <c r="A391" s="221" t="e">
        <f t="shared" si="10"/>
        <v>#N/A</v>
      </c>
      <c r="B391" s="221" t="e">
        <f>IF(A391=1,SUM($A$4:A391),"")</f>
        <v>#N/A</v>
      </c>
      <c r="C391" s="22" t="str">
        <f>'Source - Cert. Funds'!A390</f>
        <v>12</v>
      </c>
      <c r="D391" s="22" t="str">
        <f>'Source - Cert. Funds'!B390</f>
        <v>2</v>
      </c>
      <c r="E391" s="22" t="str">
        <f>'Source - Cert. Funds'!C390</f>
        <v>0010</v>
      </c>
      <c r="F391" s="22" t="str">
        <f>'Source - Cert. Funds'!D390</f>
        <v>1220010</v>
      </c>
      <c r="G391" s="22" t="str">
        <f>'Source - Cert. Funds'!E390</f>
        <v>ROSS TOWNSHIP</v>
      </c>
      <c r="H391" s="22" t="str">
        <f>'Source - Cert. Funds'!F390</f>
        <v>0101</v>
      </c>
      <c r="I391" s="22" t="str">
        <f>'Source - Cert. Funds'!G390</f>
        <v xml:space="preserve">GENERAL                                 </v>
      </c>
      <c r="J391" s="23">
        <f>'Source - Cert. Funds'!H390</f>
        <v>80750</v>
      </c>
      <c r="K391" s="4"/>
      <c r="L391" s="3"/>
      <c r="M391" s="3"/>
      <c r="N391" s="3"/>
      <c r="O391" s="3"/>
    </row>
    <row r="392" spans="1:15" x14ac:dyDescent="0.35">
      <c r="A392" s="221" t="e">
        <f t="shared" si="10"/>
        <v>#N/A</v>
      </c>
      <c r="B392" s="221" t="e">
        <f>IF(A392=1,SUM($A$4:A392),"")</f>
        <v>#N/A</v>
      </c>
      <c r="C392" s="22" t="str">
        <f>'Source - Cert. Funds'!A391</f>
        <v>12</v>
      </c>
      <c r="D392" s="22" t="str">
        <f>'Source - Cert. Funds'!B391</f>
        <v>2</v>
      </c>
      <c r="E392" s="22" t="str">
        <f>'Source - Cert. Funds'!C391</f>
        <v>0010</v>
      </c>
      <c r="F392" s="22" t="str">
        <f>'Source - Cert. Funds'!D391</f>
        <v>1220010</v>
      </c>
      <c r="G392" s="22" t="str">
        <f>'Source - Cert. Funds'!E391</f>
        <v>ROSS TOWNSHIP</v>
      </c>
      <c r="H392" s="22" t="str">
        <f>'Source - Cert. Funds'!F391</f>
        <v>1111</v>
      </c>
      <c r="I392" s="22" t="str">
        <f>'Source - Cert. Funds'!G391</f>
        <v>TOWNSHIP FIRE AND E.M.S.</v>
      </c>
      <c r="J392" s="23">
        <f>'Source - Cert. Funds'!H391</f>
        <v>43000</v>
      </c>
      <c r="K392" s="4"/>
      <c r="L392" s="3"/>
      <c r="M392" s="3"/>
      <c r="N392" s="3"/>
      <c r="O392" s="3"/>
    </row>
    <row r="393" spans="1:15" x14ac:dyDescent="0.35">
      <c r="A393" s="221" t="e">
        <f t="shared" si="10"/>
        <v>#N/A</v>
      </c>
      <c r="B393" s="221" t="e">
        <f>IF(A393=1,SUM($A$4:A393),"")</f>
        <v>#N/A</v>
      </c>
      <c r="C393" s="22" t="str">
        <f>'Source - Cert. Funds'!A392</f>
        <v>12</v>
      </c>
      <c r="D393" s="22" t="str">
        <f>'Source - Cert. Funds'!B392</f>
        <v>2</v>
      </c>
      <c r="E393" s="22" t="str">
        <f>'Source - Cert. Funds'!C392</f>
        <v>0010</v>
      </c>
      <c r="F393" s="22" t="str">
        <f>'Source - Cert. Funds'!D392</f>
        <v>1220010</v>
      </c>
      <c r="G393" s="22" t="str">
        <f>'Source - Cert. Funds'!E392</f>
        <v>ROSS TOWNSHIP</v>
      </c>
      <c r="H393" s="22" t="str">
        <f>'Source - Cert. Funds'!F392</f>
        <v>1190</v>
      </c>
      <c r="I393" s="22" t="str">
        <f>'Source - Cert. Funds'!G392</f>
        <v xml:space="preserve">CUMULATIVE FIRE (Township)                        </v>
      </c>
      <c r="J393" s="23">
        <f>'Source - Cert. Funds'!H392</f>
        <v>150000</v>
      </c>
      <c r="K393" s="4"/>
      <c r="L393" s="3"/>
      <c r="M393" s="3"/>
      <c r="N393" s="3"/>
      <c r="O393" s="3"/>
    </row>
    <row r="394" spans="1:15" x14ac:dyDescent="0.35">
      <c r="A394" s="221" t="e">
        <f t="shared" si="10"/>
        <v>#N/A</v>
      </c>
      <c r="B394" s="221" t="e">
        <f>IF(A394=1,SUM($A$4:A394),"")</f>
        <v>#N/A</v>
      </c>
      <c r="C394" s="22" t="str">
        <f>'Source - Cert. Funds'!A393</f>
        <v>12</v>
      </c>
      <c r="D394" s="22" t="str">
        <f>'Source - Cert. Funds'!B393</f>
        <v>2</v>
      </c>
      <c r="E394" s="22" t="str">
        <f>'Source - Cert. Funds'!C393</f>
        <v>0011</v>
      </c>
      <c r="F394" s="22" t="str">
        <f>'Source - Cert. Funds'!D393</f>
        <v>1220011</v>
      </c>
      <c r="G394" s="22" t="str">
        <f>'Source - Cert. Funds'!E393</f>
        <v>SUGAR CREEK TOWNSHIP</v>
      </c>
      <c r="H394" s="22" t="str">
        <f>'Source - Cert. Funds'!F393</f>
        <v>0101</v>
      </c>
      <c r="I394" s="22" t="str">
        <f>'Source - Cert. Funds'!G393</f>
        <v xml:space="preserve">GENERAL                                 </v>
      </c>
      <c r="J394" s="23">
        <f>'Source - Cert. Funds'!H393</f>
        <v>22000</v>
      </c>
      <c r="K394" s="4"/>
      <c r="L394" s="3"/>
      <c r="M394" s="3"/>
      <c r="N394" s="3"/>
      <c r="O394" s="3"/>
    </row>
    <row r="395" spans="1:15" x14ac:dyDescent="0.35">
      <c r="A395" s="221" t="e">
        <f t="shared" si="10"/>
        <v>#N/A</v>
      </c>
      <c r="B395" s="221" t="e">
        <f>IF(A395=1,SUM($A$4:A395),"")</f>
        <v>#N/A</v>
      </c>
      <c r="C395" s="22" t="str">
        <f>'Source - Cert. Funds'!A394</f>
        <v>12</v>
      </c>
      <c r="D395" s="22" t="str">
        <f>'Source - Cert. Funds'!B394</f>
        <v>2</v>
      </c>
      <c r="E395" s="22" t="str">
        <f>'Source - Cert. Funds'!C394</f>
        <v>0011</v>
      </c>
      <c r="F395" s="22" t="str">
        <f>'Source - Cert. Funds'!D394</f>
        <v>1220011</v>
      </c>
      <c r="G395" s="22" t="str">
        <f>'Source - Cert. Funds'!E394</f>
        <v>SUGAR CREEK TOWNSHIP</v>
      </c>
      <c r="H395" s="22" t="str">
        <f>'Source - Cert. Funds'!F394</f>
        <v>2120</v>
      </c>
      <c r="I395" s="22" t="str">
        <f>'Source - Cert. Funds'!G394</f>
        <v xml:space="preserve">CEMETERY                                </v>
      </c>
      <c r="J395" s="23">
        <f>'Source - Cert. Funds'!H394</f>
        <v>5000</v>
      </c>
      <c r="K395" s="4"/>
      <c r="L395" s="3"/>
      <c r="M395" s="3"/>
      <c r="N395" s="3"/>
      <c r="O395" s="3"/>
    </row>
    <row r="396" spans="1:15" x14ac:dyDescent="0.35">
      <c r="A396" s="221" t="e">
        <f t="shared" si="10"/>
        <v>#N/A</v>
      </c>
      <c r="B396" s="221" t="e">
        <f>IF(A396=1,SUM($A$4:A396),"")</f>
        <v>#N/A</v>
      </c>
      <c r="C396" s="22" t="str">
        <f>'Source - Cert. Funds'!A395</f>
        <v>12</v>
      </c>
      <c r="D396" s="22" t="str">
        <f>'Source - Cert. Funds'!B395</f>
        <v>2</v>
      </c>
      <c r="E396" s="22" t="str">
        <f>'Source - Cert. Funds'!C395</f>
        <v>0012</v>
      </c>
      <c r="F396" s="22" t="str">
        <f>'Source - Cert. Funds'!D395</f>
        <v>1220012</v>
      </c>
      <c r="G396" s="22" t="str">
        <f>'Source - Cert. Funds'!E395</f>
        <v>UNION TOWNSHIP</v>
      </c>
      <c r="H396" s="22" t="str">
        <f>'Source - Cert. Funds'!F395</f>
        <v>0061</v>
      </c>
      <c r="I396" s="22" t="str">
        <f>'Source - Cert. Funds'!G395</f>
        <v>RAINY DAY</v>
      </c>
      <c r="J396" s="23">
        <f>'Source - Cert. Funds'!H395</f>
        <v>1000</v>
      </c>
      <c r="K396" s="4"/>
      <c r="L396" s="3"/>
      <c r="M396" s="3"/>
      <c r="N396" s="3"/>
      <c r="O396" s="3"/>
    </row>
    <row r="397" spans="1:15" x14ac:dyDescent="0.35">
      <c r="A397" s="221" t="e">
        <f t="shared" si="10"/>
        <v>#N/A</v>
      </c>
      <c r="B397" s="221" t="e">
        <f>IF(A397=1,SUM($A$4:A397),"")</f>
        <v>#N/A</v>
      </c>
      <c r="C397" s="22" t="str">
        <f>'Source - Cert. Funds'!A396</f>
        <v>12</v>
      </c>
      <c r="D397" s="22" t="str">
        <f>'Source - Cert. Funds'!B396</f>
        <v>2</v>
      </c>
      <c r="E397" s="22" t="str">
        <f>'Source - Cert. Funds'!C396</f>
        <v>0012</v>
      </c>
      <c r="F397" s="22" t="str">
        <f>'Source - Cert. Funds'!D396</f>
        <v>1220012</v>
      </c>
      <c r="G397" s="22" t="str">
        <f>'Source - Cert. Funds'!E396</f>
        <v>UNION TOWNSHIP</v>
      </c>
      <c r="H397" s="22" t="str">
        <f>'Source - Cert. Funds'!F396</f>
        <v>0101</v>
      </c>
      <c r="I397" s="22" t="str">
        <f>'Source - Cert. Funds'!G396</f>
        <v xml:space="preserve">GENERAL                                 </v>
      </c>
      <c r="J397" s="23">
        <f>'Source - Cert. Funds'!H396</f>
        <v>49050</v>
      </c>
      <c r="K397" s="4"/>
      <c r="L397" s="3"/>
      <c r="M397" s="3"/>
      <c r="N397" s="3"/>
      <c r="O397" s="3"/>
    </row>
    <row r="398" spans="1:15" x14ac:dyDescent="0.35">
      <c r="A398" s="221" t="e">
        <f t="shared" si="10"/>
        <v>#N/A</v>
      </c>
      <c r="B398" s="221" t="e">
        <f>IF(A398=1,SUM($A$4:A398),"")</f>
        <v>#N/A</v>
      </c>
      <c r="C398" s="22" t="str">
        <f>'Source - Cert. Funds'!A397</f>
        <v>12</v>
      </c>
      <c r="D398" s="22" t="str">
        <f>'Source - Cert. Funds'!B397</f>
        <v>2</v>
      </c>
      <c r="E398" s="22" t="str">
        <f>'Source - Cert. Funds'!C397</f>
        <v>0012</v>
      </c>
      <c r="F398" s="22" t="str">
        <f>'Source - Cert. Funds'!D397</f>
        <v>1220012</v>
      </c>
      <c r="G398" s="22" t="str">
        <f>'Source - Cert. Funds'!E397</f>
        <v>UNION TOWNSHIP</v>
      </c>
      <c r="H398" s="22" t="str">
        <f>'Source - Cert. Funds'!F397</f>
        <v>1111</v>
      </c>
      <c r="I398" s="22" t="str">
        <f>'Source - Cert. Funds'!G397</f>
        <v>TOWNSHIP FIRE AND E.M.S.</v>
      </c>
      <c r="J398" s="23">
        <f>'Source - Cert. Funds'!H397</f>
        <v>33000</v>
      </c>
      <c r="K398" s="4"/>
      <c r="L398" s="3"/>
      <c r="M398" s="3"/>
      <c r="N398" s="3"/>
      <c r="O398" s="3"/>
    </row>
    <row r="399" spans="1:15" x14ac:dyDescent="0.35">
      <c r="A399" s="221" t="e">
        <f t="shared" si="10"/>
        <v>#N/A</v>
      </c>
      <c r="B399" s="221" t="e">
        <f>IF(A399=1,SUM($A$4:A399),"")</f>
        <v>#N/A</v>
      </c>
      <c r="C399" s="22" t="str">
        <f>'Source - Cert. Funds'!A398</f>
        <v>12</v>
      </c>
      <c r="D399" s="22" t="str">
        <f>'Source - Cert. Funds'!B398</f>
        <v>2</v>
      </c>
      <c r="E399" s="22" t="str">
        <f>'Source - Cert. Funds'!C398</f>
        <v>0012</v>
      </c>
      <c r="F399" s="22" t="str">
        <f>'Source - Cert. Funds'!D398</f>
        <v>1220012</v>
      </c>
      <c r="G399" s="22" t="str">
        <f>'Source - Cert. Funds'!E398</f>
        <v>UNION TOWNSHIP</v>
      </c>
      <c r="H399" s="22" t="str">
        <f>'Source - Cert. Funds'!F398</f>
        <v>1190</v>
      </c>
      <c r="I399" s="22" t="str">
        <f>'Source - Cert. Funds'!G398</f>
        <v xml:space="preserve">CUMULATIVE FIRE (Township)                        </v>
      </c>
      <c r="J399" s="23">
        <f>'Source - Cert. Funds'!H398</f>
        <v>32000</v>
      </c>
      <c r="K399" s="4"/>
      <c r="L399" s="3"/>
      <c r="M399" s="3"/>
      <c r="N399" s="3"/>
      <c r="O399" s="3"/>
    </row>
    <row r="400" spans="1:15" x14ac:dyDescent="0.35">
      <c r="A400" s="221" t="e">
        <f t="shared" si="10"/>
        <v>#N/A</v>
      </c>
      <c r="B400" s="221" t="e">
        <f>IF(A400=1,SUM($A$4:A400),"")</f>
        <v>#N/A</v>
      </c>
      <c r="C400" s="22" t="str">
        <f>'Source - Cert. Funds'!A399</f>
        <v>12</v>
      </c>
      <c r="D400" s="22" t="str">
        <f>'Source - Cert. Funds'!B399</f>
        <v>2</v>
      </c>
      <c r="E400" s="22" t="str">
        <f>'Source - Cert. Funds'!C399</f>
        <v>0013</v>
      </c>
      <c r="F400" s="22" t="str">
        <f>'Source - Cert. Funds'!D399</f>
        <v>1220013</v>
      </c>
      <c r="G400" s="22" t="str">
        <f>'Source - Cert. Funds'!E399</f>
        <v>WARREN TOWNSHIP</v>
      </c>
      <c r="H400" s="22" t="str">
        <f>'Source - Cert. Funds'!F399</f>
        <v>0061</v>
      </c>
      <c r="I400" s="22" t="str">
        <f>'Source - Cert. Funds'!G399</f>
        <v>RAINY DAY</v>
      </c>
      <c r="J400" s="23">
        <f>'Source - Cert. Funds'!H399</f>
        <v>0</v>
      </c>
      <c r="K400" s="4"/>
      <c r="L400" s="3"/>
      <c r="M400" s="3"/>
      <c r="N400" s="3"/>
      <c r="O400" s="3"/>
    </row>
    <row r="401" spans="1:15" x14ac:dyDescent="0.35">
      <c r="A401" s="221" t="e">
        <f t="shared" si="10"/>
        <v>#N/A</v>
      </c>
      <c r="B401" s="221" t="e">
        <f>IF(A401=1,SUM($A$4:A401),"")</f>
        <v>#N/A</v>
      </c>
      <c r="C401" s="22" t="str">
        <f>'Source - Cert. Funds'!A400</f>
        <v>12</v>
      </c>
      <c r="D401" s="22" t="str">
        <f>'Source - Cert. Funds'!B400</f>
        <v>2</v>
      </c>
      <c r="E401" s="22" t="str">
        <f>'Source - Cert. Funds'!C400</f>
        <v>0013</v>
      </c>
      <c r="F401" s="22" t="str">
        <f>'Source - Cert. Funds'!D400</f>
        <v>1220013</v>
      </c>
      <c r="G401" s="22" t="str">
        <f>'Source - Cert. Funds'!E400</f>
        <v>WARREN TOWNSHIP</v>
      </c>
      <c r="H401" s="22" t="str">
        <f>'Source - Cert. Funds'!F400</f>
        <v>0101</v>
      </c>
      <c r="I401" s="22" t="str">
        <f>'Source - Cert. Funds'!G400</f>
        <v xml:space="preserve">GENERAL                                 </v>
      </c>
      <c r="J401" s="23">
        <f>'Source - Cert. Funds'!H400</f>
        <v>49800</v>
      </c>
      <c r="K401" s="4"/>
      <c r="L401" s="3"/>
      <c r="M401" s="3"/>
      <c r="N401" s="3"/>
      <c r="O401" s="3"/>
    </row>
    <row r="402" spans="1:15" x14ac:dyDescent="0.35">
      <c r="A402" s="221" t="e">
        <f t="shared" si="10"/>
        <v>#N/A</v>
      </c>
      <c r="B402" s="221" t="e">
        <f>IF(A402=1,SUM($A$4:A402),"")</f>
        <v>#N/A</v>
      </c>
      <c r="C402" s="22" t="str">
        <f>'Source - Cert. Funds'!A401</f>
        <v>12</v>
      </c>
      <c r="D402" s="22" t="str">
        <f>'Source - Cert. Funds'!B401</f>
        <v>2</v>
      </c>
      <c r="E402" s="22" t="str">
        <f>'Source - Cert. Funds'!C401</f>
        <v>0014</v>
      </c>
      <c r="F402" s="22" t="str">
        <f>'Source - Cert. Funds'!D401</f>
        <v>1220014</v>
      </c>
      <c r="G402" s="22" t="str">
        <f>'Source - Cert. Funds'!E401</f>
        <v>WASHINGTON TOWNSHIP</v>
      </c>
      <c r="H402" s="22" t="str">
        <f>'Source - Cert. Funds'!F401</f>
        <v>0061</v>
      </c>
      <c r="I402" s="22" t="str">
        <f>'Source - Cert. Funds'!G401</f>
        <v>RAINY DAY</v>
      </c>
      <c r="J402" s="23">
        <f>'Source - Cert. Funds'!H401</f>
        <v>192</v>
      </c>
      <c r="K402" s="4"/>
      <c r="L402" s="3"/>
      <c r="M402" s="3"/>
      <c r="N402" s="3"/>
      <c r="O402" s="3"/>
    </row>
    <row r="403" spans="1:15" x14ac:dyDescent="0.35">
      <c r="A403" s="221" t="e">
        <f t="shared" si="10"/>
        <v>#N/A</v>
      </c>
      <c r="B403" s="221" t="e">
        <f>IF(A403=1,SUM($A$4:A403),"")</f>
        <v>#N/A</v>
      </c>
      <c r="C403" s="22" t="str">
        <f>'Source - Cert. Funds'!A402</f>
        <v>12</v>
      </c>
      <c r="D403" s="22" t="str">
        <f>'Source - Cert. Funds'!B402</f>
        <v>2</v>
      </c>
      <c r="E403" s="22" t="str">
        <f>'Source - Cert. Funds'!C402</f>
        <v>0014</v>
      </c>
      <c r="F403" s="22" t="str">
        <f>'Source - Cert. Funds'!D402</f>
        <v>1220014</v>
      </c>
      <c r="G403" s="22" t="str">
        <f>'Source - Cert. Funds'!E402</f>
        <v>WASHINGTON TOWNSHIP</v>
      </c>
      <c r="H403" s="22" t="str">
        <f>'Source - Cert. Funds'!F402</f>
        <v>0101</v>
      </c>
      <c r="I403" s="22" t="str">
        <f>'Source - Cert. Funds'!G402</f>
        <v xml:space="preserve">GENERAL                                 </v>
      </c>
      <c r="J403" s="23">
        <f>'Source - Cert. Funds'!H402</f>
        <v>44300</v>
      </c>
      <c r="K403" s="4"/>
      <c r="L403" s="3"/>
      <c r="M403" s="3"/>
      <c r="N403" s="3"/>
      <c r="O403" s="3"/>
    </row>
    <row r="404" spans="1:15" x14ac:dyDescent="0.35">
      <c r="A404" s="221" t="e">
        <f t="shared" si="10"/>
        <v>#N/A</v>
      </c>
      <c r="B404" s="221" t="e">
        <f>IF(A404=1,SUM($A$4:A404),"")</f>
        <v>#N/A</v>
      </c>
      <c r="C404" s="22" t="str">
        <f>'Source - Cert. Funds'!A403</f>
        <v>12</v>
      </c>
      <c r="D404" s="22" t="str">
        <f>'Source - Cert. Funds'!B403</f>
        <v>2</v>
      </c>
      <c r="E404" s="22" t="str">
        <f>'Source - Cert. Funds'!C403</f>
        <v>0014</v>
      </c>
      <c r="F404" s="22" t="str">
        <f>'Source - Cert. Funds'!D403</f>
        <v>1220014</v>
      </c>
      <c r="G404" s="22" t="str">
        <f>'Source - Cert. Funds'!E403</f>
        <v>WASHINGTON TOWNSHIP</v>
      </c>
      <c r="H404" s="22" t="str">
        <f>'Source - Cert. Funds'!F403</f>
        <v>1111</v>
      </c>
      <c r="I404" s="22" t="str">
        <f>'Source - Cert. Funds'!G403</f>
        <v>TOWNSHIP FIRE AND E.M.S.</v>
      </c>
      <c r="J404" s="23">
        <f>'Source - Cert. Funds'!H403</f>
        <v>32000</v>
      </c>
      <c r="K404" s="4"/>
      <c r="L404" s="3"/>
      <c r="M404" s="3"/>
      <c r="N404" s="3"/>
      <c r="O404" s="3"/>
    </row>
    <row r="405" spans="1:15" x14ac:dyDescent="0.35">
      <c r="A405" s="221" t="e">
        <f t="shared" si="10"/>
        <v>#N/A</v>
      </c>
      <c r="B405" s="221" t="e">
        <f>IF(A405=1,SUM($A$4:A405),"")</f>
        <v>#N/A</v>
      </c>
      <c r="C405" s="22" t="str">
        <f>'Source - Cert. Funds'!A404</f>
        <v>12</v>
      </c>
      <c r="D405" s="22" t="str">
        <f>'Source - Cert. Funds'!B404</f>
        <v>2</v>
      </c>
      <c r="E405" s="22" t="str">
        <f>'Source - Cert. Funds'!C404</f>
        <v>0014</v>
      </c>
      <c r="F405" s="22" t="str">
        <f>'Source - Cert. Funds'!D404</f>
        <v>1220014</v>
      </c>
      <c r="G405" s="22" t="str">
        <f>'Source - Cert. Funds'!E404</f>
        <v>WASHINGTON TOWNSHIP</v>
      </c>
      <c r="H405" s="22" t="str">
        <f>'Source - Cert. Funds'!F404</f>
        <v>1190</v>
      </c>
      <c r="I405" s="22" t="str">
        <f>'Source - Cert. Funds'!G404</f>
        <v xml:space="preserve">CUMULATIVE FIRE (Township)                        </v>
      </c>
      <c r="J405" s="23">
        <f>'Source - Cert. Funds'!H404</f>
        <v>15000</v>
      </c>
      <c r="K405" s="4"/>
      <c r="L405" s="3"/>
      <c r="M405" s="3"/>
      <c r="N405" s="3"/>
      <c r="O405" s="3"/>
    </row>
    <row r="406" spans="1:15" x14ac:dyDescent="0.35">
      <c r="A406" s="221" t="e">
        <f t="shared" si="10"/>
        <v>#N/A</v>
      </c>
      <c r="B406" s="221" t="e">
        <f>IF(A406=1,SUM($A$4:A406),"")</f>
        <v>#N/A</v>
      </c>
      <c r="C406" s="22" t="str">
        <f>'Source - Cert. Funds'!A405</f>
        <v>12</v>
      </c>
      <c r="D406" s="22" t="str">
        <f>'Source - Cert. Funds'!B405</f>
        <v>2</v>
      </c>
      <c r="E406" s="22" t="str">
        <f>'Source - Cert. Funds'!C405</f>
        <v>0014</v>
      </c>
      <c r="F406" s="22" t="str">
        <f>'Source - Cert. Funds'!D405</f>
        <v>1220014</v>
      </c>
      <c r="G406" s="22" t="str">
        <f>'Source - Cert. Funds'!E405</f>
        <v>WASHINGTON TOWNSHIP</v>
      </c>
      <c r="H406" s="22" t="str">
        <f>'Source - Cert. Funds'!F405</f>
        <v>2120</v>
      </c>
      <c r="I406" s="22" t="str">
        <f>'Source - Cert. Funds'!G405</f>
        <v xml:space="preserve">CEMETERY                                </v>
      </c>
      <c r="J406" s="23">
        <f>'Source - Cert. Funds'!H405</f>
        <v>2000</v>
      </c>
      <c r="K406" s="4"/>
      <c r="L406" s="3"/>
      <c r="M406" s="3"/>
      <c r="N406" s="3"/>
      <c r="O406" s="3"/>
    </row>
    <row r="407" spans="1:15" x14ac:dyDescent="0.35">
      <c r="A407" s="221" t="e">
        <f t="shared" si="10"/>
        <v>#N/A</v>
      </c>
      <c r="B407" s="221" t="e">
        <f>IF(A407=1,SUM($A$4:A407),"")</f>
        <v>#N/A</v>
      </c>
      <c r="C407" s="22" t="str">
        <f>'Source - Cert. Funds'!A406</f>
        <v>13</v>
      </c>
      <c r="D407" s="22" t="str">
        <f>'Source - Cert. Funds'!B406</f>
        <v>2</v>
      </c>
      <c r="E407" s="22" t="str">
        <f>'Source - Cert. Funds'!C406</f>
        <v>0001</v>
      </c>
      <c r="F407" s="22" t="str">
        <f>'Source - Cert. Funds'!D406</f>
        <v>1320001</v>
      </c>
      <c r="G407" s="22" t="str">
        <f>'Source - Cert. Funds'!E406</f>
        <v>BOONE TOWNSHIP</v>
      </c>
      <c r="H407" s="22" t="str">
        <f>'Source - Cert. Funds'!F406</f>
        <v>0101</v>
      </c>
      <c r="I407" s="22" t="str">
        <f>'Source - Cert. Funds'!G406</f>
        <v xml:space="preserve">GENERAL                                 </v>
      </c>
      <c r="J407" s="23">
        <f>'Source - Cert. Funds'!H406</f>
        <v>7460</v>
      </c>
      <c r="K407" s="4"/>
      <c r="L407" s="3"/>
      <c r="M407" s="3"/>
      <c r="N407" s="3"/>
      <c r="O407" s="3"/>
    </row>
    <row r="408" spans="1:15" x14ac:dyDescent="0.35">
      <c r="A408" s="221" t="e">
        <f t="shared" si="10"/>
        <v>#N/A</v>
      </c>
      <c r="B408" s="221" t="e">
        <f>IF(A408=1,SUM($A$4:A408),"")</f>
        <v>#N/A</v>
      </c>
      <c r="C408" s="22" t="str">
        <f>'Source - Cert. Funds'!A407</f>
        <v>13</v>
      </c>
      <c r="D408" s="22" t="str">
        <f>'Source - Cert. Funds'!B407</f>
        <v>2</v>
      </c>
      <c r="E408" s="22" t="str">
        <f>'Source - Cert. Funds'!C407</f>
        <v>0002</v>
      </c>
      <c r="F408" s="22" t="str">
        <f>'Source - Cert. Funds'!D407</f>
        <v>1320002</v>
      </c>
      <c r="G408" s="22" t="str">
        <f>'Source - Cert. Funds'!E407</f>
        <v>JENNINGS TOWNSHIP</v>
      </c>
      <c r="H408" s="22" t="str">
        <f>'Source - Cert. Funds'!F407</f>
        <v>0061</v>
      </c>
      <c r="I408" s="22" t="str">
        <f>'Source - Cert. Funds'!G407</f>
        <v>RAINY DAY</v>
      </c>
      <c r="J408" s="23">
        <f>'Source - Cert. Funds'!H407</f>
        <v>2500</v>
      </c>
      <c r="K408" s="4"/>
      <c r="L408" s="3"/>
      <c r="M408" s="3"/>
      <c r="N408" s="3"/>
      <c r="O408" s="3"/>
    </row>
    <row r="409" spans="1:15" x14ac:dyDescent="0.35">
      <c r="A409" s="221" t="e">
        <f t="shared" si="10"/>
        <v>#N/A</v>
      </c>
      <c r="B409" s="221" t="e">
        <f>IF(A409=1,SUM($A$4:A409),"")</f>
        <v>#N/A</v>
      </c>
      <c r="C409" s="22" t="str">
        <f>'Source - Cert. Funds'!A408</f>
        <v>13</v>
      </c>
      <c r="D409" s="22" t="str">
        <f>'Source - Cert. Funds'!B408</f>
        <v>2</v>
      </c>
      <c r="E409" s="22" t="str">
        <f>'Source - Cert. Funds'!C408</f>
        <v>0002</v>
      </c>
      <c r="F409" s="22" t="str">
        <f>'Source - Cert. Funds'!D408</f>
        <v>1320002</v>
      </c>
      <c r="G409" s="22" t="str">
        <f>'Source - Cert. Funds'!E408</f>
        <v>JENNINGS TOWNSHIP</v>
      </c>
      <c r="H409" s="22" t="str">
        <f>'Source - Cert. Funds'!F408</f>
        <v>0101</v>
      </c>
      <c r="I409" s="22" t="str">
        <f>'Source - Cert. Funds'!G408</f>
        <v xml:space="preserve">GENERAL                                 </v>
      </c>
      <c r="J409" s="23">
        <f>'Source - Cert. Funds'!H408</f>
        <v>32900</v>
      </c>
      <c r="K409" s="4"/>
      <c r="L409" s="3"/>
      <c r="M409" s="3"/>
      <c r="N409" s="3"/>
      <c r="O409" s="3"/>
    </row>
    <row r="410" spans="1:15" x14ac:dyDescent="0.35">
      <c r="A410" s="221" t="e">
        <f t="shared" si="10"/>
        <v>#N/A</v>
      </c>
      <c r="B410" s="221" t="e">
        <f>IF(A410=1,SUM($A$4:A410),"")</f>
        <v>#N/A</v>
      </c>
      <c r="C410" s="22" t="str">
        <f>'Source - Cert. Funds'!A409</f>
        <v>13</v>
      </c>
      <c r="D410" s="22" t="str">
        <f>'Source - Cert. Funds'!B409</f>
        <v>2</v>
      </c>
      <c r="E410" s="22" t="str">
        <f>'Source - Cert. Funds'!C409</f>
        <v>0003</v>
      </c>
      <c r="F410" s="22" t="str">
        <f>'Source - Cert. Funds'!D409</f>
        <v>1320003</v>
      </c>
      <c r="G410" s="22" t="str">
        <f>'Source - Cert. Funds'!E409</f>
        <v>JOHNSON TOWNSHIP</v>
      </c>
      <c r="H410" s="22" t="str">
        <f>'Source - Cert. Funds'!F409</f>
        <v>0101</v>
      </c>
      <c r="I410" s="22" t="str">
        <f>'Source - Cert. Funds'!G409</f>
        <v xml:space="preserve">GENERAL                                 </v>
      </c>
      <c r="J410" s="23">
        <f>'Source - Cert. Funds'!H409</f>
        <v>7237</v>
      </c>
      <c r="K410" s="4"/>
      <c r="L410" s="3"/>
      <c r="M410" s="3"/>
      <c r="N410" s="3"/>
      <c r="O410" s="3"/>
    </row>
    <row r="411" spans="1:15" x14ac:dyDescent="0.35">
      <c r="A411" s="221" t="e">
        <f t="shared" si="10"/>
        <v>#N/A</v>
      </c>
      <c r="B411" s="221" t="e">
        <f>IF(A411=1,SUM($A$4:A411),"")</f>
        <v>#N/A</v>
      </c>
      <c r="C411" s="22" t="str">
        <f>'Source - Cert. Funds'!A410</f>
        <v>13</v>
      </c>
      <c r="D411" s="22" t="str">
        <f>'Source - Cert. Funds'!B410</f>
        <v>2</v>
      </c>
      <c r="E411" s="22" t="str">
        <f>'Source - Cert. Funds'!C410</f>
        <v>0004</v>
      </c>
      <c r="F411" s="22" t="str">
        <f>'Source - Cert. Funds'!D410</f>
        <v>1320004</v>
      </c>
      <c r="G411" s="22" t="str">
        <f>'Source - Cert. Funds'!E410</f>
        <v>LIBERTY TOWNSHIP</v>
      </c>
      <c r="H411" s="22" t="str">
        <f>'Source - Cert. Funds'!F410</f>
        <v>0101</v>
      </c>
      <c r="I411" s="22" t="str">
        <f>'Source - Cert. Funds'!G410</f>
        <v xml:space="preserve">GENERAL                                 </v>
      </c>
      <c r="J411" s="23">
        <f>'Source - Cert. Funds'!H410</f>
        <v>27951</v>
      </c>
      <c r="K411" s="4"/>
      <c r="L411" s="3"/>
      <c r="M411" s="3"/>
      <c r="N411" s="3"/>
      <c r="O411" s="3"/>
    </row>
    <row r="412" spans="1:15" x14ac:dyDescent="0.35">
      <c r="A412" s="221" t="e">
        <f t="shared" si="10"/>
        <v>#N/A</v>
      </c>
      <c r="B412" s="221" t="e">
        <f>IF(A412=1,SUM($A$4:A412),"")</f>
        <v>#N/A</v>
      </c>
      <c r="C412" s="22" t="str">
        <f>'Source - Cert. Funds'!A411</f>
        <v>13</v>
      </c>
      <c r="D412" s="22" t="str">
        <f>'Source - Cert. Funds'!B411</f>
        <v>2</v>
      </c>
      <c r="E412" s="22" t="str">
        <f>'Source - Cert. Funds'!C411</f>
        <v>0005</v>
      </c>
      <c r="F412" s="22" t="str">
        <f>'Source - Cert. Funds'!D411</f>
        <v>1320005</v>
      </c>
      <c r="G412" s="22" t="str">
        <f>'Source - Cert. Funds'!E411</f>
        <v>OHIO TOWNSHIP</v>
      </c>
      <c r="H412" s="22" t="str">
        <f>'Source - Cert. Funds'!F411</f>
        <v>0101</v>
      </c>
      <c r="I412" s="22" t="str">
        <f>'Source - Cert. Funds'!G411</f>
        <v xml:space="preserve">GENERAL                                 </v>
      </c>
      <c r="J412" s="23">
        <f>'Source - Cert. Funds'!H411</f>
        <v>12200</v>
      </c>
      <c r="K412" s="4"/>
      <c r="L412" s="3"/>
      <c r="M412" s="3"/>
      <c r="N412" s="3"/>
      <c r="O412" s="3"/>
    </row>
    <row r="413" spans="1:15" x14ac:dyDescent="0.35">
      <c r="A413" s="221" t="e">
        <f t="shared" si="10"/>
        <v>#N/A</v>
      </c>
      <c r="B413" s="221" t="e">
        <f>IF(A413=1,SUM($A$4:A413),"")</f>
        <v>#N/A</v>
      </c>
      <c r="C413" s="22" t="str">
        <f>'Source - Cert. Funds'!A412</f>
        <v>13</v>
      </c>
      <c r="D413" s="22" t="str">
        <f>'Source - Cert. Funds'!B412</f>
        <v>2</v>
      </c>
      <c r="E413" s="22" t="str">
        <f>'Source - Cert. Funds'!C412</f>
        <v>0006</v>
      </c>
      <c r="F413" s="22" t="str">
        <f>'Source - Cert. Funds'!D412</f>
        <v>1320006</v>
      </c>
      <c r="G413" s="22" t="str">
        <f>'Source - Cert. Funds'!E412</f>
        <v>PATOKA TOWNSHIP</v>
      </c>
      <c r="H413" s="22" t="str">
        <f>'Source - Cert. Funds'!F412</f>
        <v>0101</v>
      </c>
      <c r="I413" s="22" t="str">
        <f>'Source - Cert. Funds'!G412</f>
        <v xml:space="preserve">GENERAL                                 </v>
      </c>
      <c r="J413" s="23">
        <f>'Source - Cert. Funds'!H412</f>
        <v>40350</v>
      </c>
      <c r="K413" s="4"/>
      <c r="L413" s="3"/>
      <c r="M413" s="3"/>
      <c r="N413" s="3"/>
      <c r="O413" s="3"/>
    </row>
    <row r="414" spans="1:15" x14ac:dyDescent="0.35">
      <c r="A414" s="221" t="e">
        <f t="shared" si="10"/>
        <v>#N/A</v>
      </c>
      <c r="B414" s="221" t="e">
        <f>IF(A414=1,SUM($A$4:A414),"")</f>
        <v>#N/A</v>
      </c>
      <c r="C414" s="22" t="str">
        <f>'Source - Cert. Funds'!A413</f>
        <v>13</v>
      </c>
      <c r="D414" s="22" t="str">
        <f>'Source - Cert. Funds'!B413</f>
        <v>2</v>
      </c>
      <c r="E414" s="22" t="str">
        <f>'Source - Cert. Funds'!C413</f>
        <v>0007</v>
      </c>
      <c r="F414" s="22" t="str">
        <f>'Source - Cert. Funds'!D413</f>
        <v>1320007</v>
      </c>
      <c r="G414" s="22" t="str">
        <f>'Source - Cert. Funds'!E413</f>
        <v>STERLING TOWNSHIP</v>
      </c>
      <c r="H414" s="22" t="str">
        <f>'Source - Cert. Funds'!F413</f>
        <v>0101</v>
      </c>
      <c r="I414" s="22" t="str">
        <f>'Source - Cert. Funds'!G413</f>
        <v xml:space="preserve">GENERAL                                 </v>
      </c>
      <c r="J414" s="23">
        <f>'Source - Cert. Funds'!H413</f>
        <v>32750</v>
      </c>
      <c r="K414" s="4"/>
      <c r="L414" s="3"/>
      <c r="M414" s="3"/>
      <c r="N414" s="3"/>
      <c r="O414" s="3"/>
    </row>
    <row r="415" spans="1:15" x14ac:dyDescent="0.35">
      <c r="A415" s="221" t="e">
        <f t="shared" si="10"/>
        <v>#N/A</v>
      </c>
      <c r="B415" s="221" t="e">
        <f>IF(A415=1,SUM($A$4:A415),"")</f>
        <v>#N/A</v>
      </c>
      <c r="C415" s="22" t="str">
        <f>'Source - Cert. Funds'!A414</f>
        <v>13</v>
      </c>
      <c r="D415" s="22" t="str">
        <f>'Source - Cert. Funds'!B414</f>
        <v>2</v>
      </c>
      <c r="E415" s="22" t="str">
        <f>'Source - Cert. Funds'!C414</f>
        <v>0008</v>
      </c>
      <c r="F415" s="22" t="str">
        <f>'Source - Cert. Funds'!D414</f>
        <v>1320008</v>
      </c>
      <c r="G415" s="22" t="str">
        <f>'Source - Cert. Funds'!E414</f>
        <v>UNION TOWNSHIP</v>
      </c>
      <c r="H415" s="22" t="str">
        <f>'Source - Cert. Funds'!F414</f>
        <v>0101</v>
      </c>
      <c r="I415" s="22" t="str">
        <f>'Source - Cert. Funds'!G414</f>
        <v xml:space="preserve">GENERAL                                 </v>
      </c>
      <c r="J415" s="23">
        <f>'Source - Cert. Funds'!H414</f>
        <v>18690</v>
      </c>
      <c r="K415" s="4"/>
      <c r="L415" s="3"/>
      <c r="M415" s="3"/>
      <c r="N415" s="3"/>
      <c r="O415" s="3"/>
    </row>
    <row r="416" spans="1:15" x14ac:dyDescent="0.35">
      <c r="A416" s="221" t="e">
        <f t="shared" si="10"/>
        <v>#N/A</v>
      </c>
      <c r="B416" s="221" t="e">
        <f>IF(A416=1,SUM($A$4:A416),"")</f>
        <v>#N/A</v>
      </c>
      <c r="C416" s="22" t="str">
        <f>'Source - Cert. Funds'!A415</f>
        <v>13</v>
      </c>
      <c r="D416" s="22" t="str">
        <f>'Source - Cert. Funds'!B415</f>
        <v>2</v>
      </c>
      <c r="E416" s="22" t="str">
        <f>'Source - Cert. Funds'!C415</f>
        <v>0009</v>
      </c>
      <c r="F416" s="22" t="str">
        <f>'Source - Cert. Funds'!D415</f>
        <v>1320009</v>
      </c>
      <c r="G416" s="22" t="str">
        <f>'Source - Cert. Funds'!E415</f>
        <v>WHISKEY RUN TOWNSHIP</v>
      </c>
      <c r="H416" s="22" t="str">
        <f>'Source - Cert. Funds'!F415</f>
        <v>0101</v>
      </c>
      <c r="I416" s="22" t="str">
        <f>'Source - Cert. Funds'!G415</f>
        <v xml:space="preserve">GENERAL                                 </v>
      </c>
      <c r="J416" s="23">
        <f>'Source - Cert. Funds'!H415</f>
        <v>24100</v>
      </c>
      <c r="K416" s="4"/>
      <c r="L416" s="3"/>
      <c r="M416" s="3"/>
      <c r="N416" s="3"/>
      <c r="O416" s="3"/>
    </row>
    <row r="417" spans="1:15" x14ac:dyDescent="0.35">
      <c r="A417" s="221" t="e">
        <f t="shared" si="10"/>
        <v>#N/A</v>
      </c>
      <c r="B417" s="221" t="e">
        <f>IF(A417=1,SUM($A$4:A417),"")</f>
        <v>#N/A</v>
      </c>
      <c r="C417" s="22" t="str">
        <f>'Source - Cert. Funds'!A416</f>
        <v>14</v>
      </c>
      <c r="D417" s="22" t="str">
        <f>'Source - Cert. Funds'!B416</f>
        <v>2</v>
      </c>
      <c r="E417" s="22" t="str">
        <f>'Source - Cert. Funds'!C416</f>
        <v>0001</v>
      </c>
      <c r="F417" s="22" t="str">
        <f>'Source - Cert. Funds'!D416</f>
        <v>1420001</v>
      </c>
      <c r="G417" s="22" t="str">
        <f>'Source - Cert. Funds'!E416</f>
        <v>BARR TOWNSHIP</v>
      </c>
      <c r="H417" s="22" t="str">
        <f>'Source - Cert. Funds'!F416</f>
        <v>0101</v>
      </c>
      <c r="I417" s="22" t="str">
        <f>'Source - Cert. Funds'!G416</f>
        <v xml:space="preserve">GENERAL                                 </v>
      </c>
      <c r="J417" s="23">
        <f>'Source - Cert. Funds'!H416</f>
        <v>44800</v>
      </c>
      <c r="K417" s="4"/>
      <c r="L417" s="3"/>
      <c r="M417" s="3"/>
      <c r="N417" s="3"/>
      <c r="O417" s="3"/>
    </row>
    <row r="418" spans="1:15" x14ac:dyDescent="0.35">
      <c r="A418" s="221" t="e">
        <f t="shared" si="10"/>
        <v>#N/A</v>
      </c>
      <c r="B418" s="221" t="e">
        <f>IF(A418=1,SUM($A$4:A418),"")</f>
        <v>#N/A</v>
      </c>
      <c r="C418" s="22" t="str">
        <f>'Source - Cert. Funds'!A417</f>
        <v>14</v>
      </c>
      <c r="D418" s="22" t="str">
        <f>'Source - Cert. Funds'!B417</f>
        <v>2</v>
      </c>
      <c r="E418" s="22" t="str">
        <f>'Source - Cert. Funds'!C417</f>
        <v>0001</v>
      </c>
      <c r="F418" s="22" t="str">
        <f>'Source - Cert. Funds'!D417</f>
        <v>1420001</v>
      </c>
      <c r="G418" s="22" t="str">
        <f>'Source - Cert. Funds'!E417</f>
        <v>BARR TOWNSHIP</v>
      </c>
      <c r="H418" s="22" t="str">
        <f>'Source - Cert. Funds'!F417</f>
        <v>1111</v>
      </c>
      <c r="I418" s="22" t="str">
        <f>'Source - Cert. Funds'!G417</f>
        <v>TOWNSHIP FIRE AND E.M.S.</v>
      </c>
      <c r="J418" s="23">
        <f>'Source - Cert. Funds'!H417</f>
        <v>30000</v>
      </c>
      <c r="K418" s="4"/>
      <c r="L418" s="3"/>
      <c r="M418" s="3"/>
      <c r="N418" s="3"/>
      <c r="O418" s="3"/>
    </row>
    <row r="419" spans="1:15" x14ac:dyDescent="0.35">
      <c r="A419" s="221" t="e">
        <f t="shared" si="10"/>
        <v>#N/A</v>
      </c>
      <c r="B419" s="221" t="e">
        <f>IF(A419=1,SUM($A$4:A419),"")</f>
        <v>#N/A</v>
      </c>
      <c r="C419" s="22" t="str">
        <f>'Source - Cert. Funds'!A418</f>
        <v>14</v>
      </c>
      <c r="D419" s="22" t="str">
        <f>'Source - Cert. Funds'!B418</f>
        <v>2</v>
      </c>
      <c r="E419" s="22" t="str">
        <f>'Source - Cert. Funds'!C418</f>
        <v>0002</v>
      </c>
      <c r="F419" s="22" t="str">
        <f>'Source - Cert. Funds'!D418</f>
        <v>1420002</v>
      </c>
      <c r="G419" s="22" t="str">
        <f>'Source - Cert. Funds'!E418</f>
        <v>BOGARD TOWNSHIP</v>
      </c>
      <c r="H419" s="22" t="str">
        <f>'Source - Cert. Funds'!F418</f>
        <v>0101</v>
      </c>
      <c r="I419" s="22" t="str">
        <f>'Source - Cert. Funds'!G418</f>
        <v xml:space="preserve">GENERAL                                 </v>
      </c>
      <c r="J419" s="23">
        <f>'Source - Cert. Funds'!H418</f>
        <v>31915</v>
      </c>
      <c r="K419" s="4"/>
      <c r="L419" s="3"/>
      <c r="M419" s="3"/>
      <c r="N419" s="3"/>
      <c r="O419" s="3"/>
    </row>
    <row r="420" spans="1:15" x14ac:dyDescent="0.35">
      <c r="A420" s="221" t="e">
        <f t="shared" si="10"/>
        <v>#N/A</v>
      </c>
      <c r="B420" s="221" t="e">
        <f>IF(A420=1,SUM($A$4:A420),"")</f>
        <v>#N/A</v>
      </c>
      <c r="C420" s="22" t="str">
        <f>'Source - Cert. Funds'!A419</f>
        <v>14</v>
      </c>
      <c r="D420" s="22" t="str">
        <f>'Source - Cert. Funds'!B419</f>
        <v>2</v>
      </c>
      <c r="E420" s="22" t="str">
        <f>'Source - Cert. Funds'!C419</f>
        <v>0002</v>
      </c>
      <c r="F420" s="22" t="str">
        <f>'Source - Cert. Funds'!D419</f>
        <v>1420002</v>
      </c>
      <c r="G420" s="22" t="str">
        <f>'Source - Cert. Funds'!E419</f>
        <v>BOGARD TOWNSHIP</v>
      </c>
      <c r="H420" s="22" t="str">
        <f>'Source - Cert. Funds'!F419</f>
        <v>1111</v>
      </c>
      <c r="I420" s="22" t="str">
        <f>'Source - Cert. Funds'!G419</f>
        <v>TOWNSHIP FIRE AND E.M.S.</v>
      </c>
      <c r="J420" s="23">
        <f>'Source - Cert. Funds'!H419</f>
        <v>8000</v>
      </c>
      <c r="K420" s="4"/>
      <c r="L420" s="3"/>
      <c r="M420" s="3"/>
      <c r="N420" s="3"/>
      <c r="O420" s="3"/>
    </row>
    <row r="421" spans="1:15" x14ac:dyDescent="0.35">
      <c r="A421" s="221" t="e">
        <f t="shared" si="10"/>
        <v>#N/A</v>
      </c>
      <c r="B421" s="221" t="e">
        <f>IF(A421=1,SUM($A$4:A421),"")</f>
        <v>#N/A</v>
      </c>
      <c r="C421" s="22" t="str">
        <f>'Source - Cert. Funds'!A420</f>
        <v>14</v>
      </c>
      <c r="D421" s="22" t="str">
        <f>'Source - Cert. Funds'!B420</f>
        <v>2</v>
      </c>
      <c r="E421" s="22" t="str">
        <f>'Source - Cert. Funds'!C420</f>
        <v>0003</v>
      </c>
      <c r="F421" s="22" t="str">
        <f>'Source - Cert. Funds'!D420</f>
        <v>1420003</v>
      </c>
      <c r="G421" s="22" t="str">
        <f>'Source - Cert. Funds'!E420</f>
        <v>ELMORE TOWNSHIP</v>
      </c>
      <c r="H421" s="22" t="str">
        <f>'Source - Cert. Funds'!F420</f>
        <v>0101</v>
      </c>
      <c r="I421" s="22" t="str">
        <f>'Source - Cert. Funds'!G420</f>
        <v xml:space="preserve">GENERAL                                 </v>
      </c>
      <c r="J421" s="23">
        <f>'Source - Cert. Funds'!H420</f>
        <v>22599</v>
      </c>
      <c r="K421" s="4"/>
      <c r="L421" s="3"/>
      <c r="M421" s="3"/>
      <c r="N421" s="3"/>
      <c r="O421" s="3"/>
    </row>
    <row r="422" spans="1:15" x14ac:dyDescent="0.35">
      <c r="A422" s="221" t="e">
        <f t="shared" si="10"/>
        <v>#N/A</v>
      </c>
      <c r="B422" s="221" t="e">
        <f>IF(A422=1,SUM($A$4:A422),"")</f>
        <v>#N/A</v>
      </c>
      <c r="C422" s="22" t="str">
        <f>'Source - Cert. Funds'!A421</f>
        <v>14</v>
      </c>
      <c r="D422" s="22" t="str">
        <f>'Source - Cert. Funds'!B421</f>
        <v>2</v>
      </c>
      <c r="E422" s="22" t="str">
        <f>'Source - Cert. Funds'!C421</f>
        <v>0003</v>
      </c>
      <c r="F422" s="22" t="str">
        <f>'Source - Cert. Funds'!D421</f>
        <v>1420003</v>
      </c>
      <c r="G422" s="22" t="str">
        <f>'Source - Cert. Funds'!E421</f>
        <v>ELMORE TOWNSHIP</v>
      </c>
      <c r="H422" s="22" t="str">
        <f>'Source - Cert. Funds'!F421</f>
        <v>1111</v>
      </c>
      <c r="I422" s="22" t="str">
        <f>'Source - Cert. Funds'!G421</f>
        <v>TOWNSHIP FIRE AND E.M.S.</v>
      </c>
      <c r="J422" s="23">
        <f>'Source - Cert. Funds'!H421</f>
        <v>0</v>
      </c>
      <c r="K422" s="4"/>
      <c r="L422" s="3"/>
      <c r="M422" s="3"/>
      <c r="N422" s="3"/>
      <c r="O422" s="3"/>
    </row>
    <row r="423" spans="1:15" x14ac:dyDescent="0.35">
      <c r="A423" s="221" t="e">
        <f t="shared" si="10"/>
        <v>#N/A</v>
      </c>
      <c r="B423" s="221" t="e">
        <f>IF(A423=1,SUM($A$4:A423),"")</f>
        <v>#N/A</v>
      </c>
      <c r="C423" s="22" t="str">
        <f>'Source - Cert. Funds'!A422</f>
        <v>14</v>
      </c>
      <c r="D423" s="22" t="str">
        <f>'Source - Cert. Funds'!B422</f>
        <v>2</v>
      </c>
      <c r="E423" s="22" t="str">
        <f>'Source - Cert. Funds'!C422</f>
        <v>0003</v>
      </c>
      <c r="F423" s="22" t="str">
        <f>'Source - Cert. Funds'!D422</f>
        <v>1420003</v>
      </c>
      <c r="G423" s="22" t="str">
        <f>'Source - Cert. Funds'!E422</f>
        <v>ELMORE TOWNSHIP</v>
      </c>
      <c r="H423" s="22" t="str">
        <f>'Source - Cert. Funds'!F422</f>
        <v>1190</v>
      </c>
      <c r="I423" s="22" t="str">
        <f>'Source - Cert. Funds'!G422</f>
        <v xml:space="preserve">CUMULATIVE FIRE (Township)                        </v>
      </c>
      <c r="J423" s="23">
        <f>'Source - Cert. Funds'!H422</f>
        <v>0</v>
      </c>
      <c r="K423" s="4"/>
      <c r="L423" s="3"/>
      <c r="M423" s="3"/>
      <c r="N423" s="3"/>
      <c r="O423" s="3"/>
    </row>
    <row r="424" spans="1:15" x14ac:dyDescent="0.35">
      <c r="A424" s="221" t="e">
        <f t="shared" si="10"/>
        <v>#N/A</v>
      </c>
      <c r="B424" s="221" t="e">
        <f>IF(A424=1,SUM($A$4:A424),"")</f>
        <v>#N/A</v>
      </c>
      <c r="C424" s="22" t="str">
        <f>'Source - Cert. Funds'!A423</f>
        <v>14</v>
      </c>
      <c r="D424" s="22" t="str">
        <f>'Source - Cert. Funds'!B423</f>
        <v>2</v>
      </c>
      <c r="E424" s="22" t="str">
        <f>'Source - Cert. Funds'!C423</f>
        <v>0004</v>
      </c>
      <c r="F424" s="22" t="str">
        <f>'Source - Cert. Funds'!D423</f>
        <v>1420004</v>
      </c>
      <c r="G424" s="22" t="str">
        <f>'Source - Cert. Funds'!E423</f>
        <v>HARRISON TOWNSHIP</v>
      </c>
      <c r="H424" s="22" t="str">
        <f>'Source - Cert. Funds'!F423</f>
        <v>0061</v>
      </c>
      <c r="I424" s="22" t="str">
        <f>'Source - Cert. Funds'!G423</f>
        <v>RAINY DAY</v>
      </c>
      <c r="J424" s="23">
        <f>'Source - Cert. Funds'!H423</f>
        <v>250</v>
      </c>
      <c r="K424" s="4"/>
      <c r="L424" s="3"/>
      <c r="M424" s="3"/>
      <c r="N424" s="3"/>
      <c r="O424" s="3"/>
    </row>
    <row r="425" spans="1:15" x14ac:dyDescent="0.35">
      <c r="A425" s="221" t="e">
        <f t="shared" si="10"/>
        <v>#N/A</v>
      </c>
      <c r="B425" s="221" t="e">
        <f>IF(A425=1,SUM($A$4:A425),"")</f>
        <v>#N/A</v>
      </c>
      <c r="C425" s="22" t="str">
        <f>'Source - Cert. Funds'!A424</f>
        <v>14</v>
      </c>
      <c r="D425" s="22" t="str">
        <f>'Source - Cert. Funds'!B424</f>
        <v>2</v>
      </c>
      <c r="E425" s="22" t="str">
        <f>'Source - Cert. Funds'!C424</f>
        <v>0004</v>
      </c>
      <c r="F425" s="22" t="str">
        <f>'Source - Cert. Funds'!D424</f>
        <v>1420004</v>
      </c>
      <c r="G425" s="22" t="str">
        <f>'Source - Cert. Funds'!E424</f>
        <v>HARRISON TOWNSHIP</v>
      </c>
      <c r="H425" s="22" t="str">
        <f>'Source - Cert. Funds'!F424</f>
        <v>0101</v>
      </c>
      <c r="I425" s="22" t="str">
        <f>'Source - Cert. Funds'!G424</f>
        <v xml:space="preserve">GENERAL                                 </v>
      </c>
      <c r="J425" s="23">
        <f>'Source - Cert. Funds'!H424</f>
        <v>11300</v>
      </c>
      <c r="K425" s="4"/>
      <c r="L425" s="3"/>
      <c r="M425" s="3"/>
      <c r="N425" s="3"/>
      <c r="O425" s="3"/>
    </row>
    <row r="426" spans="1:15" x14ac:dyDescent="0.35">
      <c r="A426" s="221" t="e">
        <f t="shared" si="10"/>
        <v>#N/A</v>
      </c>
      <c r="B426" s="221" t="e">
        <f>IF(A426=1,SUM($A$4:A426),"")</f>
        <v>#N/A</v>
      </c>
      <c r="C426" s="22" t="str">
        <f>'Source - Cert. Funds'!A425</f>
        <v>14</v>
      </c>
      <c r="D426" s="22" t="str">
        <f>'Source - Cert. Funds'!B425</f>
        <v>2</v>
      </c>
      <c r="E426" s="22" t="str">
        <f>'Source - Cert. Funds'!C425</f>
        <v>0005</v>
      </c>
      <c r="F426" s="22" t="str">
        <f>'Source - Cert. Funds'!D425</f>
        <v>1420005</v>
      </c>
      <c r="G426" s="22" t="str">
        <f>'Source - Cert. Funds'!E425</f>
        <v>MADISON TOWNSHIP</v>
      </c>
      <c r="H426" s="22" t="str">
        <f>'Source - Cert. Funds'!F425</f>
        <v>0061</v>
      </c>
      <c r="I426" s="22" t="str">
        <f>'Source - Cert. Funds'!G425</f>
        <v>RAINY DAY</v>
      </c>
      <c r="J426" s="23">
        <f>'Source - Cert. Funds'!H425</f>
        <v>12500</v>
      </c>
      <c r="K426" s="4"/>
      <c r="L426" s="3"/>
      <c r="M426" s="3"/>
      <c r="N426" s="3"/>
      <c r="O426" s="3"/>
    </row>
    <row r="427" spans="1:15" x14ac:dyDescent="0.35">
      <c r="A427" s="221" t="e">
        <f t="shared" si="10"/>
        <v>#N/A</v>
      </c>
      <c r="B427" s="221" t="e">
        <f>IF(A427=1,SUM($A$4:A427),"")</f>
        <v>#N/A</v>
      </c>
      <c r="C427" s="22" t="str">
        <f>'Source - Cert. Funds'!A426</f>
        <v>14</v>
      </c>
      <c r="D427" s="22" t="str">
        <f>'Source - Cert. Funds'!B426</f>
        <v>2</v>
      </c>
      <c r="E427" s="22" t="str">
        <f>'Source - Cert. Funds'!C426</f>
        <v>0005</v>
      </c>
      <c r="F427" s="22" t="str">
        <f>'Source - Cert. Funds'!D426</f>
        <v>1420005</v>
      </c>
      <c r="G427" s="22" t="str">
        <f>'Source - Cert. Funds'!E426</f>
        <v>MADISON TOWNSHIP</v>
      </c>
      <c r="H427" s="22" t="str">
        <f>'Source - Cert. Funds'!F426</f>
        <v>0101</v>
      </c>
      <c r="I427" s="22" t="str">
        <f>'Source - Cert. Funds'!G426</f>
        <v xml:space="preserve">GENERAL                                 </v>
      </c>
      <c r="J427" s="23">
        <f>'Source - Cert. Funds'!H426</f>
        <v>65280</v>
      </c>
      <c r="K427" s="4"/>
      <c r="L427" s="3"/>
      <c r="M427" s="3"/>
      <c r="N427" s="3"/>
      <c r="O427" s="3"/>
    </row>
    <row r="428" spans="1:15" x14ac:dyDescent="0.35">
      <c r="A428" s="221" t="e">
        <f t="shared" si="10"/>
        <v>#N/A</v>
      </c>
      <c r="B428" s="221" t="e">
        <f>IF(A428=1,SUM($A$4:A428),"")</f>
        <v>#N/A</v>
      </c>
      <c r="C428" s="22" t="str">
        <f>'Source - Cert. Funds'!A427</f>
        <v>14</v>
      </c>
      <c r="D428" s="22" t="str">
        <f>'Source - Cert. Funds'!B427</f>
        <v>2</v>
      </c>
      <c r="E428" s="22" t="str">
        <f>'Source - Cert. Funds'!C427</f>
        <v>0005</v>
      </c>
      <c r="F428" s="22" t="str">
        <f>'Source - Cert. Funds'!D427</f>
        <v>1420005</v>
      </c>
      <c r="G428" s="22" t="str">
        <f>'Source - Cert. Funds'!E427</f>
        <v>MADISON TOWNSHIP</v>
      </c>
      <c r="H428" s="22" t="str">
        <f>'Source - Cert. Funds'!F427</f>
        <v>1111</v>
      </c>
      <c r="I428" s="22" t="str">
        <f>'Source - Cert. Funds'!G427</f>
        <v>TOWNSHIP FIRE AND E.M.S.</v>
      </c>
      <c r="J428" s="23">
        <f>'Source - Cert. Funds'!H427</f>
        <v>83400</v>
      </c>
      <c r="K428" s="4"/>
      <c r="L428" s="3"/>
      <c r="M428" s="3"/>
      <c r="N428" s="3"/>
      <c r="O428" s="3"/>
    </row>
    <row r="429" spans="1:15" x14ac:dyDescent="0.35">
      <c r="A429" s="221" t="e">
        <f t="shared" si="10"/>
        <v>#N/A</v>
      </c>
      <c r="B429" s="221" t="e">
        <f>IF(A429=1,SUM($A$4:A429),"")</f>
        <v>#N/A</v>
      </c>
      <c r="C429" s="22" t="str">
        <f>'Source - Cert. Funds'!A428</f>
        <v>14</v>
      </c>
      <c r="D429" s="22" t="str">
        <f>'Source - Cert. Funds'!B428</f>
        <v>2</v>
      </c>
      <c r="E429" s="22" t="str">
        <f>'Source - Cert. Funds'!C428</f>
        <v>0006</v>
      </c>
      <c r="F429" s="22" t="str">
        <f>'Source - Cert. Funds'!D428</f>
        <v>1420006</v>
      </c>
      <c r="G429" s="22" t="str">
        <f>'Source - Cert. Funds'!E428</f>
        <v>REEVE TOWNSHIP</v>
      </c>
      <c r="H429" s="22" t="str">
        <f>'Source - Cert. Funds'!F428</f>
        <v>0101</v>
      </c>
      <c r="I429" s="22" t="str">
        <f>'Source - Cert. Funds'!G428</f>
        <v xml:space="preserve">GENERAL                                 </v>
      </c>
      <c r="J429" s="23">
        <f>'Source - Cert. Funds'!H428</f>
        <v>28350</v>
      </c>
      <c r="K429" s="4"/>
      <c r="L429" s="3"/>
      <c r="M429" s="3"/>
      <c r="N429" s="3"/>
      <c r="O429" s="3"/>
    </row>
    <row r="430" spans="1:15" x14ac:dyDescent="0.35">
      <c r="A430" s="221" t="e">
        <f t="shared" si="10"/>
        <v>#N/A</v>
      </c>
      <c r="B430" s="221" t="e">
        <f>IF(A430=1,SUM($A$4:A430),"")</f>
        <v>#N/A</v>
      </c>
      <c r="C430" s="22" t="str">
        <f>'Source - Cert. Funds'!A429</f>
        <v>14</v>
      </c>
      <c r="D430" s="22" t="str">
        <f>'Source - Cert. Funds'!B429</f>
        <v>2</v>
      </c>
      <c r="E430" s="22" t="str">
        <f>'Source - Cert. Funds'!C429</f>
        <v>0007</v>
      </c>
      <c r="F430" s="22" t="str">
        <f>'Source - Cert. Funds'!D429</f>
        <v>1420007</v>
      </c>
      <c r="G430" s="22" t="str">
        <f>'Source - Cert. Funds'!E429</f>
        <v>STEELE TOWNSHIP</v>
      </c>
      <c r="H430" s="22" t="str">
        <f>'Source - Cert. Funds'!F429</f>
        <v>0061</v>
      </c>
      <c r="I430" s="22" t="str">
        <f>'Source - Cert. Funds'!G429</f>
        <v>RAINY DAY</v>
      </c>
      <c r="J430" s="23">
        <f>'Source - Cert. Funds'!H429</f>
        <v>2000</v>
      </c>
      <c r="K430" s="4"/>
      <c r="L430" s="3"/>
      <c r="M430" s="3"/>
      <c r="N430" s="3"/>
      <c r="O430" s="3"/>
    </row>
    <row r="431" spans="1:15" x14ac:dyDescent="0.35">
      <c r="A431" s="221" t="e">
        <f t="shared" si="10"/>
        <v>#N/A</v>
      </c>
      <c r="B431" s="221" t="e">
        <f>IF(A431=1,SUM($A$4:A431),"")</f>
        <v>#N/A</v>
      </c>
      <c r="C431" s="22" t="str">
        <f>'Source - Cert. Funds'!A430</f>
        <v>14</v>
      </c>
      <c r="D431" s="22" t="str">
        <f>'Source - Cert. Funds'!B430</f>
        <v>2</v>
      </c>
      <c r="E431" s="22" t="str">
        <f>'Source - Cert. Funds'!C430</f>
        <v>0007</v>
      </c>
      <c r="F431" s="22" t="str">
        <f>'Source - Cert. Funds'!D430</f>
        <v>1420007</v>
      </c>
      <c r="G431" s="22" t="str">
        <f>'Source - Cert. Funds'!E430</f>
        <v>STEELE TOWNSHIP</v>
      </c>
      <c r="H431" s="22" t="str">
        <f>'Source - Cert. Funds'!F430</f>
        <v>0101</v>
      </c>
      <c r="I431" s="22" t="str">
        <f>'Source - Cert. Funds'!G430</f>
        <v xml:space="preserve">GENERAL                                 </v>
      </c>
      <c r="J431" s="23">
        <f>'Source - Cert. Funds'!H430</f>
        <v>38979</v>
      </c>
      <c r="K431" s="4"/>
      <c r="L431" s="3"/>
      <c r="M431" s="3"/>
      <c r="N431" s="3"/>
      <c r="O431" s="3"/>
    </row>
    <row r="432" spans="1:15" x14ac:dyDescent="0.35">
      <c r="A432" s="221" t="e">
        <f t="shared" si="10"/>
        <v>#N/A</v>
      </c>
      <c r="B432" s="221" t="e">
        <f>IF(A432=1,SUM($A$4:A432),"")</f>
        <v>#N/A</v>
      </c>
      <c r="C432" s="22" t="str">
        <f>'Source - Cert. Funds'!A431</f>
        <v>14</v>
      </c>
      <c r="D432" s="22" t="str">
        <f>'Source - Cert. Funds'!B431</f>
        <v>2</v>
      </c>
      <c r="E432" s="22" t="str">
        <f>'Source - Cert. Funds'!C431</f>
        <v>0007</v>
      </c>
      <c r="F432" s="22" t="str">
        <f>'Source - Cert. Funds'!D431</f>
        <v>1420007</v>
      </c>
      <c r="G432" s="22" t="str">
        <f>'Source - Cert. Funds'!E431</f>
        <v>STEELE TOWNSHIP</v>
      </c>
      <c r="H432" s="22" t="str">
        <f>'Source - Cert. Funds'!F431</f>
        <v>1111</v>
      </c>
      <c r="I432" s="22" t="str">
        <f>'Source - Cert. Funds'!G431</f>
        <v>TOWNSHIP FIRE AND E.M.S.</v>
      </c>
      <c r="J432" s="23">
        <f>'Source - Cert. Funds'!H431</f>
        <v>10000</v>
      </c>
      <c r="K432" s="4"/>
      <c r="L432" s="3"/>
      <c r="M432" s="3"/>
      <c r="N432" s="3"/>
      <c r="O432" s="3"/>
    </row>
    <row r="433" spans="1:15" x14ac:dyDescent="0.35">
      <c r="A433" s="221" t="e">
        <f t="shared" si="10"/>
        <v>#N/A</v>
      </c>
      <c r="B433" s="221" t="e">
        <f>IF(A433=1,SUM($A$4:A433),"")</f>
        <v>#N/A</v>
      </c>
      <c r="C433" s="22" t="str">
        <f>'Source - Cert. Funds'!A432</f>
        <v>14</v>
      </c>
      <c r="D433" s="22" t="str">
        <f>'Source - Cert. Funds'!B432</f>
        <v>2</v>
      </c>
      <c r="E433" s="22" t="str">
        <f>'Source - Cert. Funds'!C432</f>
        <v>0007</v>
      </c>
      <c r="F433" s="22" t="str">
        <f>'Source - Cert. Funds'!D432</f>
        <v>1420007</v>
      </c>
      <c r="G433" s="22" t="str">
        <f>'Source - Cert. Funds'!E432</f>
        <v>STEELE TOWNSHIP</v>
      </c>
      <c r="H433" s="22" t="str">
        <f>'Source - Cert. Funds'!F432</f>
        <v>1312</v>
      </c>
      <c r="I433" s="22" t="str">
        <f>'Source - Cert. Funds'!G432</f>
        <v xml:space="preserve">RECREATION                              </v>
      </c>
      <c r="J433" s="23">
        <f>'Source - Cert. Funds'!H432</f>
        <v>2000</v>
      </c>
      <c r="K433" s="4"/>
      <c r="L433" s="3"/>
      <c r="M433" s="3"/>
      <c r="N433" s="3"/>
      <c r="O433" s="3"/>
    </row>
    <row r="434" spans="1:15" x14ac:dyDescent="0.35">
      <c r="A434" s="221" t="e">
        <f t="shared" si="10"/>
        <v>#N/A</v>
      </c>
      <c r="B434" s="221" t="e">
        <f>IF(A434=1,SUM($A$4:A434),"")</f>
        <v>#N/A</v>
      </c>
      <c r="C434" s="22" t="str">
        <f>'Source - Cert. Funds'!A433</f>
        <v>14</v>
      </c>
      <c r="D434" s="22" t="str">
        <f>'Source - Cert. Funds'!B433</f>
        <v>2</v>
      </c>
      <c r="E434" s="22" t="str">
        <f>'Source - Cert. Funds'!C433</f>
        <v>0008</v>
      </c>
      <c r="F434" s="22" t="str">
        <f>'Source - Cert. Funds'!D433</f>
        <v>1420008</v>
      </c>
      <c r="G434" s="22" t="str">
        <f>'Source - Cert. Funds'!E433</f>
        <v>VAN BUREN TOWNSHIP</v>
      </c>
      <c r="H434" s="22" t="str">
        <f>'Source - Cert. Funds'!F433</f>
        <v>0101</v>
      </c>
      <c r="I434" s="22" t="str">
        <f>'Source - Cert. Funds'!G433</f>
        <v xml:space="preserve">GENERAL                                 </v>
      </c>
      <c r="J434" s="23">
        <f>'Source - Cert. Funds'!H433</f>
        <v>56700</v>
      </c>
      <c r="K434" s="4"/>
      <c r="L434" s="3"/>
      <c r="M434" s="3"/>
      <c r="N434" s="3"/>
      <c r="O434" s="3"/>
    </row>
    <row r="435" spans="1:15" x14ac:dyDescent="0.35">
      <c r="A435" s="221" t="e">
        <f t="shared" si="10"/>
        <v>#N/A</v>
      </c>
      <c r="B435" s="221" t="e">
        <f>IF(A435=1,SUM($A$4:A435),"")</f>
        <v>#N/A</v>
      </c>
      <c r="C435" s="22" t="str">
        <f>'Source - Cert. Funds'!A434</f>
        <v>14</v>
      </c>
      <c r="D435" s="22" t="str">
        <f>'Source - Cert. Funds'!B434</f>
        <v>2</v>
      </c>
      <c r="E435" s="22" t="str">
        <f>'Source - Cert. Funds'!C434</f>
        <v>0008</v>
      </c>
      <c r="F435" s="22" t="str">
        <f>'Source - Cert. Funds'!D434</f>
        <v>1420008</v>
      </c>
      <c r="G435" s="22" t="str">
        <f>'Source - Cert. Funds'!E434</f>
        <v>VAN BUREN TOWNSHIP</v>
      </c>
      <c r="H435" s="22" t="str">
        <f>'Source - Cert. Funds'!F434</f>
        <v>1111</v>
      </c>
      <c r="I435" s="22" t="str">
        <f>'Source - Cert. Funds'!G434</f>
        <v>TOWNSHIP FIRE AND E.M.S.</v>
      </c>
      <c r="J435" s="23">
        <f>'Source - Cert. Funds'!H434</f>
        <v>18000</v>
      </c>
      <c r="K435" s="4"/>
      <c r="L435" s="3"/>
      <c r="M435" s="3"/>
      <c r="N435" s="3"/>
      <c r="O435" s="3"/>
    </row>
    <row r="436" spans="1:15" x14ac:dyDescent="0.35">
      <c r="A436" s="221" t="e">
        <f t="shared" si="10"/>
        <v>#N/A</v>
      </c>
      <c r="B436" s="221" t="e">
        <f>IF(A436=1,SUM($A$4:A436),"")</f>
        <v>#N/A</v>
      </c>
      <c r="C436" s="22" t="str">
        <f>'Source - Cert. Funds'!A435</f>
        <v>14</v>
      </c>
      <c r="D436" s="22" t="str">
        <f>'Source - Cert. Funds'!B435</f>
        <v>2</v>
      </c>
      <c r="E436" s="22" t="str">
        <f>'Source - Cert. Funds'!C435</f>
        <v>0009</v>
      </c>
      <c r="F436" s="22" t="str">
        <f>'Source - Cert. Funds'!D435</f>
        <v>1420009</v>
      </c>
      <c r="G436" s="22" t="str">
        <f>'Source - Cert. Funds'!E435</f>
        <v>VEALE TOWNSHIP</v>
      </c>
      <c r="H436" s="22" t="str">
        <f>'Source - Cert. Funds'!F435</f>
        <v>0101</v>
      </c>
      <c r="I436" s="22" t="str">
        <f>'Source - Cert. Funds'!G435</f>
        <v xml:space="preserve">GENERAL                                 </v>
      </c>
      <c r="J436" s="23">
        <f>'Source - Cert. Funds'!H435</f>
        <v>49395</v>
      </c>
      <c r="K436" s="4"/>
      <c r="L436" s="3"/>
      <c r="M436" s="3"/>
      <c r="N436" s="3"/>
      <c r="O436" s="3"/>
    </row>
    <row r="437" spans="1:15" x14ac:dyDescent="0.35">
      <c r="A437" s="221" t="e">
        <f t="shared" si="10"/>
        <v>#N/A</v>
      </c>
      <c r="B437" s="221" t="e">
        <f>IF(A437=1,SUM($A$4:A437),"")</f>
        <v>#N/A</v>
      </c>
      <c r="C437" s="22" t="str">
        <f>'Source - Cert. Funds'!A436</f>
        <v>14</v>
      </c>
      <c r="D437" s="22" t="str">
        <f>'Source - Cert. Funds'!B436</f>
        <v>2</v>
      </c>
      <c r="E437" s="22" t="str">
        <f>'Source - Cert. Funds'!C436</f>
        <v>0010</v>
      </c>
      <c r="F437" s="22" t="str">
        <f>'Source - Cert. Funds'!D436</f>
        <v>1420010</v>
      </c>
      <c r="G437" s="22" t="str">
        <f>'Source - Cert. Funds'!E436</f>
        <v>WASHINGTON TOWNSHIP</v>
      </c>
      <c r="H437" s="22" t="str">
        <f>'Source - Cert. Funds'!F436</f>
        <v>0061</v>
      </c>
      <c r="I437" s="22" t="str">
        <f>'Source - Cert. Funds'!G436</f>
        <v>RAINY DAY</v>
      </c>
      <c r="J437" s="23">
        <f>'Source - Cert. Funds'!H436</f>
        <v>5000</v>
      </c>
      <c r="K437" s="4"/>
      <c r="L437" s="3"/>
      <c r="M437" s="3"/>
      <c r="N437" s="3"/>
      <c r="O437" s="3"/>
    </row>
    <row r="438" spans="1:15" x14ac:dyDescent="0.35">
      <c r="A438" s="221" t="e">
        <f t="shared" si="10"/>
        <v>#N/A</v>
      </c>
      <c r="B438" s="221" t="e">
        <f>IF(A438=1,SUM($A$4:A438),"")</f>
        <v>#N/A</v>
      </c>
      <c r="C438" s="22" t="str">
        <f>'Source - Cert. Funds'!A437</f>
        <v>14</v>
      </c>
      <c r="D438" s="22" t="str">
        <f>'Source - Cert. Funds'!B437</f>
        <v>2</v>
      </c>
      <c r="E438" s="22" t="str">
        <f>'Source - Cert. Funds'!C437</f>
        <v>0010</v>
      </c>
      <c r="F438" s="22" t="str">
        <f>'Source - Cert. Funds'!D437</f>
        <v>1420010</v>
      </c>
      <c r="G438" s="22" t="str">
        <f>'Source - Cert. Funds'!E437</f>
        <v>WASHINGTON TOWNSHIP</v>
      </c>
      <c r="H438" s="22" t="str">
        <f>'Source - Cert. Funds'!F437</f>
        <v>0101</v>
      </c>
      <c r="I438" s="22" t="str">
        <f>'Source - Cert. Funds'!G437</f>
        <v xml:space="preserve">GENERAL                                 </v>
      </c>
      <c r="J438" s="23">
        <f>'Source - Cert. Funds'!H437</f>
        <v>164548</v>
      </c>
      <c r="K438" s="4"/>
      <c r="L438" s="3"/>
      <c r="M438" s="3"/>
      <c r="N438" s="3"/>
      <c r="O438" s="3"/>
    </row>
    <row r="439" spans="1:15" x14ac:dyDescent="0.35">
      <c r="A439" s="221" t="e">
        <f t="shared" si="10"/>
        <v>#N/A</v>
      </c>
      <c r="B439" s="221" t="e">
        <f>IF(A439=1,SUM($A$4:A439),"")</f>
        <v>#N/A</v>
      </c>
      <c r="C439" s="22" t="str">
        <f>'Source - Cert. Funds'!A438</f>
        <v>14</v>
      </c>
      <c r="D439" s="22" t="str">
        <f>'Source - Cert. Funds'!B438</f>
        <v>2</v>
      </c>
      <c r="E439" s="22" t="str">
        <f>'Source - Cert. Funds'!C438</f>
        <v>0010</v>
      </c>
      <c r="F439" s="22" t="str">
        <f>'Source - Cert. Funds'!D438</f>
        <v>1420010</v>
      </c>
      <c r="G439" s="22" t="str">
        <f>'Source - Cert. Funds'!E438</f>
        <v>WASHINGTON TOWNSHIP</v>
      </c>
      <c r="H439" s="22" t="str">
        <f>'Source - Cert. Funds'!F438</f>
        <v>1111</v>
      </c>
      <c r="I439" s="22" t="str">
        <f>'Source - Cert. Funds'!G438</f>
        <v>TOWNSHIP FIRE AND E.M.S.</v>
      </c>
      <c r="J439" s="23">
        <f>'Source - Cert. Funds'!H438</f>
        <v>240700</v>
      </c>
      <c r="K439" s="4"/>
      <c r="L439" s="3"/>
      <c r="M439" s="3"/>
      <c r="N439" s="3"/>
      <c r="O439" s="3"/>
    </row>
    <row r="440" spans="1:15" x14ac:dyDescent="0.35">
      <c r="A440" s="221" t="e">
        <f t="shared" si="10"/>
        <v>#N/A</v>
      </c>
      <c r="B440" s="221" t="e">
        <f>IF(A440=1,SUM($A$4:A440),"")</f>
        <v>#N/A</v>
      </c>
      <c r="C440" s="22" t="str">
        <f>'Source - Cert. Funds'!A439</f>
        <v>14</v>
      </c>
      <c r="D440" s="22" t="str">
        <f>'Source - Cert. Funds'!B439</f>
        <v>2</v>
      </c>
      <c r="E440" s="22" t="str">
        <f>'Source - Cert. Funds'!C439</f>
        <v>0010</v>
      </c>
      <c r="F440" s="22" t="str">
        <f>'Source - Cert. Funds'!D439</f>
        <v>1420010</v>
      </c>
      <c r="G440" s="22" t="str">
        <f>'Source - Cert. Funds'!E439</f>
        <v>WASHINGTON TOWNSHIP</v>
      </c>
      <c r="H440" s="22" t="str">
        <f>'Source - Cert. Funds'!F439</f>
        <v>1190</v>
      </c>
      <c r="I440" s="22" t="str">
        <f>'Source - Cert. Funds'!G439</f>
        <v xml:space="preserve">CUMULATIVE FIRE (Township)                        </v>
      </c>
      <c r="J440" s="23">
        <f>'Source - Cert. Funds'!H439</f>
        <v>27000</v>
      </c>
      <c r="K440" s="4"/>
      <c r="L440" s="3"/>
      <c r="M440" s="3"/>
      <c r="N440" s="3"/>
      <c r="O440" s="3"/>
    </row>
    <row r="441" spans="1:15" x14ac:dyDescent="0.35">
      <c r="A441" s="221" t="e">
        <f t="shared" si="10"/>
        <v>#N/A</v>
      </c>
      <c r="B441" s="221" t="e">
        <f>IF(A441=1,SUM($A$4:A441),"")</f>
        <v>#N/A</v>
      </c>
      <c r="C441" s="22" t="str">
        <f>'Source - Cert. Funds'!A440</f>
        <v>15</v>
      </c>
      <c r="D441" s="22" t="str">
        <f>'Source - Cert. Funds'!B440</f>
        <v>2</v>
      </c>
      <c r="E441" s="22" t="str">
        <f>'Source - Cert. Funds'!C440</f>
        <v>0001</v>
      </c>
      <c r="F441" s="22" t="str">
        <f>'Source - Cert. Funds'!D440</f>
        <v>1520001</v>
      </c>
      <c r="G441" s="22" t="str">
        <f>'Source - Cert. Funds'!E440</f>
        <v>CAESAR CREEK TOWNSHIP</v>
      </c>
      <c r="H441" s="22" t="str">
        <f>'Source - Cert. Funds'!F440</f>
        <v>0101</v>
      </c>
      <c r="I441" s="22" t="str">
        <f>'Source - Cert. Funds'!G440</f>
        <v xml:space="preserve">GENERAL                                 </v>
      </c>
      <c r="J441" s="23">
        <f>'Source - Cert. Funds'!H440</f>
        <v>23000</v>
      </c>
      <c r="K441" s="4"/>
      <c r="L441" s="3"/>
      <c r="M441" s="3"/>
      <c r="N441" s="3"/>
      <c r="O441" s="3"/>
    </row>
    <row r="442" spans="1:15" x14ac:dyDescent="0.35">
      <c r="A442" s="221" t="e">
        <f t="shared" si="10"/>
        <v>#N/A</v>
      </c>
      <c r="B442" s="221" t="e">
        <f>IF(A442=1,SUM($A$4:A442),"")</f>
        <v>#N/A</v>
      </c>
      <c r="C442" s="22" t="str">
        <f>'Source - Cert. Funds'!A441</f>
        <v>15</v>
      </c>
      <c r="D442" s="22" t="str">
        <f>'Source - Cert. Funds'!B441</f>
        <v>2</v>
      </c>
      <c r="E442" s="22" t="str">
        <f>'Source - Cert. Funds'!C441</f>
        <v>0001</v>
      </c>
      <c r="F442" s="22" t="str">
        <f>'Source - Cert. Funds'!D441</f>
        <v>1520001</v>
      </c>
      <c r="G442" s="22" t="str">
        <f>'Source - Cert. Funds'!E441</f>
        <v>CAESAR CREEK TOWNSHIP</v>
      </c>
      <c r="H442" s="22" t="str">
        <f>'Source - Cert. Funds'!F441</f>
        <v>1111</v>
      </c>
      <c r="I442" s="22" t="str">
        <f>'Source - Cert. Funds'!G441</f>
        <v>TOWNSHIP FIRE AND E.M.S.</v>
      </c>
      <c r="J442" s="23">
        <f>'Source - Cert. Funds'!H441</f>
        <v>5000</v>
      </c>
      <c r="K442" s="4"/>
      <c r="L442" s="3"/>
      <c r="M442" s="3"/>
      <c r="N442" s="3"/>
      <c r="O442" s="3"/>
    </row>
    <row r="443" spans="1:15" x14ac:dyDescent="0.35">
      <c r="A443" s="221" t="e">
        <f t="shared" si="10"/>
        <v>#N/A</v>
      </c>
      <c r="B443" s="221" t="e">
        <f>IF(A443=1,SUM($A$4:A443),"")</f>
        <v>#N/A</v>
      </c>
      <c r="C443" s="22" t="str">
        <f>'Source - Cert. Funds'!A442</f>
        <v>15</v>
      </c>
      <c r="D443" s="22" t="str">
        <f>'Source - Cert. Funds'!B442</f>
        <v>2</v>
      </c>
      <c r="E443" s="22" t="str">
        <f>'Source - Cert. Funds'!C442</f>
        <v>0002</v>
      </c>
      <c r="F443" s="22" t="str">
        <f>'Source - Cert. Funds'!D442</f>
        <v>1520002</v>
      </c>
      <c r="G443" s="22" t="str">
        <f>'Source - Cert. Funds'!E442</f>
        <v>CENTER TOWNSHIP</v>
      </c>
      <c r="H443" s="22" t="str">
        <f>'Source - Cert. Funds'!F442</f>
        <v>0101</v>
      </c>
      <c r="I443" s="22" t="str">
        <f>'Source - Cert. Funds'!G442</f>
        <v xml:space="preserve">GENERAL                                 </v>
      </c>
      <c r="J443" s="23">
        <f>'Source - Cert. Funds'!H442</f>
        <v>23640</v>
      </c>
      <c r="K443" s="4"/>
      <c r="L443" s="3"/>
      <c r="M443" s="3"/>
      <c r="N443" s="3"/>
      <c r="O443" s="3"/>
    </row>
    <row r="444" spans="1:15" x14ac:dyDescent="0.35">
      <c r="A444" s="221" t="e">
        <f t="shared" si="10"/>
        <v>#N/A</v>
      </c>
      <c r="B444" s="221" t="e">
        <f>IF(A444=1,SUM($A$4:A444),"")</f>
        <v>#N/A</v>
      </c>
      <c r="C444" s="22" t="str">
        <f>'Source - Cert. Funds'!A443</f>
        <v>15</v>
      </c>
      <c r="D444" s="22" t="str">
        <f>'Source - Cert. Funds'!B443</f>
        <v>2</v>
      </c>
      <c r="E444" s="22" t="str">
        <f>'Source - Cert. Funds'!C443</f>
        <v>0002</v>
      </c>
      <c r="F444" s="22" t="str">
        <f>'Source - Cert. Funds'!D443</f>
        <v>1520002</v>
      </c>
      <c r="G444" s="22" t="str">
        <f>'Source - Cert. Funds'!E443</f>
        <v>CENTER TOWNSHIP</v>
      </c>
      <c r="H444" s="22" t="str">
        <f>'Source - Cert. Funds'!F443</f>
        <v>1111</v>
      </c>
      <c r="I444" s="22" t="str">
        <f>'Source - Cert. Funds'!G443</f>
        <v>TOWNSHIP FIRE AND E.M.S.</v>
      </c>
      <c r="J444" s="23">
        <f>'Source - Cert. Funds'!H443</f>
        <v>0</v>
      </c>
      <c r="K444" s="4"/>
      <c r="L444" s="3"/>
      <c r="M444" s="3"/>
      <c r="N444" s="3"/>
      <c r="O444" s="3"/>
    </row>
    <row r="445" spans="1:15" x14ac:dyDescent="0.35">
      <c r="A445" s="221" t="e">
        <f t="shared" si="10"/>
        <v>#N/A</v>
      </c>
      <c r="B445" s="221" t="e">
        <f>IF(A445=1,SUM($A$4:A445),"")</f>
        <v>#N/A</v>
      </c>
      <c r="C445" s="22" t="str">
        <f>'Source - Cert. Funds'!A444</f>
        <v>15</v>
      </c>
      <c r="D445" s="22" t="str">
        <f>'Source - Cert. Funds'!B444</f>
        <v>2</v>
      </c>
      <c r="E445" s="22" t="str">
        <f>'Source - Cert. Funds'!C444</f>
        <v>0003</v>
      </c>
      <c r="F445" s="22" t="str">
        <f>'Source - Cert. Funds'!D444</f>
        <v>1520003</v>
      </c>
      <c r="G445" s="22" t="str">
        <f>'Source - Cert. Funds'!E444</f>
        <v>CLAY TOWNSHIP</v>
      </c>
      <c r="H445" s="22" t="str">
        <f>'Source - Cert. Funds'!F444</f>
        <v>0101</v>
      </c>
      <c r="I445" s="22" t="str">
        <f>'Source - Cert. Funds'!G444</f>
        <v xml:space="preserve">GENERAL                                 </v>
      </c>
      <c r="J445" s="23">
        <f>'Source - Cert. Funds'!H444</f>
        <v>32900</v>
      </c>
      <c r="K445" s="4"/>
      <c r="L445" s="3"/>
      <c r="M445" s="3"/>
      <c r="N445" s="3"/>
      <c r="O445" s="3"/>
    </row>
    <row r="446" spans="1:15" x14ac:dyDescent="0.35">
      <c r="A446" s="221" t="e">
        <f t="shared" si="10"/>
        <v>#N/A</v>
      </c>
      <c r="B446" s="221" t="e">
        <f>IF(A446=1,SUM($A$4:A446),"")</f>
        <v>#N/A</v>
      </c>
      <c r="C446" s="22" t="str">
        <f>'Source - Cert. Funds'!A445</f>
        <v>15</v>
      </c>
      <c r="D446" s="22" t="str">
        <f>'Source - Cert. Funds'!B445</f>
        <v>2</v>
      </c>
      <c r="E446" s="22" t="str">
        <f>'Source - Cert. Funds'!C445</f>
        <v>0003</v>
      </c>
      <c r="F446" s="22" t="str">
        <f>'Source - Cert. Funds'!D445</f>
        <v>1520003</v>
      </c>
      <c r="G446" s="22" t="str">
        <f>'Source - Cert. Funds'!E445</f>
        <v>CLAY TOWNSHIP</v>
      </c>
      <c r="H446" s="22" t="str">
        <f>'Source - Cert. Funds'!F445</f>
        <v>1111</v>
      </c>
      <c r="I446" s="22" t="str">
        <f>'Source - Cert. Funds'!G445</f>
        <v>TOWNSHIP FIRE AND E.M.S.</v>
      </c>
      <c r="J446" s="23">
        <f>'Source - Cert. Funds'!H445</f>
        <v>59600</v>
      </c>
      <c r="K446" s="4"/>
      <c r="L446" s="3"/>
      <c r="M446" s="3"/>
      <c r="N446" s="3"/>
      <c r="O446" s="3"/>
    </row>
    <row r="447" spans="1:15" x14ac:dyDescent="0.35">
      <c r="A447" s="221" t="e">
        <f t="shared" si="10"/>
        <v>#N/A</v>
      </c>
      <c r="B447" s="221" t="e">
        <f>IF(A447=1,SUM($A$4:A447),"")</f>
        <v>#N/A</v>
      </c>
      <c r="C447" s="22" t="str">
        <f>'Source - Cert. Funds'!A446</f>
        <v>15</v>
      </c>
      <c r="D447" s="22" t="str">
        <f>'Source - Cert. Funds'!B446</f>
        <v>2</v>
      </c>
      <c r="E447" s="22" t="str">
        <f>'Source - Cert. Funds'!C446</f>
        <v>0004</v>
      </c>
      <c r="F447" s="22" t="str">
        <f>'Source - Cert. Funds'!D446</f>
        <v>1520004</v>
      </c>
      <c r="G447" s="22" t="str">
        <f>'Source - Cert. Funds'!E446</f>
        <v>HARRISON TOWNSHIP</v>
      </c>
      <c r="H447" s="22" t="str">
        <f>'Source - Cert. Funds'!F446</f>
        <v>0101</v>
      </c>
      <c r="I447" s="22" t="str">
        <f>'Source - Cert. Funds'!G446</f>
        <v xml:space="preserve">GENERAL                                 </v>
      </c>
      <c r="J447" s="23">
        <f>'Source - Cert. Funds'!H446</f>
        <v>173440</v>
      </c>
      <c r="K447" s="4"/>
      <c r="L447" s="3"/>
      <c r="M447" s="3"/>
      <c r="N447" s="3"/>
      <c r="O447" s="3"/>
    </row>
    <row r="448" spans="1:15" x14ac:dyDescent="0.35">
      <c r="A448" s="221" t="e">
        <f t="shared" si="10"/>
        <v>#N/A</v>
      </c>
      <c r="B448" s="221" t="e">
        <f>IF(A448=1,SUM($A$4:A448),"")</f>
        <v>#N/A</v>
      </c>
      <c r="C448" s="22" t="str">
        <f>'Source - Cert. Funds'!A447</f>
        <v>15</v>
      </c>
      <c r="D448" s="22" t="str">
        <f>'Source - Cert. Funds'!B447</f>
        <v>2</v>
      </c>
      <c r="E448" s="22" t="str">
        <f>'Source - Cert. Funds'!C447</f>
        <v>0004</v>
      </c>
      <c r="F448" s="22" t="str">
        <f>'Source - Cert. Funds'!D447</f>
        <v>1520004</v>
      </c>
      <c r="G448" s="22" t="str">
        <f>'Source - Cert. Funds'!E447</f>
        <v>HARRISON TOWNSHIP</v>
      </c>
      <c r="H448" s="22" t="str">
        <f>'Source - Cert. Funds'!F447</f>
        <v>1111</v>
      </c>
      <c r="I448" s="22" t="str">
        <f>'Source - Cert. Funds'!G447</f>
        <v>TOWNSHIP FIRE AND E.M.S.</v>
      </c>
      <c r="J448" s="23">
        <f>'Source - Cert. Funds'!H447</f>
        <v>0</v>
      </c>
      <c r="K448" s="4"/>
      <c r="L448" s="3"/>
      <c r="M448" s="3"/>
      <c r="N448" s="3"/>
      <c r="O448" s="3"/>
    </row>
    <row r="449" spans="1:15" x14ac:dyDescent="0.35">
      <c r="A449" s="221" t="e">
        <f t="shared" si="10"/>
        <v>#N/A</v>
      </c>
      <c r="B449" s="221" t="e">
        <f>IF(A449=1,SUM($A$4:A449),"")</f>
        <v>#N/A</v>
      </c>
      <c r="C449" s="22" t="str">
        <f>'Source - Cert. Funds'!A448</f>
        <v>15</v>
      </c>
      <c r="D449" s="22" t="str">
        <f>'Source - Cert. Funds'!B448</f>
        <v>2</v>
      </c>
      <c r="E449" s="22" t="str">
        <f>'Source - Cert. Funds'!C448</f>
        <v>0005</v>
      </c>
      <c r="F449" s="22" t="str">
        <f>'Source - Cert. Funds'!D448</f>
        <v>1520005</v>
      </c>
      <c r="G449" s="22" t="str">
        <f>'Source - Cert. Funds'!E448</f>
        <v>HOGAN TOWNSHIP</v>
      </c>
      <c r="H449" s="22" t="str">
        <f>'Source - Cert. Funds'!F448</f>
        <v>0101</v>
      </c>
      <c r="I449" s="22" t="str">
        <f>'Source - Cert. Funds'!G448</f>
        <v xml:space="preserve">GENERAL                                 </v>
      </c>
      <c r="J449" s="23">
        <f>'Source - Cert. Funds'!H448</f>
        <v>16253</v>
      </c>
      <c r="K449" s="4"/>
      <c r="L449" s="3"/>
      <c r="M449" s="3"/>
      <c r="N449" s="3"/>
      <c r="O449" s="3"/>
    </row>
    <row r="450" spans="1:15" x14ac:dyDescent="0.35">
      <c r="A450" s="221" t="e">
        <f t="shared" si="10"/>
        <v>#N/A</v>
      </c>
      <c r="B450" s="221" t="e">
        <f>IF(A450=1,SUM($A$4:A450),"")</f>
        <v>#N/A</v>
      </c>
      <c r="C450" s="22" t="str">
        <f>'Source - Cert. Funds'!A449</f>
        <v>15</v>
      </c>
      <c r="D450" s="22" t="str">
        <f>'Source - Cert. Funds'!B449</f>
        <v>2</v>
      </c>
      <c r="E450" s="22" t="str">
        <f>'Source - Cert. Funds'!C449</f>
        <v>0005</v>
      </c>
      <c r="F450" s="22" t="str">
        <f>'Source - Cert. Funds'!D449</f>
        <v>1520005</v>
      </c>
      <c r="G450" s="22" t="str">
        <f>'Source - Cert. Funds'!E449</f>
        <v>HOGAN TOWNSHIP</v>
      </c>
      <c r="H450" s="22" t="str">
        <f>'Source - Cert. Funds'!F449</f>
        <v>1111</v>
      </c>
      <c r="I450" s="22" t="str">
        <f>'Source - Cert. Funds'!G449</f>
        <v>TOWNSHIP FIRE AND E.M.S.</v>
      </c>
      <c r="J450" s="23">
        <f>'Source - Cert. Funds'!H449</f>
        <v>0</v>
      </c>
      <c r="K450" s="4"/>
      <c r="L450" s="3"/>
      <c r="M450" s="3"/>
      <c r="N450" s="3"/>
      <c r="O450" s="3"/>
    </row>
    <row r="451" spans="1:15" x14ac:dyDescent="0.35">
      <c r="A451" s="221" t="e">
        <f t="shared" si="10"/>
        <v>#N/A</v>
      </c>
      <c r="B451" s="221" t="e">
        <f>IF(A451=1,SUM($A$4:A451),"")</f>
        <v>#N/A</v>
      </c>
      <c r="C451" s="22" t="str">
        <f>'Source - Cert. Funds'!A450</f>
        <v>15</v>
      </c>
      <c r="D451" s="22" t="str">
        <f>'Source - Cert. Funds'!B450</f>
        <v>2</v>
      </c>
      <c r="E451" s="22" t="str">
        <f>'Source - Cert. Funds'!C450</f>
        <v>0006</v>
      </c>
      <c r="F451" s="22" t="str">
        <f>'Source - Cert. Funds'!D450</f>
        <v>1520006</v>
      </c>
      <c r="G451" s="22" t="str">
        <f>'Source - Cert. Funds'!E450</f>
        <v>JACKSON TOWNSHIP</v>
      </c>
      <c r="H451" s="22" t="str">
        <f>'Source - Cert. Funds'!F450</f>
        <v>0101</v>
      </c>
      <c r="I451" s="22" t="str">
        <f>'Source - Cert. Funds'!G450</f>
        <v xml:space="preserve">GENERAL                                 </v>
      </c>
      <c r="J451" s="23">
        <f>'Source - Cert. Funds'!H450</f>
        <v>23850</v>
      </c>
      <c r="K451" s="4"/>
      <c r="L451" s="3"/>
      <c r="M451" s="3"/>
      <c r="N451" s="3"/>
      <c r="O451" s="3"/>
    </row>
    <row r="452" spans="1:15" x14ac:dyDescent="0.35">
      <c r="A452" s="221" t="e">
        <f t="shared" si="10"/>
        <v>#N/A</v>
      </c>
      <c r="B452" s="221" t="e">
        <f>IF(A452=1,SUM($A$4:A452),"")</f>
        <v>#N/A</v>
      </c>
      <c r="C452" s="22" t="str">
        <f>'Source - Cert. Funds'!A451</f>
        <v>15</v>
      </c>
      <c r="D452" s="22" t="str">
        <f>'Source - Cert. Funds'!B451</f>
        <v>2</v>
      </c>
      <c r="E452" s="22" t="str">
        <f>'Source - Cert. Funds'!C451</f>
        <v>0006</v>
      </c>
      <c r="F452" s="22" t="str">
        <f>'Source - Cert. Funds'!D451</f>
        <v>1520006</v>
      </c>
      <c r="G452" s="22" t="str">
        <f>'Source - Cert. Funds'!E451</f>
        <v>JACKSON TOWNSHIP</v>
      </c>
      <c r="H452" s="22" t="str">
        <f>'Source - Cert. Funds'!F451</f>
        <v>1111</v>
      </c>
      <c r="I452" s="22" t="str">
        <f>'Source - Cert. Funds'!G451</f>
        <v>TOWNSHIP FIRE AND E.M.S.</v>
      </c>
      <c r="J452" s="23">
        <f>'Source - Cert. Funds'!H451</f>
        <v>28081</v>
      </c>
      <c r="K452" s="4"/>
      <c r="L452" s="3"/>
      <c r="M452" s="3"/>
      <c r="N452" s="3"/>
      <c r="O452" s="3"/>
    </row>
    <row r="453" spans="1:15" x14ac:dyDescent="0.35">
      <c r="A453" s="221" t="e">
        <f t="shared" ref="A453:A516" si="11">IF($L$1=$F453,1,"")</f>
        <v>#N/A</v>
      </c>
      <c r="B453" s="221" t="e">
        <f>IF(A453=1,SUM($A$4:A453),"")</f>
        <v>#N/A</v>
      </c>
      <c r="C453" s="22" t="str">
        <f>'Source - Cert. Funds'!A452</f>
        <v>15</v>
      </c>
      <c r="D453" s="22" t="str">
        <f>'Source - Cert. Funds'!B452</f>
        <v>2</v>
      </c>
      <c r="E453" s="22" t="str">
        <f>'Source - Cert. Funds'!C452</f>
        <v>0007</v>
      </c>
      <c r="F453" s="22" t="str">
        <f>'Source - Cert. Funds'!D452</f>
        <v>1520007</v>
      </c>
      <c r="G453" s="22" t="str">
        <f>'Source - Cert. Funds'!E452</f>
        <v>KELSO TOWNSHIP</v>
      </c>
      <c r="H453" s="22" t="str">
        <f>'Source - Cert. Funds'!F452</f>
        <v>0101</v>
      </c>
      <c r="I453" s="22" t="str">
        <f>'Source - Cert. Funds'!G452</f>
        <v xml:space="preserve">GENERAL                                 </v>
      </c>
      <c r="J453" s="23">
        <f>'Source - Cert. Funds'!H452</f>
        <v>27600</v>
      </c>
      <c r="K453" s="4"/>
      <c r="L453" s="3"/>
      <c r="M453" s="3"/>
      <c r="N453" s="3"/>
      <c r="O453" s="3"/>
    </row>
    <row r="454" spans="1:15" x14ac:dyDescent="0.35">
      <c r="A454" s="221" t="e">
        <f t="shared" si="11"/>
        <v>#N/A</v>
      </c>
      <c r="B454" s="221" t="e">
        <f>IF(A454=1,SUM($A$4:A454),"")</f>
        <v>#N/A</v>
      </c>
      <c r="C454" s="22" t="str">
        <f>'Source - Cert. Funds'!A453</f>
        <v>15</v>
      </c>
      <c r="D454" s="22" t="str">
        <f>'Source - Cert. Funds'!B453</f>
        <v>2</v>
      </c>
      <c r="E454" s="22" t="str">
        <f>'Source - Cert. Funds'!C453</f>
        <v>0007</v>
      </c>
      <c r="F454" s="22" t="str">
        <f>'Source - Cert. Funds'!D453</f>
        <v>1520007</v>
      </c>
      <c r="G454" s="22" t="str">
        <f>'Source - Cert. Funds'!E453</f>
        <v>KELSO TOWNSHIP</v>
      </c>
      <c r="H454" s="22" t="str">
        <f>'Source - Cert. Funds'!F453</f>
        <v>1111</v>
      </c>
      <c r="I454" s="22" t="str">
        <f>'Source - Cert. Funds'!G453</f>
        <v>TOWNSHIP FIRE AND E.M.S.</v>
      </c>
      <c r="J454" s="23">
        <f>'Source - Cert. Funds'!H453</f>
        <v>50000</v>
      </c>
      <c r="K454" s="4"/>
      <c r="L454" s="3"/>
      <c r="M454" s="3"/>
      <c r="N454" s="3"/>
      <c r="O454" s="3"/>
    </row>
    <row r="455" spans="1:15" x14ac:dyDescent="0.35">
      <c r="A455" s="221" t="e">
        <f t="shared" si="11"/>
        <v>#N/A</v>
      </c>
      <c r="B455" s="221" t="e">
        <f>IF(A455=1,SUM($A$4:A455),"")</f>
        <v>#N/A</v>
      </c>
      <c r="C455" s="22" t="str">
        <f>'Source - Cert. Funds'!A454</f>
        <v>15</v>
      </c>
      <c r="D455" s="22" t="str">
        <f>'Source - Cert. Funds'!B454</f>
        <v>2</v>
      </c>
      <c r="E455" s="22" t="str">
        <f>'Source - Cert. Funds'!C454</f>
        <v>0007</v>
      </c>
      <c r="F455" s="22" t="str">
        <f>'Source - Cert. Funds'!D454</f>
        <v>1520007</v>
      </c>
      <c r="G455" s="22" t="str">
        <f>'Source - Cert. Funds'!E454</f>
        <v>KELSO TOWNSHIP</v>
      </c>
      <c r="H455" s="22" t="str">
        <f>'Source - Cert. Funds'!F454</f>
        <v>2120</v>
      </c>
      <c r="I455" s="22" t="str">
        <f>'Source - Cert. Funds'!G454</f>
        <v xml:space="preserve">CEMETERY                                </v>
      </c>
      <c r="J455" s="23">
        <f>'Source - Cert. Funds'!H454</f>
        <v>11500</v>
      </c>
      <c r="K455" s="4"/>
      <c r="L455" s="3"/>
      <c r="M455" s="3"/>
      <c r="N455" s="3"/>
      <c r="O455" s="3"/>
    </row>
    <row r="456" spans="1:15" x14ac:dyDescent="0.35">
      <c r="A456" s="221" t="e">
        <f t="shared" si="11"/>
        <v>#N/A</v>
      </c>
      <c r="B456" s="221" t="e">
        <f>IF(A456=1,SUM($A$4:A456),"")</f>
        <v>#N/A</v>
      </c>
      <c r="C456" s="22" t="str">
        <f>'Source - Cert. Funds'!A455</f>
        <v>15</v>
      </c>
      <c r="D456" s="22" t="str">
        <f>'Source - Cert. Funds'!B455</f>
        <v>2</v>
      </c>
      <c r="E456" s="22" t="str">
        <f>'Source - Cert. Funds'!C455</f>
        <v>0008</v>
      </c>
      <c r="F456" s="22" t="str">
        <f>'Source - Cert. Funds'!D455</f>
        <v>1520008</v>
      </c>
      <c r="G456" s="22" t="str">
        <f>'Source - Cert. Funds'!E455</f>
        <v>LAWRENCEBURG TOWNSHIP</v>
      </c>
      <c r="H456" s="22" t="str">
        <f>'Source - Cert. Funds'!F455</f>
        <v>0101</v>
      </c>
      <c r="I456" s="22" t="str">
        <f>'Source - Cert. Funds'!G455</f>
        <v xml:space="preserve">GENERAL                                 </v>
      </c>
      <c r="J456" s="23">
        <f>'Source - Cert. Funds'!H455</f>
        <v>53900</v>
      </c>
      <c r="K456" s="4"/>
      <c r="L456" s="3"/>
      <c r="M456" s="3"/>
      <c r="N456" s="3"/>
      <c r="O456" s="3"/>
    </row>
    <row r="457" spans="1:15" x14ac:dyDescent="0.35">
      <c r="A457" s="221" t="e">
        <f t="shared" si="11"/>
        <v>#N/A</v>
      </c>
      <c r="B457" s="221" t="e">
        <f>IF(A457=1,SUM($A$4:A457),"")</f>
        <v>#N/A</v>
      </c>
      <c r="C457" s="22" t="str">
        <f>'Source - Cert. Funds'!A456</f>
        <v>15</v>
      </c>
      <c r="D457" s="22" t="str">
        <f>'Source - Cert. Funds'!B456</f>
        <v>2</v>
      </c>
      <c r="E457" s="22" t="str">
        <f>'Source - Cert. Funds'!C456</f>
        <v>0008</v>
      </c>
      <c r="F457" s="22" t="str">
        <f>'Source - Cert. Funds'!D456</f>
        <v>1520008</v>
      </c>
      <c r="G457" s="22" t="str">
        <f>'Source - Cert. Funds'!E456</f>
        <v>LAWRENCEBURG TOWNSHIP</v>
      </c>
      <c r="H457" s="22" t="str">
        <f>'Source - Cert. Funds'!F456</f>
        <v>1111</v>
      </c>
      <c r="I457" s="22" t="str">
        <f>'Source - Cert. Funds'!G456</f>
        <v>TOWNSHIP FIRE AND E.M.S.</v>
      </c>
      <c r="J457" s="23">
        <f>'Source - Cert. Funds'!H456</f>
        <v>59500</v>
      </c>
      <c r="K457" s="4"/>
      <c r="L457" s="3"/>
      <c r="M457" s="3"/>
      <c r="N457" s="3"/>
      <c r="O457" s="3"/>
    </row>
    <row r="458" spans="1:15" x14ac:dyDescent="0.35">
      <c r="A458" s="221" t="e">
        <f t="shared" si="11"/>
        <v>#N/A</v>
      </c>
      <c r="B458" s="221" t="e">
        <f>IF(A458=1,SUM($A$4:A458),"")</f>
        <v>#N/A</v>
      </c>
      <c r="C458" s="22" t="str">
        <f>'Source - Cert. Funds'!A457</f>
        <v>15</v>
      </c>
      <c r="D458" s="22" t="str">
        <f>'Source - Cert. Funds'!B457</f>
        <v>2</v>
      </c>
      <c r="E458" s="22" t="str">
        <f>'Source - Cert. Funds'!C457</f>
        <v>0009</v>
      </c>
      <c r="F458" s="22" t="str">
        <f>'Source - Cert. Funds'!D457</f>
        <v>1520009</v>
      </c>
      <c r="G458" s="22" t="str">
        <f>'Source - Cert. Funds'!E457</f>
        <v>LOGAN TOWNSHIP</v>
      </c>
      <c r="H458" s="22" t="str">
        <f>'Source - Cert. Funds'!F457</f>
        <v>0101</v>
      </c>
      <c r="I458" s="22" t="str">
        <f>'Source - Cert. Funds'!G457</f>
        <v xml:space="preserve">GENERAL                                 </v>
      </c>
      <c r="J458" s="23">
        <f>'Source - Cert. Funds'!H457</f>
        <v>50000</v>
      </c>
      <c r="K458" s="4"/>
      <c r="L458" s="3"/>
      <c r="M458" s="3"/>
      <c r="N458" s="3"/>
      <c r="O458" s="3"/>
    </row>
    <row r="459" spans="1:15" x14ac:dyDescent="0.35">
      <c r="A459" s="221" t="e">
        <f t="shared" si="11"/>
        <v>#N/A</v>
      </c>
      <c r="B459" s="221" t="e">
        <f>IF(A459=1,SUM($A$4:A459),"")</f>
        <v>#N/A</v>
      </c>
      <c r="C459" s="22" t="str">
        <f>'Source - Cert. Funds'!A458</f>
        <v>15</v>
      </c>
      <c r="D459" s="22" t="str">
        <f>'Source - Cert. Funds'!B458</f>
        <v>2</v>
      </c>
      <c r="E459" s="22" t="str">
        <f>'Source - Cert. Funds'!C458</f>
        <v>0009</v>
      </c>
      <c r="F459" s="22" t="str">
        <f>'Source - Cert. Funds'!D458</f>
        <v>1520009</v>
      </c>
      <c r="G459" s="22" t="str">
        <f>'Source - Cert. Funds'!E458</f>
        <v>LOGAN TOWNSHIP</v>
      </c>
      <c r="H459" s="22" t="str">
        <f>'Source - Cert. Funds'!F458</f>
        <v>1111</v>
      </c>
      <c r="I459" s="22" t="str">
        <f>'Source - Cert. Funds'!G458</f>
        <v>TOWNSHIP FIRE AND E.M.S.</v>
      </c>
      <c r="J459" s="23">
        <f>'Source - Cert. Funds'!H458</f>
        <v>175000</v>
      </c>
      <c r="K459" s="4"/>
      <c r="L459" s="3"/>
      <c r="M459" s="3"/>
      <c r="N459" s="3"/>
      <c r="O459" s="3"/>
    </row>
    <row r="460" spans="1:15" x14ac:dyDescent="0.35">
      <c r="A460" s="221" t="e">
        <f t="shared" si="11"/>
        <v>#N/A</v>
      </c>
      <c r="B460" s="221" t="e">
        <f>IF(A460=1,SUM($A$4:A460),"")</f>
        <v>#N/A</v>
      </c>
      <c r="C460" s="22" t="str">
        <f>'Source - Cert. Funds'!A459</f>
        <v>15</v>
      </c>
      <c r="D460" s="22" t="str">
        <f>'Source - Cert. Funds'!B459</f>
        <v>2</v>
      </c>
      <c r="E460" s="22" t="str">
        <f>'Source - Cert. Funds'!C459</f>
        <v>0010</v>
      </c>
      <c r="F460" s="22" t="str">
        <f>'Source - Cert. Funds'!D459</f>
        <v>1520010</v>
      </c>
      <c r="G460" s="22" t="str">
        <f>'Source - Cert. Funds'!E459</f>
        <v>MANCHESTER TOWNSHIP</v>
      </c>
      <c r="H460" s="22" t="str">
        <f>'Source - Cert. Funds'!F459</f>
        <v>0061</v>
      </c>
      <c r="I460" s="22" t="str">
        <f>'Source - Cert. Funds'!G459</f>
        <v>RAINY DAY</v>
      </c>
      <c r="J460" s="23">
        <f>'Source - Cert. Funds'!H459</f>
        <v>0</v>
      </c>
      <c r="K460" s="4"/>
      <c r="L460" s="3"/>
      <c r="M460" s="3"/>
      <c r="N460" s="3"/>
      <c r="O460" s="3"/>
    </row>
    <row r="461" spans="1:15" x14ac:dyDescent="0.35">
      <c r="A461" s="221" t="e">
        <f t="shared" si="11"/>
        <v>#N/A</v>
      </c>
      <c r="B461" s="221" t="e">
        <f>IF(A461=1,SUM($A$4:A461),"")</f>
        <v>#N/A</v>
      </c>
      <c r="C461" s="22" t="str">
        <f>'Source - Cert. Funds'!A460</f>
        <v>15</v>
      </c>
      <c r="D461" s="22" t="str">
        <f>'Source - Cert. Funds'!B460</f>
        <v>2</v>
      </c>
      <c r="E461" s="22" t="str">
        <f>'Source - Cert. Funds'!C460</f>
        <v>0010</v>
      </c>
      <c r="F461" s="22" t="str">
        <f>'Source - Cert. Funds'!D460</f>
        <v>1520010</v>
      </c>
      <c r="G461" s="22" t="str">
        <f>'Source - Cert. Funds'!E460</f>
        <v>MANCHESTER TOWNSHIP</v>
      </c>
      <c r="H461" s="22" t="str">
        <f>'Source - Cert. Funds'!F460</f>
        <v>0101</v>
      </c>
      <c r="I461" s="22" t="str">
        <f>'Source - Cert. Funds'!G460</f>
        <v xml:space="preserve">GENERAL                                 </v>
      </c>
      <c r="J461" s="23">
        <f>'Source - Cert. Funds'!H460</f>
        <v>87095</v>
      </c>
      <c r="K461" s="4"/>
      <c r="L461" s="3"/>
      <c r="M461" s="3"/>
      <c r="N461" s="3"/>
      <c r="O461" s="3"/>
    </row>
    <row r="462" spans="1:15" x14ac:dyDescent="0.35">
      <c r="A462" s="221" t="e">
        <f t="shared" si="11"/>
        <v>#N/A</v>
      </c>
      <c r="B462" s="221" t="e">
        <f>IF(A462=1,SUM($A$4:A462),"")</f>
        <v>#N/A</v>
      </c>
      <c r="C462" s="22" t="str">
        <f>'Source - Cert. Funds'!A461</f>
        <v>15</v>
      </c>
      <c r="D462" s="22" t="str">
        <f>'Source - Cert. Funds'!B461</f>
        <v>2</v>
      </c>
      <c r="E462" s="22" t="str">
        <f>'Source - Cert. Funds'!C461</f>
        <v>0010</v>
      </c>
      <c r="F462" s="22" t="str">
        <f>'Source - Cert. Funds'!D461</f>
        <v>1520010</v>
      </c>
      <c r="G462" s="22" t="str">
        <f>'Source - Cert. Funds'!E461</f>
        <v>MANCHESTER TOWNSHIP</v>
      </c>
      <c r="H462" s="22" t="str">
        <f>'Source - Cert. Funds'!F461</f>
        <v>1111</v>
      </c>
      <c r="I462" s="22" t="str">
        <f>'Source - Cert. Funds'!G461</f>
        <v>TOWNSHIP FIRE AND E.M.S.</v>
      </c>
      <c r="J462" s="23">
        <f>'Source - Cert. Funds'!H461</f>
        <v>0</v>
      </c>
      <c r="K462" s="4"/>
      <c r="L462" s="3"/>
      <c r="M462" s="3"/>
      <c r="N462" s="3"/>
      <c r="O462" s="3"/>
    </row>
    <row r="463" spans="1:15" x14ac:dyDescent="0.35">
      <c r="A463" s="221" t="e">
        <f t="shared" si="11"/>
        <v>#N/A</v>
      </c>
      <c r="B463" s="221" t="e">
        <f>IF(A463=1,SUM($A$4:A463),"")</f>
        <v>#N/A</v>
      </c>
      <c r="C463" s="22" t="str">
        <f>'Source - Cert. Funds'!A462</f>
        <v>15</v>
      </c>
      <c r="D463" s="22" t="str">
        <f>'Source - Cert. Funds'!B462</f>
        <v>2</v>
      </c>
      <c r="E463" s="22" t="str">
        <f>'Source - Cert. Funds'!C462</f>
        <v>0011</v>
      </c>
      <c r="F463" s="22" t="str">
        <f>'Source - Cert. Funds'!D462</f>
        <v>1520011</v>
      </c>
      <c r="G463" s="22" t="str">
        <f>'Source - Cert. Funds'!E462</f>
        <v>MILLER TOWNSHIP</v>
      </c>
      <c r="H463" s="22" t="str">
        <f>'Source - Cert. Funds'!F462</f>
        <v>0061</v>
      </c>
      <c r="I463" s="22" t="str">
        <f>'Source - Cert. Funds'!G462</f>
        <v>RAINY DAY</v>
      </c>
      <c r="J463" s="23">
        <f>'Source - Cert. Funds'!H462</f>
        <v>7827</v>
      </c>
      <c r="K463" s="4"/>
      <c r="L463" s="3"/>
      <c r="M463" s="3"/>
      <c r="N463" s="3"/>
      <c r="O463" s="3"/>
    </row>
    <row r="464" spans="1:15" x14ac:dyDescent="0.35">
      <c r="A464" s="221" t="e">
        <f t="shared" si="11"/>
        <v>#N/A</v>
      </c>
      <c r="B464" s="221" t="e">
        <f>IF(A464=1,SUM($A$4:A464),"")</f>
        <v>#N/A</v>
      </c>
      <c r="C464" s="22" t="str">
        <f>'Source - Cert. Funds'!A463</f>
        <v>15</v>
      </c>
      <c r="D464" s="22" t="str">
        <f>'Source - Cert. Funds'!B463</f>
        <v>2</v>
      </c>
      <c r="E464" s="22" t="str">
        <f>'Source - Cert. Funds'!C463</f>
        <v>0011</v>
      </c>
      <c r="F464" s="22" t="str">
        <f>'Source - Cert. Funds'!D463</f>
        <v>1520011</v>
      </c>
      <c r="G464" s="22" t="str">
        <f>'Source - Cert. Funds'!E463</f>
        <v>MILLER TOWNSHIP</v>
      </c>
      <c r="H464" s="22" t="str">
        <f>'Source - Cert. Funds'!F463</f>
        <v>0101</v>
      </c>
      <c r="I464" s="22" t="str">
        <f>'Source - Cert. Funds'!G463</f>
        <v xml:space="preserve">GENERAL                                 </v>
      </c>
      <c r="J464" s="23">
        <f>'Source - Cert. Funds'!H463</f>
        <v>183000</v>
      </c>
      <c r="K464" s="4"/>
      <c r="L464" s="3"/>
      <c r="M464" s="3"/>
      <c r="N464" s="3"/>
      <c r="O464" s="3"/>
    </row>
    <row r="465" spans="1:15" x14ac:dyDescent="0.35">
      <c r="A465" s="221" t="e">
        <f t="shared" si="11"/>
        <v>#N/A</v>
      </c>
      <c r="B465" s="221" t="e">
        <f>IF(A465=1,SUM($A$4:A465),"")</f>
        <v>#N/A</v>
      </c>
      <c r="C465" s="22" t="str">
        <f>'Source - Cert. Funds'!A464</f>
        <v>15</v>
      </c>
      <c r="D465" s="22" t="str">
        <f>'Source - Cert. Funds'!B464</f>
        <v>2</v>
      </c>
      <c r="E465" s="22" t="str">
        <f>'Source - Cert. Funds'!C464</f>
        <v>0011</v>
      </c>
      <c r="F465" s="22" t="str">
        <f>'Source - Cert. Funds'!D464</f>
        <v>1520011</v>
      </c>
      <c r="G465" s="22" t="str">
        <f>'Source - Cert. Funds'!E464</f>
        <v>MILLER TOWNSHIP</v>
      </c>
      <c r="H465" s="22" t="str">
        <f>'Source - Cert. Funds'!F464</f>
        <v>1111</v>
      </c>
      <c r="I465" s="22" t="str">
        <f>'Source - Cert. Funds'!G464</f>
        <v>TOWNSHIP FIRE AND E.M.S.</v>
      </c>
      <c r="J465" s="23">
        <f>'Source - Cert. Funds'!H464</f>
        <v>254031</v>
      </c>
      <c r="K465" s="4"/>
      <c r="L465" s="3"/>
      <c r="M465" s="3"/>
      <c r="N465" s="3"/>
      <c r="O465" s="3"/>
    </row>
    <row r="466" spans="1:15" x14ac:dyDescent="0.35">
      <c r="A466" s="221" t="e">
        <f t="shared" si="11"/>
        <v>#N/A</v>
      </c>
      <c r="B466" s="221" t="e">
        <f>IF(A466=1,SUM($A$4:A466),"")</f>
        <v>#N/A</v>
      </c>
      <c r="C466" s="22" t="str">
        <f>'Source - Cert. Funds'!A465</f>
        <v>15</v>
      </c>
      <c r="D466" s="22" t="str">
        <f>'Source - Cert. Funds'!B465</f>
        <v>2</v>
      </c>
      <c r="E466" s="22" t="str">
        <f>'Source - Cert. Funds'!C465</f>
        <v>0011</v>
      </c>
      <c r="F466" s="22" t="str">
        <f>'Source - Cert. Funds'!D465</f>
        <v>1520011</v>
      </c>
      <c r="G466" s="22" t="str">
        <f>'Source - Cert. Funds'!E465</f>
        <v>MILLER TOWNSHIP</v>
      </c>
      <c r="H466" s="22" t="str">
        <f>'Source - Cert. Funds'!F465</f>
        <v>1190</v>
      </c>
      <c r="I466" s="22" t="str">
        <f>'Source - Cert. Funds'!G465</f>
        <v xml:space="preserve">CUMULATIVE FIRE (Township)                        </v>
      </c>
      <c r="J466" s="23">
        <f>'Source - Cert. Funds'!H465</f>
        <v>60000</v>
      </c>
      <c r="K466" s="4"/>
      <c r="L466" s="3"/>
      <c r="M466" s="3"/>
      <c r="N466" s="3"/>
      <c r="O466" s="3"/>
    </row>
    <row r="467" spans="1:15" x14ac:dyDescent="0.35">
      <c r="A467" s="221" t="e">
        <f t="shared" si="11"/>
        <v>#N/A</v>
      </c>
      <c r="B467" s="221" t="e">
        <f>IF(A467=1,SUM($A$4:A467),"")</f>
        <v>#N/A</v>
      </c>
      <c r="C467" s="22" t="str">
        <f>'Source - Cert. Funds'!A466</f>
        <v>15</v>
      </c>
      <c r="D467" s="22" t="str">
        <f>'Source - Cert. Funds'!B466</f>
        <v>2</v>
      </c>
      <c r="E467" s="22" t="str">
        <f>'Source - Cert. Funds'!C466</f>
        <v>0012</v>
      </c>
      <c r="F467" s="22" t="str">
        <f>'Source - Cert. Funds'!D466</f>
        <v>1520012</v>
      </c>
      <c r="G467" s="22" t="str">
        <f>'Source - Cert. Funds'!E466</f>
        <v>SPARTA TOWNSHIP</v>
      </c>
      <c r="H467" s="22" t="str">
        <f>'Source - Cert. Funds'!F466</f>
        <v>0101</v>
      </c>
      <c r="I467" s="22" t="str">
        <f>'Source - Cert. Funds'!G466</f>
        <v xml:space="preserve">GENERAL                                 </v>
      </c>
      <c r="J467" s="23">
        <f>'Source - Cert. Funds'!H466</f>
        <v>34142</v>
      </c>
      <c r="K467" s="4"/>
      <c r="L467" s="3"/>
      <c r="M467" s="3"/>
      <c r="N467" s="3"/>
      <c r="O467" s="3"/>
    </row>
    <row r="468" spans="1:15" x14ac:dyDescent="0.35">
      <c r="A468" s="221" t="e">
        <f t="shared" si="11"/>
        <v>#N/A</v>
      </c>
      <c r="B468" s="221" t="e">
        <f>IF(A468=1,SUM($A$4:A468),"")</f>
        <v>#N/A</v>
      </c>
      <c r="C468" s="22" t="str">
        <f>'Source - Cert. Funds'!A467</f>
        <v>15</v>
      </c>
      <c r="D468" s="22" t="str">
        <f>'Source - Cert. Funds'!B467</f>
        <v>2</v>
      </c>
      <c r="E468" s="22" t="str">
        <f>'Source - Cert. Funds'!C467</f>
        <v>0012</v>
      </c>
      <c r="F468" s="22" t="str">
        <f>'Source - Cert. Funds'!D467</f>
        <v>1520012</v>
      </c>
      <c r="G468" s="22" t="str">
        <f>'Source - Cert. Funds'!E467</f>
        <v>SPARTA TOWNSHIP</v>
      </c>
      <c r="H468" s="22" t="str">
        <f>'Source - Cert. Funds'!F467</f>
        <v>1111</v>
      </c>
      <c r="I468" s="22" t="str">
        <f>'Source - Cert. Funds'!G467</f>
        <v>TOWNSHIP FIRE AND E.M.S.</v>
      </c>
      <c r="J468" s="23">
        <f>'Source - Cert. Funds'!H467</f>
        <v>21000</v>
      </c>
      <c r="K468" s="4"/>
      <c r="L468" s="3"/>
      <c r="M468" s="3"/>
      <c r="N468" s="3"/>
      <c r="O468" s="3"/>
    </row>
    <row r="469" spans="1:15" x14ac:dyDescent="0.35">
      <c r="A469" s="221" t="e">
        <f t="shared" si="11"/>
        <v>#N/A</v>
      </c>
      <c r="B469" s="221" t="e">
        <f>IF(A469=1,SUM($A$4:A469),"")</f>
        <v>#N/A</v>
      </c>
      <c r="C469" s="22" t="str">
        <f>'Source - Cert. Funds'!A468</f>
        <v>15</v>
      </c>
      <c r="D469" s="22" t="str">
        <f>'Source - Cert. Funds'!B468</f>
        <v>2</v>
      </c>
      <c r="E469" s="22" t="str">
        <f>'Source - Cert. Funds'!C468</f>
        <v>0012</v>
      </c>
      <c r="F469" s="22" t="str">
        <f>'Source - Cert. Funds'!D468</f>
        <v>1520012</v>
      </c>
      <c r="G469" s="22" t="str">
        <f>'Source - Cert. Funds'!E468</f>
        <v>SPARTA TOWNSHIP</v>
      </c>
      <c r="H469" s="22" t="str">
        <f>'Source - Cert. Funds'!F468</f>
        <v>1190</v>
      </c>
      <c r="I469" s="22" t="str">
        <f>'Source - Cert. Funds'!G468</f>
        <v xml:space="preserve">CUMULATIVE FIRE (Township)                        </v>
      </c>
      <c r="J469" s="23">
        <f>'Source - Cert. Funds'!H468</f>
        <v>30000</v>
      </c>
      <c r="K469" s="4"/>
      <c r="L469" s="3"/>
      <c r="M469" s="3"/>
      <c r="N469" s="3"/>
      <c r="O469" s="3"/>
    </row>
    <row r="470" spans="1:15" x14ac:dyDescent="0.35">
      <c r="A470" s="221" t="e">
        <f t="shared" si="11"/>
        <v>#N/A</v>
      </c>
      <c r="B470" s="221" t="e">
        <f>IF(A470=1,SUM($A$4:A470),"")</f>
        <v>#N/A</v>
      </c>
      <c r="C470" s="22" t="str">
        <f>'Source - Cert. Funds'!A469</f>
        <v>15</v>
      </c>
      <c r="D470" s="22" t="str">
        <f>'Source - Cert. Funds'!B469</f>
        <v>2</v>
      </c>
      <c r="E470" s="22" t="str">
        <f>'Source - Cert. Funds'!C469</f>
        <v>0013</v>
      </c>
      <c r="F470" s="22" t="str">
        <f>'Source - Cert. Funds'!D469</f>
        <v>1520013</v>
      </c>
      <c r="G470" s="22" t="str">
        <f>'Source - Cert. Funds'!E469</f>
        <v>WASHINGTON TOWNSHIP</v>
      </c>
      <c r="H470" s="22" t="str">
        <f>'Source - Cert. Funds'!F469</f>
        <v>0101</v>
      </c>
      <c r="I470" s="22" t="str">
        <f>'Source - Cert. Funds'!G469</f>
        <v xml:space="preserve">GENERAL                                 </v>
      </c>
      <c r="J470" s="23">
        <f>'Source - Cert. Funds'!H469</f>
        <v>25666</v>
      </c>
      <c r="K470" s="4"/>
      <c r="L470" s="3"/>
      <c r="M470" s="3"/>
      <c r="N470" s="3"/>
      <c r="O470" s="3"/>
    </row>
    <row r="471" spans="1:15" x14ac:dyDescent="0.35">
      <c r="A471" s="221" t="e">
        <f t="shared" si="11"/>
        <v>#N/A</v>
      </c>
      <c r="B471" s="221" t="e">
        <f>IF(A471=1,SUM($A$4:A471),"")</f>
        <v>#N/A</v>
      </c>
      <c r="C471" s="22" t="str">
        <f>'Source - Cert. Funds'!A470</f>
        <v>15</v>
      </c>
      <c r="D471" s="22" t="str">
        <f>'Source - Cert. Funds'!B470</f>
        <v>2</v>
      </c>
      <c r="E471" s="22" t="str">
        <f>'Source - Cert. Funds'!C470</f>
        <v>0013</v>
      </c>
      <c r="F471" s="22" t="str">
        <f>'Source - Cert. Funds'!D470</f>
        <v>1520013</v>
      </c>
      <c r="G471" s="22" t="str">
        <f>'Source - Cert. Funds'!E470</f>
        <v>WASHINGTON TOWNSHIP</v>
      </c>
      <c r="H471" s="22" t="str">
        <f>'Source - Cert. Funds'!F470</f>
        <v>1111</v>
      </c>
      <c r="I471" s="22" t="str">
        <f>'Source - Cert. Funds'!G470</f>
        <v>TOWNSHIP FIRE AND E.M.S.</v>
      </c>
      <c r="J471" s="23">
        <f>'Source - Cert. Funds'!H470</f>
        <v>29291</v>
      </c>
      <c r="K471" s="4"/>
      <c r="L471" s="3"/>
      <c r="M471" s="3"/>
      <c r="N471" s="3"/>
      <c r="O471" s="3"/>
    </row>
    <row r="472" spans="1:15" x14ac:dyDescent="0.35">
      <c r="A472" s="221" t="e">
        <f t="shared" si="11"/>
        <v>#N/A</v>
      </c>
      <c r="B472" s="221" t="e">
        <f>IF(A472=1,SUM($A$4:A472),"")</f>
        <v>#N/A</v>
      </c>
      <c r="C472" s="22" t="str">
        <f>'Source - Cert. Funds'!A471</f>
        <v>15</v>
      </c>
      <c r="D472" s="22" t="str">
        <f>'Source - Cert. Funds'!B471</f>
        <v>2</v>
      </c>
      <c r="E472" s="22" t="str">
        <f>'Source - Cert. Funds'!C471</f>
        <v>0014</v>
      </c>
      <c r="F472" s="22" t="str">
        <f>'Source - Cert. Funds'!D471</f>
        <v>1520014</v>
      </c>
      <c r="G472" s="22" t="str">
        <f>'Source - Cert. Funds'!E471</f>
        <v>YORK TOWNSHIP</v>
      </c>
      <c r="H472" s="22" t="str">
        <f>'Source - Cert. Funds'!F471</f>
        <v>0061</v>
      </c>
      <c r="I472" s="22" t="str">
        <f>'Source - Cert. Funds'!G471</f>
        <v>RAINY DAY</v>
      </c>
      <c r="J472" s="23">
        <f>'Source - Cert. Funds'!H471</f>
        <v>934</v>
      </c>
      <c r="K472" s="4"/>
      <c r="L472" s="3"/>
      <c r="M472" s="3"/>
      <c r="N472" s="3"/>
      <c r="O472" s="3"/>
    </row>
    <row r="473" spans="1:15" x14ac:dyDescent="0.35">
      <c r="A473" s="221" t="e">
        <f t="shared" si="11"/>
        <v>#N/A</v>
      </c>
      <c r="B473" s="221" t="e">
        <f>IF(A473=1,SUM($A$4:A473),"")</f>
        <v>#N/A</v>
      </c>
      <c r="C473" s="22" t="str">
        <f>'Source - Cert. Funds'!A472</f>
        <v>15</v>
      </c>
      <c r="D473" s="22" t="str">
        <f>'Source - Cert. Funds'!B472</f>
        <v>2</v>
      </c>
      <c r="E473" s="22" t="str">
        <f>'Source - Cert. Funds'!C472</f>
        <v>0014</v>
      </c>
      <c r="F473" s="22" t="str">
        <f>'Source - Cert. Funds'!D472</f>
        <v>1520014</v>
      </c>
      <c r="G473" s="22" t="str">
        <f>'Source - Cert. Funds'!E472</f>
        <v>YORK TOWNSHIP</v>
      </c>
      <c r="H473" s="22" t="str">
        <f>'Source - Cert. Funds'!F472</f>
        <v>0101</v>
      </c>
      <c r="I473" s="22" t="str">
        <f>'Source - Cert. Funds'!G472</f>
        <v xml:space="preserve">GENERAL                                 </v>
      </c>
      <c r="J473" s="23">
        <f>'Source - Cert. Funds'!H472</f>
        <v>86052</v>
      </c>
      <c r="K473" s="4"/>
      <c r="L473" s="3"/>
      <c r="M473" s="3"/>
      <c r="N473" s="3"/>
      <c r="O473" s="3"/>
    </row>
    <row r="474" spans="1:15" x14ac:dyDescent="0.35">
      <c r="A474" s="221" t="e">
        <f t="shared" si="11"/>
        <v>#N/A</v>
      </c>
      <c r="B474" s="221" t="e">
        <f>IF(A474=1,SUM($A$4:A474),"")</f>
        <v>#N/A</v>
      </c>
      <c r="C474" s="22" t="str">
        <f>'Source - Cert. Funds'!A473</f>
        <v>15</v>
      </c>
      <c r="D474" s="22" t="str">
        <f>'Source - Cert. Funds'!B473</f>
        <v>2</v>
      </c>
      <c r="E474" s="22" t="str">
        <f>'Source - Cert. Funds'!C473</f>
        <v>0014</v>
      </c>
      <c r="F474" s="22" t="str">
        <f>'Source - Cert. Funds'!D473</f>
        <v>1520014</v>
      </c>
      <c r="G474" s="22" t="str">
        <f>'Source - Cert. Funds'!E473</f>
        <v>YORK TOWNSHIP</v>
      </c>
      <c r="H474" s="22" t="str">
        <f>'Source - Cert. Funds'!F473</f>
        <v>1111</v>
      </c>
      <c r="I474" s="22" t="str">
        <f>'Source - Cert. Funds'!G473</f>
        <v>TOWNSHIP FIRE AND E.M.S.</v>
      </c>
      <c r="J474" s="23">
        <f>'Source - Cert. Funds'!H473</f>
        <v>29483</v>
      </c>
      <c r="K474" s="4"/>
      <c r="L474" s="3"/>
      <c r="M474" s="3"/>
      <c r="N474" s="3"/>
      <c r="O474" s="3"/>
    </row>
    <row r="475" spans="1:15" x14ac:dyDescent="0.35">
      <c r="A475" s="221" t="e">
        <f t="shared" si="11"/>
        <v>#N/A</v>
      </c>
      <c r="B475" s="221" t="e">
        <f>IF(A475=1,SUM($A$4:A475),"")</f>
        <v>#N/A</v>
      </c>
      <c r="C475" s="22" t="str">
        <f>'Source - Cert. Funds'!A474</f>
        <v>16</v>
      </c>
      <c r="D475" s="22" t="str">
        <f>'Source - Cert. Funds'!B474</f>
        <v>2</v>
      </c>
      <c r="E475" s="22" t="str">
        <f>'Source - Cert. Funds'!C474</f>
        <v>0001</v>
      </c>
      <c r="F475" s="22" t="str">
        <f>'Source - Cert. Funds'!D474</f>
        <v>1620001</v>
      </c>
      <c r="G475" s="22" t="str">
        <f>'Source - Cert. Funds'!E474</f>
        <v>ADAMS TOWNSHIP</v>
      </c>
      <c r="H475" s="22" t="str">
        <f>'Source - Cert. Funds'!F474</f>
        <v>0061</v>
      </c>
      <c r="I475" s="22" t="str">
        <f>'Source - Cert. Funds'!G474</f>
        <v>RAINY DAY</v>
      </c>
      <c r="J475" s="23">
        <f>'Source - Cert. Funds'!H474</f>
        <v>500</v>
      </c>
      <c r="K475" s="4"/>
      <c r="L475" s="3"/>
      <c r="M475" s="3"/>
      <c r="N475" s="3"/>
      <c r="O475" s="3"/>
    </row>
    <row r="476" spans="1:15" x14ac:dyDescent="0.35">
      <c r="A476" s="221" t="e">
        <f t="shared" si="11"/>
        <v>#N/A</v>
      </c>
      <c r="B476" s="221" t="e">
        <f>IF(A476=1,SUM($A$4:A476),"")</f>
        <v>#N/A</v>
      </c>
      <c r="C476" s="22" t="str">
        <f>'Source - Cert. Funds'!A475</f>
        <v>16</v>
      </c>
      <c r="D476" s="22" t="str">
        <f>'Source - Cert. Funds'!B475</f>
        <v>2</v>
      </c>
      <c r="E476" s="22" t="str">
        <f>'Source - Cert. Funds'!C475</f>
        <v>0001</v>
      </c>
      <c r="F476" s="22" t="str">
        <f>'Source - Cert. Funds'!D475</f>
        <v>1620001</v>
      </c>
      <c r="G476" s="22" t="str">
        <f>'Source - Cert. Funds'!E475</f>
        <v>ADAMS TOWNSHIP</v>
      </c>
      <c r="H476" s="22" t="str">
        <f>'Source - Cert. Funds'!F475</f>
        <v>0101</v>
      </c>
      <c r="I476" s="22" t="str">
        <f>'Source - Cert. Funds'!G475</f>
        <v xml:space="preserve">GENERAL                                 </v>
      </c>
      <c r="J476" s="23">
        <f>'Source - Cert. Funds'!H475</f>
        <v>108400</v>
      </c>
      <c r="K476" s="4"/>
      <c r="L476" s="3"/>
      <c r="M476" s="3"/>
      <c r="N476" s="3"/>
      <c r="O476" s="3"/>
    </row>
    <row r="477" spans="1:15" x14ac:dyDescent="0.35">
      <c r="A477" s="221" t="e">
        <f t="shared" si="11"/>
        <v>#N/A</v>
      </c>
      <c r="B477" s="221" t="e">
        <f>IF(A477=1,SUM($A$4:A477),"")</f>
        <v>#N/A</v>
      </c>
      <c r="C477" s="22" t="str">
        <f>'Source - Cert. Funds'!A476</f>
        <v>16</v>
      </c>
      <c r="D477" s="22" t="str">
        <f>'Source - Cert. Funds'!B476</f>
        <v>2</v>
      </c>
      <c r="E477" s="22" t="str">
        <f>'Source - Cert. Funds'!C476</f>
        <v>0001</v>
      </c>
      <c r="F477" s="22" t="str">
        <f>'Source - Cert. Funds'!D476</f>
        <v>1620001</v>
      </c>
      <c r="G477" s="22" t="str">
        <f>'Source - Cert. Funds'!E476</f>
        <v>ADAMS TOWNSHIP</v>
      </c>
      <c r="H477" s="22" t="str">
        <f>'Source - Cert. Funds'!F476</f>
        <v>1111</v>
      </c>
      <c r="I477" s="22" t="str">
        <f>'Source - Cert. Funds'!G476</f>
        <v>TOWNSHIP FIRE AND E.M.S.</v>
      </c>
      <c r="J477" s="23">
        <f>'Source - Cert. Funds'!H476</f>
        <v>42000</v>
      </c>
      <c r="K477" s="4"/>
      <c r="L477" s="3"/>
      <c r="M477" s="3"/>
      <c r="N477" s="3"/>
      <c r="O477" s="3"/>
    </row>
    <row r="478" spans="1:15" x14ac:dyDescent="0.35">
      <c r="A478" s="221" t="e">
        <f t="shared" si="11"/>
        <v>#N/A</v>
      </c>
      <c r="B478" s="221" t="e">
        <f>IF(A478=1,SUM($A$4:A478),"")</f>
        <v>#N/A</v>
      </c>
      <c r="C478" s="22" t="str">
        <f>'Source - Cert. Funds'!A477</f>
        <v>16</v>
      </c>
      <c r="D478" s="22" t="str">
        <f>'Source - Cert. Funds'!B477</f>
        <v>2</v>
      </c>
      <c r="E478" s="22" t="str">
        <f>'Source - Cert. Funds'!C477</f>
        <v>0001</v>
      </c>
      <c r="F478" s="22" t="str">
        <f>'Source - Cert. Funds'!D477</f>
        <v>1620001</v>
      </c>
      <c r="G478" s="22" t="str">
        <f>'Source - Cert. Funds'!E477</f>
        <v>ADAMS TOWNSHIP</v>
      </c>
      <c r="H478" s="22" t="str">
        <f>'Source - Cert. Funds'!F477</f>
        <v>1190</v>
      </c>
      <c r="I478" s="22" t="str">
        <f>'Source - Cert. Funds'!G477</f>
        <v xml:space="preserve">CUMULATIVE FIRE (Township)                        </v>
      </c>
      <c r="J478" s="23">
        <f>'Source - Cert. Funds'!H477</f>
        <v>50000</v>
      </c>
      <c r="K478" s="4"/>
      <c r="L478" s="3"/>
      <c r="M478" s="3"/>
      <c r="N478" s="3"/>
      <c r="O478" s="3"/>
    </row>
    <row r="479" spans="1:15" x14ac:dyDescent="0.35">
      <c r="A479" s="221" t="e">
        <f t="shared" si="11"/>
        <v>#N/A</v>
      </c>
      <c r="B479" s="221" t="e">
        <f>IF(A479=1,SUM($A$4:A479),"")</f>
        <v>#N/A</v>
      </c>
      <c r="C479" s="22" t="str">
        <f>'Source - Cert. Funds'!A478</f>
        <v>16</v>
      </c>
      <c r="D479" s="22" t="str">
        <f>'Source - Cert. Funds'!B478</f>
        <v>2</v>
      </c>
      <c r="E479" s="22" t="str">
        <f>'Source - Cert. Funds'!C478</f>
        <v>0002</v>
      </c>
      <c r="F479" s="22" t="str">
        <f>'Source - Cert. Funds'!D478</f>
        <v>1620002</v>
      </c>
      <c r="G479" s="22" t="str">
        <f>'Source - Cert. Funds'!E478</f>
        <v>CLAY TOWNSHIP</v>
      </c>
      <c r="H479" s="22" t="str">
        <f>'Source - Cert. Funds'!F478</f>
        <v>0101</v>
      </c>
      <c r="I479" s="22" t="str">
        <f>'Source - Cert. Funds'!G478</f>
        <v xml:space="preserve">GENERAL                                 </v>
      </c>
      <c r="J479" s="23">
        <f>'Source - Cert. Funds'!H478</f>
        <v>93400</v>
      </c>
      <c r="K479" s="4"/>
      <c r="L479" s="3"/>
      <c r="M479" s="3"/>
      <c r="N479" s="3"/>
      <c r="O479" s="3"/>
    </row>
    <row r="480" spans="1:15" x14ac:dyDescent="0.35">
      <c r="A480" s="221" t="e">
        <f t="shared" si="11"/>
        <v>#N/A</v>
      </c>
      <c r="B480" s="221" t="e">
        <f>IF(A480=1,SUM($A$4:A480),"")</f>
        <v>#N/A</v>
      </c>
      <c r="C480" s="22" t="str">
        <f>'Source - Cert. Funds'!A479</f>
        <v>16</v>
      </c>
      <c r="D480" s="22" t="str">
        <f>'Source - Cert. Funds'!B479</f>
        <v>2</v>
      </c>
      <c r="E480" s="22" t="str">
        <f>'Source - Cert. Funds'!C479</f>
        <v>0002</v>
      </c>
      <c r="F480" s="22" t="str">
        <f>'Source - Cert. Funds'!D479</f>
        <v>1620002</v>
      </c>
      <c r="G480" s="22" t="str">
        <f>'Source - Cert. Funds'!E479</f>
        <v>CLAY TOWNSHIP</v>
      </c>
      <c r="H480" s="22" t="str">
        <f>'Source - Cert. Funds'!F479</f>
        <v>0602</v>
      </c>
      <c r="I480" s="22" t="str">
        <f>'Source - Cert. Funds'!G479</f>
        <v xml:space="preserve">COMMUNITY SERVICES                      </v>
      </c>
      <c r="J480" s="23">
        <f>'Source - Cert. Funds'!H479</f>
        <v>0</v>
      </c>
      <c r="K480" s="4"/>
      <c r="L480" s="3"/>
      <c r="M480" s="3"/>
      <c r="N480" s="3"/>
      <c r="O480" s="3"/>
    </row>
    <row r="481" spans="1:15" x14ac:dyDescent="0.35">
      <c r="A481" s="221" t="e">
        <f t="shared" si="11"/>
        <v>#N/A</v>
      </c>
      <c r="B481" s="221" t="e">
        <f>IF(A481=1,SUM($A$4:A481),"")</f>
        <v>#N/A</v>
      </c>
      <c r="C481" s="22" t="str">
        <f>'Source - Cert. Funds'!A480</f>
        <v>16</v>
      </c>
      <c r="D481" s="22" t="str">
        <f>'Source - Cert. Funds'!B480</f>
        <v>2</v>
      </c>
      <c r="E481" s="22" t="str">
        <f>'Source - Cert. Funds'!C480</f>
        <v>0002</v>
      </c>
      <c r="F481" s="22" t="str">
        <f>'Source - Cert. Funds'!D480</f>
        <v>1620002</v>
      </c>
      <c r="G481" s="22" t="str">
        <f>'Source - Cert. Funds'!E480</f>
        <v>CLAY TOWNSHIP</v>
      </c>
      <c r="H481" s="22" t="str">
        <f>'Source - Cert. Funds'!F480</f>
        <v>1111</v>
      </c>
      <c r="I481" s="22" t="str">
        <f>'Source - Cert. Funds'!G480</f>
        <v>TOWNSHIP FIRE AND E.M.S.</v>
      </c>
      <c r="J481" s="23">
        <f>'Source - Cert. Funds'!H480</f>
        <v>38941</v>
      </c>
      <c r="K481" s="4"/>
      <c r="L481" s="3"/>
      <c r="M481" s="3"/>
      <c r="N481" s="3"/>
      <c r="O481" s="3"/>
    </row>
    <row r="482" spans="1:15" x14ac:dyDescent="0.35">
      <c r="A482" s="221" t="e">
        <f t="shared" si="11"/>
        <v>#N/A</v>
      </c>
      <c r="B482" s="221" t="e">
        <f>IF(A482=1,SUM($A$4:A482),"")</f>
        <v>#N/A</v>
      </c>
      <c r="C482" s="22" t="str">
        <f>'Source - Cert. Funds'!A481</f>
        <v>16</v>
      </c>
      <c r="D482" s="22" t="str">
        <f>'Source - Cert. Funds'!B481</f>
        <v>2</v>
      </c>
      <c r="E482" s="22" t="str">
        <f>'Source - Cert. Funds'!C481</f>
        <v>0003</v>
      </c>
      <c r="F482" s="22" t="str">
        <f>'Source - Cert. Funds'!D481</f>
        <v>1620003</v>
      </c>
      <c r="G482" s="22" t="str">
        <f>'Source - Cert. Funds'!E481</f>
        <v>CLINTON TOWNSHIP</v>
      </c>
      <c r="H482" s="22" t="str">
        <f>'Source - Cert. Funds'!F481</f>
        <v>0101</v>
      </c>
      <c r="I482" s="22" t="str">
        <f>'Source - Cert. Funds'!G481</f>
        <v xml:space="preserve">GENERAL                                 </v>
      </c>
      <c r="J482" s="23">
        <f>'Source - Cert. Funds'!H481</f>
        <v>35000</v>
      </c>
      <c r="K482" s="4"/>
      <c r="L482" s="3"/>
      <c r="M482" s="3"/>
      <c r="N482" s="3"/>
      <c r="O482" s="3"/>
    </row>
    <row r="483" spans="1:15" x14ac:dyDescent="0.35">
      <c r="A483" s="221" t="e">
        <f t="shared" si="11"/>
        <v>#N/A</v>
      </c>
      <c r="B483" s="221" t="e">
        <f>IF(A483=1,SUM($A$4:A483),"")</f>
        <v>#N/A</v>
      </c>
      <c r="C483" s="22" t="str">
        <f>'Source - Cert. Funds'!A482</f>
        <v>16</v>
      </c>
      <c r="D483" s="22" t="str">
        <f>'Source - Cert. Funds'!B482</f>
        <v>2</v>
      </c>
      <c r="E483" s="22" t="str">
        <f>'Source - Cert. Funds'!C482</f>
        <v>0003</v>
      </c>
      <c r="F483" s="22" t="str">
        <f>'Source - Cert. Funds'!D482</f>
        <v>1620003</v>
      </c>
      <c r="G483" s="22" t="str">
        <f>'Source - Cert. Funds'!E482</f>
        <v>CLINTON TOWNSHIP</v>
      </c>
      <c r="H483" s="22" t="str">
        <f>'Source - Cert. Funds'!F482</f>
        <v>1111</v>
      </c>
      <c r="I483" s="22" t="str">
        <f>'Source - Cert. Funds'!G482</f>
        <v>TOWNSHIP FIRE AND E.M.S.</v>
      </c>
      <c r="J483" s="23">
        <f>'Source - Cert. Funds'!H482</f>
        <v>1932</v>
      </c>
      <c r="K483" s="4"/>
      <c r="L483" s="3"/>
      <c r="M483" s="3"/>
      <c r="N483" s="3"/>
      <c r="O483" s="3"/>
    </row>
    <row r="484" spans="1:15" x14ac:dyDescent="0.35">
      <c r="A484" s="221" t="e">
        <f t="shared" si="11"/>
        <v>#N/A</v>
      </c>
      <c r="B484" s="221" t="e">
        <f>IF(A484=1,SUM($A$4:A484),"")</f>
        <v>#N/A</v>
      </c>
      <c r="C484" s="22" t="str">
        <f>'Source - Cert. Funds'!A483</f>
        <v>16</v>
      </c>
      <c r="D484" s="22" t="str">
        <f>'Source - Cert. Funds'!B483</f>
        <v>2</v>
      </c>
      <c r="E484" s="22" t="str">
        <f>'Source - Cert. Funds'!C483</f>
        <v>0004</v>
      </c>
      <c r="F484" s="22" t="str">
        <f>'Source - Cert. Funds'!D483</f>
        <v>1620004</v>
      </c>
      <c r="G484" s="22" t="str">
        <f>'Source - Cert. Funds'!E483</f>
        <v>FUGIT TOWNSHIP</v>
      </c>
      <c r="H484" s="22" t="str">
        <f>'Source - Cert. Funds'!F483</f>
        <v>0061</v>
      </c>
      <c r="I484" s="22" t="str">
        <f>'Source - Cert. Funds'!G483</f>
        <v>RAINY DAY</v>
      </c>
      <c r="J484" s="23">
        <f>'Source - Cert. Funds'!H483</f>
        <v>21000</v>
      </c>
      <c r="K484" s="4"/>
      <c r="L484" s="3"/>
      <c r="M484" s="3"/>
      <c r="N484" s="3"/>
      <c r="O484" s="3"/>
    </row>
    <row r="485" spans="1:15" x14ac:dyDescent="0.35">
      <c r="A485" s="221" t="e">
        <f t="shared" si="11"/>
        <v>#N/A</v>
      </c>
      <c r="B485" s="221" t="e">
        <f>IF(A485=1,SUM($A$4:A485),"")</f>
        <v>#N/A</v>
      </c>
      <c r="C485" s="22" t="str">
        <f>'Source - Cert. Funds'!A484</f>
        <v>16</v>
      </c>
      <c r="D485" s="22" t="str">
        <f>'Source - Cert. Funds'!B484</f>
        <v>2</v>
      </c>
      <c r="E485" s="22" t="str">
        <f>'Source - Cert. Funds'!C484</f>
        <v>0004</v>
      </c>
      <c r="F485" s="22" t="str">
        <f>'Source - Cert. Funds'!D484</f>
        <v>1620004</v>
      </c>
      <c r="G485" s="22" t="str">
        <f>'Source - Cert. Funds'!E484</f>
        <v>FUGIT TOWNSHIP</v>
      </c>
      <c r="H485" s="22" t="str">
        <f>'Source - Cert. Funds'!F484</f>
        <v>0101</v>
      </c>
      <c r="I485" s="22" t="str">
        <f>'Source - Cert. Funds'!G484</f>
        <v xml:space="preserve">GENERAL                                 </v>
      </c>
      <c r="J485" s="23">
        <f>'Source - Cert. Funds'!H484</f>
        <v>68128</v>
      </c>
      <c r="K485" s="4"/>
      <c r="L485" s="3"/>
      <c r="M485" s="3"/>
      <c r="N485" s="3"/>
      <c r="O485" s="3"/>
    </row>
    <row r="486" spans="1:15" x14ac:dyDescent="0.35">
      <c r="A486" s="221" t="e">
        <f t="shared" si="11"/>
        <v>#N/A</v>
      </c>
      <c r="B486" s="221" t="e">
        <f>IF(A486=1,SUM($A$4:A486),"")</f>
        <v>#N/A</v>
      </c>
      <c r="C486" s="22" t="str">
        <f>'Source - Cert. Funds'!A485</f>
        <v>16</v>
      </c>
      <c r="D486" s="22" t="str">
        <f>'Source - Cert. Funds'!B485</f>
        <v>2</v>
      </c>
      <c r="E486" s="22" t="str">
        <f>'Source - Cert. Funds'!C485</f>
        <v>0004</v>
      </c>
      <c r="F486" s="22" t="str">
        <f>'Source - Cert. Funds'!D485</f>
        <v>1620004</v>
      </c>
      <c r="G486" s="22" t="str">
        <f>'Source - Cert. Funds'!E485</f>
        <v>FUGIT TOWNSHIP</v>
      </c>
      <c r="H486" s="22" t="str">
        <f>'Source - Cert. Funds'!F485</f>
        <v>1111</v>
      </c>
      <c r="I486" s="22" t="str">
        <f>'Source - Cert. Funds'!G485</f>
        <v>TOWNSHIP FIRE AND E.M.S.</v>
      </c>
      <c r="J486" s="23">
        <f>'Source - Cert. Funds'!H485</f>
        <v>41000</v>
      </c>
      <c r="K486" s="4"/>
      <c r="L486" s="3"/>
      <c r="M486" s="3"/>
      <c r="N486" s="3"/>
      <c r="O486" s="3"/>
    </row>
    <row r="487" spans="1:15" x14ac:dyDescent="0.35">
      <c r="A487" s="221" t="e">
        <f t="shared" si="11"/>
        <v>#N/A</v>
      </c>
      <c r="B487" s="221" t="e">
        <f>IF(A487=1,SUM($A$4:A487),"")</f>
        <v>#N/A</v>
      </c>
      <c r="C487" s="22" t="str">
        <f>'Source - Cert. Funds'!A486</f>
        <v>16</v>
      </c>
      <c r="D487" s="22" t="str">
        <f>'Source - Cert. Funds'!B486</f>
        <v>2</v>
      </c>
      <c r="E487" s="22" t="str">
        <f>'Source - Cert. Funds'!C486</f>
        <v>0004</v>
      </c>
      <c r="F487" s="22" t="str">
        <f>'Source - Cert. Funds'!D486</f>
        <v>1620004</v>
      </c>
      <c r="G487" s="22" t="str">
        <f>'Source - Cert. Funds'!E486</f>
        <v>FUGIT TOWNSHIP</v>
      </c>
      <c r="H487" s="22" t="str">
        <f>'Source - Cert. Funds'!F486</f>
        <v>1190</v>
      </c>
      <c r="I487" s="22" t="str">
        <f>'Source - Cert. Funds'!G486</f>
        <v xml:space="preserve">CUMULATIVE FIRE (Township)                        </v>
      </c>
      <c r="J487" s="23">
        <f>'Source - Cert. Funds'!H486</f>
        <v>29000</v>
      </c>
      <c r="K487" s="4"/>
      <c r="L487" s="3"/>
      <c r="M487" s="3"/>
      <c r="N487" s="3"/>
      <c r="O487" s="3"/>
    </row>
    <row r="488" spans="1:15" x14ac:dyDescent="0.35">
      <c r="A488" s="221" t="e">
        <f t="shared" si="11"/>
        <v>#N/A</v>
      </c>
      <c r="B488" s="221" t="e">
        <f>IF(A488=1,SUM($A$4:A488),"")</f>
        <v>#N/A</v>
      </c>
      <c r="C488" s="22" t="str">
        <f>'Source - Cert. Funds'!A487</f>
        <v>16</v>
      </c>
      <c r="D488" s="22" t="str">
        <f>'Source - Cert. Funds'!B487</f>
        <v>2</v>
      </c>
      <c r="E488" s="22" t="str">
        <f>'Source - Cert. Funds'!C487</f>
        <v>0005</v>
      </c>
      <c r="F488" s="22" t="str">
        <f>'Source - Cert. Funds'!D487</f>
        <v>1620005</v>
      </c>
      <c r="G488" s="22" t="str">
        <f>'Source - Cert. Funds'!E487</f>
        <v>JACKSON TOWNSHIP</v>
      </c>
      <c r="H488" s="22" t="str">
        <f>'Source - Cert. Funds'!F487</f>
        <v>0101</v>
      </c>
      <c r="I488" s="22" t="str">
        <f>'Source - Cert. Funds'!G487</f>
        <v xml:space="preserve">GENERAL                                 </v>
      </c>
      <c r="J488" s="23">
        <f>'Source - Cert. Funds'!H487</f>
        <v>74840</v>
      </c>
      <c r="K488" s="4"/>
      <c r="L488" s="3"/>
      <c r="M488" s="3"/>
      <c r="N488" s="3"/>
      <c r="O488" s="3"/>
    </row>
    <row r="489" spans="1:15" x14ac:dyDescent="0.35">
      <c r="A489" s="221" t="e">
        <f t="shared" si="11"/>
        <v>#N/A</v>
      </c>
      <c r="B489" s="221" t="e">
        <f>IF(A489=1,SUM($A$4:A489),"")</f>
        <v>#N/A</v>
      </c>
      <c r="C489" s="22" t="str">
        <f>'Source - Cert. Funds'!A488</f>
        <v>16</v>
      </c>
      <c r="D489" s="22" t="str">
        <f>'Source - Cert. Funds'!B488</f>
        <v>2</v>
      </c>
      <c r="E489" s="22" t="str">
        <f>'Source - Cert. Funds'!C488</f>
        <v>0005</v>
      </c>
      <c r="F489" s="22" t="str">
        <f>'Source - Cert. Funds'!D488</f>
        <v>1620005</v>
      </c>
      <c r="G489" s="22" t="str">
        <f>'Source - Cert. Funds'!E488</f>
        <v>JACKSON TOWNSHIP</v>
      </c>
      <c r="H489" s="22" t="str">
        <f>'Source - Cert. Funds'!F488</f>
        <v>1111</v>
      </c>
      <c r="I489" s="22" t="str">
        <f>'Source - Cert. Funds'!G488</f>
        <v>TOWNSHIP FIRE AND E.M.S.</v>
      </c>
      <c r="J489" s="23">
        <f>'Source - Cert. Funds'!H488</f>
        <v>18000</v>
      </c>
      <c r="K489" s="4"/>
      <c r="L489" s="3"/>
      <c r="M489" s="3"/>
      <c r="N489" s="3"/>
      <c r="O489" s="3"/>
    </row>
    <row r="490" spans="1:15" x14ac:dyDescent="0.35">
      <c r="A490" s="221" t="e">
        <f t="shared" si="11"/>
        <v>#N/A</v>
      </c>
      <c r="B490" s="221" t="e">
        <f>IF(A490=1,SUM($A$4:A490),"")</f>
        <v>#N/A</v>
      </c>
      <c r="C490" s="22" t="str">
        <f>'Source - Cert. Funds'!A489</f>
        <v>16</v>
      </c>
      <c r="D490" s="22" t="str">
        <f>'Source - Cert. Funds'!B489</f>
        <v>2</v>
      </c>
      <c r="E490" s="22" t="str">
        <f>'Source - Cert. Funds'!C489</f>
        <v>0005</v>
      </c>
      <c r="F490" s="22" t="str">
        <f>'Source - Cert. Funds'!D489</f>
        <v>1620005</v>
      </c>
      <c r="G490" s="22" t="str">
        <f>'Source - Cert. Funds'!E489</f>
        <v>JACKSON TOWNSHIP</v>
      </c>
      <c r="H490" s="22" t="str">
        <f>'Source - Cert. Funds'!F489</f>
        <v>1312</v>
      </c>
      <c r="I490" s="22" t="str">
        <f>'Source - Cert. Funds'!G489</f>
        <v xml:space="preserve">RECREATION                              </v>
      </c>
      <c r="J490" s="23">
        <f>'Source - Cert. Funds'!H489</f>
        <v>3000</v>
      </c>
      <c r="K490" s="4"/>
      <c r="L490" s="3"/>
      <c r="M490" s="3"/>
      <c r="N490" s="3"/>
      <c r="O490" s="3"/>
    </row>
    <row r="491" spans="1:15" x14ac:dyDescent="0.35">
      <c r="A491" s="221" t="e">
        <f t="shared" si="11"/>
        <v>#N/A</v>
      </c>
      <c r="B491" s="221" t="e">
        <f>IF(A491=1,SUM($A$4:A491),"")</f>
        <v>#N/A</v>
      </c>
      <c r="C491" s="22" t="str">
        <f>'Source - Cert. Funds'!A490</f>
        <v>16</v>
      </c>
      <c r="D491" s="22" t="str">
        <f>'Source - Cert. Funds'!B490</f>
        <v>2</v>
      </c>
      <c r="E491" s="22" t="str">
        <f>'Source - Cert. Funds'!C490</f>
        <v>0006</v>
      </c>
      <c r="F491" s="22" t="str">
        <f>'Source - Cert. Funds'!D490</f>
        <v>1620006</v>
      </c>
      <c r="G491" s="22" t="str">
        <f>'Source - Cert. Funds'!E490</f>
        <v>MARION TOWNSHIP</v>
      </c>
      <c r="H491" s="22" t="str">
        <f>'Source - Cert. Funds'!F490</f>
        <v>0101</v>
      </c>
      <c r="I491" s="22" t="str">
        <f>'Source - Cert. Funds'!G490</f>
        <v xml:space="preserve">GENERAL                                 </v>
      </c>
      <c r="J491" s="23">
        <f>'Source - Cert. Funds'!H490</f>
        <v>27129</v>
      </c>
      <c r="K491" s="4"/>
      <c r="L491" s="3"/>
      <c r="M491" s="3"/>
      <c r="N491" s="3"/>
      <c r="O491" s="3"/>
    </row>
    <row r="492" spans="1:15" x14ac:dyDescent="0.35">
      <c r="A492" s="221" t="e">
        <f t="shared" si="11"/>
        <v>#N/A</v>
      </c>
      <c r="B492" s="221" t="e">
        <f>IF(A492=1,SUM($A$4:A492),"")</f>
        <v>#N/A</v>
      </c>
      <c r="C492" s="22" t="str">
        <f>'Source - Cert. Funds'!A491</f>
        <v>16</v>
      </c>
      <c r="D492" s="22" t="str">
        <f>'Source - Cert. Funds'!B491</f>
        <v>2</v>
      </c>
      <c r="E492" s="22" t="str">
        <f>'Source - Cert. Funds'!C491</f>
        <v>0006</v>
      </c>
      <c r="F492" s="22" t="str">
        <f>'Source - Cert. Funds'!D491</f>
        <v>1620006</v>
      </c>
      <c r="G492" s="22" t="str">
        <f>'Source - Cert. Funds'!E491</f>
        <v>MARION TOWNSHIP</v>
      </c>
      <c r="H492" s="22" t="str">
        <f>'Source - Cert. Funds'!F491</f>
        <v>1111</v>
      </c>
      <c r="I492" s="22" t="str">
        <f>'Source - Cert. Funds'!G491</f>
        <v>TOWNSHIP FIRE AND E.M.S.</v>
      </c>
      <c r="J492" s="23">
        <f>'Source - Cert. Funds'!H491</f>
        <v>20000</v>
      </c>
      <c r="K492" s="4"/>
      <c r="L492" s="3"/>
      <c r="M492" s="3"/>
      <c r="N492" s="3"/>
      <c r="O492" s="3"/>
    </row>
    <row r="493" spans="1:15" x14ac:dyDescent="0.35">
      <c r="A493" s="221" t="e">
        <f t="shared" si="11"/>
        <v>#N/A</v>
      </c>
      <c r="B493" s="221" t="e">
        <f>IF(A493=1,SUM($A$4:A493),"")</f>
        <v>#N/A</v>
      </c>
      <c r="C493" s="22" t="str">
        <f>'Source - Cert. Funds'!A492</f>
        <v>16</v>
      </c>
      <c r="D493" s="22" t="str">
        <f>'Source - Cert. Funds'!B492</f>
        <v>2</v>
      </c>
      <c r="E493" s="22" t="str">
        <f>'Source - Cert. Funds'!C492</f>
        <v>0006</v>
      </c>
      <c r="F493" s="22" t="str">
        <f>'Source - Cert. Funds'!D492</f>
        <v>1620006</v>
      </c>
      <c r="G493" s="22" t="str">
        <f>'Source - Cert. Funds'!E492</f>
        <v>MARION TOWNSHIP</v>
      </c>
      <c r="H493" s="22" t="str">
        <f>'Source - Cert. Funds'!F492</f>
        <v>1190</v>
      </c>
      <c r="I493" s="22" t="str">
        <f>'Source - Cert. Funds'!G492</f>
        <v xml:space="preserve">CUMULATIVE FIRE (Township)                        </v>
      </c>
      <c r="J493" s="23">
        <f>'Source - Cert. Funds'!H492</f>
        <v>60000</v>
      </c>
      <c r="K493" s="4"/>
      <c r="L493" s="3"/>
      <c r="M493" s="3"/>
      <c r="N493" s="3"/>
      <c r="O493" s="3"/>
    </row>
    <row r="494" spans="1:15" x14ac:dyDescent="0.35">
      <c r="A494" s="221" t="e">
        <f t="shared" si="11"/>
        <v>#N/A</v>
      </c>
      <c r="B494" s="221" t="e">
        <f>IF(A494=1,SUM($A$4:A494),"")</f>
        <v>#N/A</v>
      </c>
      <c r="C494" s="22" t="str">
        <f>'Source - Cert. Funds'!A493</f>
        <v>16</v>
      </c>
      <c r="D494" s="22" t="str">
        <f>'Source - Cert. Funds'!B493</f>
        <v>2</v>
      </c>
      <c r="E494" s="22" t="str">
        <f>'Source - Cert. Funds'!C493</f>
        <v>0007</v>
      </c>
      <c r="F494" s="22" t="str">
        <f>'Source - Cert. Funds'!D493</f>
        <v>1620007</v>
      </c>
      <c r="G494" s="22" t="str">
        <f>'Source - Cert. Funds'!E493</f>
        <v>SALTCREEK TOWNSHIP</v>
      </c>
      <c r="H494" s="22" t="str">
        <f>'Source - Cert. Funds'!F493</f>
        <v>0101</v>
      </c>
      <c r="I494" s="22" t="str">
        <f>'Source - Cert. Funds'!G493</f>
        <v xml:space="preserve">GENERAL                                 </v>
      </c>
      <c r="J494" s="23">
        <f>'Source - Cert. Funds'!H493</f>
        <v>37650</v>
      </c>
      <c r="K494" s="4"/>
      <c r="L494" s="3"/>
      <c r="M494" s="3"/>
      <c r="N494" s="3"/>
      <c r="O494" s="3"/>
    </row>
    <row r="495" spans="1:15" x14ac:dyDescent="0.35">
      <c r="A495" s="221" t="e">
        <f t="shared" si="11"/>
        <v>#N/A</v>
      </c>
      <c r="B495" s="221" t="e">
        <f>IF(A495=1,SUM($A$4:A495),"")</f>
        <v>#N/A</v>
      </c>
      <c r="C495" s="22" t="str">
        <f>'Source - Cert. Funds'!A494</f>
        <v>16</v>
      </c>
      <c r="D495" s="22" t="str">
        <f>'Source - Cert. Funds'!B494</f>
        <v>2</v>
      </c>
      <c r="E495" s="22" t="str">
        <f>'Source - Cert. Funds'!C494</f>
        <v>0007</v>
      </c>
      <c r="F495" s="22" t="str">
        <f>'Source - Cert. Funds'!D494</f>
        <v>1620007</v>
      </c>
      <c r="G495" s="22" t="str">
        <f>'Source - Cert. Funds'!E494</f>
        <v>SALTCREEK TOWNSHIP</v>
      </c>
      <c r="H495" s="22" t="str">
        <f>'Source - Cert. Funds'!F494</f>
        <v>1111</v>
      </c>
      <c r="I495" s="22" t="str">
        <f>'Source - Cert. Funds'!G494</f>
        <v>TOWNSHIP FIRE AND E.M.S.</v>
      </c>
      <c r="J495" s="23">
        <f>'Source - Cert. Funds'!H494</f>
        <v>90000</v>
      </c>
      <c r="K495" s="4"/>
      <c r="L495" s="3"/>
      <c r="M495" s="3"/>
      <c r="N495" s="3"/>
      <c r="O495" s="3"/>
    </row>
    <row r="496" spans="1:15" x14ac:dyDescent="0.35">
      <c r="A496" s="221" t="e">
        <f t="shared" si="11"/>
        <v>#N/A</v>
      </c>
      <c r="B496" s="221" t="e">
        <f>IF(A496=1,SUM($A$4:A496),"")</f>
        <v>#N/A</v>
      </c>
      <c r="C496" s="22" t="str">
        <f>'Source - Cert. Funds'!A495</f>
        <v>16</v>
      </c>
      <c r="D496" s="22" t="str">
        <f>'Source - Cert. Funds'!B495</f>
        <v>2</v>
      </c>
      <c r="E496" s="22" t="str">
        <f>'Source - Cert. Funds'!C495</f>
        <v>0007</v>
      </c>
      <c r="F496" s="22" t="str">
        <f>'Source - Cert. Funds'!D495</f>
        <v>1620007</v>
      </c>
      <c r="G496" s="22" t="str">
        <f>'Source - Cert. Funds'!E495</f>
        <v>SALTCREEK TOWNSHIP</v>
      </c>
      <c r="H496" s="22" t="str">
        <f>'Source - Cert. Funds'!F495</f>
        <v>1312</v>
      </c>
      <c r="I496" s="22" t="str">
        <f>'Source - Cert. Funds'!G495</f>
        <v xml:space="preserve">RECREATION                              </v>
      </c>
      <c r="J496" s="23">
        <f>'Source - Cert. Funds'!H495</f>
        <v>11300</v>
      </c>
      <c r="K496" s="4"/>
      <c r="L496" s="3"/>
      <c r="M496" s="3"/>
      <c r="N496" s="3"/>
      <c r="O496" s="3"/>
    </row>
    <row r="497" spans="1:15" x14ac:dyDescent="0.35">
      <c r="A497" s="221" t="e">
        <f t="shared" si="11"/>
        <v>#N/A</v>
      </c>
      <c r="B497" s="221" t="e">
        <f>IF(A497=1,SUM($A$4:A497),"")</f>
        <v>#N/A</v>
      </c>
      <c r="C497" s="22" t="str">
        <f>'Source - Cert. Funds'!A496</f>
        <v>16</v>
      </c>
      <c r="D497" s="22" t="str">
        <f>'Source - Cert. Funds'!B496</f>
        <v>2</v>
      </c>
      <c r="E497" s="22" t="str">
        <f>'Source - Cert. Funds'!C496</f>
        <v>0008</v>
      </c>
      <c r="F497" s="22" t="str">
        <f>'Source - Cert. Funds'!D496</f>
        <v>1620008</v>
      </c>
      <c r="G497" s="22" t="str">
        <f>'Source - Cert. Funds'!E496</f>
        <v>SANDCREEK TOWNSHIP</v>
      </c>
      <c r="H497" s="22" t="str">
        <f>'Source - Cert. Funds'!F496</f>
        <v>0061</v>
      </c>
      <c r="I497" s="22" t="str">
        <f>'Source - Cert. Funds'!G496</f>
        <v>RAINY DAY</v>
      </c>
      <c r="J497" s="23">
        <f>'Source - Cert. Funds'!H496</f>
        <v>0</v>
      </c>
      <c r="K497" s="4"/>
      <c r="L497" s="3"/>
      <c r="M497" s="3"/>
      <c r="N497" s="3"/>
      <c r="O497" s="3"/>
    </row>
    <row r="498" spans="1:15" x14ac:dyDescent="0.35">
      <c r="A498" s="221" t="e">
        <f t="shared" si="11"/>
        <v>#N/A</v>
      </c>
      <c r="B498" s="221" t="e">
        <f>IF(A498=1,SUM($A$4:A498),"")</f>
        <v>#N/A</v>
      </c>
      <c r="C498" s="22" t="str">
        <f>'Source - Cert. Funds'!A497</f>
        <v>16</v>
      </c>
      <c r="D498" s="22" t="str">
        <f>'Source - Cert. Funds'!B497</f>
        <v>2</v>
      </c>
      <c r="E498" s="22" t="str">
        <f>'Source - Cert. Funds'!C497</f>
        <v>0008</v>
      </c>
      <c r="F498" s="22" t="str">
        <f>'Source - Cert. Funds'!D497</f>
        <v>1620008</v>
      </c>
      <c r="G498" s="22" t="str">
        <f>'Source - Cert. Funds'!E497</f>
        <v>SANDCREEK TOWNSHIP</v>
      </c>
      <c r="H498" s="22" t="str">
        <f>'Source - Cert. Funds'!F497</f>
        <v>0101</v>
      </c>
      <c r="I498" s="22" t="str">
        <f>'Source - Cert. Funds'!G497</f>
        <v xml:space="preserve">GENERAL                                 </v>
      </c>
      <c r="J498" s="23">
        <f>'Source - Cert. Funds'!H497</f>
        <v>109900</v>
      </c>
      <c r="K498" s="4"/>
      <c r="L498" s="3"/>
      <c r="M498" s="3"/>
      <c r="N498" s="3"/>
      <c r="O498" s="3"/>
    </row>
    <row r="499" spans="1:15" x14ac:dyDescent="0.35">
      <c r="A499" s="221" t="e">
        <f t="shared" si="11"/>
        <v>#N/A</v>
      </c>
      <c r="B499" s="221" t="e">
        <f>IF(A499=1,SUM($A$4:A499),"")</f>
        <v>#N/A</v>
      </c>
      <c r="C499" s="22" t="str">
        <f>'Source - Cert. Funds'!A498</f>
        <v>16</v>
      </c>
      <c r="D499" s="22" t="str">
        <f>'Source - Cert. Funds'!B498</f>
        <v>2</v>
      </c>
      <c r="E499" s="22" t="str">
        <f>'Source - Cert. Funds'!C498</f>
        <v>0008</v>
      </c>
      <c r="F499" s="22" t="str">
        <f>'Source - Cert. Funds'!D498</f>
        <v>1620008</v>
      </c>
      <c r="G499" s="22" t="str">
        <f>'Source - Cert. Funds'!E498</f>
        <v>SANDCREEK TOWNSHIP</v>
      </c>
      <c r="H499" s="22" t="str">
        <f>'Source - Cert. Funds'!F498</f>
        <v>1111</v>
      </c>
      <c r="I499" s="22" t="str">
        <f>'Source - Cert. Funds'!G498</f>
        <v>TOWNSHIP FIRE AND E.M.S.</v>
      </c>
      <c r="J499" s="23">
        <f>'Source - Cert. Funds'!H498</f>
        <v>108000</v>
      </c>
      <c r="K499" s="4"/>
      <c r="L499" s="3"/>
      <c r="M499" s="3"/>
      <c r="N499" s="3"/>
      <c r="O499" s="3"/>
    </row>
    <row r="500" spans="1:15" x14ac:dyDescent="0.35">
      <c r="A500" s="221" t="e">
        <f t="shared" si="11"/>
        <v>#N/A</v>
      </c>
      <c r="B500" s="221" t="e">
        <f>IF(A500=1,SUM($A$4:A500),"")</f>
        <v>#N/A</v>
      </c>
      <c r="C500" s="22" t="str">
        <f>'Source - Cert. Funds'!A499</f>
        <v>16</v>
      </c>
      <c r="D500" s="22" t="str">
        <f>'Source - Cert. Funds'!B499</f>
        <v>2</v>
      </c>
      <c r="E500" s="22" t="str">
        <f>'Source - Cert. Funds'!C499</f>
        <v>0008</v>
      </c>
      <c r="F500" s="22" t="str">
        <f>'Source - Cert. Funds'!D499</f>
        <v>1620008</v>
      </c>
      <c r="G500" s="22" t="str">
        <f>'Source - Cert. Funds'!E499</f>
        <v>SANDCREEK TOWNSHIP</v>
      </c>
      <c r="H500" s="22" t="str">
        <f>'Source - Cert. Funds'!F499</f>
        <v>1190</v>
      </c>
      <c r="I500" s="22" t="str">
        <f>'Source - Cert. Funds'!G499</f>
        <v xml:space="preserve">CUMULATIVE FIRE (Township)                        </v>
      </c>
      <c r="J500" s="23">
        <f>'Source - Cert. Funds'!H499</f>
        <v>20000</v>
      </c>
      <c r="K500" s="4"/>
      <c r="L500" s="3"/>
      <c r="M500" s="3"/>
      <c r="N500" s="3"/>
      <c r="O500" s="3"/>
    </row>
    <row r="501" spans="1:15" x14ac:dyDescent="0.35">
      <c r="A501" s="221" t="e">
        <f t="shared" si="11"/>
        <v>#N/A</v>
      </c>
      <c r="B501" s="221" t="e">
        <f>IF(A501=1,SUM($A$4:A501),"")</f>
        <v>#N/A</v>
      </c>
      <c r="C501" s="22" t="str">
        <f>'Source - Cert. Funds'!A500</f>
        <v>16</v>
      </c>
      <c r="D501" s="22" t="str">
        <f>'Source - Cert. Funds'!B500</f>
        <v>2</v>
      </c>
      <c r="E501" s="22" t="str">
        <f>'Source - Cert. Funds'!C500</f>
        <v>0008</v>
      </c>
      <c r="F501" s="22" t="str">
        <f>'Source - Cert. Funds'!D500</f>
        <v>1620008</v>
      </c>
      <c r="G501" s="22" t="str">
        <f>'Source - Cert. Funds'!E500</f>
        <v>SANDCREEK TOWNSHIP</v>
      </c>
      <c r="H501" s="22" t="str">
        <f>'Source - Cert. Funds'!F500</f>
        <v>1312</v>
      </c>
      <c r="I501" s="22" t="str">
        <f>'Source - Cert. Funds'!G500</f>
        <v xml:space="preserve">RECREATION                              </v>
      </c>
      <c r="J501" s="23">
        <f>'Source - Cert. Funds'!H500</f>
        <v>12300</v>
      </c>
      <c r="K501" s="4"/>
      <c r="L501" s="3"/>
      <c r="M501" s="3"/>
      <c r="N501" s="3"/>
      <c r="O501" s="3"/>
    </row>
    <row r="502" spans="1:15" x14ac:dyDescent="0.35">
      <c r="A502" s="221" t="e">
        <f t="shared" si="11"/>
        <v>#N/A</v>
      </c>
      <c r="B502" s="221" t="e">
        <f>IF(A502=1,SUM($A$4:A502),"")</f>
        <v>#N/A</v>
      </c>
      <c r="C502" s="22" t="str">
        <f>'Source - Cert. Funds'!A501</f>
        <v>16</v>
      </c>
      <c r="D502" s="22" t="str">
        <f>'Source - Cert. Funds'!B501</f>
        <v>2</v>
      </c>
      <c r="E502" s="22" t="str">
        <f>'Source - Cert. Funds'!C501</f>
        <v>0009</v>
      </c>
      <c r="F502" s="22" t="str">
        <f>'Source - Cert. Funds'!D501</f>
        <v>1620009</v>
      </c>
      <c r="G502" s="22" t="str">
        <f>'Source - Cert. Funds'!E501</f>
        <v>WASHINGTON TOWNSHIP</v>
      </c>
      <c r="H502" s="22" t="str">
        <f>'Source - Cert. Funds'!F501</f>
        <v>0101</v>
      </c>
      <c r="I502" s="22" t="str">
        <f>'Source - Cert. Funds'!G501</f>
        <v xml:space="preserve">GENERAL                                 </v>
      </c>
      <c r="J502" s="23">
        <f>'Source - Cert. Funds'!H501</f>
        <v>205090</v>
      </c>
      <c r="K502" s="4"/>
      <c r="L502" s="3"/>
      <c r="M502" s="3"/>
      <c r="N502" s="3"/>
      <c r="O502" s="3"/>
    </row>
    <row r="503" spans="1:15" x14ac:dyDescent="0.35">
      <c r="A503" s="221" t="e">
        <f t="shared" si="11"/>
        <v>#N/A</v>
      </c>
      <c r="B503" s="221" t="e">
        <f>IF(A503=1,SUM($A$4:A503),"")</f>
        <v>#N/A</v>
      </c>
      <c r="C503" s="22" t="str">
        <f>'Source - Cert. Funds'!A502</f>
        <v>16</v>
      </c>
      <c r="D503" s="22" t="str">
        <f>'Source - Cert. Funds'!B502</f>
        <v>2</v>
      </c>
      <c r="E503" s="22" t="str">
        <f>'Source - Cert. Funds'!C502</f>
        <v>0009</v>
      </c>
      <c r="F503" s="22" t="str">
        <f>'Source - Cert. Funds'!D502</f>
        <v>1620009</v>
      </c>
      <c r="G503" s="22" t="str">
        <f>'Source - Cert. Funds'!E502</f>
        <v>WASHINGTON TOWNSHIP</v>
      </c>
      <c r="H503" s="22" t="str">
        <f>'Source - Cert. Funds'!F502</f>
        <v>1111</v>
      </c>
      <c r="I503" s="22" t="str">
        <f>'Source - Cert. Funds'!G502</f>
        <v>TOWNSHIP FIRE AND E.M.S.</v>
      </c>
      <c r="J503" s="23">
        <f>'Source - Cert. Funds'!H502</f>
        <v>447000</v>
      </c>
      <c r="K503" s="4"/>
      <c r="L503" s="3"/>
      <c r="M503" s="3"/>
      <c r="N503" s="3"/>
      <c r="O503" s="3"/>
    </row>
    <row r="504" spans="1:15" x14ac:dyDescent="0.35">
      <c r="A504" s="221" t="e">
        <f t="shared" si="11"/>
        <v>#N/A</v>
      </c>
      <c r="B504" s="221" t="e">
        <f>IF(A504=1,SUM($A$4:A504),"")</f>
        <v>#N/A</v>
      </c>
      <c r="C504" s="22" t="str">
        <f>'Source - Cert. Funds'!A503</f>
        <v>16</v>
      </c>
      <c r="D504" s="22" t="str">
        <f>'Source - Cert. Funds'!B503</f>
        <v>2</v>
      </c>
      <c r="E504" s="22" t="str">
        <f>'Source - Cert. Funds'!C503</f>
        <v>0009</v>
      </c>
      <c r="F504" s="22" t="str">
        <f>'Source - Cert. Funds'!D503</f>
        <v>1620009</v>
      </c>
      <c r="G504" s="22" t="str">
        <f>'Source - Cert. Funds'!E503</f>
        <v>WASHINGTON TOWNSHIP</v>
      </c>
      <c r="H504" s="22" t="str">
        <f>'Source - Cert. Funds'!F503</f>
        <v>1190</v>
      </c>
      <c r="I504" s="22" t="str">
        <f>'Source - Cert. Funds'!G503</f>
        <v xml:space="preserve">CUMULATIVE FIRE (Township)                        </v>
      </c>
      <c r="J504" s="23">
        <f>'Source - Cert. Funds'!H503</f>
        <v>80000</v>
      </c>
      <c r="K504" s="4"/>
      <c r="L504" s="3"/>
      <c r="M504" s="3"/>
      <c r="N504" s="3"/>
      <c r="O504" s="3"/>
    </row>
    <row r="505" spans="1:15" x14ac:dyDescent="0.35">
      <c r="A505" s="221" t="e">
        <f t="shared" si="11"/>
        <v>#N/A</v>
      </c>
      <c r="B505" s="221" t="e">
        <f>IF(A505=1,SUM($A$4:A505),"")</f>
        <v>#N/A</v>
      </c>
      <c r="C505" s="22" t="str">
        <f>'Source - Cert. Funds'!A504</f>
        <v>17</v>
      </c>
      <c r="D505" s="22" t="str">
        <f>'Source - Cert. Funds'!B504</f>
        <v>2</v>
      </c>
      <c r="E505" s="22" t="str">
        <f>'Source - Cert. Funds'!C504</f>
        <v>0001</v>
      </c>
      <c r="F505" s="22" t="str">
        <f>'Source - Cert. Funds'!D504</f>
        <v>1720001</v>
      </c>
      <c r="G505" s="22" t="str">
        <f>'Source - Cert. Funds'!E504</f>
        <v>BUTLER TOWNSHIP</v>
      </c>
      <c r="H505" s="22" t="str">
        <f>'Source - Cert. Funds'!F504</f>
        <v>0101</v>
      </c>
      <c r="I505" s="22" t="str">
        <f>'Source - Cert. Funds'!G504</f>
        <v xml:space="preserve">GENERAL                                 </v>
      </c>
      <c r="J505" s="23">
        <f>'Source - Cert. Funds'!H504</f>
        <v>20245</v>
      </c>
      <c r="K505" s="4"/>
      <c r="L505" s="3"/>
      <c r="M505" s="3"/>
      <c r="N505" s="3"/>
      <c r="O505" s="3"/>
    </row>
    <row r="506" spans="1:15" x14ac:dyDescent="0.35">
      <c r="A506" s="221" t="e">
        <f t="shared" si="11"/>
        <v>#N/A</v>
      </c>
      <c r="B506" s="221" t="e">
        <f>IF(A506=1,SUM($A$4:A506),"")</f>
        <v>#N/A</v>
      </c>
      <c r="C506" s="22" t="str">
        <f>'Source - Cert. Funds'!A505</f>
        <v>17</v>
      </c>
      <c r="D506" s="22" t="str">
        <f>'Source - Cert. Funds'!B505</f>
        <v>2</v>
      </c>
      <c r="E506" s="22" t="str">
        <f>'Source - Cert. Funds'!C505</f>
        <v>0001</v>
      </c>
      <c r="F506" s="22" t="str">
        <f>'Source - Cert. Funds'!D505</f>
        <v>1720001</v>
      </c>
      <c r="G506" s="22" t="str">
        <f>'Source - Cert. Funds'!E505</f>
        <v>BUTLER TOWNSHIP</v>
      </c>
      <c r="H506" s="22" t="str">
        <f>'Source - Cert. Funds'!F505</f>
        <v>1111</v>
      </c>
      <c r="I506" s="22" t="str">
        <f>'Source - Cert. Funds'!G505</f>
        <v>TOWNSHIP FIRE AND E.M.S.</v>
      </c>
      <c r="J506" s="23">
        <f>'Source - Cert. Funds'!H505</f>
        <v>42000</v>
      </c>
      <c r="K506" s="4"/>
      <c r="L506" s="3"/>
      <c r="M506" s="3"/>
      <c r="N506" s="3"/>
      <c r="O506" s="3"/>
    </row>
    <row r="507" spans="1:15" x14ac:dyDescent="0.35">
      <c r="A507" s="221" t="e">
        <f t="shared" si="11"/>
        <v>#N/A</v>
      </c>
      <c r="B507" s="221" t="e">
        <f>IF(A507=1,SUM($A$4:A507),"")</f>
        <v>#N/A</v>
      </c>
      <c r="C507" s="22" t="str">
        <f>'Source - Cert. Funds'!A506</f>
        <v>17</v>
      </c>
      <c r="D507" s="22" t="str">
        <f>'Source - Cert. Funds'!B506</f>
        <v>2</v>
      </c>
      <c r="E507" s="22" t="str">
        <f>'Source - Cert. Funds'!C506</f>
        <v>0002</v>
      </c>
      <c r="F507" s="22" t="str">
        <f>'Source - Cert. Funds'!D506</f>
        <v>1720002</v>
      </c>
      <c r="G507" s="22" t="str">
        <f>'Source - Cert. Funds'!E506</f>
        <v>CONCORD TOWNSHIP</v>
      </c>
      <c r="H507" s="22" t="str">
        <f>'Source - Cert. Funds'!F506</f>
        <v>0061</v>
      </c>
      <c r="I507" s="22" t="str">
        <f>'Source - Cert. Funds'!G506</f>
        <v>RAINY DAY</v>
      </c>
      <c r="J507" s="23">
        <f>'Source - Cert. Funds'!H506</f>
        <v>9221</v>
      </c>
      <c r="K507" s="4"/>
      <c r="L507" s="3"/>
      <c r="M507" s="3"/>
      <c r="N507" s="3"/>
      <c r="O507" s="3"/>
    </row>
    <row r="508" spans="1:15" x14ac:dyDescent="0.35">
      <c r="A508" s="221" t="e">
        <f t="shared" si="11"/>
        <v>#N/A</v>
      </c>
      <c r="B508" s="221" t="e">
        <f>IF(A508=1,SUM($A$4:A508),"")</f>
        <v>#N/A</v>
      </c>
      <c r="C508" s="22" t="str">
        <f>'Source - Cert. Funds'!A507</f>
        <v>17</v>
      </c>
      <c r="D508" s="22" t="str">
        <f>'Source - Cert. Funds'!B507</f>
        <v>2</v>
      </c>
      <c r="E508" s="22" t="str">
        <f>'Source - Cert. Funds'!C507</f>
        <v>0002</v>
      </c>
      <c r="F508" s="22" t="str">
        <f>'Source - Cert. Funds'!D507</f>
        <v>1720002</v>
      </c>
      <c r="G508" s="22" t="str">
        <f>'Source - Cert. Funds'!E507</f>
        <v>CONCORD TOWNSHIP</v>
      </c>
      <c r="H508" s="22" t="str">
        <f>'Source - Cert. Funds'!F507</f>
        <v>0101</v>
      </c>
      <c r="I508" s="22" t="str">
        <f>'Source - Cert. Funds'!G507</f>
        <v xml:space="preserve">GENERAL                                 </v>
      </c>
      <c r="J508" s="23">
        <f>'Source - Cert. Funds'!H507</f>
        <v>26030</v>
      </c>
      <c r="K508" s="4"/>
      <c r="L508" s="3"/>
      <c r="M508" s="3"/>
      <c r="N508" s="3"/>
      <c r="O508" s="3"/>
    </row>
    <row r="509" spans="1:15" x14ac:dyDescent="0.35">
      <c r="A509" s="221" t="e">
        <f t="shared" si="11"/>
        <v>#N/A</v>
      </c>
      <c r="B509" s="221" t="e">
        <f>IF(A509=1,SUM($A$4:A509),"")</f>
        <v>#N/A</v>
      </c>
      <c r="C509" s="22" t="str">
        <f>'Source - Cert. Funds'!A508</f>
        <v>17</v>
      </c>
      <c r="D509" s="22" t="str">
        <f>'Source - Cert. Funds'!B508</f>
        <v>2</v>
      </c>
      <c r="E509" s="22" t="str">
        <f>'Source - Cert. Funds'!C508</f>
        <v>0002</v>
      </c>
      <c r="F509" s="22" t="str">
        <f>'Source - Cert. Funds'!D508</f>
        <v>1720002</v>
      </c>
      <c r="G509" s="22" t="str">
        <f>'Source - Cert. Funds'!E508</f>
        <v>CONCORD TOWNSHIP</v>
      </c>
      <c r="H509" s="22" t="str">
        <f>'Source - Cert. Funds'!F508</f>
        <v>1111</v>
      </c>
      <c r="I509" s="22" t="str">
        <f>'Source - Cert. Funds'!G508</f>
        <v>TOWNSHIP FIRE AND E.M.S.</v>
      </c>
      <c r="J509" s="23">
        <f>'Source - Cert. Funds'!H508</f>
        <v>75000</v>
      </c>
      <c r="K509" s="4"/>
      <c r="L509" s="3"/>
      <c r="M509" s="3"/>
      <c r="N509" s="3"/>
      <c r="O509" s="3"/>
    </row>
    <row r="510" spans="1:15" x14ac:dyDescent="0.35">
      <c r="A510" s="221" t="e">
        <f t="shared" si="11"/>
        <v>#N/A</v>
      </c>
      <c r="B510" s="221" t="e">
        <f>IF(A510=1,SUM($A$4:A510),"")</f>
        <v>#N/A</v>
      </c>
      <c r="C510" s="22" t="str">
        <f>'Source - Cert. Funds'!A509</f>
        <v>17</v>
      </c>
      <c r="D510" s="22" t="str">
        <f>'Source - Cert. Funds'!B509</f>
        <v>2</v>
      </c>
      <c r="E510" s="22" t="str">
        <f>'Source - Cert. Funds'!C509</f>
        <v>0003</v>
      </c>
      <c r="F510" s="22" t="str">
        <f>'Source - Cert. Funds'!D509</f>
        <v>1720003</v>
      </c>
      <c r="G510" s="22" t="str">
        <f>'Source - Cert. Funds'!E509</f>
        <v>FAIRFIELD TOWNSHIP</v>
      </c>
      <c r="H510" s="22" t="str">
        <f>'Source - Cert. Funds'!F509</f>
        <v>0101</v>
      </c>
      <c r="I510" s="22" t="str">
        <f>'Source - Cert. Funds'!G509</f>
        <v xml:space="preserve">GENERAL                                 </v>
      </c>
      <c r="J510" s="23">
        <f>'Source - Cert. Funds'!H509</f>
        <v>41900</v>
      </c>
      <c r="K510" s="4"/>
      <c r="L510" s="3"/>
      <c r="M510" s="3"/>
      <c r="N510" s="3"/>
      <c r="O510" s="3"/>
    </row>
    <row r="511" spans="1:15" x14ac:dyDescent="0.35">
      <c r="A511" s="221" t="e">
        <f t="shared" si="11"/>
        <v>#N/A</v>
      </c>
      <c r="B511" s="221" t="e">
        <f>IF(A511=1,SUM($A$4:A511),"")</f>
        <v>#N/A</v>
      </c>
      <c r="C511" s="22" t="str">
        <f>'Source - Cert. Funds'!A510</f>
        <v>17</v>
      </c>
      <c r="D511" s="22" t="str">
        <f>'Source - Cert. Funds'!B510</f>
        <v>2</v>
      </c>
      <c r="E511" s="22" t="str">
        <f>'Source - Cert. Funds'!C510</f>
        <v>0003</v>
      </c>
      <c r="F511" s="22" t="str">
        <f>'Source - Cert. Funds'!D510</f>
        <v>1720003</v>
      </c>
      <c r="G511" s="22" t="str">
        <f>'Source - Cert. Funds'!E510</f>
        <v>FAIRFIELD TOWNSHIP</v>
      </c>
      <c r="H511" s="22" t="str">
        <f>'Source - Cert. Funds'!F510</f>
        <v>1111</v>
      </c>
      <c r="I511" s="22" t="str">
        <f>'Source - Cert. Funds'!G510</f>
        <v>TOWNSHIP FIRE AND E.M.S.</v>
      </c>
      <c r="J511" s="23">
        <f>'Source - Cert. Funds'!H510</f>
        <v>65000</v>
      </c>
      <c r="K511" s="4"/>
      <c r="L511" s="3"/>
      <c r="M511" s="3"/>
      <c r="N511" s="3"/>
      <c r="O511" s="3"/>
    </row>
    <row r="512" spans="1:15" x14ac:dyDescent="0.35">
      <c r="A512" s="221" t="e">
        <f t="shared" si="11"/>
        <v>#N/A</v>
      </c>
      <c r="B512" s="221" t="e">
        <f>IF(A512=1,SUM($A$4:A512),"")</f>
        <v>#N/A</v>
      </c>
      <c r="C512" s="22" t="str">
        <f>'Source - Cert. Funds'!A511</f>
        <v>17</v>
      </c>
      <c r="D512" s="22" t="str">
        <f>'Source - Cert. Funds'!B511</f>
        <v>2</v>
      </c>
      <c r="E512" s="22" t="str">
        <f>'Source - Cert. Funds'!C511</f>
        <v>0004</v>
      </c>
      <c r="F512" s="22" t="str">
        <f>'Source - Cert. Funds'!D511</f>
        <v>1720004</v>
      </c>
      <c r="G512" s="22" t="str">
        <f>'Source - Cert. Funds'!E511</f>
        <v>FRANKLIN TOWNSHIP</v>
      </c>
      <c r="H512" s="22" t="str">
        <f>'Source - Cert. Funds'!F511</f>
        <v>0101</v>
      </c>
      <c r="I512" s="22" t="str">
        <f>'Source - Cert. Funds'!G511</f>
        <v xml:space="preserve">GENERAL                                 </v>
      </c>
      <c r="J512" s="23">
        <f>'Source - Cert. Funds'!H511</f>
        <v>57320</v>
      </c>
      <c r="K512" s="4"/>
      <c r="L512" s="3"/>
      <c r="M512" s="3"/>
      <c r="N512" s="3"/>
      <c r="O512" s="3"/>
    </row>
    <row r="513" spans="1:15" x14ac:dyDescent="0.35">
      <c r="A513" s="221" t="e">
        <f t="shared" si="11"/>
        <v>#N/A</v>
      </c>
      <c r="B513" s="221" t="e">
        <f>IF(A513=1,SUM($A$4:A513),"")</f>
        <v>#N/A</v>
      </c>
      <c r="C513" s="22" t="str">
        <f>'Source - Cert. Funds'!A512</f>
        <v>17</v>
      </c>
      <c r="D513" s="22" t="str">
        <f>'Source - Cert. Funds'!B512</f>
        <v>2</v>
      </c>
      <c r="E513" s="22" t="str">
        <f>'Source - Cert. Funds'!C512</f>
        <v>0004</v>
      </c>
      <c r="F513" s="22" t="str">
        <f>'Source - Cert. Funds'!D512</f>
        <v>1720004</v>
      </c>
      <c r="G513" s="22" t="str">
        <f>'Source - Cert. Funds'!E512</f>
        <v>FRANKLIN TOWNSHIP</v>
      </c>
      <c r="H513" s="22" t="str">
        <f>'Source - Cert. Funds'!F512</f>
        <v>1111</v>
      </c>
      <c r="I513" s="22" t="str">
        <f>'Source - Cert. Funds'!G512</f>
        <v>TOWNSHIP FIRE AND E.M.S.</v>
      </c>
      <c r="J513" s="23">
        <f>'Source - Cert. Funds'!H512</f>
        <v>34000</v>
      </c>
      <c r="K513" s="4"/>
      <c r="L513" s="3"/>
      <c r="M513" s="3"/>
      <c r="N513" s="3"/>
      <c r="O513" s="3"/>
    </row>
    <row r="514" spans="1:15" x14ac:dyDescent="0.35">
      <c r="A514" s="221" t="e">
        <f t="shared" si="11"/>
        <v>#N/A</v>
      </c>
      <c r="B514" s="221" t="e">
        <f>IF(A514=1,SUM($A$4:A514),"")</f>
        <v>#N/A</v>
      </c>
      <c r="C514" s="22" t="str">
        <f>'Source - Cert. Funds'!A513</f>
        <v>17</v>
      </c>
      <c r="D514" s="22" t="str">
        <f>'Source - Cert. Funds'!B513</f>
        <v>2</v>
      </c>
      <c r="E514" s="22" t="str">
        <f>'Source - Cert. Funds'!C513</f>
        <v>0004</v>
      </c>
      <c r="F514" s="22" t="str">
        <f>'Source - Cert. Funds'!D513</f>
        <v>1720004</v>
      </c>
      <c r="G514" s="22" t="str">
        <f>'Source - Cert. Funds'!E513</f>
        <v>FRANKLIN TOWNSHIP</v>
      </c>
      <c r="H514" s="22" t="str">
        <f>'Source - Cert. Funds'!F513</f>
        <v>1190</v>
      </c>
      <c r="I514" s="22" t="str">
        <f>'Source - Cert. Funds'!G513</f>
        <v xml:space="preserve">CUMULATIVE FIRE (Township)                        </v>
      </c>
      <c r="J514" s="23">
        <f>'Source - Cert. Funds'!H513</f>
        <v>20000</v>
      </c>
      <c r="K514" s="4"/>
      <c r="L514" s="3"/>
      <c r="M514" s="3"/>
      <c r="N514" s="3"/>
      <c r="O514" s="3"/>
    </row>
    <row r="515" spans="1:15" x14ac:dyDescent="0.35">
      <c r="A515" s="221" t="e">
        <f t="shared" si="11"/>
        <v>#N/A</v>
      </c>
      <c r="B515" s="221" t="e">
        <f>IF(A515=1,SUM($A$4:A515),"")</f>
        <v>#N/A</v>
      </c>
      <c r="C515" s="22" t="str">
        <f>'Source - Cert. Funds'!A514</f>
        <v>17</v>
      </c>
      <c r="D515" s="22" t="str">
        <f>'Source - Cert. Funds'!B514</f>
        <v>2</v>
      </c>
      <c r="E515" s="22" t="str">
        <f>'Source - Cert. Funds'!C514</f>
        <v>0005</v>
      </c>
      <c r="F515" s="22" t="str">
        <f>'Source - Cert. Funds'!D514</f>
        <v>1720005</v>
      </c>
      <c r="G515" s="22" t="str">
        <f>'Source - Cert. Funds'!E514</f>
        <v>GRANT TOWNSHIP</v>
      </c>
      <c r="H515" s="22" t="str">
        <f>'Source - Cert. Funds'!F514</f>
        <v>0061</v>
      </c>
      <c r="I515" s="22" t="str">
        <f>'Source - Cert. Funds'!G514</f>
        <v>RAINY DAY</v>
      </c>
      <c r="J515" s="23">
        <f>'Source - Cert. Funds'!H514</f>
        <v>0</v>
      </c>
      <c r="K515" s="4"/>
      <c r="L515" s="3"/>
      <c r="M515" s="3"/>
      <c r="N515" s="3"/>
      <c r="O515" s="3"/>
    </row>
    <row r="516" spans="1:15" x14ac:dyDescent="0.35">
      <c r="A516" s="221" t="e">
        <f t="shared" si="11"/>
        <v>#N/A</v>
      </c>
      <c r="B516" s="221" t="e">
        <f>IF(A516=1,SUM($A$4:A516),"")</f>
        <v>#N/A</v>
      </c>
      <c r="C516" s="22" t="str">
        <f>'Source - Cert. Funds'!A515</f>
        <v>17</v>
      </c>
      <c r="D516" s="22" t="str">
        <f>'Source - Cert. Funds'!B515</f>
        <v>2</v>
      </c>
      <c r="E516" s="22" t="str">
        <f>'Source - Cert. Funds'!C515</f>
        <v>0005</v>
      </c>
      <c r="F516" s="22" t="str">
        <f>'Source - Cert. Funds'!D515</f>
        <v>1720005</v>
      </c>
      <c r="G516" s="22" t="str">
        <f>'Source - Cert. Funds'!E515</f>
        <v>GRANT TOWNSHIP</v>
      </c>
      <c r="H516" s="22" t="str">
        <f>'Source - Cert. Funds'!F515</f>
        <v>0101</v>
      </c>
      <c r="I516" s="22" t="str">
        <f>'Source - Cert. Funds'!G515</f>
        <v xml:space="preserve">GENERAL                                 </v>
      </c>
      <c r="J516" s="23">
        <f>'Source - Cert. Funds'!H515</f>
        <v>149916</v>
      </c>
      <c r="K516" s="4"/>
      <c r="L516" s="3"/>
      <c r="M516" s="3"/>
      <c r="N516" s="3"/>
      <c r="O516" s="3"/>
    </row>
    <row r="517" spans="1:15" x14ac:dyDescent="0.35">
      <c r="A517" s="221" t="e">
        <f t="shared" ref="A517:A580" si="12">IF($L$1=$F517,1,"")</f>
        <v>#N/A</v>
      </c>
      <c r="B517" s="221" t="e">
        <f>IF(A517=1,SUM($A$4:A517),"")</f>
        <v>#N/A</v>
      </c>
      <c r="C517" s="22" t="str">
        <f>'Source - Cert. Funds'!A516</f>
        <v>17</v>
      </c>
      <c r="D517" s="22" t="str">
        <f>'Source - Cert. Funds'!B516</f>
        <v>2</v>
      </c>
      <c r="E517" s="22" t="str">
        <f>'Source - Cert. Funds'!C516</f>
        <v>0005</v>
      </c>
      <c r="F517" s="22" t="str">
        <f>'Source - Cert. Funds'!D516</f>
        <v>1720005</v>
      </c>
      <c r="G517" s="22" t="str">
        <f>'Source - Cert. Funds'!E516</f>
        <v>GRANT TOWNSHIP</v>
      </c>
      <c r="H517" s="22" t="str">
        <f>'Source - Cert. Funds'!F516</f>
        <v>1111</v>
      </c>
      <c r="I517" s="22" t="str">
        <f>'Source - Cert. Funds'!G516</f>
        <v>TOWNSHIP FIRE AND E.M.S.</v>
      </c>
      <c r="J517" s="23">
        <f>'Source - Cert. Funds'!H516</f>
        <v>68200</v>
      </c>
      <c r="K517" s="4"/>
      <c r="L517" s="3"/>
      <c r="M517" s="3"/>
      <c r="N517" s="3"/>
      <c r="O517" s="3"/>
    </row>
    <row r="518" spans="1:15" x14ac:dyDescent="0.35">
      <c r="A518" s="221" t="e">
        <f t="shared" si="12"/>
        <v>#N/A</v>
      </c>
      <c r="B518" s="221" t="e">
        <f>IF(A518=1,SUM($A$4:A518),"")</f>
        <v>#N/A</v>
      </c>
      <c r="C518" s="22" t="str">
        <f>'Source - Cert. Funds'!A517</f>
        <v>17</v>
      </c>
      <c r="D518" s="22" t="str">
        <f>'Source - Cert. Funds'!B517</f>
        <v>2</v>
      </c>
      <c r="E518" s="22" t="str">
        <f>'Source - Cert. Funds'!C517</f>
        <v>0005</v>
      </c>
      <c r="F518" s="22" t="str">
        <f>'Source - Cert. Funds'!D517</f>
        <v>1720005</v>
      </c>
      <c r="G518" s="22" t="str">
        <f>'Source - Cert. Funds'!E517</f>
        <v>GRANT TOWNSHIP</v>
      </c>
      <c r="H518" s="22" t="str">
        <f>'Source - Cert. Funds'!F517</f>
        <v>1190</v>
      </c>
      <c r="I518" s="22" t="str">
        <f>'Source - Cert. Funds'!G517</f>
        <v xml:space="preserve">CUMULATIVE FIRE (Township)                        </v>
      </c>
      <c r="J518" s="23">
        <f>'Source - Cert. Funds'!H517</f>
        <v>40000</v>
      </c>
      <c r="K518" s="4"/>
      <c r="L518" s="3"/>
      <c r="M518" s="3"/>
      <c r="N518" s="3"/>
      <c r="O518" s="3"/>
    </row>
    <row r="519" spans="1:15" x14ac:dyDescent="0.35">
      <c r="A519" s="221" t="e">
        <f t="shared" si="12"/>
        <v>#N/A</v>
      </c>
      <c r="B519" s="221" t="e">
        <f>IF(A519=1,SUM($A$4:A519),"")</f>
        <v>#N/A</v>
      </c>
      <c r="C519" s="22" t="str">
        <f>'Source - Cert. Funds'!A518</f>
        <v>17</v>
      </c>
      <c r="D519" s="22" t="str">
        <f>'Source - Cert. Funds'!B518</f>
        <v>2</v>
      </c>
      <c r="E519" s="22" t="str">
        <f>'Source - Cert. Funds'!C518</f>
        <v>0005</v>
      </c>
      <c r="F519" s="22" t="str">
        <f>'Source - Cert. Funds'!D518</f>
        <v>1720005</v>
      </c>
      <c r="G519" s="22" t="str">
        <f>'Source - Cert. Funds'!E518</f>
        <v>GRANT TOWNSHIP</v>
      </c>
      <c r="H519" s="22" t="str">
        <f>'Source - Cert. Funds'!F518</f>
        <v>1312</v>
      </c>
      <c r="I519" s="22" t="str">
        <f>'Source - Cert. Funds'!G518</f>
        <v xml:space="preserve">RECREATION                              </v>
      </c>
      <c r="J519" s="23">
        <f>'Source - Cert. Funds'!H518</f>
        <v>3000</v>
      </c>
      <c r="K519" s="4"/>
      <c r="L519" s="3"/>
      <c r="M519" s="3"/>
      <c r="N519" s="3"/>
      <c r="O519" s="3"/>
    </row>
    <row r="520" spans="1:15" x14ac:dyDescent="0.35">
      <c r="A520" s="221" t="e">
        <f t="shared" si="12"/>
        <v>#N/A</v>
      </c>
      <c r="B520" s="221" t="e">
        <f>IF(A520=1,SUM($A$4:A520),"")</f>
        <v>#N/A</v>
      </c>
      <c r="C520" s="22" t="str">
        <f>'Source - Cert. Funds'!A519</f>
        <v>17</v>
      </c>
      <c r="D520" s="22" t="str">
        <f>'Source - Cert. Funds'!B519</f>
        <v>2</v>
      </c>
      <c r="E520" s="22" t="str">
        <f>'Source - Cert. Funds'!C519</f>
        <v>0006</v>
      </c>
      <c r="F520" s="22" t="str">
        <f>'Source - Cert. Funds'!D519</f>
        <v>1720006</v>
      </c>
      <c r="G520" s="22" t="str">
        <f>'Source - Cert. Funds'!E519</f>
        <v>JACKSON TOWNSHIP</v>
      </c>
      <c r="H520" s="22" t="str">
        <f>'Source - Cert. Funds'!F519</f>
        <v>0061</v>
      </c>
      <c r="I520" s="22" t="str">
        <f>'Source - Cert. Funds'!G519</f>
        <v>RAINY DAY</v>
      </c>
      <c r="J520" s="23">
        <f>'Source - Cert. Funds'!H519</f>
        <v>45000</v>
      </c>
      <c r="K520" s="4"/>
      <c r="L520" s="3"/>
      <c r="M520" s="3"/>
      <c r="N520" s="3"/>
      <c r="O520" s="3"/>
    </row>
    <row r="521" spans="1:15" x14ac:dyDescent="0.35">
      <c r="A521" s="221" t="e">
        <f t="shared" si="12"/>
        <v>#N/A</v>
      </c>
      <c r="B521" s="221" t="e">
        <f>IF(A521=1,SUM($A$4:A521),"")</f>
        <v>#N/A</v>
      </c>
      <c r="C521" s="22" t="str">
        <f>'Source - Cert. Funds'!A520</f>
        <v>17</v>
      </c>
      <c r="D521" s="22" t="str">
        <f>'Source - Cert. Funds'!B520</f>
        <v>2</v>
      </c>
      <c r="E521" s="22" t="str">
        <f>'Source - Cert. Funds'!C520</f>
        <v>0006</v>
      </c>
      <c r="F521" s="22" t="str">
        <f>'Source - Cert. Funds'!D520</f>
        <v>1720006</v>
      </c>
      <c r="G521" s="22" t="str">
        <f>'Source - Cert. Funds'!E520</f>
        <v>JACKSON TOWNSHIP</v>
      </c>
      <c r="H521" s="22" t="str">
        <f>'Source - Cert. Funds'!F520</f>
        <v>0101</v>
      </c>
      <c r="I521" s="22" t="str">
        <f>'Source - Cert. Funds'!G520</f>
        <v xml:space="preserve">GENERAL                                 </v>
      </c>
      <c r="J521" s="23">
        <f>'Source - Cert. Funds'!H520</f>
        <v>57710</v>
      </c>
      <c r="K521" s="4"/>
      <c r="L521" s="3"/>
      <c r="M521" s="3"/>
      <c r="N521" s="3"/>
      <c r="O521" s="3"/>
    </row>
    <row r="522" spans="1:15" x14ac:dyDescent="0.35">
      <c r="A522" s="221" t="e">
        <f t="shared" si="12"/>
        <v>#N/A</v>
      </c>
      <c r="B522" s="221" t="e">
        <f>IF(A522=1,SUM($A$4:A522),"")</f>
        <v>#N/A</v>
      </c>
      <c r="C522" s="22" t="str">
        <f>'Source - Cert. Funds'!A521</f>
        <v>17</v>
      </c>
      <c r="D522" s="22" t="str">
        <f>'Source - Cert. Funds'!B521</f>
        <v>2</v>
      </c>
      <c r="E522" s="22" t="str">
        <f>'Source - Cert. Funds'!C521</f>
        <v>0006</v>
      </c>
      <c r="F522" s="22" t="str">
        <f>'Source - Cert. Funds'!D521</f>
        <v>1720006</v>
      </c>
      <c r="G522" s="22" t="str">
        <f>'Source - Cert. Funds'!E521</f>
        <v>JACKSON TOWNSHIP</v>
      </c>
      <c r="H522" s="22" t="str">
        <f>'Source - Cert. Funds'!F521</f>
        <v>1111</v>
      </c>
      <c r="I522" s="22" t="str">
        <f>'Source - Cert. Funds'!G521</f>
        <v>TOWNSHIP FIRE AND E.M.S.</v>
      </c>
      <c r="J522" s="23">
        <f>'Source - Cert. Funds'!H521</f>
        <v>66400</v>
      </c>
      <c r="K522" s="4"/>
      <c r="L522" s="3"/>
      <c r="M522" s="3"/>
      <c r="N522" s="3"/>
      <c r="O522" s="3"/>
    </row>
    <row r="523" spans="1:15" x14ac:dyDescent="0.35">
      <c r="A523" s="221" t="e">
        <f t="shared" si="12"/>
        <v>#N/A</v>
      </c>
      <c r="B523" s="221" t="e">
        <f>IF(A523=1,SUM($A$4:A523),"")</f>
        <v>#N/A</v>
      </c>
      <c r="C523" s="22" t="str">
        <f>'Source - Cert. Funds'!A522</f>
        <v>17</v>
      </c>
      <c r="D523" s="22" t="str">
        <f>'Source - Cert. Funds'!B522</f>
        <v>2</v>
      </c>
      <c r="E523" s="22" t="str">
        <f>'Source - Cert. Funds'!C522</f>
        <v>0006</v>
      </c>
      <c r="F523" s="22" t="str">
        <f>'Source - Cert. Funds'!D522</f>
        <v>1720006</v>
      </c>
      <c r="G523" s="22" t="str">
        <f>'Source - Cert. Funds'!E522</f>
        <v>JACKSON TOWNSHIP</v>
      </c>
      <c r="H523" s="22" t="str">
        <f>'Source - Cert. Funds'!F522</f>
        <v>1190</v>
      </c>
      <c r="I523" s="22" t="str">
        <f>'Source - Cert. Funds'!G522</f>
        <v xml:space="preserve">CUMULATIVE FIRE (Township)                        </v>
      </c>
      <c r="J523" s="23">
        <f>'Source - Cert. Funds'!H522</f>
        <v>30000</v>
      </c>
      <c r="K523" s="4"/>
      <c r="L523" s="3"/>
      <c r="M523" s="3"/>
      <c r="N523" s="3"/>
      <c r="O523" s="3"/>
    </row>
    <row r="524" spans="1:15" x14ac:dyDescent="0.35">
      <c r="A524" s="221" t="e">
        <f t="shared" si="12"/>
        <v>#N/A</v>
      </c>
      <c r="B524" s="221" t="e">
        <f>IF(A524=1,SUM($A$4:A524),"")</f>
        <v>#N/A</v>
      </c>
      <c r="C524" s="22" t="str">
        <f>'Source - Cert. Funds'!A523</f>
        <v>17</v>
      </c>
      <c r="D524" s="22" t="str">
        <f>'Source - Cert. Funds'!B523</f>
        <v>2</v>
      </c>
      <c r="E524" s="22" t="str">
        <f>'Source - Cert. Funds'!C523</f>
        <v>0007</v>
      </c>
      <c r="F524" s="22" t="str">
        <f>'Source - Cert. Funds'!D523</f>
        <v>1720007</v>
      </c>
      <c r="G524" s="22" t="str">
        <f>'Source - Cert. Funds'!E523</f>
        <v>KEYSER TOWNSHIP</v>
      </c>
      <c r="H524" s="22" t="str">
        <f>'Source - Cert. Funds'!F523</f>
        <v>0101</v>
      </c>
      <c r="I524" s="22" t="str">
        <f>'Source - Cert. Funds'!G523</f>
        <v xml:space="preserve">GENERAL                                 </v>
      </c>
      <c r="J524" s="23">
        <f>'Source - Cert. Funds'!H523</f>
        <v>48100</v>
      </c>
      <c r="K524" s="4"/>
      <c r="L524" s="3"/>
      <c r="M524" s="3"/>
      <c r="N524" s="3"/>
      <c r="O524" s="3"/>
    </row>
    <row r="525" spans="1:15" x14ac:dyDescent="0.35">
      <c r="A525" s="221" t="e">
        <f t="shared" si="12"/>
        <v>#N/A</v>
      </c>
      <c r="B525" s="221" t="e">
        <f>IF(A525=1,SUM($A$4:A525),"")</f>
        <v>#N/A</v>
      </c>
      <c r="C525" s="22" t="str">
        <f>'Source - Cert. Funds'!A524</f>
        <v>17</v>
      </c>
      <c r="D525" s="22" t="str">
        <f>'Source - Cert. Funds'!B524</f>
        <v>2</v>
      </c>
      <c r="E525" s="22" t="str">
        <f>'Source - Cert. Funds'!C524</f>
        <v>0008</v>
      </c>
      <c r="F525" s="22" t="str">
        <f>'Source - Cert. Funds'!D524</f>
        <v>1720008</v>
      </c>
      <c r="G525" s="22" t="str">
        <f>'Source - Cert. Funds'!E524</f>
        <v>NEWVILLE TOWNSHIP</v>
      </c>
      <c r="H525" s="22" t="str">
        <f>'Source - Cert. Funds'!F524</f>
        <v>0061</v>
      </c>
      <c r="I525" s="22" t="str">
        <f>'Source - Cert. Funds'!G524</f>
        <v>RAINY DAY</v>
      </c>
      <c r="J525" s="23">
        <f>'Source - Cert. Funds'!H524</f>
        <v>0</v>
      </c>
      <c r="K525" s="4"/>
      <c r="L525" s="3"/>
      <c r="M525" s="3"/>
      <c r="N525" s="3"/>
      <c r="O525" s="3"/>
    </row>
    <row r="526" spans="1:15" x14ac:dyDescent="0.35">
      <c r="A526" s="221" t="e">
        <f t="shared" si="12"/>
        <v>#N/A</v>
      </c>
      <c r="B526" s="221" t="e">
        <f>IF(A526=1,SUM($A$4:A526),"")</f>
        <v>#N/A</v>
      </c>
      <c r="C526" s="22" t="str">
        <f>'Source - Cert. Funds'!A525</f>
        <v>17</v>
      </c>
      <c r="D526" s="22" t="str">
        <f>'Source - Cert. Funds'!B525</f>
        <v>2</v>
      </c>
      <c r="E526" s="22" t="str">
        <f>'Source - Cert. Funds'!C525</f>
        <v>0008</v>
      </c>
      <c r="F526" s="22" t="str">
        <f>'Source - Cert. Funds'!D525</f>
        <v>1720008</v>
      </c>
      <c r="G526" s="22" t="str">
        <f>'Source - Cert. Funds'!E525</f>
        <v>NEWVILLE TOWNSHIP</v>
      </c>
      <c r="H526" s="22" t="str">
        <f>'Source - Cert. Funds'!F525</f>
        <v>0101</v>
      </c>
      <c r="I526" s="22" t="str">
        <f>'Source - Cert. Funds'!G525</f>
        <v xml:space="preserve">GENERAL                                 </v>
      </c>
      <c r="J526" s="23">
        <f>'Source - Cert. Funds'!H525</f>
        <v>32774</v>
      </c>
      <c r="K526" s="4"/>
      <c r="L526" s="3"/>
      <c r="M526" s="3"/>
      <c r="N526" s="3"/>
      <c r="O526" s="3"/>
    </row>
    <row r="527" spans="1:15" x14ac:dyDescent="0.35">
      <c r="A527" s="221" t="e">
        <f t="shared" si="12"/>
        <v>#N/A</v>
      </c>
      <c r="B527" s="221" t="e">
        <f>IF(A527=1,SUM($A$4:A527),"")</f>
        <v>#N/A</v>
      </c>
      <c r="C527" s="22" t="str">
        <f>'Source - Cert. Funds'!A526</f>
        <v>17</v>
      </c>
      <c r="D527" s="22" t="str">
        <f>'Source - Cert. Funds'!B526</f>
        <v>2</v>
      </c>
      <c r="E527" s="22" t="str">
        <f>'Source - Cert. Funds'!C526</f>
        <v>0008</v>
      </c>
      <c r="F527" s="22" t="str">
        <f>'Source - Cert. Funds'!D526</f>
        <v>1720008</v>
      </c>
      <c r="G527" s="22" t="str">
        <f>'Source - Cert. Funds'!E526</f>
        <v>NEWVILLE TOWNSHIP</v>
      </c>
      <c r="H527" s="22" t="str">
        <f>'Source - Cert. Funds'!F526</f>
        <v>1111</v>
      </c>
      <c r="I527" s="22" t="str">
        <f>'Source - Cert. Funds'!G526</f>
        <v>TOWNSHIP FIRE AND E.M.S.</v>
      </c>
      <c r="J527" s="23">
        <f>'Source - Cert. Funds'!H526</f>
        <v>18000</v>
      </c>
      <c r="K527" s="4"/>
      <c r="L527" s="3"/>
      <c r="M527" s="3"/>
      <c r="N527" s="3"/>
      <c r="O527" s="3"/>
    </row>
    <row r="528" spans="1:15" x14ac:dyDescent="0.35">
      <c r="A528" s="221" t="e">
        <f t="shared" si="12"/>
        <v>#N/A</v>
      </c>
      <c r="B528" s="221" t="e">
        <f>IF(A528=1,SUM($A$4:A528),"")</f>
        <v>#N/A</v>
      </c>
      <c r="C528" s="22" t="str">
        <f>'Source - Cert. Funds'!A527</f>
        <v>17</v>
      </c>
      <c r="D528" s="22" t="str">
        <f>'Source - Cert. Funds'!B527</f>
        <v>2</v>
      </c>
      <c r="E528" s="22" t="str">
        <f>'Source - Cert. Funds'!C527</f>
        <v>0009</v>
      </c>
      <c r="F528" s="22" t="str">
        <f>'Source - Cert. Funds'!D527</f>
        <v>1720009</v>
      </c>
      <c r="G528" s="22" t="str">
        <f>'Source - Cert. Funds'!E527</f>
        <v>RICHLAND TOWNSHIP</v>
      </c>
      <c r="H528" s="22" t="str">
        <f>'Source - Cert. Funds'!F527</f>
        <v>0061</v>
      </c>
      <c r="I528" s="22" t="str">
        <f>'Source - Cert. Funds'!G527</f>
        <v>RAINY DAY</v>
      </c>
      <c r="J528" s="23">
        <f>'Source - Cert. Funds'!H527</f>
        <v>1000</v>
      </c>
      <c r="K528" s="4"/>
      <c r="L528" s="3"/>
      <c r="M528" s="3"/>
      <c r="N528" s="3"/>
      <c r="O528" s="3"/>
    </row>
    <row r="529" spans="1:15" x14ac:dyDescent="0.35">
      <c r="A529" s="221" t="e">
        <f t="shared" si="12"/>
        <v>#N/A</v>
      </c>
      <c r="B529" s="221" t="e">
        <f>IF(A529=1,SUM($A$4:A529),"")</f>
        <v>#N/A</v>
      </c>
      <c r="C529" s="22" t="str">
        <f>'Source - Cert. Funds'!A528</f>
        <v>17</v>
      </c>
      <c r="D529" s="22" t="str">
        <f>'Source - Cert. Funds'!B528</f>
        <v>2</v>
      </c>
      <c r="E529" s="22" t="str">
        <f>'Source - Cert. Funds'!C528</f>
        <v>0009</v>
      </c>
      <c r="F529" s="22" t="str">
        <f>'Source - Cert. Funds'!D528</f>
        <v>1720009</v>
      </c>
      <c r="G529" s="22" t="str">
        <f>'Source - Cert. Funds'!E528</f>
        <v>RICHLAND TOWNSHIP</v>
      </c>
      <c r="H529" s="22" t="str">
        <f>'Source - Cert. Funds'!F528</f>
        <v>0101</v>
      </c>
      <c r="I529" s="22" t="str">
        <f>'Source - Cert. Funds'!G528</f>
        <v xml:space="preserve">GENERAL                                 </v>
      </c>
      <c r="J529" s="23">
        <f>'Source - Cert. Funds'!H528</f>
        <v>41800</v>
      </c>
      <c r="K529" s="4"/>
      <c r="L529" s="3"/>
      <c r="M529" s="3"/>
      <c r="N529" s="3"/>
      <c r="O529" s="3"/>
    </row>
    <row r="530" spans="1:15" x14ac:dyDescent="0.35">
      <c r="A530" s="221" t="e">
        <f t="shared" si="12"/>
        <v>#N/A</v>
      </c>
      <c r="B530" s="221" t="e">
        <f>IF(A530=1,SUM($A$4:A530),"")</f>
        <v>#N/A</v>
      </c>
      <c r="C530" s="22" t="str">
        <f>'Source - Cert. Funds'!A529</f>
        <v>17</v>
      </c>
      <c r="D530" s="22" t="str">
        <f>'Source - Cert. Funds'!B529</f>
        <v>2</v>
      </c>
      <c r="E530" s="22" t="str">
        <f>'Source - Cert. Funds'!C529</f>
        <v>0009</v>
      </c>
      <c r="F530" s="22" t="str">
        <f>'Source - Cert. Funds'!D529</f>
        <v>1720009</v>
      </c>
      <c r="G530" s="22" t="str">
        <f>'Source - Cert. Funds'!E529</f>
        <v>RICHLAND TOWNSHIP</v>
      </c>
      <c r="H530" s="22" t="str">
        <f>'Source - Cert. Funds'!F529</f>
        <v>1111</v>
      </c>
      <c r="I530" s="22" t="str">
        <f>'Source - Cert. Funds'!G529</f>
        <v>TOWNSHIP FIRE AND E.M.S.</v>
      </c>
      <c r="J530" s="23">
        <f>'Source - Cert. Funds'!H529</f>
        <v>33000</v>
      </c>
      <c r="K530" s="4"/>
      <c r="L530" s="3"/>
      <c r="M530" s="3"/>
      <c r="N530" s="3"/>
      <c r="O530" s="3"/>
    </row>
    <row r="531" spans="1:15" x14ac:dyDescent="0.35">
      <c r="A531" s="221" t="e">
        <f t="shared" si="12"/>
        <v>#N/A</v>
      </c>
      <c r="B531" s="221" t="e">
        <f>IF(A531=1,SUM($A$4:A531),"")</f>
        <v>#N/A</v>
      </c>
      <c r="C531" s="22" t="str">
        <f>'Source - Cert. Funds'!A530</f>
        <v>17</v>
      </c>
      <c r="D531" s="22" t="str">
        <f>'Source - Cert. Funds'!B530</f>
        <v>2</v>
      </c>
      <c r="E531" s="22" t="str">
        <f>'Source - Cert. Funds'!C530</f>
        <v>0009</v>
      </c>
      <c r="F531" s="22" t="str">
        <f>'Source - Cert. Funds'!D530</f>
        <v>1720009</v>
      </c>
      <c r="G531" s="22" t="str">
        <f>'Source - Cert. Funds'!E530</f>
        <v>RICHLAND TOWNSHIP</v>
      </c>
      <c r="H531" s="22" t="str">
        <f>'Source - Cert. Funds'!F530</f>
        <v>1190</v>
      </c>
      <c r="I531" s="22" t="str">
        <f>'Source - Cert. Funds'!G530</f>
        <v xml:space="preserve">CUMULATIVE FIRE (Township)                        </v>
      </c>
      <c r="J531" s="23">
        <f>'Source - Cert. Funds'!H530</f>
        <v>0</v>
      </c>
      <c r="K531" s="4"/>
      <c r="L531" s="3"/>
      <c r="M531" s="3"/>
      <c r="N531" s="3"/>
      <c r="O531" s="3"/>
    </row>
    <row r="532" spans="1:15" x14ac:dyDescent="0.35">
      <c r="A532" s="221" t="e">
        <f t="shared" si="12"/>
        <v>#N/A</v>
      </c>
      <c r="B532" s="221" t="e">
        <f>IF(A532=1,SUM($A$4:A532),"")</f>
        <v>#N/A</v>
      </c>
      <c r="C532" s="22" t="str">
        <f>'Source - Cert. Funds'!A531</f>
        <v>17</v>
      </c>
      <c r="D532" s="22" t="str">
        <f>'Source - Cert. Funds'!B531</f>
        <v>2</v>
      </c>
      <c r="E532" s="22" t="str">
        <f>'Source - Cert. Funds'!C531</f>
        <v>0010</v>
      </c>
      <c r="F532" s="22" t="str">
        <f>'Source - Cert. Funds'!D531</f>
        <v>1720010</v>
      </c>
      <c r="G532" s="22" t="str">
        <f>'Source - Cert. Funds'!E531</f>
        <v>SMITHFIELD TOWNSHIP</v>
      </c>
      <c r="H532" s="22" t="str">
        <f>'Source - Cert. Funds'!F531</f>
        <v>0061</v>
      </c>
      <c r="I532" s="22" t="str">
        <f>'Source - Cert. Funds'!G531</f>
        <v>RAINY DAY</v>
      </c>
      <c r="J532" s="23">
        <f>'Source - Cert. Funds'!H531</f>
        <v>2500</v>
      </c>
      <c r="K532" s="4"/>
      <c r="L532" s="3"/>
      <c r="M532" s="3"/>
      <c r="N532" s="3"/>
      <c r="O532" s="3"/>
    </row>
    <row r="533" spans="1:15" x14ac:dyDescent="0.35">
      <c r="A533" s="221" t="e">
        <f t="shared" si="12"/>
        <v>#N/A</v>
      </c>
      <c r="B533" s="221" t="e">
        <f>IF(A533=1,SUM($A$4:A533),"")</f>
        <v>#N/A</v>
      </c>
      <c r="C533" s="22" t="str">
        <f>'Source - Cert. Funds'!A532</f>
        <v>17</v>
      </c>
      <c r="D533" s="22" t="str">
        <f>'Source - Cert. Funds'!B532</f>
        <v>2</v>
      </c>
      <c r="E533" s="22" t="str">
        <f>'Source - Cert. Funds'!C532</f>
        <v>0010</v>
      </c>
      <c r="F533" s="22" t="str">
        <f>'Source - Cert. Funds'!D532</f>
        <v>1720010</v>
      </c>
      <c r="G533" s="22" t="str">
        <f>'Source - Cert. Funds'!E532</f>
        <v>SMITHFIELD TOWNSHIP</v>
      </c>
      <c r="H533" s="22" t="str">
        <f>'Source - Cert. Funds'!F532</f>
        <v>0101</v>
      </c>
      <c r="I533" s="22" t="str">
        <f>'Source - Cert. Funds'!G532</f>
        <v xml:space="preserve">GENERAL                                 </v>
      </c>
      <c r="J533" s="23">
        <f>'Source - Cert. Funds'!H532</f>
        <v>35673</v>
      </c>
      <c r="K533" s="4"/>
      <c r="L533" s="3"/>
      <c r="M533" s="3"/>
      <c r="N533" s="3"/>
      <c r="O533" s="3"/>
    </row>
    <row r="534" spans="1:15" x14ac:dyDescent="0.35">
      <c r="A534" s="221" t="e">
        <f t="shared" si="12"/>
        <v>#N/A</v>
      </c>
      <c r="B534" s="221" t="e">
        <f>IF(A534=1,SUM($A$4:A534),"")</f>
        <v>#N/A</v>
      </c>
      <c r="C534" s="22" t="str">
        <f>'Source - Cert. Funds'!A533</f>
        <v>17</v>
      </c>
      <c r="D534" s="22" t="str">
        <f>'Source - Cert. Funds'!B533</f>
        <v>2</v>
      </c>
      <c r="E534" s="22" t="str">
        <f>'Source - Cert. Funds'!C533</f>
        <v>0010</v>
      </c>
      <c r="F534" s="22" t="str">
        <f>'Source - Cert. Funds'!D533</f>
        <v>1720010</v>
      </c>
      <c r="G534" s="22" t="str">
        <f>'Source - Cert. Funds'!E533</f>
        <v>SMITHFIELD TOWNSHIP</v>
      </c>
      <c r="H534" s="22" t="str">
        <f>'Source - Cert. Funds'!F533</f>
        <v>1111</v>
      </c>
      <c r="I534" s="22" t="str">
        <f>'Source - Cert. Funds'!G533</f>
        <v>TOWNSHIP FIRE AND E.M.S.</v>
      </c>
      <c r="J534" s="23">
        <f>'Source - Cert. Funds'!H533</f>
        <v>51142</v>
      </c>
      <c r="K534" s="4"/>
      <c r="L534" s="3"/>
      <c r="M534" s="3"/>
      <c r="N534" s="3"/>
      <c r="O534" s="3"/>
    </row>
    <row r="535" spans="1:15" x14ac:dyDescent="0.35">
      <c r="A535" s="221" t="e">
        <f t="shared" si="12"/>
        <v>#N/A</v>
      </c>
      <c r="B535" s="221" t="e">
        <f>IF(A535=1,SUM($A$4:A535),"")</f>
        <v>#N/A</v>
      </c>
      <c r="C535" s="22" t="str">
        <f>'Source - Cert. Funds'!A534</f>
        <v>17</v>
      </c>
      <c r="D535" s="22" t="str">
        <f>'Source - Cert. Funds'!B534</f>
        <v>2</v>
      </c>
      <c r="E535" s="22" t="str">
        <f>'Source - Cert. Funds'!C534</f>
        <v>0011</v>
      </c>
      <c r="F535" s="22" t="str">
        <f>'Source - Cert. Funds'!D534</f>
        <v>1720011</v>
      </c>
      <c r="G535" s="22" t="str">
        <f>'Source - Cert. Funds'!E534</f>
        <v>SPENCER TOWNSHIP</v>
      </c>
      <c r="H535" s="22" t="str">
        <f>'Source - Cert. Funds'!F534</f>
        <v>0061</v>
      </c>
      <c r="I535" s="22" t="str">
        <f>'Source - Cert. Funds'!G534</f>
        <v>RAINY DAY</v>
      </c>
      <c r="J535" s="23">
        <f>'Source - Cert. Funds'!H534</f>
        <v>5000</v>
      </c>
      <c r="K535" s="4"/>
      <c r="L535" s="3"/>
      <c r="M535" s="3"/>
      <c r="N535" s="3"/>
      <c r="O535" s="3"/>
    </row>
    <row r="536" spans="1:15" x14ac:dyDescent="0.35">
      <c r="A536" s="221" t="e">
        <f t="shared" si="12"/>
        <v>#N/A</v>
      </c>
      <c r="B536" s="221" t="e">
        <f>IF(A536=1,SUM($A$4:A536),"")</f>
        <v>#N/A</v>
      </c>
      <c r="C536" s="22" t="str">
        <f>'Source - Cert. Funds'!A535</f>
        <v>17</v>
      </c>
      <c r="D536" s="22" t="str">
        <f>'Source - Cert. Funds'!B535</f>
        <v>2</v>
      </c>
      <c r="E536" s="22" t="str">
        <f>'Source - Cert. Funds'!C535</f>
        <v>0011</v>
      </c>
      <c r="F536" s="22" t="str">
        <f>'Source - Cert. Funds'!D535</f>
        <v>1720011</v>
      </c>
      <c r="G536" s="22" t="str">
        <f>'Source - Cert. Funds'!E535</f>
        <v>SPENCER TOWNSHIP</v>
      </c>
      <c r="H536" s="22" t="str">
        <f>'Source - Cert. Funds'!F535</f>
        <v>0101</v>
      </c>
      <c r="I536" s="22" t="str">
        <f>'Source - Cert. Funds'!G535</f>
        <v xml:space="preserve">GENERAL                                 </v>
      </c>
      <c r="J536" s="23">
        <f>'Source - Cert. Funds'!H535</f>
        <v>75000</v>
      </c>
      <c r="K536" s="4"/>
      <c r="L536" s="3"/>
      <c r="M536" s="3"/>
      <c r="N536" s="3"/>
      <c r="O536" s="3"/>
    </row>
    <row r="537" spans="1:15" x14ac:dyDescent="0.35">
      <c r="A537" s="221" t="e">
        <f t="shared" si="12"/>
        <v>#N/A</v>
      </c>
      <c r="B537" s="221" t="e">
        <f>IF(A537=1,SUM($A$4:A537),"")</f>
        <v>#N/A</v>
      </c>
      <c r="C537" s="22" t="str">
        <f>'Source - Cert. Funds'!A536</f>
        <v>17</v>
      </c>
      <c r="D537" s="22" t="str">
        <f>'Source - Cert. Funds'!B536</f>
        <v>2</v>
      </c>
      <c r="E537" s="22" t="str">
        <f>'Source - Cert. Funds'!C536</f>
        <v>0011</v>
      </c>
      <c r="F537" s="22" t="str">
        <f>'Source - Cert. Funds'!D536</f>
        <v>1720011</v>
      </c>
      <c r="G537" s="22" t="str">
        <f>'Source - Cert. Funds'!E536</f>
        <v>SPENCER TOWNSHIP</v>
      </c>
      <c r="H537" s="22" t="str">
        <f>'Source - Cert. Funds'!F536</f>
        <v>1111</v>
      </c>
      <c r="I537" s="22" t="str">
        <f>'Source - Cert. Funds'!G536</f>
        <v>TOWNSHIP FIRE AND E.M.S.</v>
      </c>
      <c r="J537" s="23">
        <f>'Source - Cert. Funds'!H536</f>
        <v>90000</v>
      </c>
      <c r="K537" s="4"/>
      <c r="L537" s="3"/>
      <c r="M537" s="3"/>
      <c r="N537" s="3"/>
      <c r="O537" s="3"/>
    </row>
    <row r="538" spans="1:15" x14ac:dyDescent="0.35">
      <c r="A538" s="221" t="e">
        <f t="shared" si="12"/>
        <v>#N/A</v>
      </c>
      <c r="B538" s="221" t="e">
        <f>IF(A538=1,SUM($A$4:A538),"")</f>
        <v>#N/A</v>
      </c>
      <c r="C538" s="22" t="str">
        <f>'Source - Cert. Funds'!A537</f>
        <v>17</v>
      </c>
      <c r="D538" s="22" t="str">
        <f>'Source - Cert. Funds'!B537</f>
        <v>2</v>
      </c>
      <c r="E538" s="22" t="str">
        <f>'Source - Cert. Funds'!C537</f>
        <v>0011</v>
      </c>
      <c r="F538" s="22" t="str">
        <f>'Source - Cert. Funds'!D537</f>
        <v>1720011</v>
      </c>
      <c r="G538" s="22" t="str">
        <f>'Source - Cert. Funds'!E537</f>
        <v>SPENCER TOWNSHIP</v>
      </c>
      <c r="H538" s="22" t="str">
        <f>'Source - Cert. Funds'!F537</f>
        <v>1190</v>
      </c>
      <c r="I538" s="22" t="str">
        <f>'Source - Cert. Funds'!G537</f>
        <v xml:space="preserve">CUMULATIVE FIRE (Township)                        </v>
      </c>
      <c r="J538" s="23">
        <f>'Source - Cert. Funds'!H537</f>
        <v>80000</v>
      </c>
      <c r="K538" s="4"/>
      <c r="L538" s="3"/>
      <c r="M538" s="3"/>
      <c r="N538" s="3"/>
      <c r="O538" s="3"/>
    </row>
    <row r="539" spans="1:15" x14ac:dyDescent="0.35">
      <c r="A539" s="221" t="e">
        <f t="shared" si="12"/>
        <v>#N/A</v>
      </c>
      <c r="B539" s="221" t="e">
        <f>IF(A539=1,SUM($A$4:A539),"")</f>
        <v>#N/A</v>
      </c>
      <c r="C539" s="22" t="str">
        <f>'Source - Cert. Funds'!A538</f>
        <v>17</v>
      </c>
      <c r="D539" s="22" t="str">
        <f>'Source - Cert. Funds'!B538</f>
        <v>2</v>
      </c>
      <c r="E539" s="22" t="str">
        <f>'Source - Cert. Funds'!C538</f>
        <v>0012</v>
      </c>
      <c r="F539" s="22" t="str">
        <f>'Source - Cert. Funds'!D538</f>
        <v>1720012</v>
      </c>
      <c r="G539" s="22" t="str">
        <f>'Source - Cert. Funds'!E538</f>
        <v>STAFFORD TOWNSHIP</v>
      </c>
      <c r="H539" s="22" t="str">
        <f>'Source - Cert. Funds'!F538</f>
        <v>0061</v>
      </c>
      <c r="I539" s="22" t="str">
        <f>'Source - Cert. Funds'!G538</f>
        <v>RAINY DAY</v>
      </c>
      <c r="J539" s="23">
        <f>'Source - Cert. Funds'!H538</f>
        <v>1500</v>
      </c>
      <c r="K539" s="4"/>
      <c r="L539" s="3"/>
      <c r="M539" s="3"/>
      <c r="N539" s="3"/>
      <c r="O539" s="3"/>
    </row>
    <row r="540" spans="1:15" x14ac:dyDescent="0.35">
      <c r="A540" s="221" t="e">
        <f t="shared" si="12"/>
        <v>#N/A</v>
      </c>
      <c r="B540" s="221" t="e">
        <f>IF(A540=1,SUM($A$4:A540),"")</f>
        <v>#N/A</v>
      </c>
      <c r="C540" s="22" t="str">
        <f>'Source - Cert. Funds'!A539</f>
        <v>17</v>
      </c>
      <c r="D540" s="22" t="str">
        <f>'Source - Cert. Funds'!B539</f>
        <v>2</v>
      </c>
      <c r="E540" s="22" t="str">
        <f>'Source - Cert. Funds'!C539</f>
        <v>0012</v>
      </c>
      <c r="F540" s="22" t="str">
        <f>'Source - Cert. Funds'!D539</f>
        <v>1720012</v>
      </c>
      <c r="G540" s="22" t="str">
        <f>'Source - Cert. Funds'!E539</f>
        <v>STAFFORD TOWNSHIP</v>
      </c>
      <c r="H540" s="22" t="str">
        <f>'Source - Cert. Funds'!F539</f>
        <v>0101</v>
      </c>
      <c r="I540" s="22" t="str">
        <f>'Source - Cert. Funds'!G539</f>
        <v xml:space="preserve">GENERAL                                 </v>
      </c>
      <c r="J540" s="23">
        <f>'Source - Cert. Funds'!H539</f>
        <v>22350</v>
      </c>
      <c r="K540" s="4"/>
      <c r="L540" s="3"/>
      <c r="M540" s="3"/>
      <c r="N540" s="3"/>
      <c r="O540" s="3"/>
    </row>
    <row r="541" spans="1:15" x14ac:dyDescent="0.35">
      <c r="A541" s="221" t="e">
        <f t="shared" si="12"/>
        <v>#N/A</v>
      </c>
      <c r="B541" s="221" t="e">
        <f>IF(A541=1,SUM($A$4:A541),"")</f>
        <v>#N/A</v>
      </c>
      <c r="C541" s="22" t="str">
        <f>'Source - Cert. Funds'!A540</f>
        <v>17</v>
      </c>
      <c r="D541" s="22" t="str">
        <f>'Source - Cert. Funds'!B540</f>
        <v>2</v>
      </c>
      <c r="E541" s="22" t="str">
        <f>'Source - Cert. Funds'!C540</f>
        <v>0012</v>
      </c>
      <c r="F541" s="22" t="str">
        <f>'Source - Cert. Funds'!D540</f>
        <v>1720012</v>
      </c>
      <c r="G541" s="22" t="str">
        <f>'Source - Cert. Funds'!E540</f>
        <v>STAFFORD TOWNSHIP</v>
      </c>
      <c r="H541" s="22" t="str">
        <f>'Source - Cert. Funds'!F540</f>
        <v>1111</v>
      </c>
      <c r="I541" s="22" t="str">
        <f>'Source - Cert. Funds'!G540</f>
        <v>TOWNSHIP FIRE AND E.M.S.</v>
      </c>
      <c r="J541" s="23">
        <f>'Source - Cert. Funds'!H540</f>
        <v>11440</v>
      </c>
      <c r="K541" s="4"/>
      <c r="L541" s="3"/>
      <c r="M541" s="3"/>
      <c r="N541" s="3"/>
      <c r="O541" s="3"/>
    </row>
    <row r="542" spans="1:15" x14ac:dyDescent="0.35">
      <c r="A542" s="221" t="e">
        <f t="shared" si="12"/>
        <v>#N/A</v>
      </c>
      <c r="B542" s="221" t="e">
        <f>IF(A542=1,SUM($A$4:A542),"")</f>
        <v>#N/A</v>
      </c>
      <c r="C542" s="22" t="str">
        <f>'Source - Cert. Funds'!A541</f>
        <v>17</v>
      </c>
      <c r="D542" s="22" t="str">
        <f>'Source - Cert. Funds'!B541</f>
        <v>2</v>
      </c>
      <c r="E542" s="22" t="str">
        <f>'Source - Cert. Funds'!C541</f>
        <v>0012</v>
      </c>
      <c r="F542" s="22" t="str">
        <f>'Source - Cert. Funds'!D541</f>
        <v>1720012</v>
      </c>
      <c r="G542" s="22" t="str">
        <f>'Source - Cert. Funds'!E541</f>
        <v>STAFFORD TOWNSHIP</v>
      </c>
      <c r="H542" s="22" t="str">
        <f>'Source - Cert. Funds'!F541</f>
        <v>1190</v>
      </c>
      <c r="I542" s="22" t="str">
        <f>'Source - Cert. Funds'!G541</f>
        <v xml:space="preserve">CUMULATIVE FIRE (Township)                        </v>
      </c>
      <c r="J542" s="23">
        <f>'Source - Cert. Funds'!H541</f>
        <v>5000</v>
      </c>
      <c r="K542" s="4"/>
      <c r="L542" s="3"/>
      <c r="M542" s="3"/>
      <c r="N542" s="3"/>
      <c r="O542" s="3"/>
    </row>
    <row r="543" spans="1:15" x14ac:dyDescent="0.35">
      <c r="A543" s="221" t="e">
        <f t="shared" si="12"/>
        <v>#N/A</v>
      </c>
      <c r="B543" s="221" t="e">
        <f>IF(A543=1,SUM($A$4:A543),"")</f>
        <v>#N/A</v>
      </c>
      <c r="C543" s="22" t="str">
        <f>'Source - Cert. Funds'!A542</f>
        <v>17</v>
      </c>
      <c r="D543" s="22" t="str">
        <f>'Source - Cert. Funds'!B542</f>
        <v>2</v>
      </c>
      <c r="E543" s="22" t="str">
        <f>'Source - Cert. Funds'!C542</f>
        <v>0013</v>
      </c>
      <c r="F543" s="22" t="str">
        <f>'Source - Cert. Funds'!D542</f>
        <v>1720013</v>
      </c>
      <c r="G543" s="22" t="str">
        <f>'Source - Cert. Funds'!E542</f>
        <v>TROY TOWNSHIP</v>
      </c>
      <c r="H543" s="22" t="str">
        <f>'Source - Cert. Funds'!F542</f>
        <v>0061</v>
      </c>
      <c r="I543" s="22" t="str">
        <f>'Source - Cert. Funds'!G542</f>
        <v>RAINY DAY</v>
      </c>
      <c r="J543" s="23">
        <f>'Source - Cert. Funds'!H542</f>
        <v>0</v>
      </c>
      <c r="K543" s="4"/>
      <c r="L543" s="3"/>
      <c r="M543" s="3"/>
      <c r="N543" s="3"/>
      <c r="O543" s="3"/>
    </row>
    <row r="544" spans="1:15" x14ac:dyDescent="0.35">
      <c r="A544" s="221" t="e">
        <f t="shared" si="12"/>
        <v>#N/A</v>
      </c>
      <c r="B544" s="221" t="e">
        <f>IF(A544=1,SUM($A$4:A544),"")</f>
        <v>#N/A</v>
      </c>
      <c r="C544" s="22" t="str">
        <f>'Source - Cert. Funds'!A543</f>
        <v>17</v>
      </c>
      <c r="D544" s="22" t="str">
        <f>'Source - Cert. Funds'!B543</f>
        <v>2</v>
      </c>
      <c r="E544" s="22" t="str">
        <f>'Source - Cert. Funds'!C543</f>
        <v>0013</v>
      </c>
      <c r="F544" s="22" t="str">
        <f>'Source - Cert. Funds'!D543</f>
        <v>1720013</v>
      </c>
      <c r="G544" s="22" t="str">
        <f>'Source - Cert. Funds'!E543</f>
        <v>TROY TOWNSHIP</v>
      </c>
      <c r="H544" s="22" t="str">
        <f>'Source - Cert. Funds'!F543</f>
        <v>0101</v>
      </c>
      <c r="I544" s="22" t="str">
        <f>'Source - Cert. Funds'!G543</f>
        <v xml:space="preserve">GENERAL                                 </v>
      </c>
      <c r="J544" s="23">
        <f>'Source - Cert. Funds'!H543</f>
        <v>17550</v>
      </c>
      <c r="K544" s="4"/>
      <c r="L544" s="3"/>
      <c r="M544" s="3"/>
      <c r="N544" s="3"/>
      <c r="O544" s="3"/>
    </row>
    <row r="545" spans="1:15" x14ac:dyDescent="0.35">
      <c r="A545" s="221" t="e">
        <f t="shared" si="12"/>
        <v>#N/A</v>
      </c>
      <c r="B545" s="221" t="e">
        <f>IF(A545=1,SUM($A$4:A545),"")</f>
        <v>#N/A</v>
      </c>
      <c r="C545" s="22" t="str">
        <f>'Source - Cert. Funds'!A544</f>
        <v>17</v>
      </c>
      <c r="D545" s="22" t="str">
        <f>'Source - Cert. Funds'!B544</f>
        <v>2</v>
      </c>
      <c r="E545" s="22" t="str">
        <f>'Source - Cert. Funds'!C544</f>
        <v>0013</v>
      </c>
      <c r="F545" s="22" t="str">
        <f>'Source - Cert. Funds'!D544</f>
        <v>1720013</v>
      </c>
      <c r="G545" s="22" t="str">
        <f>'Source - Cert. Funds'!E544</f>
        <v>TROY TOWNSHIP</v>
      </c>
      <c r="H545" s="22" t="str">
        <f>'Source - Cert. Funds'!F544</f>
        <v>1111</v>
      </c>
      <c r="I545" s="22" t="str">
        <f>'Source - Cert. Funds'!G544</f>
        <v>TOWNSHIP FIRE AND E.M.S.</v>
      </c>
      <c r="J545" s="23">
        <f>'Source - Cert. Funds'!H544</f>
        <v>11000</v>
      </c>
      <c r="K545" s="4"/>
      <c r="L545" s="3"/>
      <c r="M545" s="3"/>
      <c r="N545" s="3"/>
      <c r="O545" s="3"/>
    </row>
    <row r="546" spans="1:15" x14ac:dyDescent="0.35">
      <c r="A546" s="221" t="e">
        <f t="shared" si="12"/>
        <v>#N/A</v>
      </c>
      <c r="B546" s="221" t="e">
        <f>IF(A546=1,SUM($A$4:A546),"")</f>
        <v>#N/A</v>
      </c>
      <c r="C546" s="22" t="str">
        <f>'Source - Cert. Funds'!A545</f>
        <v>17</v>
      </c>
      <c r="D546" s="22" t="str">
        <f>'Source - Cert. Funds'!B545</f>
        <v>2</v>
      </c>
      <c r="E546" s="22" t="str">
        <f>'Source - Cert. Funds'!C545</f>
        <v>0013</v>
      </c>
      <c r="F546" s="22" t="str">
        <f>'Source - Cert. Funds'!D545</f>
        <v>1720013</v>
      </c>
      <c r="G546" s="22" t="str">
        <f>'Source - Cert. Funds'!E545</f>
        <v>TROY TOWNSHIP</v>
      </c>
      <c r="H546" s="22" t="str">
        <f>'Source - Cert. Funds'!F545</f>
        <v>1190</v>
      </c>
      <c r="I546" s="22" t="str">
        <f>'Source - Cert. Funds'!G545</f>
        <v xml:space="preserve">CUMULATIVE FIRE (Township)                        </v>
      </c>
      <c r="J546" s="23">
        <f>'Source - Cert. Funds'!H545</f>
        <v>8000</v>
      </c>
      <c r="K546" s="4"/>
      <c r="L546" s="3"/>
      <c r="M546" s="3"/>
      <c r="N546" s="3"/>
      <c r="O546" s="3"/>
    </row>
    <row r="547" spans="1:15" x14ac:dyDescent="0.35">
      <c r="A547" s="221" t="e">
        <f t="shared" si="12"/>
        <v>#N/A</v>
      </c>
      <c r="B547" s="221" t="e">
        <f>IF(A547=1,SUM($A$4:A547),"")</f>
        <v>#N/A</v>
      </c>
      <c r="C547" s="22" t="str">
        <f>'Source - Cert. Funds'!A546</f>
        <v>17</v>
      </c>
      <c r="D547" s="22" t="str">
        <f>'Source - Cert. Funds'!B546</f>
        <v>2</v>
      </c>
      <c r="E547" s="22" t="str">
        <f>'Source - Cert. Funds'!C546</f>
        <v>0014</v>
      </c>
      <c r="F547" s="22" t="str">
        <f>'Source - Cert. Funds'!D546</f>
        <v>1720014</v>
      </c>
      <c r="G547" s="22" t="str">
        <f>'Source - Cert. Funds'!E546</f>
        <v>UNION TOWNSHIP</v>
      </c>
      <c r="H547" s="22" t="str">
        <f>'Source - Cert. Funds'!F546</f>
        <v>0101</v>
      </c>
      <c r="I547" s="22" t="str">
        <f>'Source - Cert. Funds'!G546</f>
        <v xml:space="preserve">GENERAL                                 </v>
      </c>
      <c r="J547" s="23">
        <f>'Source - Cert. Funds'!H546</f>
        <v>115750</v>
      </c>
      <c r="K547" s="4"/>
      <c r="L547" s="3"/>
      <c r="M547" s="3"/>
      <c r="N547" s="3"/>
      <c r="O547" s="3"/>
    </row>
    <row r="548" spans="1:15" x14ac:dyDescent="0.35">
      <c r="A548" s="221" t="e">
        <f t="shared" si="12"/>
        <v>#N/A</v>
      </c>
      <c r="B548" s="221" t="e">
        <f>IF(A548=1,SUM($A$4:A548),"")</f>
        <v>#N/A</v>
      </c>
      <c r="C548" s="22" t="str">
        <f>'Source - Cert. Funds'!A547</f>
        <v>17</v>
      </c>
      <c r="D548" s="22" t="str">
        <f>'Source - Cert. Funds'!B547</f>
        <v>2</v>
      </c>
      <c r="E548" s="22" t="str">
        <f>'Source - Cert. Funds'!C547</f>
        <v>0015</v>
      </c>
      <c r="F548" s="22" t="str">
        <f>'Source - Cert. Funds'!D547</f>
        <v>1720015</v>
      </c>
      <c r="G548" s="22" t="str">
        <f>'Source - Cert. Funds'!E547</f>
        <v>WILMINGTON TOWNSHIP</v>
      </c>
      <c r="H548" s="22" t="str">
        <f>'Source - Cert. Funds'!F547</f>
        <v>0101</v>
      </c>
      <c r="I548" s="22" t="str">
        <f>'Source - Cert. Funds'!G547</f>
        <v xml:space="preserve">GENERAL                                 </v>
      </c>
      <c r="J548" s="23">
        <f>'Source - Cert. Funds'!H547</f>
        <v>103850</v>
      </c>
      <c r="K548" s="4"/>
      <c r="L548" s="3"/>
      <c r="M548" s="3"/>
      <c r="N548" s="3"/>
      <c r="O548" s="3"/>
    </row>
    <row r="549" spans="1:15" x14ac:dyDescent="0.35">
      <c r="A549" s="221" t="e">
        <f t="shared" si="12"/>
        <v>#N/A</v>
      </c>
      <c r="B549" s="221" t="e">
        <f>IF(A549=1,SUM($A$4:A549),"")</f>
        <v>#N/A</v>
      </c>
      <c r="C549" s="22" t="str">
        <f>'Source - Cert. Funds'!A548</f>
        <v>17</v>
      </c>
      <c r="D549" s="22" t="str">
        <f>'Source - Cert. Funds'!B548</f>
        <v>2</v>
      </c>
      <c r="E549" s="22" t="str">
        <f>'Source - Cert. Funds'!C548</f>
        <v>0015</v>
      </c>
      <c r="F549" s="22" t="str">
        <f>'Source - Cert. Funds'!D548</f>
        <v>1720015</v>
      </c>
      <c r="G549" s="22" t="str">
        <f>'Source - Cert. Funds'!E548</f>
        <v>WILMINGTON TOWNSHIP</v>
      </c>
      <c r="H549" s="22" t="str">
        <f>'Source - Cert. Funds'!F548</f>
        <v>2010</v>
      </c>
      <c r="I549" s="22" t="str">
        <f>'Source - Cert. Funds'!G548</f>
        <v xml:space="preserve">LIBRARY (NON-LIBRARY UNIT)              </v>
      </c>
      <c r="J549" s="23">
        <f>'Source - Cert. Funds'!H548</f>
        <v>3500</v>
      </c>
      <c r="K549" s="4"/>
      <c r="L549" s="3"/>
      <c r="M549" s="3"/>
      <c r="N549" s="3"/>
      <c r="O549" s="3"/>
    </row>
    <row r="550" spans="1:15" x14ac:dyDescent="0.35">
      <c r="A550" s="221" t="e">
        <f t="shared" si="12"/>
        <v>#N/A</v>
      </c>
      <c r="B550" s="221" t="e">
        <f>IF(A550=1,SUM($A$4:A550),"")</f>
        <v>#N/A</v>
      </c>
      <c r="C550" s="22" t="str">
        <f>'Source - Cert. Funds'!A549</f>
        <v>18</v>
      </c>
      <c r="D550" s="22" t="str">
        <f>'Source - Cert. Funds'!B549</f>
        <v>2</v>
      </c>
      <c r="E550" s="22" t="str">
        <f>'Source - Cert. Funds'!C549</f>
        <v>0001</v>
      </c>
      <c r="F550" s="22" t="str">
        <f>'Source - Cert. Funds'!D549</f>
        <v>1820001</v>
      </c>
      <c r="G550" s="22" t="str">
        <f>'Source - Cert. Funds'!E549</f>
        <v>CENTER TOWNSHIP</v>
      </c>
      <c r="H550" s="22" t="str">
        <f>'Source - Cert. Funds'!F549</f>
        <v>0061</v>
      </c>
      <c r="I550" s="22" t="str">
        <f>'Source - Cert. Funds'!G549</f>
        <v>RAINY DAY</v>
      </c>
      <c r="J550" s="23">
        <f>'Source - Cert. Funds'!H549</f>
        <v>35578</v>
      </c>
      <c r="K550" s="4"/>
      <c r="L550" s="3"/>
      <c r="M550" s="3"/>
      <c r="N550" s="3"/>
      <c r="O550" s="3"/>
    </row>
    <row r="551" spans="1:15" x14ac:dyDescent="0.35">
      <c r="A551" s="221" t="e">
        <f t="shared" si="12"/>
        <v>#N/A</v>
      </c>
      <c r="B551" s="221" t="e">
        <f>IF(A551=1,SUM($A$4:A551),"")</f>
        <v>#N/A</v>
      </c>
      <c r="C551" s="22" t="str">
        <f>'Source - Cert. Funds'!A550</f>
        <v>18</v>
      </c>
      <c r="D551" s="22" t="str">
        <f>'Source - Cert. Funds'!B550</f>
        <v>2</v>
      </c>
      <c r="E551" s="22" t="str">
        <f>'Source - Cert. Funds'!C550</f>
        <v>0001</v>
      </c>
      <c r="F551" s="22" t="str">
        <f>'Source - Cert. Funds'!D550</f>
        <v>1820001</v>
      </c>
      <c r="G551" s="22" t="str">
        <f>'Source - Cert. Funds'!E550</f>
        <v>CENTER TOWNSHIP</v>
      </c>
      <c r="H551" s="22" t="str">
        <f>'Source - Cert. Funds'!F550</f>
        <v>0101</v>
      </c>
      <c r="I551" s="22" t="str">
        <f>'Source - Cert. Funds'!G550</f>
        <v xml:space="preserve">GENERAL                                 </v>
      </c>
      <c r="J551" s="23">
        <f>'Source - Cert. Funds'!H550</f>
        <v>1303700</v>
      </c>
      <c r="K551" s="4"/>
      <c r="L551" s="3"/>
      <c r="M551" s="3"/>
      <c r="N551" s="3"/>
      <c r="O551" s="3"/>
    </row>
    <row r="552" spans="1:15" x14ac:dyDescent="0.35">
      <c r="A552" s="221" t="e">
        <f t="shared" si="12"/>
        <v>#N/A</v>
      </c>
      <c r="B552" s="221" t="e">
        <f>IF(A552=1,SUM($A$4:A552),"")</f>
        <v>#N/A</v>
      </c>
      <c r="C552" s="22" t="str">
        <f>'Source - Cert. Funds'!A551</f>
        <v>18</v>
      </c>
      <c r="D552" s="22" t="str">
        <f>'Source - Cert. Funds'!B551</f>
        <v>2</v>
      </c>
      <c r="E552" s="22" t="str">
        <f>'Source - Cert. Funds'!C551</f>
        <v>0001</v>
      </c>
      <c r="F552" s="22" t="str">
        <f>'Source - Cert. Funds'!D551</f>
        <v>1820001</v>
      </c>
      <c r="G552" s="22" t="str">
        <f>'Source - Cert. Funds'!E551</f>
        <v>CENTER TOWNSHIP</v>
      </c>
      <c r="H552" s="22" t="str">
        <f>'Source - Cert. Funds'!F551</f>
        <v>1111</v>
      </c>
      <c r="I552" s="22" t="str">
        <f>'Source - Cert. Funds'!G551</f>
        <v>TOWNSHIP FIRE AND E.M.S.</v>
      </c>
      <c r="J552" s="23">
        <f>'Source - Cert. Funds'!H551</f>
        <v>426000</v>
      </c>
      <c r="K552" s="4"/>
      <c r="L552" s="3"/>
      <c r="M552" s="3"/>
      <c r="N552" s="3"/>
      <c r="O552" s="3"/>
    </row>
    <row r="553" spans="1:15" x14ac:dyDescent="0.35">
      <c r="A553" s="221" t="e">
        <f t="shared" si="12"/>
        <v>#N/A</v>
      </c>
      <c r="B553" s="221" t="e">
        <f>IF(A553=1,SUM($A$4:A553),"")</f>
        <v>#N/A</v>
      </c>
      <c r="C553" s="22" t="str">
        <f>'Source - Cert. Funds'!A552</f>
        <v>18</v>
      </c>
      <c r="D553" s="22" t="str">
        <f>'Source - Cert. Funds'!B552</f>
        <v>2</v>
      </c>
      <c r="E553" s="22" t="str">
        <f>'Source - Cert. Funds'!C552</f>
        <v>0001</v>
      </c>
      <c r="F553" s="22" t="str">
        <f>'Source - Cert. Funds'!D552</f>
        <v>1820001</v>
      </c>
      <c r="G553" s="22" t="str">
        <f>'Source - Cert. Funds'!E552</f>
        <v>CENTER TOWNSHIP</v>
      </c>
      <c r="H553" s="22" t="str">
        <f>'Source - Cert. Funds'!F552</f>
        <v>1312</v>
      </c>
      <c r="I553" s="22" t="str">
        <f>'Source - Cert. Funds'!G552</f>
        <v xml:space="preserve">RECREATION                              </v>
      </c>
      <c r="J553" s="23">
        <f>'Source - Cert. Funds'!H552</f>
        <v>1681074</v>
      </c>
      <c r="K553" s="4"/>
      <c r="L553" s="3"/>
      <c r="M553" s="3"/>
      <c r="N553" s="3"/>
      <c r="O553" s="3"/>
    </row>
    <row r="554" spans="1:15" x14ac:dyDescent="0.35">
      <c r="A554" s="221" t="e">
        <f t="shared" si="12"/>
        <v>#N/A</v>
      </c>
      <c r="B554" s="221" t="e">
        <f>IF(A554=1,SUM($A$4:A554),"")</f>
        <v>#N/A</v>
      </c>
      <c r="C554" s="22" t="str">
        <f>'Source - Cert. Funds'!A553</f>
        <v>18</v>
      </c>
      <c r="D554" s="22" t="str">
        <f>'Source - Cert. Funds'!B553</f>
        <v>2</v>
      </c>
      <c r="E554" s="22" t="str">
        <f>'Source - Cert. Funds'!C553</f>
        <v>0002</v>
      </c>
      <c r="F554" s="22" t="str">
        <f>'Source - Cert. Funds'!D553</f>
        <v>1820002</v>
      </c>
      <c r="G554" s="22" t="str">
        <f>'Source - Cert. Funds'!E553</f>
        <v>DELAWARE TOWNSHIP</v>
      </c>
      <c r="H554" s="22" t="str">
        <f>'Source - Cert. Funds'!F553</f>
        <v>0101</v>
      </c>
      <c r="I554" s="22" t="str">
        <f>'Source - Cert. Funds'!G553</f>
        <v xml:space="preserve">GENERAL                                 </v>
      </c>
      <c r="J554" s="23">
        <f>'Source - Cert. Funds'!H553</f>
        <v>60000</v>
      </c>
      <c r="K554" s="4"/>
      <c r="L554" s="3"/>
      <c r="M554" s="3"/>
      <c r="N554" s="3"/>
      <c r="O554" s="3"/>
    </row>
    <row r="555" spans="1:15" x14ac:dyDescent="0.35">
      <c r="A555" s="221" t="e">
        <f t="shared" si="12"/>
        <v>#N/A</v>
      </c>
      <c r="B555" s="221" t="e">
        <f>IF(A555=1,SUM($A$4:A555),"")</f>
        <v>#N/A</v>
      </c>
      <c r="C555" s="22" t="str">
        <f>'Source - Cert. Funds'!A554</f>
        <v>18</v>
      </c>
      <c r="D555" s="22" t="str">
        <f>'Source - Cert. Funds'!B554</f>
        <v>2</v>
      </c>
      <c r="E555" s="22" t="str">
        <f>'Source - Cert. Funds'!C554</f>
        <v>0002</v>
      </c>
      <c r="F555" s="22" t="str">
        <f>'Source - Cert. Funds'!D554</f>
        <v>1820002</v>
      </c>
      <c r="G555" s="22" t="str">
        <f>'Source - Cert. Funds'!E554</f>
        <v>DELAWARE TOWNSHIP</v>
      </c>
      <c r="H555" s="22" t="str">
        <f>'Source - Cert. Funds'!F554</f>
        <v>1111</v>
      </c>
      <c r="I555" s="22" t="str">
        <f>'Source - Cert. Funds'!G554</f>
        <v>TOWNSHIP FIRE AND E.M.S.</v>
      </c>
      <c r="J555" s="23">
        <f>'Source - Cert. Funds'!H554</f>
        <v>42000</v>
      </c>
      <c r="K555" s="4"/>
      <c r="L555" s="3"/>
      <c r="M555" s="3"/>
      <c r="N555" s="3"/>
      <c r="O555" s="3"/>
    </row>
    <row r="556" spans="1:15" x14ac:dyDescent="0.35">
      <c r="A556" s="221" t="e">
        <f t="shared" si="12"/>
        <v>#N/A</v>
      </c>
      <c r="B556" s="221" t="e">
        <f>IF(A556=1,SUM($A$4:A556),"")</f>
        <v>#N/A</v>
      </c>
      <c r="C556" s="22" t="str">
        <f>'Source - Cert. Funds'!A555</f>
        <v>18</v>
      </c>
      <c r="D556" s="22" t="str">
        <f>'Source - Cert. Funds'!B555</f>
        <v>2</v>
      </c>
      <c r="E556" s="22" t="str">
        <f>'Source - Cert. Funds'!C555</f>
        <v>0002</v>
      </c>
      <c r="F556" s="22" t="str">
        <f>'Source - Cert. Funds'!D555</f>
        <v>1820002</v>
      </c>
      <c r="G556" s="22" t="str">
        <f>'Source - Cert. Funds'!E555</f>
        <v>DELAWARE TOWNSHIP</v>
      </c>
      <c r="H556" s="22" t="str">
        <f>'Source - Cert. Funds'!F555</f>
        <v>1190</v>
      </c>
      <c r="I556" s="22" t="str">
        <f>'Source - Cert. Funds'!G555</f>
        <v xml:space="preserve">CUMULATIVE FIRE (Township)                        </v>
      </c>
      <c r="J556" s="23">
        <f>'Source - Cert. Funds'!H555</f>
        <v>58000</v>
      </c>
      <c r="K556" s="4"/>
      <c r="L556" s="3"/>
      <c r="M556" s="3"/>
      <c r="N556" s="3"/>
      <c r="O556" s="3"/>
    </row>
    <row r="557" spans="1:15" x14ac:dyDescent="0.35">
      <c r="A557" s="221" t="e">
        <f t="shared" si="12"/>
        <v>#N/A</v>
      </c>
      <c r="B557" s="221" t="e">
        <f>IF(A557=1,SUM($A$4:A557),"")</f>
        <v>#N/A</v>
      </c>
      <c r="C557" s="22" t="str">
        <f>'Source - Cert. Funds'!A556</f>
        <v>18</v>
      </c>
      <c r="D557" s="22" t="str">
        <f>'Source - Cert. Funds'!B556</f>
        <v>2</v>
      </c>
      <c r="E557" s="22" t="str">
        <f>'Source - Cert. Funds'!C556</f>
        <v>0003</v>
      </c>
      <c r="F557" s="22" t="str">
        <f>'Source - Cert. Funds'!D556</f>
        <v>1820003</v>
      </c>
      <c r="G557" s="22" t="str">
        <f>'Source - Cert. Funds'!E556</f>
        <v>HAMILTON TOWNSHIP</v>
      </c>
      <c r="H557" s="22" t="str">
        <f>'Source - Cert. Funds'!F556</f>
        <v>0061</v>
      </c>
      <c r="I557" s="22" t="str">
        <f>'Source - Cert. Funds'!G556</f>
        <v>RAINY DAY</v>
      </c>
      <c r="J557" s="23">
        <f>'Source - Cert. Funds'!H556</f>
        <v>1171</v>
      </c>
      <c r="K557" s="4"/>
      <c r="L557" s="3"/>
      <c r="M557" s="3"/>
      <c r="N557" s="3"/>
      <c r="O557" s="3"/>
    </row>
    <row r="558" spans="1:15" x14ac:dyDescent="0.35">
      <c r="A558" s="221" t="e">
        <f t="shared" si="12"/>
        <v>#N/A</v>
      </c>
      <c r="B558" s="221" t="e">
        <f>IF(A558=1,SUM($A$4:A558),"")</f>
        <v>#N/A</v>
      </c>
      <c r="C558" s="22" t="str">
        <f>'Source - Cert. Funds'!A557</f>
        <v>18</v>
      </c>
      <c r="D558" s="22" t="str">
        <f>'Source - Cert. Funds'!B557</f>
        <v>2</v>
      </c>
      <c r="E558" s="22" t="str">
        <f>'Source - Cert. Funds'!C557</f>
        <v>0003</v>
      </c>
      <c r="F558" s="22" t="str">
        <f>'Source - Cert. Funds'!D557</f>
        <v>1820003</v>
      </c>
      <c r="G558" s="22" t="str">
        <f>'Source - Cert. Funds'!E557</f>
        <v>HAMILTON TOWNSHIP</v>
      </c>
      <c r="H558" s="22" t="str">
        <f>'Source - Cert. Funds'!F557</f>
        <v>0101</v>
      </c>
      <c r="I558" s="22" t="str">
        <f>'Source - Cert. Funds'!G557</f>
        <v xml:space="preserve">GENERAL                                 </v>
      </c>
      <c r="J558" s="23">
        <f>'Source - Cert. Funds'!H557</f>
        <v>66549</v>
      </c>
      <c r="K558" s="4"/>
      <c r="L558" s="3"/>
      <c r="M558" s="3"/>
      <c r="N558" s="3"/>
      <c r="O558" s="3"/>
    </row>
    <row r="559" spans="1:15" x14ac:dyDescent="0.35">
      <c r="A559" s="221" t="e">
        <f t="shared" si="12"/>
        <v>#N/A</v>
      </c>
      <c r="B559" s="221" t="e">
        <f>IF(A559=1,SUM($A$4:A559),"")</f>
        <v>#N/A</v>
      </c>
      <c r="C559" s="22" t="str">
        <f>'Source - Cert. Funds'!A558</f>
        <v>18</v>
      </c>
      <c r="D559" s="22" t="str">
        <f>'Source - Cert. Funds'!B558</f>
        <v>2</v>
      </c>
      <c r="E559" s="22" t="str">
        <f>'Source - Cert. Funds'!C558</f>
        <v>0003</v>
      </c>
      <c r="F559" s="22" t="str">
        <f>'Source - Cert. Funds'!D558</f>
        <v>1820003</v>
      </c>
      <c r="G559" s="22" t="str">
        <f>'Source - Cert. Funds'!E558</f>
        <v>HAMILTON TOWNSHIP</v>
      </c>
      <c r="H559" s="22" t="str">
        <f>'Source - Cert. Funds'!F558</f>
        <v>1111</v>
      </c>
      <c r="I559" s="22" t="str">
        <f>'Source - Cert. Funds'!G558</f>
        <v>TOWNSHIP FIRE AND E.M.S.</v>
      </c>
      <c r="J559" s="23">
        <f>'Source - Cert. Funds'!H558</f>
        <v>129895</v>
      </c>
      <c r="K559" s="4"/>
      <c r="L559" s="3"/>
      <c r="M559" s="3"/>
      <c r="N559" s="3"/>
      <c r="O559" s="3"/>
    </row>
    <row r="560" spans="1:15" x14ac:dyDescent="0.35">
      <c r="A560" s="221" t="e">
        <f t="shared" si="12"/>
        <v>#N/A</v>
      </c>
      <c r="B560" s="221" t="e">
        <f>IF(A560=1,SUM($A$4:A560),"")</f>
        <v>#N/A</v>
      </c>
      <c r="C560" s="22" t="str">
        <f>'Source - Cert. Funds'!A559</f>
        <v>18</v>
      </c>
      <c r="D560" s="22" t="str">
        <f>'Source - Cert. Funds'!B559</f>
        <v>2</v>
      </c>
      <c r="E560" s="22" t="str">
        <f>'Source - Cert. Funds'!C559</f>
        <v>0003</v>
      </c>
      <c r="F560" s="22" t="str">
        <f>'Source - Cert. Funds'!D559</f>
        <v>1820003</v>
      </c>
      <c r="G560" s="22" t="str">
        <f>'Source - Cert. Funds'!E559</f>
        <v>HAMILTON TOWNSHIP</v>
      </c>
      <c r="H560" s="22" t="str">
        <f>'Source - Cert. Funds'!F559</f>
        <v>1190</v>
      </c>
      <c r="I560" s="22" t="str">
        <f>'Source - Cert. Funds'!G559</f>
        <v xml:space="preserve">CUMULATIVE FIRE (Township)                        </v>
      </c>
      <c r="J560" s="23">
        <f>'Source - Cert. Funds'!H559</f>
        <v>146500</v>
      </c>
      <c r="K560" s="4"/>
      <c r="L560" s="3"/>
      <c r="M560" s="3"/>
      <c r="N560" s="3"/>
      <c r="O560" s="3"/>
    </row>
    <row r="561" spans="1:15" x14ac:dyDescent="0.35">
      <c r="A561" s="221" t="e">
        <f t="shared" si="12"/>
        <v>#N/A</v>
      </c>
      <c r="B561" s="221" t="e">
        <f>IF(A561=1,SUM($A$4:A561),"")</f>
        <v>#N/A</v>
      </c>
      <c r="C561" s="22" t="str">
        <f>'Source - Cert. Funds'!A560</f>
        <v>18</v>
      </c>
      <c r="D561" s="22" t="str">
        <f>'Source - Cert. Funds'!B560</f>
        <v>2</v>
      </c>
      <c r="E561" s="22" t="str">
        <f>'Source - Cert. Funds'!C560</f>
        <v>0004</v>
      </c>
      <c r="F561" s="22" t="str">
        <f>'Source - Cert. Funds'!D560</f>
        <v>1820004</v>
      </c>
      <c r="G561" s="22" t="str">
        <f>'Source - Cert. Funds'!E560</f>
        <v>HARRISON TOWNSHIP</v>
      </c>
      <c r="H561" s="22" t="str">
        <f>'Source - Cert. Funds'!F560</f>
        <v>0061</v>
      </c>
      <c r="I561" s="22" t="str">
        <f>'Source - Cert. Funds'!G560</f>
        <v>RAINY DAY</v>
      </c>
      <c r="J561" s="23">
        <f>'Source - Cert. Funds'!H560</f>
        <v>0</v>
      </c>
      <c r="K561" s="4"/>
      <c r="L561" s="3"/>
      <c r="M561" s="3"/>
      <c r="N561" s="3"/>
      <c r="O561" s="3"/>
    </row>
    <row r="562" spans="1:15" x14ac:dyDescent="0.35">
      <c r="A562" s="221" t="e">
        <f t="shared" si="12"/>
        <v>#N/A</v>
      </c>
      <c r="B562" s="221" t="e">
        <f>IF(A562=1,SUM($A$4:A562),"")</f>
        <v>#N/A</v>
      </c>
      <c r="C562" s="22" t="str">
        <f>'Source - Cert. Funds'!A561</f>
        <v>18</v>
      </c>
      <c r="D562" s="22" t="str">
        <f>'Source - Cert. Funds'!B561</f>
        <v>2</v>
      </c>
      <c r="E562" s="22" t="str">
        <f>'Source - Cert. Funds'!C561</f>
        <v>0004</v>
      </c>
      <c r="F562" s="22" t="str">
        <f>'Source - Cert. Funds'!D561</f>
        <v>1820004</v>
      </c>
      <c r="G562" s="22" t="str">
        <f>'Source - Cert. Funds'!E561</f>
        <v>HARRISON TOWNSHIP</v>
      </c>
      <c r="H562" s="22" t="str">
        <f>'Source - Cert. Funds'!F561</f>
        <v>0101</v>
      </c>
      <c r="I562" s="22" t="str">
        <f>'Source - Cert. Funds'!G561</f>
        <v xml:space="preserve">GENERAL                                 </v>
      </c>
      <c r="J562" s="23">
        <f>'Source - Cert. Funds'!H561</f>
        <v>38050</v>
      </c>
      <c r="K562" s="4"/>
      <c r="L562" s="3"/>
      <c r="M562" s="3"/>
      <c r="N562" s="3"/>
      <c r="O562" s="3"/>
    </row>
    <row r="563" spans="1:15" x14ac:dyDescent="0.35">
      <c r="A563" s="221" t="e">
        <f t="shared" si="12"/>
        <v>#N/A</v>
      </c>
      <c r="B563" s="221" t="e">
        <f>IF(A563=1,SUM($A$4:A563),"")</f>
        <v>#N/A</v>
      </c>
      <c r="C563" s="22" t="str">
        <f>'Source - Cert. Funds'!A562</f>
        <v>18</v>
      </c>
      <c r="D563" s="22" t="str">
        <f>'Source - Cert. Funds'!B562</f>
        <v>2</v>
      </c>
      <c r="E563" s="22" t="str">
        <f>'Source - Cert. Funds'!C562</f>
        <v>0004</v>
      </c>
      <c r="F563" s="22" t="str">
        <f>'Source - Cert. Funds'!D562</f>
        <v>1820004</v>
      </c>
      <c r="G563" s="22" t="str">
        <f>'Source - Cert. Funds'!E562</f>
        <v>HARRISON TOWNSHIP</v>
      </c>
      <c r="H563" s="22" t="str">
        <f>'Source - Cert. Funds'!F562</f>
        <v>1111</v>
      </c>
      <c r="I563" s="22" t="str">
        <f>'Source - Cert. Funds'!G562</f>
        <v>TOWNSHIP FIRE AND E.M.S.</v>
      </c>
      <c r="J563" s="23">
        <f>'Source - Cert. Funds'!H562</f>
        <v>28500</v>
      </c>
      <c r="K563" s="4"/>
      <c r="L563" s="3"/>
      <c r="M563" s="3"/>
      <c r="N563" s="3"/>
      <c r="O563" s="3"/>
    </row>
    <row r="564" spans="1:15" x14ac:dyDescent="0.35">
      <c r="A564" s="221" t="e">
        <f t="shared" si="12"/>
        <v>#N/A</v>
      </c>
      <c r="B564" s="221" t="e">
        <f>IF(A564=1,SUM($A$4:A564),"")</f>
        <v>#N/A</v>
      </c>
      <c r="C564" s="22" t="str">
        <f>'Source - Cert. Funds'!A563</f>
        <v>18</v>
      </c>
      <c r="D564" s="22" t="str">
        <f>'Source - Cert. Funds'!B563</f>
        <v>2</v>
      </c>
      <c r="E564" s="22" t="str">
        <f>'Source - Cert. Funds'!C563</f>
        <v>0004</v>
      </c>
      <c r="F564" s="22" t="str">
        <f>'Source - Cert. Funds'!D563</f>
        <v>1820004</v>
      </c>
      <c r="G564" s="22" t="str">
        <f>'Source - Cert. Funds'!E563</f>
        <v>HARRISON TOWNSHIP</v>
      </c>
      <c r="H564" s="22" t="str">
        <f>'Source - Cert. Funds'!F563</f>
        <v>1190</v>
      </c>
      <c r="I564" s="22" t="str">
        <f>'Source - Cert. Funds'!G563</f>
        <v xml:space="preserve">CUMULATIVE FIRE (Township)                        </v>
      </c>
      <c r="J564" s="23">
        <f>'Source - Cert. Funds'!H563</f>
        <v>40000</v>
      </c>
      <c r="K564" s="4"/>
      <c r="L564" s="3"/>
      <c r="M564" s="3"/>
      <c r="N564" s="3"/>
      <c r="O564" s="3"/>
    </row>
    <row r="565" spans="1:15" x14ac:dyDescent="0.35">
      <c r="A565" s="221" t="e">
        <f t="shared" si="12"/>
        <v>#N/A</v>
      </c>
      <c r="B565" s="221" t="e">
        <f>IF(A565=1,SUM($A$4:A565),"")</f>
        <v>#N/A</v>
      </c>
      <c r="C565" s="22" t="str">
        <f>'Source - Cert. Funds'!A564</f>
        <v>18</v>
      </c>
      <c r="D565" s="22" t="str">
        <f>'Source - Cert. Funds'!B564</f>
        <v>2</v>
      </c>
      <c r="E565" s="22" t="str">
        <f>'Source - Cert. Funds'!C564</f>
        <v>0005</v>
      </c>
      <c r="F565" s="22" t="str">
        <f>'Source - Cert. Funds'!D564</f>
        <v>1820005</v>
      </c>
      <c r="G565" s="22" t="str">
        <f>'Source - Cert. Funds'!E564</f>
        <v>LIBERTY TOWNSHIP</v>
      </c>
      <c r="H565" s="22" t="str">
        <f>'Source - Cert. Funds'!F564</f>
        <v>0061</v>
      </c>
      <c r="I565" s="22" t="str">
        <f>'Source - Cert. Funds'!G564</f>
        <v>RAINY DAY</v>
      </c>
      <c r="J565" s="23">
        <f>'Source - Cert. Funds'!H564</f>
        <v>0</v>
      </c>
      <c r="K565" s="4"/>
      <c r="L565" s="3"/>
      <c r="M565" s="3"/>
      <c r="N565" s="3"/>
      <c r="O565" s="3"/>
    </row>
    <row r="566" spans="1:15" x14ac:dyDescent="0.35">
      <c r="A566" s="221" t="e">
        <f t="shared" si="12"/>
        <v>#N/A</v>
      </c>
      <c r="B566" s="221" t="e">
        <f>IF(A566=1,SUM($A$4:A566),"")</f>
        <v>#N/A</v>
      </c>
      <c r="C566" s="22" t="str">
        <f>'Source - Cert. Funds'!A565</f>
        <v>18</v>
      </c>
      <c r="D566" s="22" t="str">
        <f>'Source - Cert. Funds'!B565</f>
        <v>2</v>
      </c>
      <c r="E566" s="22" t="str">
        <f>'Source - Cert. Funds'!C565</f>
        <v>0005</v>
      </c>
      <c r="F566" s="22" t="str">
        <f>'Source - Cert. Funds'!D565</f>
        <v>1820005</v>
      </c>
      <c r="G566" s="22" t="str">
        <f>'Source - Cert. Funds'!E565</f>
        <v>LIBERTY TOWNSHIP</v>
      </c>
      <c r="H566" s="22" t="str">
        <f>'Source - Cert. Funds'!F565</f>
        <v>0101</v>
      </c>
      <c r="I566" s="22" t="str">
        <f>'Source - Cert. Funds'!G565</f>
        <v xml:space="preserve">GENERAL                                 </v>
      </c>
      <c r="J566" s="23">
        <f>'Source - Cert. Funds'!H565</f>
        <v>37300</v>
      </c>
      <c r="K566" s="4"/>
      <c r="L566" s="3"/>
      <c r="M566" s="3"/>
      <c r="N566" s="3"/>
      <c r="O566" s="3"/>
    </row>
    <row r="567" spans="1:15" x14ac:dyDescent="0.35">
      <c r="A567" s="221" t="e">
        <f t="shared" si="12"/>
        <v>#N/A</v>
      </c>
      <c r="B567" s="221" t="e">
        <f>IF(A567=1,SUM($A$4:A567),"")</f>
        <v>#N/A</v>
      </c>
      <c r="C567" s="22" t="str">
        <f>'Source - Cert. Funds'!A566</f>
        <v>18</v>
      </c>
      <c r="D567" s="22" t="str">
        <f>'Source - Cert. Funds'!B566</f>
        <v>2</v>
      </c>
      <c r="E567" s="22" t="str">
        <f>'Source - Cert. Funds'!C566</f>
        <v>0005</v>
      </c>
      <c r="F567" s="22" t="str">
        <f>'Source - Cert. Funds'!D566</f>
        <v>1820005</v>
      </c>
      <c r="G567" s="22" t="str">
        <f>'Source - Cert. Funds'!E566</f>
        <v>LIBERTY TOWNSHIP</v>
      </c>
      <c r="H567" s="22" t="str">
        <f>'Source - Cert. Funds'!F566</f>
        <v>1111</v>
      </c>
      <c r="I567" s="22" t="str">
        <f>'Source - Cert. Funds'!G566</f>
        <v>TOWNSHIP FIRE AND E.M.S.</v>
      </c>
      <c r="J567" s="23">
        <f>'Source - Cert. Funds'!H566</f>
        <v>60830</v>
      </c>
      <c r="K567" s="4"/>
      <c r="L567" s="3"/>
      <c r="M567" s="3"/>
      <c r="N567" s="3"/>
      <c r="O567" s="3"/>
    </row>
    <row r="568" spans="1:15" x14ac:dyDescent="0.35">
      <c r="A568" s="221" t="e">
        <f t="shared" si="12"/>
        <v>#N/A</v>
      </c>
      <c r="B568" s="221" t="e">
        <f>IF(A568=1,SUM($A$4:A568),"")</f>
        <v>#N/A</v>
      </c>
      <c r="C568" s="22" t="str">
        <f>'Source - Cert. Funds'!A567</f>
        <v>18</v>
      </c>
      <c r="D568" s="22" t="str">
        <f>'Source - Cert. Funds'!B567</f>
        <v>2</v>
      </c>
      <c r="E568" s="22" t="str">
        <f>'Source - Cert. Funds'!C567</f>
        <v>0005</v>
      </c>
      <c r="F568" s="22" t="str">
        <f>'Source - Cert. Funds'!D567</f>
        <v>1820005</v>
      </c>
      <c r="G568" s="22" t="str">
        <f>'Source - Cert. Funds'!E567</f>
        <v>LIBERTY TOWNSHIP</v>
      </c>
      <c r="H568" s="22" t="str">
        <f>'Source - Cert. Funds'!F567</f>
        <v>1190</v>
      </c>
      <c r="I568" s="22" t="str">
        <f>'Source - Cert. Funds'!G567</f>
        <v xml:space="preserve">CUMULATIVE FIRE (Township)                        </v>
      </c>
      <c r="J568" s="23">
        <f>'Source - Cert. Funds'!H567</f>
        <v>200000</v>
      </c>
      <c r="K568" s="4"/>
      <c r="L568" s="3"/>
      <c r="M568" s="3"/>
      <c r="N568" s="3"/>
      <c r="O568" s="3"/>
    </row>
    <row r="569" spans="1:15" x14ac:dyDescent="0.35">
      <c r="A569" s="221" t="e">
        <f t="shared" si="12"/>
        <v>#N/A</v>
      </c>
      <c r="B569" s="221" t="e">
        <f>IF(A569=1,SUM($A$4:A569),"")</f>
        <v>#N/A</v>
      </c>
      <c r="C569" s="22" t="str">
        <f>'Source - Cert. Funds'!A568</f>
        <v>18</v>
      </c>
      <c r="D569" s="22" t="str">
        <f>'Source - Cert. Funds'!B568</f>
        <v>2</v>
      </c>
      <c r="E569" s="22" t="str">
        <f>'Source - Cert. Funds'!C568</f>
        <v>0006</v>
      </c>
      <c r="F569" s="22" t="str">
        <f>'Source - Cert. Funds'!D568</f>
        <v>1820006</v>
      </c>
      <c r="G569" s="22" t="str">
        <f>'Source - Cert. Funds'!E568</f>
        <v>MONROE TOWNSHIP</v>
      </c>
      <c r="H569" s="22" t="str">
        <f>'Source - Cert. Funds'!F568</f>
        <v>0061</v>
      </c>
      <c r="I569" s="22" t="str">
        <f>'Source - Cert. Funds'!G568</f>
        <v>RAINY DAY</v>
      </c>
      <c r="J569" s="23">
        <f>'Source - Cert. Funds'!H568</f>
        <v>0</v>
      </c>
      <c r="K569" s="4"/>
      <c r="L569" s="3"/>
      <c r="M569" s="3"/>
      <c r="N569" s="3"/>
      <c r="O569" s="3"/>
    </row>
    <row r="570" spans="1:15" x14ac:dyDescent="0.35">
      <c r="A570" s="221" t="e">
        <f t="shared" si="12"/>
        <v>#N/A</v>
      </c>
      <c r="B570" s="221" t="e">
        <f>IF(A570=1,SUM($A$4:A570),"")</f>
        <v>#N/A</v>
      </c>
      <c r="C570" s="22" t="str">
        <f>'Source - Cert. Funds'!A569</f>
        <v>18</v>
      </c>
      <c r="D570" s="22" t="str">
        <f>'Source - Cert. Funds'!B569</f>
        <v>2</v>
      </c>
      <c r="E570" s="22" t="str">
        <f>'Source - Cert. Funds'!C569</f>
        <v>0006</v>
      </c>
      <c r="F570" s="22" t="str">
        <f>'Source - Cert. Funds'!D569</f>
        <v>1820006</v>
      </c>
      <c r="G570" s="22" t="str">
        <f>'Source - Cert. Funds'!E569</f>
        <v>MONROE TOWNSHIP</v>
      </c>
      <c r="H570" s="22" t="str">
        <f>'Source - Cert. Funds'!F569</f>
        <v>0101</v>
      </c>
      <c r="I570" s="22" t="str">
        <f>'Source - Cert. Funds'!G569</f>
        <v xml:space="preserve">GENERAL                                 </v>
      </c>
      <c r="J570" s="23">
        <f>'Source - Cert. Funds'!H569</f>
        <v>41125</v>
      </c>
      <c r="K570" s="4"/>
      <c r="L570" s="3"/>
      <c r="M570" s="3"/>
      <c r="N570" s="3"/>
      <c r="O570" s="3"/>
    </row>
    <row r="571" spans="1:15" x14ac:dyDescent="0.35">
      <c r="A571" s="221" t="e">
        <f t="shared" si="12"/>
        <v>#N/A</v>
      </c>
      <c r="B571" s="221" t="e">
        <f>IF(A571=1,SUM($A$4:A571),"")</f>
        <v>#N/A</v>
      </c>
      <c r="C571" s="22" t="str">
        <f>'Source - Cert. Funds'!A570</f>
        <v>18</v>
      </c>
      <c r="D571" s="22" t="str">
        <f>'Source - Cert. Funds'!B570</f>
        <v>2</v>
      </c>
      <c r="E571" s="22" t="str">
        <f>'Source - Cert. Funds'!C570</f>
        <v>0006</v>
      </c>
      <c r="F571" s="22" t="str">
        <f>'Source - Cert. Funds'!D570</f>
        <v>1820006</v>
      </c>
      <c r="G571" s="22" t="str">
        <f>'Source - Cert. Funds'!E570</f>
        <v>MONROE TOWNSHIP</v>
      </c>
      <c r="H571" s="22" t="str">
        <f>'Source - Cert. Funds'!F570</f>
        <v>1111</v>
      </c>
      <c r="I571" s="22" t="str">
        <f>'Source - Cert. Funds'!G570</f>
        <v>TOWNSHIP FIRE AND E.M.S.</v>
      </c>
      <c r="J571" s="23">
        <f>'Source - Cert. Funds'!H570</f>
        <v>91500</v>
      </c>
      <c r="K571" s="4"/>
      <c r="L571" s="3"/>
      <c r="M571" s="3"/>
      <c r="N571" s="3"/>
      <c r="O571" s="3"/>
    </row>
    <row r="572" spans="1:15" x14ac:dyDescent="0.35">
      <c r="A572" s="221" t="e">
        <f t="shared" si="12"/>
        <v>#N/A</v>
      </c>
      <c r="B572" s="221" t="e">
        <f>IF(A572=1,SUM($A$4:A572),"")</f>
        <v>#N/A</v>
      </c>
      <c r="C572" s="22" t="str">
        <f>'Source - Cert. Funds'!A571</f>
        <v>18</v>
      </c>
      <c r="D572" s="22" t="str">
        <f>'Source - Cert. Funds'!B571</f>
        <v>2</v>
      </c>
      <c r="E572" s="22" t="str">
        <f>'Source - Cert. Funds'!C571</f>
        <v>0006</v>
      </c>
      <c r="F572" s="22" t="str">
        <f>'Source - Cert. Funds'!D571</f>
        <v>1820006</v>
      </c>
      <c r="G572" s="22" t="str">
        <f>'Source - Cert. Funds'!E571</f>
        <v>MONROE TOWNSHIP</v>
      </c>
      <c r="H572" s="22" t="str">
        <f>'Source - Cert. Funds'!F571</f>
        <v>1190</v>
      </c>
      <c r="I572" s="22" t="str">
        <f>'Source - Cert. Funds'!G571</f>
        <v xml:space="preserve">CUMULATIVE FIRE (Township)                        </v>
      </c>
      <c r="J572" s="23">
        <f>'Source - Cert. Funds'!H571</f>
        <v>25000</v>
      </c>
      <c r="K572" s="4"/>
      <c r="L572" s="3"/>
      <c r="M572" s="3"/>
      <c r="N572" s="3"/>
      <c r="O572" s="3"/>
    </row>
    <row r="573" spans="1:15" x14ac:dyDescent="0.35">
      <c r="A573" s="221" t="e">
        <f t="shared" si="12"/>
        <v>#N/A</v>
      </c>
      <c r="B573" s="221" t="e">
        <f>IF(A573=1,SUM($A$4:A573),"")</f>
        <v>#N/A</v>
      </c>
      <c r="C573" s="22" t="str">
        <f>'Source - Cert. Funds'!A572</f>
        <v>18</v>
      </c>
      <c r="D573" s="22" t="str">
        <f>'Source - Cert. Funds'!B572</f>
        <v>2</v>
      </c>
      <c r="E573" s="22" t="str">
        <f>'Source - Cert. Funds'!C572</f>
        <v>0006</v>
      </c>
      <c r="F573" s="22" t="str">
        <f>'Source - Cert. Funds'!D572</f>
        <v>1820006</v>
      </c>
      <c r="G573" s="22" t="str">
        <f>'Source - Cert. Funds'!E572</f>
        <v>MONROE TOWNSHIP</v>
      </c>
      <c r="H573" s="22" t="str">
        <f>'Source - Cert. Funds'!F572</f>
        <v>2120</v>
      </c>
      <c r="I573" s="22" t="str">
        <f>'Source - Cert. Funds'!G572</f>
        <v xml:space="preserve">CEMETERY                                </v>
      </c>
      <c r="J573" s="23">
        <f>'Source - Cert. Funds'!H572</f>
        <v>5800</v>
      </c>
      <c r="K573" s="4"/>
      <c r="L573" s="3"/>
      <c r="M573" s="3"/>
      <c r="N573" s="3"/>
      <c r="O573" s="3"/>
    </row>
    <row r="574" spans="1:15" x14ac:dyDescent="0.35">
      <c r="A574" s="221" t="e">
        <f t="shared" si="12"/>
        <v>#N/A</v>
      </c>
      <c r="B574" s="221" t="e">
        <f>IF(A574=1,SUM($A$4:A574),"")</f>
        <v>#N/A</v>
      </c>
      <c r="C574" s="22" t="str">
        <f>'Source - Cert. Funds'!A573</f>
        <v>18</v>
      </c>
      <c r="D574" s="22" t="str">
        <f>'Source - Cert. Funds'!B573</f>
        <v>2</v>
      </c>
      <c r="E574" s="22" t="str">
        <f>'Source - Cert. Funds'!C573</f>
        <v>0008</v>
      </c>
      <c r="F574" s="22" t="str">
        <f>'Source - Cert. Funds'!D573</f>
        <v>1820008</v>
      </c>
      <c r="G574" s="22" t="str">
        <f>'Source - Cert. Funds'!E573</f>
        <v>NILES TOWNSHIP</v>
      </c>
      <c r="H574" s="22" t="str">
        <f>'Source - Cert. Funds'!F573</f>
        <v>0101</v>
      </c>
      <c r="I574" s="22" t="str">
        <f>'Source - Cert. Funds'!G573</f>
        <v xml:space="preserve">GENERAL                                 </v>
      </c>
      <c r="J574" s="23">
        <f>'Source - Cert. Funds'!H573</f>
        <v>50408</v>
      </c>
      <c r="K574" s="4"/>
      <c r="L574" s="3"/>
      <c r="M574" s="3"/>
      <c r="N574" s="3"/>
      <c r="O574" s="3"/>
    </row>
    <row r="575" spans="1:15" x14ac:dyDescent="0.35">
      <c r="A575" s="221" t="e">
        <f t="shared" si="12"/>
        <v>#N/A</v>
      </c>
      <c r="B575" s="221" t="e">
        <f>IF(A575=1,SUM($A$4:A575),"")</f>
        <v>#N/A</v>
      </c>
      <c r="C575" s="22" t="str">
        <f>'Source - Cert. Funds'!A574</f>
        <v>18</v>
      </c>
      <c r="D575" s="22" t="str">
        <f>'Source - Cert. Funds'!B574</f>
        <v>2</v>
      </c>
      <c r="E575" s="22" t="str">
        <f>'Source - Cert. Funds'!C574</f>
        <v>0008</v>
      </c>
      <c r="F575" s="22" t="str">
        <f>'Source - Cert. Funds'!D574</f>
        <v>1820008</v>
      </c>
      <c r="G575" s="22" t="str">
        <f>'Source - Cert. Funds'!E574</f>
        <v>NILES TOWNSHIP</v>
      </c>
      <c r="H575" s="22" t="str">
        <f>'Source - Cert. Funds'!F574</f>
        <v>1111</v>
      </c>
      <c r="I575" s="22" t="str">
        <f>'Source - Cert. Funds'!G574</f>
        <v>TOWNSHIP FIRE AND E.M.S.</v>
      </c>
      <c r="J575" s="23">
        <f>'Source - Cert. Funds'!H574</f>
        <v>14000</v>
      </c>
      <c r="K575" s="4"/>
      <c r="L575" s="3"/>
      <c r="M575" s="3"/>
      <c r="N575" s="3"/>
      <c r="O575" s="3"/>
    </row>
    <row r="576" spans="1:15" x14ac:dyDescent="0.35">
      <c r="A576" s="221" t="e">
        <f t="shared" si="12"/>
        <v>#N/A</v>
      </c>
      <c r="B576" s="221" t="e">
        <f>IF(A576=1,SUM($A$4:A576),"")</f>
        <v>#N/A</v>
      </c>
      <c r="C576" s="22" t="str">
        <f>'Source - Cert. Funds'!A575</f>
        <v>18</v>
      </c>
      <c r="D576" s="22" t="str">
        <f>'Source - Cert. Funds'!B575</f>
        <v>2</v>
      </c>
      <c r="E576" s="22" t="str">
        <f>'Source - Cert. Funds'!C575</f>
        <v>0009</v>
      </c>
      <c r="F576" s="22" t="str">
        <f>'Source - Cert. Funds'!D575</f>
        <v>1820009</v>
      </c>
      <c r="G576" s="22" t="str">
        <f>'Source - Cert. Funds'!E575</f>
        <v>PERRY TOWNSHIP</v>
      </c>
      <c r="H576" s="22" t="str">
        <f>'Source - Cert. Funds'!F575</f>
        <v>0061</v>
      </c>
      <c r="I576" s="22" t="str">
        <f>'Source - Cert. Funds'!G575</f>
        <v>RAINY DAY</v>
      </c>
      <c r="J576" s="23">
        <f>'Source - Cert. Funds'!H575</f>
        <v>0</v>
      </c>
      <c r="K576" s="4"/>
      <c r="L576" s="3"/>
      <c r="M576" s="3"/>
      <c r="N576" s="3"/>
      <c r="O576" s="3"/>
    </row>
    <row r="577" spans="1:15" x14ac:dyDescent="0.35">
      <c r="A577" s="221" t="e">
        <f t="shared" si="12"/>
        <v>#N/A</v>
      </c>
      <c r="B577" s="221" t="e">
        <f>IF(A577=1,SUM($A$4:A577),"")</f>
        <v>#N/A</v>
      </c>
      <c r="C577" s="22" t="str">
        <f>'Source - Cert. Funds'!A576</f>
        <v>18</v>
      </c>
      <c r="D577" s="22" t="str">
        <f>'Source - Cert. Funds'!B576</f>
        <v>2</v>
      </c>
      <c r="E577" s="22" t="str">
        <f>'Source - Cert. Funds'!C576</f>
        <v>0009</v>
      </c>
      <c r="F577" s="22" t="str">
        <f>'Source - Cert. Funds'!D576</f>
        <v>1820009</v>
      </c>
      <c r="G577" s="22" t="str">
        <f>'Source - Cert. Funds'!E576</f>
        <v>PERRY TOWNSHIP</v>
      </c>
      <c r="H577" s="22" t="str">
        <f>'Source - Cert. Funds'!F576</f>
        <v>0101</v>
      </c>
      <c r="I577" s="22" t="str">
        <f>'Source - Cert. Funds'!G576</f>
        <v xml:space="preserve">GENERAL                                 </v>
      </c>
      <c r="J577" s="23">
        <f>'Source - Cert. Funds'!H576</f>
        <v>15225</v>
      </c>
      <c r="K577" s="4"/>
      <c r="L577" s="3"/>
      <c r="M577" s="3"/>
      <c r="N577" s="3"/>
      <c r="O577" s="3"/>
    </row>
    <row r="578" spans="1:15" x14ac:dyDescent="0.35">
      <c r="A578" s="221" t="e">
        <f t="shared" si="12"/>
        <v>#N/A</v>
      </c>
      <c r="B578" s="221" t="e">
        <f>IF(A578=1,SUM($A$4:A578),"")</f>
        <v>#N/A</v>
      </c>
      <c r="C578" s="22" t="str">
        <f>'Source - Cert. Funds'!A577</f>
        <v>18</v>
      </c>
      <c r="D578" s="22" t="str">
        <f>'Source - Cert. Funds'!B577</f>
        <v>2</v>
      </c>
      <c r="E578" s="22" t="str">
        <f>'Source - Cert. Funds'!C577</f>
        <v>0009</v>
      </c>
      <c r="F578" s="22" t="str">
        <f>'Source - Cert. Funds'!D577</f>
        <v>1820009</v>
      </c>
      <c r="G578" s="22" t="str">
        <f>'Source - Cert. Funds'!E577</f>
        <v>PERRY TOWNSHIP</v>
      </c>
      <c r="H578" s="22" t="str">
        <f>'Source - Cert. Funds'!F577</f>
        <v>1111</v>
      </c>
      <c r="I578" s="22" t="str">
        <f>'Source - Cert. Funds'!G577</f>
        <v>TOWNSHIP FIRE AND E.M.S.</v>
      </c>
      <c r="J578" s="23">
        <f>'Source - Cert. Funds'!H577</f>
        <v>14000</v>
      </c>
      <c r="K578" s="4"/>
      <c r="L578" s="3"/>
      <c r="M578" s="3"/>
      <c r="N578" s="3"/>
      <c r="O578" s="3"/>
    </row>
    <row r="579" spans="1:15" x14ac:dyDescent="0.35">
      <c r="A579" s="221" t="e">
        <f t="shared" si="12"/>
        <v>#N/A</v>
      </c>
      <c r="B579" s="221" t="e">
        <f>IF(A579=1,SUM($A$4:A579),"")</f>
        <v>#N/A</v>
      </c>
      <c r="C579" s="22" t="str">
        <f>'Source - Cert. Funds'!A578</f>
        <v>18</v>
      </c>
      <c r="D579" s="22" t="str">
        <f>'Source - Cert. Funds'!B578</f>
        <v>2</v>
      </c>
      <c r="E579" s="22" t="str">
        <f>'Source - Cert. Funds'!C578</f>
        <v>0009</v>
      </c>
      <c r="F579" s="22" t="str">
        <f>'Source - Cert. Funds'!D578</f>
        <v>1820009</v>
      </c>
      <c r="G579" s="22" t="str">
        <f>'Source - Cert. Funds'!E578</f>
        <v>PERRY TOWNSHIP</v>
      </c>
      <c r="H579" s="22" t="str">
        <f>'Source - Cert. Funds'!F578</f>
        <v>1190</v>
      </c>
      <c r="I579" s="22" t="str">
        <f>'Source - Cert. Funds'!G578</f>
        <v xml:space="preserve">CUMULATIVE FIRE (Township)                        </v>
      </c>
      <c r="J579" s="23">
        <f>'Source - Cert. Funds'!H578</f>
        <v>16000</v>
      </c>
      <c r="K579" s="4"/>
      <c r="L579" s="3"/>
      <c r="M579" s="3"/>
      <c r="N579" s="3"/>
      <c r="O579" s="3"/>
    </row>
    <row r="580" spans="1:15" x14ac:dyDescent="0.35">
      <c r="A580" s="221" t="e">
        <f t="shared" si="12"/>
        <v>#N/A</v>
      </c>
      <c r="B580" s="221" t="e">
        <f>IF(A580=1,SUM($A$4:A580),"")</f>
        <v>#N/A</v>
      </c>
      <c r="C580" s="22" t="str">
        <f>'Source - Cert. Funds'!A579</f>
        <v>18</v>
      </c>
      <c r="D580" s="22" t="str">
        <f>'Source - Cert. Funds'!B579</f>
        <v>2</v>
      </c>
      <c r="E580" s="22" t="str">
        <f>'Source - Cert. Funds'!C579</f>
        <v>0010</v>
      </c>
      <c r="F580" s="22" t="str">
        <f>'Source - Cert. Funds'!D579</f>
        <v>1820010</v>
      </c>
      <c r="G580" s="22" t="str">
        <f>'Source - Cert. Funds'!E579</f>
        <v>SALEM TOWNSHIP</v>
      </c>
      <c r="H580" s="22" t="str">
        <f>'Source - Cert. Funds'!F579</f>
        <v>0101</v>
      </c>
      <c r="I580" s="22" t="str">
        <f>'Source - Cert. Funds'!G579</f>
        <v xml:space="preserve">GENERAL                                 </v>
      </c>
      <c r="J580" s="23">
        <f>'Source - Cert. Funds'!H579</f>
        <v>83000</v>
      </c>
      <c r="K580" s="4"/>
      <c r="L580" s="3"/>
      <c r="M580" s="3"/>
      <c r="N580" s="3"/>
      <c r="O580" s="3"/>
    </row>
    <row r="581" spans="1:15" x14ac:dyDescent="0.35">
      <c r="A581" s="221" t="e">
        <f t="shared" ref="A581:A644" si="13">IF($L$1=$F581,1,"")</f>
        <v>#N/A</v>
      </c>
      <c r="B581" s="221" t="e">
        <f>IF(A581=1,SUM($A$4:A581),"")</f>
        <v>#N/A</v>
      </c>
      <c r="C581" s="22" t="str">
        <f>'Source - Cert. Funds'!A580</f>
        <v>18</v>
      </c>
      <c r="D581" s="22" t="str">
        <f>'Source - Cert. Funds'!B580</f>
        <v>2</v>
      </c>
      <c r="E581" s="22" t="str">
        <f>'Source - Cert. Funds'!C580</f>
        <v>0010</v>
      </c>
      <c r="F581" s="22" t="str">
        <f>'Source - Cert. Funds'!D580</f>
        <v>1820010</v>
      </c>
      <c r="G581" s="22" t="str">
        <f>'Source - Cert. Funds'!E580</f>
        <v>SALEM TOWNSHIP</v>
      </c>
      <c r="H581" s="22" t="str">
        <f>'Source - Cert. Funds'!F580</f>
        <v>8604</v>
      </c>
      <c r="I581" s="22" t="str">
        <f>'Source - Cert. Funds'!G580</f>
        <v>SPECL FIRE PROTECTION TERRITORY GENERAL</v>
      </c>
      <c r="J581" s="23">
        <f>'Source - Cert. Funds'!H580</f>
        <v>853086</v>
      </c>
      <c r="K581" s="4"/>
      <c r="L581" s="3"/>
      <c r="M581" s="3"/>
      <c r="N581" s="3"/>
      <c r="O581" s="3"/>
    </row>
    <row r="582" spans="1:15" x14ac:dyDescent="0.35">
      <c r="A582" s="221" t="e">
        <f t="shared" si="13"/>
        <v>#N/A</v>
      </c>
      <c r="B582" s="221" t="e">
        <f>IF(A582=1,SUM($A$4:A582),"")</f>
        <v>#N/A</v>
      </c>
      <c r="C582" s="22" t="str">
        <f>'Source - Cert. Funds'!A581</f>
        <v>18</v>
      </c>
      <c r="D582" s="22" t="str">
        <f>'Source - Cert. Funds'!B581</f>
        <v>2</v>
      </c>
      <c r="E582" s="22" t="str">
        <f>'Source - Cert. Funds'!C581</f>
        <v>0010</v>
      </c>
      <c r="F582" s="22" t="str">
        <f>'Source - Cert. Funds'!D581</f>
        <v>1820010</v>
      </c>
      <c r="G582" s="22" t="str">
        <f>'Source - Cert. Funds'!E581</f>
        <v>SALEM TOWNSHIP</v>
      </c>
      <c r="H582" s="22" t="str">
        <f>'Source - Cert. Funds'!F581</f>
        <v>8692</v>
      </c>
      <c r="I582" s="22" t="str">
        <f>'Source - Cert. Funds'!G581</f>
        <v>SPECL FIRE PROTECTION TERRITORY EQUIPMENT REPLACE</v>
      </c>
      <c r="J582" s="23">
        <f>'Source - Cert. Funds'!H581</f>
        <v>90000</v>
      </c>
      <c r="K582" s="4"/>
      <c r="L582" s="3"/>
      <c r="M582" s="3"/>
      <c r="N582" s="3"/>
      <c r="O582" s="3"/>
    </row>
    <row r="583" spans="1:15" x14ac:dyDescent="0.35">
      <c r="A583" s="221" t="e">
        <f t="shared" si="13"/>
        <v>#N/A</v>
      </c>
      <c r="B583" s="221" t="e">
        <f>IF(A583=1,SUM($A$4:A583),"")</f>
        <v>#N/A</v>
      </c>
      <c r="C583" s="22" t="str">
        <f>'Source - Cert. Funds'!A582</f>
        <v>18</v>
      </c>
      <c r="D583" s="22" t="str">
        <f>'Source - Cert. Funds'!B582</f>
        <v>2</v>
      </c>
      <c r="E583" s="22" t="str">
        <f>'Source - Cert. Funds'!C582</f>
        <v>0011</v>
      </c>
      <c r="F583" s="22" t="str">
        <f>'Source - Cert. Funds'!D582</f>
        <v>1820011</v>
      </c>
      <c r="G583" s="22" t="str">
        <f>'Source - Cert. Funds'!E582</f>
        <v>UNION TOWNSHIP</v>
      </c>
      <c r="H583" s="22" t="str">
        <f>'Source - Cert. Funds'!F582</f>
        <v>0061</v>
      </c>
      <c r="I583" s="22" t="str">
        <f>'Source - Cert. Funds'!G582</f>
        <v>RAINY DAY</v>
      </c>
      <c r="J583" s="23">
        <f>'Source - Cert. Funds'!H582</f>
        <v>0</v>
      </c>
      <c r="K583" s="4"/>
      <c r="L583" s="3"/>
      <c r="M583" s="3"/>
      <c r="N583" s="3"/>
      <c r="O583" s="3"/>
    </row>
    <row r="584" spans="1:15" x14ac:dyDescent="0.35">
      <c r="A584" s="221" t="e">
        <f t="shared" si="13"/>
        <v>#N/A</v>
      </c>
      <c r="B584" s="221" t="e">
        <f>IF(A584=1,SUM($A$4:A584),"")</f>
        <v>#N/A</v>
      </c>
      <c r="C584" s="22" t="str">
        <f>'Source - Cert. Funds'!A583</f>
        <v>18</v>
      </c>
      <c r="D584" s="22" t="str">
        <f>'Source - Cert. Funds'!B583</f>
        <v>2</v>
      </c>
      <c r="E584" s="22" t="str">
        <f>'Source - Cert. Funds'!C583</f>
        <v>0011</v>
      </c>
      <c r="F584" s="22" t="str">
        <f>'Source - Cert. Funds'!D583</f>
        <v>1820011</v>
      </c>
      <c r="G584" s="22" t="str">
        <f>'Source - Cert. Funds'!E583</f>
        <v>UNION TOWNSHIP</v>
      </c>
      <c r="H584" s="22" t="str">
        <f>'Source - Cert. Funds'!F583</f>
        <v>0101</v>
      </c>
      <c r="I584" s="22" t="str">
        <f>'Source - Cert. Funds'!G583</f>
        <v xml:space="preserve">GENERAL                                 </v>
      </c>
      <c r="J584" s="23">
        <f>'Source - Cert. Funds'!H583</f>
        <v>31128</v>
      </c>
      <c r="K584" s="4"/>
      <c r="L584" s="3"/>
      <c r="M584" s="3"/>
      <c r="N584" s="3"/>
      <c r="O584" s="3"/>
    </row>
    <row r="585" spans="1:15" x14ac:dyDescent="0.35">
      <c r="A585" s="221" t="e">
        <f t="shared" si="13"/>
        <v>#N/A</v>
      </c>
      <c r="B585" s="221" t="e">
        <f>IF(A585=1,SUM($A$4:A585),"")</f>
        <v>#N/A</v>
      </c>
      <c r="C585" s="22" t="str">
        <f>'Source - Cert. Funds'!A584</f>
        <v>18</v>
      </c>
      <c r="D585" s="22" t="str">
        <f>'Source - Cert. Funds'!B584</f>
        <v>2</v>
      </c>
      <c r="E585" s="22" t="str">
        <f>'Source - Cert. Funds'!C584</f>
        <v>0011</v>
      </c>
      <c r="F585" s="22" t="str">
        <f>'Source - Cert. Funds'!D584</f>
        <v>1820011</v>
      </c>
      <c r="G585" s="22" t="str">
        <f>'Source - Cert. Funds'!E584</f>
        <v>UNION TOWNSHIP</v>
      </c>
      <c r="H585" s="22" t="str">
        <f>'Source - Cert. Funds'!F584</f>
        <v>1111</v>
      </c>
      <c r="I585" s="22" t="str">
        <f>'Source - Cert. Funds'!G584</f>
        <v>TOWNSHIP FIRE AND E.M.S.</v>
      </c>
      <c r="J585" s="23">
        <f>'Source - Cert. Funds'!H584</f>
        <v>38000</v>
      </c>
      <c r="K585" s="4"/>
      <c r="L585" s="3"/>
      <c r="M585" s="3"/>
      <c r="N585" s="3"/>
      <c r="O585" s="3"/>
    </row>
    <row r="586" spans="1:15" x14ac:dyDescent="0.35">
      <c r="A586" s="221" t="e">
        <f t="shared" si="13"/>
        <v>#N/A</v>
      </c>
      <c r="B586" s="221" t="e">
        <f>IF(A586=1,SUM($A$4:A586),"")</f>
        <v>#N/A</v>
      </c>
      <c r="C586" s="22" t="str">
        <f>'Source - Cert. Funds'!A585</f>
        <v>18</v>
      </c>
      <c r="D586" s="22" t="str">
        <f>'Source - Cert. Funds'!B585</f>
        <v>2</v>
      </c>
      <c r="E586" s="22" t="str">
        <f>'Source - Cert. Funds'!C585</f>
        <v>0011</v>
      </c>
      <c r="F586" s="22" t="str">
        <f>'Source - Cert. Funds'!D585</f>
        <v>1820011</v>
      </c>
      <c r="G586" s="22" t="str">
        <f>'Source - Cert. Funds'!E585</f>
        <v>UNION TOWNSHIP</v>
      </c>
      <c r="H586" s="22" t="str">
        <f>'Source - Cert. Funds'!F585</f>
        <v>1190</v>
      </c>
      <c r="I586" s="22" t="str">
        <f>'Source - Cert. Funds'!G585</f>
        <v xml:space="preserve">CUMULATIVE FIRE (Township)                        </v>
      </c>
      <c r="J586" s="23">
        <f>'Source - Cert. Funds'!H585</f>
        <v>10000</v>
      </c>
      <c r="K586" s="4"/>
      <c r="L586" s="3"/>
      <c r="M586" s="3"/>
      <c r="N586" s="3"/>
      <c r="O586" s="3"/>
    </row>
    <row r="587" spans="1:15" x14ac:dyDescent="0.35">
      <c r="A587" s="221" t="e">
        <f t="shared" si="13"/>
        <v>#N/A</v>
      </c>
      <c r="B587" s="221" t="e">
        <f>IF(A587=1,SUM($A$4:A587),"")</f>
        <v>#N/A</v>
      </c>
      <c r="C587" s="22" t="str">
        <f>'Source - Cert. Funds'!A586</f>
        <v>18</v>
      </c>
      <c r="D587" s="22" t="str">
        <f>'Source - Cert. Funds'!B586</f>
        <v>2</v>
      </c>
      <c r="E587" s="22" t="str">
        <f>'Source - Cert. Funds'!C586</f>
        <v>0012</v>
      </c>
      <c r="F587" s="22" t="str">
        <f>'Source - Cert. Funds'!D586</f>
        <v>1820012</v>
      </c>
      <c r="G587" s="22" t="str">
        <f>'Source - Cert. Funds'!E586</f>
        <v>WASHINGTON TOWNSHIP</v>
      </c>
      <c r="H587" s="22" t="str">
        <f>'Source - Cert. Funds'!F586</f>
        <v>0061</v>
      </c>
      <c r="I587" s="22" t="str">
        <f>'Source - Cert. Funds'!G586</f>
        <v>RAINY DAY</v>
      </c>
      <c r="J587" s="23">
        <f>'Source - Cert. Funds'!H586</f>
        <v>1403</v>
      </c>
      <c r="K587" s="4"/>
      <c r="L587" s="3"/>
      <c r="M587" s="3"/>
      <c r="N587" s="3"/>
      <c r="O587" s="3"/>
    </row>
    <row r="588" spans="1:15" x14ac:dyDescent="0.35">
      <c r="A588" s="221" t="e">
        <f t="shared" si="13"/>
        <v>#N/A</v>
      </c>
      <c r="B588" s="221" t="e">
        <f>IF(A588=1,SUM($A$4:A588),"")</f>
        <v>#N/A</v>
      </c>
      <c r="C588" s="22" t="str">
        <f>'Source - Cert. Funds'!A587</f>
        <v>18</v>
      </c>
      <c r="D588" s="22" t="str">
        <f>'Source - Cert. Funds'!B587</f>
        <v>2</v>
      </c>
      <c r="E588" s="22" t="str">
        <f>'Source - Cert. Funds'!C587</f>
        <v>0012</v>
      </c>
      <c r="F588" s="22" t="str">
        <f>'Source - Cert. Funds'!D587</f>
        <v>1820012</v>
      </c>
      <c r="G588" s="22" t="str">
        <f>'Source - Cert. Funds'!E587</f>
        <v>WASHINGTON TOWNSHIP</v>
      </c>
      <c r="H588" s="22" t="str">
        <f>'Source - Cert. Funds'!F587</f>
        <v>0101</v>
      </c>
      <c r="I588" s="22" t="str">
        <f>'Source - Cert. Funds'!G587</f>
        <v xml:space="preserve">GENERAL                                 </v>
      </c>
      <c r="J588" s="23">
        <f>'Source - Cert. Funds'!H587</f>
        <v>27197</v>
      </c>
      <c r="K588" s="4"/>
      <c r="L588" s="3"/>
      <c r="M588" s="3"/>
      <c r="N588" s="3"/>
      <c r="O588" s="3"/>
    </row>
    <row r="589" spans="1:15" x14ac:dyDescent="0.35">
      <c r="A589" s="221" t="e">
        <f t="shared" si="13"/>
        <v>#N/A</v>
      </c>
      <c r="B589" s="221" t="e">
        <f>IF(A589=1,SUM($A$4:A589),"")</f>
        <v>#N/A</v>
      </c>
      <c r="C589" s="22" t="str">
        <f>'Source - Cert. Funds'!A588</f>
        <v>18</v>
      </c>
      <c r="D589" s="22" t="str">
        <f>'Source - Cert. Funds'!B588</f>
        <v>2</v>
      </c>
      <c r="E589" s="22" t="str">
        <f>'Source - Cert. Funds'!C588</f>
        <v>0012</v>
      </c>
      <c r="F589" s="22" t="str">
        <f>'Source - Cert. Funds'!D588</f>
        <v>1820012</v>
      </c>
      <c r="G589" s="22" t="str">
        <f>'Source - Cert. Funds'!E588</f>
        <v>WASHINGTON TOWNSHIP</v>
      </c>
      <c r="H589" s="22" t="str">
        <f>'Source - Cert. Funds'!F588</f>
        <v>1111</v>
      </c>
      <c r="I589" s="22" t="str">
        <f>'Source - Cert. Funds'!G588</f>
        <v>TOWNSHIP FIRE AND E.M.S.</v>
      </c>
      <c r="J589" s="23">
        <f>'Source - Cert. Funds'!H588</f>
        <v>0</v>
      </c>
      <c r="K589" s="4"/>
      <c r="L589" s="3"/>
      <c r="M589" s="3"/>
      <c r="N589" s="3"/>
      <c r="O589" s="3"/>
    </row>
    <row r="590" spans="1:15" x14ac:dyDescent="0.35">
      <c r="A590" s="221" t="e">
        <f t="shared" si="13"/>
        <v>#N/A</v>
      </c>
      <c r="B590" s="221" t="e">
        <f>IF(A590=1,SUM($A$4:A590),"")</f>
        <v>#N/A</v>
      </c>
      <c r="C590" s="22" t="str">
        <f>'Source - Cert. Funds'!A589</f>
        <v>18</v>
      </c>
      <c r="D590" s="22" t="str">
        <f>'Source - Cert. Funds'!B589</f>
        <v>2</v>
      </c>
      <c r="E590" s="22" t="str">
        <f>'Source - Cert. Funds'!C589</f>
        <v>0012</v>
      </c>
      <c r="F590" s="22" t="str">
        <f>'Source - Cert. Funds'!D589</f>
        <v>1820012</v>
      </c>
      <c r="G590" s="22" t="str">
        <f>'Source - Cert. Funds'!E589</f>
        <v>WASHINGTON TOWNSHIP</v>
      </c>
      <c r="H590" s="22" t="str">
        <f>'Source - Cert. Funds'!F589</f>
        <v>1190</v>
      </c>
      <c r="I590" s="22" t="str">
        <f>'Source - Cert. Funds'!G589</f>
        <v xml:space="preserve">CUMULATIVE FIRE (Township)                        </v>
      </c>
      <c r="J590" s="23">
        <f>'Source - Cert. Funds'!H589</f>
        <v>0</v>
      </c>
      <c r="K590" s="4"/>
      <c r="L590" s="3"/>
      <c r="M590" s="3"/>
      <c r="N590" s="3"/>
      <c r="O590" s="3"/>
    </row>
    <row r="591" spans="1:15" x14ac:dyDescent="0.35">
      <c r="A591" s="221" t="e">
        <f t="shared" si="13"/>
        <v>#N/A</v>
      </c>
      <c r="B591" s="221" t="e">
        <f>IF(A591=1,SUM($A$4:A591),"")</f>
        <v>#N/A</v>
      </c>
      <c r="C591" s="22" t="str">
        <f>'Source - Cert. Funds'!A590</f>
        <v>19</v>
      </c>
      <c r="D591" s="22" t="str">
        <f>'Source - Cert. Funds'!B590</f>
        <v>2</v>
      </c>
      <c r="E591" s="22" t="str">
        <f>'Source - Cert. Funds'!C590</f>
        <v>0001</v>
      </c>
      <c r="F591" s="22" t="str">
        <f>'Source - Cert. Funds'!D590</f>
        <v>1920001</v>
      </c>
      <c r="G591" s="22" t="str">
        <f>'Source - Cert. Funds'!E590</f>
        <v>BAINBRIDGE TOWNSHIP</v>
      </c>
      <c r="H591" s="22" t="str">
        <f>'Source - Cert. Funds'!F590</f>
        <v>0101</v>
      </c>
      <c r="I591" s="22" t="str">
        <f>'Source - Cert. Funds'!G590</f>
        <v xml:space="preserve">GENERAL                                 </v>
      </c>
      <c r="J591" s="23">
        <f>'Source - Cert. Funds'!H590</f>
        <v>125015</v>
      </c>
      <c r="K591" s="4"/>
      <c r="L591" s="3"/>
      <c r="M591" s="3"/>
      <c r="N591" s="3"/>
      <c r="O591" s="3"/>
    </row>
    <row r="592" spans="1:15" x14ac:dyDescent="0.35">
      <c r="A592" s="221" t="e">
        <f t="shared" si="13"/>
        <v>#N/A</v>
      </c>
      <c r="B592" s="221" t="e">
        <f>IF(A592=1,SUM($A$4:A592),"")</f>
        <v>#N/A</v>
      </c>
      <c r="C592" s="22" t="str">
        <f>'Source - Cert. Funds'!A591</f>
        <v>19</v>
      </c>
      <c r="D592" s="22" t="str">
        <f>'Source - Cert. Funds'!B591</f>
        <v>2</v>
      </c>
      <c r="E592" s="22" t="str">
        <f>'Source - Cert. Funds'!C591</f>
        <v>0001</v>
      </c>
      <c r="F592" s="22" t="str">
        <f>'Source - Cert. Funds'!D591</f>
        <v>1920001</v>
      </c>
      <c r="G592" s="22" t="str">
        <f>'Source - Cert. Funds'!E591</f>
        <v>BAINBRIDGE TOWNSHIP</v>
      </c>
      <c r="H592" s="22" t="str">
        <f>'Source - Cert. Funds'!F591</f>
        <v>1111</v>
      </c>
      <c r="I592" s="22" t="str">
        <f>'Source - Cert. Funds'!G591</f>
        <v>TOWNSHIP FIRE AND E.M.S.</v>
      </c>
      <c r="J592" s="23">
        <f>'Source - Cert. Funds'!H591</f>
        <v>60000</v>
      </c>
      <c r="K592" s="4"/>
      <c r="L592" s="3"/>
      <c r="M592" s="3"/>
      <c r="N592" s="3"/>
      <c r="O592" s="3"/>
    </row>
    <row r="593" spans="1:15" x14ac:dyDescent="0.35">
      <c r="A593" s="221" t="e">
        <f t="shared" si="13"/>
        <v>#N/A</v>
      </c>
      <c r="B593" s="221" t="e">
        <f>IF(A593=1,SUM($A$4:A593),"")</f>
        <v>#N/A</v>
      </c>
      <c r="C593" s="22" t="str">
        <f>'Source - Cert. Funds'!A592</f>
        <v>19</v>
      </c>
      <c r="D593" s="22" t="str">
        <f>'Source - Cert. Funds'!B592</f>
        <v>2</v>
      </c>
      <c r="E593" s="22" t="str">
        <f>'Source - Cert. Funds'!C592</f>
        <v>0002</v>
      </c>
      <c r="F593" s="22" t="str">
        <f>'Source - Cert. Funds'!D592</f>
        <v>1920002</v>
      </c>
      <c r="G593" s="22" t="str">
        <f>'Source - Cert. Funds'!E592</f>
        <v>BOONE TOWNSHIP</v>
      </c>
      <c r="H593" s="22" t="str">
        <f>'Source - Cert. Funds'!F592</f>
        <v>0061</v>
      </c>
      <c r="I593" s="22" t="str">
        <f>'Source - Cert. Funds'!G592</f>
        <v>RAINY DAY</v>
      </c>
      <c r="J593" s="23">
        <f>'Source - Cert. Funds'!H592</f>
        <v>10000</v>
      </c>
      <c r="K593" s="4"/>
      <c r="L593" s="3"/>
      <c r="M593" s="3"/>
      <c r="N593" s="3"/>
      <c r="O593" s="3"/>
    </row>
    <row r="594" spans="1:15" x14ac:dyDescent="0.35">
      <c r="A594" s="221" t="e">
        <f t="shared" si="13"/>
        <v>#N/A</v>
      </c>
      <c r="B594" s="221" t="e">
        <f>IF(A594=1,SUM($A$4:A594),"")</f>
        <v>#N/A</v>
      </c>
      <c r="C594" s="22" t="str">
        <f>'Source - Cert. Funds'!A593</f>
        <v>19</v>
      </c>
      <c r="D594" s="22" t="str">
        <f>'Source - Cert. Funds'!B593</f>
        <v>2</v>
      </c>
      <c r="E594" s="22" t="str">
        <f>'Source - Cert. Funds'!C593</f>
        <v>0002</v>
      </c>
      <c r="F594" s="22" t="str">
        <f>'Source - Cert. Funds'!D593</f>
        <v>1920002</v>
      </c>
      <c r="G594" s="22" t="str">
        <f>'Source - Cert. Funds'!E593</f>
        <v>BOONE TOWNSHIP</v>
      </c>
      <c r="H594" s="22" t="str">
        <f>'Source - Cert. Funds'!F593</f>
        <v>0101</v>
      </c>
      <c r="I594" s="22" t="str">
        <f>'Source - Cert. Funds'!G593</f>
        <v xml:space="preserve">GENERAL                                 </v>
      </c>
      <c r="J594" s="23">
        <f>'Source - Cert. Funds'!H593</f>
        <v>16843</v>
      </c>
      <c r="K594" s="4"/>
      <c r="L594" s="3"/>
      <c r="M594" s="3"/>
      <c r="N594" s="3"/>
      <c r="O594" s="3"/>
    </row>
    <row r="595" spans="1:15" x14ac:dyDescent="0.35">
      <c r="A595" s="221" t="e">
        <f t="shared" si="13"/>
        <v>#N/A</v>
      </c>
      <c r="B595" s="221" t="e">
        <f>IF(A595=1,SUM($A$4:A595),"")</f>
        <v>#N/A</v>
      </c>
      <c r="C595" s="22" t="str">
        <f>'Source - Cert. Funds'!A594</f>
        <v>19</v>
      </c>
      <c r="D595" s="22" t="str">
        <f>'Source - Cert. Funds'!B594</f>
        <v>2</v>
      </c>
      <c r="E595" s="22" t="str">
        <f>'Source - Cert. Funds'!C594</f>
        <v>0002</v>
      </c>
      <c r="F595" s="22" t="str">
        <f>'Source - Cert. Funds'!D594</f>
        <v>1920002</v>
      </c>
      <c r="G595" s="22" t="str">
        <f>'Source - Cert. Funds'!E594</f>
        <v>BOONE TOWNSHIP</v>
      </c>
      <c r="H595" s="22" t="str">
        <f>'Source - Cert. Funds'!F594</f>
        <v>1111</v>
      </c>
      <c r="I595" s="22" t="str">
        <f>'Source - Cert. Funds'!G594</f>
        <v>TOWNSHIP FIRE AND E.M.S.</v>
      </c>
      <c r="J595" s="23">
        <f>'Source - Cert. Funds'!H594</f>
        <v>29500</v>
      </c>
      <c r="K595" s="4"/>
      <c r="L595" s="3"/>
      <c r="M595" s="3"/>
      <c r="N595" s="3"/>
      <c r="O595" s="3"/>
    </row>
    <row r="596" spans="1:15" x14ac:dyDescent="0.35">
      <c r="A596" s="221" t="e">
        <f t="shared" si="13"/>
        <v>#N/A</v>
      </c>
      <c r="B596" s="221" t="e">
        <f>IF(A596=1,SUM($A$4:A596),"")</f>
        <v>#N/A</v>
      </c>
      <c r="C596" s="22" t="str">
        <f>'Source - Cert. Funds'!A595</f>
        <v>19</v>
      </c>
      <c r="D596" s="22" t="str">
        <f>'Source - Cert. Funds'!B595</f>
        <v>2</v>
      </c>
      <c r="E596" s="22" t="str">
        <f>'Source - Cert. Funds'!C595</f>
        <v>0002</v>
      </c>
      <c r="F596" s="22" t="str">
        <f>'Source - Cert. Funds'!D595</f>
        <v>1920002</v>
      </c>
      <c r="G596" s="22" t="str">
        <f>'Source - Cert. Funds'!E595</f>
        <v>BOONE TOWNSHIP</v>
      </c>
      <c r="H596" s="22" t="str">
        <f>'Source - Cert. Funds'!F595</f>
        <v>1312</v>
      </c>
      <c r="I596" s="22" t="str">
        <f>'Source - Cert. Funds'!G595</f>
        <v xml:space="preserve">RECREATION                              </v>
      </c>
      <c r="J596" s="23">
        <f>'Source - Cert. Funds'!H595</f>
        <v>600</v>
      </c>
      <c r="K596" s="4"/>
      <c r="L596" s="3"/>
      <c r="M596" s="3"/>
      <c r="N596" s="3"/>
      <c r="O596" s="3"/>
    </row>
    <row r="597" spans="1:15" x14ac:dyDescent="0.35">
      <c r="A597" s="221" t="e">
        <f t="shared" si="13"/>
        <v>#N/A</v>
      </c>
      <c r="B597" s="221" t="e">
        <f>IF(A597=1,SUM($A$4:A597),"")</f>
        <v>#N/A</v>
      </c>
      <c r="C597" s="22" t="str">
        <f>'Source - Cert. Funds'!A596</f>
        <v>19</v>
      </c>
      <c r="D597" s="22" t="str">
        <f>'Source - Cert. Funds'!B596</f>
        <v>2</v>
      </c>
      <c r="E597" s="22" t="str">
        <f>'Source - Cert. Funds'!C596</f>
        <v>0003</v>
      </c>
      <c r="F597" s="22" t="str">
        <f>'Source - Cert. Funds'!D596</f>
        <v>1920003</v>
      </c>
      <c r="G597" s="22" t="str">
        <f>'Source - Cert. Funds'!E596</f>
        <v>CASS TOWNSHIP</v>
      </c>
      <c r="H597" s="22" t="str">
        <f>'Source - Cert. Funds'!F596</f>
        <v>0061</v>
      </c>
      <c r="I597" s="22" t="str">
        <f>'Source - Cert. Funds'!G596</f>
        <v>RAINY DAY</v>
      </c>
      <c r="J597" s="23">
        <f>'Source - Cert. Funds'!H596</f>
        <v>0</v>
      </c>
      <c r="K597" s="4"/>
      <c r="L597" s="3"/>
      <c r="M597" s="3"/>
      <c r="N597" s="3"/>
      <c r="O597" s="3"/>
    </row>
    <row r="598" spans="1:15" x14ac:dyDescent="0.35">
      <c r="A598" s="221" t="e">
        <f t="shared" si="13"/>
        <v>#N/A</v>
      </c>
      <c r="B598" s="221" t="e">
        <f>IF(A598=1,SUM($A$4:A598),"")</f>
        <v>#N/A</v>
      </c>
      <c r="C598" s="22" t="str">
        <f>'Source - Cert. Funds'!A597</f>
        <v>19</v>
      </c>
      <c r="D598" s="22" t="str">
        <f>'Source - Cert. Funds'!B597</f>
        <v>2</v>
      </c>
      <c r="E598" s="22" t="str">
        <f>'Source - Cert. Funds'!C597</f>
        <v>0003</v>
      </c>
      <c r="F598" s="22" t="str">
        <f>'Source - Cert. Funds'!D597</f>
        <v>1920003</v>
      </c>
      <c r="G598" s="22" t="str">
        <f>'Source - Cert. Funds'!E597</f>
        <v>CASS TOWNSHIP</v>
      </c>
      <c r="H598" s="22" t="str">
        <f>'Source - Cert. Funds'!F597</f>
        <v>0101</v>
      </c>
      <c r="I598" s="22" t="str">
        <f>'Source - Cert. Funds'!G597</f>
        <v xml:space="preserve">GENERAL                                 </v>
      </c>
      <c r="J598" s="23">
        <f>'Source - Cert. Funds'!H597</f>
        <v>55949</v>
      </c>
      <c r="K598" s="4"/>
      <c r="L598" s="3"/>
      <c r="M598" s="3"/>
      <c r="N598" s="3"/>
      <c r="O598" s="3"/>
    </row>
    <row r="599" spans="1:15" x14ac:dyDescent="0.35">
      <c r="A599" s="221" t="e">
        <f t="shared" si="13"/>
        <v>#N/A</v>
      </c>
      <c r="B599" s="221" t="e">
        <f>IF(A599=1,SUM($A$4:A599),"")</f>
        <v>#N/A</v>
      </c>
      <c r="C599" s="22" t="str">
        <f>'Source - Cert. Funds'!A598</f>
        <v>19</v>
      </c>
      <c r="D599" s="22" t="str">
        <f>'Source - Cert. Funds'!B598</f>
        <v>2</v>
      </c>
      <c r="E599" s="22" t="str">
        <f>'Source - Cert. Funds'!C598</f>
        <v>0003</v>
      </c>
      <c r="F599" s="22" t="str">
        <f>'Source - Cert. Funds'!D598</f>
        <v>1920003</v>
      </c>
      <c r="G599" s="22" t="str">
        <f>'Source - Cert. Funds'!E598</f>
        <v>CASS TOWNSHIP</v>
      </c>
      <c r="H599" s="22" t="str">
        <f>'Source - Cert. Funds'!F598</f>
        <v>1111</v>
      </c>
      <c r="I599" s="22" t="str">
        <f>'Source - Cert. Funds'!G598</f>
        <v>TOWNSHIP FIRE AND E.M.S.</v>
      </c>
      <c r="J599" s="23">
        <f>'Source - Cert. Funds'!H598</f>
        <v>14500</v>
      </c>
      <c r="K599" s="4"/>
      <c r="L599" s="3"/>
      <c r="M599" s="3"/>
      <c r="N599" s="3"/>
      <c r="O599" s="3"/>
    </row>
    <row r="600" spans="1:15" x14ac:dyDescent="0.35">
      <c r="A600" s="221" t="e">
        <f t="shared" si="13"/>
        <v>#N/A</v>
      </c>
      <c r="B600" s="221" t="e">
        <f>IF(A600=1,SUM($A$4:A600),"")</f>
        <v>#N/A</v>
      </c>
      <c r="C600" s="22" t="str">
        <f>'Source - Cert. Funds'!A599</f>
        <v>19</v>
      </c>
      <c r="D600" s="22" t="str">
        <f>'Source - Cert. Funds'!B599</f>
        <v>2</v>
      </c>
      <c r="E600" s="22" t="str">
        <f>'Source - Cert. Funds'!C599</f>
        <v>0003</v>
      </c>
      <c r="F600" s="22" t="str">
        <f>'Source - Cert. Funds'!D599</f>
        <v>1920003</v>
      </c>
      <c r="G600" s="22" t="str">
        <f>'Source - Cert. Funds'!E599</f>
        <v>CASS TOWNSHIP</v>
      </c>
      <c r="H600" s="22" t="str">
        <f>'Source - Cert. Funds'!F599</f>
        <v>1190</v>
      </c>
      <c r="I600" s="22" t="str">
        <f>'Source - Cert. Funds'!G599</f>
        <v xml:space="preserve">CUMULATIVE FIRE (Township)                        </v>
      </c>
      <c r="J600" s="23">
        <f>'Source - Cert. Funds'!H599</f>
        <v>30000</v>
      </c>
      <c r="K600" s="4"/>
      <c r="L600" s="3"/>
      <c r="M600" s="3"/>
      <c r="N600" s="3"/>
      <c r="O600" s="3"/>
    </row>
    <row r="601" spans="1:15" x14ac:dyDescent="0.35">
      <c r="A601" s="221" t="e">
        <f t="shared" si="13"/>
        <v>#N/A</v>
      </c>
      <c r="B601" s="221" t="e">
        <f>IF(A601=1,SUM($A$4:A601),"")</f>
        <v>#N/A</v>
      </c>
      <c r="C601" s="22" t="str">
        <f>'Source - Cert. Funds'!A600</f>
        <v>19</v>
      </c>
      <c r="D601" s="22" t="str">
        <f>'Source - Cert. Funds'!B600</f>
        <v>2</v>
      </c>
      <c r="E601" s="22" t="str">
        <f>'Source - Cert. Funds'!C600</f>
        <v>0003</v>
      </c>
      <c r="F601" s="22" t="str">
        <f>'Source - Cert. Funds'!D600</f>
        <v>1920003</v>
      </c>
      <c r="G601" s="22" t="str">
        <f>'Source - Cert. Funds'!E600</f>
        <v>CASS TOWNSHIP</v>
      </c>
      <c r="H601" s="22" t="str">
        <f>'Source - Cert. Funds'!F600</f>
        <v>1301</v>
      </c>
      <c r="I601" s="22" t="str">
        <f>'Source - Cert. Funds'!G600</f>
        <v xml:space="preserve">PARK &amp; RECREATION                       </v>
      </c>
      <c r="J601" s="23">
        <f>'Source - Cert. Funds'!H600</f>
        <v>9000</v>
      </c>
      <c r="K601" s="4"/>
      <c r="L601" s="3"/>
      <c r="M601" s="3"/>
      <c r="N601" s="3"/>
      <c r="O601" s="3"/>
    </row>
    <row r="602" spans="1:15" x14ac:dyDescent="0.35">
      <c r="A602" s="221" t="e">
        <f t="shared" si="13"/>
        <v>#N/A</v>
      </c>
      <c r="B602" s="221" t="e">
        <f>IF(A602=1,SUM($A$4:A602),"")</f>
        <v>#N/A</v>
      </c>
      <c r="C602" s="22" t="str">
        <f>'Source - Cert. Funds'!A601</f>
        <v>19</v>
      </c>
      <c r="D602" s="22" t="str">
        <f>'Source - Cert. Funds'!B601</f>
        <v>2</v>
      </c>
      <c r="E602" s="22" t="str">
        <f>'Source - Cert. Funds'!C601</f>
        <v>0004</v>
      </c>
      <c r="F602" s="22" t="str">
        <f>'Source - Cert. Funds'!D601</f>
        <v>1920004</v>
      </c>
      <c r="G602" s="22" t="str">
        <f>'Source - Cert. Funds'!E601</f>
        <v>COLUMBIA TOWNSHIP</v>
      </c>
      <c r="H602" s="22" t="str">
        <f>'Source - Cert. Funds'!F601</f>
        <v>0101</v>
      </c>
      <c r="I602" s="22" t="str">
        <f>'Source - Cert. Funds'!G601</f>
        <v xml:space="preserve">GENERAL                                 </v>
      </c>
      <c r="J602" s="23">
        <f>'Source - Cert. Funds'!H601</f>
        <v>32870</v>
      </c>
      <c r="K602" s="4"/>
      <c r="L602" s="3"/>
      <c r="M602" s="3"/>
      <c r="N602" s="3"/>
      <c r="O602" s="3"/>
    </row>
    <row r="603" spans="1:15" x14ac:dyDescent="0.35">
      <c r="A603" s="221" t="e">
        <f t="shared" si="13"/>
        <v>#N/A</v>
      </c>
      <c r="B603" s="221" t="e">
        <f>IF(A603=1,SUM($A$4:A603),"")</f>
        <v>#N/A</v>
      </c>
      <c r="C603" s="22" t="str">
        <f>'Source - Cert. Funds'!A602</f>
        <v>19</v>
      </c>
      <c r="D603" s="22" t="str">
        <f>'Source - Cert. Funds'!B602</f>
        <v>2</v>
      </c>
      <c r="E603" s="22" t="str">
        <f>'Source - Cert. Funds'!C602</f>
        <v>0005</v>
      </c>
      <c r="F603" s="22" t="str">
        <f>'Source - Cert. Funds'!D602</f>
        <v>1920005</v>
      </c>
      <c r="G603" s="22" t="str">
        <f>'Source - Cert. Funds'!E602</f>
        <v>FERDINAND TOWNSHIP</v>
      </c>
      <c r="H603" s="22" t="str">
        <f>'Source - Cert. Funds'!F602</f>
        <v>0061</v>
      </c>
      <c r="I603" s="22" t="str">
        <f>'Source - Cert. Funds'!G602</f>
        <v>RAINY DAY</v>
      </c>
      <c r="J603" s="23">
        <f>'Source - Cert. Funds'!H602</f>
        <v>0</v>
      </c>
      <c r="K603" s="4"/>
      <c r="L603" s="3"/>
      <c r="M603" s="3"/>
      <c r="N603" s="3"/>
      <c r="O603" s="3"/>
    </row>
    <row r="604" spans="1:15" x14ac:dyDescent="0.35">
      <c r="A604" s="221" t="e">
        <f t="shared" si="13"/>
        <v>#N/A</v>
      </c>
      <c r="B604" s="221" t="e">
        <f>IF(A604=1,SUM($A$4:A604),"")</f>
        <v>#N/A</v>
      </c>
      <c r="C604" s="22" t="str">
        <f>'Source - Cert. Funds'!A603</f>
        <v>19</v>
      </c>
      <c r="D604" s="22" t="str">
        <f>'Source - Cert. Funds'!B603</f>
        <v>2</v>
      </c>
      <c r="E604" s="22" t="str">
        <f>'Source - Cert. Funds'!C603</f>
        <v>0005</v>
      </c>
      <c r="F604" s="22" t="str">
        <f>'Source - Cert. Funds'!D603</f>
        <v>1920005</v>
      </c>
      <c r="G604" s="22" t="str">
        <f>'Source - Cert. Funds'!E603</f>
        <v>FERDINAND TOWNSHIP</v>
      </c>
      <c r="H604" s="22" t="str">
        <f>'Source - Cert. Funds'!F603</f>
        <v>0101</v>
      </c>
      <c r="I604" s="22" t="str">
        <f>'Source - Cert. Funds'!G603</f>
        <v xml:space="preserve">GENERAL                                 </v>
      </c>
      <c r="J604" s="23">
        <f>'Source - Cert. Funds'!H603</f>
        <v>119030</v>
      </c>
      <c r="K604" s="4"/>
      <c r="L604" s="3"/>
      <c r="M604" s="3"/>
      <c r="N604" s="3"/>
      <c r="O604" s="3"/>
    </row>
    <row r="605" spans="1:15" x14ac:dyDescent="0.35">
      <c r="A605" s="221" t="e">
        <f t="shared" si="13"/>
        <v>#N/A</v>
      </c>
      <c r="B605" s="221" t="e">
        <f>IF(A605=1,SUM($A$4:A605),"")</f>
        <v>#N/A</v>
      </c>
      <c r="C605" s="22" t="str">
        <f>'Source - Cert. Funds'!A604</f>
        <v>19</v>
      </c>
      <c r="D605" s="22" t="str">
        <f>'Source - Cert. Funds'!B604</f>
        <v>2</v>
      </c>
      <c r="E605" s="22" t="str">
        <f>'Source - Cert. Funds'!C604</f>
        <v>0005</v>
      </c>
      <c r="F605" s="22" t="str">
        <f>'Source - Cert. Funds'!D604</f>
        <v>1920005</v>
      </c>
      <c r="G605" s="22" t="str">
        <f>'Source - Cert. Funds'!E604</f>
        <v>FERDINAND TOWNSHIP</v>
      </c>
      <c r="H605" s="22" t="str">
        <f>'Source - Cert. Funds'!F604</f>
        <v>1111</v>
      </c>
      <c r="I605" s="22" t="str">
        <f>'Source - Cert. Funds'!G604</f>
        <v>TOWNSHIP FIRE AND E.M.S.</v>
      </c>
      <c r="J605" s="23">
        <f>'Source - Cert. Funds'!H604</f>
        <v>146937</v>
      </c>
      <c r="K605" s="4"/>
      <c r="L605" s="3"/>
      <c r="M605" s="3"/>
      <c r="N605" s="3"/>
      <c r="O605" s="3"/>
    </row>
    <row r="606" spans="1:15" x14ac:dyDescent="0.35">
      <c r="A606" s="221" t="e">
        <f t="shared" si="13"/>
        <v>#N/A</v>
      </c>
      <c r="B606" s="221" t="e">
        <f>IF(A606=1,SUM($A$4:A606),"")</f>
        <v>#N/A</v>
      </c>
      <c r="C606" s="22" t="str">
        <f>'Source - Cert. Funds'!A605</f>
        <v>19</v>
      </c>
      <c r="D606" s="22" t="str">
        <f>'Source - Cert. Funds'!B605</f>
        <v>2</v>
      </c>
      <c r="E606" s="22" t="str">
        <f>'Source - Cert. Funds'!C605</f>
        <v>0005</v>
      </c>
      <c r="F606" s="22" t="str">
        <f>'Source - Cert. Funds'!D605</f>
        <v>1920005</v>
      </c>
      <c r="G606" s="22" t="str">
        <f>'Source - Cert. Funds'!E605</f>
        <v>FERDINAND TOWNSHIP</v>
      </c>
      <c r="H606" s="22" t="str">
        <f>'Source - Cert. Funds'!F605</f>
        <v>1312</v>
      </c>
      <c r="I606" s="22" t="str">
        <f>'Source - Cert. Funds'!G605</f>
        <v xml:space="preserve">RECREATION                              </v>
      </c>
      <c r="J606" s="23">
        <f>'Source - Cert. Funds'!H605</f>
        <v>32500</v>
      </c>
      <c r="K606" s="4"/>
      <c r="L606" s="3"/>
      <c r="M606" s="3"/>
      <c r="N606" s="3"/>
      <c r="O606" s="3"/>
    </row>
    <row r="607" spans="1:15" x14ac:dyDescent="0.35">
      <c r="A607" s="221" t="e">
        <f t="shared" si="13"/>
        <v>#N/A</v>
      </c>
      <c r="B607" s="221" t="e">
        <f>IF(A607=1,SUM($A$4:A607),"")</f>
        <v>#N/A</v>
      </c>
      <c r="C607" s="22" t="str">
        <f>'Source - Cert. Funds'!A606</f>
        <v>19</v>
      </c>
      <c r="D607" s="22" t="str">
        <f>'Source - Cert. Funds'!B606</f>
        <v>2</v>
      </c>
      <c r="E607" s="22" t="str">
        <f>'Source - Cert. Funds'!C606</f>
        <v>0006</v>
      </c>
      <c r="F607" s="22" t="str">
        <f>'Source - Cert. Funds'!D606</f>
        <v>1920006</v>
      </c>
      <c r="G607" s="22" t="str">
        <f>'Source - Cert. Funds'!E606</f>
        <v>HALL TOWNSHIP</v>
      </c>
      <c r="H607" s="22" t="str">
        <f>'Source - Cert. Funds'!F606</f>
        <v>0061</v>
      </c>
      <c r="I607" s="22" t="str">
        <f>'Source - Cert. Funds'!G606</f>
        <v>RAINY DAY</v>
      </c>
      <c r="J607" s="23">
        <f>'Source - Cert. Funds'!H606</f>
        <v>1000</v>
      </c>
      <c r="K607" s="4"/>
      <c r="L607" s="3"/>
      <c r="M607" s="3"/>
      <c r="N607" s="3"/>
      <c r="O607" s="3"/>
    </row>
    <row r="608" spans="1:15" x14ac:dyDescent="0.35">
      <c r="A608" s="221" t="e">
        <f t="shared" si="13"/>
        <v>#N/A</v>
      </c>
      <c r="B608" s="221" t="e">
        <f>IF(A608=1,SUM($A$4:A608),"")</f>
        <v>#N/A</v>
      </c>
      <c r="C608" s="22" t="str">
        <f>'Source - Cert. Funds'!A607</f>
        <v>19</v>
      </c>
      <c r="D608" s="22" t="str">
        <f>'Source - Cert. Funds'!B607</f>
        <v>2</v>
      </c>
      <c r="E608" s="22" t="str">
        <f>'Source - Cert. Funds'!C607</f>
        <v>0006</v>
      </c>
      <c r="F608" s="22" t="str">
        <f>'Source - Cert. Funds'!D607</f>
        <v>1920006</v>
      </c>
      <c r="G608" s="22" t="str">
        <f>'Source - Cert. Funds'!E607</f>
        <v>HALL TOWNSHIP</v>
      </c>
      <c r="H608" s="22" t="str">
        <f>'Source - Cert. Funds'!F607</f>
        <v>0101</v>
      </c>
      <c r="I608" s="22" t="str">
        <f>'Source - Cert. Funds'!G607</f>
        <v xml:space="preserve">GENERAL                                 </v>
      </c>
      <c r="J608" s="23">
        <f>'Source - Cert. Funds'!H607</f>
        <v>14800</v>
      </c>
      <c r="K608" s="4"/>
      <c r="L608" s="3"/>
      <c r="M608" s="3"/>
      <c r="N608" s="3"/>
      <c r="O608" s="3"/>
    </row>
    <row r="609" spans="1:15" x14ac:dyDescent="0.35">
      <c r="A609" s="221" t="e">
        <f t="shared" si="13"/>
        <v>#N/A</v>
      </c>
      <c r="B609" s="221" t="e">
        <f>IF(A609=1,SUM($A$4:A609),"")</f>
        <v>#N/A</v>
      </c>
      <c r="C609" s="22" t="str">
        <f>'Source - Cert. Funds'!A608</f>
        <v>19</v>
      </c>
      <c r="D609" s="22" t="str">
        <f>'Source - Cert. Funds'!B608</f>
        <v>2</v>
      </c>
      <c r="E609" s="22" t="str">
        <f>'Source - Cert. Funds'!C608</f>
        <v>0006</v>
      </c>
      <c r="F609" s="22" t="str">
        <f>'Source - Cert. Funds'!D608</f>
        <v>1920006</v>
      </c>
      <c r="G609" s="22" t="str">
        <f>'Source - Cert. Funds'!E608</f>
        <v>HALL TOWNSHIP</v>
      </c>
      <c r="H609" s="22" t="str">
        <f>'Source - Cert. Funds'!F608</f>
        <v>1111</v>
      </c>
      <c r="I609" s="22" t="str">
        <f>'Source - Cert. Funds'!G608</f>
        <v>TOWNSHIP FIRE AND E.M.S.</v>
      </c>
      <c r="J609" s="23">
        <f>'Source - Cert. Funds'!H608</f>
        <v>15000</v>
      </c>
      <c r="K609" s="4"/>
      <c r="L609" s="3"/>
      <c r="M609" s="3"/>
      <c r="N609" s="3"/>
      <c r="O609" s="3"/>
    </row>
    <row r="610" spans="1:15" x14ac:dyDescent="0.35">
      <c r="A610" s="221" t="e">
        <f t="shared" si="13"/>
        <v>#N/A</v>
      </c>
      <c r="B610" s="221" t="e">
        <f>IF(A610=1,SUM($A$4:A610),"")</f>
        <v>#N/A</v>
      </c>
      <c r="C610" s="22" t="str">
        <f>'Source - Cert. Funds'!A609</f>
        <v>19</v>
      </c>
      <c r="D610" s="22" t="str">
        <f>'Source - Cert. Funds'!B609</f>
        <v>2</v>
      </c>
      <c r="E610" s="22" t="str">
        <f>'Source - Cert. Funds'!C609</f>
        <v>0006</v>
      </c>
      <c r="F610" s="22" t="str">
        <f>'Source - Cert. Funds'!D609</f>
        <v>1920006</v>
      </c>
      <c r="G610" s="22" t="str">
        <f>'Source - Cert. Funds'!E609</f>
        <v>HALL TOWNSHIP</v>
      </c>
      <c r="H610" s="22" t="str">
        <f>'Source - Cert. Funds'!F609</f>
        <v>1190</v>
      </c>
      <c r="I610" s="22" t="str">
        <f>'Source - Cert. Funds'!G609</f>
        <v xml:space="preserve">CUMULATIVE FIRE (Township)                        </v>
      </c>
      <c r="J610" s="23">
        <f>'Source - Cert. Funds'!H609</f>
        <v>14000</v>
      </c>
      <c r="K610" s="4"/>
      <c r="L610" s="3"/>
      <c r="M610" s="3"/>
      <c r="N610" s="3"/>
      <c r="O610" s="3"/>
    </row>
    <row r="611" spans="1:15" x14ac:dyDescent="0.35">
      <c r="A611" s="221" t="e">
        <f t="shared" si="13"/>
        <v>#N/A</v>
      </c>
      <c r="B611" s="221" t="e">
        <f>IF(A611=1,SUM($A$4:A611),"")</f>
        <v>#N/A</v>
      </c>
      <c r="C611" s="22" t="str">
        <f>'Source - Cert. Funds'!A610</f>
        <v>19</v>
      </c>
      <c r="D611" s="22" t="str">
        <f>'Source - Cert. Funds'!B610</f>
        <v>2</v>
      </c>
      <c r="E611" s="22" t="str">
        <f>'Source - Cert. Funds'!C610</f>
        <v>0007</v>
      </c>
      <c r="F611" s="22" t="str">
        <f>'Source - Cert. Funds'!D610</f>
        <v>1920007</v>
      </c>
      <c r="G611" s="22" t="str">
        <f>'Source - Cert. Funds'!E610</f>
        <v>HARBISON TOWNSHIP</v>
      </c>
      <c r="H611" s="22" t="str">
        <f>'Source - Cert. Funds'!F610</f>
        <v>0061</v>
      </c>
      <c r="I611" s="22" t="str">
        <f>'Source - Cert. Funds'!G610</f>
        <v>RAINY DAY</v>
      </c>
      <c r="J611" s="23">
        <f>'Source - Cert. Funds'!H610</f>
        <v>0</v>
      </c>
      <c r="K611" s="4"/>
      <c r="L611" s="3"/>
      <c r="M611" s="3"/>
      <c r="N611" s="3"/>
      <c r="O611" s="3"/>
    </row>
    <row r="612" spans="1:15" x14ac:dyDescent="0.35">
      <c r="A612" s="221" t="e">
        <f t="shared" si="13"/>
        <v>#N/A</v>
      </c>
      <c r="B612" s="221" t="e">
        <f>IF(A612=1,SUM($A$4:A612),"")</f>
        <v>#N/A</v>
      </c>
      <c r="C612" s="22" t="str">
        <f>'Source - Cert. Funds'!A611</f>
        <v>19</v>
      </c>
      <c r="D612" s="22" t="str">
        <f>'Source - Cert. Funds'!B611</f>
        <v>2</v>
      </c>
      <c r="E612" s="22" t="str">
        <f>'Source - Cert. Funds'!C611</f>
        <v>0007</v>
      </c>
      <c r="F612" s="22" t="str">
        <f>'Source - Cert. Funds'!D611</f>
        <v>1920007</v>
      </c>
      <c r="G612" s="22" t="str">
        <f>'Source - Cert. Funds'!E611</f>
        <v>HARBISON TOWNSHIP</v>
      </c>
      <c r="H612" s="22" t="str">
        <f>'Source - Cert. Funds'!F611</f>
        <v>0101</v>
      </c>
      <c r="I612" s="22" t="str">
        <f>'Source - Cert. Funds'!G611</f>
        <v xml:space="preserve">GENERAL                                 </v>
      </c>
      <c r="J612" s="23">
        <f>'Source - Cert. Funds'!H611</f>
        <v>44000</v>
      </c>
      <c r="K612" s="4"/>
      <c r="L612" s="3"/>
      <c r="M612" s="3"/>
      <c r="N612" s="3"/>
      <c r="O612" s="3"/>
    </row>
    <row r="613" spans="1:15" x14ac:dyDescent="0.35">
      <c r="A613" s="221" t="e">
        <f t="shared" si="13"/>
        <v>#N/A</v>
      </c>
      <c r="B613" s="221" t="e">
        <f>IF(A613=1,SUM($A$4:A613),"")</f>
        <v>#N/A</v>
      </c>
      <c r="C613" s="22" t="str">
        <f>'Source - Cert. Funds'!A612</f>
        <v>19</v>
      </c>
      <c r="D613" s="22" t="str">
        <f>'Source - Cert. Funds'!B612</f>
        <v>2</v>
      </c>
      <c r="E613" s="22" t="str">
        <f>'Source - Cert. Funds'!C612</f>
        <v>0007</v>
      </c>
      <c r="F613" s="22" t="str">
        <f>'Source - Cert. Funds'!D612</f>
        <v>1920007</v>
      </c>
      <c r="G613" s="22" t="str">
        <f>'Source - Cert. Funds'!E612</f>
        <v>HARBISON TOWNSHIP</v>
      </c>
      <c r="H613" s="22" t="str">
        <f>'Source - Cert. Funds'!F612</f>
        <v>1111</v>
      </c>
      <c r="I613" s="22" t="str">
        <f>'Source - Cert. Funds'!G612</f>
        <v>TOWNSHIP FIRE AND E.M.S.</v>
      </c>
      <c r="J613" s="23">
        <f>'Source - Cert. Funds'!H612</f>
        <v>70000</v>
      </c>
      <c r="K613" s="4"/>
      <c r="L613" s="3"/>
      <c r="M613" s="3"/>
      <c r="N613" s="3"/>
      <c r="O613" s="3"/>
    </row>
    <row r="614" spans="1:15" x14ac:dyDescent="0.35">
      <c r="A614" s="221" t="e">
        <f t="shared" si="13"/>
        <v>#N/A</v>
      </c>
      <c r="B614" s="221" t="e">
        <f>IF(A614=1,SUM($A$4:A614),"")</f>
        <v>#N/A</v>
      </c>
      <c r="C614" s="22" t="str">
        <f>'Source - Cert. Funds'!A613</f>
        <v>19</v>
      </c>
      <c r="D614" s="22" t="str">
        <f>'Source - Cert. Funds'!B613</f>
        <v>2</v>
      </c>
      <c r="E614" s="22" t="str">
        <f>'Source - Cert. Funds'!C613</f>
        <v>0008</v>
      </c>
      <c r="F614" s="22" t="str">
        <f>'Source - Cert. Funds'!D613</f>
        <v>1920008</v>
      </c>
      <c r="G614" s="22" t="str">
        <f>'Source - Cert. Funds'!E613</f>
        <v>JACKSON TOWNSHIP</v>
      </c>
      <c r="H614" s="22" t="str">
        <f>'Source - Cert. Funds'!F613</f>
        <v>0101</v>
      </c>
      <c r="I614" s="22" t="str">
        <f>'Source - Cert. Funds'!G613</f>
        <v xml:space="preserve">GENERAL                                 </v>
      </c>
      <c r="J614" s="23">
        <f>'Source - Cert. Funds'!H613</f>
        <v>28550</v>
      </c>
      <c r="K614" s="4"/>
      <c r="L614" s="3"/>
      <c r="M614" s="3"/>
      <c r="N614" s="3"/>
      <c r="O614" s="3"/>
    </row>
    <row r="615" spans="1:15" x14ac:dyDescent="0.35">
      <c r="A615" s="221" t="e">
        <f t="shared" si="13"/>
        <v>#N/A</v>
      </c>
      <c r="B615" s="221" t="e">
        <f>IF(A615=1,SUM($A$4:A615),"")</f>
        <v>#N/A</v>
      </c>
      <c r="C615" s="22" t="str">
        <f>'Source - Cert. Funds'!A614</f>
        <v>19</v>
      </c>
      <c r="D615" s="22" t="str">
        <f>'Source - Cert. Funds'!B614</f>
        <v>2</v>
      </c>
      <c r="E615" s="22" t="str">
        <f>'Source - Cert. Funds'!C614</f>
        <v>0008</v>
      </c>
      <c r="F615" s="22" t="str">
        <f>'Source - Cert. Funds'!D614</f>
        <v>1920008</v>
      </c>
      <c r="G615" s="22" t="str">
        <f>'Source - Cert. Funds'!E614</f>
        <v>JACKSON TOWNSHIP</v>
      </c>
      <c r="H615" s="22" t="str">
        <f>'Source - Cert. Funds'!F614</f>
        <v>1111</v>
      </c>
      <c r="I615" s="22" t="str">
        <f>'Source - Cert. Funds'!G614</f>
        <v>TOWNSHIP FIRE AND E.M.S.</v>
      </c>
      <c r="J615" s="23">
        <f>'Source - Cert. Funds'!H614</f>
        <v>57000</v>
      </c>
      <c r="K615" s="4"/>
      <c r="L615" s="3"/>
      <c r="M615" s="3"/>
      <c r="N615" s="3"/>
      <c r="O615" s="3"/>
    </row>
    <row r="616" spans="1:15" x14ac:dyDescent="0.35">
      <c r="A616" s="221" t="e">
        <f t="shared" si="13"/>
        <v>#N/A</v>
      </c>
      <c r="B616" s="221" t="e">
        <f>IF(A616=1,SUM($A$4:A616),"")</f>
        <v>#N/A</v>
      </c>
      <c r="C616" s="22" t="str">
        <f>'Source - Cert. Funds'!A615</f>
        <v>19</v>
      </c>
      <c r="D616" s="22" t="str">
        <f>'Source - Cert. Funds'!B615</f>
        <v>2</v>
      </c>
      <c r="E616" s="22" t="str">
        <f>'Source - Cert. Funds'!C615</f>
        <v>0008</v>
      </c>
      <c r="F616" s="22" t="str">
        <f>'Source - Cert. Funds'!D615</f>
        <v>1920008</v>
      </c>
      <c r="G616" s="22" t="str">
        <f>'Source - Cert. Funds'!E615</f>
        <v>JACKSON TOWNSHIP</v>
      </c>
      <c r="H616" s="22" t="str">
        <f>'Source - Cert. Funds'!F615</f>
        <v>1190</v>
      </c>
      <c r="I616" s="22" t="str">
        <f>'Source - Cert. Funds'!G615</f>
        <v xml:space="preserve">CUMULATIVE FIRE (Township)                        </v>
      </c>
      <c r="J616" s="23">
        <f>'Source - Cert. Funds'!H615</f>
        <v>20000</v>
      </c>
      <c r="K616" s="4"/>
      <c r="L616" s="3"/>
      <c r="M616" s="3"/>
      <c r="N616" s="3"/>
      <c r="O616" s="3"/>
    </row>
    <row r="617" spans="1:15" x14ac:dyDescent="0.35">
      <c r="A617" s="221" t="e">
        <f t="shared" si="13"/>
        <v>#N/A</v>
      </c>
      <c r="B617" s="221" t="e">
        <f>IF(A617=1,SUM($A$4:A617),"")</f>
        <v>#N/A</v>
      </c>
      <c r="C617" s="22" t="str">
        <f>'Source - Cert. Funds'!A616</f>
        <v>19</v>
      </c>
      <c r="D617" s="22" t="str">
        <f>'Source - Cert. Funds'!B616</f>
        <v>2</v>
      </c>
      <c r="E617" s="22" t="str">
        <f>'Source - Cert. Funds'!C616</f>
        <v>0009</v>
      </c>
      <c r="F617" s="22" t="str">
        <f>'Source - Cert. Funds'!D616</f>
        <v>1920009</v>
      </c>
      <c r="G617" s="22" t="str">
        <f>'Source - Cert. Funds'!E616</f>
        <v>JEFFERSON TOWNSHIP</v>
      </c>
      <c r="H617" s="22" t="str">
        <f>'Source - Cert. Funds'!F616</f>
        <v>0061</v>
      </c>
      <c r="I617" s="22" t="str">
        <f>'Source - Cert. Funds'!G616</f>
        <v>RAINY DAY</v>
      </c>
      <c r="J617" s="23">
        <f>'Source - Cert. Funds'!H616</f>
        <v>1000</v>
      </c>
      <c r="K617" s="4"/>
      <c r="L617" s="3"/>
      <c r="M617" s="3"/>
      <c r="N617" s="3"/>
      <c r="O617" s="3"/>
    </row>
    <row r="618" spans="1:15" x14ac:dyDescent="0.35">
      <c r="A618" s="221" t="e">
        <f t="shared" si="13"/>
        <v>#N/A</v>
      </c>
      <c r="B618" s="221" t="e">
        <f>IF(A618=1,SUM($A$4:A618),"")</f>
        <v>#N/A</v>
      </c>
      <c r="C618" s="22" t="str">
        <f>'Source - Cert. Funds'!A617</f>
        <v>19</v>
      </c>
      <c r="D618" s="22" t="str">
        <f>'Source - Cert. Funds'!B617</f>
        <v>2</v>
      </c>
      <c r="E618" s="22" t="str">
        <f>'Source - Cert. Funds'!C617</f>
        <v>0009</v>
      </c>
      <c r="F618" s="22" t="str">
        <f>'Source - Cert. Funds'!D617</f>
        <v>1920009</v>
      </c>
      <c r="G618" s="22" t="str">
        <f>'Source - Cert. Funds'!E617</f>
        <v>JEFFERSON TOWNSHIP</v>
      </c>
      <c r="H618" s="22" t="str">
        <f>'Source - Cert. Funds'!F617</f>
        <v>0101</v>
      </c>
      <c r="I618" s="22" t="str">
        <f>'Source - Cert. Funds'!G617</f>
        <v xml:space="preserve">GENERAL                                 </v>
      </c>
      <c r="J618" s="23">
        <f>'Source - Cert. Funds'!H617</f>
        <v>31200</v>
      </c>
      <c r="K618" s="4"/>
      <c r="L618" s="3"/>
      <c r="M618" s="3"/>
      <c r="N618" s="3"/>
      <c r="O618" s="3"/>
    </row>
    <row r="619" spans="1:15" x14ac:dyDescent="0.35">
      <c r="A619" s="221" t="e">
        <f t="shared" si="13"/>
        <v>#N/A</v>
      </c>
      <c r="B619" s="221" t="e">
        <f>IF(A619=1,SUM($A$4:A619),"")</f>
        <v>#N/A</v>
      </c>
      <c r="C619" s="22" t="str">
        <f>'Source - Cert. Funds'!A618</f>
        <v>19</v>
      </c>
      <c r="D619" s="22" t="str">
        <f>'Source - Cert. Funds'!B618</f>
        <v>2</v>
      </c>
      <c r="E619" s="22" t="str">
        <f>'Source - Cert. Funds'!C618</f>
        <v>0009</v>
      </c>
      <c r="F619" s="22" t="str">
        <f>'Source - Cert. Funds'!D618</f>
        <v>1920009</v>
      </c>
      <c r="G619" s="22" t="str">
        <f>'Source - Cert. Funds'!E618</f>
        <v>JEFFERSON TOWNSHIP</v>
      </c>
      <c r="H619" s="22" t="str">
        <f>'Source - Cert. Funds'!F618</f>
        <v>1111</v>
      </c>
      <c r="I619" s="22" t="str">
        <f>'Source - Cert. Funds'!G618</f>
        <v>TOWNSHIP FIRE AND E.M.S.</v>
      </c>
      <c r="J619" s="23">
        <f>'Source - Cert. Funds'!H618</f>
        <v>15000</v>
      </c>
      <c r="K619" s="4"/>
      <c r="L619" s="3"/>
      <c r="M619" s="3"/>
      <c r="N619" s="3"/>
      <c r="O619" s="3"/>
    </row>
    <row r="620" spans="1:15" x14ac:dyDescent="0.35">
      <c r="A620" s="221" t="e">
        <f t="shared" si="13"/>
        <v>#N/A</v>
      </c>
      <c r="B620" s="221" t="e">
        <f>IF(A620=1,SUM($A$4:A620),"")</f>
        <v>#N/A</v>
      </c>
      <c r="C620" s="22" t="str">
        <f>'Source - Cert. Funds'!A619</f>
        <v>19</v>
      </c>
      <c r="D620" s="22" t="str">
        <f>'Source - Cert. Funds'!B619</f>
        <v>2</v>
      </c>
      <c r="E620" s="22" t="str">
        <f>'Source - Cert. Funds'!C619</f>
        <v>0009</v>
      </c>
      <c r="F620" s="22" t="str">
        <f>'Source - Cert. Funds'!D619</f>
        <v>1920009</v>
      </c>
      <c r="G620" s="22" t="str">
        <f>'Source - Cert. Funds'!E619</f>
        <v>JEFFERSON TOWNSHIP</v>
      </c>
      <c r="H620" s="22" t="str">
        <f>'Source - Cert. Funds'!F619</f>
        <v>1190</v>
      </c>
      <c r="I620" s="22" t="str">
        <f>'Source - Cert. Funds'!G619</f>
        <v xml:space="preserve">CUMULATIVE FIRE (Township)                        </v>
      </c>
      <c r="J620" s="23">
        <f>'Source - Cert. Funds'!H619</f>
        <v>1000</v>
      </c>
      <c r="K620" s="4"/>
      <c r="L620" s="3"/>
      <c r="M620" s="3"/>
      <c r="N620" s="3"/>
      <c r="O620" s="3"/>
    </row>
    <row r="621" spans="1:15" x14ac:dyDescent="0.35">
      <c r="A621" s="221" t="e">
        <f t="shared" si="13"/>
        <v>#N/A</v>
      </c>
      <c r="B621" s="221" t="e">
        <f>IF(A621=1,SUM($A$4:A621),"")</f>
        <v>#N/A</v>
      </c>
      <c r="C621" s="22" t="str">
        <f>'Source - Cert. Funds'!A620</f>
        <v>19</v>
      </c>
      <c r="D621" s="22" t="str">
        <f>'Source - Cert. Funds'!B620</f>
        <v>2</v>
      </c>
      <c r="E621" s="22" t="str">
        <f>'Source - Cert. Funds'!C620</f>
        <v>0010</v>
      </c>
      <c r="F621" s="22" t="str">
        <f>'Source - Cert. Funds'!D620</f>
        <v>1920010</v>
      </c>
      <c r="G621" s="22" t="str">
        <f>'Source - Cert. Funds'!E620</f>
        <v>MADISON TOWNSHIP</v>
      </c>
      <c r="H621" s="22" t="str">
        <f>'Source - Cert. Funds'!F620</f>
        <v>0101</v>
      </c>
      <c r="I621" s="22" t="str">
        <f>'Source - Cert. Funds'!G620</f>
        <v xml:space="preserve">GENERAL                                 </v>
      </c>
      <c r="J621" s="23">
        <f>'Source - Cert. Funds'!H620</f>
        <v>36640</v>
      </c>
      <c r="K621" s="4"/>
      <c r="L621" s="3"/>
      <c r="M621" s="3"/>
      <c r="N621" s="3"/>
      <c r="O621" s="3"/>
    </row>
    <row r="622" spans="1:15" x14ac:dyDescent="0.35">
      <c r="A622" s="221" t="e">
        <f t="shared" si="13"/>
        <v>#N/A</v>
      </c>
      <c r="B622" s="221" t="e">
        <f>IF(A622=1,SUM($A$4:A622),"")</f>
        <v>#N/A</v>
      </c>
      <c r="C622" s="22" t="str">
        <f>'Source - Cert. Funds'!A621</f>
        <v>19</v>
      </c>
      <c r="D622" s="22" t="str">
        <f>'Source - Cert. Funds'!B621</f>
        <v>2</v>
      </c>
      <c r="E622" s="22" t="str">
        <f>'Source - Cert. Funds'!C621</f>
        <v>0010</v>
      </c>
      <c r="F622" s="22" t="str">
        <f>'Source - Cert. Funds'!D621</f>
        <v>1920010</v>
      </c>
      <c r="G622" s="22" t="str">
        <f>'Source - Cert. Funds'!E621</f>
        <v>MADISON TOWNSHIP</v>
      </c>
      <c r="H622" s="22" t="str">
        <f>'Source - Cert. Funds'!F621</f>
        <v>1111</v>
      </c>
      <c r="I622" s="22" t="str">
        <f>'Source - Cert. Funds'!G621</f>
        <v>TOWNSHIP FIRE AND E.M.S.</v>
      </c>
      <c r="J622" s="23">
        <f>'Source - Cert. Funds'!H621</f>
        <v>110000</v>
      </c>
      <c r="K622" s="4"/>
      <c r="L622" s="3"/>
      <c r="M622" s="3"/>
      <c r="N622" s="3"/>
      <c r="O622" s="3"/>
    </row>
    <row r="623" spans="1:15" x14ac:dyDescent="0.35">
      <c r="A623" s="221" t="e">
        <f t="shared" si="13"/>
        <v>#N/A</v>
      </c>
      <c r="B623" s="221" t="e">
        <f>IF(A623=1,SUM($A$4:A623),"")</f>
        <v>#N/A</v>
      </c>
      <c r="C623" s="22" t="str">
        <f>'Source - Cert. Funds'!A622</f>
        <v>19</v>
      </c>
      <c r="D623" s="22" t="str">
        <f>'Source - Cert. Funds'!B622</f>
        <v>2</v>
      </c>
      <c r="E623" s="22" t="str">
        <f>'Source - Cert. Funds'!C622</f>
        <v>0010</v>
      </c>
      <c r="F623" s="22" t="str">
        <f>'Source - Cert. Funds'!D622</f>
        <v>1920010</v>
      </c>
      <c r="G623" s="22" t="str">
        <f>'Source - Cert. Funds'!E622</f>
        <v>MADISON TOWNSHIP</v>
      </c>
      <c r="H623" s="22" t="str">
        <f>'Source - Cert. Funds'!F622</f>
        <v>1312</v>
      </c>
      <c r="I623" s="22" t="str">
        <f>'Source - Cert. Funds'!G622</f>
        <v xml:space="preserve">RECREATION                              </v>
      </c>
      <c r="J623" s="23">
        <f>'Source - Cert. Funds'!H622</f>
        <v>1200</v>
      </c>
      <c r="K623" s="4"/>
      <c r="L623" s="3"/>
      <c r="M623" s="3"/>
      <c r="N623" s="3"/>
      <c r="O623" s="3"/>
    </row>
    <row r="624" spans="1:15" x14ac:dyDescent="0.35">
      <c r="A624" s="221" t="e">
        <f t="shared" si="13"/>
        <v>#N/A</v>
      </c>
      <c r="B624" s="221" t="e">
        <f>IF(A624=1,SUM($A$4:A624),"")</f>
        <v>#N/A</v>
      </c>
      <c r="C624" s="22" t="str">
        <f>'Source - Cert. Funds'!A623</f>
        <v>19</v>
      </c>
      <c r="D624" s="22" t="str">
        <f>'Source - Cert. Funds'!B623</f>
        <v>2</v>
      </c>
      <c r="E624" s="22" t="str">
        <f>'Source - Cert. Funds'!C623</f>
        <v>0011</v>
      </c>
      <c r="F624" s="22" t="str">
        <f>'Source - Cert. Funds'!D623</f>
        <v>1920011</v>
      </c>
      <c r="G624" s="22" t="str">
        <f>'Source - Cert. Funds'!E623</f>
        <v>MARION TOWNSHIP</v>
      </c>
      <c r="H624" s="22" t="str">
        <f>'Source - Cert. Funds'!F623</f>
        <v>0101</v>
      </c>
      <c r="I624" s="22" t="str">
        <f>'Source - Cert. Funds'!G623</f>
        <v xml:space="preserve">GENERAL                                 </v>
      </c>
      <c r="J624" s="23">
        <f>'Source - Cert. Funds'!H623</f>
        <v>16700</v>
      </c>
      <c r="K624" s="4"/>
      <c r="L624" s="3"/>
      <c r="M624" s="3"/>
      <c r="N624" s="3"/>
      <c r="O624" s="3"/>
    </row>
    <row r="625" spans="1:15" x14ac:dyDescent="0.35">
      <c r="A625" s="221" t="e">
        <f t="shared" si="13"/>
        <v>#N/A</v>
      </c>
      <c r="B625" s="221" t="e">
        <f>IF(A625=1,SUM($A$4:A625),"")</f>
        <v>#N/A</v>
      </c>
      <c r="C625" s="22" t="str">
        <f>'Source - Cert. Funds'!A624</f>
        <v>19</v>
      </c>
      <c r="D625" s="22" t="str">
        <f>'Source - Cert. Funds'!B624</f>
        <v>2</v>
      </c>
      <c r="E625" s="22" t="str">
        <f>'Source - Cert. Funds'!C624</f>
        <v>0011</v>
      </c>
      <c r="F625" s="22" t="str">
        <f>'Source - Cert. Funds'!D624</f>
        <v>1920011</v>
      </c>
      <c r="G625" s="22" t="str">
        <f>'Source - Cert. Funds'!E624</f>
        <v>MARION TOWNSHIP</v>
      </c>
      <c r="H625" s="22" t="str">
        <f>'Source - Cert. Funds'!F624</f>
        <v>1111</v>
      </c>
      <c r="I625" s="22" t="str">
        <f>'Source - Cert. Funds'!G624</f>
        <v>TOWNSHIP FIRE AND E.M.S.</v>
      </c>
      <c r="J625" s="23">
        <f>'Source - Cert. Funds'!H624</f>
        <v>15000</v>
      </c>
      <c r="K625" s="4"/>
      <c r="L625" s="3"/>
      <c r="M625" s="3"/>
      <c r="N625" s="3"/>
      <c r="O625" s="3"/>
    </row>
    <row r="626" spans="1:15" x14ac:dyDescent="0.35">
      <c r="A626" s="221" t="e">
        <f t="shared" si="13"/>
        <v>#N/A</v>
      </c>
      <c r="B626" s="221" t="e">
        <f>IF(A626=1,SUM($A$4:A626),"")</f>
        <v>#N/A</v>
      </c>
      <c r="C626" s="22" t="str">
        <f>'Source - Cert. Funds'!A625</f>
        <v>19</v>
      </c>
      <c r="D626" s="22" t="str">
        <f>'Source - Cert. Funds'!B625</f>
        <v>2</v>
      </c>
      <c r="E626" s="22" t="str">
        <f>'Source - Cert. Funds'!C625</f>
        <v>0011</v>
      </c>
      <c r="F626" s="22" t="str">
        <f>'Source - Cert. Funds'!D625</f>
        <v>1920011</v>
      </c>
      <c r="G626" s="22" t="str">
        <f>'Source - Cert. Funds'!E625</f>
        <v>MARION TOWNSHIP</v>
      </c>
      <c r="H626" s="22" t="str">
        <f>'Source - Cert. Funds'!F625</f>
        <v>1190</v>
      </c>
      <c r="I626" s="22" t="str">
        <f>'Source - Cert. Funds'!G625</f>
        <v xml:space="preserve">CUMULATIVE FIRE (Township)                        </v>
      </c>
      <c r="J626" s="23">
        <f>'Source - Cert. Funds'!H625</f>
        <v>14000</v>
      </c>
      <c r="K626" s="4"/>
      <c r="L626" s="3"/>
      <c r="M626" s="3"/>
      <c r="N626" s="3"/>
      <c r="O626" s="3"/>
    </row>
    <row r="627" spans="1:15" x14ac:dyDescent="0.35">
      <c r="A627" s="221" t="e">
        <f t="shared" si="13"/>
        <v>#N/A</v>
      </c>
      <c r="B627" s="221" t="e">
        <f>IF(A627=1,SUM($A$4:A627),"")</f>
        <v>#N/A</v>
      </c>
      <c r="C627" s="22" t="str">
        <f>'Source - Cert. Funds'!A626</f>
        <v>19</v>
      </c>
      <c r="D627" s="22" t="str">
        <f>'Source - Cert. Funds'!B626</f>
        <v>2</v>
      </c>
      <c r="E627" s="22" t="str">
        <f>'Source - Cert. Funds'!C626</f>
        <v>0011</v>
      </c>
      <c r="F627" s="22" t="str">
        <f>'Source - Cert. Funds'!D626</f>
        <v>1920011</v>
      </c>
      <c r="G627" s="22" t="str">
        <f>'Source - Cert. Funds'!E626</f>
        <v>MARION TOWNSHIP</v>
      </c>
      <c r="H627" s="22" t="str">
        <f>'Source - Cert. Funds'!F626</f>
        <v>1312</v>
      </c>
      <c r="I627" s="22" t="str">
        <f>'Source - Cert. Funds'!G626</f>
        <v xml:space="preserve">RECREATION                              </v>
      </c>
      <c r="J627" s="23">
        <f>'Source - Cert. Funds'!H626</f>
        <v>2400</v>
      </c>
      <c r="K627" s="4"/>
      <c r="L627" s="3"/>
      <c r="M627" s="3"/>
      <c r="N627" s="3"/>
      <c r="O627" s="3"/>
    </row>
    <row r="628" spans="1:15" x14ac:dyDescent="0.35">
      <c r="A628" s="221" t="e">
        <f t="shared" si="13"/>
        <v>#N/A</v>
      </c>
      <c r="B628" s="221" t="e">
        <f>IF(A628=1,SUM($A$4:A628),"")</f>
        <v>#N/A</v>
      </c>
      <c r="C628" s="22" t="str">
        <f>'Source - Cert. Funds'!A627</f>
        <v>19</v>
      </c>
      <c r="D628" s="22" t="str">
        <f>'Source - Cert. Funds'!B627</f>
        <v>2</v>
      </c>
      <c r="E628" s="22" t="str">
        <f>'Source - Cert. Funds'!C627</f>
        <v>0012</v>
      </c>
      <c r="F628" s="22" t="str">
        <f>'Source - Cert. Funds'!D627</f>
        <v>1920012</v>
      </c>
      <c r="G628" s="22" t="str">
        <f>'Source - Cert. Funds'!E627</f>
        <v>PATOKA TOWNSHIP</v>
      </c>
      <c r="H628" s="22" t="str">
        <f>'Source - Cert. Funds'!F627</f>
        <v>0061</v>
      </c>
      <c r="I628" s="22" t="str">
        <f>'Source - Cert. Funds'!G627</f>
        <v>RAINY DAY</v>
      </c>
      <c r="J628" s="23">
        <f>'Source - Cert. Funds'!H627</f>
        <v>0</v>
      </c>
      <c r="K628" s="4"/>
      <c r="L628" s="3"/>
      <c r="M628" s="3"/>
      <c r="N628" s="3"/>
      <c r="O628" s="3"/>
    </row>
    <row r="629" spans="1:15" x14ac:dyDescent="0.35">
      <c r="A629" s="221" t="e">
        <f t="shared" si="13"/>
        <v>#N/A</v>
      </c>
      <c r="B629" s="221" t="e">
        <f>IF(A629=1,SUM($A$4:A629),"")</f>
        <v>#N/A</v>
      </c>
      <c r="C629" s="22" t="str">
        <f>'Source - Cert. Funds'!A628</f>
        <v>19</v>
      </c>
      <c r="D629" s="22" t="str">
        <f>'Source - Cert. Funds'!B628</f>
        <v>2</v>
      </c>
      <c r="E629" s="22" t="str">
        <f>'Source - Cert. Funds'!C628</f>
        <v>0012</v>
      </c>
      <c r="F629" s="22" t="str">
        <f>'Source - Cert. Funds'!D628</f>
        <v>1920012</v>
      </c>
      <c r="G629" s="22" t="str">
        <f>'Source - Cert. Funds'!E628</f>
        <v>PATOKA TOWNSHIP</v>
      </c>
      <c r="H629" s="22" t="str">
        <f>'Source - Cert. Funds'!F628</f>
        <v>0101</v>
      </c>
      <c r="I629" s="22" t="str">
        <f>'Source - Cert. Funds'!G628</f>
        <v xml:space="preserve">GENERAL                                 </v>
      </c>
      <c r="J629" s="23">
        <f>'Source - Cert. Funds'!H628</f>
        <v>100400</v>
      </c>
      <c r="K629" s="4"/>
      <c r="L629" s="3"/>
      <c r="M629" s="3"/>
      <c r="N629" s="3"/>
      <c r="O629" s="3"/>
    </row>
    <row r="630" spans="1:15" x14ac:dyDescent="0.35">
      <c r="A630" s="221" t="e">
        <f t="shared" si="13"/>
        <v>#N/A</v>
      </c>
      <c r="B630" s="221" t="e">
        <f>IF(A630=1,SUM($A$4:A630),"")</f>
        <v>#N/A</v>
      </c>
      <c r="C630" s="22" t="str">
        <f>'Source - Cert. Funds'!A629</f>
        <v>19</v>
      </c>
      <c r="D630" s="22" t="str">
        <f>'Source - Cert. Funds'!B629</f>
        <v>2</v>
      </c>
      <c r="E630" s="22" t="str">
        <f>'Source - Cert. Funds'!C629</f>
        <v>0012</v>
      </c>
      <c r="F630" s="22" t="str">
        <f>'Source - Cert. Funds'!D629</f>
        <v>1920012</v>
      </c>
      <c r="G630" s="22" t="str">
        <f>'Source - Cert. Funds'!E629</f>
        <v>PATOKA TOWNSHIP</v>
      </c>
      <c r="H630" s="22" t="str">
        <f>'Source - Cert. Funds'!F629</f>
        <v>1111</v>
      </c>
      <c r="I630" s="22" t="str">
        <f>'Source - Cert. Funds'!G629</f>
        <v>TOWNSHIP FIRE AND E.M.S.</v>
      </c>
      <c r="J630" s="23">
        <f>'Source - Cert. Funds'!H629</f>
        <v>14000</v>
      </c>
      <c r="K630" s="4"/>
      <c r="L630" s="3"/>
      <c r="M630" s="3"/>
      <c r="N630" s="3"/>
      <c r="O630" s="3"/>
    </row>
    <row r="631" spans="1:15" x14ac:dyDescent="0.35">
      <c r="A631" s="221" t="e">
        <f t="shared" si="13"/>
        <v>#N/A</v>
      </c>
      <c r="B631" s="221" t="e">
        <f>IF(A631=1,SUM($A$4:A631),"")</f>
        <v>#N/A</v>
      </c>
      <c r="C631" s="22" t="str">
        <f>'Source - Cert. Funds'!A630</f>
        <v>19</v>
      </c>
      <c r="D631" s="22" t="str">
        <f>'Source - Cert. Funds'!B630</f>
        <v>2</v>
      </c>
      <c r="E631" s="22" t="str">
        <f>'Source - Cert. Funds'!C630</f>
        <v>0012</v>
      </c>
      <c r="F631" s="22" t="str">
        <f>'Source - Cert. Funds'!D630</f>
        <v>1920012</v>
      </c>
      <c r="G631" s="22" t="str">
        <f>'Source - Cert. Funds'!E630</f>
        <v>PATOKA TOWNSHIP</v>
      </c>
      <c r="H631" s="22" t="str">
        <f>'Source - Cert. Funds'!F630</f>
        <v>1190</v>
      </c>
      <c r="I631" s="22" t="str">
        <f>'Source - Cert. Funds'!G630</f>
        <v xml:space="preserve">CUMULATIVE FIRE (Township)                        </v>
      </c>
      <c r="J631" s="23">
        <f>'Source - Cert. Funds'!H630</f>
        <v>35000</v>
      </c>
      <c r="K631" s="4"/>
      <c r="L631" s="3"/>
      <c r="M631" s="3"/>
      <c r="N631" s="3"/>
      <c r="O631" s="3"/>
    </row>
    <row r="632" spans="1:15" x14ac:dyDescent="0.35">
      <c r="A632" s="221" t="e">
        <f t="shared" si="13"/>
        <v>#N/A</v>
      </c>
      <c r="B632" s="221" t="e">
        <f>IF(A632=1,SUM($A$4:A632),"")</f>
        <v>#N/A</v>
      </c>
      <c r="C632" s="22" t="str">
        <f>'Source - Cert. Funds'!A631</f>
        <v>19</v>
      </c>
      <c r="D632" s="22" t="str">
        <f>'Source - Cert. Funds'!B631</f>
        <v>2</v>
      </c>
      <c r="E632" s="22" t="str">
        <f>'Source - Cert. Funds'!C631</f>
        <v>0012</v>
      </c>
      <c r="F632" s="22" t="str">
        <f>'Source - Cert. Funds'!D631</f>
        <v>1920012</v>
      </c>
      <c r="G632" s="22" t="str">
        <f>'Source - Cert. Funds'!E631</f>
        <v>PATOKA TOWNSHIP</v>
      </c>
      <c r="H632" s="22" t="str">
        <f>'Source - Cert. Funds'!F631</f>
        <v>1312</v>
      </c>
      <c r="I632" s="22" t="str">
        <f>'Source - Cert. Funds'!G631</f>
        <v xml:space="preserve">RECREATION                              </v>
      </c>
      <c r="J632" s="23">
        <f>'Source - Cert. Funds'!H631</f>
        <v>20000</v>
      </c>
      <c r="K632" s="4"/>
      <c r="L632" s="3"/>
      <c r="M632" s="3"/>
      <c r="N632" s="3"/>
      <c r="O632" s="3"/>
    </row>
    <row r="633" spans="1:15" x14ac:dyDescent="0.35">
      <c r="A633" s="221" t="e">
        <f t="shared" si="13"/>
        <v>#N/A</v>
      </c>
      <c r="B633" s="221" t="e">
        <f>IF(A633=1,SUM($A$4:A633),"")</f>
        <v>#N/A</v>
      </c>
      <c r="C633" s="22" t="str">
        <f>'Source - Cert. Funds'!A632</f>
        <v>20</v>
      </c>
      <c r="D633" s="22" t="str">
        <f>'Source - Cert. Funds'!B632</f>
        <v>2</v>
      </c>
      <c r="E633" s="22" t="str">
        <f>'Source - Cert. Funds'!C632</f>
        <v>0001</v>
      </c>
      <c r="F633" s="22" t="str">
        <f>'Source - Cert. Funds'!D632</f>
        <v>2020001</v>
      </c>
      <c r="G633" s="22" t="str">
        <f>'Source - Cert. Funds'!E632</f>
        <v>BAUGO TOWNSHIP</v>
      </c>
      <c r="H633" s="22" t="str">
        <f>'Source - Cert. Funds'!F632</f>
        <v>0101</v>
      </c>
      <c r="I633" s="22" t="str">
        <f>'Source - Cert. Funds'!G632</f>
        <v xml:space="preserve">GENERAL                                 </v>
      </c>
      <c r="J633" s="23">
        <f>'Source - Cert. Funds'!H632</f>
        <v>675330</v>
      </c>
      <c r="K633" s="4"/>
      <c r="L633" s="3"/>
      <c r="M633" s="3"/>
      <c r="N633" s="3"/>
      <c r="O633" s="3"/>
    </row>
    <row r="634" spans="1:15" x14ac:dyDescent="0.35">
      <c r="A634" s="221" t="e">
        <f t="shared" si="13"/>
        <v>#N/A</v>
      </c>
      <c r="B634" s="221" t="e">
        <f>IF(A634=1,SUM($A$4:A634),"")</f>
        <v>#N/A</v>
      </c>
      <c r="C634" s="22" t="str">
        <f>'Source - Cert. Funds'!A633</f>
        <v>20</v>
      </c>
      <c r="D634" s="22" t="str">
        <f>'Source - Cert. Funds'!B633</f>
        <v>2</v>
      </c>
      <c r="E634" s="22" t="str">
        <f>'Source - Cert. Funds'!C633</f>
        <v>0001</v>
      </c>
      <c r="F634" s="22" t="str">
        <f>'Source - Cert. Funds'!D633</f>
        <v>2020001</v>
      </c>
      <c r="G634" s="22" t="str">
        <f>'Source - Cert. Funds'!E633</f>
        <v>BAUGO TOWNSHIP</v>
      </c>
      <c r="H634" s="22" t="str">
        <f>'Source - Cert. Funds'!F633</f>
        <v>1111</v>
      </c>
      <c r="I634" s="22" t="str">
        <f>'Source - Cert. Funds'!G633</f>
        <v>TOWNSHIP FIRE AND E.M.S.</v>
      </c>
      <c r="J634" s="23">
        <f>'Source - Cert. Funds'!H633</f>
        <v>1367175</v>
      </c>
      <c r="K634" s="4"/>
      <c r="L634" s="3"/>
      <c r="M634" s="3"/>
      <c r="N634" s="3"/>
      <c r="O634" s="3"/>
    </row>
    <row r="635" spans="1:15" x14ac:dyDescent="0.35">
      <c r="A635" s="221" t="e">
        <f t="shared" si="13"/>
        <v>#N/A</v>
      </c>
      <c r="B635" s="221" t="e">
        <f>IF(A635=1,SUM($A$4:A635),"")</f>
        <v>#N/A</v>
      </c>
      <c r="C635" s="22" t="str">
        <f>'Source - Cert. Funds'!A634</f>
        <v>20</v>
      </c>
      <c r="D635" s="22" t="str">
        <f>'Source - Cert. Funds'!B634</f>
        <v>2</v>
      </c>
      <c r="E635" s="22" t="str">
        <f>'Source - Cert. Funds'!C634</f>
        <v>0001</v>
      </c>
      <c r="F635" s="22" t="str">
        <f>'Source - Cert. Funds'!D634</f>
        <v>2020001</v>
      </c>
      <c r="G635" s="22" t="str">
        <f>'Source - Cert. Funds'!E634</f>
        <v>BAUGO TOWNSHIP</v>
      </c>
      <c r="H635" s="22" t="str">
        <f>'Source - Cert. Funds'!F634</f>
        <v>1190</v>
      </c>
      <c r="I635" s="22" t="str">
        <f>'Source - Cert. Funds'!G634</f>
        <v xml:space="preserve">CUMULATIVE FIRE (Township)                        </v>
      </c>
      <c r="J635" s="23">
        <f>'Source - Cert. Funds'!H634</f>
        <v>210000</v>
      </c>
      <c r="K635" s="4"/>
      <c r="L635" s="3"/>
      <c r="M635" s="3"/>
      <c r="N635" s="3"/>
      <c r="O635" s="3"/>
    </row>
    <row r="636" spans="1:15" x14ac:dyDescent="0.35">
      <c r="A636" s="221" t="e">
        <f t="shared" si="13"/>
        <v>#N/A</v>
      </c>
      <c r="B636" s="221" t="e">
        <f>IF(A636=1,SUM($A$4:A636),"")</f>
        <v>#N/A</v>
      </c>
      <c r="C636" s="22" t="str">
        <f>'Source - Cert. Funds'!A635</f>
        <v>20</v>
      </c>
      <c r="D636" s="22" t="str">
        <f>'Source - Cert. Funds'!B635</f>
        <v>2</v>
      </c>
      <c r="E636" s="22" t="str">
        <f>'Source - Cert. Funds'!C635</f>
        <v>0001</v>
      </c>
      <c r="F636" s="22" t="str">
        <f>'Source - Cert. Funds'!D635</f>
        <v>2020001</v>
      </c>
      <c r="G636" s="22" t="str">
        <f>'Source - Cert. Funds'!E635</f>
        <v>BAUGO TOWNSHIP</v>
      </c>
      <c r="H636" s="22" t="str">
        <f>'Source - Cert. Funds'!F635</f>
        <v>1312</v>
      </c>
      <c r="I636" s="22" t="str">
        <f>'Source - Cert. Funds'!G635</f>
        <v xml:space="preserve">RECREATION                              </v>
      </c>
      <c r="J636" s="23">
        <f>'Source - Cert. Funds'!H635</f>
        <v>6000</v>
      </c>
      <c r="K636" s="4"/>
      <c r="L636" s="3"/>
      <c r="M636" s="3"/>
      <c r="N636" s="3"/>
      <c r="O636" s="3"/>
    </row>
    <row r="637" spans="1:15" x14ac:dyDescent="0.35">
      <c r="A637" s="221" t="e">
        <f t="shared" si="13"/>
        <v>#N/A</v>
      </c>
      <c r="B637" s="221" t="e">
        <f>IF(A637=1,SUM($A$4:A637),"")</f>
        <v>#N/A</v>
      </c>
      <c r="C637" s="22" t="str">
        <f>'Source - Cert. Funds'!A636</f>
        <v>20</v>
      </c>
      <c r="D637" s="22" t="str">
        <f>'Source - Cert. Funds'!B636</f>
        <v>2</v>
      </c>
      <c r="E637" s="22" t="str">
        <f>'Source - Cert. Funds'!C636</f>
        <v>0002</v>
      </c>
      <c r="F637" s="22" t="str">
        <f>'Source - Cert. Funds'!D636</f>
        <v>2020002</v>
      </c>
      <c r="G637" s="22" t="str">
        <f>'Source - Cert. Funds'!E636</f>
        <v>BENTON TOWNSHIP</v>
      </c>
      <c r="H637" s="22" t="str">
        <f>'Source - Cert. Funds'!F636</f>
        <v>0061</v>
      </c>
      <c r="I637" s="22" t="str">
        <f>'Source - Cert. Funds'!G636</f>
        <v>RAINY DAY</v>
      </c>
      <c r="J637" s="23">
        <f>'Source - Cert. Funds'!H636</f>
        <v>100000</v>
      </c>
      <c r="K637" s="4"/>
      <c r="L637" s="3"/>
      <c r="M637" s="3"/>
      <c r="N637" s="3"/>
      <c r="O637" s="3"/>
    </row>
    <row r="638" spans="1:15" x14ac:dyDescent="0.35">
      <c r="A638" s="221" t="e">
        <f t="shared" si="13"/>
        <v>#N/A</v>
      </c>
      <c r="B638" s="221" t="e">
        <f>IF(A638=1,SUM($A$4:A638),"")</f>
        <v>#N/A</v>
      </c>
      <c r="C638" s="22" t="str">
        <f>'Source - Cert. Funds'!A637</f>
        <v>20</v>
      </c>
      <c r="D638" s="22" t="str">
        <f>'Source - Cert. Funds'!B637</f>
        <v>2</v>
      </c>
      <c r="E638" s="22" t="str">
        <f>'Source - Cert. Funds'!C637</f>
        <v>0002</v>
      </c>
      <c r="F638" s="22" t="str">
        <f>'Source - Cert. Funds'!D637</f>
        <v>2020002</v>
      </c>
      <c r="G638" s="22" t="str">
        <f>'Source - Cert. Funds'!E637</f>
        <v>BENTON TOWNSHIP</v>
      </c>
      <c r="H638" s="22" t="str">
        <f>'Source - Cert. Funds'!F637</f>
        <v>0101</v>
      </c>
      <c r="I638" s="22" t="str">
        <f>'Source - Cert. Funds'!G637</f>
        <v xml:space="preserve">GENERAL                                 </v>
      </c>
      <c r="J638" s="23">
        <f>'Source - Cert. Funds'!H637</f>
        <v>95000</v>
      </c>
      <c r="K638" s="4"/>
      <c r="L638" s="3"/>
      <c r="M638" s="3"/>
      <c r="N638" s="3"/>
      <c r="O638" s="3"/>
    </row>
    <row r="639" spans="1:15" x14ac:dyDescent="0.35">
      <c r="A639" s="221" t="e">
        <f t="shared" si="13"/>
        <v>#N/A</v>
      </c>
      <c r="B639" s="221" t="e">
        <f>IF(A639=1,SUM($A$4:A639),"")</f>
        <v>#N/A</v>
      </c>
      <c r="C639" s="22" t="str">
        <f>'Source - Cert. Funds'!A638</f>
        <v>20</v>
      </c>
      <c r="D639" s="22" t="str">
        <f>'Source - Cert. Funds'!B638</f>
        <v>2</v>
      </c>
      <c r="E639" s="22" t="str">
        <f>'Source - Cert. Funds'!C638</f>
        <v>0002</v>
      </c>
      <c r="F639" s="22" t="str">
        <f>'Source - Cert. Funds'!D638</f>
        <v>2020002</v>
      </c>
      <c r="G639" s="22" t="str">
        <f>'Source - Cert. Funds'!E638</f>
        <v>BENTON TOWNSHIP</v>
      </c>
      <c r="H639" s="22" t="str">
        <f>'Source - Cert. Funds'!F638</f>
        <v>1111</v>
      </c>
      <c r="I639" s="22" t="str">
        <f>'Source - Cert. Funds'!G638</f>
        <v>TOWNSHIP FIRE AND E.M.S.</v>
      </c>
      <c r="J639" s="23">
        <f>'Source - Cert. Funds'!H638</f>
        <v>158000</v>
      </c>
      <c r="K639" s="4"/>
      <c r="L639" s="3"/>
      <c r="M639" s="3"/>
      <c r="N639" s="3"/>
      <c r="O639" s="3"/>
    </row>
    <row r="640" spans="1:15" x14ac:dyDescent="0.35">
      <c r="A640" s="221" t="e">
        <f t="shared" si="13"/>
        <v>#N/A</v>
      </c>
      <c r="B640" s="221" t="e">
        <f>IF(A640=1,SUM($A$4:A640),"")</f>
        <v>#N/A</v>
      </c>
      <c r="C640" s="22" t="str">
        <f>'Source - Cert. Funds'!A639</f>
        <v>20</v>
      </c>
      <c r="D640" s="22" t="str">
        <f>'Source - Cert. Funds'!B639</f>
        <v>2</v>
      </c>
      <c r="E640" s="22" t="str">
        <f>'Source - Cert. Funds'!C639</f>
        <v>0002</v>
      </c>
      <c r="F640" s="22" t="str">
        <f>'Source - Cert. Funds'!D639</f>
        <v>2020002</v>
      </c>
      <c r="G640" s="22" t="str">
        <f>'Source - Cert. Funds'!E639</f>
        <v>BENTON TOWNSHIP</v>
      </c>
      <c r="H640" s="22" t="str">
        <f>'Source - Cert. Funds'!F639</f>
        <v>1190</v>
      </c>
      <c r="I640" s="22" t="str">
        <f>'Source - Cert. Funds'!G639</f>
        <v xml:space="preserve">CUMULATIVE FIRE (Township)                        </v>
      </c>
      <c r="J640" s="23">
        <f>'Source - Cert. Funds'!H639</f>
        <v>100000</v>
      </c>
      <c r="K640" s="4"/>
      <c r="L640" s="3"/>
      <c r="M640" s="3"/>
      <c r="N640" s="3"/>
      <c r="O640" s="3"/>
    </row>
    <row r="641" spans="1:15" x14ac:dyDescent="0.35">
      <c r="A641" s="221" t="e">
        <f t="shared" si="13"/>
        <v>#N/A</v>
      </c>
      <c r="B641" s="221" t="e">
        <f>IF(A641=1,SUM($A$4:A641),"")</f>
        <v>#N/A</v>
      </c>
      <c r="C641" s="22" t="str">
        <f>'Source - Cert. Funds'!A640</f>
        <v>20</v>
      </c>
      <c r="D641" s="22" t="str">
        <f>'Source - Cert. Funds'!B640</f>
        <v>2</v>
      </c>
      <c r="E641" s="22" t="str">
        <f>'Source - Cert. Funds'!C640</f>
        <v>0002</v>
      </c>
      <c r="F641" s="22" t="str">
        <f>'Source - Cert. Funds'!D640</f>
        <v>2020002</v>
      </c>
      <c r="G641" s="22" t="str">
        <f>'Source - Cert. Funds'!E640</f>
        <v>BENTON TOWNSHIP</v>
      </c>
      <c r="H641" s="22" t="str">
        <f>'Source - Cert. Funds'!F640</f>
        <v>1312</v>
      </c>
      <c r="I641" s="22" t="str">
        <f>'Source - Cert. Funds'!G640</f>
        <v xml:space="preserve">RECREATION                              </v>
      </c>
      <c r="J641" s="23">
        <f>'Source - Cert. Funds'!H640</f>
        <v>5000</v>
      </c>
      <c r="K641" s="4"/>
      <c r="L641" s="3"/>
      <c r="M641" s="3"/>
      <c r="N641" s="3"/>
      <c r="O641" s="3"/>
    </row>
    <row r="642" spans="1:15" x14ac:dyDescent="0.35">
      <c r="A642" s="221" t="e">
        <f t="shared" si="13"/>
        <v>#N/A</v>
      </c>
      <c r="B642" s="221" t="e">
        <f>IF(A642=1,SUM($A$4:A642),"")</f>
        <v>#N/A</v>
      </c>
      <c r="C642" s="22" t="str">
        <f>'Source - Cert. Funds'!A641</f>
        <v>20</v>
      </c>
      <c r="D642" s="22" t="str">
        <f>'Source - Cert. Funds'!B641</f>
        <v>2</v>
      </c>
      <c r="E642" s="22" t="str">
        <f>'Source - Cert. Funds'!C641</f>
        <v>0003</v>
      </c>
      <c r="F642" s="22" t="str">
        <f>'Source - Cert. Funds'!D641</f>
        <v>2020003</v>
      </c>
      <c r="G642" s="22" t="str">
        <f>'Source - Cert. Funds'!E641</f>
        <v>CLEVELAND TOWNSHIP</v>
      </c>
      <c r="H642" s="22" t="str">
        <f>'Source - Cert. Funds'!F641</f>
        <v>0061</v>
      </c>
      <c r="I642" s="22" t="str">
        <f>'Source - Cert. Funds'!G641</f>
        <v>RAINY DAY</v>
      </c>
      <c r="J642" s="23">
        <f>'Source - Cert. Funds'!H641</f>
        <v>160709</v>
      </c>
      <c r="K642" s="4"/>
      <c r="L642" s="3"/>
      <c r="M642" s="3"/>
      <c r="N642" s="3"/>
      <c r="O642" s="3"/>
    </row>
    <row r="643" spans="1:15" x14ac:dyDescent="0.35">
      <c r="A643" s="221" t="e">
        <f t="shared" si="13"/>
        <v>#N/A</v>
      </c>
      <c r="B643" s="221" t="e">
        <f>IF(A643=1,SUM($A$4:A643),"")</f>
        <v>#N/A</v>
      </c>
      <c r="C643" s="22" t="str">
        <f>'Source - Cert. Funds'!A642</f>
        <v>20</v>
      </c>
      <c r="D643" s="22" t="str">
        <f>'Source - Cert. Funds'!B642</f>
        <v>2</v>
      </c>
      <c r="E643" s="22" t="str">
        <f>'Source - Cert. Funds'!C642</f>
        <v>0003</v>
      </c>
      <c r="F643" s="22" t="str">
        <f>'Source - Cert. Funds'!D642</f>
        <v>2020003</v>
      </c>
      <c r="G643" s="22" t="str">
        <f>'Source - Cert. Funds'!E642</f>
        <v>CLEVELAND TOWNSHIP</v>
      </c>
      <c r="H643" s="22" t="str">
        <f>'Source - Cert. Funds'!F642</f>
        <v>0101</v>
      </c>
      <c r="I643" s="22" t="str">
        <f>'Source - Cert. Funds'!G642</f>
        <v xml:space="preserve">GENERAL                                 </v>
      </c>
      <c r="J643" s="23">
        <f>'Source - Cert. Funds'!H642</f>
        <v>2831895</v>
      </c>
      <c r="K643" s="4"/>
      <c r="L643" s="3"/>
      <c r="M643" s="3"/>
      <c r="N643" s="3"/>
      <c r="O643" s="3"/>
    </row>
    <row r="644" spans="1:15" x14ac:dyDescent="0.35">
      <c r="A644" s="221" t="e">
        <f t="shared" si="13"/>
        <v>#N/A</v>
      </c>
      <c r="B644" s="221" t="e">
        <f>IF(A644=1,SUM($A$4:A644),"")</f>
        <v>#N/A</v>
      </c>
      <c r="C644" s="22" t="str">
        <f>'Source - Cert. Funds'!A643</f>
        <v>20</v>
      </c>
      <c r="D644" s="22" t="str">
        <f>'Source - Cert. Funds'!B643</f>
        <v>2</v>
      </c>
      <c r="E644" s="22" t="str">
        <f>'Source - Cert. Funds'!C643</f>
        <v>0003</v>
      </c>
      <c r="F644" s="22" t="str">
        <f>'Source - Cert. Funds'!D643</f>
        <v>2020003</v>
      </c>
      <c r="G644" s="22" t="str">
        <f>'Source - Cert. Funds'!E643</f>
        <v>CLEVELAND TOWNSHIP</v>
      </c>
      <c r="H644" s="22" t="str">
        <f>'Source - Cert. Funds'!F643</f>
        <v>1105</v>
      </c>
      <c r="I644" s="22" t="str">
        <f>'Source - Cert. Funds'!G643</f>
        <v>TOWNSHIP FIRE</v>
      </c>
      <c r="J644" s="23">
        <f>'Source - Cert. Funds'!H643</f>
        <v>2892200</v>
      </c>
      <c r="K644" s="4"/>
      <c r="L644" s="3"/>
      <c r="M644" s="3"/>
      <c r="N644" s="3"/>
      <c r="O644" s="3"/>
    </row>
    <row r="645" spans="1:15" x14ac:dyDescent="0.35">
      <c r="A645" s="221" t="e">
        <f t="shared" ref="A645:A708" si="14">IF($L$1=$F645,1,"")</f>
        <v>#N/A</v>
      </c>
      <c r="B645" s="221" t="e">
        <f>IF(A645=1,SUM($A$4:A645),"")</f>
        <v>#N/A</v>
      </c>
      <c r="C645" s="22" t="str">
        <f>'Source - Cert. Funds'!A644</f>
        <v>20</v>
      </c>
      <c r="D645" s="22" t="str">
        <f>'Source - Cert. Funds'!B644</f>
        <v>2</v>
      </c>
      <c r="E645" s="22" t="str">
        <f>'Source - Cert. Funds'!C644</f>
        <v>0003</v>
      </c>
      <c r="F645" s="22" t="str">
        <f>'Source - Cert. Funds'!D644</f>
        <v>2020003</v>
      </c>
      <c r="G645" s="22" t="str">
        <f>'Source - Cert. Funds'!E644</f>
        <v>CLEVELAND TOWNSHIP</v>
      </c>
      <c r="H645" s="22" t="str">
        <f>'Source - Cert. Funds'!F644</f>
        <v>1106</v>
      </c>
      <c r="I645" s="22" t="str">
        <f>'Source - Cert. Funds'!G644</f>
        <v>TOWNSHIP EMERGENCY MEDICAL SERVICES</v>
      </c>
      <c r="J645" s="23">
        <f>'Source - Cert. Funds'!H644</f>
        <v>142000</v>
      </c>
      <c r="K645" s="4"/>
      <c r="L645" s="3"/>
      <c r="M645" s="3"/>
      <c r="N645" s="3"/>
      <c r="O645" s="3"/>
    </row>
    <row r="646" spans="1:15" x14ac:dyDescent="0.35">
      <c r="A646" s="221" t="e">
        <f t="shared" si="14"/>
        <v>#N/A</v>
      </c>
      <c r="B646" s="221" t="e">
        <f>IF(A646=1,SUM($A$4:A646),"")</f>
        <v>#N/A</v>
      </c>
      <c r="C646" s="22" t="str">
        <f>'Source - Cert. Funds'!A645</f>
        <v>20</v>
      </c>
      <c r="D646" s="22" t="str">
        <f>'Source - Cert. Funds'!B645</f>
        <v>2</v>
      </c>
      <c r="E646" s="22" t="str">
        <f>'Source - Cert. Funds'!C645</f>
        <v>0003</v>
      </c>
      <c r="F646" s="22" t="str">
        <f>'Source - Cert. Funds'!D645</f>
        <v>2020003</v>
      </c>
      <c r="G646" s="22" t="str">
        <f>'Source - Cert. Funds'!E645</f>
        <v>CLEVELAND TOWNSHIP</v>
      </c>
      <c r="H646" s="22" t="str">
        <f>'Source - Cert. Funds'!F645</f>
        <v>1190</v>
      </c>
      <c r="I646" s="22" t="str">
        <f>'Source - Cert. Funds'!G645</f>
        <v xml:space="preserve">CUMULATIVE FIRE (Township)                        </v>
      </c>
      <c r="J646" s="23">
        <f>'Source - Cert. Funds'!H645</f>
        <v>227000</v>
      </c>
      <c r="K646" s="4"/>
      <c r="L646" s="3"/>
      <c r="M646" s="3"/>
      <c r="N646" s="3"/>
      <c r="O646" s="3"/>
    </row>
    <row r="647" spans="1:15" x14ac:dyDescent="0.35">
      <c r="A647" s="221" t="e">
        <f t="shared" si="14"/>
        <v>#N/A</v>
      </c>
      <c r="B647" s="221" t="e">
        <f>IF(A647=1,SUM($A$4:A647),"")</f>
        <v>#N/A</v>
      </c>
      <c r="C647" s="22" t="str">
        <f>'Source - Cert. Funds'!A646</f>
        <v>20</v>
      </c>
      <c r="D647" s="22" t="str">
        <f>'Source - Cert. Funds'!B646</f>
        <v>2</v>
      </c>
      <c r="E647" s="22" t="str">
        <f>'Source - Cert. Funds'!C646</f>
        <v>0003</v>
      </c>
      <c r="F647" s="22" t="str">
        <f>'Source - Cert. Funds'!D646</f>
        <v>2020003</v>
      </c>
      <c r="G647" s="22" t="str">
        <f>'Source - Cert. Funds'!E646</f>
        <v>CLEVELAND TOWNSHIP</v>
      </c>
      <c r="H647" s="22" t="str">
        <f>'Source - Cert. Funds'!F646</f>
        <v>1312</v>
      </c>
      <c r="I647" s="22" t="str">
        <f>'Source - Cert. Funds'!G646</f>
        <v xml:space="preserve">RECREATION                              </v>
      </c>
      <c r="J647" s="23">
        <f>'Source - Cert. Funds'!H646</f>
        <v>2775</v>
      </c>
      <c r="K647" s="4"/>
      <c r="L647" s="3"/>
      <c r="M647" s="3"/>
      <c r="N647" s="3"/>
      <c r="O647" s="3"/>
    </row>
    <row r="648" spans="1:15" x14ac:dyDescent="0.35">
      <c r="A648" s="221" t="e">
        <f t="shared" si="14"/>
        <v>#N/A</v>
      </c>
      <c r="B648" s="221" t="e">
        <f>IF(A648=1,SUM($A$4:A648),"")</f>
        <v>#N/A</v>
      </c>
      <c r="C648" s="22" t="str">
        <f>'Source - Cert. Funds'!A647</f>
        <v>20</v>
      </c>
      <c r="D648" s="22" t="str">
        <f>'Source - Cert. Funds'!B647</f>
        <v>2</v>
      </c>
      <c r="E648" s="22" t="str">
        <f>'Source - Cert. Funds'!C647</f>
        <v>0004</v>
      </c>
      <c r="F648" s="22" t="str">
        <f>'Source - Cert. Funds'!D647</f>
        <v>2020004</v>
      </c>
      <c r="G648" s="22" t="str">
        <f>'Source - Cert. Funds'!E647</f>
        <v>CLINTON TOWNSHIP</v>
      </c>
      <c r="H648" s="22" t="str">
        <f>'Source - Cert. Funds'!F647</f>
        <v>0061</v>
      </c>
      <c r="I648" s="22" t="str">
        <f>'Source - Cert. Funds'!G647</f>
        <v>RAINY DAY</v>
      </c>
      <c r="J648" s="23">
        <f>'Source - Cert. Funds'!H647</f>
        <v>203248</v>
      </c>
      <c r="K648" s="4"/>
      <c r="L648" s="3"/>
      <c r="M648" s="3"/>
      <c r="N648" s="3"/>
      <c r="O648" s="3"/>
    </row>
    <row r="649" spans="1:15" x14ac:dyDescent="0.35">
      <c r="A649" s="221" t="e">
        <f t="shared" si="14"/>
        <v>#N/A</v>
      </c>
      <c r="B649" s="221" t="e">
        <f>IF(A649=1,SUM($A$4:A649),"")</f>
        <v>#N/A</v>
      </c>
      <c r="C649" s="22" t="str">
        <f>'Source - Cert. Funds'!A648</f>
        <v>20</v>
      </c>
      <c r="D649" s="22" t="str">
        <f>'Source - Cert. Funds'!B648</f>
        <v>2</v>
      </c>
      <c r="E649" s="22" t="str">
        <f>'Source - Cert. Funds'!C648</f>
        <v>0004</v>
      </c>
      <c r="F649" s="22" t="str">
        <f>'Source - Cert. Funds'!D648</f>
        <v>2020004</v>
      </c>
      <c r="G649" s="22" t="str">
        <f>'Source - Cert. Funds'!E648</f>
        <v>CLINTON TOWNSHIP</v>
      </c>
      <c r="H649" s="22" t="str">
        <f>'Source - Cert. Funds'!F648</f>
        <v>0101</v>
      </c>
      <c r="I649" s="22" t="str">
        <f>'Source - Cert. Funds'!G648</f>
        <v xml:space="preserve">GENERAL                                 </v>
      </c>
      <c r="J649" s="23">
        <f>'Source - Cert. Funds'!H648</f>
        <v>140934</v>
      </c>
      <c r="K649" s="4"/>
      <c r="L649" s="3"/>
      <c r="M649" s="3"/>
      <c r="N649" s="3"/>
      <c r="O649" s="3"/>
    </row>
    <row r="650" spans="1:15" x14ac:dyDescent="0.35">
      <c r="A650" s="221" t="e">
        <f t="shared" si="14"/>
        <v>#N/A</v>
      </c>
      <c r="B650" s="221" t="e">
        <f>IF(A650=1,SUM($A$4:A650),"")</f>
        <v>#N/A</v>
      </c>
      <c r="C650" s="22" t="str">
        <f>'Source - Cert. Funds'!A649</f>
        <v>20</v>
      </c>
      <c r="D650" s="22" t="str">
        <f>'Source - Cert. Funds'!B649</f>
        <v>2</v>
      </c>
      <c r="E650" s="22" t="str">
        <f>'Source - Cert. Funds'!C649</f>
        <v>0004</v>
      </c>
      <c r="F650" s="22" t="str">
        <f>'Source - Cert. Funds'!D649</f>
        <v>2020004</v>
      </c>
      <c r="G650" s="22" t="str">
        <f>'Source - Cert. Funds'!E649</f>
        <v>CLINTON TOWNSHIP</v>
      </c>
      <c r="H650" s="22" t="str">
        <f>'Source - Cert. Funds'!F649</f>
        <v>1312</v>
      </c>
      <c r="I650" s="22" t="str">
        <f>'Source - Cert. Funds'!G649</f>
        <v xml:space="preserve">RECREATION                              </v>
      </c>
      <c r="J650" s="23">
        <f>'Source - Cert. Funds'!H649</f>
        <v>11648</v>
      </c>
      <c r="K650" s="4"/>
      <c r="L650" s="3"/>
      <c r="M650" s="3"/>
      <c r="N650" s="3"/>
      <c r="O650" s="3"/>
    </row>
    <row r="651" spans="1:15" x14ac:dyDescent="0.35">
      <c r="A651" s="221" t="e">
        <f t="shared" si="14"/>
        <v>#N/A</v>
      </c>
      <c r="B651" s="221" t="e">
        <f>IF(A651=1,SUM($A$4:A651),"")</f>
        <v>#N/A</v>
      </c>
      <c r="C651" s="22" t="str">
        <f>'Source - Cert. Funds'!A650</f>
        <v>20</v>
      </c>
      <c r="D651" s="22" t="str">
        <f>'Source - Cert. Funds'!B650</f>
        <v>2</v>
      </c>
      <c r="E651" s="22" t="str">
        <f>'Source - Cert. Funds'!C650</f>
        <v>0004</v>
      </c>
      <c r="F651" s="22" t="str">
        <f>'Source - Cert. Funds'!D650</f>
        <v>2020004</v>
      </c>
      <c r="G651" s="22" t="str">
        <f>'Source - Cert. Funds'!E650</f>
        <v>CLINTON TOWNSHIP</v>
      </c>
      <c r="H651" s="22" t="str">
        <f>'Source - Cert. Funds'!F650</f>
        <v>8604</v>
      </c>
      <c r="I651" s="22" t="str">
        <f>'Source - Cert. Funds'!G650</f>
        <v>SPECL FIRE PROTECTION TERRITORY GENERAL</v>
      </c>
      <c r="J651" s="23">
        <f>'Source - Cert. Funds'!H650</f>
        <v>588500</v>
      </c>
      <c r="K651" s="4"/>
      <c r="L651" s="3"/>
      <c r="M651" s="3"/>
      <c r="N651" s="3"/>
      <c r="O651" s="3"/>
    </row>
    <row r="652" spans="1:15" x14ac:dyDescent="0.35">
      <c r="A652" s="221" t="e">
        <f t="shared" si="14"/>
        <v>#N/A</v>
      </c>
      <c r="B652" s="221" t="e">
        <f>IF(A652=1,SUM($A$4:A652),"")</f>
        <v>#N/A</v>
      </c>
      <c r="C652" s="22" t="str">
        <f>'Source - Cert. Funds'!A651</f>
        <v>20</v>
      </c>
      <c r="D652" s="22" t="str">
        <f>'Source - Cert. Funds'!B651</f>
        <v>2</v>
      </c>
      <c r="E652" s="22" t="str">
        <f>'Source - Cert. Funds'!C651</f>
        <v>0004</v>
      </c>
      <c r="F652" s="22" t="str">
        <f>'Source - Cert. Funds'!D651</f>
        <v>2020004</v>
      </c>
      <c r="G652" s="22" t="str">
        <f>'Source - Cert. Funds'!E651</f>
        <v>CLINTON TOWNSHIP</v>
      </c>
      <c r="H652" s="22" t="str">
        <f>'Source - Cert. Funds'!F651</f>
        <v>8692</v>
      </c>
      <c r="I652" s="22" t="str">
        <f>'Source - Cert. Funds'!G651</f>
        <v>SPECL FIRE PROTECTION TERRITORY EQUIPMENT REPLACE</v>
      </c>
      <c r="J652" s="23">
        <f>'Source - Cert. Funds'!H651</f>
        <v>245000</v>
      </c>
      <c r="K652" s="4"/>
      <c r="L652" s="3"/>
      <c r="M652" s="3"/>
      <c r="N652" s="3"/>
      <c r="O652" s="3"/>
    </row>
    <row r="653" spans="1:15" x14ac:dyDescent="0.35">
      <c r="A653" s="221" t="e">
        <f t="shared" si="14"/>
        <v>#N/A</v>
      </c>
      <c r="B653" s="221" t="e">
        <f>IF(A653=1,SUM($A$4:A653),"")</f>
        <v>#N/A</v>
      </c>
      <c r="C653" s="22" t="str">
        <f>'Source - Cert. Funds'!A652</f>
        <v>20</v>
      </c>
      <c r="D653" s="22" t="str">
        <f>'Source - Cert. Funds'!B652</f>
        <v>2</v>
      </c>
      <c r="E653" s="22" t="str">
        <f>'Source - Cert. Funds'!C652</f>
        <v>0005</v>
      </c>
      <c r="F653" s="22" t="str">
        <f>'Source - Cert. Funds'!D652</f>
        <v>2020005</v>
      </c>
      <c r="G653" s="22" t="str">
        <f>'Source - Cert. Funds'!E652</f>
        <v>CONCORD TOWNSHIP</v>
      </c>
      <c r="H653" s="22" t="str">
        <f>'Source - Cert. Funds'!F652</f>
        <v>0061</v>
      </c>
      <c r="I653" s="22" t="str">
        <f>'Source - Cert. Funds'!G652</f>
        <v>RAINY DAY</v>
      </c>
      <c r="J653" s="23">
        <f>'Source - Cert. Funds'!H652</f>
        <v>534258</v>
      </c>
      <c r="K653" s="4"/>
      <c r="L653" s="3"/>
      <c r="M653" s="3"/>
      <c r="N653" s="3"/>
      <c r="O653" s="3"/>
    </row>
    <row r="654" spans="1:15" x14ac:dyDescent="0.35">
      <c r="A654" s="221" t="e">
        <f t="shared" si="14"/>
        <v>#N/A</v>
      </c>
      <c r="B654" s="221" t="e">
        <f>IF(A654=1,SUM($A$4:A654),"")</f>
        <v>#N/A</v>
      </c>
      <c r="C654" s="22" t="str">
        <f>'Source - Cert. Funds'!A653</f>
        <v>20</v>
      </c>
      <c r="D654" s="22" t="str">
        <f>'Source - Cert. Funds'!B653</f>
        <v>2</v>
      </c>
      <c r="E654" s="22" t="str">
        <f>'Source - Cert. Funds'!C653</f>
        <v>0005</v>
      </c>
      <c r="F654" s="22" t="str">
        <f>'Source - Cert. Funds'!D653</f>
        <v>2020005</v>
      </c>
      <c r="G654" s="22" t="str">
        <f>'Source - Cert. Funds'!E653</f>
        <v>CONCORD TOWNSHIP</v>
      </c>
      <c r="H654" s="22" t="str">
        <f>'Source - Cert. Funds'!F653</f>
        <v>0101</v>
      </c>
      <c r="I654" s="22" t="str">
        <f>'Source - Cert. Funds'!G653</f>
        <v xml:space="preserve">GENERAL                                 </v>
      </c>
      <c r="J654" s="23">
        <f>'Source - Cert. Funds'!H653</f>
        <v>3869221</v>
      </c>
      <c r="K654" s="4"/>
      <c r="L654" s="3"/>
      <c r="M654" s="3"/>
      <c r="N654" s="3"/>
      <c r="O654" s="3"/>
    </row>
    <row r="655" spans="1:15" x14ac:dyDescent="0.35">
      <c r="A655" s="221" t="e">
        <f t="shared" si="14"/>
        <v>#N/A</v>
      </c>
      <c r="B655" s="221" t="e">
        <f>IF(A655=1,SUM($A$4:A655),"")</f>
        <v>#N/A</v>
      </c>
      <c r="C655" s="22" t="str">
        <f>'Source - Cert. Funds'!A654</f>
        <v>20</v>
      </c>
      <c r="D655" s="22" t="str">
        <f>'Source - Cert. Funds'!B654</f>
        <v>2</v>
      </c>
      <c r="E655" s="22" t="str">
        <f>'Source - Cert. Funds'!C654</f>
        <v>0005</v>
      </c>
      <c r="F655" s="22" t="str">
        <f>'Source - Cert. Funds'!D654</f>
        <v>2020005</v>
      </c>
      <c r="G655" s="22" t="str">
        <f>'Source - Cert. Funds'!E654</f>
        <v>CONCORD TOWNSHIP</v>
      </c>
      <c r="H655" s="22" t="str">
        <f>'Source - Cert. Funds'!F654</f>
        <v>1111</v>
      </c>
      <c r="I655" s="22" t="str">
        <f>'Source - Cert. Funds'!G654</f>
        <v>TOWNSHIP FIRE AND E.M.S.</v>
      </c>
      <c r="J655" s="23">
        <f>'Source - Cert. Funds'!H654</f>
        <v>966723</v>
      </c>
      <c r="K655" s="4"/>
      <c r="L655" s="3"/>
      <c r="M655" s="3"/>
      <c r="N655" s="3"/>
      <c r="O655" s="3"/>
    </row>
    <row r="656" spans="1:15" x14ac:dyDescent="0.35">
      <c r="A656" s="221" t="e">
        <f t="shared" si="14"/>
        <v>#N/A</v>
      </c>
      <c r="B656" s="221" t="e">
        <f>IF(A656=1,SUM($A$4:A656),"")</f>
        <v>#N/A</v>
      </c>
      <c r="C656" s="22" t="str">
        <f>'Source - Cert. Funds'!A655</f>
        <v>20</v>
      </c>
      <c r="D656" s="22" t="str">
        <f>'Source - Cert. Funds'!B655</f>
        <v>2</v>
      </c>
      <c r="E656" s="22" t="str">
        <f>'Source - Cert. Funds'!C655</f>
        <v>0005</v>
      </c>
      <c r="F656" s="22" t="str">
        <f>'Source - Cert. Funds'!D655</f>
        <v>2020005</v>
      </c>
      <c r="G656" s="22" t="str">
        <f>'Source - Cert. Funds'!E655</f>
        <v>CONCORD TOWNSHIP</v>
      </c>
      <c r="H656" s="22" t="str">
        <f>'Source - Cert. Funds'!F655</f>
        <v>1190</v>
      </c>
      <c r="I656" s="22" t="str">
        <f>'Source - Cert. Funds'!G655</f>
        <v xml:space="preserve">CUMULATIVE FIRE (Township)                        </v>
      </c>
      <c r="J656" s="23">
        <f>'Source - Cert. Funds'!H655</f>
        <v>350000</v>
      </c>
      <c r="K656" s="4"/>
      <c r="L656" s="3"/>
      <c r="M656" s="3"/>
      <c r="N656" s="3"/>
      <c r="O656" s="3"/>
    </row>
    <row r="657" spans="1:15" x14ac:dyDescent="0.35">
      <c r="A657" s="221" t="e">
        <f t="shared" si="14"/>
        <v>#N/A</v>
      </c>
      <c r="B657" s="221" t="e">
        <f>IF(A657=1,SUM($A$4:A657),"")</f>
        <v>#N/A</v>
      </c>
      <c r="C657" s="22" t="str">
        <f>'Source - Cert. Funds'!A656</f>
        <v>20</v>
      </c>
      <c r="D657" s="22" t="str">
        <f>'Source - Cert. Funds'!B656</f>
        <v>2</v>
      </c>
      <c r="E657" s="22" t="str">
        <f>'Source - Cert. Funds'!C656</f>
        <v>0006</v>
      </c>
      <c r="F657" s="22" t="str">
        <f>'Source - Cert. Funds'!D656</f>
        <v>2020006</v>
      </c>
      <c r="G657" s="22" t="str">
        <f>'Source - Cert. Funds'!E656</f>
        <v>ELKHART TOWNSHIP</v>
      </c>
      <c r="H657" s="22" t="str">
        <f>'Source - Cert. Funds'!F656</f>
        <v>0061</v>
      </c>
      <c r="I657" s="22" t="str">
        <f>'Source - Cert. Funds'!G656</f>
        <v>RAINY DAY</v>
      </c>
      <c r="J657" s="23">
        <f>'Source - Cert. Funds'!H656</f>
        <v>52519</v>
      </c>
      <c r="K657" s="4"/>
      <c r="L657" s="3"/>
      <c r="M657" s="3"/>
      <c r="N657" s="3"/>
      <c r="O657" s="3"/>
    </row>
    <row r="658" spans="1:15" x14ac:dyDescent="0.35">
      <c r="A658" s="221" t="e">
        <f t="shared" si="14"/>
        <v>#N/A</v>
      </c>
      <c r="B658" s="221" t="e">
        <f>IF(A658=1,SUM($A$4:A658),"")</f>
        <v>#N/A</v>
      </c>
      <c r="C658" s="22" t="str">
        <f>'Source - Cert. Funds'!A657</f>
        <v>20</v>
      </c>
      <c r="D658" s="22" t="str">
        <f>'Source - Cert. Funds'!B657</f>
        <v>2</v>
      </c>
      <c r="E658" s="22" t="str">
        <f>'Source - Cert. Funds'!C657</f>
        <v>0006</v>
      </c>
      <c r="F658" s="22" t="str">
        <f>'Source - Cert. Funds'!D657</f>
        <v>2020006</v>
      </c>
      <c r="G658" s="22" t="str">
        <f>'Source - Cert. Funds'!E657</f>
        <v>ELKHART TOWNSHIP</v>
      </c>
      <c r="H658" s="22" t="str">
        <f>'Source - Cert. Funds'!F657</f>
        <v>0101</v>
      </c>
      <c r="I658" s="22" t="str">
        <f>'Source - Cert. Funds'!G657</f>
        <v xml:space="preserve">GENERAL                                 </v>
      </c>
      <c r="J658" s="23">
        <f>'Source - Cert. Funds'!H657</f>
        <v>430350</v>
      </c>
      <c r="K658" s="4"/>
      <c r="L658" s="3"/>
      <c r="M658" s="3"/>
      <c r="N658" s="3"/>
      <c r="O658" s="3"/>
    </row>
    <row r="659" spans="1:15" x14ac:dyDescent="0.35">
      <c r="A659" s="221" t="e">
        <f t="shared" si="14"/>
        <v>#N/A</v>
      </c>
      <c r="B659" s="221" t="e">
        <f>IF(A659=1,SUM($A$4:A659),"")</f>
        <v>#N/A</v>
      </c>
      <c r="C659" s="22" t="str">
        <f>'Source - Cert. Funds'!A658</f>
        <v>20</v>
      </c>
      <c r="D659" s="22" t="str">
        <f>'Source - Cert. Funds'!B658</f>
        <v>2</v>
      </c>
      <c r="E659" s="22" t="str">
        <f>'Source - Cert. Funds'!C658</f>
        <v>0006</v>
      </c>
      <c r="F659" s="22" t="str">
        <f>'Source - Cert. Funds'!D658</f>
        <v>2020006</v>
      </c>
      <c r="G659" s="22" t="str">
        <f>'Source - Cert. Funds'!E658</f>
        <v>ELKHART TOWNSHIP</v>
      </c>
      <c r="H659" s="22" t="str">
        <f>'Source - Cert. Funds'!F658</f>
        <v>1111</v>
      </c>
      <c r="I659" s="22" t="str">
        <f>'Source - Cert. Funds'!G658</f>
        <v>TOWNSHIP FIRE AND E.M.S.</v>
      </c>
      <c r="J659" s="23">
        <f>'Source - Cert. Funds'!H658</f>
        <v>500000</v>
      </c>
      <c r="K659" s="4"/>
      <c r="L659" s="3"/>
      <c r="M659" s="3"/>
      <c r="N659" s="3"/>
      <c r="O659" s="3"/>
    </row>
    <row r="660" spans="1:15" x14ac:dyDescent="0.35">
      <c r="A660" s="221" t="e">
        <f t="shared" si="14"/>
        <v>#N/A</v>
      </c>
      <c r="B660" s="221" t="e">
        <f>IF(A660=1,SUM($A$4:A660),"")</f>
        <v>#N/A</v>
      </c>
      <c r="C660" s="22" t="str">
        <f>'Source - Cert. Funds'!A659</f>
        <v>20</v>
      </c>
      <c r="D660" s="22" t="str">
        <f>'Source - Cert. Funds'!B659</f>
        <v>2</v>
      </c>
      <c r="E660" s="22" t="str">
        <f>'Source - Cert. Funds'!C659</f>
        <v>0006</v>
      </c>
      <c r="F660" s="22" t="str">
        <f>'Source - Cert. Funds'!D659</f>
        <v>2020006</v>
      </c>
      <c r="G660" s="22" t="str">
        <f>'Source - Cert. Funds'!E659</f>
        <v>ELKHART TOWNSHIP</v>
      </c>
      <c r="H660" s="22" t="str">
        <f>'Source - Cert. Funds'!F659</f>
        <v>1190</v>
      </c>
      <c r="I660" s="22" t="str">
        <f>'Source - Cert. Funds'!G659</f>
        <v xml:space="preserve">CUMULATIVE FIRE (Township)                        </v>
      </c>
      <c r="J660" s="23">
        <f>'Source - Cert. Funds'!H659</f>
        <v>200000</v>
      </c>
      <c r="K660" s="4"/>
      <c r="L660" s="3"/>
      <c r="M660" s="3"/>
      <c r="N660" s="3"/>
      <c r="O660" s="3"/>
    </row>
    <row r="661" spans="1:15" x14ac:dyDescent="0.35">
      <c r="A661" s="221" t="e">
        <f t="shared" si="14"/>
        <v>#N/A</v>
      </c>
      <c r="B661" s="221" t="e">
        <f>IF(A661=1,SUM($A$4:A661),"")</f>
        <v>#N/A</v>
      </c>
      <c r="C661" s="22" t="str">
        <f>'Source - Cert. Funds'!A660</f>
        <v>20</v>
      </c>
      <c r="D661" s="22" t="str">
        <f>'Source - Cert. Funds'!B660</f>
        <v>2</v>
      </c>
      <c r="E661" s="22" t="str">
        <f>'Source - Cert. Funds'!C660</f>
        <v>0006</v>
      </c>
      <c r="F661" s="22" t="str">
        <f>'Source - Cert. Funds'!D660</f>
        <v>2020006</v>
      </c>
      <c r="G661" s="22" t="str">
        <f>'Source - Cert. Funds'!E660</f>
        <v>ELKHART TOWNSHIP</v>
      </c>
      <c r="H661" s="22" t="str">
        <f>'Source - Cert. Funds'!F660</f>
        <v>1312</v>
      </c>
      <c r="I661" s="22" t="str">
        <f>'Source - Cert. Funds'!G660</f>
        <v xml:space="preserve">RECREATION                              </v>
      </c>
      <c r="J661" s="23">
        <f>'Source - Cert. Funds'!H660</f>
        <v>15000</v>
      </c>
      <c r="K661" s="4"/>
      <c r="L661" s="3"/>
      <c r="M661" s="3"/>
      <c r="N661" s="3"/>
      <c r="O661" s="3"/>
    </row>
    <row r="662" spans="1:15" x14ac:dyDescent="0.35">
      <c r="A662" s="221" t="e">
        <f t="shared" si="14"/>
        <v>#N/A</v>
      </c>
      <c r="B662" s="221" t="e">
        <f>IF(A662=1,SUM($A$4:A662),"")</f>
        <v>#N/A</v>
      </c>
      <c r="C662" s="22" t="str">
        <f>'Source - Cert. Funds'!A661</f>
        <v>20</v>
      </c>
      <c r="D662" s="22" t="str">
        <f>'Source - Cert. Funds'!B661</f>
        <v>2</v>
      </c>
      <c r="E662" s="22" t="str">
        <f>'Source - Cert. Funds'!C661</f>
        <v>0007</v>
      </c>
      <c r="F662" s="22" t="str">
        <f>'Source - Cert. Funds'!D661</f>
        <v>2020007</v>
      </c>
      <c r="G662" s="22" t="str">
        <f>'Source - Cert. Funds'!E661</f>
        <v>HARRISON TOWNSHIP</v>
      </c>
      <c r="H662" s="22" t="str">
        <f>'Source - Cert. Funds'!F661</f>
        <v>0101</v>
      </c>
      <c r="I662" s="22" t="str">
        <f>'Source - Cert. Funds'!G661</f>
        <v xml:space="preserve">GENERAL                                 </v>
      </c>
      <c r="J662" s="23">
        <f>'Source - Cert. Funds'!H661</f>
        <v>213502</v>
      </c>
      <c r="K662" s="4"/>
      <c r="L662" s="3"/>
      <c r="M662" s="3"/>
      <c r="N662" s="3"/>
      <c r="O662" s="3"/>
    </row>
    <row r="663" spans="1:15" x14ac:dyDescent="0.35">
      <c r="A663" s="221" t="e">
        <f t="shared" si="14"/>
        <v>#N/A</v>
      </c>
      <c r="B663" s="221" t="e">
        <f>IF(A663=1,SUM($A$4:A663),"")</f>
        <v>#N/A</v>
      </c>
      <c r="C663" s="22" t="str">
        <f>'Source - Cert. Funds'!A662</f>
        <v>20</v>
      </c>
      <c r="D663" s="22" t="str">
        <f>'Source - Cert. Funds'!B662</f>
        <v>2</v>
      </c>
      <c r="E663" s="22" t="str">
        <f>'Source - Cert. Funds'!C662</f>
        <v>0007</v>
      </c>
      <c r="F663" s="22" t="str">
        <f>'Source - Cert. Funds'!D662</f>
        <v>2020007</v>
      </c>
      <c r="G663" s="22" t="str">
        <f>'Source - Cert. Funds'!E662</f>
        <v>HARRISON TOWNSHIP</v>
      </c>
      <c r="H663" s="22" t="str">
        <f>'Source - Cert. Funds'!F662</f>
        <v>1105</v>
      </c>
      <c r="I663" s="22" t="str">
        <f>'Source - Cert. Funds'!G662</f>
        <v>TOWNSHIP FIRE</v>
      </c>
      <c r="J663" s="23">
        <f>'Source - Cert. Funds'!H662</f>
        <v>235000</v>
      </c>
      <c r="K663" s="4"/>
      <c r="L663" s="3"/>
      <c r="M663" s="3"/>
      <c r="N663" s="3"/>
      <c r="O663" s="3"/>
    </row>
    <row r="664" spans="1:15" x14ac:dyDescent="0.35">
      <c r="A664" s="221" t="e">
        <f t="shared" si="14"/>
        <v>#N/A</v>
      </c>
      <c r="B664" s="221" t="e">
        <f>IF(A664=1,SUM($A$4:A664),"")</f>
        <v>#N/A</v>
      </c>
      <c r="C664" s="22" t="str">
        <f>'Source - Cert. Funds'!A663</f>
        <v>20</v>
      </c>
      <c r="D664" s="22" t="str">
        <f>'Source - Cert. Funds'!B663</f>
        <v>2</v>
      </c>
      <c r="E664" s="22" t="str">
        <f>'Source - Cert. Funds'!C663</f>
        <v>0007</v>
      </c>
      <c r="F664" s="22" t="str">
        <f>'Source - Cert. Funds'!D663</f>
        <v>2020007</v>
      </c>
      <c r="G664" s="22" t="str">
        <f>'Source - Cert. Funds'!E663</f>
        <v>HARRISON TOWNSHIP</v>
      </c>
      <c r="H664" s="22" t="str">
        <f>'Source - Cert. Funds'!F663</f>
        <v>1106</v>
      </c>
      <c r="I664" s="22" t="str">
        <f>'Source - Cert. Funds'!G663</f>
        <v>TOWNSHIP EMERGENCY MEDICAL SERVICES</v>
      </c>
      <c r="J664" s="23">
        <f>'Source - Cert. Funds'!H663</f>
        <v>25000</v>
      </c>
      <c r="K664" s="4"/>
      <c r="L664" s="3"/>
      <c r="M664" s="3"/>
      <c r="N664" s="3"/>
      <c r="O664" s="3"/>
    </row>
    <row r="665" spans="1:15" x14ac:dyDescent="0.35">
      <c r="A665" s="221" t="e">
        <f t="shared" si="14"/>
        <v>#N/A</v>
      </c>
      <c r="B665" s="221" t="e">
        <f>IF(A665=1,SUM($A$4:A665),"")</f>
        <v>#N/A</v>
      </c>
      <c r="C665" s="22" t="str">
        <f>'Source - Cert. Funds'!A664</f>
        <v>20</v>
      </c>
      <c r="D665" s="22" t="str">
        <f>'Source - Cert. Funds'!B664</f>
        <v>2</v>
      </c>
      <c r="E665" s="22" t="str">
        <f>'Source - Cert. Funds'!C664</f>
        <v>0007</v>
      </c>
      <c r="F665" s="22" t="str">
        <f>'Source - Cert. Funds'!D664</f>
        <v>2020007</v>
      </c>
      <c r="G665" s="22" t="str">
        <f>'Source - Cert. Funds'!E664</f>
        <v>HARRISON TOWNSHIP</v>
      </c>
      <c r="H665" s="22" t="str">
        <f>'Source - Cert. Funds'!F664</f>
        <v>1190</v>
      </c>
      <c r="I665" s="22" t="str">
        <f>'Source - Cert. Funds'!G664</f>
        <v xml:space="preserve">CUMULATIVE FIRE (Township)                        </v>
      </c>
      <c r="J665" s="23">
        <f>'Source - Cert. Funds'!H664</f>
        <v>105000</v>
      </c>
      <c r="K665" s="4"/>
      <c r="L665" s="3"/>
      <c r="M665" s="3"/>
      <c r="N665" s="3"/>
      <c r="O665" s="3"/>
    </row>
    <row r="666" spans="1:15" x14ac:dyDescent="0.35">
      <c r="A666" s="221" t="e">
        <f t="shared" si="14"/>
        <v>#N/A</v>
      </c>
      <c r="B666" s="221" t="e">
        <f>IF(A666=1,SUM($A$4:A666),"")</f>
        <v>#N/A</v>
      </c>
      <c r="C666" s="22" t="str">
        <f>'Source - Cert. Funds'!A665</f>
        <v>20</v>
      </c>
      <c r="D666" s="22" t="str">
        <f>'Source - Cert. Funds'!B665</f>
        <v>2</v>
      </c>
      <c r="E666" s="22" t="str">
        <f>'Source - Cert. Funds'!C665</f>
        <v>0008</v>
      </c>
      <c r="F666" s="22" t="str">
        <f>'Source - Cert. Funds'!D665</f>
        <v>2020008</v>
      </c>
      <c r="G666" s="22" t="str">
        <f>'Source - Cert. Funds'!E665</f>
        <v>JACKSON TOWNSHIP</v>
      </c>
      <c r="H666" s="22" t="str">
        <f>'Source - Cert. Funds'!F665</f>
        <v>0101</v>
      </c>
      <c r="I666" s="22" t="str">
        <f>'Source - Cert. Funds'!G665</f>
        <v xml:space="preserve">GENERAL                                 </v>
      </c>
      <c r="J666" s="23">
        <f>'Source - Cert. Funds'!H665</f>
        <v>577644</v>
      </c>
      <c r="K666" s="4"/>
      <c r="L666" s="3"/>
      <c r="M666" s="3"/>
      <c r="N666" s="3"/>
      <c r="O666" s="3"/>
    </row>
    <row r="667" spans="1:15" x14ac:dyDescent="0.35">
      <c r="A667" s="221" t="e">
        <f t="shared" si="14"/>
        <v>#N/A</v>
      </c>
      <c r="B667" s="221" t="e">
        <f>IF(A667=1,SUM($A$4:A667),"")</f>
        <v>#N/A</v>
      </c>
      <c r="C667" s="22" t="str">
        <f>'Source - Cert. Funds'!A666</f>
        <v>20</v>
      </c>
      <c r="D667" s="22" t="str">
        <f>'Source - Cert. Funds'!B666</f>
        <v>2</v>
      </c>
      <c r="E667" s="22" t="str">
        <f>'Source - Cert. Funds'!C666</f>
        <v>0008</v>
      </c>
      <c r="F667" s="22" t="str">
        <f>'Source - Cert. Funds'!D666</f>
        <v>2020008</v>
      </c>
      <c r="G667" s="22" t="str">
        <f>'Source - Cert. Funds'!E666</f>
        <v>JACKSON TOWNSHIP</v>
      </c>
      <c r="H667" s="22" t="str">
        <f>'Source - Cert. Funds'!F666</f>
        <v>1111</v>
      </c>
      <c r="I667" s="22" t="str">
        <f>'Source - Cert. Funds'!G666</f>
        <v>TOWNSHIP FIRE AND E.M.S.</v>
      </c>
      <c r="J667" s="23">
        <f>'Source - Cert. Funds'!H666</f>
        <v>300989</v>
      </c>
      <c r="K667" s="4"/>
      <c r="L667" s="3"/>
      <c r="M667" s="3"/>
      <c r="N667" s="3"/>
      <c r="O667" s="3"/>
    </row>
    <row r="668" spans="1:15" x14ac:dyDescent="0.35">
      <c r="A668" s="221" t="e">
        <f t="shared" si="14"/>
        <v>#N/A</v>
      </c>
      <c r="B668" s="221" t="e">
        <f>IF(A668=1,SUM($A$4:A668),"")</f>
        <v>#N/A</v>
      </c>
      <c r="C668" s="22" t="str">
        <f>'Source - Cert. Funds'!A667</f>
        <v>20</v>
      </c>
      <c r="D668" s="22" t="str">
        <f>'Source - Cert. Funds'!B667</f>
        <v>2</v>
      </c>
      <c r="E668" s="22" t="str">
        <f>'Source - Cert. Funds'!C667</f>
        <v>0008</v>
      </c>
      <c r="F668" s="22" t="str">
        <f>'Source - Cert. Funds'!D667</f>
        <v>2020008</v>
      </c>
      <c r="G668" s="22" t="str">
        <f>'Source - Cert. Funds'!E667</f>
        <v>JACKSON TOWNSHIP</v>
      </c>
      <c r="H668" s="22" t="str">
        <f>'Source - Cert. Funds'!F667</f>
        <v>1190</v>
      </c>
      <c r="I668" s="22" t="str">
        <f>'Source - Cert. Funds'!G667</f>
        <v xml:space="preserve">CUMULATIVE FIRE (Township)                        </v>
      </c>
      <c r="J668" s="23">
        <f>'Source - Cert. Funds'!H667</f>
        <v>91367</v>
      </c>
      <c r="K668" s="4"/>
      <c r="L668" s="3"/>
      <c r="M668" s="3"/>
      <c r="N668" s="3"/>
      <c r="O668" s="3"/>
    </row>
    <row r="669" spans="1:15" x14ac:dyDescent="0.35">
      <c r="A669" s="221" t="e">
        <f t="shared" si="14"/>
        <v>#N/A</v>
      </c>
      <c r="B669" s="221" t="e">
        <f>IF(A669=1,SUM($A$4:A669),"")</f>
        <v>#N/A</v>
      </c>
      <c r="C669" s="22" t="str">
        <f>'Source - Cert. Funds'!A668</f>
        <v>20</v>
      </c>
      <c r="D669" s="22" t="str">
        <f>'Source - Cert. Funds'!B668</f>
        <v>2</v>
      </c>
      <c r="E669" s="22" t="str">
        <f>'Source - Cert. Funds'!C668</f>
        <v>0009</v>
      </c>
      <c r="F669" s="22" t="str">
        <f>'Source - Cert. Funds'!D668</f>
        <v>2020009</v>
      </c>
      <c r="G669" s="22" t="str">
        <f>'Source - Cert. Funds'!E668</f>
        <v>JEFFERSON TOWNSHIP</v>
      </c>
      <c r="H669" s="22" t="str">
        <f>'Source - Cert. Funds'!F668</f>
        <v>0061</v>
      </c>
      <c r="I669" s="22" t="str">
        <f>'Source - Cert. Funds'!G668</f>
        <v>RAINY DAY</v>
      </c>
      <c r="J669" s="23">
        <f>'Source - Cert. Funds'!H668</f>
        <v>24313</v>
      </c>
      <c r="K669" s="4"/>
      <c r="L669" s="3"/>
      <c r="M669" s="3"/>
      <c r="N669" s="3"/>
      <c r="O669" s="3"/>
    </row>
    <row r="670" spans="1:15" x14ac:dyDescent="0.35">
      <c r="A670" s="221" t="e">
        <f t="shared" si="14"/>
        <v>#N/A</v>
      </c>
      <c r="B670" s="221" t="e">
        <f>IF(A670=1,SUM($A$4:A670),"")</f>
        <v>#N/A</v>
      </c>
      <c r="C670" s="22" t="str">
        <f>'Source - Cert. Funds'!A669</f>
        <v>20</v>
      </c>
      <c r="D670" s="22" t="str">
        <f>'Source - Cert. Funds'!B669</f>
        <v>2</v>
      </c>
      <c r="E670" s="22" t="str">
        <f>'Source - Cert. Funds'!C669</f>
        <v>0009</v>
      </c>
      <c r="F670" s="22" t="str">
        <f>'Source - Cert. Funds'!D669</f>
        <v>2020009</v>
      </c>
      <c r="G670" s="22" t="str">
        <f>'Source - Cert. Funds'!E669</f>
        <v>JEFFERSON TOWNSHIP</v>
      </c>
      <c r="H670" s="22" t="str">
        <f>'Source - Cert. Funds'!F669</f>
        <v>0101</v>
      </c>
      <c r="I670" s="22" t="str">
        <f>'Source - Cert. Funds'!G669</f>
        <v xml:space="preserve">GENERAL                                 </v>
      </c>
      <c r="J670" s="23">
        <f>'Source - Cert. Funds'!H669</f>
        <v>1184450</v>
      </c>
      <c r="K670" s="4"/>
      <c r="L670" s="3"/>
      <c r="M670" s="3"/>
      <c r="N670" s="3"/>
      <c r="O670" s="3"/>
    </row>
    <row r="671" spans="1:15" x14ac:dyDescent="0.35">
      <c r="A671" s="221" t="e">
        <f t="shared" si="14"/>
        <v>#N/A</v>
      </c>
      <c r="B671" s="221" t="e">
        <f>IF(A671=1,SUM($A$4:A671),"")</f>
        <v>#N/A</v>
      </c>
      <c r="C671" s="22" t="str">
        <f>'Source - Cert. Funds'!A670</f>
        <v>20</v>
      </c>
      <c r="D671" s="22" t="str">
        <f>'Source - Cert. Funds'!B670</f>
        <v>2</v>
      </c>
      <c r="E671" s="22" t="str">
        <f>'Source - Cert. Funds'!C670</f>
        <v>0009</v>
      </c>
      <c r="F671" s="22" t="str">
        <f>'Source - Cert. Funds'!D670</f>
        <v>2020009</v>
      </c>
      <c r="G671" s="22" t="str">
        <f>'Source - Cert. Funds'!E670</f>
        <v>JEFFERSON TOWNSHIP</v>
      </c>
      <c r="H671" s="22" t="str">
        <f>'Source - Cert. Funds'!F670</f>
        <v>1105</v>
      </c>
      <c r="I671" s="22" t="str">
        <f>'Source - Cert. Funds'!G670</f>
        <v>TOWNSHIP FIRE</v>
      </c>
      <c r="J671" s="23">
        <f>'Source - Cert. Funds'!H670</f>
        <v>543550</v>
      </c>
      <c r="K671" s="4"/>
      <c r="L671" s="3"/>
      <c r="M671" s="3"/>
      <c r="N671" s="3"/>
      <c r="O671" s="3"/>
    </row>
    <row r="672" spans="1:15" x14ac:dyDescent="0.35">
      <c r="A672" s="221" t="e">
        <f t="shared" si="14"/>
        <v>#N/A</v>
      </c>
      <c r="B672" s="221" t="e">
        <f>IF(A672=1,SUM($A$4:A672),"")</f>
        <v>#N/A</v>
      </c>
      <c r="C672" s="22" t="str">
        <f>'Source - Cert. Funds'!A671</f>
        <v>20</v>
      </c>
      <c r="D672" s="22" t="str">
        <f>'Source - Cert. Funds'!B671</f>
        <v>2</v>
      </c>
      <c r="E672" s="22" t="str">
        <f>'Source - Cert. Funds'!C671</f>
        <v>0009</v>
      </c>
      <c r="F672" s="22" t="str">
        <f>'Source - Cert. Funds'!D671</f>
        <v>2020009</v>
      </c>
      <c r="G672" s="22" t="str">
        <f>'Source - Cert. Funds'!E671</f>
        <v>JEFFERSON TOWNSHIP</v>
      </c>
      <c r="H672" s="22" t="str">
        <f>'Source - Cert. Funds'!F671</f>
        <v>1106</v>
      </c>
      <c r="I672" s="22" t="str">
        <f>'Source - Cert. Funds'!G671</f>
        <v>TOWNSHIP EMERGENCY MEDICAL SERVICES</v>
      </c>
      <c r="J672" s="23">
        <f>'Source - Cert. Funds'!H671</f>
        <v>354000</v>
      </c>
      <c r="K672" s="4"/>
      <c r="L672" s="3"/>
      <c r="M672" s="3"/>
      <c r="N672" s="3"/>
      <c r="O672" s="3"/>
    </row>
    <row r="673" spans="1:15" x14ac:dyDescent="0.35">
      <c r="A673" s="221" t="e">
        <f t="shared" si="14"/>
        <v>#N/A</v>
      </c>
      <c r="B673" s="221" t="e">
        <f>IF(A673=1,SUM($A$4:A673),"")</f>
        <v>#N/A</v>
      </c>
      <c r="C673" s="22" t="str">
        <f>'Source - Cert. Funds'!A672</f>
        <v>20</v>
      </c>
      <c r="D673" s="22" t="str">
        <f>'Source - Cert. Funds'!B672</f>
        <v>2</v>
      </c>
      <c r="E673" s="22" t="str">
        <f>'Source - Cert. Funds'!C672</f>
        <v>0009</v>
      </c>
      <c r="F673" s="22" t="str">
        <f>'Source - Cert. Funds'!D672</f>
        <v>2020009</v>
      </c>
      <c r="G673" s="22" t="str">
        <f>'Source - Cert. Funds'!E672</f>
        <v>JEFFERSON TOWNSHIP</v>
      </c>
      <c r="H673" s="22" t="str">
        <f>'Source - Cert. Funds'!F672</f>
        <v>1190</v>
      </c>
      <c r="I673" s="22" t="str">
        <f>'Source - Cert. Funds'!G672</f>
        <v xml:space="preserve">CUMULATIVE FIRE (Township)                        </v>
      </c>
      <c r="J673" s="23">
        <f>'Source - Cert. Funds'!H672</f>
        <v>300000</v>
      </c>
      <c r="K673" s="4"/>
      <c r="L673" s="3"/>
      <c r="M673" s="3"/>
      <c r="N673" s="3"/>
      <c r="O673" s="3"/>
    </row>
    <row r="674" spans="1:15" x14ac:dyDescent="0.35">
      <c r="A674" s="221" t="e">
        <f t="shared" si="14"/>
        <v>#N/A</v>
      </c>
      <c r="B674" s="221" t="e">
        <f>IF(A674=1,SUM($A$4:A674),"")</f>
        <v>#N/A</v>
      </c>
      <c r="C674" s="22" t="str">
        <f>'Source - Cert. Funds'!A673</f>
        <v>20</v>
      </c>
      <c r="D674" s="22" t="str">
        <f>'Source - Cert. Funds'!B673</f>
        <v>2</v>
      </c>
      <c r="E674" s="22" t="str">
        <f>'Source - Cert. Funds'!C673</f>
        <v>0009</v>
      </c>
      <c r="F674" s="22" t="str">
        <f>'Source - Cert. Funds'!D673</f>
        <v>2020009</v>
      </c>
      <c r="G674" s="22" t="str">
        <f>'Source - Cert. Funds'!E673</f>
        <v>JEFFERSON TOWNSHIP</v>
      </c>
      <c r="H674" s="22" t="str">
        <f>'Source - Cert. Funds'!F673</f>
        <v>1312</v>
      </c>
      <c r="I674" s="22" t="str">
        <f>'Source - Cert. Funds'!G673</f>
        <v xml:space="preserve">RECREATION                              </v>
      </c>
      <c r="J674" s="23">
        <f>'Source - Cert. Funds'!H673</f>
        <v>7900</v>
      </c>
      <c r="K674" s="4"/>
      <c r="L674" s="3"/>
      <c r="M674" s="3"/>
      <c r="N674" s="3"/>
      <c r="O674" s="3"/>
    </row>
    <row r="675" spans="1:15" x14ac:dyDescent="0.35">
      <c r="A675" s="221" t="e">
        <f t="shared" si="14"/>
        <v>#N/A</v>
      </c>
      <c r="B675" s="221" t="e">
        <f>IF(A675=1,SUM($A$4:A675),"")</f>
        <v>#N/A</v>
      </c>
      <c r="C675" s="22" t="str">
        <f>'Source - Cert. Funds'!A674</f>
        <v>20</v>
      </c>
      <c r="D675" s="22" t="str">
        <f>'Source - Cert. Funds'!B674</f>
        <v>2</v>
      </c>
      <c r="E675" s="22" t="str">
        <f>'Source - Cert. Funds'!C674</f>
        <v>0010</v>
      </c>
      <c r="F675" s="22" t="str">
        <f>'Source - Cert. Funds'!D674</f>
        <v>2020010</v>
      </c>
      <c r="G675" s="22" t="str">
        <f>'Source - Cert. Funds'!E674</f>
        <v>LOCKE TOWNSHIP</v>
      </c>
      <c r="H675" s="22" t="str">
        <f>'Source - Cert. Funds'!F674</f>
        <v>0061</v>
      </c>
      <c r="I675" s="22" t="str">
        <f>'Source - Cert. Funds'!G674</f>
        <v>RAINY DAY</v>
      </c>
      <c r="J675" s="23">
        <f>'Source - Cert. Funds'!H674</f>
        <v>4414</v>
      </c>
      <c r="K675" s="4"/>
      <c r="L675" s="3"/>
      <c r="M675" s="3"/>
      <c r="N675" s="3"/>
      <c r="O675" s="3"/>
    </row>
    <row r="676" spans="1:15" x14ac:dyDescent="0.35">
      <c r="A676" s="221" t="e">
        <f t="shared" si="14"/>
        <v>#N/A</v>
      </c>
      <c r="B676" s="221" t="e">
        <f>IF(A676=1,SUM($A$4:A676),"")</f>
        <v>#N/A</v>
      </c>
      <c r="C676" s="22" t="str">
        <f>'Source - Cert. Funds'!A675</f>
        <v>20</v>
      </c>
      <c r="D676" s="22" t="str">
        <f>'Source - Cert. Funds'!B675</f>
        <v>2</v>
      </c>
      <c r="E676" s="22" t="str">
        <f>'Source - Cert. Funds'!C675</f>
        <v>0010</v>
      </c>
      <c r="F676" s="22" t="str">
        <f>'Source - Cert. Funds'!D675</f>
        <v>2020010</v>
      </c>
      <c r="G676" s="22" t="str">
        <f>'Source - Cert. Funds'!E675</f>
        <v>LOCKE TOWNSHIP</v>
      </c>
      <c r="H676" s="22" t="str">
        <f>'Source - Cert. Funds'!F675</f>
        <v>0101</v>
      </c>
      <c r="I676" s="22" t="str">
        <f>'Source - Cert. Funds'!G675</f>
        <v xml:space="preserve">GENERAL                                 </v>
      </c>
      <c r="J676" s="23">
        <f>'Source - Cert. Funds'!H675</f>
        <v>168837</v>
      </c>
      <c r="K676" s="4"/>
      <c r="L676" s="3"/>
      <c r="M676" s="3"/>
      <c r="N676" s="3"/>
      <c r="O676" s="3"/>
    </row>
    <row r="677" spans="1:15" x14ac:dyDescent="0.35">
      <c r="A677" s="221" t="e">
        <f t="shared" si="14"/>
        <v>#N/A</v>
      </c>
      <c r="B677" s="221" t="e">
        <f>IF(A677=1,SUM($A$4:A677),"")</f>
        <v>#N/A</v>
      </c>
      <c r="C677" s="22" t="str">
        <f>'Source - Cert. Funds'!A676</f>
        <v>20</v>
      </c>
      <c r="D677" s="22" t="str">
        <f>'Source - Cert. Funds'!B676</f>
        <v>2</v>
      </c>
      <c r="E677" s="22" t="str">
        <f>'Source - Cert. Funds'!C676</f>
        <v>0010</v>
      </c>
      <c r="F677" s="22" t="str">
        <f>'Source - Cert. Funds'!D676</f>
        <v>2020010</v>
      </c>
      <c r="G677" s="22" t="str">
        <f>'Source - Cert. Funds'!E676</f>
        <v>LOCKE TOWNSHIP</v>
      </c>
      <c r="H677" s="22" t="str">
        <f>'Source - Cert. Funds'!F676</f>
        <v>1111</v>
      </c>
      <c r="I677" s="22" t="str">
        <f>'Source - Cert. Funds'!G676</f>
        <v>TOWNSHIP FIRE AND E.M.S.</v>
      </c>
      <c r="J677" s="23">
        <f>'Source - Cert. Funds'!H676</f>
        <v>22646</v>
      </c>
      <c r="K677" s="4"/>
      <c r="L677" s="3"/>
      <c r="M677" s="3"/>
      <c r="N677" s="3"/>
      <c r="O677" s="3"/>
    </row>
    <row r="678" spans="1:15" x14ac:dyDescent="0.35">
      <c r="A678" s="221" t="e">
        <f t="shared" si="14"/>
        <v>#N/A</v>
      </c>
      <c r="B678" s="221" t="e">
        <f>IF(A678=1,SUM($A$4:A678),"")</f>
        <v>#N/A</v>
      </c>
      <c r="C678" s="22" t="str">
        <f>'Source - Cert. Funds'!A677</f>
        <v>20</v>
      </c>
      <c r="D678" s="22" t="str">
        <f>'Source - Cert. Funds'!B677</f>
        <v>2</v>
      </c>
      <c r="E678" s="22" t="str">
        <f>'Source - Cert. Funds'!C677</f>
        <v>0010</v>
      </c>
      <c r="F678" s="22" t="str">
        <f>'Source - Cert. Funds'!D677</f>
        <v>2020010</v>
      </c>
      <c r="G678" s="22" t="str">
        <f>'Source - Cert. Funds'!E677</f>
        <v>LOCKE TOWNSHIP</v>
      </c>
      <c r="H678" s="22" t="str">
        <f>'Source - Cert. Funds'!F677</f>
        <v>1312</v>
      </c>
      <c r="I678" s="22" t="str">
        <f>'Source - Cert. Funds'!G677</f>
        <v xml:space="preserve">RECREATION                              </v>
      </c>
      <c r="J678" s="23">
        <f>'Source - Cert. Funds'!H677</f>
        <v>1600</v>
      </c>
      <c r="K678" s="4"/>
      <c r="L678" s="3"/>
      <c r="M678" s="3"/>
      <c r="N678" s="3"/>
      <c r="O678" s="3"/>
    </row>
    <row r="679" spans="1:15" x14ac:dyDescent="0.35">
      <c r="A679" s="221" t="e">
        <f t="shared" si="14"/>
        <v>#N/A</v>
      </c>
      <c r="B679" s="221" t="e">
        <f>IF(A679=1,SUM($A$4:A679),"")</f>
        <v>#N/A</v>
      </c>
      <c r="C679" s="22" t="str">
        <f>'Source - Cert. Funds'!A678</f>
        <v>20</v>
      </c>
      <c r="D679" s="22" t="str">
        <f>'Source - Cert. Funds'!B678</f>
        <v>2</v>
      </c>
      <c r="E679" s="22" t="str">
        <f>'Source - Cert. Funds'!C678</f>
        <v>0011</v>
      </c>
      <c r="F679" s="22" t="str">
        <f>'Source - Cert. Funds'!D678</f>
        <v>2020011</v>
      </c>
      <c r="G679" s="22" t="str">
        <f>'Source - Cert. Funds'!E678</f>
        <v>MIDDLEBURY TOWNSHIP</v>
      </c>
      <c r="H679" s="22" t="str">
        <f>'Source - Cert. Funds'!F678</f>
        <v>0061</v>
      </c>
      <c r="I679" s="22" t="str">
        <f>'Source - Cert. Funds'!G678</f>
        <v>RAINY DAY</v>
      </c>
      <c r="J679" s="23">
        <f>'Source - Cert. Funds'!H678</f>
        <v>3000000</v>
      </c>
      <c r="K679" s="4"/>
      <c r="L679" s="3"/>
      <c r="M679" s="3"/>
      <c r="N679" s="3"/>
      <c r="O679" s="3"/>
    </row>
    <row r="680" spans="1:15" x14ac:dyDescent="0.35">
      <c r="A680" s="221" t="e">
        <f t="shared" si="14"/>
        <v>#N/A</v>
      </c>
      <c r="B680" s="221" t="e">
        <f>IF(A680=1,SUM($A$4:A680),"")</f>
        <v>#N/A</v>
      </c>
      <c r="C680" s="22" t="str">
        <f>'Source - Cert. Funds'!A679</f>
        <v>20</v>
      </c>
      <c r="D680" s="22" t="str">
        <f>'Source - Cert. Funds'!B679</f>
        <v>2</v>
      </c>
      <c r="E680" s="22" t="str">
        <f>'Source - Cert. Funds'!C679</f>
        <v>0011</v>
      </c>
      <c r="F680" s="22" t="str">
        <f>'Source - Cert. Funds'!D679</f>
        <v>2020011</v>
      </c>
      <c r="G680" s="22" t="str">
        <f>'Source - Cert. Funds'!E679</f>
        <v>MIDDLEBURY TOWNSHIP</v>
      </c>
      <c r="H680" s="22" t="str">
        <f>'Source - Cert. Funds'!F679</f>
        <v>0101</v>
      </c>
      <c r="I680" s="22" t="str">
        <f>'Source - Cert. Funds'!G679</f>
        <v xml:space="preserve">GENERAL                                 </v>
      </c>
      <c r="J680" s="23">
        <f>'Source - Cert. Funds'!H679</f>
        <v>5623621</v>
      </c>
      <c r="K680" s="4"/>
      <c r="L680" s="3"/>
      <c r="M680" s="3"/>
      <c r="N680" s="3"/>
      <c r="O680" s="3"/>
    </row>
    <row r="681" spans="1:15" x14ac:dyDescent="0.35">
      <c r="A681" s="221" t="e">
        <f t="shared" si="14"/>
        <v>#N/A</v>
      </c>
      <c r="B681" s="221" t="e">
        <f>IF(A681=1,SUM($A$4:A681),"")</f>
        <v>#N/A</v>
      </c>
      <c r="C681" s="22" t="str">
        <f>'Source - Cert. Funds'!A680</f>
        <v>20</v>
      </c>
      <c r="D681" s="22" t="str">
        <f>'Source - Cert. Funds'!B680</f>
        <v>2</v>
      </c>
      <c r="E681" s="22" t="str">
        <f>'Source - Cert. Funds'!C680</f>
        <v>0011</v>
      </c>
      <c r="F681" s="22" t="str">
        <f>'Source - Cert. Funds'!D680</f>
        <v>2020011</v>
      </c>
      <c r="G681" s="22" t="str">
        <f>'Source - Cert. Funds'!E680</f>
        <v>MIDDLEBURY TOWNSHIP</v>
      </c>
      <c r="H681" s="22" t="str">
        <f>'Source - Cert. Funds'!F680</f>
        <v>1111</v>
      </c>
      <c r="I681" s="22" t="str">
        <f>'Source - Cert. Funds'!G680</f>
        <v>TOWNSHIP FIRE AND E.M.S.</v>
      </c>
      <c r="J681" s="23">
        <f>'Source - Cert. Funds'!H680</f>
        <v>809000</v>
      </c>
      <c r="K681" s="4"/>
      <c r="L681" s="3"/>
      <c r="M681" s="3"/>
      <c r="N681" s="3"/>
      <c r="O681" s="3"/>
    </row>
    <row r="682" spans="1:15" x14ac:dyDescent="0.35">
      <c r="A682" s="221" t="e">
        <f t="shared" si="14"/>
        <v>#N/A</v>
      </c>
      <c r="B682" s="221" t="e">
        <f>IF(A682=1,SUM($A$4:A682),"")</f>
        <v>#N/A</v>
      </c>
      <c r="C682" s="22" t="str">
        <f>'Source - Cert. Funds'!A681</f>
        <v>20</v>
      </c>
      <c r="D682" s="22" t="str">
        <f>'Source - Cert. Funds'!B681</f>
        <v>2</v>
      </c>
      <c r="E682" s="22" t="str">
        <f>'Source - Cert. Funds'!C681</f>
        <v>0011</v>
      </c>
      <c r="F682" s="22" t="str">
        <f>'Source - Cert. Funds'!D681</f>
        <v>2020011</v>
      </c>
      <c r="G682" s="22" t="str">
        <f>'Source - Cert. Funds'!E681</f>
        <v>MIDDLEBURY TOWNSHIP</v>
      </c>
      <c r="H682" s="22" t="str">
        <f>'Source - Cert. Funds'!F681</f>
        <v>1190</v>
      </c>
      <c r="I682" s="22" t="str">
        <f>'Source - Cert. Funds'!G681</f>
        <v xml:space="preserve">CUMULATIVE FIRE (Township)                        </v>
      </c>
      <c r="J682" s="23">
        <f>'Source - Cert. Funds'!H681</f>
        <v>450000</v>
      </c>
      <c r="K682" s="4"/>
      <c r="L682" s="3"/>
      <c r="M682" s="3"/>
      <c r="N682" s="3"/>
      <c r="O682" s="3"/>
    </row>
    <row r="683" spans="1:15" x14ac:dyDescent="0.35">
      <c r="A683" s="221" t="e">
        <f t="shared" si="14"/>
        <v>#N/A</v>
      </c>
      <c r="B683" s="221" t="e">
        <f>IF(A683=1,SUM($A$4:A683),"")</f>
        <v>#N/A</v>
      </c>
      <c r="C683" s="22" t="str">
        <f>'Source - Cert. Funds'!A682</f>
        <v>20</v>
      </c>
      <c r="D683" s="22" t="str">
        <f>'Source - Cert. Funds'!B682</f>
        <v>2</v>
      </c>
      <c r="E683" s="22" t="str">
        <f>'Source - Cert. Funds'!C682</f>
        <v>0011</v>
      </c>
      <c r="F683" s="22" t="str">
        <f>'Source - Cert. Funds'!D682</f>
        <v>2020011</v>
      </c>
      <c r="G683" s="22" t="str">
        <f>'Source - Cert. Funds'!E682</f>
        <v>MIDDLEBURY TOWNSHIP</v>
      </c>
      <c r="H683" s="22" t="str">
        <f>'Source - Cert. Funds'!F682</f>
        <v>1312</v>
      </c>
      <c r="I683" s="22" t="str">
        <f>'Source - Cert. Funds'!G682</f>
        <v xml:space="preserve">RECREATION                              </v>
      </c>
      <c r="J683" s="23">
        <f>'Source - Cert. Funds'!H682</f>
        <v>24000</v>
      </c>
      <c r="K683" s="4"/>
      <c r="L683" s="3"/>
      <c r="M683" s="3"/>
      <c r="N683" s="3"/>
      <c r="O683" s="3"/>
    </row>
    <row r="684" spans="1:15" x14ac:dyDescent="0.35">
      <c r="A684" s="221" t="e">
        <f t="shared" si="14"/>
        <v>#N/A</v>
      </c>
      <c r="B684" s="221" t="e">
        <f>IF(A684=1,SUM($A$4:A684),"")</f>
        <v>#N/A</v>
      </c>
      <c r="C684" s="22" t="str">
        <f>'Source - Cert. Funds'!A683</f>
        <v>20</v>
      </c>
      <c r="D684" s="22" t="str">
        <f>'Source - Cert. Funds'!B683</f>
        <v>2</v>
      </c>
      <c r="E684" s="22" t="str">
        <f>'Source - Cert. Funds'!C683</f>
        <v>0012</v>
      </c>
      <c r="F684" s="22" t="str">
        <f>'Source - Cert. Funds'!D683</f>
        <v>2020012</v>
      </c>
      <c r="G684" s="22" t="str">
        <f>'Source - Cert. Funds'!E683</f>
        <v>OLIVE TOWNSHIP</v>
      </c>
      <c r="H684" s="22" t="str">
        <f>'Source - Cert. Funds'!F683</f>
        <v>0061</v>
      </c>
      <c r="I684" s="22" t="str">
        <f>'Source - Cert. Funds'!G683</f>
        <v>RAINY DAY</v>
      </c>
      <c r="J684" s="23">
        <f>'Source - Cert. Funds'!H683</f>
        <v>1500</v>
      </c>
      <c r="K684" s="4"/>
      <c r="L684" s="3"/>
      <c r="M684" s="3"/>
      <c r="N684" s="3"/>
      <c r="O684" s="3"/>
    </row>
    <row r="685" spans="1:15" x14ac:dyDescent="0.35">
      <c r="A685" s="221" t="e">
        <f t="shared" si="14"/>
        <v>#N/A</v>
      </c>
      <c r="B685" s="221" t="e">
        <f>IF(A685=1,SUM($A$4:A685),"")</f>
        <v>#N/A</v>
      </c>
      <c r="C685" s="22" t="str">
        <f>'Source - Cert. Funds'!A684</f>
        <v>20</v>
      </c>
      <c r="D685" s="22" t="str">
        <f>'Source - Cert. Funds'!B684</f>
        <v>2</v>
      </c>
      <c r="E685" s="22" t="str">
        <f>'Source - Cert. Funds'!C684</f>
        <v>0012</v>
      </c>
      <c r="F685" s="22" t="str">
        <f>'Source - Cert. Funds'!D684</f>
        <v>2020012</v>
      </c>
      <c r="G685" s="22" t="str">
        <f>'Source - Cert. Funds'!E684</f>
        <v>OLIVE TOWNSHIP</v>
      </c>
      <c r="H685" s="22" t="str">
        <f>'Source - Cert. Funds'!F684</f>
        <v>0101</v>
      </c>
      <c r="I685" s="22" t="str">
        <f>'Source - Cert. Funds'!G684</f>
        <v xml:space="preserve">GENERAL                                 </v>
      </c>
      <c r="J685" s="23">
        <f>'Source - Cert. Funds'!H684</f>
        <v>48600</v>
      </c>
      <c r="K685" s="4"/>
      <c r="L685" s="3"/>
      <c r="M685" s="3"/>
      <c r="N685" s="3"/>
      <c r="O685" s="3"/>
    </row>
    <row r="686" spans="1:15" x14ac:dyDescent="0.35">
      <c r="A686" s="221" t="e">
        <f t="shared" si="14"/>
        <v>#N/A</v>
      </c>
      <c r="B686" s="221" t="e">
        <f>IF(A686=1,SUM($A$4:A686),"")</f>
        <v>#N/A</v>
      </c>
      <c r="C686" s="22" t="str">
        <f>'Source - Cert. Funds'!A685</f>
        <v>20</v>
      </c>
      <c r="D686" s="22" t="str">
        <f>'Source - Cert. Funds'!B685</f>
        <v>2</v>
      </c>
      <c r="E686" s="22" t="str">
        <f>'Source - Cert. Funds'!C685</f>
        <v>0012</v>
      </c>
      <c r="F686" s="22" t="str">
        <f>'Source - Cert. Funds'!D685</f>
        <v>2020012</v>
      </c>
      <c r="G686" s="22" t="str">
        <f>'Source - Cert. Funds'!E685</f>
        <v>OLIVE TOWNSHIP</v>
      </c>
      <c r="H686" s="22" t="str">
        <f>'Source - Cert. Funds'!F685</f>
        <v>1105</v>
      </c>
      <c r="I686" s="22" t="str">
        <f>'Source - Cert. Funds'!G685</f>
        <v>TOWNSHIP FIRE</v>
      </c>
      <c r="J686" s="23">
        <f>'Source - Cert. Funds'!H685</f>
        <v>70000</v>
      </c>
      <c r="K686" s="4"/>
      <c r="L686" s="3"/>
      <c r="M686" s="3"/>
      <c r="N686" s="3"/>
      <c r="O686" s="3"/>
    </row>
    <row r="687" spans="1:15" x14ac:dyDescent="0.35">
      <c r="A687" s="221" t="e">
        <f t="shared" si="14"/>
        <v>#N/A</v>
      </c>
      <c r="B687" s="221" t="e">
        <f>IF(A687=1,SUM($A$4:A687),"")</f>
        <v>#N/A</v>
      </c>
      <c r="C687" s="22" t="str">
        <f>'Source - Cert. Funds'!A686</f>
        <v>20</v>
      </c>
      <c r="D687" s="22" t="str">
        <f>'Source - Cert. Funds'!B686</f>
        <v>2</v>
      </c>
      <c r="E687" s="22" t="str">
        <f>'Source - Cert. Funds'!C686</f>
        <v>0012</v>
      </c>
      <c r="F687" s="22" t="str">
        <f>'Source - Cert. Funds'!D686</f>
        <v>2020012</v>
      </c>
      <c r="G687" s="22" t="str">
        <f>'Source - Cert. Funds'!E686</f>
        <v>OLIVE TOWNSHIP</v>
      </c>
      <c r="H687" s="22" t="str">
        <f>'Source - Cert. Funds'!F686</f>
        <v>1106</v>
      </c>
      <c r="I687" s="22" t="str">
        <f>'Source - Cert. Funds'!G686</f>
        <v>TOWNSHIP EMERGENCY MEDICAL SERVICES</v>
      </c>
      <c r="J687" s="23">
        <f>'Source - Cert. Funds'!H686</f>
        <v>70000</v>
      </c>
      <c r="K687" s="4"/>
      <c r="L687" s="3"/>
      <c r="M687" s="3"/>
      <c r="N687" s="3"/>
      <c r="O687" s="3"/>
    </row>
    <row r="688" spans="1:15" x14ac:dyDescent="0.35">
      <c r="A688" s="221" t="e">
        <f t="shared" si="14"/>
        <v>#N/A</v>
      </c>
      <c r="B688" s="221" t="e">
        <f>IF(A688=1,SUM($A$4:A688),"")</f>
        <v>#N/A</v>
      </c>
      <c r="C688" s="22" t="str">
        <f>'Source - Cert. Funds'!A687</f>
        <v>20</v>
      </c>
      <c r="D688" s="22" t="str">
        <f>'Source - Cert. Funds'!B687</f>
        <v>2</v>
      </c>
      <c r="E688" s="22" t="str">
        <f>'Source - Cert. Funds'!C687</f>
        <v>0012</v>
      </c>
      <c r="F688" s="22" t="str">
        <f>'Source - Cert. Funds'!D687</f>
        <v>2020012</v>
      </c>
      <c r="G688" s="22" t="str">
        <f>'Source - Cert. Funds'!E687</f>
        <v>OLIVE TOWNSHIP</v>
      </c>
      <c r="H688" s="22" t="str">
        <f>'Source - Cert. Funds'!F687</f>
        <v>1301</v>
      </c>
      <c r="I688" s="22" t="str">
        <f>'Source - Cert. Funds'!G687</f>
        <v xml:space="preserve">PARK &amp; RECREATION                       </v>
      </c>
      <c r="J688" s="23">
        <f>'Source - Cert. Funds'!H687</f>
        <v>5100</v>
      </c>
      <c r="K688" s="4"/>
      <c r="L688" s="3"/>
      <c r="M688" s="3"/>
      <c r="N688" s="3"/>
      <c r="O688" s="3"/>
    </row>
    <row r="689" spans="1:15" x14ac:dyDescent="0.35">
      <c r="A689" s="221" t="e">
        <f t="shared" si="14"/>
        <v>#N/A</v>
      </c>
      <c r="B689" s="221" t="e">
        <f>IF(A689=1,SUM($A$4:A689),"")</f>
        <v>#N/A</v>
      </c>
      <c r="C689" s="22" t="str">
        <f>'Source - Cert. Funds'!A688</f>
        <v>20</v>
      </c>
      <c r="D689" s="22" t="str">
        <f>'Source - Cert. Funds'!B688</f>
        <v>2</v>
      </c>
      <c r="E689" s="22" t="str">
        <f>'Source - Cert. Funds'!C688</f>
        <v>0012</v>
      </c>
      <c r="F689" s="22" t="str">
        <f>'Source - Cert. Funds'!D688</f>
        <v>2020012</v>
      </c>
      <c r="G689" s="22" t="str">
        <f>'Source - Cert. Funds'!E688</f>
        <v>OLIVE TOWNSHIP</v>
      </c>
      <c r="H689" s="22" t="str">
        <f>'Source - Cert. Funds'!F688</f>
        <v>2120</v>
      </c>
      <c r="I689" s="22" t="str">
        <f>'Source - Cert. Funds'!G688</f>
        <v xml:space="preserve">CEMETERY                                </v>
      </c>
      <c r="J689" s="23">
        <f>'Source - Cert. Funds'!H688</f>
        <v>15000</v>
      </c>
      <c r="K689" s="4"/>
      <c r="L689" s="3"/>
      <c r="M689" s="3"/>
      <c r="N689" s="3"/>
      <c r="O689" s="3"/>
    </row>
    <row r="690" spans="1:15" x14ac:dyDescent="0.35">
      <c r="A690" s="221" t="e">
        <f t="shared" si="14"/>
        <v>#N/A</v>
      </c>
      <c r="B690" s="221" t="e">
        <f>IF(A690=1,SUM($A$4:A690),"")</f>
        <v>#N/A</v>
      </c>
      <c r="C690" s="22" t="str">
        <f>'Source - Cert. Funds'!A689</f>
        <v>20</v>
      </c>
      <c r="D690" s="22" t="str">
        <f>'Source - Cert. Funds'!B689</f>
        <v>2</v>
      </c>
      <c r="E690" s="22" t="str">
        <f>'Source - Cert. Funds'!C689</f>
        <v>0013</v>
      </c>
      <c r="F690" s="22" t="str">
        <f>'Source - Cert. Funds'!D689</f>
        <v>2020013</v>
      </c>
      <c r="G690" s="22" t="str">
        <f>'Source - Cert. Funds'!E689</f>
        <v>OSOLO TOWNSHIP</v>
      </c>
      <c r="H690" s="22" t="str">
        <f>'Source - Cert. Funds'!F689</f>
        <v>0061</v>
      </c>
      <c r="I690" s="22" t="str">
        <f>'Source - Cert. Funds'!G689</f>
        <v>RAINY DAY</v>
      </c>
      <c r="J690" s="23">
        <f>'Source - Cert. Funds'!H689</f>
        <v>0</v>
      </c>
      <c r="K690" s="4"/>
      <c r="L690" s="3"/>
      <c r="M690" s="3"/>
      <c r="N690" s="3"/>
      <c r="O690" s="3"/>
    </row>
    <row r="691" spans="1:15" x14ac:dyDescent="0.35">
      <c r="A691" s="221" t="e">
        <f t="shared" si="14"/>
        <v>#N/A</v>
      </c>
      <c r="B691" s="221" t="e">
        <f>IF(A691=1,SUM($A$4:A691),"")</f>
        <v>#N/A</v>
      </c>
      <c r="C691" s="22" t="str">
        <f>'Source - Cert. Funds'!A690</f>
        <v>20</v>
      </c>
      <c r="D691" s="22" t="str">
        <f>'Source - Cert. Funds'!B690</f>
        <v>2</v>
      </c>
      <c r="E691" s="22" t="str">
        <f>'Source - Cert. Funds'!C690</f>
        <v>0013</v>
      </c>
      <c r="F691" s="22" t="str">
        <f>'Source - Cert. Funds'!D690</f>
        <v>2020013</v>
      </c>
      <c r="G691" s="22" t="str">
        <f>'Source - Cert. Funds'!E690</f>
        <v>OSOLO TOWNSHIP</v>
      </c>
      <c r="H691" s="22" t="str">
        <f>'Source - Cert. Funds'!F690</f>
        <v>0101</v>
      </c>
      <c r="I691" s="22" t="str">
        <f>'Source - Cert. Funds'!G690</f>
        <v xml:space="preserve">GENERAL                                 </v>
      </c>
      <c r="J691" s="23">
        <f>'Source - Cert. Funds'!H690</f>
        <v>1275050</v>
      </c>
      <c r="K691" s="4"/>
      <c r="L691" s="3"/>
      <c r="M691" s="3"/>
      <c r="N691" s="3"/>
      <c r="O691" s="3"/>
    </row>
    <row r="692" spans="1:15" x14ac:dyDescent="0.35">
      <c r="A692" s="221" t="e">
        <f t="shared" si="14"/>
        <v>#N/A</v>
      </c>
      <c r="B692" s="221" t="e">
        <f>IF(A692=1,SUM($A$4:A692),"")</f>
        <v>#N/A</v>
      </c>
      <c r="C692" s="22" t="str">
        <f>'Source - Cert. Funds'!A691</f>
        <v>20</v>
      </c>
      <c r="D692" s="22" t="str">
        <f>'Source - Cert. Funds'!B691</f>
        <v>2</v>
      </c>
      <c r="E692" s="22" t="str">
        <f>'Source - Cert. Funds'!C691</f>
        <v>0013</v>
      </c>
      <c r="F692" s="22" t="str">
        <f>'Source - Cert. Funds'!D691</f>
        <v>2020013</v>
      </c>
      <c r="G692" s="22" t="str">
        <f>'Source - Cert. Funds'!E691</f>
        <v>OSOLO TOWNSHIP</v>
      </c>
      <c r="H692" s="22" t="str">
        <f>'Source - Cert. Funds'!F691</f>
        <v>1111</v>
      </c>
      <c r="I692" s="22" t="str">
        <f>'Source - Cert. Funds'!G691</f>
        <v>TOWNSHIP FIRE AND E.M.S.</v>
      </c>
      <c r="J692" s="23">
        <f>'Source - Cert. Funds'!H691</f>
        <v>1444598</v>
      </c>
      <c r="K692" s="4"/>
      <c r="L692" s="3"/>
      <c r="M692" s="3"/>
      <c r="N692" s="3"/>
      <c r="O692" s="3"/>
    </row>
    <row r="693" spans="1:15" x14ac:dyDescent="0.35">
      <c r="A693" s="221" t="e">
        <f t="shared" si="14"/>
        <v>#N/A</v>
      </c>
      <c r="B693" s="221" t="e">
        <f>IF(A693=1,SUM($A$4:A693),"")</f>
        <v>#N/A</v>
      </c>
      <c r="C693" s="22" t="str">
        <f>'Source - Cert. Funds'!A692</f>
        <v>20</v>
      </c>
      <c r="D693" s="22" t="str">
        <f>'Source - Cert. Funds'!B692</f>
        <v>2</v>
      </c>
      <c r="E693" s="22" t="str">
        <f>'Source - Cert. Funds'!C692</f>
        <v>0013</v>
      </c>
      <c r="F693" s="22" t="str">
        <f>'Source - Cert. Funds'!D692</f>
        <v>2020013</v>
      </c>
      <c r="G693" s="22" t="str">
        <f>'Source - Cert. Funds'!E692</f>
        <v>OSOLO TOWNSHIP</v>
      </c>
      <c r="H693" s="22" t="str">
        <f>'Source - Cert. Funds'!F692</f>
        <v>1190</v>
      </c>
      <c r="I693" s="22" t="str">
        <f>'Source - Cert. Funds'!G692</f>
        <v xml:space="preserve">CUMULATIVE FIRE (Township)                        </v>
      </c>
      <c r="J693" s="23">
        <f>'Source - Cert. Funds'!H692</f>
        <v>450000</v>
      </c>
      <c r="K693" s="4"/>
      <c r="L693" s="3"/>
      <c r="M693" s="3"/>
      <c r="N693" s="3"/>
      <c r="O693" s="3"/>
    </row>
    <row r="694" spans="1:15" x14ac:dyDescent="0.35">
      <c r="A694" s="221" t="e">
        <f t="shared" si="14"/>
        <v>#N/A</v>
      </c>
      <c r="B694" s="221" t="e">
        <f>IF(A694=1,SUM($A$4:A694),"")</f>
        <v>#N/A</v>
      </c>
      <c r="C694" s="22" t="str">
        <f>'Source - Cert. Funds'!A693</f>
        <v>20</v>
      </c>
      <c r="D694" s="22" t="str">
        <f>'Source - Cert. Funds'!B693</f>
        <v>2</v>
      </c>
      <c r="E694" s="22" t="str">
        <f>'Source - Cert. Funds'!C693</f>
        <v>0014</v>
      </c>
      <c r="F694" s="22" t="str">
        <f>'Source - Cert. Funds'!D693</f>
        <v>2020014</v>
      </c>
      <c r="G694" s="22" t="str">
        <f>'Source - Cert. Funds'!E693</f>
        <v>UNION TOWNSHIP</v>
      </c>
      <c r="H694" s="22" t="str">
        <f>'Source - Cert. Funds'!F693</f>
        <v>0061</v>
      </c>
      <c r="I694" s="22" t="str">
        <f>'Source - Cert. Funds'!G693</f>
        <v>RAINY DAY</v>
      </c>
      <c r="J694" s="23">
        <f>'Source - Cert. Funds'!H693</f>
        <v>222171</v>
      </c>
      <c r="K694" s="4"/>
      <c r="L694" s="3"/>
      <c r="M694" s="3"/>
      <c r="N694" s="3"/>
      <c r="O694" s="3"/>
    </row>
    <row r="695" spans="1:15" x14ac:dyDescent="0.35">
      <c r="A695" s="221" t="e">
        <f t="shared" si="14"/>
        <v>#N/A</v>
      </c>
      <c r="B695" s="221" t="e">
        <f>IF(A695=1,SUM($A$4:A695),"")</f>
        <v>#N/A</v>
      </c>
      <c r="C695" s="22" t="str">
        <f>'Source - Cert. Funds'!A694</f>
        <v>20</v>
      </c>
      <c r="D695" s="22" t="str">
        <f>'Source - Cert. Funds'!B694</f>
        <v>2</v>
      </c>
      <c r="E695" s="22" t="str">
        <f>'Source - Cert. Funds'!C694</f>
        <v>0014</v>
      </c>
      <c r="F695" s="22" t="str">
        <f>'Source - Cert. Funds'!D694</f>
        <v>2020014</v>
      </c>
      <c r="G695" s="22" t="str">
        <f>'Source - Cert. Funds'!E694</f>
        <v>UNION TOWNSHIP</v>
      </c>
      <c r="H695" s="22" t="str">
        <f>'Source - Cert. Funds'!F694</f>
        <v>0101</v>
      </c>
      <c r="I695" s="22" t="str">
        <f>'Source - Cert. Funds'!G694</f>
        <v xml:space="preserve">GENERAL                                 </v>
      </c>
      <c r="J695" s="23">
        <f>'Source - Cert. Funds'!H694</f>
        <v>214950</v>
      </c>
      <c r="K695" s="4"/>
      <c r="L695" s="3"/>
      <c r="M695" s="3"/>
      <c r="N695" s="3"/>
      <c r="O695" s="3"/>
    </row>
    <row r="696" spans="1:15" x14ac:dyDescent="0.35">
      <c r="A696" s="221" t="e">
        <f t="shared" si="14"/>
        <v>#N/A</v>
      </c>
      <c r="B696" s="221" t="e">
        <f>IF(A696=1,SUM($A$4:A696),"")</f>
        <v>#N/A</v>
      </c>
      <c r="C696" s="22" t="str">
        <f>'Source - Cert. Funds'!A695</f>
        <v>20</v>
      </c>
      <c r="D696" s="22" t="str">
        <f>'Source - Cert. Funds'!B695</f>
        <v>2</v>
      </c>
      <c r="E696" s="22" t="str">
        <f>'Source - Cert. Funds'!C695</f>
        <v>0014</v>
      </c>
      <c r="F696" s="22" t="str">
        <f>'Source - Cert. Funds'!D695</f>
        <v>2020014</v>
      </c>
      <c r="G696" s="22" t="str">
        <f>'Source - Cert. Funds'!E695</f>
        <v>UNION TOWNSHIP</v>
      </c>
      <c r="H696" s="22" t="str">
        <f>'Source - Cert. Funds'!F695</f>
        <v>1111</v>
      </c>
      <c r="I696" s="22" t="str">
        <f>'Source - Cert. Funds'!G695</f>
        <v>TOWNSHIP FIRE AND E.M.S.</v>
      </c>
      <c r="J696" s="23">
        <f>'Source - Cert. Funds'!H695</f>
        <v>252500</v>
      </c>
      <c r="K696" s="4"/>
      <c r="L696" s="3"/>
      <c r="M696" s="3"/>
      <c r="N696" s="3"/>
      <c r="O696" s="3"/>
    </row>
    <row r="697" spans="1:15" x14ac:dyDescent="0.35">
      <c r="A697" s="221" t="e">
        <f t="shared" si="14"/>
        <v>#N/A</v>
      </c>
      <c r="B697" s="221" t="e">
        <f>IF(A697=1,SUM($A$4:A697),"")</f>
        <v>#N/A</v>
      </c>
      <c r="C697" s="22" t="str">
        <f>'Source - Cert. Funds'!A696</f>
        <v>20</v>
      </c>
      <c r="D697" s="22" t="str">
        <f>'Source - Cert. Funds'!B696</f>
        <v>2</v>
      </c>
      <c r="E697" s="22" t="str">
        <f>'Source - Cert. Funds'!C696</f>
        <v>0014</v>
      </c>
      <c r="F697" s="22" t="str">
        <f>'Source - Cert. Funds'!D696</f>
        <v>2020014</v>
      </c>
      <c r="G697" s="22" t="str">
        <f>'Source - Cert. Funds'!E696</f>
        <v>UNION TOWNSHIP</v>
      </c>
      <c r="H697" s="22" t="str">
        <f>'Source - Cert. Funds'!F696</f>
        <v>1190</v>
      </c>
      <c r="I697" s="22" t="str">
        <f>'Source - Cert. Funds'!G696</f>
        <v xml:space="preserve">CUMULATIVE FIRE (Township)                        </v>
      </c>
      <c r="J697" s="23">
        <f>'Source - Cert. Funds'!H696</f>
        <v>180000</v>
      </c>
      <c r="K697" s="4"/>
      <c r="L697" s="3"/>
      <c r="M697" s="3"/>
      <c r="N697" s="3"/>
      <c r="O697" s="3"/>
    </row>
    <row r="698" spans="1:15" x14ac:dyDescent="0.35">
      <c r="A698" s="221" t="e">
        <f t="shared" si="14"/>
        <v>#N/A</v>
      </c>
      <c r="B698" s="221" t="e">
        <f>IF(A698=1,SUM($A$4:A698),"")</f>
        <v>#N/A</v>
      </c>
      <c r="C698" s="22" t="str">
        <f>'Source - Cert. Funds'!A697</f>
        <v>20</v>
      </c>
      <c r="D698" s="22" t="str">
        <f>'Source - Cert. Funds'!B697</f>
        <v>2</v>
      </c>
      <c r="E698" s="22" t="str">
        <f>'Source - Cert. Funds'!C697</f>
        <v>0014</v>
      </c>
      <c r="F698" s="22" t="str">
        <f>'Source - Cert. Funds'!D697</f>
        <v>2020014</v>
      </c>
      <c r="G698" s="22" t="str">
        <f>'Source - Cert. Funds'!E697</f>
        <v>UNION TOWNSHIP</v>
      </c>
      <c r="H698" s="22" t="str">
        <f>'Source - Cert. Funds'!F697</f>
        <v>1312</v>
      </c>
      <c r="I698" s="22" t="str">
        <f>'Source - Cert. Funds'!G697</f>
        <v xml:space="preserve">RECREATION                              </v>
      </c>
      <c r="J698" s="23">
        <f>'Source - Cert. Funds'!H697</f>
        <v>10000</v>
      </c>
      <c r="K698" s="4"/>
      <c r="L698" s="3"/>
      <c r="M698" s="3"/>
      <c r="N698" s="3"/>
      <c r="O698" s="3"/>
    </row>
    <row r="699" spans="1:15" x14ac:dyDescent="0.35">
      <c r="A699" s="221" t="e">
        <f t="shared" si="14"/>
        <v>#N/A</v>
      </c>
      <c r="B699" s="221" t="e">
        <f>IF(A699=1,SUM($A$4:A699),"")</f>
        <v>#N/A</v>
      </c>
      <c r="C699" s="22" t="str">
        <f>'Source - Cert. Funds'!A698</f>
        <v>20</v>
      </c>
      <c r="D699" s="22" t="str">
        <f>'Source - Cert. Funds'!B698</f>
        <v>2</v>
      </c>
      <c r="E699" s="22" t="str">
        <f>'Source - Cert. Funds'!C698</f>
        <v>0015</v>
      </c>
      <c r="F699" s="22" t="str">
        <f>'Source - Cert. Funds'!D698</f>
        <v>2020015</v>
      </c>
      <c r="G699" s="22" t="str">
        <f>'Source - Cert. Funds'!E698</f>
        <v>WASHINGTON TOWNSHIP</v>
      </c>
      <c r="H699" s="22" t="str">
        <f>'Source - Cert. Funds'!F698</f>
        <v>0061</v>
      </c>
      <c r="I699" s="22" t="str">
        <f>'Source - Cert. Funds'!G698</f>
        <v>RAINY DAY</v>
      </c>
      <c r="J699" s="23">
        <f>'Source - Cert. Funds'!H698</f>
        <v>30000</v>
      </c>
      <c r="K699" s="4"/>
      <c r="L699" s="3"/>
      <c r="M699" s="3"/>
      <c r="N699" s="3"/>
      <c r="O699" s="3"/>
    </row>
    <row r="700" spans="1:15" x14ac:dyDescent="0.35">
      <c r="A700" s="221" t="e">
        <f t="shared" si="14"/>
        <v>#N/A</v>
      </c>
      <c r="B700" s="221" t="e">
        <f>IF(A700=1,SUM($A$4:A700),"")</f>
        <v>#N/A</v>
      </c>
      <c r="C700" s="22" t="str">
        <f>'Source - Cert. Funds'!A699</f>
        <v>20</v>
      </c>
      <c r="D700" s="22" t="str">
        <f>'Source - Cert. Funds'!B699</f>
        <v>2</v>
      </c>
      <c r="E700" s="22" t="str">
        <f>'Source - Cert. Funds'!C699</f>
        <v>0015</v>
      </c>
      <c r="F700" s="22" t="str">
        <f>'Source - Cert. Funds'!D699</f>
        <v>2020015</v>
      </c>
      <c r="G700" s="22" t="str">
        <f>'Source - Cert. Funds'!E699</f>
        <v>WASHINGTON TOWNSHIP</v>
      </c>
      <c r="H700" s="22" t="str">
        <f>'Source - Cert. Funds'!F699</f>
        <v>0101</v>
      </c>
      <c r="I700" s="22" t="str">
        <f>'Source - Cert. Funds'!G699</f>
        <v xml:space="preserve">GENERAL                                 </v>
      </c>
      <c r="J700" s="23">
        <f>'Source - Cert. Funds'!H699</f>
        <v>549250</v>
      </c>
      <c r="K700" s="4"/>
      <c r="L700" s="3"/>
      <c r="M700" s="3"/>
      <c r="N700" s="3"/>
      <c r="O700" s="3"/>
    </row>
    <row r="701" spans="1:15" x14ac:dyDescent="0.35">
      <c r="A701" s="221" t="e">
        <f t="shared" si="14"/>
        <v>#N/A</v>
      </c>
      <c r="B701" s="221" t="e">
        <f>IF(A701=1,SUM($A$4:A701),"")</f>
        <v>#N/A</v>
      </c>
      <c r="C701" s="22" t="str">
        <f>'Source - Cert. Funds'!A700</f>
        <v>20</v>
      </c>
      <c r="D701" s="22" t="str">
        <f>'Source - Cert. Funds'!B700</f>
        <v>2</v>
      </c>
      <c r="E701" s="22" t="str">
        <f>'Source - Cert. Funds'!C700</f>
        <v>0015</v>
      </c>
      <c r="F701" s="22" t="str">
        <f>'Source - Cert. Funds'!D700</f>
        <v>2020015</v>
      </c>
      <c r="G701" s="22" t="str">
        <f>'Source - Cert. Funds'!E700</f>
        <v>WASHINGTON TOWNSHIP</v>
      </c>
      <c r="H701" s="22" t="str">
        <f>'Source - Cert. Funds'!F700</f>
        <v>1111</v>
      </c>
      <c r="I701" s="22" t="str">
        <f>'Source - Cert. Funds'!G700</f>
        <v>TOWNSHIP FIRE AND E.M.S.</v>
      </c>
      <c r="J701" s="23">
        <f>'Source - Cert. Funds'!H700</f>
        <v>310000</v>
      </c>
      <c r="K701" s="4"/>
      <c r="L701" s="3"/>
      <c r="M701" s="3"/>
      <c r="N701" s="3"/>
      <c r="O701" s="3"/>
    </row>
    <row r="702" spans="1:15" x14ac:dyDescent="0.35">
      <c r="A702" s="221" t="e">
        <f t="shared" si="14"/>
        <v>#N/A</v>
      </c>
      <c r="B702" s="221" t="e">
        <f>IF(A702=1,SUM($A$4:A702),"")</f>
        <v>#N/A</v>
      </c>
      <c r="C702" s="22" t="str">
        <f>'Source - Cert. Funds'!A701</f>
        <v>20</v>
      </c>
      <c r="D702" s="22" t="str">
        <f>'Source - Cert. Funds'!B701</f>
        <v>2</v>
      </c>
      <c r="E702" s="22" t="str">
        <f>'Source - Cert. Funds'!C701</f>
        <v>0015</v>
      </c>
      <c r="F702" s="22" t="str">
        <f>'Source - Cert. Funds'!D701</f>
        <v>2020015</v>
      </c>
      <c r="G702" s="22" t="str">
        <f>'Source - Cert. Funds'!E701</f>
        <v>WASHINGTON TOWNSHIP</v>
      </c>
      <c r="H702" s="22" t="str">
        <f>'Source - Cert. Funds'!F701</f>
        <v>1190</v>
      </c>
      <c r="I702" s="22" t="str">
        <f>'Source - Cert. Funds'!G701</f>
        <v xml:space="preserve">CUMULATIVE FIRE (Township)                        </v>
      </c>
      <c r="J702" s="23">
        <f>'Source - Cert. Funds'!H701</f>
        <v>200000</v>
      </c>
      <c r="K702" s="4"/>
      <c r="L702" s="3"/>
      <c r="M702" s="3"/>
      <c r="N702" s="3"/>
      <c r="O702" s="3"/>
    </row>
    <row r="703" spans="1:15" x14ac:dyDescent="0.35">
      <c r="A703" s="221" t="e">
        <f t="shared" si="14"/>
        <v>#N/A</v>
      </c>
      <c r="B703" s="221" t="e">
        <f>IF(A703=1,SUM($A$4:A703),"")</f>
        <v>#N/A</v>
      </c>
      <c r="C703" s="22" t="str">
        <f>'Source - Cert. Funds'!A702</f>
        <v>20</v>
      </c>
      <c r="D703" s="22" t="str">
        <f>'Source - Cert. Funds'!B702</f>
        <v>2</v>
      </c>
      <c r="E703" s="22" t="str">
        <f>'Source - Cert. Funds'!C702</f>
        <v>0015</v>
      </c>
      <c r="F703" s="22" t="str">
        <f>'Source - Cert. Funds'!D702</f>
        <v>2020015</v>
      </c>
      <c r="G703" s="22" t="str">
        <f>'Source - Cert. Funds'!E702</f>
        <v>WASHINGTON TOWNSHIP</v>
      </c>
      <c r="H703" s="22" t="str">
        <f>'Source - Cert. Funds'!F702</f>
        <v>1312</v>
      </c>
      <c r="I703" s="22" t="str">
        <f>'Source - Cert. Funds'!G702</f>
        <v xml:space="preserve">RECREATION                              </v>
      </c>
      <c r="J703" s="23">
        <f>'Source - Cert. Funds'!H702</f>
        <v>2500</v>
      </c>
      <c r="K703" s="4"/>
      <c r="L703" s="3"/>
      <c r="M703" s="3"/>
      <c r="N703" s="3"/>
      <c r="O703" s="3"/>
    </row>
    <row r="704" spans="1:15" x14ac:dyDescent="0.35">
      <c r="A704" s="221" t="e">
        <f t="shared" si="14"/>
        <v>#N/A</v>
      </c>
      <c r="B704" s="221" t="e">
        <f>IF(A704=1,SUM($A$4:A704),"")</f>
        <v>#N/A</v>
      </c>
      <c r="C704" s="22" t="str">
        <f>'Source - Cert. Funds'!A703</f>
        <v>20</v>
      </c>
      <c r="D704" s="22" t="str">
        <f>'Source - Cert. Funds'!B703</f>
        <v>2</v>
      </c>
      <c r="E704" s="22" t="str">
        <f>'Source - Cert. Funds'!C703</f>
        <v>0016</v>
      </c>
      <c r="F704" s="22" t="str">
        <f>'Source - Cert. Funds'!D703</f>
        <v>2020016</v>
      </c>
      <c r="G704" s="22" t="str">
        <f>'Source - Cert. Funds'!E703</f>
        <v>YORK TOWNSHIP</v>
      </c>
      <c r="H704" s="22" t="str">
        <f>'Source - Cert. Funds'!F703</f>
        <v>0061</v>
      </c>
      <c r="I704" s="22" t="str">
        <f>'Source - Cert. Funds'!G703</f>
        <v>RAINY DAY</v>
      </c>
      <c r="J704" s="23">
        <f>'Source - Cert. Funds'!H703</f>
        <v>247000</v>
      </c>
      <c r="K704" s="4"/>
      <c r="L704" s="3"/>
      <c r="M704" s="3"/>
      <c r="N704" s="3"/>
      <c r="O704" s="3"/>
    </row>
    <row r="705" spans="1:15" x14ac:dyDescent="0.35">
      <c r="A705" s="221" t="e">
        <f t="shared" si="14"/>
        <v>#N/A</v>
      </c>
      <c r="B705" s="221" t="e">
        <f>IF(A705=1,SUM($A$4:A705),"")</f>
        <v>#N/A</v>
      </c>
      <c r="C705" s="22" t="str">
        <f>'Source - Cert. Funds'!A704</f>
        <v>20</v>
      </c>
      <c r="D705" s="22" t="str">
        <f>'Source - Cert. Funds'!B704</f>
        <v>2</v>
      </c>
      <c r="E705" s="22" t="str">
        <f>'Source - Cert. Funds'!C704</f>
        <v>0016</v>
      </c>
      <c r="F705" s="22" t="str">
        <f>'Source - Cert. Funds'!D704</f>
        <v>2020016</v>
      </c>
      <c r="G705" s="22" t="str">
        <f>'Source - Cert. Funds'!E704</f>
        <v>YORK TOWNSHIP</v>
      </c>
      <c r="H705" s="22" t="str">
        <f>'Source - Cert. Funds'!F704</f>
        <v>0101</v>
      </c>
      <c r="I705" s="22" t="str">
        <f>'Source - Cert. Funds'!G704</f>
        <v xml:space="preserve">GENERAL                                 </v>
      </c>
      <c r="J705" s="23">
        <f>'Source - Cert. Funds'!H704</f>
        <v>333400</v>
      </c>
      <c r="K705" s="4"/>
      <c r="L705" s="3"/>
      <c r="M705" s="3"/>
      <c r="N705" s="3"/>
      <c r="O705" s="3"/>
    </row>
    <row r="706" spans="1:15" x14ac:dyDescent="0.35">
      <c r="A706" s="221" t="e">
        <f t="shared" si="14"/>
        <v>#N/A</v>
      </c>
      <c r="B706" s="221" t="e">
        <f>IF(A706=1,SUM($A$4:A706),"")</f>
        <v>#N/A</v>
      </c>
      <c r="C706" s="22" t="str">
        <f>'Source - Cert. Funds'!A705</f>
        <v>20</v>
      </c>
      <c r="D706" s="22" t="str">
        <f>'Source - Cert. Funds'!B705</f>
        <v>2</v>
      </c>
      <c r="E706" s="22" t="str">
        <f>'Source - Cert. Funds'!C705</f>
        <v>0016</v>
      </c>
      <c r="F706" s="22" t="str">
        <f>'Source - Cert. Funds'!D705</f>
        <v>2020016</v>
      </c>
      <c r="G706" s="22" t="str">
        <f>'Source - Cert. Funds'!E705</f>
        <v>YORK TOWNSHIP</v>
      </c>
      <c r="H706" s="22" t="str">
        <f>'Source - Cert. Funds'!F705</f>
        <v>1111</v>
      </c>
      <c r="I706" s="22" t="str">
        <f>'Source - Cert. Funds'!G705</f>
        <v>TOWNSHIP FIRE AND E.M.S.</v>
      </c>
      <c r="J706" s="23">
        <f>'Source - Cert. Funds'!H705</f>
        <v>112000</v>
      </c>
      <c r="K706" s="4"/>
      <c r="L706" s="3"/>
      <c r="M706" s="3"/>
      <c r="N706" s="3"/>
      <c r="O706" s="3"/>
    </row>
    <row r="707" spans="1:15" x14ac:dyDescent="0.35">
      <c r="A707" s="221" t="e">
        <f t="shared" si="14"/>
        <v>#N/A</v>
      </c>
      <c r="B707" s="221" t="e">
        <f>IF(A707=1,SUM($A$4:A707),"")</f>
        <v>#N/A</v>
      </c>
      <c r="C707" s="22" t="str">
        <f>'Source - Cert. Funds'!A706</f>
        <v>20</v>
      </c>
      <c r="D707" s="22" t="str">
        <f>'Source - Cert. Funds'!B706</f>
        <v>2</v>
      </c>
      <c r="E707" s="22" t="str">
        <f>'Source - Cert. Funds'!C706</f>
        <v>0016</v>
      </c>
      <c r="F707" s="22" t="str">
        <f>'Source - Cert. Funds'!D706</f>
        <v>2020016</v>
      </c>
      <c r="G707" s="22" t="str">
        <f>'Source - Cert. Funds'!E706</f>
        <v>YORK TOWNSHIP</v>
      </c>
      <c r="H707" s="22" t="str">
        <f>'Source - Cert. Funds'!F706</f>
        <v>1190</v>
      </c>
      <c r="I707" s="22" t="str">
        <f>'Source - Cert. Funds'!G706</f>
        <v xml:space="preserve">CUMULATIVE FIRE (Township)                        </v>
      </c>
      <c r="J707" s="23">
        <f>'Source - Cert. Funds'!H706</f>
        <v>612000</v>
      </c>
      <c r="K707" s="4"/>
      <c r="L707" s="3"/>
      <c r="M707" s="3"/>
      <c r="N707" s="3"/>
      <c r="O707" s="3"/>
    </row>
    <row r="708" spans="1:15" x14ac:dyDescent="0.35">
      <c r="A708" s="221" t="e">
        <f t="shared" si="14"/>
        <v>#N/A</v>
      </c>
      <c r="B708" s="221" t="e">
        <f>IF(A708=1,SUM($A$4:A708),"")</f>
        <v>#N/A</v>
      </c>
      <c r="C708" s="22" t="str">
        <f>'Source - Cert. Funds'!A707</f>
        <v>21</v>
      </c>
      <c r="D708" s="22" t="str">
        <f>'Source - Cert. Funds'!B707</f>
        <v>2</v>
      </c>
      <c r="E708" s="22" t="str">
        <f>'Source - Cert. Funds'!C707</f>
        <v>0001</v>
      </c>
      <c r="F708" s="22" t="str">
        <f>'Source - Cert. Funds'!D707</f>
        <v>2120001</v>
      </c>
      <c r="G708" s="22" t="str">
        <f>'Source - Cert. Funds'!E707</f>
        <v>COLUMBIA TOWNSHIP</v>
      </c>
      <c r="H708" s="22" t="str">
        <f>'Source - Cert. Funds'!F707</f>
        <v>0101</v>
      </c>
      <c r="I708" s="22" t="str">
        <f>'Source - Cert. Funds'!G707</f>
        <v xml:space="preserve">GENERAL                                 </v>
      </c>
      <c r="J708" s="23">
        <f>'Source - Cert. Funds'!H707</f>
        <v>9150</v>
      </c>
      <c r="K708" s="4"/>
      <c r="L708" s="3"/>
      <c r="M708" s="3"/>
      <c r="N708" s="3"/>
      <c r="O708" s="3"/>
    </row>
    <row r="709" spans="1:15" x14ac:dyDescent="0.35">
      <c r="A709" s="221" t="e">
        <f t="shared" ref="A709:A772" si="15">IF($L$1=$F709,1,"")</f>
        <v>#N/A</v>
      </c>
      <c r="B709" s="221" t="e">
        <f>IF(A709=1,SUM($A$4:A709),"")</f>
        <v>#N/A</v>
      </c>
      <c r="C709" s="22" t="str">
        <f>'Source - Cert. Funds'!A708</f>
        <v>21</v>
      </c>
      <c r="D709" s="22" t="str">
        <f>'Source - Cert. Funds'!B708</f>
        <v>2</v>
      </c>
      <c r="E709" s="22" t="str">
        <f>'Source - Cert. Funds'!C708</f>
        <v>0001</v>
      </c>
      <c r="F709" s="22" t="str">
        <f>'Source - Cert. Funds'!D708</f>
        <v>2120001</v>
      </c>
      <c r="G709" s="22" t="str">
        <f>'Source - Cert. Funds'!E708</f>
        <v>COLUMBIA TOWNSHIP</v>
      </c>
      <c r="H709" s="22" t="str">
        <f>'Source - Cert. Funds'!F708</f>
        <v>1111</v>
      </c>
      <c r="I709" s="22" t="str">
        <f>'Source - Cert. Funds'!G708</f>
        <v>TOWNSHIP FIRE AND E.M.S.</v>
      </c>
      <c r="J709" s="23">
        <f>'Source - Cert. Funds'!H708</f>
        <v>3600</v>
      </c>
      <c r="K709" s="4"/>
      <c r="L709" s="3"/>
      <c r="M709" s="3"/>
      <c r="N709" s="3"/>
      <c r="O709" s="3"/>
    </row>
    <row r="710" spans="1:15" x14ac:dyDescent="0.35">
      <c r="A710" s="221" t="e">
        <f t="shared" si="15"/>
        <v>#N/A</v>
      </c>
      <c r="B710" s="221" t="e">
        <f>IF(A710=1,SUM($A$4:A710),"")</f>
        <v>#N/A</v>
      </c>
      <c r="C710" s="22" t="str">
        <f>'Source - Cert. Funds'!A709</f>
        <v>21</v>
      </c>
      <c r="D710" s="22" t="str">
        <f>'Source - Cert. Funds'!B709</f>
        <v>2</v>
      </c>
      <c r="E710" s="22" t="str">
        <f>'Source - Cert. Funds'!C709</f>
        <v>0002</v>
      </c>
      <c r="F710" s="22" t="str">
        <f>'Source - Cert. Funds'!D709</f>
        <v>2120002</v>
      </c>
      <c r="G710" s="22" t="str">
        <f>'Source - Cert. Funds'!E709</f>
        <v>CONNERSVILLE TOWNSHIP</v>
      </c>
      <c r="H710" s="22" t="str">
        <f>'Source - Cert. Funds'!F709</f>
        <v>0061</v>
      </c>
      <c r="I710" s="22" t="str">
        <f>'Source - Cert. Funds'!G709</f>
        <v>RAINY DAY</v>
      </c>
      <c r="J710" s="23">
        <f>'Source - Cert. Funds'!H709</f>
        <v>0</v>
      </c>
      <c r="K710" s="4"/>
      <c r="L710" s="3"/>
      <c r="M710" s="3"/>
      <c r="N710" s="3"/>
      <c r="O710" s="3"/>
    </row>
    <row r="711" spans="1:15" x14ac:dyDescent="0.35">
      <c r="A711" s="221" t="e">
        <f t="shared" si="15"/>
        <v>#N/A</v>
      </c>
      <c r="B711" s="221" t="e">
        <f>IF(A711=1,SUM($A$4:A711),"")</f>
        <v>#N/A</v>
      </c>
      <c r="C711" s="22" t="str">
        <f>'Source - Cert. Funds'!A710</f>
        <v>21</v>
      </c>
      <c r="D711" s="22" t="str">
        <f>'Source - Cert. Funds'!B710</f>
        <v>2</v>
      </c>
      <c r="E711" s="22" t="str">
        <f>'Source - Cert. Funds'!C710</f>
        <v>0002</v>
      </c>
      <c r="F711" s="22" t="str">
        <f>'Source - Cert. Funds'!D710</f>
        <v>2120002</v>
      </c>
      <c r="G711" s="22" t="str">
        <f>'Source - Cert. Funds'!E710</f>
        <v>CONNERSVILLE TOWNSHIP</v>
      </c>
      <c r="H711" s="22" t="str">
        <f>'Source - Cert. Funds'!F710</f>
        <v>0101</v>
      </c>
      <c r="I711" s="22" t="str">
        <f>'Source - Cert. Funds'!G710</f>
        <v xml:space="preserve">GENERAL                                 </v>
      </c>
      <c r="J711" s="23">
        <f>'Source - Cert. Funds'!H710</f>
        <v>140189</v>
      </c>
      <c r="K711" s="4"/>
      <c r="L711" s="3"/>
      <c r="M711" s="3"/>
      <c r="N711" s="3"/>
      <c r="O711" s="3"/>
    </row>
    <row r="712" spans="1:15" x14ac:dyDescent="0.35">
      <c r="A712" s="221" t="e">
        <f t="shared" si="15"/>
        <v>#N/A</v>
      </c>
      <c r="B712" s="221" t="e">
        <f>IF(A712=1,SUM($A$4:A712),"")</f>
        <v>#N/A</v>
      </c>
      <c r="C712" s="22" t="str">
        <f>'Source - Cert. Funds'!A711</f>
        <v>21</v>
      </c>
      <c r="D712" s="22" t="str">
        <f>'Source - Cert. Funds'!B711</f>
        <v>2</v>
      </c>
      <c r="E712" s="22" t="str">
        <f>'Source - Cert. Funds'!C711</f>
        <v>0002</v>
      </c>
      <c r="F712" s="22" t="str">
        <f>'Source - Cert. Funds'!D711</f>
        <v>2120002</v>
      </c>
      <c r="G712" s="22" t="str">
        <f>'Source - Cert. Funds'!E711</f>
        <v>CONNERSVILLE TOWNSHIP</v>
      </c>
      <c r="H712" s="22" t="str">
        <f>'Source - Cert. Funds'!F711</f>
        <v>1111</v>
      </c>
      <c r="I712" s="22" t="str">
        <f>'Source - Cert. Funds'!G711</f>
        <v>TOWNSHIP FIRE AND E.M.S.</v>
      </c>
      <c r="J712" s="23">
        <f>'Source - Cert. Funds'!H711</f>
        <v>40000</v>
      </c>
      <c r="K712" s="4"/>
      <c r="L712" s="3"/>
      <c r="M712" s="3"/>
      <c r="N712" s="3"/>
      <c r="O712" s="3"/>
    </row>
    <row r="713" spans="1:15" x14ac:dyDescent="0.35">
      <c r="A713" s="221" t="e">
        <f t="shared" si="15"/>
        <v>#N/A</v>
      </c>
      <c r="B713" s="221" t="e">
        <f>IF(A713=1,SUM($A$4:A713),"")</f>
        <v>#N/A</v>
      </c>
      <c r="C713" s="22" t="str">
        <f>'Source - Cert. Funds'!A712</f>
        <v>21</v>
      </c>
      <c r="D713" s="22" t="str">
        <f>'Source - Cert. Funds'!B712</f>
        <v>2</v>
      </c>
      <c r="E713" s="22" t="str">
        <f>'Source - Cert. Funds'!C712</f>
        <v>0003</v>
      </c>
      <c r="F713" s="22" t="str">
        <f>'Source - Cert. Funds'!D712</f>
        <v>2120003</v>
      </c>
      <c r="G713" s="22" t="str">
        <f>'Source - Cert. Funds'!E712</f>
        <v>FAIRVIEW TOWNSHIP</v>
      </c>
      <c r="H713" s="22" t="str">
        <f>'Source - Cert. Funds'!F712</f>
        <v>0101</v>
      </c>
      <c r="I713" s="22" t="str">
        <f>'Source - Cert. Funds'!G712</f>
        <v xml:space="preserve">GENERAL                                 </v>
      </c>
      <c r="J713" s="23">
        <f>'Source - Cert. Funds'!H712</f>
        <v>6000</v>
      </c>
      <c r="K713" s="4"/>
      <c r="L713" s="3"/>
      <c r="M713" s="3"/>
      <c r="N713" s="3"/>
      <c r="O713" s="3"/>
    </row>
    <row r="714" spans="1:15" x14ac:dyDescent="0.35">
      <c r="A714" s="221" t="e">
        <f t="shared" si="15"/>
        <v>#N/A</v>
      </c>
      <c r="B714" s="221" t="e">
        <f>IF(A714=1,SUM($A$4:A714),"")</f>
        <v>#N/A</v>
      </c>
      <c r="C714" s="22" t="str">
        <f>'Source - Cert. Funds'!A713</f>
        <v>21</v>
      </c>
      <c r="D714" s="22" t="str">
        <f>'Source - Cert. Funds'!B713</f>
        <v>2</v>
      </c>
      <c r="E714" s="22" t="str">
        <f>'Source - Cert. Funds'!C713</f>
        <v>0003</v>
      </c>
      <c r="F714" s="22" t="str">
        <f>'Source - Cert. Funds'!D713</f>
        <v>2120003</v>
      </c>
      <c r="G714" s="22" t="str">
        <f>'Source - Cert. Funds'!E713</f>
        <v>FAIRVIEW TOWNSHIP</v>
      </c>
      <c r="H714" s="22" t="str">
        <f>'Source - Cert. Funds'!F713</f>
        <v>1111</v>
      </c>
      <c r="I714" s="22" t="str">
        <f>'Source - Cert. Funds'!G713</f>
        <v>TOWNSHIP FIRE AND E.M.S.</v>
      </c>
      <c r="J714" s="23">
        <f>'Source - Cert. Funds'!H713</f>
        <v>10000</v>
      </c>
      <c r="K714" s="4"/>
      <c r="L714" s="3"/>
      <c r="M714" s="3"/>
      <c r="N714" s="3"/>
      <c r="O714" s="3"/>
    </row>
    <row r="715" spans="1:15" x14ac:dyDescent="0.35">
      <c r="A715" s="221" t="e">
        <f t="shared" si="15"/>
        <v>#N/A</v>
      </c>
      <c r="B715" s="221" t="e">
        <f>IF(A715=1,SUM($A$4:A715),"")</f>
        <v>#N/A</v>
      </c>
      <c r="C715" s="22" t="str">
        <f>'Source - Cert. Funds'!A714</f>
        <v>21</v>
      </c>
      <c r="D715" s="22" t="str">
        <f>'Source - Cert. Funds'!B714</f>
        <v>2</v>
      </c>
      <c r="E715" s="22" t="str">
        <f>'Source - Cert. Funds'!C714</f>
        <v>0004</v>
      </c>
      <c r="F715" s="22" t="str">
        <f>'Source - Cert. Funds'!D714</f>
        <v>2120004</v>
      </c>
      <c r="G715" s="22" t="str">
        <f>'Source - Cert. Funds'!E714</f>
        <v>HARRISON TOWNSHIP</v>
      </c>
      <c r="H715" s="22" t="str">
        <f>'Source - Cert. Funds'!F714</f>
        <v>0101</v>
      </c>
      <c r="I715" s="22" t="str">
        <f>'Source - Cert. Funds'!G714</f>
        <v xml:space="preserve">GENERAL                                 </v>
      </c>
      <c r="J715" s="23">
        <f>'Source - Cert. Funds'!H714</f>
        <v>66500</v>
      </c>
      <c r="K715" s="4"/>
      <c r="L715" s="3"/>
      <c r="M715" s="3"/>
      <c r="N715" s="3"/>
      <c r="O715" s="3"/>
    </row>
    <row r="716" spans="1:15" x14ac:dyDescent="0.35">
      <c r="A716" s="221" t="e">
        <f t="shared" si="15"/>
        <v>#N/A</v>
      </c>
      <c r="B716" s="221" t="e">
        <f>IF(A716=1,SUM($A$4:A716),"")</f>
        <v>#N/A</v>
      </c>
      <c r="C716" s="22" t="str">
        <f>'Source - Cert. Funds'!A715</f>
        <v>21</v>
      </c>
      <c r="D716" s="22" t="str">
        <f>'Source - Cert. Funds'!B715</f>
        <v>2</v>
      </c>
      <c r="E716" s="22" t="str">
        <f>'Source - Cert. Funds'!C715</f>
        <v>0004</v>
      </c>
      <c r="F716" s="22" t="str">
        <f>'Source - Cert. Funds'!D715</f>
        <v>2120004</v>
      </c>
      <c r="G716" s="22" t="str">
        <f>'Source - Cert. Funds'!E715</f>
        <v>HARRISON TOWNSHIP</v>
      </c>
      <c r="H716" s="22" t="str">
        <f>'Source - Cert. Funds'!F715</f>
        <v>1111</v>
      </c>
      <c r="I716" s="22" t="str">
        <f>'Source - Cert. Funds'!G715</f>
        <v>TOWNSHIP FIRE AND E.M.S.</v>
      </c>
      <c r="J716" s="23">
        <f>'Source - Cert. Funds'!H715</f>
        <v>30000</v>
      </c>
      <c r="K716" s="4"/>
      <c r="L716" s="3"/>
      <c r="M716" s="3"/>
      <c r="N716" s="3"/>
      <c r="O716" s="3"/>
    </row>
    <row r="717" spans="1:15" x14ac:dyDescent="0.35">
      <c r="A717" s="221" t="e">
        <f t="shared" si="15"/>
        <v>#N/A</v>
      </c>
      <c r="B717" s="221" t="e">
        <f>IF(A717=1,SUM($A$4:A717),"")</f>
        <v>#N/A</v>
      </c>
      <c r="C717" s="22" t="str">
        <f>'Source - Cert. Funds'!A716</f>
        <v>21</v>
      </c>
      <c r="D717" s="22" t="str">
        <f>'Source - Cert. Funds'!B716</f>
        <v>2</v>
      </c>
      <c r="E717" s="22" t="str">
        <f>'Source - Cert. Funds'!C716</f>
        <v>0005</v>
      </c>
      <c r="F717" s="22" t="str">
        <f>'Source - Cert. Funds'!D716</f>
        <v>2120005</v>
      </c>
      <c r="G717" s="22" t="str">
        <f>'Source - Cert. Funds'!E716</f>
        <v>JACKSON TOWNSHIP</v>
      </c>
      <c r="H717" s="22" t="str">
        <f>'Source - Cert. Funds'!F716</f>
        <v>0061</v>
      </c>
      <c r="I717" s="22" t="str">
        <f>'Source - Cert. Funds'!G716</f>
        <v>RAINY DAY</v>
      </c>
      <c r="J717" s="23">
        <f>'Source - Cert. Funds'!H716</f>
        <v>0</v>
      </c>
      <c r="K717" s="4"/>
      <c r="L717" s="3"/>
      <c r="M717" s="3"/>
      <c r="N717" s="3"/>
      <c r="O717" s="3"/>
    </row>
    <row r="718" spans="1:15" x14ac:dyDescent="0.35">
      <c r="A718" s="221" t="e">
        <f t="shared" si="15"/>
        <v>#N/A</v>
      </c>
      <c r="B718" s="221" t="e">
        <f>IF(A718=1,SUM($A$4:A718),"")</f>
        <v>#N/A</v>
      </c>
      <c r="C718" s="22" t="str">
        <f>'Source - Cert. Funds'!A717</f>
        <v>21</v>
      </c>
      <c r="D718" s="22" t="str">
        <f>'Source - Cert. Funds'!B717</f>
        <v>2</v>
      </c>
      <c r="E718" s="22" t="str">
        <f>'Source - Cert. Funds'!C717</f>
        <v>0005</v>
      </c>
      <c r="F718" s="22" t="str">
        <f>'Source - Cert. Funds'!D717</f>
        <v>2120005</v>
      </c>
      <c r="G718" s="22" t="str">
        <f>'Source - Cert. Funds'!E717</f>
        <v>JACKSON TOWNSHIP</v>
      </c>
      <c r="H718" s="22" t="str">
        <f>'Source - Cert. Funds'!F717</f>
        <v>0101</v>
      </c>
      <c r="I718" s="22" t="str">
        <f>'Source - Cert. Funds'!G717</f>
        <v xml:space="preserve">GENERAL                                 </v>
      </c>
      <c r="J718" s="23">
        <f>'Source - Cert. Funds'!H717</f>
        <v>11650</v>
      </c>
      <c r="K718" s="4"/>
      <c r="L718" s="3"/>
      <c r="M718" s="3"/>
      <c r="N718" s="3"/>
      <c r="O718" s="3"/>
    </row>
    <row r="719" spans="1:15" x14ac:dyDescent="0.35">
      <c r="A719" s="221" t="e">
        <f t="shared" si="15"/>
        <v>#N/A</v>
      </c>
      <c r="B719" s="221" t="e">
        <f>IF(A719=1,SUM($A$4:A719),"")</f>
        <v>#N/A</v>
      </c>
      <c r="C719" s="22" t="str">
        <f>'Source - Cert. Funds'!A718</f>
        <v>21</v>
      </c>
      <c r="D719" s="22" t="str">
        <f>'Source - Cert. Funds'!B718</f>
        <v>2</v>
      </c>
      <c r="E719" s="22" t="str">
        <f>'Source - Cert. Funds'!C718</f>
        <v>0005</v>
      </c>
      <c r="F719" s="22" t="str">
        <f>'Source - Cert. Funds'!D718</f>
        <v>2120005</v>
      </c>
      <c r="G719" s="22" t="str">
        <f>'Source - Cert. Funds'!E718</f>
        <v>JACKSON TOWNSHIP</v>
      </c>
      <c r="H719" s="22" t="str">
        <f>'Source - Cert. Funds'!F718</f>
        <v>1111</v>
      </c>
      <c r="I719" s="22" t="str">
        <f>'Source - Cert. Funds'!G718</f>
        <v>TOWNSHIP FIRE AND E.M.S.</v>
      </c>
      <c r="J719" s="23">
        <f>'Source - Cert. Funds'!H718</f>
        <v>6161</v>
      </c>
      <c r="K719" s="4"/>
      <c r="L719" s="3"/>
      <c r="M719" s="3"/>
      <c r="N719" s="3"/>
      <c r="O719" s="3"/>
    </row>
    <row r="720" spans="1:15" x14ac:dyDescent="0.35">
      <c r="A720" s="221" t="e">
        <f t="shared" si="15"/>
        <v>#N/A</v>
      </c>
      <c r="B720" s="221" t="e">
        <f>IF(A720=1,SUM($A$4:A720),"")</f>
        <v>#N/A</v>
      </c>
      <c r="C720" s="22" t="str">
        <f>'Source - Cert. Funds'!A719</f>
        <v>21</v>
      </c>
      <c r="D720" s="22" t="str">
        <f>'Source - Cert. Funds'!B719</f>
        <v>2</v>
      </c>
      <c r="E720" s="22" t="str">
        <f>'Source - Cert. Funds'!C719</f>
        <v>0006</v>
      </c>
      <c r="F720" s="22" t="str">
        <f>'Source - Cert. Funds'!D719</f>
        <v>2120006</v>
      </c>
      <c r="G720" s="22" t="str">
        <f>'Source - Cert. Funds'!E719</f>
        <v>JENNINGS TOWNSHIP</v>
      </c>
      <c r="H720" s="22" t="str">
        <f>'Source - Cert. Funds'!F719</f>
        <v>0101</v>
      </c>
      <c r="I720" s="22" t="str">
        <f>'Source - Cert. Funds'!G719</f>
        <v xml:space="preserve">GENERAL                                 </v>
      </c>
      <c r="J720" s="23">
        <f>'Source - Cert. Funds'!H719</f>
        <v>8633</v>
      </c>
      <c r="K720" s="4"/>
      <c r="L720" s="3"/>
      <c r="M720" s="3"/>
      <c r="N720" s="3"/>
      <c r="O720" s="3"/>
    </row>
    <row r="721" spans="1:15" x14ac:dyDescent="0.35">
      <c r="A721" s="221" t="e">
        <f t="shared" si="15"/>
        <v>#N/A</v>
      </c>
      <c r="B721" s="221" t="e">
        <f>IF(A721=1,SUM($A$4:A721),"")</f>
        <v>#N/A</v>
      </c>
      <c r="C721" s="22" t="str">
        <f>'Source - Cert. Funds'!A720</f>
        <v>21</v>
      </c>
      <c r="D721" s="22" t="str">
        <f>'Source - Cert. Funds'!B720</f>
        <v>2</v>
      </c>
      <c r="E721" s="22" t="str">
        <f>'Source - Cert. Funds'!C720</f>
        <v>0006</v>
      </c>
      <c r="F721" s="22" t="str">
        <f>'Source - Cert. Funds'!D720</f>
        <v>2120006</v>
      </c>
      <c r="G721" s="22" t="str">
        <f>'Source - Cert. Funds'!E720</f>
        <v>JENNINGS TOWNSHIP</v>
      </c>
      <c r="H721" s="22" t="str">
        <f>'Source - Cert. Funds'!F720</f>
        <v>1111</v>
      </c>
      <c r="I721" s="22" t="str">
        <f>'Source - Cert. Funds'!G720</f>
        <v>TOWNSHIP FIRE AND E.M.S.</v>
      </c>
      <c r="J721" s="23">
        <f>'Source - Cert. Funds'!H720</f>
        <v>4339</v>
      </c>
      <c r="K721" s="4"/>
      <c r="L721" s="3"/>
      <c r="M721" s="3"/>
      <c r="N721" s="3"/>
      <c r="O721" s="3"/>
    </row>
    <row r="722" spans="1:15" x14ac:dyDescent="0.35">
      <c r="A722" s="221" t="e">
        <f t="shared" si="15"/>
        <v>#N/A</v>
      </c>
      <c r="B722" s="221" t="e">
        <f>IF(A722=1,SUM($A$4:A722),"")</f>
        <v>#N/A</v>
      </c>
      <c r="C722" s="22" t="str">
        <f>'Source - Cert. Funds'!A721</f>
        <v>21</v>
      </c>
      <c r="D722" s="22" t="str">
        <f>'Source - Cert. Funds'!B721</f>
        <v>2</v>
      </c>
      <c r="E722" s="22" t="str">
        <f>'Source - Cert. Funds'!C721</f>
        <v>0006</v>
      </c>
      <c r="F722" s="22" t="str">
        <f>'Source - Cert. Funds'!D721</f>
        <v>2120006</v>
      </c>
      <c r="G722" s="22" t="str">
        <f>'Source - Cert. Funds'!E721</f>
        <v>JENNINGS TOWNSHIP</v>
      </c>
      <c r="H722" s="22" t="str">
        <f>'Source - Cert. Funds'!F721</f>
        <v>1301</v>
      </c>
      <c r="I722" s="22" t="str">
        <f>'Source - Cert. Funds'!G721</f>
        <v xml:space="preserve">PARK &amp; RECREATION                       </v>
      </c>
      <c r="J722" s="23">
        <f>'Source - Cert. Funds'!H721</f>
        <v>2841</v>
      </c>
      <c r="K722" s="4"/>
      <c r="L722" s="3"/>
      <c r="M722" s="3"/>
      <c r="N722" s="3"/>
      <c r="O722" s="3"/>
    </row>
    <row r="723" spans="1:15" x14ac:dyDescent="0.35">
      <c r="A723" s="221" t="e">
        <f t="shared" si="15"/>
        <v>#N/A</v>
      </c>
      <c r="B723" s="221" t="e">
        <f>IF(A723=1,SUM($A$4:A723),"")</f>
        <v>#N/A</v>
      </c>
      <c r="C723" s="22" t="str">
        <f>'Source - Cert. Funds'!A722</f>
        <v>21</v>
      </c>
      <c r="D723" s="22" t="str">
        <f>'Source - Cert. Funds'!B722</f>
        <v>2</v>
      </c>
      <c r="E723" s="22" t="str">
        <f>'Source - Cert. Funds'!C722</f>
        <v>0007</v>
      </c>
      <c r="F723" s="22" t="str">
        <f>'Source - Cert. Funds'!D722</f>
        <v>2120007</v>
      </c>
      <c r="G723" s="22" t="str">
        <f>'Source - Cert. Funds'!E722</f>
        <v>ORANGE TOWNSHIP</v>
      </c>
      <c r="H723" s="22" t="str">
        <f>'Source - Cert. Funds'!F722</f>
        <v>0101</v>
      </c>
      <c r="I723" s="22" t="str">
        <f>'Source - Cert. Funds'!G722</f>
        <v xml:space="preserve">GENERAL                                 </v>
      </c>
      <c r="J723" s="23">
        <f>'Source - Cert. Funds'!H722</f>
        <v>14831</v>
      </c>
      <c r="K723" s="4"/>
      <c r="L723" s="3"/>
      <c r="M723" s="3"/>
      <c r="N723" s="3"/>
      <c r="O723" s="3"/>
    </row>
    <row r="724" spans="1:15" x14ac:dyDescent="0.35">
      <c r="A724" s="221" t="e">
        <f t="shared" si="15"/>
        <v>#N/A</v>
      </c>
      <c r="B724" s="221" t="e">
        <f>IF(A724=1,SUM($A$4:A724),"")</f>
        <v>#N/A</v>
      </c>
      <c r="C724" s="22" t="str">
        <f>'Source - Cert. Funds'!A723</f>
        <v>21</v>
      </c>
      <c r="D724" s="22" t="str">
        <f>'Source - Cert. Funds'!B723</f>
        <v>2</v>
      </c>
      <c r="E724" s="22" t="str">
        <f>'Source - Cert. Funds'!C723</f>
        <v>0007</v>
      </c>
      <c r="F724" s="22" t="str">
        <f>'Source - Cert. Funds'!D723</f>
        <v>2120007</v>
      </c>
      <c r="G724" s="22" t="str">
        <f>'Source - Cert. Funds'!E723</f>
        <v>ORANGE TOWNSHIP</v>
      </c>
      <c r="H724" s="22" t="str">
        <f>'Source - Cert. Funds'!F723</f>
        <v>1111</v>
      </c>
      <c r="I724" s="22" t="str">
        <f>'Source - Cert. Funds'!G723</f>
        <v>TOWNSHIP FIRE AND E.M.S.</v>
      </c>
      <c r="J724" s="23">
        <f>'Source - Cert. Funds'!H723</f>
        <v>5633</v>
      </c>
      <c r="K724" s="4"/>
      <c r="L724" s="3"/>
      <c r="M724" s="3"/>
      <c r="N724" s="3"/>
      <c r="O724" s="3"/>
    </row>
    <row r="725" spans="1:15" x14ac:dyDescent="0.35">
      <c r="A725" s="221" t="e">
        <f t="shared" si="15"/>
        <v>#N/A</v>
      </c>
      <c r="B725" s="221" t="e">
        <f>IF(A725=1,SUM($A$4:A725),"")</f>
        <v>#N/A</v>
      </c>
      <c r="C725" s="22" t="str">
        <f>'Source - Cert. Funds'!A724</f>
        <v>21</v>
      </c>
      <c r="D725" s="22" t="str">
        <f>'Source - Cert. Funds'!B724</f>
        <v>2</v>
      </c>
      <c r="E725" s="22" t="str">
        <f>'Source - Cert. Funds'!C724</f>
        <v>0008</v>
      </c>
      <c r="F725" s="22" t="str">
        <f>'Source - Cert. Funds'!D724</f>
        <v>2120008</v>
      </c>
      <c r="G725" s="22" t="str">
        <f>'Source - Cert. Funds'!E724</f>
        <v>POSEY TOWNSHIP</v>
      </c>
      <c r="H725" s="22" t="str">
        <f>'Source - Cert. Funds'!F724</f>
        <v>0101</v>
      </c>
      <c r="I725" s="22" t="str">
        <f>'Source - Cert. Funds'!G724</f>
        <v xml:space="preserve">GENERAL                                 </v>
      </c>
      <c r="J725" s="23">
        <f>'Source - Cert. Funds'!H724</f>
        <v>9050</v>
      </c>
      <c r="K725" s="4"/>
      <c r="L725" s="3"/>
      <c r="M725" s="3"/>
      <c r="N725" s="3"/>
      <c r="O725" s="3"/>
    </row>
    <row r="726" spans="1:15" x14ac:dyDescent="0.35">
      <c r="A726" s="221" t="e">
        <f t="shared" si="15"/>
        <v>#N/A</v>
      </c>
      <c r="B726" s="221" t="e">
        <f>IF(A726=1,SUM($A$4:A726),"")</f>
        <v>#N/A</v>
      </c>
      <c r="C726" s="22" t="str">
        <f>'Source - Cert. Funds'!A725</f>
        <v>21</v>
      </c>
      <c r="D726" s="22" t="str">
        <f>'Source - Cert. Funds'!B725</f>
        <v>2</v>
      </c>
      <c r="E726" s="22" t="str">
        <f>'Source - Cert. Funds'!C725</f>
        <v>0008</v>
      </c>
      <c r="F726" s="22" t="str">
        <f>'Source - Cert. Funds'!D725</f>
        <v>2120008</v>
      </c>
      <c r="G726" s="22" t="str">
        <f>'Source - Cert. Funds'!E725</f>
        <v>POSEY TOWNSHIP</v>
      </c>
      <c r="H726" s="22" t="str">
        <f>'Source - Cert. Funds'!F725</f>
        <v>1111</v>
      </c>
      <c r="I726" s="22" t="str">
        <f>'Source - Cert. Funds'!G725</f>
        <v>TOWNSHIP FIRE AND E.M.S.</v>
      </c>
      <c r="J726" s="23">
        <f>'Source - Cert. Funds'!H725</f>
        <v>16500</v>
      </c>
      <c r="K726" s="4"/>
      <c r="L726" s="3"/>
      <c r="M726" s="3"/>
      <c r="N726" s="3"/>
      <c r="O726" s="3"/>
    </row>
    <row r="727" spans="1:15" x14ac:dyDescent="0.35">
      <c r="A727" s="221" t="e">
        <f t="shared" si="15"/>
        <v>#N/A</v>
      </c>
      <c r="B727" s="221" t="e">
        <f>IF(A727=1,SUM($A$4:A727),"")</f>
        <v>#N/A</v>
      </c>
      <c r="C727" s="22" t="str">
        <f>'Source - Cert. Funds'!A726</f>
        <v>21</v>
      </c>
      <c r="D727" s="22" t="str">
        <f>'Source - Cert. Funds'!B726</f>
        <v>2</v>
      </c>
      <c r="E727" s="22" t="str">
        <f>'Source - Cert. Funds'!C726</f>
        <v>0009</v>
      </c>
      <c r="F727" s="22" t="str">
        <f>'Source - Cert. Funds'!D726</f>
        <v>2120009</v>
      </c>
      <c r="G727" s="22" t="str">
        <f>'Source - Cert. Funds'!E726</f>
        <v>WATERLOO TOWNSHIP</v>
      </c>
      <c r="H727" s="22" t="str">
        <f>'Source - Cert. Funds'!F726</f>
        <v>0101</v>
      </c>
      <c r="I727" s="22" t="str">
        <f>'Source - Cert. Funds'!G726</f>
        <v xml:space="preserve">GENERAL                                 </v>
      </c>
      <c r="J727" s="23">
        <f>'Source - Cert. Funds'!H726</f>
        <v>7965</v>
      </c>
      <c r="K727" s="4"/>
      <c r="L727" s="3"/>
      <c r="M727" s="3"/>
      <c r="N727" s="3"/>
      <c r="O727" s="3"/>
    </row>
    <row r="728" spans="1:15" x14ac:dyDescent="0.35">
      <c r="A728" s="221" t="e">
        <f t="shared" si="15"/>
        <v>#N/A</v>
      </c>
      <c r="B728" s="221" t="e">
        <f>IF(A728=1,SUM($A$4:A728),"")</f>
        <v>#N/A</v>
      </c>
      <c r="C728" s="22" t="str">
        <f>'Source - Cert. Funds'!A727</f>
        <v>21</v>
      </c>
      <c r="D728" s="22" t="str">
        <f>'Source - Cert. Funds'!B727</f>
        <v>2</v>
      </c>
      <c r="E728" s="22" t="str">
        <f>'Source - Cert. Funds'!C727</f>
        <v>0009</v>
      </c>
      <c r="F728" s="22" t="str">
        <f>'Source - Cert. Funds'!D727</f>
        <v>2120009</v>
      </c>
      <c r="G728" s="22" t="str">
        <f>'Source - Cert. Funds'!E727</f>
        <v>WATERLOO TOWNSHIP</v>
      </c>
      <c r="H728" s="22" t="str">
        <f>'Source - Cert. Funds'!F727</f>
        <v>1111</v>
      </c>
      <c r="I728" s="22" t="str">
        <f>'Source - Cert. Funds'!G727</f>
        <v>TOWNSHIP FIRE AND E.M.S.</v>
      </c>
      <c r="J728" s="23">
        <f>'Source - Cert. Funds'!H727</f>
        <v>5000</v>
      </c>
      <c r="K728" s="4"/>
      <c r="L728" s="3"/>
      <c r="M728" s="3"/>
      <c r="N728" s="3"/>
      <c r="O728" s="3"/>
    </row>
    <row r="729" spans="1:15" x14ac:dyDescent="0.35">
      <c r="A729" s="221" t="e">
        <f t="shared" si="15"/>
        <v>#N/A</v>
      </c>
      <c r="B729" s="221" t="e">
        <f>IF(A729=1,SUM($A$4:A729),"")</f>
        <v>#N/A</v>
      </c>
      <c r="C729" s="22" t="str">
        <f>'Source - Cert. Funds'!A728</f>
        <v>22</v>
      </c>
      <c r="D729" s="22" t="str">
        <f>'Source - Cert. Funds'!B728</f>
        <v>2</v>
      </c>
      <c r="E729" s="22" t="str">
        <f>'Source - Cert. Funds'!C728</f>
        <v>0001</v>
      </c>
      <c r="F729" s="22" t="str">
        <f>'Source - Cert. Funds'!D728</f>
        <v>2220001</v>
      </c>
      <c r="G729" s="22" t="str">
        <f>'Source - Cert. Funds'!E728</f>
        <v>FRANKLIN TOWNSHIP</v>
      </c>
      <c r="H729" s="22" t="str">
        <f>'Source - Cert. Funds'!F728</f>
        <v>0101</v>
      </c>
      <c r="I729" s="22" t="str">
        <f>'Source - Cert. Funds'!G728</f>
        <v xml:space="preserve">GENERAL                                 </v>
      </c>
      <c r="J729" s="23">
        <f>'Source - Cert. Funds'!H728</f>
        <v>15077</v>
      </c>
      <c r="K729" s="4"/>
      <c r="L729" s="3"/>
      <c r="M729" s="3"/>
      <c r="N729" s="3"/>
      <c r="O729" s="3"/>
    </row>
    <row r="730" spans="1:15" x14ac:dyDescent="0.35">
      <c r="A730" s="221" t="e">
        <f t="shared" si="15"/>
        <v>#N/A</v>
      </c>
      <c r="B730" s="221" t="e">
        <f>IF(A730=1,SUM($A$4:A730),"")</f>
        <v>#N/A</v>
      </c>
      <c r="C730" s="22" t="str">
        <f>'Source - Cert. Funds'!A729</f>
        <v>22</v>
      </c>
      <c r="D730" s="22" t="str">
        <f>'Source - Cert. Funds'!B729</f>
        <v>2</v>
      </c>
      <c r="E730" s="22" t="str">
        <f>'Source - Cert. Funds'!C729</f>
        <v>0001</v>
      </c>
      <c r="F730" s="22" t="str">
        <f>'Source - Cert. Funds'!D729</f>
        <v>2220001</v>
      </c>
      <c r="G730" s="22" t="str">
        <f>'Source - Cert. Funds'!E729</f>
        <v>FRANKLIN TOWNSHIP</v>
      </c>
      <c r="H730" s="22" t="str">
        <f>'Source - Cert. Funds'!F729</f>
        <v>1111</v>
      </c>
      <c r="I730" s="22" t="str">
        <f>'Source - Cert. Funds'!G729</f>
        <v>TOWNSHIP FIRE AND E.M.S.</v>
      </c>
      <c r="J730" s="23">
        <f>'Source - Cert. Funds'!H729</f>
        <v>12534</v>
      </c>
      <c r="K730" s="4"/>
      <c r="L730" s="3"/>
      <c r="M730" s="3"/>
      <c r="N730" s="3"/>
      <c r="O730" s="3"/>
    </row>
    <row r="731" spans="1:15" x14ac:dyDescent="0.35">
      <c r="A731" s="221" t="e">
        <f t="shared" si="15"/>
        <v>#N/A</v>
      </c>
      <c r="B731" s="221" t="e">
        <f>IF(A731=1,SUM($A$4:A731),"")</f>
        <v>#N/A</v>
      </c>
      <c r="C731" s="22" t="str">
        <f>'Source - Cert. Funds'!A730</f>
        <v>22</v>
      </c>
      <c r="D731" s="22" t="str">
        <f>'Source - Cert. Funds'!B730</f>
        <v>2</v>
      </c>
      <c r="E731" s="22" t="str">
        <f>'Source - Cert. Funds'!C730</f>
        <v>0001</v>
      </c>
      <c r="F731" s="22" t="str">
        <f>'Source - Cert. Funds'!D730</f>
        <v>2220001</v>
      </c>
      <c r="G731" s="22" t="str">
        <f>'Source - Cert. Funds'!E730</f>
        <v>FRANKLIN TOWNSHIP</v>
      </c>
      <c r="H731" s="22" t="str">
        <f>'Source - Cert. Funds'!F730</f>
        <v>1190</v>
      </c>
      <c r="I731" s="22" t="str">
        <f>'Source - Cert. Funds'!G730</f>
        <v xml:space="preserve">CUMULATIVE FIRE (Township)                        </v>
      </c>
      <c r="J731" s="23">
        <f>'Source - Cert. Funds'!H730</f>
        <v>2289</v>
      </c>
      <c r="K731" s="4"/>
      <c r="L731" s="3"/>
      <c r="M731" s="3"/>
      <c r="N731" s="3"/>
      <c r="O731" s="3"/>
    </row>
    <row r="732" spans="1:15" x14ac:dyDescent="0.35">
      <c r="A732" s="221" t="e">
        <f t="shared" si="15"/>
        <v>#N/A</v>
      </c>
      <c r="B732" s="221" t="e">
        <f>IF(A732=1,SUM($A$4:A732),"")</f>
        <v>#N/A</v>
      </c>
      <c r="C732" s="22" t="str">
        <f>'Source - Cert. Funds'!A731</f>
        <v>22</v>
      </c>
      <c r="D732" s="22" t="str">
        <f>'Source - Cert. Funds'!B731</f>
        <v>2</v>
      </c>
      <c r="E732" s="22" t="str">
        <f>'Source - Cert. Funds'!C731</f>
        <v>0002</v>
      </c>
      <c r="F732" s="22" t="str">
        <f>'Source - Cert. Funds'!D731</f>
        <v>2220002</v>
      </c>
      <c r="G732" s="22" t="str">
        <f>'Source - Cert. Funds'!E731</f>
        <v>GEORGETOWN TOWNSHIP</v>
      </c>
      <c r="H732" s="22" t="str">
        <f>'Source - Cert. Funds'!F731</f>
        <v>0101</v>
      </c>
      <c r="I732" s="22" t="str">
        <f>'Source - Cert. Funds'!G731</f>
        <v xml:space="preserve">GENERAL                                 </v>
      </c>
      <c r="J732" s="23">
        <f>'Source - Cert. Funds'!H731</f>
        <v>54382</v>
      </c>
      <c r="K732" s="4"/>
      <c r="L732" s="3"/>
      <c r="M732" s="3"/>
      <c r="N732" s="3"/>
      <c r="O732" s="3"/>
    </row>
    <row r="733" spans="1:15" x14ac:dyDescent="0.35">
      <c r="A733" s="221" t="e">
        <f t="shared" si="15"/>
        <v>#N/A</v>
      </c>
      <c r="B733" s="221" t="e">
        <f>IF(A733=1,SUM($A$4:A733),"")</f>
        <v>#N/A</v>
      </c>
      <c r="C733" s="22" t="str">
        <f>'Source - Cert. Funds'!A732</f>
        <v>22</v>
      </c>
      <c r="D733" s="22" t="str">
        <f>'Source - Cert. Funds'!B732</f>
        <v>2</v>
      </c>
      <c r="E733" s="22" t="str">
        <f>'Source - Cert. Funds'!C732</f>
        <v>0003</v>
      </c>
      <c r="F733" s="22" t="str">
        <f>'Source - Cert. Funds'!D732</f>
        <v>2220003</v>
      </c>
      <c r="G733" s="22" t="str">
        <f>'Source - Cert. Funds'!E732</f>
        <v>GREENVILLE TOWNSHIP</v>
      </c>
      <c r="H733" s="22" t="str">
        <f>'Source - Cert. Funds'!F732</f>
        <v>0061</v>
      </c>
      <c r="I733" s="22" t="str">
        <f>'Source - Cert. Funds'!G732</f>
        <v>RAINY DAY</v>
      </c>
      <c r="J733" s="23">
        <f>'Source - Cert. Funds'!H732</f>
        <v>0</v>
      </c>
      <c r="K733" s="4"/>
      <c r="L733" s="3"/>
      <c r="M733" s="3"/>
      <c r="N733" s="3"/>
      <c r="O733" s="3"/>
    </row>
    <row r="734" spans="1:15" x14ac:dyDescent="0.35">
      <c r="A734" s="221" t="e">
        <f t="shared" si="15"/>
        <v>#N/A</v>
      </c>
      <c r="B734" s="221" t="e">
        <f>IF(A734=1,SUM($A$4:A734),"")</f>
        <v>#N/A</v>
      </c>
      <c r="C734" s="22" t="str">
        <f>'Source - Cert. Funds'!A733</f>
        <v>22</v>
      </c>
      <c r="D734" s="22" t="str">
        <f>'Source - Cert. Funds'!B733</f>
        <v>2</v>
      </c>
      <c r="E734" s="22" t="str">
        <f>'Source - Cert. Funds'!C733</f>
        <v>0003</v>
      </c>
      <c r="F734" s="22" t="str">
        <f>'Source - Cert. Funds'!D733</f>
        <v>2220003</v>
      </c>
      <c r="G734" s="22" t="str">
        <f>'Source - Cert. Funds'!E733</f>
        <v>GREENVILLE TOWNSHIP</v>
      </c>
      <c r="H734" s="22" t="str">
        <f>'Source - Cert. Funds'!F733</f>
        <v>0101</v>
      </c>
      <c r="I734" s="22" t="str">
        <f>'Source - Cert. Funds'!G733</f>
        <v xml:space="preserve">GENERAL                                 </v>
      </c>
      <c r="J734" s="23">
        <f>'Source - Cert. Funds'!H733</f>
        <v>31300</v>
      </c>
      <c r="K734" s="4"/>
      <c r="L734" s="3"/>
      <c r="M734" s="3"/>
      <c r="N734" s="3"/>
      <c r="O734" s="3"/>
    </row>
    <row r="735" spans="1:15" x14ac:dyDescent="0.35">
      <c r="A735" s="221" t="e">
        <f t="shared" si="15"/>
        <v>#N/A</v>
      </c>
      <c r="B735" s="221" t="e">
        <f>IF(A735=1,SUM($A$4:A735),"")</f>
        <v>#N/A</v>
      </c>
      <c r="C735" s="22" t="str">
        <f>'Source - Cert. Funds'!A734</f>
        <v>22</v>
      </c>
      <c r="D735" s="22" t="str">
        <f>'Source - Cert. Funds'!B734</f>
        <v>2</v>
      </c>
      <c r="E735" s="22" t="str">
        <f>'Source - Cert. Funds'!C734</f>
        <v>0004</v>
      </c>
      <c r="F735" s="22" t="str">
        <f>'Source - Cert. Funds'!D734</f>
        <v>2220004</v>
      </c>
      <c r="G735" s="22" t="str">
        <f>'Source - Cert. Funds'!E734</f>
        <v>LAFAYETTE TOWNSHIP</v>
      </c>
      <c r="H735" s="22" t="str">
        <f>'Source - Cert. Funds'!F734</f>
        <v>0101</v>
      </c>
      <c r="I735" s="22" t="str">
        <f>'Source - Cert. Funds'!G734</f>
        <v xml:space="preserve">GENERAL                                 </v>
      </c>
      <c r="J735" s="23">
        <f>'Source - Cert. Funds'!H734</f>
        <v>32785</v>
      </c>
      <c r="K735" s="4"/>
      <c r="L735" s="3"/>
      <c r="M735" s="3"/>
      <c r="N735" s="3"/>
      <c r="O735" s="3"/>
    </row>
    <row r="736" spans="1:15" x14ac:dyDescent="0.35">
      <c r="A736" s="221" t="e">
        <f t="shared" si="15"/>
        <v>#N/A</v>
      </c>
      <c r="B736" s="221" t="e">
        <f>IF(A736=1,SUM($A$4:A736),"")</f>
        <v>#N/A</v>
      </c>
      <c r="C736" s="22" t="str">
        <f>'Source - Cert. Funds'!A735</f>
        <v>22</v>
      </c>
      <c r="D736" s="22" t="str">
        <f>'Source - Cert. Funds'!B735</f>
        <v>2</v>
      </c>
      <c r="E736" s="22" t="str">
        <f>'Source - Cert. Funds'!C735</f>
        <v>0005</v>
      </c>
      <c r="F736" s="22" t="str">
        <f>'Source - Cert. Funds'!D735</f>
        <v>2220005</v>
      </c>
      <c r="G736" s="22" t="str">
        <f>'Source - Cert. Funds'!E735</f>
        <v>NEW ALBANY TOWNSHIP</v>
      </c>
      <c r="H736" s="22" t="str">
        <f>'Source - Cert. Funds'!F735</f>
        <v>0101</v>
      </c>
      <c r="I736" s="22" t="str">
        <f>'Source - Cert. Funds'!G735</f>
        <v xml:space="preserve">GENERAL                                 </v>
      </c>
      <c r="J736" s="23">
        <f>'Source - Cert. Funds'!H735</f>
        <v>368542</v>
      </c>
      <c r="K736" s="4"/>
      <c r="L736" s="3"/>
      <c r="M736" s="3"/>
      <c r="N736" s="3"/>
      <c r="O736" s="3"/>
    </row>
    <row r="737" spans="1:15" x14ac:dyDescent="0.35">
      <c r="A737" s="221" t="e">
        <f t="shared" si="15"/>
        <v>#N/A</v>
      </c>
      <c r="B737" s="221" t="e">
        <f>IF(A737=1,SUM($A$4:A737),"")</f>
        <v>#N/A</v>
      </c>
      <c r="C737" s="22" t="str">
        <f>'Source - Cert. Funds'!A736</f>
        <v>23</v>
      </c>
      <c r="D737" s="22" t="str">
        <f>'Source - Cert. Funds'!B736</f>
        <v>2</v>
      </c>
      <c r="E737" s="22" t="str">
        <f>'Source - Cert. Funds'!C736</f>
        <v>0001</v>
      </c>
      <c r="F737" s="22" t="str">
        <f>'Source - Cert. Funds'!D736</f>
        <v>2320001</v>
      </c>
      <c r="G737" s="22" t="str">
        <f>'Source - Cert. Funds'!E736</f>
        <v>CAIN TOWNSHIP</v>
      </c>
      <c r="H737" s="22" t="str">
        <f>'Source - Cert. Funds'!F736</f>
        <v>0061</v>
      </c>
      <c r="I737" s="22" t="str">
        <f>'Source - Cert. Funds'!G736</f>
        <v>RAINY DAY</v>
      </c>
      <c r="J737" s="23">
        <f>'Source - Cert. Funds'!H736</f>
        <v>500</v>
      </c>
      <c r="K737" s="4"/>
      <c r="L737" s="3"/>
      <c r="M737" s="3"/>
      <c r="N737" s="3"/>
      <c r="O737" s="3"/>
    </row>
    <row r="738" spans="1:15" x14ac:dyDescent="0.35">
      <c r="A738" s="221" t="e">
        <f t="shared" si="15"/>
        <v>#N/A</v>
      </c>
      <c r="B738" s="221" t="e">
        <f>IF(A738=1,SUM($A$4:A738),"")</f>
        <v>#N/A</v>
      </c>
      <c r="C738" s="22" t="str">
        <f>'Source - Cert. Funds'!A737</f>
        <v>23</v>
      </c>
      <c r="D738" s="22" t="str">
        <f>'Source - Cert. Funds'!B737</f>
        <v>2</v>
      </c>
      <c r="E738" s="22" t="str">
        <f>'Source - Cert. Funds'!C737</f>
        <v>0001</v>
      </c>
      <c r="F738" s="22" t="str">
        <f>'Source - Cert. Funds'!D737</f>
        <v>2320001</v>
      </c>
      <c r="G738" s="22" t="str">
        <f>'Source - Cert. Funds'!E737</f>
        <v>CAIN TOWNSHIP</v>
      </c>
      <c r="H738" s="22" t="str">
        <f>'Source - Cert. Funds'!F737</f>
        <v>0101</v>
      </c>
      <c r="I738" s="22" t="str">
        <f>'Source - Cert. Funds'!G737</f>
        <v xml:space="preserve">GENERAL                                 </v>
      </c>
      <c r="J738" s="23">
        <f>'Source - Cert. Funds'!H737</f>
        <v>30000</v>
      </c>
      <c r="K738" s="4"/>
      <c r="L738" s="3"/>
      <c r="M738" s="3"/>
      <c r="N738" s="3"/>
      <c r="O738" s="3"/>
    </row>
    <row r="739" spans="1:15" x14ac:dyDescent="0.35">
      <c r="A739" s="221" t="e">
        <f t="shared" si="15"/>
        <v>#N/A</v>
      </c>
      <c r="B739" s="221" t="e">
        <f>IF(A739=1,SUM($A$4:A739),"")</f>
        <v>#N/A</v>
      </c>
      <c r="C739" s="22" t="str">
        <f>'Source - Cert. Funds'!A738</f>
        <v>23</v>
      </c>
      <c r="D739" s="22" t="str">
        <f>'Source - Cert. Funds'!B738</f>
        <v>2</v>
      </c>
      <c r="E739" s="22" t="str">
        <f>'Source - Cert. Funds'!C738</f>
        <v>0001</v>
      </c>
      <c r="F739" s="22" t="str">
        <f>'Source - Cert. Funds'!D738</f>
        <v>2320001</v>
      </c>
      <c r="G739" s="22" t="str">
        <f>'Source - Cert. Funds'!E738</f>
        <v>CAIN TOWNSHIP</v>
      </c>
      <c r="H739" s="22" t="str">
        <f>'Source - Cert. Funds'!F738</f>
        <v>1111</v>
      </c>
      <c r="I739" s="22" t="str">
        <f>'Source - Cert. Funds'!G738</f>
        <v>TOWNSHIP FIRE AND E.M.S.</v>
      </c>
      <c r="J739" s="23">
        <f>'Source - Cert. Funds'!H738</f>
        <v>26500</v>
      </c>
      <c r="K739" s="4"/>
      <c r="L739" s="3"/>
      <c r="M739" s="3"/>
      <c r="N739" s="3"/>
      <c r="O739" s="3"/>
    </row>
    <row r="740" spans="1:15" x14ac:dyDescent="0.35">
      <c r="A740" s="221" t="e">
        <f t="shared" si="15"/>
        <v>#N/A</v>
      </c>
      <c r="B740" s="221" t="e">
        <f>IF(A740=1,SUM($A$4:A740),"")</f>
        <v>#N/A</v>
      </c>
      <c r="C740" s="22" t="str">
        <f>'Source - Cert. Funds'!A739</f>
        <v>23</v>
      </c>
      <c r="D740" s="22" t="str">
        <f>'Source - Cert. Funds'!B739</f>
        <v>2</v>
      </c>
      <c r="E740" s="22" t="str">
        <f>'Source - Cert. Funds'!C739</f>
        <v>0001</v>
      </c>
      <c r="F740" s="22" t="str">
        <f>'Source - Cert. Funds'!D739</f>
        <v>2320001</v>
      </c>
      <c r="G740" s="22" t="str">
        <f>'Source - Cert. Funds'!E739</f>
        <v>CAIN TOWNSHIP</v>
      </c>
      <c r="H740" s="22" t="str">
        <f>'Source - Cert. Funds'!F739</f>
        <v>1190</v>
      </c>
      <c r="I740" s="22" t="str">
        <f>'Source - Cert. Funds'!G739</f>
        <v xml:space="preserve">CUMULATIVE FIRE (Township)                        </v>
      </c>
      <c r="J740" s="23">
        <f>'Source - Cert. Funds'!H739</f>
        <v>42500</v>
      </c>
      <c r="K740" s="4"/>
      <c r="L740" s="3"/>
      <c r="M740" s="3"/>
      <c r="N740" s="3"/>
      <c r="O740" s="3"/>
    </row>
    <row r="741" spans="1:15" x14ac:dyDescent="0.35">
      <c r="A741" s="221" t="e">
        <f t="shared" si="15"/>
        <v>#N/A</v>
      </c>
      <c r="B741" s="221" t="e">
        <f>IF(A741=1,SUM($A$4:A741),"")</f>
        <v>#N/A</v>
      </c>
      <c r="C741" s="22" t="str">
        <f>'Source - Cert. Funds'!A740</f>
        <v>23</v>
      </c>
      <c r="D741" s="22" t="str">
        <f>'Source - Cert. Funds'!B740</f>
        <v>2</v>
      </c>
      <c r="E741" s="22" t="str">
        <f>'Source - Cert. Funds'!C740</f>
        <v>0002</v>
      </c>
      <c r="F741" s="22" t="str">
        <f>'Source - Cert. Funds'!D740</f>
        <v>2320002</v>
      </c>
      <c r="G741" s="22" t="str">
        <f>'Source - Cert. Funds'!E740</f>
        <v>DAVIS TOWNSHIP</v>
      </c>
      <c r="H741" s="22" t="str">
        <f>'Source - Cert. Funds'!F740</f>
        <v>0101</v>
      </c>
      <c r="I741" s="22" t="str">
        <f>'Source - Cert. Funds'!G740</f>
        <v xml:space="preserve">GENERAL                                 </v>
      </c>
      <c r="J741" s="23">
        <f>'Source - Cert. Funds'!H740</f>
        <v>15900</v>
      </c>
      <c r="K741" s="4"/>
      <c r="L741" s="3"/>
      <c r="M741" s="3"/>
      <c r="N741" s="3"/>
      <c r="O741" s="3"/>
    </row>
    <row r="742" spans="1:15" x14ac:dyDescent="0.35">
      <c r="A742" s="221" t="e">
        <f t="shared" si="15"/>
        <v>#N/A</v>
      </c>
      <c r="B742" s="221" t="e">
        <f>IF(A742=1,SUM($A$4:A742),"")</f>
        <v>#N/A</v>
      </c>
      <c r="C742" s="22" t="str">
        <f>'Source - Cert. Funds'!A741</f>
        <v>23</v>
      </c>
      <c r="D742" s="22" t="str">
        <f>'Source - Cert. Funds'!B741</f>
        <v>2</v>
      </c>
      <c r="E742" s="22" t="str">
        <f>'Source - Cert. Funds'!C741</f>
        <v>0002</v>
      </c>
      <c r="F742" s="22" t="str">
        <f>'Source - Cert. Funds'!D741</f>
        <v>2320002</v>
      </c>
      <c r="G742" s="22" t="str">
        <f>'Source - Cert. Funds'!E741</f>
        <v>DAVIS TOWNSHIP</v>
      </c>
      <c r="H742" s="22" t="str">
        <f>'Source - Cert. Funds'!F741</f>
        <v>2120</v>
      </c>
      <c r="I742" s="22" t="str">
        <f>'Source - Cert. Funds'!G741</f>
        <v xml:space="preserve">CEMETERY                                </v>
      </c>
      <c r="J742" s="23">
        <f>'Source - Cert. Funds'!H741</f>
        <v>5200</v>
      </c>
      <c r="K742" s="4"/>
      <c r="L742" s="3"/>
      <c r="M742" s="3"/>
      <c r="N742" s="3"/>
      <c r="O742" s="3"/>
    </row>
    <row r="743" spans="1:15" x14ac:dyDescent="0.35">
      <c r="A743" s="221" t="e">
        <f t="shared" si="15"/>
        <v>#N/A</v>
      </c>
      <c r="B743" s="221" t="e">
        <f>IF(A743=1,SUM($A$4:A743),"")</f>
        <v>#N/A</v>
      </c>
      <c r="C743" s="22" t="str">
        <f>'Source - Cert. Funds'!A742</f>
        <v>23</v>
      </c>
      <c r="D743" s="22" t="str">
        <f>'Source - Cert. Funds'!B742</f>
        <v>2</v>
      </c>
      <c r="E743" s="22" t="str">
        <f>'Source - Cert. Funds'!C742</f>
        <v>0003</v>
      </c>
      <c r="F743" s="22" t="str">
        <f>'Source - Cert. Funds'!D742</f>
        <v>2320003</v>
      </c>
      <c r="G743" s="22" t="str">
        <f>'Source - Cert. Funds'!E742</f>
        <v>FULTON TOWNSHIP</v>
      </c>
      <c r="H743" s="22" t="str">
        <f>'Source - Cert. Funds'!F742</f>
        <v>0061</v>
      </c>
      <c r="I743" s="22" t="str">
        <f>'Source - Cert. Funds'!G742</f>
        <v>RAINY DAY</v>
      </c>
      <c r="J743" s="23">
        <f>'Source - Cert. Funds'!H742</f>
        <v>15000</v>
      </c>
      <c r="K743" s="4"/>
      <c r="L743" s="3"/>
      <c r="M743" s="3"/>
      <c r="N743" s="3"/>
      <c r="O743" s="3"/>
    </row>
    <row r="744" spans="1:15" x14ac:dyDescent="0.35">
      <c r="A744" s="221" t="e">
        <f t="shared" si="15"/>
        <v>#N/A</v>
      </c>
      <c r="B744" s="221" t="e">
        <f>IF(A744=1,SUM($A$4:A744),"")</f>
        <v>#N/A</v>
      </c>
      <c r="C744" s="22" t="str">
        <f>'Source - Cert. Funds'!A743</f>
        <v>23</v>
      </c>
      <c r="D744" s="22" t="str">
        <f>'Source - Cert. Funds'!B743</f>
        <v>2</v>
      </c>
      <c r="E744" s="22" t="str">
        <f>'Source - Cert. Funds'!C743</f>
        <v>0003</v>
      </c>
      <c r="F744" s="22" t="str">
        <f>'Source - Cert. Funds'!D743</f>
        <v>2320003</v>
      </c>
      <c r="G744" s="22" t="str">
        <f>'Source - Cert. Funds'!E743</f>
        <v>FULTON TOWNSHIP</v>
      </c>
      <c r="H744" s="22" t="str">
        <f>'Source - Cert. Funds'!F743</f>
        <v>0101</v>
      </c>
      <c r="I744" s="22" t="str">
        <f>'Source - Cert. Funds'!G743</f>
        <v xml:space="preserve">GENERAL                                 </v>
      </c>
      <c r="J744" s="23">
        <f>'Source - Cert. Funds'!H743</f>
        <v>13360</v>
      </c>
      <c r="K744" s="4"/>
      <c r="L744" s="3"/>
      <c r="M744" s="3"/>
      <c r="N744" s="3"/>
      <c r="O744" s="3"/>
    </row>
    <row r="745" spans="1:15" x14ac:dyDescent="0.35">
      <c r="A745" s="221" t="e">
        <f t="shared" si="15"/>
        <v>#N/A</v>
      </c>
      <c r="B745" s="221" t="e">
        <f>IF(A745=1,SUM($A$4:A745),"")</f>
        <v>#N/A</v>
      </c>
      <c r="C745" s="22" t="str">
        <f>'Source - Cert. Funds'!A744</f>
        <v>23</v>
      </c>
      <c r="D745" s="22" t="str">
        <f>'Source - Cert. Funds'!B744</f>
        <v>2</v>
      </c>
      <c r="E745" s="22" t="str">
        <f>'Source - Cert. Funds'!C744</f>
        <v>0004</v>
      </c>
      <c r="F745" s="22" t="str">
        <f>'Source - Cert. Funds'!D744</f>
        <v>2320004</v>
      </c>
      <c r="G745" s="22" t="str">
        <f>'Source - Cert. Funds'!E744</f>
        <v>JACKSON TOWNSHIP</v>
      </c>
      <c r="H745" s="22" t="str">
        <f>'Source - Cert. Funds'!F744</f>
        <v>0061</v>
      </c>
      <c r="I745" s="22" t="str">
        <f>'Source - Cert. Funds'!G744</f>
        <v>RAINY DAY</v>
      </c>
      <c r="J745" s="23">
        <f>'Source - Cert. Funds'!H744</f>
        <v>0</v>
      </c>
      <c r="K745" s="4"/>
      <c r="L745" s="3"/>
      <c r="M745" s="3"/>
      <c r="N745" s="3"/>
      <c r="O745" s="3"/>
    </row>
    <row r="746" spans="1:15" x14ac:dyDescent="0.35">
      <c r="A746" s="221" t="e">
        <f t="shared" si="15"/>
        <v>#N/A</v>
      </c>
      <c r="B746" s="221" t="e">
        <f>IF(A746=1,SUM($A$4:A746),"")</f>
        <v>#N/A</v>
      </c>
      <c r="C746" s="22" t="str">
        <f>'Source - Cert. Funds'!A745</f>
        <v>23</v>
      </c>
      <c r="D746" s="22" t="str">
        <f>'Source - Cert. Funds'!B745</f>
        <v>2</v>
      </c>
      <c r="E746" s="22" t="str">
        <f>'Source - Cert. Funds'!C745</f>
        <v>0004</v>
      </c>
      <c r="F746" s="22" t="str">
        <f>'Source - Cert. Funds'!D745</f>
        <v>2320004</v>
      </c>
      <c r="G746" s="22" t="str">
        <f>'Source - Cert. Funds'!E745</f>
        <v>JACKSON TOWNSHIP</v>
      </c>
      <c r="H746" s="22" t="str">
        <f>'Source - Cert. Funds'!F745</f>
        <v>0101</v>
      </c>
      <c r="I746" s="22" t="str">
        <f>'Source - Cert. Funds'!G745</f>
        <v xml:space="preserve">GENERAL                                 </v>
      </c>
      <c r="J746" s="23">
        <f>'Source - Cert. Funds'!H745</f>
        <v>25000</v>
      </c>
      <c r="K746" s="4"/>
      <c r="L746" s="3"/>
      <c r="M746" s="3"/>
      <c r="N746" s="3"/>
      <c r="O746" s="3"/>
    </row>
    <row r="747" spans="1:15" x14ac:dyDescent="0.35">
      <c r="A747" s="221" t="e">
        <f t="shared" si="15"/>
        <v>#N/A</v>
      </c>
      <c r="B747" s="221" t="e">
        <f>IF(A747=1,SUM($A$4:A747),"")</f>
        <v>#N/A</v>
      </c>
      <c r="C747" s="22" t="str">
        <f>'Source - Cert. Funds'!A746</f>
        <v>23</v>
      </c>
      <c r="D747" s="22" t="str">
        <f>'Source - Cert. Funds'!B746</f>
        <v>2</v>
      </c>
      <c r="E747" s="22" t="str">
        <f>'Source - Cert. Funds'!C746</f>
        <v>0004</v>
      </c>
      <c r="F747" s="22" t="str">
        <f>'Source - Cert. Funds'!D746</f>
        <v>2320004</v>
      </c>
      <c r="G747" s="22" t="str">
        <f>'Source - Cert. Funds'!E746</f>
        <v>JACKSON TOWNSHIP</v>
      </c>
      <c r="H747" s="22" t="str">
        <f>'Source - Cert. Funds'!F746</f>
        <v>1312</v>
      </c>
      <c r="I747" s="22" t="str">
        <f>'Source - Cert. Funds'!G746</f>
        <v xml:space="preserve">RECREATION                              </v>
      </c>
      <c r="J747" s="23">
        <f>'Source - Cert. Funds'!H746</f>
        <v>4710</v>
      </c>
      <c r="K747" s="4"/>
      <c r="L747" s="3"/>
      <c r="M747" s="3"/>
      <c r="N747" s="3"/>
      <c r="O747" s="3"/>
    </row>
    <row r="748" spans="1:15" x14ac:dyDescent="0.35">
      <c r="A748" s="221" t="e">
        <f t="shared" si="15"/>
        <v>#N/A</v>
      </c>
      <c r="B748" s="221" t="e">
        <f>IF(A748=1,SUM($A$4:A748),"")</f>
        <v>#N/A</v>
      </c>
      <c r="C748" s="22" t="str">
        <f>'Source - Cert. Funds'!A747</f>
        <v>23</v>
      </c>
      <c r="D748" s="22" t="str">
        <f>'Source - Cert. Funds'!B747</f>
        <v>2</v>
      </c>
      <c r="E748" s="22" t="str">
        <f>'Source - Cert. Funds'!C747</f>
        <v>0005</v>
      </c>
      <c r="F748" s="22" t="str">
        <f>'Source - Cert. Funds'!D747</f>
        <v>2320005</v>
      </c>
      <c r="G748" s="22" t="str">
        <f>'Source - Cert. Funds'!E747</f>
        <v>LOGAN TOWNSHIP</v>
      </c>
      <c r="H748" s="22" t="str">
        <f>'Source - Cert. Funds'!F747</f>
        <v>0061</v>
      </c>
      <c r="I748" s="22" t="str">
        <f>'Source - Cert. Funds'!G747</f>
        <v>RAINY DAY</v>
      </c>
      <c r="J748" s="23">
        <f>'Source - Cert. Funds'!H747</f>
        <v>0</v>
      </c>
      <c r="K748" s="4"/>
      <c r="L748" s="3"/>
      <c r="M748" s="3"/>
      <c r="N748" s="3"/>
      <c r="O748" s="3"/>
    </row>
    <row r="749" spans="1:15" x14ac:dyDescent="0.35">
      <c r="A749" s="221" t="e">
        <f t="shared" si="15"/>
        <v>#N/A</v>
      </c>
      <c r="B749" s="221" t="e">
        <f>IF(A749=1,SUM($A$4:A749),"")</f>
        <v>#N/A</v>
      </c>
      <c r="C749" s="22" t="str">
        <f>'Source - Cert. Funds'!A748</f>
        <v>23</v>
      </c>
      <c r="D749" s="22" t="str">
        <f>'Source - Cert. Funds'!B748</f>
        <v>2</v>
      </c>
      <c r="E749" s="22" t="str">
        <f>'Source - Cert. Funds'!C748</f>
        <v>0005</v>
      </c>
      <c r="F749" s="22" t="str">
        <f>'Source - Cert. Funds'!D748</f>
        <v>2320005</v>
      </c>
      <c r="G749" s="22" t="str">
        <f>'Source - Cert. Funds'!E748</f>
        <v>LOGAN TOWNSHIP</v>
      </c>
      <c r="H749" s="22" t="str">
        <f>'Source - Cert. Funds'!F748</f>
        <v>0101</v>
      </c>
      <c r="I749" s="22" t="str">
        <f>'Source - Cert. Funds'!G748</f>
        <v xml:space="preserve">GENERAL                                 </v>
      </c>
      <c r="J749" s="23">
        <f>'Source - Cert. Funds'!H748</f>
        <v>0</v>
      </c>
      <c r="K749" s="4"/>
      <c r="L749" s="3"/>
      <c r="M749" s="3"/>
      <c r="N749" s="3"/>
      <c r="O749" s="3"/>
    </row>
    <row r="750" spans="1:15" x14ac:dyDescent="0.35">
      <c r="A750" s="221" t="e">
        <f t="shared" si="15"/>
        <v>#N/A</v>
      </c>
      <c r="B750" s="221" t="e">
        <f>IF(A750=1,SUM($A$4:A750),"")</f>
        <v>#N/A</v>
      </c>
      <c r="C750" s="22" t="str">
        <f>'Source - Cert. Funds'!A749</f>
        <v>23</v>
      </c>
      <c r="D750" s="22" t="str">
        <f>'Source - Cert. Funds'!B749</f>
        <v>2</v>
      </c>
      <c r="E750" s="22" t="str">
        <f>'Source - Cert. Funds'!C749</f>
        <v>0005</v>
      </c>
      <c r="F750" s="22" t="str">
        <f>'Source - Cert. Funds'!D749</f>
        <v>2320005</v>
      </c>
      <c r="G750" s="22" t="str">
        <f>'Source - Cert. Funds'!E749</f>
        <v>LOGAN TOWNSHIP</v>
      </c>
      <c r="H750" s="22" t="str">
        <f>'Source - Cert. Funds'!F749</f>
        <v>2120</v>
      </c>
      <c r="I750" s="22" t="str">
        <f>'Source - Cert. Funds'!G749</f>
        <v xml:space="preserve">CEMETERY                                </v>
      </c>
      <c r="J750" s="23">
        <f>'Source - Cert. Funds'!H749</f>
        <v>0</v>
      </c>
      <c r="K750" s="4"/>
      <c r="L750" s="3"/>
      <c r="M750" s="3"/>
      <c r="N750" s="3"/>
      <c r="O750" s="3"/>
    </row>
    <row r="751" spans="1:15" x14ac:dyDescent="0.35">
      <c r="A751" s="221" t="e">
        <f t="shared" si="15"/>
        <v>#N/A</v>
      </c>
      <c r="B751" s="221" t="e">
        <f>IF(A751=1,SUM($A$4:A751),"")</f>
        <v>#N/A</v>
      </c>
      <c r="C751" s="22" t="str">
        <f>'Source - Cert. Funds'!A750</f>
        <v>23</v>
      </c>
      <c r="D751" s="22" t="str">
        <f>'Source - Cert. Funds'!B750</f>
        <v>2</v>
      </c>
      <c r="E751" s="22" t="str">
        <f>'Source - Cert. Funds'!C750</f>
        <v>0006</v>
      </c>
      <c r="F751" s="22" t="str">
        <f>'Source - Cert. Funds'!D750</f>
        <v>2320006</v>
      </c>
      <c r="G751" s="22" t="str">
        <f>'Source - Cert. Funds'!E750</f>
        <v>MILLCREEK TOWNSHIP</v>
      </c>
      <c r="H751" s="22" t="str">
        <f>'Source - Cert. Funds'!F750</f>
        <v>0061</v>
      </c>
      <c r="I751" s="22" t="str">
        <f>'Source - Cert. Funds'!G750</f>
        <v>RAINY DAY</v>
      </c>
      <c r="J751" s="23">
        <f>'Source - Cert. Funds'!H750</f>
        <v>593</v>
      </c>
      <c r="K751" s="4"/>
      <c r="L751" s="3"/>
      <c r="M751" s="3"/>
      <c r="N751" s="3"/>
      <c r="O751" s="3"/>
    </row>
    <row r="752" spans="1:15" x14ac:dyDescent="0.35">
      <c r="A752" s="221" t="e">
        <f t="shared" si="15"/>
        <v>#N/A</v>
      </c>
      <c r="B752" s="221" t="e">
        <f>IF(A752=1,SUM($A$4:A752),"")</f>
        <v>#N/A</v>
      </c>
      <c r="C752" s="22" t="str">
        <f>'Source - Cert. Funds'!A751</f>
        <v>23</v>
      </c>
      <c r="D752" s="22" t="str">
        <f>'Source - Cert. Funds'!B751</f>
        <v>2</v>
      </c>
      <c r="E752" s="22" t="str">
        <f>'Source - Cert. Funds'!C751</f>
        <v>0006</v>
      </c>
      <c r="F752" s="22" t="str">
        <f>'Source - Cert. Funds'!D751</f>
        <v>2320006</v>
      </c>
      <c r="G752" s="22" t="str">
        <f>'Source - Cert. Funds'!E751</f>
        <v>MILLCREEK TOWNSHIP</v>
      </c>
      <c r="H752" s="22" t="str">
        <f>'Source - Cert. Funds'!F751</f>
        <v>0101</v>
      </c>
      <c r="I752" s="22" t="str">
        <f>'Source - Cert. Funds'!G751</f>
        <v xml:space="preserve">GENERAL                                 </v>
      </c>
      <c r="J752" s="23">
        <f>'Source - Cert. Funds'!H751</f>
        <v>25815</v>
      </c>
      <c r="K752" s="4"/>
      <c r="L752" s="3"/>
      <c r="M752" s="3"/>
      <c r="N752" s="3"/>
      <c r="O752" s="3"/>
    </row>
    <row r="753" spans="1:15" x14ac:dyDescent="0.35">
      <c r="A753" s="221" t="e">
        <f t="shared" si="15"/>
        <v>#N/A</v>
      </c>
      <c r="B753" s="221" t="e">
        <f>IF(A753=1,SUM($A$4:A753),"")</f>
        <v>#N/A</v>
      </c>
      <c r="C753" s="22" t="str">
        <f>'Source - Cert. Funds'!A752</f>
        <v>23</v>
      </c>
      <c r="D753" s="22" t="str">
        <f>'Source - Cert. Funds'!B752</f>
        <v>2</v>
      </c>
      <c r="E753" s="22" t="str">
        <f>'Source - Cert. Funds'!C752</f>
        <v>0007</v>
      </c>
      <c r="F753" s="22" t="str">
        <f>'Source - Cert. Funds'!D752</f>
        <v>2320007</v>
      </c>
      <c r="G753" s="22" t="str">
        <f>'Source - Cert. Funds'!E752</f>
        <v>RICHLAND TOWNSHIP</v>
      </c>
      <c r="H753" s="22" t="str">
        <f>'Source - Cert. Funds'!F752</f>
        <v>0061</v>
      </c>
      <c r="I753" s="22" t="str">
        <f>'Source - Cert. Funds'!G752</f>
        <v>RAINY DAY</v>
      </c>
      <c r="J753" s="23">
        <f>'Source - Cert. Funds'!H752</f>
        <v>615</v>
      </c>
      <c r="K753" s="4"/>
      <c r="L753" s="3"/>
      <c r="M753" s="3"/>
      <c r="N753" s="3"/>
      <c r="O753" s="3"/>
    </row>
    <row r="754" spans="1:15" x14ac:dyDescent="0.35">
      <c r="A754" s="221" t="e">
        <f t="shared" si="15"/>
        <v>#N/A</v>
      </c>
      <c r="B754" s="221" t="e">
        <f>IF(A754=1,SUM($A$4:A754),"")</f>
        <v>#N/A</v>
      </c>
      <c r="C754" s="22" t="str">
        <f>'Source - Cert. Funds'!A753</f>
        <v>23</v>
      </c>
      <c r="D754" s="22" t="str">
        <f>'Source - Cert. Funds'!B753</f>
        <v>2</v>
      </c>
      <c r="E754" s="22" t="str">
        <f>'Source - Cert. Funds'!C753</f>
        <v>0007</v>
      </c>
      <c r="F754" s="22" t="str">
        <f>'Source - Cert. Funds'!D753</f>
        <v>2320007</v>
      </c>
      <c r="G754" s="22" t="str">
        <f>'Source - Cert. Funds'!E753</f>
        <v>RICHLAND TOWNSHIP</v>
      </c>
      <c r="H754" s="22" t="str">
        <f>'Source - Cert. Funds'!F753</f>
        <v>0101</v>
      </c>
      <c r="I754" s="22" t="str">
        <f>'Source - Cert. Funds'!G753</f>
        <v xml:space="preserve">GENERAL                                 </v>
      </c>
      <c r="J754" s="23">
        <f>'Source - Cert. Funds'!H753</f>
        <v>35000</v>
      </c>
      <c r="K754" s="4"/>
      <c r="L754" s="3"/>
      <c r="M754" s="3"/>
      <c r="N754" s="3"/>
      <c r="O754" s="3"/>
    </row>
    <row r="755" spans="1:15" x14ac:dyDescent="0.35">
      <c r="A755" s="221" t="e">
        <f t="shared" si="15"/>
        <v>#N/A</v>
      </c>
      <c r="B755" s="221" t="e">
        <f>IF(A755=1,SUM($A$4:A755),"")</f>
        <v>#N/A</v>
      </c>
      <c r="C755" s="22" t="str">
        <f>'Source - Cert. Funds'!A754</f>
        <v>23</v>
      </c>
      <c r="D755" s="22" t="str">
        <f>'Source - Cert. Funds'!B754</f>
        <v>2</v>
      </c>
      <c r="E755" s="22" t="str">
        <f>'Source - Cert. Funds'!C754</f>
        <v>0007</v>
      </c>
      <c r="F755" s="22" t="str">
        <f>'Source - Cert. Funds'!D754</f>
        <v>2320007</v>
      </c>
      <c r="G755" s="22" t="str">
        <f>'Source - Cert. Funds'!E754</f>
        <v>RICHLAND TOWNSHIP</v>
      </c>
      <c r="H755" s="22" t="str">
        <f>'Source - Cert. Funds'!F754</f>
        <v>1111</v>
      </c>
      <c r="I755" s="22" t="str">
        <f>'Source - Cert. Funds'!G754</f>
        <v>TOWNSHIP FIRE AND E.M.S.</v>
      </c>
      <c r="J755" s="23">
        <f>'Source - Cert. Funds'!H754</f>
        <v>0</v>
      </c>
      <c r="K755" s="4"/>
      <c r="L755" s="3"/>
      <c r="M755" s="3"/>
      <c r="N755" s="3"/>
      <c r="O755" s="3"/>
    </row>
    <row r="756" spans="1:15" x14ac:dyDescent="0.35">
      <c r="A756" s="221" t="e">
        <f t="shared" si="15"/>
        <v>#N/A</v>
      </c>
      <c r="B756" s="221" t="e">
        <f>IF(A756=1,SUM($A$4:A756),"")</f>
        <v>#N/A</v>
      </c>
      <c r="C756" s="22" t="str">
        <f>'Source - Cert. Funds'!A755</f>
        <v>23</v>
      </c>
      <c r="D756" s="22" t="str">
        <f>'Source - Cert. Funds'!B755</f>
        <v>2</v>
      </c>
      <c r="E756" s="22" t="str">
        <f>'Source - Cert. Funds'!C755</f>
        <v>0007</v>
      </c>
      <c r="F756" s="22" t="str">
        <f>'Source - Cert. Funds'!D755</f>
        <v>2320007</v>
      </c>
      <c r="G756" s="22" t="str">
        <f>'Source - Cert. Funds'!E755</f>
        <v>RICHLAND TOWNSHIP</v>
      </c>
      <c r="H756" s="22" t="str">
        <f>'Source - Cert. Funds'!F755</f>
        <v>1312</v>
      </c>
      <c r="I756" s="22" t="str">
        <f>'Source - Cert. Funds'!G755</f>
        <v xml:space="preserve">RECREATION                              </v>
      </c>
      <c r="J756" s="23">
        <f>'Source - Cert. Funds'!H755</f>
        <v>0</v>
      </c>
      <c r="K756" s="4"/>
      <c r="L756" s="3"/>
      <c r="M756" s="3"/>
      <c r="N756" s="3"/>
      <c r="O756" s="3"/>
    </row>
    <row r="757" spans="1:15" x14ac:dyDescent="0.35">
      <c r="A757" s="221" t="e">
        <f t="shared" si="15"/>
        <v>#N/A</v>
      </c>
      <c r="B757" s="221" t="e">
        <f>IF(A757=1,SUM($A$4:A757),"")</f>
        <v>#N/A</v>
      </c>
      <c r="C757" s="22" t="str">
        <f>'Source - Cert. Funds'!A756</f>
        <v>23</v>
      </c>
      <c r="D757" s="22" t="str">
        <f>'Source - Cert. Funds'!B756</f>
        <v>2</v>
      </c>
      <c r="E757" s="22" t="str">
        <f>'Source - Cert. Funds'!C756</f>
        <v>0008</v>
      </c>
      <c r="F757" s="22" t="str">
        <f>'Source - Cert. Funds'!D756</f>
        <v>2320008</v>
      </c>
      <c r="G757" s="22" t="str">
        <f>'Source - Cert. Funds'!E756</f>
        <v>SHAWNEE TOWNSHIP</v>
      </c>
      <c r="H757" s="22" t="str">
        <f>'Source - Cert. Funds'!F756</f>
        <v>0101</v>
      </c>
      <c r="I757" s="22" t="str">
        <f>'Source - Cert. Funds'!G756</f>
        <v xml:space="preserve">GENERAL                                 </v>
      </c>
      <c r="J757" s="23">
        <f>'Source - Cert. Funds'!H756</f>
        <v>21574</v>
      </c>
      <c r="K757" s="4"/>
      <c r="L757" s="3"/>
      <c r="M757" s="3"/>
      <c r="N757" s="3"/>
      <c r="O757" s="3"/>
    </row>
    <row r="758" spans="1:15" x14ac:dyDescent="0.35">
      <c r="A758" s="221" t="e">
        <f t="shared" si="15"/>
        <v>#N/A</v>
      </c>
      <c r="B758" s="221" t="e">
        <f>IF(A758=1,SUM($A$4:A758),"")</f>
        <v>#N/A</v>
      </c>
      <c r="C758" s="22" t="str">
        <f>'Source - Cert. Funds'!A757</f>
        <v>23</v>
      </c>
      <c r="D758" s="22" t="str">
        <f>'Source - Cert. Funds'!B757</f>
        <v>2</v>
      </c>
      <c r="E758" s="22" t="str">
        <f>'Source - Cert. Funds'!C757</f>
        <v>0009</v>
      </c>
      <c r="F758" s="22" t="str">
        <f>'Source - Cert. Funds'!D757</f>
        <v>2320009</v>
      </c>
      <c r="G758" s="22" t="str">
        <f>'Source - Cert. Funds'!E757</f>
        <v>TROY TOWNSHIP</v>
      </c>
      <c r="H758" s="22" t="str">
        <f>'Source - Cert. Funds'!F757</f>
        <v>0101</v>
      </c>
      <c r="I758" s="22" t="str">
        <f>'Source - Cert. Funds'!G757</f>
        <v xml:space="preserve">GENERAL                                 </v>
      </c>
      <c r="J758" s="23">
        <f>'Source - Cert. Funds'!H757</f>
        <v>48275</v>
      </c>
      <c r="K758" s="4"/>
      <c r="L758" s="3"/>
      <c r="M758" s="3"/>
      <c r="N758" s="3"/>
      <c r="O758" s="3"/>
    </row>
    <row r="759" spans="1:15" x14ac:dyDescent="0.35">
      <c r="A759" s="221" t="e">
        <f t="shared" si="15"/>
        <v>#N/A</v>
      </c>
      <c r="B759" s="221" t="e">
        <f>IF(A759=1,SUM($A$4:A759),"")</f>
        <v>#N/A</v>
      </c>
      <c r="C759" s="22" t="str">
        <f>'Source - Cert. Funds'!A758</f>
        <v>23</v>
      </c>
      <c r="D759" s="22" t="str">
        <f>'Source - Cert. Funds'!B758</f>
        <v>2</v>
      </c>
      <c r="E759" s="22" t="str">
        <f>'Source - Cert. Funds'!C758</f>
        <v>0009</v>
      </c>
      <c r="F759" s="22" t="str">
        <f>'Source - Cert. Funds'!D758</f>
        <v>2320009</v>
      </c>
      <c r="G759" s="22" t="str">
        <f>'Source - Cert. Funds'!E758</f>
        <v>TROY TOWNSHIP</v>
      </c>
      <c r="H759" s="22" t="str">
        <f>'Source - Cert. Funds'!F758</f>
        <v>1111</v>
      </c>
      <c r="I759" s="22" t="str">
        <f>'Source - Cert. Funds'!G758</f>
        <v>TOWNSHIP FIRE AND E.M.S.</v>
      </c>
      <c r="J759" s="23">
        <f>'Source - Cert. Funds'!H758</f>
        <v>17000</v>
      </c>
      <c r="K759" s="4"/>
      <c r="L759" s="3"/>
      <c r="M759" s="3"/>
      <c r="N759" s="3"/>
      <c r="O759" s="3"/>
    </row>
    <row r="760" spans="1:15" x14ac:dyDescent="0.35">
      <c r="A760" s="221" t="e">
        <f t="shared" si="15"/>
        <v>#N/A</v>
      </c>
      <c r="B760" s="221" t="e">
        <f>IF(A760=1,SUM($A$4:A760),"")</f>
        <v>#N/A</v>
      </c>
      <c r="C760" s="22" t="str">
        <f>'Source - Cert. Funds'!A759</f>
        <v>23</v>
      </c>
      <c r="D760" s="22" t="str">
        <f>'Source - Cert. Funds'!B759</f>
        <v>2</v>
      </c>
      <c r="E760" s="22" t="str">
        <f>'Source - Cert. Funds'!C759</f>
        <v>0009</v>
      </c>
      <c r="F760" s="22" t="str">
        <f>'Source - Cert. Funds'!D759</f>
        <v>2320009</v>
      </c>
      <c r="G760" s="22" t="str">
        <f>'Source - Cert. Funds'!E759</f>
        <v>TROY TOWNSHIP</v>
      </c>
      <c r="H760" s="22" t="str">
        <f>'Source - Cert. Funds'!F759</f>
        <v>1190</v>
      </c>
      <c r="I760" s="22" t="str">
        <f>'Source - Cert. Funds'!G759</f>
        <v xml:space="preserve">CUMULATIVE FIRE (Township)                        </v>
      </c>
      <c r="J760" s="23">
        <f>'Source - Cert. Funds'!H759</f>
        <v>110000</v>
      </c>
      <c r="K760" s="4"/>
      <c r="L760" s="3"/>
      <c r="M760" s="3"/>
      <c r="N760" s="3"/>
      <c r="O760" s="3"/>
    </row>
    <row r="761" spans="1:15" x14ac:dyDescent="0.35">
      <c r="A761" s="221" t="e">
        <f t="shared" si="15"/>
        <v>#N/A</v>
      </c>
      <c r="B761" s="221" t="e">
        <f>IF(A761=1,SUM($A$4:A761),"")</f>
        <v>#N/A</v>
      </c>
      <c r="C761" s="22" t="str">
        <f>'Source - Cert. Funds'!A760</f>
        <v>23</v>
      </c>
      <c r="D761" s="22" t="str">
        <f>'Source - Cert. Funds'!B760</f>
        <v>2</v>
      </c>
      <c r="E761" s="22" t="str">
        <f>'Source - Cert. Funds'!C760</f>
        <v>0010</v>
      </c>
      <c r="F761" s="22" t="str">
        <f>'Source - Cert. Funds'!D760</f>
        <v>2320010</v>
      </c>
      <c r="G761" s="22" t="str">
        <f>'Source - Cert. Funds'!E760</f>
        <v>VAN BUREN TOWNSHIP</v>
      </c>
      <c r="H761" s="22" t="str">
        <f>'Source - Cert. Funds'!F760</f>
        <v>0061</v>
      </c>
      <c r="I761" s="22" t="str">
        <f>'Source - Cert. Funds'!G760</f>
        <v>RAINY DAY</v>
      </c>
      <c r="J761" s="23">
        <f>'Source - Cert. Funds'!H760</f>
        <v>14000</v>
      </c>
      <c r="K761" s="4"/>
      <c r="L761" s="3"/>
      <c r="M761" s="3"/>
      <c r="N761" s="3"/>
      <c r="O761" s="3"/>
    </row>
    <row r="762" spans="1:15" x14ac:dyDescent="0.35">
      <c r="A762" s="221" t="e">
        <f t="shared" si="15"/>
        <v>#N/A</v>
      </c>
      <c r="B762" s="221" t="e">
        <f>IF(A762=1,SUM($A$4:A762),"")</f>
        <v>#N/A</v>
      </c>
      <c r="C762" s="22" t="str">
        <f>'Source - Cert. Funds'!A761</f>
        <v>23</v>
      </c>
      <c r="D762" s="22" t="str">
        <f>'Source - Cert. Funds'!B761</f>
        <v>2</v>
      </c>
      <c r="E762" s="22" t="str">
        <f>'Source - Cert. Funds'!C761</f>
        <v>0010</v>
      </c>
      <c r="F762" s="22" t="str">
        <f>'Source - Cert. Funds'!D761</f>
        <v>2320010</v>
      </c>
      <c r="G762" s="22" t="str">
        <f>'Source - Cert. Funds'!E761</f>
        <v>VAN BUREN TOWNSHIP</v>
      </c>
      <c r="H762" s="22" t="str">
        <f>'Source - Cert. Funds'!F761</f>
        <v>0101</v>
      </c>
      <c r="I762" s="22" t="str">
        <f>'Source - Cert. Funds'!G761</f>
        <v xml:space="preserve">GENERAL                                 </v>
      </c>
      <c r="J762" s="23">
        <f>'Source - Cert. Funds'!H761</f>
        <v>65359</v>
      </c>
      <c r="K762" s="4"/>
      <c r="L762" s="3"/>
      <c r="M762" s="3"/>
      <c r="N762" s="3"/>
      <c r="O762" s="3"/>
    </row>
    <row r="763" spans="1:15" x14ac:dyDescent="0.35">
      <c r="A763" s="221" t="e">
        <f t="shared" si="15"/>
        <v>#N/A</v>
      </c>
      <c r="B763" s="221" t="e">
        <f>IF(A763=1,SUM($A$4:A763),"")</f>
        <v>#N/A</v>
      </c>
      <c r="C763" s="22" t="str">
        <f>'Source - Cert. Funds'!A762</f>
        <v>23</v>
      </c>
      <c r="D763" s="22" t="str">
        <f>'Source - Cert. Funds'!B762</f>
        <v>2</v>
      </c>
      <c r="E763" s="22" t="str">
        <f>'Source - Cert. Funds'!C762</f>
        <v>0010</v>
      </c>
      <c r="F763" s="22" t="str">
        <f>'Source - Cert. Funds'!D762</f>
        <v>2320010</v>
      </c>
      <c r="G763" s="22" t="str">
        <f>'Source - Cert. Funds'!E762</f>
        <v>VAN BUREN TOWNSHIP</v>
      </c>
      <c r="H763" s="22" t="str">
        <f>'Source - Cert. Funds'!F762</f>
        <v>1111</v>
      </c>
      <c r="I763" s="22" t="str">
        <f>'Source - Cert. Funds'!G762</f>
        <v>TOWNSHIP FIRE AND E.M.S.</v>
      </c>
      <c r="J763" s="23">
        <f>'Source - Cert. Funds'!H762</f>
        <v>16774</v>
      </c>
      <c r="K763" s="4"/>
      <c r="L763" s="3"/>
      <c r="M763" s="3"/>
      <c r="N763" s="3"/>
      <c r="O763" s="3"/>
    </row>
    <row r="764" spans="1:15" x14ac:dyDescent="0.35">
      <c r="A764" s="221" t="e">
        <f t="shared" si="15"/>
        <v>#N/A</v>
      </c>
      <c r="B764" s="221" t="e">
        <f>IF(A764=1,SUM($A$4:A764),"")</f>
        <v>#N/A</v>
      </c>
      <c r="C764" s="22" t="str">
        <f>'Source - Cert. Funds'!A763</f>
        <v>23</v>
      </c>
      <c r="D764" s="22" t="str">
        <f>'Source - Cert. Funds'!B763</f>
        <v>2</v>
      </c>
      <c r="E764" s="22" t="str">
        <f>'Source - Cert. Funds'!C763</f>
        <v>0010</v>
      </c>
      <c r="F764" s="22" t="str">
        <f>'Source - Cert. Funds'!D763</f>
        <v>2320010</v>
      </c>
      <c r="G764" s="22" t="str">
        <f>'Source - Cert. Funds'!E763</f>
        <v>VAN BUREN TOWNSHIP</v>
      </c>
      <c r="H764" s="22" t="str">
        <f>'Source - Cert. Funds'!F763</f>
        <v>1190</v>
      </c>
      <c r="I764" s="22" t="str">
        <f>'Source - Cert. Funds'!G763</f>
        <v xml:space="preserve">CUMULATIVE FIRE (Township)                        </v>
      </c>
      <c r="J764" s="23">
        <f>'Source - Cert. Funds'!H763</f>
        <v>24000</v>
      </c>
      <c r="K764" s="4"/>
      <c r="L764" s="3"/>
      <c r="M764" s="3"/>
      <c r="N764" s="3"/>
      <c r="O764" s="3"/>
    </row>
    <row r="765" spans="1:15" x14ac:dyDescent="0.35">
      <c r="A765" s="221" t="e">
        <f t="shared" si="15"/>
        <v>#N/A</v>
      </c>
      <c r="B765" s="221" t="e">
        <f>IF(A765=1,SUM($A$4:A765),"")</f>
        <v>#N/A</v>
      </c>
      <c r="C765" s="22" t="str">
        <f>'Source - Cert. Funds'!A764</f>
        <v>23</v>
      </c>
      <c r="D765" s="22" t="str">
        <f>'Source - Cert. Funds'!B764</f>
        <v>2</v>
      </c>
      <c r="E765" s="22" t="str">
        <f>'Source - Cert. Funds'!C764</f>
        <v>0011</v>
      </c>
      <c r="F765" s="22" t="str">
        <f>'Source - Cert. Funds'!D764</f>
        <v>2320011</v>
      </c>
      <c r="G765" s="22" t="str">
        <f>'Source - Cert. Funds'!E764</f>
        <v>WABASH TOWNSHIP</v>
      </c>
      <c r="H765" s="22" t="str">
        <f>'Source - Cert. Funds'!F764</f>
        <v>0101</v>
      </c>
      <c r="I765" s="22" t="str">
        <f>'Source - Cert. Funds'!G764</f>
        <v xml:space="preserve">GENERAL                                 </v>
      </c>
      <c r="J765" s="23">
        <f>'Source - Cert. Funds'!H764</f>
        <v>10950</v>
      </c>
      <c r="K765" s="4"/>
      <c r="L765" s="3"/>
      <c r="M765" s="3"/>
      <c r="N765" s="3"/>
      <c r="O765" s="3"/>
    </row>
    <row r="766" spans="1:15" x14ac:dyDescent="0.35">
      <c r="A766" s="221" t="e">
        <f t="shared" si="15"/>
        <v>#N/A</v>
      </c>
      <c r="B766" s="221" t="e">
        <f>IF(A766=1,SUM($A$4:A766),"")</f>
        <v>#N/A</v>
      </c>
      <c r="C766" s="22" t="str">
        <f>'Source - Cert. Funds'!A765</f>
        <v>23</v>
      </c>
      <c r="D766" s="22" t="str">
        <f>'Source - Cert. Funds'!B765</f>
        <v>2</v>
      </c>
      <c r="E766" s="22" t="str">
        <f>'Source - Cert. Funds'!C765</f>
        <v>0011</v>
      </c>
      <c r="F766" s="22" t="str">
        <f>'Source - Cert. Funds'!D765</f>
        <v>2320011</v>
      </c>
      <c r="G766" s="22" t="str">
        <f>'Source - Cert. Funds'!E765</f>
        <v>WABASH TOWNSHIP</v>
      </c>
      <c r="H766" s="22" t="str">
        <f>'Source - Cert. Funds'!F765</f>
        <v>1111</v>
      </c>
      <c r="I766" s="22" t="str">
        <f>'Source - Cert. Funds'!G765</f>
        <v>TOWNSHIP FIRE AND E.M.S.</v>
      </c>
      <c r="J766" s="23">
        <f>'Source - Cert. Funds'!H765</f>
        <v>7000</v>
      </c>
      <c r="K766" s="4"/>
      <c r="L766" s="3"/>
      <c r="M766" s="3"/>
      <c r="N766" s="3"/>
      <c r="O766" s="3"/>
    </row>
    <row r="767" spans="1:15" x14ac:dyDescent="0.35">
      <c r="A767" s="221" t="e">
        <f t="shared" si="15"/>
        <v>#N/A</v>
      </c>
      <c r="B767" s="221" t="e">
        <f>IF(A767=1,SUM($A$4:A767),"")</f>
        <v>#N/A</v>
      </c>
      <c r="C767" s="22" t="str">
        <f>'Source - Cert. Funds'!A766</f>
        <v>23</v>
      </c>
      <c r="D767" s="22" t="str">
        <f>'Source - Cert. Funds'!B766</f>
        <v>2</v>
      </c>
      <c r="E767" s="22" t="str">
        <f>'Source - Cert. Funds'!C766</f>
        <v>0011</v>
      </c>
      <c r="F767" s="22" t="str">
        <f>'Source - Cert. Funds'!D766</f>
        <v>2320011</v>
      </c>
      <c r="G767" s="22" t="str">
        <f>'Source - Cert. Funds'!E766</f>
        <v>WABASH TOWNSHIP</v>
      </c>
      <c r="H767" s="22" t="str">
        <f>'Source - Cert. Funds'!F766</f>
        <v>2120</v>
      </c>
      <c r="I767" s="22" t="str">
        <f>'Source - Cert. Funds'!G766</f>
        <v xml:space="preserve">CEMETERY                                </v>
      </c>
      <c r="J767" s="23">
        <f>'Source - Cert. Funds'!H766</f>
        <v>13700</v>
      </c>
      <c r="K767" s="4"/>
      <c r="L767" s="3"/>
      <c r="M767" s="3"/>
      <c r="N767" s="3"/>
      <c r="O767" s="3"/>
    </row>
    <row r="768" spans="1:15" x14ac:dyDescent="0.35">
      <c r="A768" s="221" t="e">
        <f t="shared" si="15"/>
        <v>#N/A</v>
      </c>
      <c r="B768" s="221" t="e">
        <f>IF(A768=1,SUM($A$4:A768),"")</f>
        <v>#N/A</v>
      </c>
      <c r="C768" s="22" t="str">
        <f>'Source - Cert. Funds'!A767</f>
        <v>24</v>
      </c>
      <c r="D768" s="22" t="str">
        <f>'Source - Cert. Funds'!B767</f>
        <v>2</v>
      </c>
      <c r="E768" s="22" t="str">
        <f>'Source - Cert. Funds'!C767</f>
        <v>0001</v>
      </c>
      <c r="F768" s="22" t="str">
        <f>'Source - Cert. Funds'!D767</f>
        <v>2420001</v>
      </c>
      <c r="G768" s="22" t="str">
        <f>'Source - Cert. Funds'!E767</f>
        <v>BATH TOWNSHIP</v>
      </c>
      <c r="H768" s="22" t="str">
        <f>'Source - Cert. Funds'!F767</f>
        <v>0101</v>
      </c>
      <c r="I768" s="22" t="str">
        <f>'Source - Cert. Funds'!G767</f>
        <v xml:space="preserve">GENERAL                                 </v>
      </c>
      <c r="J768" s="23">
        <f>'Source - Cert. Funds'!H767</f>
        <v>16950</v>
      </c>
      <c r="K768" s="4"/>
      <c r="L768" s="3"/>
      <c r="M768" s="3"/>
      <c r="N768" s="3"/>
      <c r="O768" s="3"/>
    </row>
    <row r="769" spans="1:15" x14ac:dyDescent="0.35">
      <c r="A769" s="221" t="e">
        <f t="shared" si="15"/>
        <v>#N/A</v>
      </c>
      <c r="B769" s="221" t="e">
        <f>IF(A769=1,SUM($A$4:A769),"")</f>
        <v>#N/A</v>
      </c>
      <c r="C769" s="22" t="str">
        <f>'Source - Cert. Funds'!A768</f>
        <v>24</v>
      </c>
      <c r="D769" s="22" t="str">
        <f>'Source - Cert. Funds'!B768</f>
        <v>2</v>
      </c>
      <c r="E769" s="22" t="str">
        <f>'Source - Cert. Funds'!C768</f>
        <v>0001</v>
      </c>
      <c r="F769" s="22" t="str">
        <f>'Source - Cert. Funds'!D768</f>
        <v>2420001</v>
      </c>
      <c r="G769" s="22" t="str">
        <f>'Source - Cert. Funds'!E768</f>
        <v>BATH TOWNSHIP</v>
      </c>
      <c r="H769" s="22" t="str">
        <f>'Source - Cert. Funds'!F768</f>
        <v>1111</v>
      </c>
      <c r="I769" s="22" t="str">
        <f>'Source - Cert. Funds'!G768</f>
        <v>TOWNSHIP FIRE AND E.M.S.</v>
      </c>
      <c r="J769" s="23">
        <f>'Source - Cert. Funds'!H768</f>
        <v>13000</v>
      </c>
      <c r="K769" s="4"/>
      <c r="L769" s="3"/>
      <c r="M769" s="3"/>
      <c r="N769" s="3"/>
      <c r="O769" s="3"/>
    </row>
    <row r="770" spans="1:15" x14ac:dyDescent="0.35">
      <c r="A770" s="221" t="e">
        <f t="shared" si="15"/>
        <v>#N/A</v>
      </c>
      <c r="B770" s="221" t="e">
        <f>IF(A770=1,SUM($A$4:A770),"")</f>
        <v>#N/A</v>
      </c>
      <c r="C770" s="22" t="str">
        <f>'Source - Cert. Funds'!A769</f>
        <v>24</v>
      </c>
      <c r="D770" s="22" t="str">
        <f>'Source - Cert. Funds'!B769</f>
        <v>2</v>
      </c>
      <c r="E770" s="22" t="str">
        <f>'Source - Cert. Funds'!C769</f>
        <v>0002</v>
      </c>
      <c r="F770" s="22" t="str">
        <f>'Source - Cert. Funds'!D769</f>
        <v>2420002</v>
      </c>
      <c r="G770" s="22" t="str">
        <f>'Source - Cert. Funds'!E769</f>
        <v>BLOOMING GROVE TOWNSHIP</v>
      </c>
      <c r="H770" s="22" t="str">
        <f>'Source - Cert. Funds'!F769</f>
        <v>0101</v>
      </c>
      <c r="I770" s="22" t="str">
        <f>'Source - Cert. Funds'!G769</f>
        <v xml:space="preserve">GENERAL                                 </v>
      </c>
      <c r="J770" s="23">
        <f>'Source - Cert. Funds'!H769</f>
        <v>28700</v>
      </c>
      <c r="K770" s="4"/>
      <c r="L770" s="3"/>
      <c r="M770" s="3"/>
      <c r="N770" s="3"/>
      <c r="O770" s="3"/>
    </row>
    <row r="771" spans="1:15" x14ac:dyDescent="0.35">
      <c r="A771" s="221" t="e">
        <f t="shared" si="15"/>
        <v>#N/A</v>
      </c>
      <c r="B771" s="221" t="e">
        <f>IF(A771=1,SUM($A$4:A771),"")</f>
        <v>#N/A</v>
      </c>
      <c r="C771" s="22" t="str">
        <f>'Source - Cert. Funds'!A770</f>
        <v>24</v>
      </c>
      <c r="D771" s="22" t="str">
        <f>'Source - Cert. Funds'!B770</f>
        <v>2</v>
      </c>
      <c r="E771" s="22" t="str">
        <f>'Source - Cert. Funds'!C770</f>
        <v>0002</v>
      </c>
      <c r="F771" s="22" t="str">
        <f>'Source - Cert. Funds'!D770</f>
        <v>2420002</v>
      </c>
      <c r="G771" s="22" t="str">
        <f>'Source - Cert. Funds'!E770</f>
        <v>BLOOMING GROVE TOWNSHIP</v>
      </c>
      <c r="H771" s="22" t="str">
        <f>'Source - Cert. Funds'!F770</f>
        <v>1111</v>
      </c>
      <c r="I771" s="22" t="str">
        <f>'Source - Cert. Funds'!G770</f>
        <v>TOWNSHIP FIRE AND E.M.S.</v>
      </c>
      <c r="J771" s="23">
        <f>'Source - Cert. Funds'!H770</f>
        <v>12500</v>
      </c>
      <c r="K771" s="4"/>
      <c r="L771" s="3"/>
      <c r="M771" s="3"/>
      <c r="N771" s="3"/>
      <c r="O771" s="3"/>
    </row>
    <row r="772" spans="1:15" x14ac:dyDescent="0.35">
      <c r="A772" s="221" t="e">
        <f t="shared" si="15"/>
        <v>#N/A</v>
      </c>
      <c r="B772" s="221" t="e">
        <f>IF(A772=1,SUM($A$4:A772),"")</f>
        <v>#N/A</v>
      </c>
      <c r="C772" s="22" t="str">
        <f>'Source - Cert. Funds'!A771</f>
        <v>24</v>
      </c>
      <c r="D772" s="22" t="str">
        <f>'Source - Cert. Funds'!B771</f>
        <v>2</v>
      </c>
      <c r="E772" s="22" t="str">
        <f>'Source - Cert. Funds'!C771</f>
        <v>0003</v>
      </c>
      <c r="F772" s="22" t="str">
        <f>'Source - Cert. Funds'!D771</f>
        <v>2420003</v>
      </c>
      <c r="G772" s="22" t="str">
        <f>'Source - Cert. Funds'!E771</f>
        <v>BROOKVILLE TOWNSHIP</v>
      </c>
      <c r="H772" s="22" t="str">
        <f>'Source - Cert. Funds'!F771</f>
        <v>0101</v>
      </c>
      <c r="I772" s="22" t="str">
        <f>'Source - Cert. Funds'!G771</f>
        <v xml:space="preserve">GENERAL                                 </v>
      </c>
      <c r="J772" s="23">
        <f>'Source - Cert. Funds'!H771</f>
        <v>59600</v>
      </c>
      <c r="K772" s="4"/>
      <c r="L772" s="3"/>
      <c r="M772" s="3"/>
      <c r="N772" s="3"/>
      <c r="O772" s="3"/>
    </row>
    <row r="773" spans="1:15" x14ac:dyDescent="0.35">
      <c r="A773" s="221" t="e">
        <f t="shared" ref="A773:A836" si="16">IF($L$1=$F773,1,"")</f>
        <v>#N/A</v>
      </c>
      <c r="B773" s="221" t="e">
        <f>IF(A773=1,SUM($A$4:A773),"")</f>
        <v>#N/A</v>
      </c>
      <c r="C773" s="22" t="str">
        <f>'Source - Cert. Funds'!A772</f>
        <v>24</v>
      </c>
      <c r="D773" s="22" t="str">
        <f>'Source - Cert. Funds'!B772</f>
        <v>2</v>
      </c>
      <c r="E773" s="22" t="str">
        <f>'Source - Cert. Funds'!C772</f>
        <v>0003</v>
      </c>
      <c r="F773" s="22" t="str">
        <f>'Source - Cert. Funds'!D772</f>
        <v>2420003</v>
      </c>
      <c r="G773" s="22" t="str">
        <f>'Source - Cert. Funds'!E772</f>
        <v>BROOKVILLE TOWNSHIP</v>
      </c>
      <c r="H773" s="22" t="str">
        <f>'Source - Cert. Funds'!F772</f>
        <v>1111</v>
      </c>
      <c r="I773" s="22" t="str">
        <f>'Source - Cert. Funds'!G772</f>
        <v>TOWNSHIP FIRE AND E.M.S.</v>
      </c>
      <c r="J773" s="23">
        <f>'Source - Cert. Funds'!H772</f>
        <v>27095</v>
      </c>
      <c r="K773" s="4"/>
      <c r="L773" s="3"/>
      <c r="M773" s="3"/>
      <c r="N773" s="3"/>
      <c r="O773" s="3"/>
    </row>
    <row r="774" spans="1:15" x14ac:dyDescent="0.35">
      <c r="A774" s="221" t="e">
        <f t="shared" si="16"/>
        <v>#N/A</v>
      </c>
      <c r="B774" s="221" t="e">
        <f>IF(A774=1,SUM($A$4:A774),"")</f>
        <v>#N/A</v>
      </c>
      <c r="C774" s="22" t="str">
        <f>'Source - Cert. Funds'!A773</f>
        <v>24</v>
      </c>
      <c r="D774" s="22" t="str">
        <f>'Source - Cert. Funds'!B773</f>
        <v>2</v>
      </c>
      <c r="E774" s="22" t="str">
        <f>'Source - Cert. Funds'!C773</f>
        <v>0004</v>
      </c>
      <c r="F774" s="22" t="str">
        <f>'Source - Cert. Funds'!D773</f>
        <v>2420004</v>
      </c>
      <c r="G774" s="22" t="str">
        <f>'Source - Cert. Funds'!E773</f>
        <v>BUTLER TOWNSHIP</v>
      </c>
      <c r="H774" s="22" t="str">
        <f>'Source - Cert. Funds'!F773</f>
        <v>0101</v>
      </c>
      <c r="I774" s="22" t="str">
        <f>'Source - Cert. Funds'!G773</f>
        <v xml:space="preserve">GENERAL                                 </v>
      </c>
      <c r="J774" s="23">
        <f>'Source - Cert. Funds'!H773</f>
        <v>24292</v>
      </c>
      <c r="K774" s="4"/>
      <c r="L774" s="3"/>
      <c r="M774" s="3"/>
      <c r="N774" s="3"/>
      <c r="O774" s="3"/>
    </row>
    <row r="775" spans="1:15" x14ac:dyDescent="0.35">
      <c r="A775" s="221" t="e">
        <f t="shared" si="16"/>
        <v>#N/A</v>
      </c>
      <c r="B775" s="221" t="e">
        <f>IF(A775=1,SUM($A$4:A775),"")</f>
        <v>#N/A</v>
      </c>
      <c r="C775" s="22" t="str">
        <f>'Source - Cert. Funds'!A774</f>
        <v>24</v>
      </c>
      <c r="D775" s="22" t="str">
        <f>'Source - Cert. Funds'!B774</f>
        <v>2</v>
      </c>
      <c r="E775" s="22" t="str">
        <f>'Source - Cert. Funds'!C774</f>
        <v>0004</v>
      </c>
      <c r="F775" s="22" t="str">
        <f>'Source - Cert. Funds'!D774</f>
        <v>2420004</v>
      </c>
      <c r="G775" s="22" t="str">
        <f>'Source - Cert. Funds'!E774</f>
        <v>BUTLER TOWNSHIP</v>
      </c>
      <c r="H775" s="22" t="str">
        <f>'Source - Cert. Funds'!F774</f>
        <v>1111</v>
      </c>
      <c r="I775" s="22" t="str">
        <f>'Source - Cert. Funds'!G774</f>
        <v>TOWNSHIP FIRE AND E.M.S.</v>
      </c>
      <c r="J775" s="23">
        <f>'Source - Cert. Funds'!H774</f>
        <v>6040</v>
      </c>
      <c r="K775" s="4"/>
      <c r="L775" s="3"/>
      <c r="M775" s="3"/>
      <c r="N775" s="3"/>
      <c r="O775" s="3"/>
    </row>
    <row r="776" spans="1:15" x14ac:dyDescent="0.35">
      <c r="A776" s="221" t="e">
        <f t="shared" si="16"/>
        <v>#N/A</v>
      </c>
      <c r="B776" s="221" t="e">
        <f>IF(A776=1,SUM($A$4:A776),"")</f>
        <v>#N/A</v>
      </c>
      <c r="C776" s="22" t="str">
        <f>'Source - Cert. Funds'!A775</f>
        <v>24</v>
      </c>
      <c r="D776" s="22" t="str">
        <f>'Source - Cert. Funds'!B775</f>
        <v>2</v>
      </c>
      <c r="E776" s="22" t="str">
        <f>'Source - Cert. Funds'!C775</f>
        <v>0005</v>
      </c>
      <c r="F776" s="22" t="str">
        <f>'Source - Cert. Funds'!D775</f>
        <v>2420005</v>
      </c>
      <c r="G776" s="22" t="str">
        <f>'Source - Cert. Funds'!E775</f>
        <v>FAIRFIELD TOWNSHIP</v>
      </c>
      <c r="H776" s="22" t="str">
        <f>'Source - Cert. Funds'!F775</f>
        <v>0101</v>
      </c>
      <c r="I776" s="22" t="str">
        <f>'Source - Cert. Funds'!G775</f>
        <v xml:space="preserve">GENERAL                                 </v>
      </c>
      <c r="J776" s="23">
        <f>'Source - Cert. Funds'!H775</f>
        <v>14300</v>
      </c>
      <c r="K776" s="4"/>
      <c r="L776" s="3"/>
      <c r="M776" s="3"/>
      <c r="N776" s="3"/>
      <c r="O776" s="3"/>
    </row>
    <row r="777" spans="1:15" x14ac:dyDescent="0.35">
      <c r="A777" s="221" t="e">
        <f t="shared" si="16"/>
        <v>#N/A</v>
      </c>
      <c r="B777" s="221" t="e">
        <f>IF(A777=1,SUM($A$4:A777),"")</f>
        <v>#N/A</v>
      </c>
      <c r="C777" s="22" t="str">
        <f>'Source - Cert. Funds'!A776</f>
        <v>24</v>
      </c>
      <c r="D777" s="22" t="str">
        <f>'Source - Cert. Funds'!B776</f>
        <v>2</v>
      </c>
      <c r="E777" s="22" t="str">
        <f>'Source - Cert. Funds'!C776</f>
        <v>0005</v>
      </c>
      <c r="F777" s="22" t="str">
        <f>'Source - Cert. Funds'!D776</f>
        <v>2420005</v>
      </c>
      <c r="G777" s="22" t="str">
        <f>'Source - Cert. Funds'!E776</f>
        <v>FAIRFIELD TOWNSHIP</v>
      </c>
      <c r="H777" s="22" t="str">
        <f>'Source - Cert. Funds'!F776</f>
        <v>1111</v>
      </c>
      <c r="I777" s="22" t="str">
        <f>'Source - Cert. Funds'!G776</f>
        <v>TOWNSHIP FIRE AND E.M.S.</v>
      </c>
      <c r="J777" s="23">
        <f>'Source - Cert. Funds'!H776</f>
        <v>12510</v>
      </c>
      <c r="K777" s="4"/>
      <c r="L777" s="3"/>
      <c r="M777" s="3"/>
      <c r="N777" s="3"/>
      <c r="O777" s="3"/>
    </row>
    <row r="778" spans="1:15" x14ac:dyDescent="0.35">
      <c r="A778" s="221" t="e">
        <f t="shared" si="16"/>
        <v>#N/A</v>
      </c>
      <c r="B778" s="221" t="e">
        <f>IF(A778=1,SUM($A$4:A778),"")</f>
        <v>#N/A</v>
      </c>
      <c r="C778" s="22" t="str">
        <f>'Source - Cert. Funds'!A777</f>
        <v>24</v>
      </c>
      <c r="D778" s="22" t="str">
        <f>'Source - Cert. Funds'!B777</f>
        <v>2</v>
      </c>
      <c r="E778" s="22" t="str">
        <f>'Source - Cert. Funds'!C777</f>
        <v>0006</v>
      </c>
      <c r="F778" s="22" t="str">
        <f>'Source - Cert. Funds'!D777</f>
        <v>2420006</v>
      </c>
      <c r="G778" s="22" t="str">
        <f>'Source - Cert. Funds'!E777</f>
        <v>HIGHLAND TOWNSHIP</v>
      </c>
      <c r="H778" s="22" t="str">
        <f>'Source - Cert. Funds'!F777</f>
        <v>0061</v>
      </c>
      <c r="I778" s="22" t="str">
        <f>'Source - Cert. Funds'!G777</f>
        <v>RAINY DAY</v>
      </c>
      <c r="J778" s="23">
        <f>'Source - Cert. Funds'!H777</f>
        <v>6500</v>
      </c>
      <c r="K778" s="4"/>
      <c r="L778" s="3"/>
      <c r="M778" s="3"/>
      <c r="N778" s="3"/>
      <c r="O778" s="3"/>
    </row>
    <row r="779" spans="1:15" x14ac:dyDescent="0.35">
      <c r="A779" s="221" t="e">
        <f t="shared" si="16"/>
        <v>#N/A</v>
      </c>
      <c r="B779" s="221" t="e">
        <f>IF(A779=1,SUM($A$4:A779),"")</f>
        <v>#N/A</v>
      </c>
      <c r="C779" s="22" t="str">
        <f>'Source - Cert. Funds'!A778</f>
        <v>24</v>
      </c>
      <c r="D779" s="22" t="str">
        <f>'Source - Cert. Funds'!B778</f>
        <v>2</v>
      </c>
      <c r="E779" s="22" t="str">
        <f>'Source - Cert. Funds'!C778</f>
        <v>0006</v>
      </c>
      <c r="F779" s="22" t="str">
        <f>'Source - Cert. Funds'!D778</f>
        <v>2420006</v>
      </c>
      <c r="G779" s="22" t="str">
        <f>'Source - Cert. Funds'!E778</f>
        <v>HIGHLAND TOWNSHIP</v>
      </c>
      <c r="H779" s="22" t="str">
        <f>'Source - Cert. Funds'!F778</f>
        <v>0101</v>
      </c>
      <c r="I779" s="22" t="str">
        <f>'Source - Cert. Funds'!G778</f>
        <v xml:space="preserve">GENERAL                                 </v>
      </c>
      <c r="J779" s="23">
        <f>'Source - Cert. Funds'!H778</f>
        <v>26700</v>
      </c>
      <c r="K779" s="4"/>
      <c r="L779" s="3"/>
      <c r="M779" s="3"/>
      <c r="N779" s="3"/>
      <c r="O779" s="3"/>
    </row>
    <row r="780" spans="1:15" x14ac:dyDescent="0.35">
      <c r="A780" s="221" t="e">
        <f t="shared" si="16"/>
        <v>#N/A</v>
      </c>
      <c r="B780" s="221" t="e">
        <f>IF(A780=1,SUM($A$4:A780),"")</f>
        <v>#N/A</v>
      </c>
      <c r="C780" s="22" t="str">
        <f>'Source - Cert. Funds'!A779</f>
        <v>24</v>
      </c>
      <c r="D780" s="22" t="str">
        <f>'Source - Cert. Funds'!B779</f>
        <v>2</v>
      </c>
      <c r="E780" s="22" t="str">
        <f>'Source - Cert. Funds'!C779</f>
        <v>0006</v>
      </c>
      <c r="F780" s="22" t="str">
        <f>'Source - Cert. Funds'!D779</f>
        <v>2420006</v>
      </c>
      <c r="G780" s="22" t="str">
        <f>'Source - Cert. Funds'!E779</f>
        <v>HIGHLAND TOWNSHIP</v>
      </c>
      <c r="H780" s="22" t="str">
        <f>'Source - Cert. Funds'!F779</f>
        <v>1111</v>
      </c>
      <c r="I780" s="22" t="str">
        <f>'Source - Cert. Funds'!G779</f>
        <v>TOWNSHIP FIRE AND E.M.S.</v>
      </c>
      <c r="J780" s="23">
        <f>'Source - Cert. Funds'!H779</f>
        <v>15000</v>
      </c>
      <c r="K780" s="4"/>
      <c r="L780" s="3"/>
      <c r="M780" s="3"/>
      <c r="N780" s="3"/>
      <c r="O780" s="3"/>
    </row>
    <row r="781" spans="1:15" x14ac:dyDescent="0.35">
      <c r="A781" s="221" t="e">
        <f t="shared" si="16"/>
        <v>#N/A</v>
      </c>
      <c r="B781" s="221" t="e">
        <f>IF(A781=1,SUM($A$4:A781),"")</f>
        <v>#N/A</v>
      </c>
      <c r="C781" s="22" t="str">
        <f>'Source - Cert. Funds'!A780</f>
        <v>24</v>
      </c>
      <c r="D781" s="22" t="str">
        <f>'Source - Cert. Funds'!B780</f>
        <v>2</v>
      </c>
      <c r="E781" s="22" t="str">
        <f>'Source - Cert. Funds'!C780</f>
        <v>0007</v>
      </c>
      <c r="F781" s="22" t="str">
        <f>'Source - Cert. Funds'!D780</f>
        <v>2420007</v>
      </c>
      <c r="G781" s="22" t="str">
        <f>'Source - Cert. Funds'!E780</f>
        <v>LAUREL TOWNSHIP</v>
      </c>
      <c r="H781" s="22" t="str">
        <f>'Source - Cert. Funds'!F780</f>
        <v>0061</v>
      </c>
      <c r="I781" s="22" t="str">
        <f>'Source - Cert. Funds'!G780</f>
        <v>RAINY DAY</v>
      </c>
      <c r="J781" s="23">
        <f>'Source - Cert. Funds'!H780</f>
        <v>0</v>
      </c>
      <c r="K781" s="4"/>
      <c r="L781" s="3"/>
      <c r="M781" s="3"/>
      <c r="N781" s="3"/>
      <c r="O781" s="3"/>
    </row>
    <row r="782" spans="1:15" x14ac:dyDescent="0.35">
      <c r="A782" s="221" t="e">
        <f t="shared" si="16"/>
        <v>#N/A</v>
      </c>
      <c r="B782" s="221" t="e">
        <f>IF(A782=1,SUM($A$4:A782),"")</f>
        <v>#N/A</v>
      </c>
      <c r="C782" s="22" t="str">
        <f>'Source - Cert. Funds'!A781</f>
        <v>24</v>
      </c>
      <c r="D782" s="22" t="str">
        <f>'Source - Cert. Funds'!B781</f>
        <v>2</v>
      </c>
      <c r="E782" s="22" t="str">
        <f>'Source - Cert. Funds'!C781</f>
        <v>0007</v>
      </c>
      <c r="F782" s="22" t="str">
        <f>'Source - Cert. Funds'!D781</f>
        <v>2420007</v>
      </c>
      <c r="G782" s="22" t="str">
        <f>'Source - Cert. Funds'!E781</f>
        <v>LAUREL TOWNSHIP</v>
      </c>
      <c r="H782" s="22" t="str">
        <f>'Source - Cert. Funds'!F781</f>
        <v>0101</v>
      </c>
      <c r="I782" s="22" t="str">
        <f>'Source - Cert. Funds'!G781</f>
        <v xml:space="preserve">GENERAL                                 </v>
      </c>
      <c r="J782" s="23">
        <f>'Source - Cert. Funds'!H781</f>
        <v>36600</v>
      </c>
      <c r="K782" s="4"/>
      <c r="L782" s="3"/>
      <c r="M782" s="3"/>
      <c r="N782" s="3"/>
      <c r="O782" s="3"/>
    </row>
    <row r="783" spans="1:15" x14ac:dyDescent="0.35">
      <c r="A783" s="221" t="e">
        <f t="shared" si="16"/>
        <v>#N/A</v>
      </c>
      <c r="B783" s="221" t="e">
        <f>IF(A783=1,SUM($A$4:A783),"")</f>
        <v>#N/A</v>
      </c>
      <c r="C783" s="22" t="str">
        <f>'Source - Cert. Funds'!A782</f>
        <v>24</v>
      </c>
      <c r="D783" s="22" t="str">
        <f>'Source - Cert. Funds'!B782</f>
        <v>2</v>
      </c>
      <c r="E783" s="22" t="str">
        <f>'Source - Cert. Funds'!C782</f>
        <v>0007</v>
      </c>
      <c r="F783" s="22" t="str">
        <f>'Source - Cert. Funds'!D782</f>
        <v>2420007</v>
      </c>
      <c r="G783" s="22" t="str">
        <f>'Source - Cert. Funds'!E782</f>
        <v>LAUREL TOWNSHIP</v>
      </c>
      <c r="H783" s="22" t="str">
        <f>'Source - Cert. Funds'!F782</f>
        <v>1111</v>
      </c>
      <c r="I783" s="22" t="str">
        <f>'Source - Cert. Funds'!G782</f>
        <v>TOWNSHIP FIRE AND E.M.S.</v>
      </c>
      <c r="J783" s="23">
        <f>'Source - Cert. Funds'!H782</f>
        <v>9000</v>
      </c>
      <c r="K783" s="4"/>
      <c r="L783" s="3"/>
      <c r="M783" s="3"/>
      <c r="N783" s="3"/>
      <c r="O783" s="3"/>
    </row>
    <row r="784" spans="1:15" x14ac:dyDescent="0.35">
      <c r="A784" s="221" t="e">
        <f t="shared" si="16"/>
        <v>#N/A</v>
      </c>
      <c r="B784" s="221" t="e">
        <f>IF(A784=1,SUM($A$4:A784),"")</f>
        <v>#N/A</v>
      </c>
      <c r="C784" s="22" t="str">
        <f>'Source - Cert. Funds'!A783</f>
        <v>24</v>
      </c>
      <c r="D784" s="22" t="str">
        <f>'Source - Cert. Funds'!B783</f>
        <v>2</v>
      </c>
      <c r="E784" s="22" t="str">
        <f>'Source - Cert. Funds'!C783</f>
        <v>0008</v>
      </c>
      <c r="F784" s="22" t="str">
        <f>'Source - Cert. Funds'!D783</f>
        <v>2420008</v>
      </c>
      <c r="G784" s="22" t="str">
        <f>'Source - Cert. Funds'!E783</f>
        <v>METAMORA TOWNSHIP</v>
      </c>
      <c r="H784" s="22" t="str">
        <f>'Source - Cert. Funds'!F783</f>
        <v>0101</v>
      </c>
      <c r="I784" s="22" t="str">
        <f>'Source - Cert. Funds'!G783</f>
        <v xml:space="preserve">GENERAL                                 </v>
      </c>
      <c r="J784" s="23">
        <f>'Source - Cert. Funds'!H783</f>
        <v>26850</v>
      </c>
      <c r="K784" s="4"/>
      <c r="L784" s="3"/>
      <c r="M784" s="3"/>
      <c r="N784" s="3"/>
      <c r="O784" s="3"/>
    </row>
    <row r="785" spans="1:15" x14ac:dyDescent="0.35">
      <c r="A785" s="221" t="e">
        <f t="shared" si="16"/>
        <v>#N/A</v>
      </c>
      <c r="B785" s="221" t="e">
        <f>IF(A785=1,SUM($A$4:A785),"")</f>
        <v>#N/A</v>
      </c>
      <c r="C785" s="22" t="str">
        <f>'Source - Cert. Funds'!A784</f>
        <v>24</v>
      </c>
      <c r="D785" s="22" t="str">
        <f>'Source - Cert. Funds'!B784</f>
        <v>2</v>
      </c>
      <c r="E785" s="22" t="str">
        <f>'Source - Cert. Funds'!C784</f>
        <v>0008</v>
      </c>
      <c r="F785" s="22" t="str">
        <f>'Source - Cert. Funds'!D784</f>
        <v>2420008</v>
      </c>
      <c r="G785" s="22" t="str">
        <f>'Source - Cert. Funds'!E784</f>
        <v>METAMORA TOWNSHIP</v>
      </c>
      <c r="H785" s="22" t="str">
        <f>'Source - Cert. Funds'!F784</f>
        <v>1111</v>
      </c>
      <c r="I785" s="22" t="str">
        <f>'Source - Cert. Funds'!G784</f>
        <v>TOWNSHIP FIRE AND E.M.S.</v>
      </c>
      <c r="J785" s="23">
        <f>'Source - Cert. Funds'!H784</f>
        <v>16000</v>
      </c>
      <c r="K785" s="4"/>
      <c r="L785" s="3"/>
      <c r="M785" s="3"/>
      <c r="N785" s="3"/>
      <c r="O785" s="3"/>
    </row>
    <row r="786" spans="1:15" x14ac:dyDescent="0.35">
      <c r="A786" s="221" t="e">
        <f t="shared" si="16"/>
        <v>#N/A</v>
      </c>
      <c r="B786" s="221" t="e">
        <f>IF(A786=1,SUM($A$4:A786),"")</f>
        <v>#N/A</v>
      </c>
      <c r="C786" s="22" t="str">
        <f>'Source - Cert. Funds'!A785</f>
        <v>24</v>
      </c>
      <c r="D786" s="22" t="str">
        <f>'Source - Cert. Funds'!B785</f>
        <v>2</v>
      </c>
      <c r="E786" s="22" t="str">
        <f>'Source - Cert. Funds'!C785</f>
        <v>0009</v>
      </c>
      <c r="F786" s="22" t="str">
        <f>'Source - Cert. Funds'!D785</f>
        <v>2420009</v>
      </c>
      <c r="G786" s="22" t="str">
        <f>'Source - Cert. Funds'!E785</f>
        <v>POSEY TOWNSHIP</v>
      </c>
      <c r="H786" s="22" t="str">
        <f>'Source - Cert. Funds'!F785</f>
        <v>0061</v>
      </c>
      <c r="I786" s="22" t="str">
        <f>'Source - Cert. Funds'!G785</f>
        <v>RAINY DAY</v>
      </c>
      <c r="J786" s="23">
        <f>'Source - Cert. Funds'!H785</f>
        <v>368</v>
      </c>
      <c r="K786" s="4"/>
      <c r="L786" s="3"/>
      <c r="M786" s="3"/>
      <c r="N786" s="3"/>
      <c r="O786" s="3"/>
    </row>
    <row r="787" spans="1:15" x14ac:dyDescent="0.35">
      <c r="A787" s="221" t="e">
        <f t="shared" si="16"/>
        <v>#N/A</v>
      </c>
      <c r="B787" s="221" t="e">
        <f>IF(A787=1,SUM($A$4:A787),"")</f>
        <v>#N/A</v>
      </c>
      <c r="C787" s="22" t="str">
        <f>'Source - Cert. Funds'!A786</f>
        <v>24</v>
      </c>
      <c r="D787" s="22" t="str">
        <f>'Source - Cert. Funds'!B786</f>
        <v>2</v>
      </c>
      <c r="E787" s="22" t="str">
        <f>'Source - Cert. Funds'!C786</f>
        <v>0009</v>
      </c>
      <c r="F787" s="22" t="str">
        <f>'Source - Cert. Funds'!D786</f>
        <v>2420009</v>
      </c>
      <c r="G787" s="22" t="str">
        <f>'Source - Cert. Funds'!E786</f>
        <v>POSEY TOWNSHIP</v>
      </c>
      <c r="H787" s="22" t="str">
        <f>'Source - Cert. Funds'!F786</f>
        <v>0101</v>
      </c>
      <c r="I787" s="22" t="str">
        <f>'Source - Cert. Funds'!G786</f>
        <v xml:space="preserve">GENERAL                                 </v>
      </c>
      <c r="J787" s="23">
        <f>'Source - Cert. Funds'!H786</f>
        <v>19500</v>
      </c>
      <c r="K787" s="4"/>
      <c r="L787" s="3"/>
      <c r="M787" s="3"/>
      <c r="N787" s="3"/>
      <c r="O787" s="3"/>
    </row>
    <row r="788" spans="1:15" x14ac:dyDescent="0.35">
      <c r="A788" s="221" t="e">
        <f t="shared" si="16"/>
        <v>#N/A</v>
      </c>
      <c r="B788" s="221" t="e">
        <f>IF(A788=1,SUM($A$4:A788),"")</f>
        <v>#N/A</v>
      </c>
      <c r="C788" s="22" t="str">
        <f>'Source - Cert. Funds'!A787</f>
        <v>24</v>
      </c>
      <c r="D788" s="22" t="str">
        <f>'Source - Cert. Funds'!B787</f>
        <v>2</v>
      </c>
      <c r="E788" s="22" t="str">
        <f>'Source - Cert. Funds'!C787</f>
        <v>0009</v>
      </c>
      <c r="F788" s="22" t="str">
        <f>'Source - Cert. Funds'!D787</f>
        <v>2420009</v>
      </c>
      <c r="G788" s="22" t="str">
        <f>'Source - Cert. Funds'!E787</f>
        <v>POSEY TOWNSHIP</v>
      </c>
      <c r="H788" s="22" t="str">
        <f>'Source - Cert. Funds'!F787</f>
        <v>1111</v>
      </c>
      <c r="I788" s="22" t="str">
        <f>'Source - Cert. Funds'!G787</f>
        <v>TOWNSHIP FIRE AND E.M.S.</v>
      </c>
      <c r="J788" s="23">
        <f>'Source - Cert. Funds'!H787</f>
        <v>5000</v>
      </c>
      <c r="K788" s="4"/>
      <c r="L788" s="3"/>
      <c r="M788" s="3"/>
      <c r="N788" s="3"/>
      <c r="O788" s="3"/>
    </row>
    <row r="789" spans="1:15" x14ac:dyDescent="0.35">
      <c r="A789" s="221" t="e">
        <f t="shared" si="16"/>
        <v>#N/A</v>
      </c>
      <c r="B789" s="221" t="e">
        <f>IF(A789=1,SUM($A$4:A789),"")</f>
        <v>#N/A</v>
      </c>
      <c r="C789" s="22" t="str">
        <f>'Source - Cert. Funds'!A788</f>
        <v>24</v>
      </c>
      <c r="D789" s="22" t="str">
        <f>'Source - Cert. Funds'!B788</f>
        <v>2</v>
      </c>
      <c r="E789" s="22" t="str">
        <f>'Source - Cert. Funds'!C788</f>
        <v>0010</v>
      </c>
      <c r="F789" s="22" t="str">
        <f>'Source - Cert. Funds'!D788</f>
        <v>2420010</v>
      </c>
      <c r="G789" s="22" t="str">
        <f>'Source - Cert. Funds'!E788</f>
        <v>RAY TOWNSHIP</v>
      </c>
      <c r="H789" s="22" t="str">
        <f>'Source - Cert. Funds'!F788</f>
        <v>0101</v>
      </c>
      <c r="I789" s="22" t="str">
        <f>'Source - Cert. Funds'!G788</f>
        <v xml:space="preserve">GENERAL                                 </v>
      </c>
      <c r="J789" s="23">
        <f>'Source - Cert. Funds'!H788</f>
        <v>27805</v>
      </c>
      <c r="K789" s="4"/>
      <c r="L789" s="3"/>
      <c r="M789" s="3"/>
      <c r="N789" s="3"/>
      <c r="O789" s="3"/>
    </row>
    <row r="790" spans="1:15" x14ac:dyDescent="0.35">
      <c r="A790" s="221" t="e">
        <f t="shared" si="16"/>
        <v>#N/A</v>
      </c>
      <c r="B790" s="221" t="e">
        <f>IF(A790=1,SUM($A$4:A790),"")</f>
        <v>#N/A</v>
      </c>
      <c r="C790" s="22" t="str">
        <f>'Source - Cert. Funds'!A789</f>
        <v>24</v>
      </c>
      <c r="D790" s="22" t="str">
        <f>'Source - Cert. Funds'!B789</f>
        <v>2</v>
      </c>
      <c r="E790" s="22" t="str">
        <f>'Source - Cert. Funds'!C789</f>
        <v>0010</v>
      </c>
      <c r="F790" s="22" t="str">
        <f>'Source - Cert. Funds'!D789</f>
        <v>2420010</v>
      </c>
      <c r="G790" s="22" t="str">
        <f>'Source - Cert. Funds'!E789</f>
        <v>RAY TOWNSHIP</v>
      </c>
      <c r="H790" s="22" t="str">
        <f>'Source - Cert. Funds'!F789</f>
        <v>1111</v>
      </c>
      <c r="I790" s="22" t="str">
        <f>'Source - Cert. Funds'!G789</f>
        <v>TOWNSHIP FIRE AND E.M.S.</v>
      </c>
      <c r="J790" s="23">
        <f>'Source - Cert. Funds'!H789</f>
        <v>17000</v>
      </c>
      <c r="K790" s="4"/>
      <c r="L790" s="3"/>
      <c r="M790" s="3"/>
      <c r="N790" s="3"/>
      <c r="O790" s="3"/>
    </row>
    <row r="791" spans="1:15" x14ac:dyDescent="0.35">
      <c r="A791" s="221" t="e">
        <f t="shared" si="16"/>
        <v>#N/A</v>
      </c>
      <c r="B791" s="221" t="e">
        <f>IF(A791=1,SUM($A$4:A791),"")</f>
        <v>#N/A</v>
      </c>
      <c r="C791" s="22" t="str">
        <f>'Source - Cert. Funds'!A790</f>
        <v>24</v>
      </c>
      <c r="D791" s="22" t="str">
        <f>'Source - Cert. Funds'!B790</f>
        <v>2</v>
      </c>
      <c r="E791" s="22" t="str">
        <f>'Source - Cert. Funds'!C790</f>
        <v>0011</v>
      </c>
      <c r="F791" s="22" t="str">
        <f>'Source - Cert. Funds'!D790</f>
        <v>2420011</v>
      </c>
      <c r="G791" s="22" t="str">
        <f>'Source - Cert. Funds'!E790</f>
        <v>SALT CREEK TOWNSHIP</v>
      </c>
      <c r="H791" s="22" t="str">
        <f>'Source - Cert. Funds'!F790</f>
        <v>0101</v>
      </c>
      <c r="I791" s="22" t="str">
        <f>'Source - Cert. Funds'!G790</f>
        <v xml:space="preserve">GENERAL                                 </v>
      </c>
      <c r="J791" s="23">
        <f>'Source - Cert. Funds'!H790</f>
        <v>28062</v>
      </c>
      <c r="K791" s="4"/>
      <c r="L791" s="3"/>
      <c r="M791" s="3"/>
      <c r="N791" s="3"/>
      <c r="O791" s="3"/>
    </row>
    <row r="792" spans="1:15" x14ac:dyDescent="0.35">
      <c r="A792" s="221" t="e">
        <f t="shared" si="16"/>
        <v>#N/A</v>
      </c>
      <c r="B792" s="221" t="e">
        <f>IF(A792=1,SUM($A$4:A792),"")</f>
        <v>#N/A</v>
      </c>
      <c r="C792" s="22" t="str">
        <f>'Source - Cert. Funds'!A791</f>
        <v>24</v>
      </c>
      <c r="D792" s="22" t="str">
        <f>'Source - Cert. Funds'!B791</f>
        <v>2</v>
      </c>
      <c r="E792" s="22" t="str">
        <f>'Source - Cert. Funds'!C791</f>
        <v>0011</v>
      </c>
      <c r="F792" s="22" t="str">
        <f>'Source - Cert. Funds'!D791</f>
        <v>2420011</v>
      </c>
      <c r="G792" s="22" t="str">
        <f>'Source - Cert. Funds'!E791</f>
        <v>SALT CREEK TOWNSHIP</v>
      </c>
      <c r="H792" s="22" t="str">
        <f>'Source - Cert. Funds'!F791</f>
        <v>1111</v>
      </c>
      <c r="I792" s="22" t="str">
        <f>'Source - Cert. Funds'!G791</f>
        <v>TOWNSHIP FIRE AND E.M.S.</v>
      </c>
      <c r="J792" s="23">
        <f>'Source - Cert. Funds'!H791</f>
        <v>4000</v>
      </c>
      <c r="K792" s="4"/>
      <c r="L792" s="3"/>
      <c r="M792" s="3"/>
      <c r="N792" s="3"/>
      <c r="O792" s="3"/>
    </row>
    <row r="793" spans="1:15" x14ac:dyDescent="0.35">
      <c r="A793" s="221" t="e">
        <f t="shared" si="16"/>
        <v>#N/A</v>
      </c>
      <c r="B793" s="221" t="e">
        <f>IF(A793=1,SUM($A$4:A793),"")</f>
        <v>#N/A</v>
      </c>
      <c r="C793" s="22" t="str">
        <f>'Source - Cert. Funds'!A792</f>
        <v>24</v>
      </c>
      <c r="D793" s="22" t="str">
        <f>'Source - Cert. Funds'!B792</f>
        <v>2</v>
      </c>
      <c r="E793" s="22" t="str">
        <f>'Source - Cert. Funds'!C792</f>
        <v>0011</v>
      </c>
      <c r="F793" s="22" t="str">
        <f>'Source - Cert. Funds'!D792</f>
        <v>2420011</v>
      </c>
      <c r="G793" s="22" t="str">
        <f>'Source - Cert. Funds'!E792</f>
        <v>SALT CREEK TOWNSHIP</v>
      </c>
      <c r="H793" s="22" t="str">
        <f>'Source - Cert. Funds'!F792</f>
        <v>2120</v>
      </c>
      <c r="I793" s="22" t="str">
        <f>'Source - Cert. Funds'!G792</f>
        <v xml:space="preserve">CEMETERY                                </v>
      </c>
      <c r="J793" s="23">
        <f>'Source - Cert. Funds'!H792</f>
        <v>5000</v>
      </c>
      <c r="K793" s="4"/>
      <c r="L793" s="3"/>
      <c r="M793" s="3"/>
      <c r="N793" s="3"/>
      <c r="O793" s="3"/>
    </row>
    <row r="794" spans="1:15" x14ac:dyDescent="0.35">
      <c r="A794" s="221" t="e">
        <f t="shared" si="16"/>
        <v>#N/A</v>
      </c>
      <c r="B794" s="221" t="e">
        <f>IF(A794=1,SUM($A$4:A794),"")</f>
        <v>#N/A</v>
      </c>
      <c r="C794" s="22" t="str">
        <f>'Source - Cert. Funds'!A793</f>
        <v>24</v>
      </c>
      <c r="D794" s="22" t="str">
        <f>'Source - Cert. Funds'!B793</f>
        <v>2</v>
      </c>
      <c r="E794" s="22" t="str">
        <f>'Source - Cert. Funds'!C793</f>
        <v>0012</v>
      </c>
      <c r="F794" s="22" t="str">
        <f>'Source - Cert. Funds'!D793</f>
        <v>2420012</v>
      </c>
      <c r="G794" s="22" t="str">
        <f>'Source - Cert. Funds'!E793</f>
        <v>SPRINGFIELD TOWNSHIP</v>
      </c>
      <c r="H794" s="22" t="str">
        <f>'Source - Cert. Funds'!F793</f>
        <v>0061</v>
      </c>
      <c r="I794" s="22" t="str">
        <f>'Source - Cert. Funds'!G793</f>
        <v>RAINY DAY</v>
      </c>
      <c r="J794" s="23">
        <f>'Source - Cert. Funds'!H793</f>
        <v>16000</v>
      </c>
      <c r="K794" s="4"/>
      <c r="L794" s="3"/>
      <c r="M794" s="3"/>
      <c r="N794" s="3"/>
      <c r="O794" s="3"/>
    </row>
    <row r="795" spans="1:15" x14ac:dyDescent="0.35">
      <c r="A795" s="221" t="e">
        <f t="shared" si="16"/>
        <v>#N/A</v>
      </c>
      <c r="B795" s="221" t="e">
        <f>IF(A795=1,SUM($A$4:A795),"")</f>
        <v>#N/A</v>
      </c>
      <c r="C795" s="22" t="str">
        <f>'Source - Cert. Funds'!A794</f>
        <v>24</v>
      </c>
      <c r="D795" s="22" t="str">
        <f>'Source - Cert. Funds'!B794</f>
        <v>2</v>
      </c>
      <c r="E795" s="22" t="str">
        <f>'Source - Cert. Funds'!C794</f>
        <v>0012</v>
      </c>
      <c r="F795" s="22" t="str">
        <f>'Source - Cert. Funds'!D794</f>
        <v>2420012</v>
      </c>
      <c r="G795" s="22" t="str">
        <f>'Source - Cert. Funds'!E794</f>
        <v>SPRINGFIELD TOWNSHIP</v>
      </c>
      <c r="H795" s="22" t="str">
        <f>'Source - Cert. Funds'!F794</f>
        <v>0101</v>
      </c>
      <c r="I795" s="22" t="str">
        <f>'Source - Cert. Funds'!G794</f>
        <v xml:space="preserve">GENERAL                                 </v>
      </c>
      <c r="J795" s="23">
        <f>'Source - Cert. Funds'!H794</f>
        <v>50600</v>
      </c>
      <c r="K795" s="4"/>
      <c r="L795" s="3"/>
      <c r="M795" s="3"/>
      <c r="N795" s="3"/>
      <c r="O795" s="3"/>
    </row>
    <row r="796" spans="1:15" x14ac:dyDescent="0.35">
      <c r="A796" s="221" t="e">
        <f t="shared" si="16"/>
        <v>#N/A</v>
      </c>
      <c r="B796" s="221" t="e">
        <f>IF(A796=1,SUM($A$4:A796),"")</f>
        <v>#N/A</v>
      </c>
      <c r="C796" s="22" t="str">
        <f>'Source - Cert. Funds'!A795</f>
        <v>24</v>
      </c>
      <c r="D796" s="22" t="str">
        <f>'Source - Cert. Funds'!B795</f>
        <v>2</v>
      </c>
      <c r="E796" s="22" t="str">
        <f>'Source - Cert. Funds'!C795</f>
        <v>0012</v>
      </c>
      <c r="F796" s="22" t="str">
        <f>'Source - Cert. Funds'!D795</f>
        <v>2420012</v>
      </c>
      <c r="G796" s="22" t="str">
        <f>'Source - Cert. Funds'!E795</f>
        <v>SPRINGFIELD TOWNSHIP</v>
      </c>
      <c r="H796" s="22" t="str">
        <f>'Source - Cert. Funds'!F795</f>
        <v>1111</v>
      </c>
      <c r="I796" s="22" t="str">
        <f>'Source - Cert. Funds'!G795</f>
        <v>TOWNSHIP FIRE AND E.M.S.</v>
      </c>
      <c r="J796" s="23">
        <f>'Source - Cert. Funds'!H795</f>
        <v>15000</v>
      </c>
      <c r="K796" s="4"/>
      <c r="L796" s="3"/>
      <c r="M796" s="3"/>
      <c r="N796" s="3"/>
      <c r="O796" s="3"/>
    </row>
    <row r="797" spans="1:15" x14ac:dyDescent="0.35">
      <c r="A797" s="221" t="e">
        <f t="shared" si="16"/>
        <v>#N/A</v>
      </c>
      <c r="B797" s="221" t="e">
        <f>IF(A797=1,SUM($A$4:A797),"")</f>
        <v>#N/A</v>
      </c>
      <c r="C797" s="22" t="str">
        <f>'Source - Cert. Funds'!A796</f>
        <v>24</v>
      </c>
      <c r="D797" s="22" t="str">
        <f>'Source - Cert. Funds'!B796</f>
        <v>2</v>
      </c>
      <c r="E797" s="22" t="str">
        <f>'Source - Cert. Funds'!C796</f>
        <v>0012</v>
      </c>
      <c r="F797" s="22" t="str">
        <f>'Source - Cert. Funds'!D796</f>
        <v>2420012</v>
      </c>
      <c r="G797" s="22" t="str">
        <f>'Source - Cert. Funds'!E796</f>
        <v>SPRINGFIELD TOWNSHIP</v>
      </c>
      <c r="H797" s="22" t="str">
        <f>'Source - Cert. Funds'!F796</f>
        <v>1190</v>
      </c>
      <c r="I797" s="22" t="str">
        <f>'Source - Cert. Funds'!G796</f>
        <v xml:space="preserve">CUMULATIVE FIRE (Township)                        </v>
      </c>
      <c r="J797" s="23">
        <f>'Source - Cert. Funds'!H796</f>
        <v>500</v>
      </c>
      <c r="K797" s="4"/>
      <c r="L797" s="3"/>
      <c r="M797" s="3"/>
      <c r="N797" s="3"/>
      <c r="O797" s="3"/>
    </row>
    <row r="798" spans="1:15" x14ac:dyDescent="0.35">
      <c r="A798" s="221" t="e">
        <f t="shared" si="16"/>
        <v>#N/A</v>
      </c>
      <c r="B798" s="221" t="e">
        <f>IF(A798=1,SUM($A$4:A798),"")</f>
        <v>#N/A</v>
      </c>
      <c r="C798" s="22" t="str">
        <f>'Source - Cert. Funds'!A797</f>
        <v>24</v>
      </c>
      <c r="D798" s="22" t="str">
        <f>'Source - Cert. Funds'!B797</f>
        <v>2</v>
      </c>
      <c r="E798" s="22" t="str">
        <f>'Source - Cert. Funds'!C797</f>
        <v>0013</v>
      </c>
      <c r="F798" s="22" t="str">
        <f>'Source - Cert. Funds'!D797</f>
        <v>2420013</v>
      </c>
      <c r="G798" s="22" t="str">
        <f>'Source - Cert. Funds'!E797</f>
        <v>WHITEWATER TOWNSHIP</v>
      </c>
      <c r="H798" s="22" t="str">
        <f>'Source - Cert. Funds'!F797</f>
        <v>0101</v>
      </c>
      <c r="I798" s="22" t="str">
        <f>'Source - Cert. Funds'!G797</f>
        <v xml:space="preserve">GENERAL                                 </v>
      </c>
      <c r="J798" s="23">
        <f>'Source - Cert. Funds'!H797</f>
        <v>47200</v>
      </c>
      <c r="K798" s="4"/>
      <c r="L798" s="3"/>
      <c r="M798" s="3"/>
      <c r="N798" s="3"/>
      <c r="O798" s="3"/>
    </row>
    <row r="799" spans="1:15" x14ac:dyDescent="0.35">
      <c r="A799" s="221" t="e">
        <f t="shared" si="16"/>
        <v>#N/A</v>
      </c>
      <c r="B799" s="221" t="e">
        <f>IF(A799=1,SUM($A$4:A799),"")</f>
        <v>#N/A</v>
      </c>
      <c r="C799" s="22" t="str">
        <f>'Source - Cert. Funds'!A798</f>
        <v>24</v>
      </c>
      <c r="D799" s="22" t="str">
        <f>'Source - Cert. Funds'!B798</f>
        <v>2</v>
      </c>
      <c r="E799" s="22" t="str">
        <f>'Source - Cert. Funds'!C798</f>
        <v>0013</v>
      </c>
      <c r="F799" s="22" t="str">
        <f>'Source - Cert. Funds'!D798</f>
        <v>2420013</v>
      </c>
      <c r="G799" s="22" t="str">
        <f>'Source - Cert. Funds'!E798</f>
        <v>WHITEWATER TOWNSHIP</v>
      </c>
      <c r="H799" s="22" t="str">
        <f>'Source - Cert. Funds'!F798</f>
        <v>1111</v>
      </c>
      <c r="I799" s="22" t="str">
        <f>'Source - Cert. Funds'!G798</f>
        <v>TOWNSHIP FIRE AND E.M.S.</v>
      </c>
      <c r="J799" s="23">
        <f>'Source - Cert. Funds'!H798</f>
        <v>52000</v>
      </c>
      <c r="K799" s="4"/>
      <c r="L799" s="3"/>
      <c r="M799" s="3"/>
      <c r="N799" s="3"/>
      <c r="O799" s="3"/>
    </row>
    <row r="800" spans="1:15" x14ac:dyDescent="0.35">
      <c r="A800" s="221" t="e">
        <f t="shared" si="16"/>
        <v>#N/A</v>
      </c>
      <c r="B800" s="221" t="e">
        <f>IF(A800=1,SUM($A$4:A800),"")</f>
        <v>#N/A</v>
      </c>
      <c r="C800" s="22" t="str">
        <f>'Source - Cert. Funds'!A799</f>
        <v>24</v>
      </c>
      <c r="D800" s="22" t="str">
        <f>'Source - Cert. Funds'!B799</f>
        <v>2</v>
      </c>
      <c r="E800" s="22" t="str">
        <f>'Source - Cert. Funds'!C799</f>
        <v>0013</v>
      </c>
      <c r="F800" s="22" t="str">
        <f>'Source - Cert. Funds'!D799</f>
        <v>2420013</v>
      </c>
      <c r="G800" s="22" t="str">
        <f>'Source - Cert. Funds'!E799</f>
        <v>WHITEWATER TOWNSHIP</v>
      </c>
      <c r="H800" s="22" t="str">
        <f>'Source - Cert. Funds'!F799</f>
        <v>2120</v>
      </c>
      <c r="I800" s="22" t="str">
        <f>'Source - Cert. Funds'!G799</f>
        <v xml:space="preserve">CEMETERY                                </v>
      </c>
      <c r="J800" s="23">
        <f>'Source - Cert. Funds'!H799</f>
        <v>24000</v>
      </c>
      <c r="K800" s="4"/>
      <c r="L800" s="3"/>
      <c r="M800" s="3"/>
      <c r="N800" s="3"/>
      <c r="O800" s="3"/>
    </row>
    <row r="801" spans="1:15" x14ac:dyDescent="0.35">
      <c r="A801" s="221" t="e">
        <f t="shared" si="16"/>
        <v>#N/A</v>
      </c>
      <c r="B801" s="221" t="e">
        <f>IF(A801=1,SUM($A$4:A801),"")</f>
        <v>#N/A</v>
      </c>
      <c r="C801" s="22" t="str">
        <f>'Source - Cert. Funds'!A800</f>
        <v>25</v>
      </c>
      <c r="D801" s="22" t="str">
        <f>'Source - Cert. Funds'!B800</f>
        <v>2</v>
      </c>
      <c r="E801" s="22" t="str">
        <f>'Source - Cert. Funds'!C800</f>
        <v>0001</v>
      </c>
      <c r="F801" s="22" t="str">
        <f>'Source - Cert. Funds'!D800</f>
        <v>2520001</v>
      </c>
      <c r="G801" s="22" t="str">
        <f>'Source - Cert. Funds'!E800</f>
        <v>AUBBEENAUBBEE TOWNSHIP</v>
      </c>
      <c r="H801" s="22" t="str">
        <f>'Source - Cert. Funds'!F800</f>
        <v>0061</v>
      </c>
      <c r="I801" s="22" t="str">
        <f>'Source - Cert. Funds'!G800</f>
        <v>RAINY DAY</v>
      </c>
      <c r="J801" s="23">
        <f>'Source - Cert. Funds'!H800</f>
        <v>30000</v>
      </c>
      <c r="K801" s="4"/>
      <c r="L801" s="3"/>
      <c r="M801" s="3"/>
      <c r="N801" s="3"/>
      <c r="O801" s="3"/>
    </row>
    <row r="802" spans="1:15" x14ac:dyDescent="0.35">
      <c r="A802" s="221" t="e">
        <f t="shared" si="16"/>
        <v>#N/A</v>
      </c>
      <c r="B802" s="221" t="e">
        <f>IF(A802=1,SUM($A$4:A802),"")</f>
        <v>#N/A</v>
      </c>
      <c r="C802" s="22" t="str">
        <f>'Source - Cert. Funds'!A801</f>
        <v>25</v>
      </c>
      <c r="D802" s="22" t="str">
        <f>'Source - Cert. Funds'!B801</f>
        <v>2</v>
      </c>
      <c r="E802" s="22" t="str">
        <f>'Source - Cert. Funds'!C801</f>
        <v>0001</v>
      </c>
      <c r="F802" s="22" t="str">
        <f>'Source - Cert. Funds'!D801</f>
        <v>2520001</v>
      </c>
      <c r="G802" s="22" t="str">
        <f>'Source - Cert. Funds'!E801</f>
        <v>AUBBEENAUBBEE TOWNSHIP</v>
      </c>
      <c r="H802" s="22" t="str">
        <f>'Source - Cert. Funds'!F801</f>
        <v>0101</v>
      </c>
      <c r="I802" s="22" t="str">
        <f>'Source - Cert. Funds'!G801</f>
        <v xml:space="preserve">GENERAL                                 </v>
      </c>
      <c r="J802" s="23">
        <f>'Source - Cert. Funds'!H801</f>
        <v>35000</v>
      </c>
      <c r="K802" s="4"/>
      <c r="L802" s="3"/>
      <c r="M802" s="3"/>
      <c r="N802" s="3"/>
      <c r="O802" s="3"/>
    </row>
    <row r="803" spans="1:15" x14ac:dyDescent="0.35">
      <c r="A803" s="221" t="e">
        <f t="shared" si="16"/>
        <v>#N/A</v>
      </c>
      <c r="B803" s="221" t="e">
        <f>IF(A803=1,SUM($A$4:A803),"")</f>
        <v>#N/A</v>
      </c>
      <c r="C803" s="22" t="str">
        <f>'Source - Cert. Funds'!A802</f>
        <v>25</v>
      </c>
      <c r="D803" s="22" t="str">
        <f>'Source - Cert. Funds'!B802</f>
        <v>2</v>
      </c>
      <c r="E803" s="22" t="str">
        <f>'Source - Cert. Funds'!C802</f>
        <v>0001</v>
      </c>
      <c r="F803" s="22" t="str">
        <f>'Source - Cert. Funds'!D802</f>
        <v>2520001</v>
      </c>
      <c r="G803" s="22" t="str">
        <f>'Source - Cert. Funds'!E802</f>
        <v>AUBBEENAUBBEE TOWNSHIP</v>
      </c>
      <c r="H803" s="22" t="str">
        <f>'Source - Cert. Funds'!F802</f>
        <v>1111</v>
      </c>
      <c r="I803" s="22" t="str">
        <f>'Source - Cert. Funds'!G802</f>
        <v>TOWNSHIP FIRE AND E.M.S.</v>
      </c>
      <c r="J803" s="23">
        <f>'Source - Cert. Funds'!H802</f>
        <v>85000</v>
      </c>
      <c r="K803" s="4"/>
      <c r="L803" s="3"/>
      <c r="M803" s="3"/>
      <c r="N803" s="3"/>
      <c r="O803" s="3"/>
    </row>
    <row r="804" spans="1:15" x14ac:dyDescent="0.35">
      <c r="A804" s="221" t="e">
        <f t="shared" si="16"/>
        <v>#N/A</v>
      </c>
      <c r="B804" s="221" t="e">
        <f>IF(A804=1,SUM($A$4:A804),"")</f>
        <v>#N/A</v>
      </c>
      <c r="C804" s="22" t="str">
        <f>'Source - Cert. Funds'!A803</f>
        <v>25</v>
      </c>
      <c r="D804" s="22" t="str">
        <f>'Source - Cert. Funds'!B803</f>
        <v>2</v>
      </c>
      <c r="E804" s="22" t="str">
        <f>'Source - Cert. Funds'!C803</f>
        <v>0001</v>
      </c>
      <c r="F804" s="22" t="str">
        <f>'Source - Cert. Funds'!D803</f>
        <v>2520001</v>
      </c>
      <c r="G804" s="22" t="str">
        <f>'Source - Cert. Funds'!E803</f>
        <v>AUBBEENAUBBEE TOWNSHIP</v>
      </c>
      <c r="H804" s="22" t="str">
        <f>'Source - Cert. Funds'!F803</f>
        <v>1301</v>
      </c>
      <c r="I804" s="22" t="str">
        <f>'Source - Cert. Funds'!G803</f>
        <v xml:space="preserve">PARK &amp; RECREATION                       </v>
      </c>
      <c r="J804" s="23">
        <f>'Source - Cert. Funds'!H803</f>
        <v>0</v>
      </c>
      <c r="K804" s="4"/>
      <c r="L804" s="3"/>
      <c r="M804" s="3"/>
      <c r="N804" s="3"/>
      <c r="O804" s="3"/>
    </row>
    <row r="805" spans="1:15" x14ac:dyDescent="0.35">
      <c r="A805" s="221" t="e">
        <f t="shared" si="16"/>
        <v>#N/A</v>
      </c>
      <c r="B805" s="221" t="e">
        <f>IF(A805=1,SUM($A$4:A805),"")</f>
        <v>#N/A</v>
      </c>
      <c r="C805" s="22" t="str">
        <f>'Source - Cert. Funds'!A804</f>
        <v>25</v>
      </c>
      <c r="D805" s="22" t="str">
        <f>'Source - Cert. Funds'!B804</f>
        <v>2</v>
      </c>
      <c r="E805" s="22" t="str">
        <f>'Source - Cert. Funds'!C804</f>
        <v>0001</v>
      </c>
      <c r="F805" s="22" t="str">
        <f>'Source - Cert. Funds'!D804</f>
        <v>2520001</v>
      </c>
      <c r="G805" s="22" t="str">
        <f>'Source - Cert. Funds'!E804</f>
        <v>AUBBEENAUBBEE TOWNSHIP</v>
      </c>
      <c r="H805" s="22" t="str">
        <f>'Source - Cert. Funds'!F804</f>
        <v>2120</v>
      </c>
      <c r="I805" s="22" t="str">
        <f>'Source - Cert. Funds'!G804</f>
        <v xml:space="preserve">CEMETERY                                </v>
      </c>
      <c r="J805" s="23">
        <f>'Source - Cert. Funds'!H804</f>
        <v>20000</v>
      </c>
      <c r="K805" s="4"/>
      <c r="L805" s="3"/>
      <c r="M805" s="3"/>
      <c r="N805" s="3"/>
      <c r="O805" s="3"/>
    </row>
    <row r="806" spans="1:15" x14ac:dyDescent="0.35">
      <c r="A806" s="221" t="e">
        <f t="shared" si="16"/>
        <v>#N/A</v>
      </c>
      <c r="B806" s="221" t="e">
        <f>IF(A806=1,SUM($A$4:A806),"")</f>
        <v>#N/A</v>
      </c>
      <c r="C806" s="22" t="str">
        <f>'Source - Cert. Funds'!A805</f>
        <v>25</v>
      </c>
      <c r="D806" s="22" t="str">
        <f>'Source - Cert. Funds'!B805</f>
        <v>2</v>
      </c>
      <c r="E806" s="22" t="str">
        <f>'Source - Cert. Funds'!C805</f>
        <v>0002</v>
      </c>
      <c r="F806" s="22" t="str">
        <f>'Source - Cert. Funds'!D805</f>
        <v>2520002</v>
      </c>
      <c r="G806" s="22" t="str">
        <f>'Source - Cert. Funds'!E805</f>
        <v>HENRY TOWNSHIP</v>
      </c>
      <c r="H806" s="22" t="str">
        <f>'Source - Cert. Funds'!F805</f>
        <v>0061</v>
      </c>
      <c r="I806" s="22" t="str">
        <f>'Source - Cert. Funds'!G805</f>
        <v>RAINY DAY</v>
      </c>
      <c r="J806" s="23">
        <f>'Source - Cert. Funds'!H805</f>
        <v>0</v>
      </c>
      <c r="K806" s="4"/>
      <c r="L806" s="3"/>
      <c r="M806" s="3"/>
      <c r="N806" s="3"/>
      <c r="O806" s="3"/>
    </row>
    <row r="807" spans="1:15" x14ac:dyDescent="0.35">
      <c r="A807" s="221" t="e">
        <f t="shared" si="16"/>
        <v>#N/A</v>
      </c>
      <c r="B807" s="221" t="e">
        <f>IF(A807=1,SUM($A$4:A807),"")</f>
        <v>#N/A</v>
      </c>
      <c r="C807" s="22" t="str">
        <f>'Source - Cert. Funds'!A806</f>
        <v>25</v>
      </c>
      <c r="D807" s="22" t="str">
        <f>'Source - Cert. Funds'!B806</f>
        <v>2</v>
      </c>
      <c r="E807" s="22" t="str">
        <f>'Source - Cert. Funds'!C806</f>
        <v>0002</v>
      </c>
      <c r="F807" s="22" t="str">
        <f>'Source - Cert. Funds'!D806</f>
        <v>2520002</v>
      </c>
      <c r="G807" s="22" t="str">
        <f>'Source - Cert. Funds'!E806</f>
        <v>HENRY TOWNSHIP</v>
      </c>
      <c r="H807" s="22" t="str">
        <f>'Source - Cert. Funds'!F806</f>
        <v>0101</v>
      </c>
      <c r="I807" s="22" t="str">
        <f>'Source - Cert. Funds'!G806</f>
        <v xml:space="preserve">GENERAL                                 </v>
      </c>
      <c r="J807" s="23">
        <f>'Source - Cert. Funds'!H806</f>
        <v>70000</v>
      </c>
      <c r="K807" s="4"/>
      <c r="L807" s="3"/>
      <c r="M807" s="3"/>
      <c r="N807" s="3"/>
      <c r="O807" s="3"/>
    </row>
    <row r="808" spans="1:15" x14ac:dyDescent="0.35">
      <c r="A808" s="221" t="e">
        <f t="shared" si="16"/>
        <v>#N/A</v>
      </c>
      <c r="B808" s="221" t="e">
        <f>IF(A808=1,SUM($A$4:A808),"")</f>
        <v>#N/A</v>
      </c>
      <c r="C808" s="22" t="str">
        <f>'Source - Cert. Funds'!A807</f>
        <v>25</v>
      </c>
      <c r="D808" s="22" t="str">
        <f>'Source - Cert. Funds'!B807</f>
        <v>2</v>
      </c>
      <c r="E808" s="22" t="str">
        <f>'Source - Cert. Funds'!C807</f>
        <v>0002</v>
      </c>
      <c r="F808" s="22" t="str">
        <f>'Source - Cert. Funds'!D807</f>
        <v>2520002</v>
      </c>
      <c r="G808" s="22" t="str">
        <f>'Source - Cert. Funds'!E807</f>
        <v>HENRY TOWNSHIP</v>
      </c>
      <c r="H808" s="22" t="str">
        <f>'Source - Cert. Funds'!F807</f>
        <v>1111</v>
      </c>
      <c r="I808" s="22" t="str">
        <f>'Source - Cert. Funds'!G807</f>
        <v>TOWNSHIP FIRE AND E.M.S.</v>
      </c>
      <c r="J808" s="23">
        <f>'Source - Cert. Funds'!H807</f>
        <v>150000</v>
      </c>
      <c r="K808" s="4"/>
      <c r="L808" s="3"/>
      <c r="M808" s="3"/>
      <c r="N808" s="3"/>
      <c r="O808" s="3"/>
    </row>
    <row r="809" spans="1:15" x14ac:dyDescent="0.35">
      <c r="A809" s="221" t="e">
        <f t="shared" si="16"/>
        <v>#N/A</v>
      </c>
      <c r="B809" s="221" t="e">
        <f>IF(A809=1,SUM($A$4:A809),"")</f>
        <v>#N/A</v>
      </c>
      <c r="C809" s="22" t="str">
        <f>'Source - Cert. Funds'!A808</f>
        <v>25</v>
      </c>
      <c r="D809" s="22" t="str">
        <f>'Source - Cert. Funds'!B808</f>
        <v>2</v>
      </c>
      <c r="E809" s="22" t="str">
        <f>'Source - Cert. Funds'!C808</f>
        <v>0003</v>
      </c>
      <c r="F809" s="22" t="str">
        <f>'Source - Cert. Funds'!D808</f>
        <v>2520003</v>
      </c>
      <c r="G809" s="22" t="str">
        <f>'Source - Cert. Funds'!E808</f>
        <v>LIBERTY TOWNSHIP</v>
      </c>
      <c r="H809" s="22" t="str">
        <f>'Source - Cert. Funds'!F808</f>
        <v>0101</v>
      </c>
      <c r="I809" s="22" t="str">
        <f>'Source - Cert. Funds'!G808</f>
        <v xml:space="preserve">GENERAL                                 </v>
      </c>
      <c r="J809" s="23">
        <f>'Source - Cert. Funds'!H808</f>
        <v>19348</v>
      </c>
      <c r="K809" s="4"/>
      <c r="L809" s="3"/>
      <c r="M809" s="3"/>
      <c r="N809" s="3"/>
      <c r="O809" s="3"/>
    </row>
    <row r="810" spans="1:15" x14ac:dyDescent="0.35">
      <c r="A810" s="221" t="e">
        <f t="shared" si="16"/>
        <v>#N/A</v>
      </c>
      <c r="B810" s="221" t="e">
        <f>IF(A810=1,SUM($A$4:A810),"")</f>
        <v>#N/A</v>
      </c>
      <c r="C810" s="22" t="str">
        <f>'Source - Cert. Funds'!A809</f>
        <v>25</v>
      </c>
      <c r="D810" s="22" t="str">
        <f>'Source - Cert. Funds'!B809</f>
        <v>2</v>
      </c>
      <c r="E810" s="22" t="str">
        <f>'Source - Cert. Funds'!C809</f>
        <v>0003</v>
      </c>
      <c r="F810" s="22" t="str">
        <f>'Source - Cert. Funds'!D809</f>
        <v>2520003</v>
      </c>
      <c r="G810" s="22" t="str">
        <f>'Source - Cert. Funds'!E809</f>
        <v>LIBERTY TOWNSHIP</v>
      </c>
      <c r="H810" s="22" t="str">
        <f>'Source - Cert. Funds'!F809</f>
        <v>1111</v>
      </c>
      <c r="I810" s="22" t="str">
        <f>'Source - Cert. Funds'!G809</f>
        <v>TOWNSHIP FIRE AND E.M.S.</v>
      </c>
      <c r="J810" s="23">
        <f>'Source - Cert. Funds'!H809</f>
        <v>15425</v>
      </c>
      <c r="K810" s="4"/>
      <c r="L810" s="3"/>
      <c r="M810" s="3"/>
      <c r="N810" s="3"/>
      <c r="O810" s="3"/>
    </row>
    <row r="811" spans="1:15" x14ac:dyDescent="0.35">
      <c r="A811" s="221" t="e">
        <f t="shared" si="16"/>
        <v>#N/A</v>
      </c>
      <c r="B811" s="221" t="e">
        <f>IF(A811=1,SUM($A$4:A811),"")</f>
        <v>#N/A</v>
      </c>
      <c r="C811" s="22" t="str">
        <f>'Source - Cert. Funds'!A810</f>
        <v>25</v>
      </c>
      <c r="D811" s="22" t="str">
        <f>'Source - Cert. Funds'!B810</f>
        <v>2</v>
      </c>
      <c r="E811" s="22" t="str">
        <f>'Source - Cert. Funds'!C810</f>
        <v>0003</v>
      </c>
      <c r="F811" s="22" t="str">
        <f>'Source - Cert. Funds'!D810</f>
        <v>2520003</v>
      </c>
      <c r="G811" s="22" t="str">
        <f>'Source - Cert. Funds'!E810</f>
        <v>LIBERTY TOWNSHIP</v>
      </c>
      <c r="H811" s="22" t="str">
        <f>'Source - Cert. Funds'!F810</f>
        <v>1190</v>
      </c>
      <c r="I811" s="22" t="str">
        <f>'Source - Cert. Funds'!G810</f>
        <v xml:space="preserve">CUMULATIVE FIRE (Township)                        </v>
      </c>
      <c r="J811" s="23">
        <f>'Source - Cert. Funds'!H810</f>
        <v>10000</v>
      </c>
      <c r="K811" s="4"/>
      <c r="L811" s="3"/>
      <c r="M811" s="3"/>
      <c r="N811" s="3"/>
      <c r="O811" s="3"/>
    </row>
    <row r="812" spans="1:15" x14ac:dyDescent="0.35">
      <c r="A812" s="221" t="e">
        <f t="shared" si="16"/>
        <v>#N/A</v>
      </c>
      <c r="B812" s="221" t="e">
        <f>IF(A812=1,SUM($A$4:A812),"")</f>
        <v>#N/A</v>
      </c>
      <c r="C812" s="22" t="str">
        <f>'Source - Cert. Funds'!A811</f>
        <v>25</v>
      </c>
      <c r="D812" s="22" t="str">
        <f>'Source - Cert. Funds'!B811</f>
        <v>2</v>
      </c>
      <c r="E812" s="22" t="str">
        <f>'Source - Cert. Funds'!C811</f>
        <v>0003</v>
      </c>
      <c r="F812" s="22" t="str">
        <f>'Source - Cert. Funds'!D811</f>
        <v>2520003</v>
      </c>
      <c r="G812" s="22" t="str">
        <f>'Source - Cert. Funds'!E811</f>
        <v>LIBERTY TOWNSHIP</v>
      </c>
      <c r="H812" s="22" t="str">
        <f>'Source - Cert. Funds'!F811</f>
        <v>1312</v>
      </c>
      <c r="I812" s="22" t="str">
        <f>'Source - Cert. Funds'!G811</f>
        <v xml:space="preserve">RECREATION                              </v>
      </c>
      <c r="J812" s="23">
        <f>'Source - Cert. Funds'!H811</f>
        <v>13100</v>
      </c>
      <c r="K812" s="4"/>
      <c r="L812" s="3"/>
      <c r="M812" s="3"/>
      <c r="N812" s="3"/>
      <c r="O812" s="3"/>
    </row>
    <row r="813" spans="1:15" x14ac:dyDescent="0.35">
      <c r="A813" s="221" t="e">
        <f t="shared" si="16"/>
        <v>#N/A</v>
      </c>
      <c r="B813" s="221" t="e">
        <f>IF(A813=1,SUM($A$4:A813),"")</f>
        <v>#N/A</v>
      </c>
      <c r="C813" s="22" t="str">
        <f>'Source - Cert. Funds'!A812</f>
        <v>25</v>
      </c>
      <c r="D813" s="22" t="str">
        <f>'Source - Cert. Funds'!B812</f>
        <v>2</v>
      </c>
      <c r="E813" s="22" t="str">
        <f>'Source - Cert. Funds'!C812</f>
        <v>0004</v>
      </c>
      <c r="F813" s="22" t="str">
        <f>'Source - Cert. Funds'!D812</f>
        <v>2520004</v>
      </c>
      <c r="G813" s="22" t="str">
        <f>'Source - Cert. Funds'!E812</f>
        <v>NEWCASTLE TOWNSHIP</v>
      </c>
      <c r="H813" s="22" t="str">
        <f>'Source - Cert. Funds'!F812</f>
        <v>0061</v>
      </c>
      <c r="I813" s="22" t="str">
        <f>'Source - Cert. Funds'!G812</f>
        <v>RAINY DAY</v>
      </c>
      <c r="J813" s="23">
        <f>'Source - Cert. Funds'!H812</f>
        <v>3000</v>
      </c>
      <c r="K813" s="4"/>
      <c r="L813" s="3"/>
      <c r="M813" s="3"/>
      <c r="N813" s="3"/>
      <c r="O813" s="3"/>
    </row>
    <row r="814" spans="1:15" x14ac:dyDescent="0.35">
      <c r="A814" s="221" t="e">
        <f t="shared" si="16"/>
        <v>#N/A</v>
      </c>
      <c r="B814" s="221" t="e">
        <f>IF(A814=1,SUM($A$4:A814),"")</f>
        <v>#N/A</v>
      </c>
      <c r="C814" s="22" t="str">
        <f>'Source - Cert. Funds'!A813</f>
        <v>25</v>
      </c>
      <c r="D814" s="22" t="str">
        <f>'Source - Cert. Funds'!B813</f>
        <v>2</v>
      </c>
      <c r="E814" s="22" t="str">
        <f>'Source - Cert. Funds'!C813</f>
        <v>0004</v>
      </c>
      <c r="F814" s="22" t="str">
        <f>'Source - Cert. Funds'!D813</f>
        <v>2520004</v>
      </c>
      <c r="G814" s="22" t="str">
        <f>'Source - Cert. Funds'!E813</f>
        <v>NEWCASTLE TOWNSHIP</v>
      </c>
      <c r="H814" s="22" t="str">
        <f>'Source - Cert. Funds'!F813</f>
        <v>0101</v>
      </c>
      <c r="I814" s="22" t="str">
        <f>'Source - Cert. Funds'!G813</f>
        <v xml:space="preserve">GENERAL                                 </v>
      </c>
      <c r="J814" s="23">
        <f>'Source - Cert. Funds'!H813</f>
        <v>52800</v>
      </c>
      <c r="K814" s="4"/>
      <c r="L814" s="3"/>
      <c r="M814" s="3"/>
      <c r="N814" s="3"/>
      <c r="O814" s="3"/>
    </row>
    <row r="815" spans="1:15" x14ac:dyDescent="0.35">
      <c r="A815" s="221" t="e">
        <f t="shared" si="16"/>
        <v>#N/A</v>
      </c>
      <c r="B815" s="221" t="e">
        <f>IF(A815=1,SUM($A$4:A815),"")</f>
        <v>#N/A</v>
      </c>
      <c r="C815" s="22" t="str">
        <f>'Source - Cert. Funds'!A814</f>
        <v>25</v>
      </c>
      <c r="D815" s="22" t="str">
        <f>'Source - Cert. Funds'!B814</f>
        <v>2</v>
      </c>
      <c r="E815" s="22" t="str">
        <f>'Source - Cert. Funds'!C814</f>
        <v>0004</v>
      </c>
      <c r="F815" s="22" t="str">
        <f>'Source - Cert. Funds'!D814</f>
        <v>2520004</v>
      </c>
      <c r="G815" s="22" t="str">
        <f>'Source - Cert. Funds'!E814</f>
        <v>NEWCASTLE TOWNSHIP</v>
      </c>
      <c r="H815" s="22" t="str">
        <f>'Source - Cert. Funds'!F814</f>
        <v>0601</v>
      </c>
      <c r="I815" s="22" t="str">
        <f>'Source - Cert. Funds'!G814</f>
        <v xml:space="preserve">COMMUNITY BUILDING/SERVICES             </v>
      </c>
      <c r="J815" s="23">
        <f>'Source - Cert. Funds'!H814</f>
        <v>17250</v>
      </c>
      <c r="K815" s="4"/>
      <c r="L815" s="3"/>
      <c r="M815" s="3"/>
      <c r="N815" s="3"/>
      <c r="O815" s="3"/>
    </row>
    <row r="816" spans="1:15" x14ac:dyDescent="0.35">
      <c r="A816" s="221" t="e">
        <f t="shared" si="16"/>
        <v>#N/A</v>
      </c>
      <c r="B816" s="221" t="e">
        <f>IF(A816=1,SUM($A$4:A816),"")</f>
        <v>#N/A</v>
      </c>
      <c r="C816" s="22" t="str">
        <f>'Source - Cert. Funds'!A815</f>
        <v>25</v>
      </c>
      <c r="D816" s="22" t="str">
        <f>'Source - Cert. Funds'!B815</f>
        <v>2</v>
      </c>
      <c r="E816" s="22" t="str">
        <f>'Source - Cert. Funds'!C815</f>
        <v>0004</v>
      </c>
      <c r="F816" s="22" t="str">
        <f>'Source - Cert. Funds'!D815</f>
        <v>2520004</v>
      </c>
      <c r="G816" s="22" t="str">
        <f>'Source - Cert. Funds'!E815</f>
        <v>NEWCASTLE TOWNSHIP</v>
      </c>
      <c r="H816" s="22" t="str">
        <f>'Source - Cert. Funds'!F815</f>
        <v>1111</v>
      </c>
      <c r="I816" s="22" t="str">
        <f>'Source - Cert. Funds'!G815</f>
        <v>TOWNSHIP FIRE AND E.M.S.</v>
      </c>
      <c r="J816" s="23">
        <f>'Source - Cert. Funds'!H815</f>
        <v>0</v>
      </c>
      <c r="K816" s="4"/>
      <c r="L816" s="3"/>
      <c r="M816" s="3"/>
      <c r="N816" s="3"/>
      <c r="O816" s="3"/>
    </row>
    <row r="817" spans="1:15" x14ac:dyDescent="0.35">
      <c r="A817" s="221" t="e">
        <f t="shared" si="16"/>
        <v>#N/A</v>
      </c>
      <c r="B817" s="221" t="e">
        <f>IF(A817=1,SUM($A$4:A817),"")</f>
        <v>#N/A</v>
      </c>
      <c r="C817" s="22" t="str">
        <f>'Source - Cert. Funds'!A816</f>
        <v>25</v>
      </c>
      <c r="D817" s="22" t="str">
        <f>'Source - Cert. Funds'!B816</f>
        <v>2</v>
      </c>
      <c r="E817" s="22" t="str">
        <f>'Source - Cert. Funds'!C816</f>
        <v>0004</v>
      </c>
      <c r="F817" s="22" t="str">
        <f>'Source - Cert. Funds'!D816</f>
        <v>2520004</v>
      </c>
      <c r="G817" s="22" t="str">
        <f>'Source - Cert. Funds'!E816</f>
        <v>NEWCASTLE TOWNSHIP</v>
      </c>
      <c r="H817" s="22" t="str">
        <f>'Source - Cert. Funds'!F816</f>
        <v>1190</v>
      </c>
      <c r="I817" s="22" t="str">
        <f>'Source - Cert. Funds'!G816</f>
        <v xml:space="preserve">CUMULATIVE FIRE (Township)                        </v>
      </c>
      <c r="J817" s="23">
        <f>'Source - Cert. Funds'!H816</f>
        <v>0</v>
      </c>
      <c r="K817" s="4"/>
      <c r="L817" s="3"/>
      <c r="M817" s="3"/>
      <c r="N817" s="3"/>
      <c r="O817" s="3"/>
    </row>
    <row r="818" spans="1:15" x14ac:dyDescent="0.35">
      <c r="A818" s="221" t="e">
        <f t="shared" si="16"/>
        <v>#N/A</v>
      </c>
      <c r="B818" s="221" t="e">
        <f>IF(A818=1,SUM($A$4:A818),"")</f>
        <v>#N/A</v>
      </c>
      <c r="C818" s="22" t="str">
        <f>'Source - Cert. Funds'!A817</f>
        <v>25</v>
      </c>
      <c r="D818" s="22" t="str">
        <f>'Source - Cert. Funds'!B817</f>
        <v>2</v>
      </c>
      <c r="E818" s="22" t="str">
        <f>'Source - Cert. Funds'!C817</f>
        <v>0005</v>
      </c>
      <c r="F818" s="22" t="str">
        <f>'Source - Cert. Funds'!D817</f>
        <v>2520005</v>
      </c>
      <c r="G818" s="22" t="str">
        <f>'Source - Cert. Funds'!E817</f>
        <v>RICHLAND TOWNSHIP</v>
      </c>
      <c r="H818" s="22" t="str">
        <f>'Source - Cert. Funds'!F817</f>
        <v>0061</v>
      </c>
      <c r="I818" s="22" t="str">
        <f>'Source - Cert. Funds'!G817</f>
        <v>RAINY DAY</v>
      </c>
      <c r="J818" s="23">
        <f>'Source - Cert. Funds'!H817</f>
        <v>6000</v>
      </c>
      <c r="K818" s="4"/>
      <c r="L818" s="3"/>
      <c r="M818" s="3"/>
      <c r="N818" s="3"/>
      <c r="O818" s="3"/>
    </row>
    <row r="819" spans="1:15" x14ac:dyDescent="0.35">
      <c r="A819" s="221" t="e">
        <f t="shared" si="16"/>
        <v>#N/A</v>
      </c>
      <c r="B819" s="221" t="e">
        <f>IF(A819=1,SUM($A$4:A819),"")</f>
        <v>#N/A</v>
      </c>
      <c r="C819" s="22" t="str">
        <f>'Source - Cert. Funds'!A818</f>
        <v>25</v>
      </c>
      <c r="D819" s="22" t="str">
        <f>'Source - Cert. Funds'!B818</f>
        <v>2</v>
      </c>
      <c r="E819" s="22" t="str">
        <f>'Source - Cert. Funds'!C818</f>
        <v>0005</v>
      </c>
      <c r="F819" s="22" t="str">
        <f>'Source - Cert. Funds'!D818</f>
        <v>2520005</v>
      </c>
      <c r="G819" s="22" t="str">
        <f>'Source - Cert. Funds'!E818</f>
        <v>RICHLAND TOWNSHIP</v>
      </c>
      <c r="H819" s="22" t="str">
        <f>'Source - Cert. Funds'!F818</f>
        <v>0101</v>
      </c>
      <c r="I819" s="22" t="str">
        <f>'Source - Cert. Funds'!G818</f>
        <v xml:space="preserve">GENERAL                                 </v>
      </c>
      <c r="J819" s="23">
        <f>'Source - Cert. Funds'!H818</f>
        <v>27600</v>
      </c>
      <c r="K819" s="4"/>
      <c r="L819" s="3"/>
      <c r="M819" s="3"/>
      <c r="N819" s="3"/>
      <c r="O819" s="3"/>
    </row>
    <row r="820" spans="1:15" x14ac:dyDescent="0.35">
      <c r="A820" s="221" t="e">
        <f t="shared" si="16"/>
        <v>#N/A</v>
      </c>
      <c r="B820" s="221" t="e">
        <f>IF(A820=1,SUM($A$4:A820),"")</f>
        <v>#N/A</v>
      </c>
      <c r="C820" s="22" t="str">
        <f>'Source - Cert. Funds'!A819</f>
        <v>25</v>
      </c>
      <c r="D820" s="22" t="str">
        <f>'Source - Cert. Funds'!B819</f>
        <v>2</v>
      </c>
      <c r="E820" s="22" t="str">
        <f>'Source - Cert. Funds'!C819</f>
        <v>0005</v>
      </c>
      <c r="F820" s="22" t="str">
        <f>'Source - Cert. Funds'!D819</f>
        <v>2520005</v>
      </c>
      <c r="G820" s="22" t="str">
        <f>'Source - Cert. Funds'!E819</f>
        <v>RICHLAND TOWNSHIP</v>
      </c>
      <c r="H820" s="22" t="str">
        <f>'Source - Cert. Funds'!F819</f>
        <v>0601</v>
      </c>
      <c r="I820" s="22" t="str">
        <f>'Source - Cert. Funds'!G819</f>
        <v xml:space="preserve">COMMUNITY BUILDING/SERVICES             </v>
      </c>
      <c r="J820" s="23">
        <f>'Source - Cert. Funds'!H819</f>
        <v>15000</v>
      </c>
      <c r="K820" s="4"/>
      <c r="L820" s="3"/>
      <c r="M820" s="3"/>
      <c r="N820" s="3"/>
      <c r="O820" s="3"/>
    </row>
    <row r="821" spans="1:15" x14ac:dyDescent="0.35">
      <c r="A821" s="221" t="e">
        <f t="shared" si="16"/>
        <v>#N/A</v>
      </c>
      <c r="B821" s="221" t="e">
        <f>IF(A821=1,SUM($A$4:A821),"")</f>
        <v>#N/A</v>
      </c>
      <c r="C821" s="22" t="str">
        <f>'Source - Cert. Funds'!A820</f>
        <v>25</v>
      </c>
      <c r="D821" s="22" t="str">
        <f>'Source - Cert. Funds'!B820</f>
        <v>2</v>
      </c>
      <c r="E821" s="22" t="str">
        <f>'Source - Cert. Funds'!C820</f>
        <v>0005</v>
      </c>
      <c r="F821" s="22" t="str">
        <f>'Source - Cert. Funds'!D820</f>
        <v>2520005</v>
      </c>
      <c r="G821" s="22" t="str">
        <f>'Source - Cert. Funds'!E820</f>
        <v>RICHLAND TOWNSHIP</v>
      </c>
      <c r="H821" s="22" t="str">
        <f>'Source - Cert. Funds'!F820</f>
        <v>1111</v>
      </c>
      <c r="I821" s="22" t="str">
        <f>'Source - Cert. Funds'!G820</f>
        <v>TOWNSHIP FIRE AND E.M.S.</v>
      </c>
      <c r="J821" s="23">
        <f>'Source - Cert. Funds'!H820</f>
        <v>27000</v>
      </c>
      <c r="K821" s="4"/>
      <c r="L821" s="3"/>
      <c r="M821" s="3"/>
      <c r="N821" s="3"/>
      <c r="O821" s="3"/>
    </row>
    <row r="822" spans="1:15" x14ac:dyDescent="0.35">
      <c r="A822" s="221" t="e">
        <f t="shared" si="16"/>
        <v>#N/A</v>
      </c>
      <c r="B822" s="221" t="e">
        <f>IF(A822=1,SUM($A$4:A822),"")</f>
        <v>#N/A</v>
      </c>
      <c r="C822" s="22" t="str">
        <f>'Source - Cert. Funds'!A821</f>
        <v>25</v>
      </c>
      <c r="D822" s="22" t="str">
        <f>'Source - Cert. Funds'!B821</f>
        <v>2</v>
      </c>
      <c r="E822" s="22" t="str">
        <f>'Source - Cert. Funds'!C821</f>
        <v>0005</v>
      </c>
      <c r="F822" s="22" t="str">
        <f>'Source - Cert. Funds'!D821</f>
        <v>2520005</v>
      </c>
      <c r="G822" s="22" t="str">
        <f>'Source - Cert. Funds'!E821</f>
        <v>RICHLAND TOWNSHIP</v>
      </c>
      <c r="H822" s="22" t="str">
        <f>'Source - Cert. Funds'!F821</f>
        <v>1190</v>
      </c>
      <c r="I822" s="22" t="str">
        <f>'Source - Cert. Funds'!G821</f>
        <v xml:space="preserve">CUMULATIVE FIRE (Township)                        </v>
      </c>
      <c r="J822" s="23">
        <f>'Source - Cert. Funds'!H821</f>
        <v>26500</v>
      </c>
      <c r="K822" s="4"/>
      <c r="L822" s="3"/>
      <c r="M822" s="3"/>
      <c r="N822" s="3"/>
      <c r="O822" s="3"/>
    </row>
    <row r="823" spans="1:15" x14ac:dyDescent="0.35">
      <c r="A823" s="221" t="e">
        <f t="shared" si="16"/>
        <v>#N/A</v>
      </c>
      <c r="B823" s="221" t="e">
        <f>IF(A823=1,SUM($A$4:A823),"")</f>
        <v>#N/A</v>
      </c>
      <c r="C823" s="22" t="str">
        <f>'Source - Cert. Funds'!A822</f>
        <v>25</v>
      </c>
      <c r="D823" s="22" t="str">
        <f>'Source - Cert. Funds'!B822</f>
        <v>2</v>
      </c>
      <c r="E823" s="22" t="str">
        <f>'Source - Cert. Funds'!C822</f>
        <v>0006</v>
      </c>
      <c r="F823" s="22" t="str">
        <f>'Source - Cert. Funds'!D822</f>
        <v>2520006</v>
      </c>
      <c r="G823" s="22" t="str">
        <f>'Source - Cert. Funds'!E822</f>
        <v>ROCHESTER TOWNSHIP</v>
      </c>
      <c r="H823" s="22" t="str">
        <f>'Source - Cert. Funds'!F822</f>
        <v>0061</v>
      </c>
      <c r="I823" s="22" t="str">
        <f>'Source - Cert. Funds'!G822</f>
        <v>RAINY DAY</v>
      </c>
      <c r="J823" s="23">
        <f>'Source - Cert. Funds'!H822</f>
        <v>10000</v>
      </c>
      <c r="K823" s="4"/>
      <c r="L823" s="3"/>
      <c r="M823" s="3"/>
      <c r="N823" s="3"/>
      <c r="O823" s="3"/>
    </row>
    <row r="824" spans="1:15" x14ac:dyDescent="0.35">
      <c r="A824" s="221" t="e">
        <f t="shared" si="16"/>
        <v>#N/A</v>
      </c>
      <c r="B824" s="221" t="e">
        <f>IF(A824=1,SUM($A$4:A824),"")</f>
        <v>#N/A</v>
      </c>
      <c r="C824" s="22" t="str">
        <f>'Source - Cert. Funds'!A823</f>
        <v>25</v>
      </c>
      <c r="D824" s="22" t="str">
        <f>'Source - Cert. Funds'!B823</f>
        <v>2</v>
      </c>
      <c r="E824" s="22" t="str">
        <f>'Source - Cert. Funds'!C823</f>
        <v>0006</v>
      </c>
      <c r="F824" s="22" t="str">
        <f>'Source - Cert. Funds'!D823</f>
        <v>2520006</v>
      </c>
      <c r="G824" s="22" t="str">
        <f>'Source - Cert. Funds'!E823</f>
        <v>ROCHESTER TOWNSHIP</v>
      </c>
      <c r="H824" s="22" t="str">
        <f>'Source - Cert. Funds'!F823</f>
        <v>0101</v>
      </c>
      <c r="I824" s="22" t="str">
        <f>'Source - Cert. Funds'!G823</f>
        <v xml:space="preserve">GENERAL                                 </v>
      </c>
      <c r="J824" s="23">
        <f>'Source - Cert. Funds'!H823</f>
        <v>179400</v>
      </c>
      <c r="K824" s="4"/>
      <c r="L824" s="3"/>
      <c r="M824" s="3"/>
      <c r="N824" s="3"/>
      <c r="O824" s="3"/>
    </row>
    <row r="825" spans="1:15" x14ac:dyDescent="0.35">
      <c r="A825" s="221" t="e">
        <f t="shared" si="16"/>
        <v>#N/A</v>
      </c>
      <c r="B825" s="221" t="e">
        <f>IF(A825=1,SUM($A$4:A825),"")</f>
        <v>#N/A</v>
      </c>
      <c r="C825" s="22" t="str">
        <f>'Source - Cert. Funds'!A824</f>
        <v>25</v>
      </c>
      <c r="D825" s="22" t="str">
        <f>'Source - Cert. Funds'!B824</f>
        <v>2</v>
      </c>
      <c r="E825" s="22" t="str">
        <f>'Source - Cert. Funds'!C824</f>
        <v>0006</v>
      </c>
      <c r="F825" s="22" t="str">
        <f>'Source - Cert. Funds'!D824</f>
        <v>2520006</v>
      </c>
      <c r="G825" s="22" t="str">
        <f>'Source - Cert. Funds'!E824</f>
        <v>ROCHESTER TOWNSHIP</v>
      </c>
      <c r="H825" s="22" t="str">
        <f>'Source - Cert. Funds'!F824</f>
        <v>1111</v>
      </c>
      <c r="I825" s="22" t="str">
        <f>'Source - Cert. Funds'!G824</f>
        <v>TOWNSHIP FIRE AND E.M.S.</v>
      </c>
      <c r="J825" s="23">
        <f>'Source - Cert. Funds'!H824</f>
        <v>230000</v>
      </c>
      <c r="K825" s="4"/>
      <c r="L825" s="3"/>
      <c r="M825" s="3"/>
      <c r="N825" s="3"/>
      <c r="O825" s="3"/>
    </row>
    <row r="826" spans="1:15" x14ac:dyDescent="0.35">
      <c r="A826" s="221" t="e">
        <f t="shared" si="16"/>
        <v>#N/A</v>
      </c>
      <c r="B826" s="221" t="e">
        <f>IF(A826=1,SUM($A$4:A826),"")</f>
        <v>#N/A</v>
      </c>
      <c r="C826" s="22" t="str">
        <f>'Source - Cert. Funds'!A825</f>
        <v>25</v>
      </c>
      <c r="D826" s="22" t="str">
        <f>'Source - Cert. Funds'!B825</f>
        <v>2</v>
      </c>
      <c r="E826" s="22" t="str">
        <f>'Source - Cert. Funds'!C825</f>
        <v>0007</v>
      </c>
      <c r="F826" s="22" t="str">
        <f>'Source - Cert. Funds'!D825</f>
        <v>2520007</v>
      </c>
      <c r="G826" s="22" t="str">
        <f>'Source - Cert. Funds'!E825</f>
        <v>UNION TOWNSHIP</v>
      </c>
      <c r="H826" s="22" t="str">
        <f>'Source - Cert. Funds'!F825</f>
        <v>0061</v>
      </c>
      <c r="I826" s="22" t="str">
        <f>'Source - Cert. Funds'!G825</f>
        <v>RAINY DAY</v>
      </c>
      <c r="J826" s="23">
        <f>'Source - Cert. Funds'!H825</f>
        <v>12000</v>
      </c>
      <c r="K826" s="4"/>
      <c r="L826" s="3"/>
      <c r="M826" s="3"/>
      <c r="N826" s="3"/>
      <c r="O826" s="3"/>
    </row>
    <row r="827" spans="1:15" x14ac:dyDescent="0.35">
      <c r="A827" s="221" t="e">
        <f t="shared" si="16"/>
        <v>#N/A</v>
      </c>
      <c r="B827" s="221" t="e">
        <f>IF(A827=1,SUM($A$4:A827),"")</f>
        <v>#N/A</v>
      </c>
      <c r="C827" s="22" t="str">
        <f>'Source - Cert. Funds'!A826</f>
        <v>25</v>
      </c>
      <c r="D827" s="22" t="str">
        <f>'Source - Cert. Funds'!B826</f>
        <v>2</v>
      </c>
      <c r="E827" s="22" t="str">
        <f>'Source - Cert. Funds'!C826</f>
        <v>0007</v>
      </c>
      <c r="F827" s="22" t="str">
        <f>'Source - Cert. Funds'!D826</f>
        <v>2520007</v>
      </c>
      <c r="G827" s="22" t="str">
        <f>'Source - Cert. Funds'!E826</f>
        <v>UNION TOWNSHIP</v>
      </c>
      <c r="H827" s="22" t="str">
        <f>'Source - Cert. Funds'!F826</f>
        <v>0101</v>
      </c>
      <c r="I827" s="22" t="str">
        <f>'Source - Cert. Funds'!G826</f>
        <v xml:space="preserve">GENERAL                                 </v>
      </c>
      <c r="J827" s="23">
        <f>'Source - Cert. Funds'!H826</f>
        <v>48640</v>
      </c>
      <c r="K827" s="4"/>
      <c r="L827" s="3"/>
      <c r="M827" s="3"/>
      <c r="N827" s="3"/>
      <c r="O827" s="3"/>
    </row>
    <row r="828" spans="1:15" x14ac:dyDescent="0.35">
      <c r="A828" s="221" t="e">
        <f t="shared" si="16"/>
        <v>#N/A</v>
      </c>
      <c r="B828" s="221" t="e">
        <f>IF(A828=1,SUM($A$4:A828),"")</f>
        <v>#N/A</v>
      </c>
      <c r="C828" s="22" t="str">
        <f>'Source - Cert. Funds'!A827</f>
        <v>25</v>
      </c>
      <c r="D828" s="22" t="str">
        <f>'Source - Cert. Funds'!B827</f>
        <v>2</v>
      </c>
      <c r="E828" s="22" t="str">
        <f>'Source - Cert. Funds'!C827</f>
        <v>0007</v>
      </c>
      <c r="F828" s="22" t="str">
        <f>'Source - Cert. Funds'!D827</f>
        <v>2520007</v>
      </c>
      <c r="G828" s="22" t="str">
        <f>'Source - Cert. Funds'!E827</f>
        <v>UNION TOWNSHIP</v>
      </c>
      <c r="H828" s="22" t="str">
        <f>'Source - Cert. Funds'!F827</f>
        <v>1111</v>
      </c>
      <c r="I828" s="22" t="str">
        <f>'Source - Cert. Funds'!G827</f>
        <v>TOWNSHIP FIRE AND E.M.S.</v>
      </c>
      <c r="J828" s="23">
        <f>'Source - Cert. Funds'!H827</f>
        <v>75500</v>
      </c>
      <c r="K828" s="4"/>
      <c r="L828" s="3"/>
      <c r="M828" s="3"/>
      <c r="N828" s="3"/>
      <c r="O828" s="3"/>
    </row>
    <row r="829" spans="1:15" x14ac:dyDescent="0.35">
      <c r="A829" s="221" t="e">
        <f t="shared" si="16"/>
        <v>#N/A</v>
      </c>
      <c r="B829" s="221" t="e">
        <f>IF(A829=1,SUM($A$4:A829),"")</f>
        <v>#N/A</v>
      </c>
      <c r="C829" s="22" t="str">
        <f>'Source - Cert. Funds'!A828</f>
        <v>25</v>
      </c>
      <c r="D829" s="22" t="str">
        <f>'Source - Cert. Funds'!B828</f>
        <v>2</v>
      </c>
      <c r="E829" s="22" t="str">
        <f>'Source - Cert. Funds'!C828</f>
        <v>0007</v>
      </c>
      <c r="F829" s="22" t="str">
        <f>'Source - Cert. Funds'!D828</f>
        <v>2520007</v>
      </c>
      <c r="G829" s="22" t="str">
        <f>'Source - Cert. Funds'!E828</f>
        <v>UNION TOWNSHIP</v>
      </c>
      <c r="H829" s="22" t="str">
        <f>'Source - Cert. Funds'!F828</f>
        <v>1190</v>
      </c>
      <c r="I829" s="22" t="str">
        <f>'Source - Cert. Funds'!G828</f>
        <v xml:space="preserve">CUMULATIVE FIRE (Township)                        </v>
      </c>
      <c r="J829" s="23">
        <f>'Source - Cert. Funds'!H828</f>
        <v>44000</v>
      </c>
      <c r="K829" s="4"/>
      <c r="L829" s="3"/>
      <c r="M829" s="3"/>
      <c r="N829" s="3"/>
      <c r="O829" s="3"/>
    </row>
    <row r="830" spans="1:15" x14ac:dyDescent="0.35">
      <c r="A830" s="221" t="e">
        <f t="shared" si="16"/>
        <v>#N/A</v>
      </c>
      <c r="B830" s="221" t="e">
        <f>IF(A830=1,SUM($A$4:A830),"")</f>
        <v>#N/A</v>
      </c>
      <c r="C830" s="22" t="str">
        <f>'Source - Cert. Funds'!A829</f>
        <v>25</v>
      </c>
      <c r="D830" s="22" t="str">
        <f>'Source - Cert. Funds'!B829</f>
        <v>2</v>
      </c>
      <c r="E830" s="22" t="str">
        <f>'Source - Cert. Funds'!C829</f>
        <v>0008</v>
      </c>
      <c r="F830" s="22" t="str">
        <f>'Source - Cert. Funds'!D829</f>
        <v>2520008</v>
      </c>
      <c r="G830" s="22" t="str">
        <f>'Source - Cert. Funds'!E829</f>
        <v>WAYNE TOWNSHIP</v>
      </c>
      <c r="H830" s="22" t="str">
        <f>'Source - Cert. Funds'!F829</f>
        <v>0061</v>
      </c>
      <c r="I830" s="22" t="str">
        <f>'Source - Cert. Funds'!G829</f>
        <v>RAINY DAY</v>
      </c>
      <c r="J830" s="23">
        <f>'Source - Cert. Funds'!H829</f>
        <v>1000</v>
      </c>
      <c r="K830" s="4"/>
      <c r="L830" s="3"/>
      <c r="M830" s="3"/>
      <c r="N830" s="3"/>
      <c r="O830" s="3"/>
    </row>
    <row r="831" spans="1:15" x14ac:dyDescent="0.35">
      <c r="A831" s="221" t="e">
        <f t="shared" si="16"/>
        <v>#N/A</v>
      </c>
      <c r="B831" s="221" t="e">
        <f>IF(A831=1,SUM($A$4:A831),"")</f>
        <v>#N/A</v>
      </c>
      <c r="C831" s="22" t="str">
        <f>'Source - Cert. Funds'!A830</f>
        <v>25</v>
      </c>
      <c r="D831" s="22" t="str">
        <f>'Source - Cert. Funds'!B830</f>
        <v>2</v>
      </c>
      <c r="E831" s="22" t="str">
        <f>'Source - Cert. Funds'!C830</f>
        <v>0008</v>
      </c>
      <c r="F831" s="22" t="str">
        <f>'Source - Cert. Funds'!D830</f>
        <v>2520008</v>
      </c>
      <c r="G831" s="22" t="str">
        <f>'Source - Cert. Funds'!E830</f>
        <v>WAYNE TOWNSHIP</v>
      </c>
      <c r="H831" s="22" t="str">
        <f>'Source - Cert. Funds'!F830</f>
        <v>0101</v>
      </c>
      <c r="I831" s="22" t="str">
        <f>'Source - Cert. Funds'!G830</f>
        <v xml:space="preserve">GENERAL                                 </v>
      </c>
      <c r="J831" s="23">
        <f>'Source - Cert. Funds'!H830</f>
        <v>50150</v>
      </c>
      <c r="K831" s="4"/>
      <c r="L831" s="3"/>
      <c r="M831" s="3"/>
      <c r="N831" s="3"/>
      <c r="O831" s="3"/>
    </row>
    <row r="832" spans="1:15" x14ac:dyDescent="0.35">
      <c r="A832" s="221" t="e">
        <f t="shared" si="16"/>
        <v>#N/A</v>
      </c>
      <c r="B832" s="221" t="e">
        <f>IF(A832=1,SUM($A$4:A832),"")</f>
        <v>#N/A</v>
      </c>
      <c r="C832" s="22" t="str">
        <f>'Source - Cert. Funds'!A831</f>
        <v>25</v>
      </c>
      <c r="D832" s="22" t="str">
        <f>'Source - Cert. Funds'!B831</f>
        <v>2</v>
      </c>
      <c r="E832" s="22" t="str">
        <f>'Source - Cert. Funds'!C831</f>
        <v>0008</v>
      </c>
      <c r="F832" s="22" t="str">
        <f>'Source - Cert. Funds'!D831</f>
        <v>2520008</v>
      </c>
      <c r="G832" s="22" t="str">
        <f>'Source - Cert. Funds'!E831</f>
        <v>WAYNE TOWNSHIP</v>
      </c>
      <c r="H832" s="22" t="str">
        <f>'Source - Cert. Funds'!F831</f>
        <v>1111</v>
      </c>
      <c r="I832" s="22" t="str">
        <f>'Source - Cert. Funds'!G831</f>
        <v>TOWNSHIP FIRE AND E.M.S.</v>
      </c>
      <c r="J832" s="23">
        <f>'Source - Cert. Funds'!H831</f>
        <v>50800</v>
      </c>
      <c r="K832" s="4"/>
      <c r="L832" s="3"/>
      <c r="M832" s="3"/>
      <c r="N832" s="3"/>
      <c r="O832" s="3"/>
    </row>
    <row r="833" spans="1:15" x14ac:dyDescent="0.35">
      <c r="A833" s="221" t="e">
        <f t="shared" si="16"/>
        <v>#N/A</v>
      </c>
      <c r="B833" s="221" t="e">
        <f>IF(A833=1,SUM($A$4:A833),"")</f>
        <v>#N/A</v>
      </c>
      <c r="C833" s="22" t="str">
        <f>'Source - Cert. Funds'!A832</f>
        <v>25</v>
      </c>
      <c r="D833" s="22" t="str">
        <f>'Source - Cert. Funds'!B832</f>
        <v>2</v>
      </c>
      <c r="E833" s="22" t="str">
        <f>'Source - Cert. Funds'!C832</f>
        <v>0008</v>
      </c>
      <c r="F833" s="22" t="str">
        <f>'Source - Cert. Funds'!D832</f>
        <v>2520008</v>
      </c>
      <c r="G833" s="22" t="str">
        <f>'Source - Cert. Funds'!E832</f>
        <v>WAYNE TOWNSHIP</v>
      </c>
      <c r="H833" s="22" t="str">
        <f>'Source - Cert. Funds'!F832</f>
        <v>1190</v>
      </c>
      <c r="I833" s="22" t="str">
        <f>'Source - Cert. Funds'!G832</f>
        <v xml:space="preserve">CUMULATIVE FIRE (Township)                        </v>
      </c>
      <c r="J833" s="23">
        <f>'Source - Cert. Funds'!H832</f>
        <v>30000</v>
      </c>
      <c r="K833" s="4"/>
      <c r="L833" s="3"/>
      <c r="M833" s="3"/>
      <c r="N833" s="3"/>
      <c r="O833" s="3"/>
    </row>
    <row r="834" spans="1:15" x14ac:dyDescent="0.35">
      <c r="A834" s="221" t="e">
        <f t="shared" si="16"/>
        <v>#N/A</v>
      </c>
      <c r="B834" s="221" t="e">
        <f>IF(A834=1,SUM($A$4:A834),"")</f>
        <v>#N/A</v>
      </c>
      <c r="C834" s="22" t="str">
        <f>'Source - Cert. Funds'!A833</f>
        <v>26</v>
      </c>
      <c r="D834" s="22" t="str">
        <f>'Source - Cert. Funds'!B833</f>
        <v>2</v>
      </c>
      <c r="E834" s="22" t="str">
        <f>'Source - Cert. Funds'!C833</f>
        <v>0001</v>
      </c>
      <c r="F834" s="22" t="str">
        <f>'Source - Cert. Funds'!D833</f>
        <v>2620001</v>
      </c>
      <c r="G834" s="22" t="str">
        <f>'Source - Cert. Funds'!E833</f>
        <v>BARTON TOWNSHIP</v>
      </c>
      <c r="H834" s="22" t="str">
        <f>'Source - Cert. Funds'!F833</f>
        <v>0101</v>
      </c>
      <c r="I834" s="22" t="str">
        <f>'Source - Cert. Funds'!G833</f>
        <v xml:space="preserve">GENERAL                                 </v>
      </c>
      <c r="J834" s="23">
        <f>'Source - Cert. Funds'!H833</f>
        <v>72070</v>
      </c>
      <c r="K834" s="4"/>
      <c r="L834" s="3"/>
      <c r="M834" s="3"/>
      <c r="N834" s="3"/>
      <c r="O834" s="3"/>
    </row>
    <row r="835" spans="1:15" x14ac:dyDescent="0.35">
      <c r="A835" s="221" t="e">
        <f t="shared" si="16"/>
        <v>#N/A</v>
      </c>
      <c r="B835" s="221" t="e">
        <f>IF(A835=1,SUM($A$4:A835),"")</f>
        <v>#N/A</v>
      </c>
      <c r="C835" s="22" t="str">
        <f>'Source - Cert. Funds'!A834</f>
        <v>26</v>
      </c>
      <c r="D835" s="22" t="str">
        <f>'Source - Cert. Funds'!B834</f>
        <v>2</v>
      </c>
      <c r="E835" s="22" t="str">
        <f>'Source - Cert. Funds'!C834</f>
        <v>0001</v>
      </c>
      <c r="F835" s="22" t="str">
        <f>'Source - Cert. Funds'!D834</f>
        <v>2620001</v>
      </c>
      <c r="G835" s="22" t="str">
        <f>'Source - Cert. Funds'!E834</f>
        <v>BARTON TOWNSHIP</v>
      </c>
      <c r="H835" s="22" t="str">
        <f>'Source - Cert. Funds'!F834</f>
        <v>1312</v>
      </c>
      <c r="I835" s="22" t="str">
        <f>'Source - Cert. Funds'!G834</f>
        <v xml:space="preserve">RECREATION                              </v>
      </c>
      <c r="J835" s="23">
        <f>'Source - Cert. Funds'!H834</f>
        <v>3000</v>
      </c>
      <c r="K835" s="4"/>
      <c r="L835" s="3"/>
      <c r="M835" s="3"/>
      <c r="N835" s="3"/>
      <c r="O835" s="3"/>
    </row>
    <row r="836" spans="1:15" x14ac:dyDescent="0.35">
      <c r="A836" s="221" t="e">
        <f t="shared" si="16"/>
        <v>#N/A</v>
      </c>
      <c r="B836" s="221" t="e">
        <f>IF(A836=1,SUM($A$4:A836),"")</f>
        <v>#N/A</v>
      </c>
      <c r="C836" s="22" t="str">
        <f>'Source - Cert. Funds'!A835</f>
        <v>26</v>
      </c>
      <c r="D836" s="22" t="str">
        <f>'Source - Cert. Funds'!B835</f>
        <v>2</v>
      </c>
      <c r="E836" s="22" t="str">
        <f>'Source - Cert. Funds'!C835</f>
        <v>0002</v>
      </c>
      <c r="F836" s="22" t="str">
        <f>'Source - Cert. Funds'!D835</f>
        <v>2620002</v>
      </c>
      <c r="G836" s="22" t="str">
        <f>'Source - Cert. Funds'!E835</f>
        <v>CENTER TOWNSHIP</v>
      </c>
      <c r="H836" s="22" t="str">
        <f>'Source - Cert. Funds'!F835</f>
        <v>0101</v>
      </c>
      <c r="I836" s="22" t="str">
        <f>'Source - Cert. Funds'!G835</f>
        <v xml:space="preserve">GENERAL                                 </v>
      </c>
      <c r="J836" s="23">
        <f>'Source - Cert. Funds'!H835</f>
        <v>29675</v>
      </c>
      <c r="K836" s="4"/>
      <c r="L836" s="3"/>
      <c r="M836" s="3"/>
      <c r="N836" s="3"/>
      <c r="O836" s="3"/>
    </row>
    <row r="837" spans="1:15" x14ac:dyDescent="0.35">
      <c r="A837" s="221" t="e">
        <f t="shared" ref="A837:A900" si="17">IF($L$1=$F837,1,"")</f>
        <v>#N/A</v>
      </c>
      <c r="B837" s="221" t="e">
        <f>IF(A837=1,SUM($A$4:A837),"")</f>
        <v>#N/A</v>
      </c>
      <c r="C837" s="22" t="str">
        <f>'Source - Cert. Funds'!A836</f>
        <v>26</v>
      </c>
      <c r="D837" s="22" t="str">
        <f>'Source - Cert. Funds'!B836</f>
        <v>2</v>
      </c>
      <c r="E837" s="22" t="str">
        <f>'Source - Cert. Funds'!C836</f>
        <v>0002</v>
      </c>
      <c r="F837" s="22" t="str">
        <f>'Source - Cert. Funds'!D836</f>
        <v>2620002</v>
      </c>
      <c r="G837" s="22" t="str">
        <f>'Source - Cert. Funds'!E836</f>
        <v>CENTER TOWNSHIP</v>
      </c>
      <c r="H837" s="22" t="str">
        <f>'Source - Cert. Funds'!F836</f>
        <v>1111</v>
      </c>
      <c r="I837" s="22" t="str">
        <f>'Source - Cert. Funds'!G836</f>
        <v>TOWNSHIP FIRE AND E.M.S.</v>
      </c>
      <c r="J837" s="23">
        <f>'Source - Cert. Funds'!H836</f>
        <v>30000</v>
      </c>
      <c r="K837" s="4"/>
      <c r="L837" s="3"/>
      <c r="M837" s="3"/>
      <c r="N837" s="3"/>
      <c r="O837" s="3"/>
    </row>
    <row r="838" spans="1:15" x14ac:dyDescent="0.35">
      <c r="A838" s="221" t="e">
        <f t="shared" si="17"/>
        <v>#N/A</v>
      </c>
      <c r="B838" s="221" t="e">
        <f>IF(A838=1,SUM($A$4:A838),"")</f>
        <v>#N/A</v>
      </c>
      <c r="C838" s="22" t="str">
        <f>'Source - Cert. Funds'!A837</f>
        <v>26</v>
      </c>
      <c r="D838" s="22" t="str">
        <f>'Source - Cert. Funds'!B837</f>
        <v>2</v>
      </c>
      <c r="E838" s="22" t="str">
        <f>'Source - Cert. Funds'!C837</f>
        <v>0002</v>
      </c>
      <c r="F838" s="22" t="str">
        <f>'Source - Cert. Funds'!D837</f>
        <v>2620002</v>
      </c>
      <c r="G838" s="22" t="str">
        <f>'Source - Cert. Funds'!E837</f>
        <v>CENTER TOWNSHIP</v>
      </c>
      <c r="H838" s="22" t="str">
        <f>'Source - Cert. Funds'!F837</f>
        <v>1312</v>
      </c>
      <c r="I838" s="22" t="str">
        <f>'Source - Cert. Funds'!G837</f>
        <v xml:space="preserve">RECREATION                              </v>
      </c>
      <c r="J838" s="23">
        <f>'Source - Cert. Funds'!H837</f>
        <v>1000</v>
      </c>
      <c r="K838" s="4"/>
      <c r="L838" s="3"/>
      <c r="M838" s="3"/>
      <c r="N838" s="3"/>
      <c r="O838" s="3"/>
    </row>
    <row r="839" spans="1:15" x14ac:dyDescent="0.35">
      <c r="A839" s="221" t="e">
        <f t="shared" si="17"/>
        <v>#N/A</v>
      </c>
      <c r="B839" s="221" t="e">
        <f>IF(A839=1,SUM($A$4:A839),"")</f>
        <v>#N/A</v>
      </c>
      <c r="C839" s="22" t="str">
        <f>'Source - Cert. Funds'!A838</f>
        <v>26</v>
      </c>
      <c r="D839" s="22" t="str">
        <f>'Source - Cert. Funds'!B838</f>
        <v>2</v>
      </c>
      <c r="E839" s="22" t="str">
        <f>'Source - Cert. Funds'!C838</f>
        <v>0002</v>
      </c>
      <c r="F839" s="22" t="str">
        <f>'Source - Cert. Funds'!D838</f>
        <v>2620002</v>
      </c>
      <c r="G839" s="22" t="str">
        <f>'Source - Cert. Funds'!E838</f>
        <v>CENTER TOWNSHIP</v>
      </c>
      <c r="H839" s="22" t="str">
        <f>'Source - Cert. Funds'!F838</f>
        <v>2010</v>
      </c>
      <c r="I839" s="22" t="str">
        <f>'Source - Cert. Funds'!G838</f>
        <v xml:space="preserve">LIBRARY (NON-LIBRARY UNIT)              </v>
      </c>
      <c r="J839" s="23">
        <f>'Source - Cert. Funds'!H838</f>
        <v>3050</v>
      </c>
      <c r="K839" s="4"/>
      <c r="L839" s="3"/>
      <c r="M839" s="3"/>
      <c r="N839" s="3"/>
      <c r="O839" s="3"/>
    </row>
    <row r="840" spans="1:15" x14ac:dyDescent="0.35">
      <c r="A840" s="221" t="e">
        <f t="shared" si="17"/>
        <v>#N/A</v>
      </c>
      <c r="B840" s="221" t="e">
        <f>IF(A840=1,SUM($A$4:A840),"")</f>
        <v>#N/A</v>
      </c>
      <c r="C840" s="22" t="str">
        <f>'Source - Cert. Funds'!A839</f>
        <v>26</v>
      </c>
      <c r="D840" s="22" t="str">
        <f>'Source - Cert. Funds'!B839</f>
        <v>2</v>
      </c>
      <c r="E840" s="22" t="str">
        <f>'Source - Cert. Funds'!C839</f>
        <v>0003</v>
      </c>
      <c r="F840" s="22" t="str">
        <f>'Source - Cert. Funds'!D839</f>
        <v>2620003</v>
      </c>
      <c r="G840" s="22" t="str">
        <f>'Source - Cert. Funds'!E839</f>
        <v>COLUMBIA TOWNSHIP</v>
      </c>
      <c r="H840" s="22" t="str">
        <f>'Source - Cert. Funds'!F839</f>
        <v>0101</v>
      </c>
      <c r="I840" s="22" t="str">
        <f>'Source - Cert. Funds'!G839</f>
        <v xml:space="preserve">GENERAL                                 </v>
      </c>
      <c r="J840" s="23">
        <f>'Source - Cert. Funds'!H839</f>
        <v>100000</v>
      </c>
      <c r="K840" s="4"/>
      <c r="L840" s="3"/>
      <c r="M840" s="3"/>
      <c r="N840" s="3"/>
      <c r="O840" s="3"/>
    </row>
    <row r="841" spans="1:15" x14ac:dyDescent="0.35">
      <c r="A841" s="221" t="e">
        <f t="shared" si="17"/>
        <v>#N/A</v>
      </c>
      <c r="B841" s="221" t="e">
        <f>IF(A841=1,SUM($A$4:A841),"")</f>
        <v>#N/A</v>
      </c>
      <c r="C841" s="22" t="str">
        <f>'Source - Cert. Funds'!A840</f>
        <v>26</v>
      </c>
      <c r="D841" s="22" t="str">
        <f>'Source - Cert. Funds'!B840</f>
        <v>2</v>
      </c>
      <c r="E841" s="22" t="str">
        <f>'Source - Cert. Funds'!C840</f>
        <v>0003</v>
      </c>
      <c r="F841" s="22" t="str">
        <f>'Source - Cert. Funds'!D840</f>
        <v>2620003</v>
      </c>
      <c r="G841" s="22" t="str">
        <f>'Source - Cert. Funds'!E840</f>
        <v>COLUMBIA TOWNSHIP</v>
      </c>
      <c r="H841" s="22" t="str">
        <f>'Source - Cert. Funds'!F840</f>
        <v>1312</v>
      </c>
      <c r="I841" s="22" t="str">
        <f>'Source - Cert. Funds'!G840</f>
        <v xml:space="preserve">RECREATION                              </v>
      </c>
      <c r="J841" s="23">
        <f>'Source - Cert. Funds'!H840</f>
        <v>30000</v>
      </c>
      <c r="K841" s="4"/>
      <c r="L841" s="3"/>
      <c r="M841" s="3"/>
      <c r="N841" s="3"/>
      <c r="O841" s="3"/>
    </row>
    <row r="842" spans="1:15" x14ac:dyDescent="0.35">
      <c r="A842" s="221" t="e">
        <f t="shared" si="17"/>
        <v>#N/A</v>
      </c>
      <c r="B842" s="221" t="e">
        <f>IF(A842=1,SUM($A$4:A842),"")</f>
        <v>#N/A</v>
      </c>
      <c r="C842" s="22" t="str">
        <f>'Source - Cert. Funds'!A841</f>
        <v>26</v>
      </c>
      <c r="D842" s="22" t="str">
        <f>'Source - Cert. Funds'!B841</f>
        <v>2</v>
      </c>
      <c r="E842" s="22" t="str">
        <f>'Source - Cert. Funds'!C841</f>
        <v>0004</v>
      </c>
      <c r="F842" s="22" t="str">
        <f>'Source - Cert. Funds'!D841</f>
        <v>2620004</v>
      </c>
      <c r="G842" s="22" t="str">
        <f>'Source - Cert. Funds'!E841</f>
        <v>JOHNSON TOWNSHIP</v>
      </c>
      <c r="H842" s="22" t="str">
        <f>'Source - Cert. Funds'!F841</f>
        <v>0101</v>
      </c>
      <c r="I842" s="22" t="str">
        <f>'Source - Cert. Funds'!G841</f>
        <v xml:space="preserve">GENERAL                                 </v>
      </c>
      <c r="J842" s="23">
        <f>'Source - Cert. Funds'!H841</f>
        <v>79450</v>
      </c>
      <c r="K842" s="4"/>
      <c r="L842" s="3"/>
      <c r="M842" s="3"/>
      <c r="N842" s="3"/>
      <c r="O842" s="3"/>
    </row>
    <row r="843" spans="1:15" x14ac:dyDescent="0.35">
      <c r="A843" s="221" t="e">
        <f t="shared" si="17"/>
        <v>#N/A</v>
      </c>
      <c r="B843" s="221" t="e">
        <f>IF(A843=1,SUM($A$4:A843),"")</f>
        <v>#N/A</v>
      </c>
      <c r="C843" s="22" t="str">
        <f>'Source - Cert. Funds'!A842</f>
        <v>26</v>
      </c>
      <c r="D843" s="22" t="str">
        <f>'Source - Cert. Funds'!B842</f>
        <v>2</v>
      </c>
      <c r="E843" s="22" t="str">
        <f>'Source - Cert. Funds'!C842</f>
        <v>0004</v>
      </c>
      <c r="F843" s="22" t="str">
        <f>'Source - Cert. Funds'!D842</f>
        <v>2620004</v>
      </c>
      <c r="G843" s="22" t="str">
        <f>'Source - Cert. Funds'!E842</f>
        <v>JOHNSON TOWNSHIP</v>
      </c>
      <c r="H843" s="22" t="str">
        <f>'Source - Cert. Funds'!F842</f>
        <v>1312</v>
      </c>
      <c r="I843" s="22" t="str">
        <f>'Source - Cert. Funds'!G842</f>
        <v xml:space="preserve">RECREATION                              </v>
      </c>
      <c r="J843" s="23">
        <f>'Source - Cert. Funds'!H842</f>
        <v>15000</v>
      </c>
      <c r="K843" s="4"/>
      <c r="L843" s="3"/>
      <c r="M843" s="3"/>
      <c r="N843" s="3"/>
      <c r="O843" s="3"/>
    </row>
    <row r="844" spans="1:15" x14ac:dyDescent="0.35">
      <c r="A844" s="221" t="e">
        <f t="shared" si="17"/>
        <v>#N/A</v>
      </c>
      <c r="B844" s="221" t="e">
        <f>IF(A844=1,SUM($A$4:A844),"")</f>
        <v>#N/A</v>
      </c>
      <c r="C844" s="22" t="str">
        <f>'Source - Cert. Funds'!A843</f>
        <v>26</v>
      </c>
      <c r="D844" s="22" t="str">
        <f>'Source - Cert. Funds'!B843</f>
        <v>2</v>
      </c>
      <c r="E844" s="22" t="str">
        <f>'Source - Cert. Funds'!C843</f>
        <v>0005</v>
      </c>
      <c r="F844" s="22" t="str">
        <f>'Source - Cert. Funds'!D843</f>
        <v>2620005</v>
      </c>
      <c r="G844" s="22" t="str">
        <f>'Source - Cert. Funds'!E843</f>
        <v>MONTGOMERY TOWNSHIP</v>
      </c>
      <c r="H844" s="22" t="str">
        <f>'Source - Cert. Funds'!F843</f>
        <v>0101</v>
      </c>
      <c r="I844" s="22" t="str">
        <f>'Source - Cert. Funds'!G843</f>
        <v xml:space="preserve">GENERAL                                 </v>
      </c>
      <c r="J844" s="23">
        <f>'Source - Cert. Funds'!H843</f>
        <v>172357</v>
      </c>
      <c r="K844" s="4"/>
      <c r="L844" s="3"/>
      <c r="M844" s="3"/>
      <c r="N844" s="3"/>
      <c r="O844" s="3"/>
    </row>
    <row r="845" spans="1:15" x14ac:dyDescent="0.35">
      <c r="A845" s="221" t="e">
        <f t="shared" si="17"/>
        <v>#N/A</v>
      </c>
      <c r="B845" s="221" t="e">
        <f>IF(A845=1,SUM($A$4:A845),"")</f>
        <v>#N/A</v>
      </c>
      <c r="C845" s="22" t="str">
        <f>'Source - Cert. Funds'!A844</f>
        <v>26</v>
      </c>
      <c r="D845" s="22" t="str">
        <f>'Source - Cert. Funds'!B844</f>
        <v>2</v>
      </c>
      <c r="E845" s="22" t="str">
        <f>'Source - Cert. Funds'!C844</f>
        <v>0005</v>
      </c>
      <c r="F845" s="22" t="str">
        <f>'Source - Cert. Funds'!D844</f>
        <v>2620005</v>
      </c>
      <c r="G845" s="22" t="str">
        <f>'Source - Cert. Funds'!E844</f>
        <v>MONTGOMERY TOWNSHIP</v>
      </c>
      <c r="H845" s="22" t="str">
        <f>'Source - Cert. Funds'!F844</f>
        <v>1312</v>
      </c>
      <c r="I845" s="22" t="str">
        <f>'Source - Cert. Funds'!G844</f>
        <v xml:space="preserve">RECREATION                              </v>
      </c>
      <c r="J845" s="23">
        <f>'Source - Cert. Funds'!H844</f>
        <v>20389</v>
      </c>
      <c r="K845" s="4"/>
      <c r="L845" s="3"/>
      <c r="M845" s="3"/>
      <c r="N845" s="3"/>
      <c r="O845" s="3"/>
    </row>
    <row r="846" spans="1:15" x14ac:dyDescent="0.35">
      <c r="A846" s="221" t="e">
        <f t="shared" si="17"/>
        <v>#N/A</v>
      </c>
      <c r="B846" s="221" t="e">
        <f>IF(A846=1,SUM($A$4:A846),"")</f>
        <v>#N/A</v>
      </c>
      <c r="C846" s="22" t="str">
        <f>'Source - Cert. Funds'!A845</f>
        <v>26</v>
      </c>
      <c r="D846" s="22" t="str">
        <f>'Source - Cert. Funds'!B845</f>
        <v>2</v>
      </c>
      <c r="E846" s="22" t="str">
        <f>'Source - Cert. Funds'!C845</f>
        <v>0006</v>
      </c>
      <c r="F846" s="22" t="str">
        <f>'Source - Cert. Funds'!D845</f>
        <v>2620006</v>
      </c>
      <c r="G846" s="22" t="str">
        <f>'Source - Cert. Funds'!E845</f>
        <v>PATOKA TOWNSHIP</v>
      </c>
      <c r="H846" s="22" t="str">
        <f>'Source - Cert. Funds'!F845</f>
        <v>0061</v>
      </c>
      <c r="I846" s="22" t="str">
        <f>'Source - Cert. Funds'!G845</f>
        <v>RAINY DAY</v>
      </c>
      <c r="J846" s="23">
        <f>'Source - Cert. Funds'!H845</f>
        <v>217562</v>
      </c>
      <c r="K846" s="4"/>
      <c r="L846" s="3"/>
      <c r="M846" s="3"/>
      <c r="N846" s="3"/>
      <c r="O846" s="3"/>
    </row>
    <row r="847" spans="1:15" x14ac:dyDescent="0.35">
      <c r="A847" s="221" t="e">
        <f t="shared" si="17"/>
        <v>#N/A</v>
      </c>
      <c r="B847" s="221" t="e">
        <f>IF(A847=1,SUM($A$4:A847),"")</f>
        <v>#N/A</v>
      </c>
      <c r="C847" s="22" t="str">
        <f>'Source - Cert. Funds'!A846</f>
        <v>26</v>
      </c>
      <c r="D847" s="22" t="str">
        <f>'Source - Cert. Funds'!B846</f>
        <v>2</v>
      </c>
      <c r="E847" s="22" t="str">
        <f>'Source - Cert. Funds'!C846</f>
        <v>0006</v>
      </c>
      <c r="F847" s="22" t="str">
        <f>'Source - Cert. Funds'!D846</f>
        <v>2620006</v>
      </c>
      <c r="G847" s="22" t="str">
        <f>'Source - Cert. Funds'!E846</f>
        <v>PATOKA TOWNSHIP</v>
      </c>
      <c r="H847" s="22" t="str">
        <f>'Source - Cert. Funds'!F846</f>
        <v>0101</v>
      </c>
      <c r="I847" s="22" t="str">
        <f>'Source - Cert. Funds'!G846</f>
        <v xml:space="preserve">GENERAL                                 </v>
      </c>
      <c r="J847" s="23">
        <f>'Source - Cert. Funds'!H846</f>
        <v>300000</v>
      </c>
      <c r="K847" s="4"/>
      <c r="L847" s="3"/>
      <c r="M847" s="3"/>
      <c r="N847" s="3"/>
      <c r="O847" s="3"/>
    </row>
    <row r="848" spans="1:15" x14ac:dyDescent="0.35">
      <c r="A848" s="221" t="e">
        <f t="shared" si="17"/>
        <v>#N/A</v>
      </c>
      <c r="B848" s="221" t="e">
        <f>IF(A848=1,SUM($A$4:A848),"")</f>
        <v>#N/A</v>
      </c>
      <c r="C848" s="22" t="str">
        <f>'Source - Cert. Funds'!A847</f>
        <v>26</v>
      </c>
      <c r="D848" s="22" t="str">
        <f>'Source - Cert. Funds'!B847</f>
        <v>2</v>
      </c>
      <c r="E848" s="22" t="str">
        <f>'Source - Cert. Funds'!C847</f>
        <v>0006</v>
      </c>
      <c r="F848" s="22" t="str">
        <f>'Source - Cert. Funds'!D847</f>
        <v>2620006</v>
      </c>
      <c r="G848" s="22" t="str">
        <f>'Source - Cert. Funds'!E847</f>
        <v>PATOKA TOWNSHIP</v>
      </c>
      <c r="H848" s="22" t="str">
        <f>'Source - Cert. Funds'!F847</f>
        <v>1111</v>
      </c>
      <c r="I848" s="22" t="str">
        <f>'Source - Cert. Funds'!G847</f>
        <v>TOWNSHIP FIRE AND E.M.S.</v>
      </c>
      <c r="J848" s="23">
        <f>'Source - Cert. Funds'!H847</f>
        <v>2932000</v>
      </c>
      <c r="K848" s="4"/>
      <c r="L848" s="3"/>
      <c r="M848" s="3"/>
      <c r="N848" s="3"/>
      <c r="O848" s="3"/>
    </row>
    <row r="849" spans="1:15" x14ac:dyDescent="0.35">
      <c r="A849" s="221" t="e">
        <f t="shared" si="17"/>
        <v>#N/A</v>
      </c>
      <c r="B849" s="221" t="e">
        <f>IF(A849=1,SUM($A$4:A849),"")</f>
        <v>#N/A</v>
      </c>
      <c r="C849" s="22" t="str">
        <f>'Source - Cert. Funds'!A848</f>
        <v>26</v>
      </c>
      <c r="D849" s="22" t="str">
        <f>'Source - Cert. Funds'!B848</f>
        <v>2</v>
      </c>
      <c r="E849" s="22" t="str">
        <f>'Source - Cert. Funds'!C848</f>
        <v>0006</v>
      </c>
      <c r="F849" s="22" t="str">
        <f>'Source - Cert. Funds'!D848</f>
        <v>2620006</v>
      </c>
      <c r="G849" s="22" t="str">
        <f>'Source - Cert. Funds'!E848</f>
        <v>PATOKA TOWNSHIP</v>
      </c>
      <c r="H849" s="22" t="str">
        <f>'Source - Cert. Funds'!F848</f>
        <v>1190</v>
      </c>
      <c r="I849" s="22" t="str">
        <f>'Source - Cert. Funds'!G848</f>
        <v xml:space="preserve">CUMULATIVE FIRE (Township)                        </v>
      </c>
      <c r="J849" s="23">
        <f>'Source - Cert. Funds'!H848</f>
        <v>250000</v>
      </c>
      <c r="K849" s="4"/>
      <c r="L849" s="3"/>
      <c r="M849" s="3"/>
      <c r="N849" s="3"/>
      <c r="O849" s="3"/>
    </row>
    <row r="850" spans="1:15" x14ac:dyDescent="0.35">
      <c r="A850" s="221" t="e">
        <f t="shared" si="17"/>
        <v>#N/A</v>
      </c>
      <c r="B850" s="221" t="e">
        <f>IF(A850=1,SUM($A$4:A850),"")</f>
        <v>#N/A</v>
      </c>
      <c r="C850" s="22" t="str">
        <f>'Source - Cert. Funds'!A849</f>
        <v>26</v>
      </c>
      <c r="D850" s="22" t="str">
        <f>'Source - Cert. Funds'!B849</f>
        <v>2</v>
      </c>
      <c r="E850" s="22" t="str">
        <f>'Source - Cert. Funds'!C849</f>
        <v>0007</v>
      </c>
      <c r="F850" s="22" t="str">
        <f>'Source - Cert. Funds'!D849</f>
        <v>2620007</v>
      </c>
      <c r="G850" s="22" t="str">
        <f>'Source - Cert. Funds'!E849</f>
        <v>UNION TOWNSHIP</v>
      </c>
      <c r="H850" s="22" t="str">
        <f>'Source - Cert. Funds'!F849</f>
        <v>0101</v>
      </c>
      <c r="I850" s="22" t="str">
        <f>'Source - Cert. Funds'!G849</f>
        <v xml:space="preserve">GENERAL                                 </v>
      </c>
      <c r="J850" s="23">
        <f>'Source - Cert. Funds'!H849</f>
        <v>90117</v>
      </c>
      <c r="K850" s="4"/>
      <c r="L850" s="3"/>
      <c r="M850" s="3"/>
      <c r="N850" s="3"/>
      <c r="O850" s="3"/>
    </row>
    <row r="851" spans="1:15" x14ac:dyDescent="0.35">
      <c r="A851" s="221" t="e">
        <f t="shared" si="17"/>
        <v>#N/A</v>
      </c>
      <c r="B851" s="221" t="e">
        <f>IF(A851=1,SUM($A$4:A851),"")</f>
        <v>#N/A</v>
      </c>
      <c r="C851" s="22" t="str">
        <f>'Source - Cert. Funds'!A850</f>
        <v>26</v>
      </c>
      <c r="D851" s="22" t="str">
        <f>'Source - Cert. Funds'!B850</f>
        <v>2</v>
      </c>
      <c r="E851" s="22" t="str">
        <f>'Source - Cert. Funds'!C850</f>
        <v>0007</v>
      </c>
      <c r="F851" s="22" t="str">
        <f>'Source - Cert. Funds'!D850</f>
        <v>2620007</v>
      </c>
      <c r="G851" s="22" t="str">
        <f>'Source - Cert. Funds'!E850</f>
        <v>UNION TOWNSHIP</v>
      </c>
      <c r="H851" s="22" t="str">
        <f>'Source - Cert. Funds'!F850</f>
        <v>1312</v>
      </c>
      <c r="I851" s="22" t="str">
        <f>'Source - Cert. Funds'!G850</f>
        <v xml:space="preserve">RECREATION                              </v>
      </c>
      <c r="J851" s="23">
        <f>'Source - Cert. Funds'!H850</f>
        <v>11000</v>
      </c>
      <c r="K851" s="4"/>
      <c r="L851" s="3"/>
      <c r="M851" s="3"/>
      <c r="N851" s="3"/>
      <c r="O851" s="3"/>
    </row>
    <row r="852" spans="1:15" x14ac:dyDescent="0.35">
      <c r="A852" s="221" t="e">
        <f t="shared" si="17"/>
        <v>#N/A</v>
      </c>
      <c r="B852" s="221" t="e">
        <f>IF(A852=1,SUM($A$4:A852),"")</f>
        <v>#N/A</v>
      </c>
      <c r="C852" s="22" t="str">
        <f>'Source - Cert. Funds'!A851</f>
        <v>26</v>
      </c>
      <c r="D852" s="22" t="str">
        <f>'Source - Cert. Funds'!B851</f>
        <v>2</v>
      </c>
      <c r="E852" s="22" t="str">
        <f>'Source - Cert. Funds'!C851</f>
        <v>0007</v>
      </c>
      <c r="F852" s="22" t="str">
        <f>'Source - Cert. Funds'!D851</f>
        <v>2620007</v>
      </c>
      <c r="G852" s="22" t="str">
        <f>'Source - Cert. Funds'!E851</f>
        <v>UNION TOWNSHIP</v>
      </c>
      <c r="H852" s="22" t="str">
        <f>'Source - Cert. Funds'!F851</f>
        <v>8705</v>
      </c>
      <c r="I852" s="22" t="str">
        <f>'Source - Cert. Funds'!G851</f>
        <v>FIRE TERRITORY GENERAL (POST 2024)</v>
      </c>
      <c r="J852" s="23">
        <f>'Source - Cert. Funds'!H851</f>
        <v>600000</v>
      </c>
      <c r="K852" s="4"/>
      <c r="L852" s="3"/>
      <c r="M852" s="3"/>
      <c r="N852" s="3"/>
      <c r="O852" s="3"/>
    </row>
    <row r="853" spans="1:15" x14ac:dyDescent="0.35">
      <c r="A853" s="221" t="e">
        <f t="shared" si="17"/>
        <v>#N/A</v>
      </c>
      <c r="B853" s="221" t="e">
        <f>IF(A853=1,SUM($A$4:A853),"")</f>
        <v>#N/A</v>
      </c>
      <c r="C853" s="22" t="str">
        <f>'Source - Cert. Funds'!A852</f>
        <v>26</v>
      </c>
      <c r="D853" s="22" t="str">
        <f>'Source - Cert. Funds'!B852</f>
        <v>2</v>
      </c>
      <c r="E853" s="22" t="str">
        <f>'Source - Cert. Funds'!C852</f>
        <v>0007</v>
      </c>
      <c r="F853" s="22" t="str">
        <f>'Source - Cert. Funds'!D852</f>
        <v>2620007</v>
      </c>
      <c r="G853" s="22" t="str">
        <f>'Source - Cert. Funds'!E852</f>
        <v>UNION TOWNSHIP</v>
      </c>
      <c r="H853" s="22" t="str">
        <f>'Source - Cert. Funds'!F852</f>
        <v>8793</v>
      </c>
      <c r="I853" s="22" t="str">
        <f>'Source - Cert. Funds'!G852</f>
        <v>FIRE TERRITORY CUMULATIVE FUND (POST 2024)</v>
      </c>
      <c r="J853" s="23">
        <f>'Source - Cert. Funds'!H852</f>
        <v>100000</v>
      </c>
      <c r="K853" s="4"/>
      <c r="L853" s="3"/>
      <c r="M853" s="3"/>
      <c r="N853" s="3"/>
      <c r="O853" s="3"/>
    </row>
    <row r="854" spans="1:15" x14ac:dyDescent="0.35">
      <c r="A854" s="221" t="e">
        <f t="shared" si="17"/>
        <v>#N/A</v>
      </c>
      <c r="B854" s="221" t="e">
        <f>IF(A854=1,SUM($A$4:A854),"")</f>
        <v>#N/A</v>
      </c>
      <c r="C854" s="22" t="str">
        <f>'Source - Cert. Funds'!A853</f>
        <v>26</v>
      </c>
      <c r="D854" s="22" t="str">
        <f>'Source - Cert. Funds'!B853</f>
        <v>2</v>
      </c>
      <c r="E854" s="22" t="str">
        <f>'Source - Cert. Funds'!C853</f>
        <v>0008</v>
      </c>
      <c r="F854" s="22" t="str">
        <f>'Source - Cert. Funds'!D853</f>
        <v>2620008</v>
      </c>
      <c r="G854" s="22" t="str">
        <f>'Source - Cert. Funds'!E853</f>
        <v>WABASH TOWNSHIP</v>
      </c>
      <c r="H854" s="22" t="str">
        <f>'Source - Cert. Funds'!F853</f>
        <v>0101</v>
      </c>
      <c r="I854" s="22" t="str">
        <f>'Source - Cert. Funds'!G853</f>
        <v xml:space="preserve">GENERAL                                 </v>
      </c>
      <c r="J854" s="23">
        <f>'Source - Cert. Funds'!H853</f>
        <v>64018</v>
      </c>
      <c r="K854" s="4"/>
      <c r="L854" s="3"/>
      <c r="M854" s="3"/>
      <c r="N854" s="3"/>
      <c r="O854" s="3"/>
    </row>
    <row r="855" spans="1:15" x14ac:dyDescent="0.35">
      <c r="A855" s="221" t="e">
        <f t="shared" si="17"/>
        <v>#N/A</v>
      </c>
      <c r="B855" s="221" t="e">
        <f>IF(A855=1,SUM($A$4:A855),"")</f>
        <v>#N/A</v>
      </c>
      <c r="C855" s="22" t="str">
        <f>'Source - Cert. Funds'!A854</f>
        <v>26</v>
      </c>
      <c r="D855" s="22" t="str">
        <f>'Source - Cert. Funds'!B854</f>
        <v>2</v>
      </c>
      <c r="E855" s="22" t="str">
        <f>'Source - Cert. Funds'!C854</f>
        <v>0009</v>
      </c>
      <c r="F855" s="22" t="str">
        <f>'Source - Cert. Funds'!D854</f>
        <v>2620009</v>
      </c>
      <c r="G855" s="22" t="str">
        <f>'Source - Cert. Funds'!E854</f>
        <v>WASHINGTON TOWNSHIP</v>
      </c>
      <c r="H855" s="22" t="str">
        <f>'Source - Cert. Funds'!F854</f>
        <v>0101</v>
      </c>
      <c r="I855" s="22" t="str">
        <f>'Source - Cert. Funds'!G854</f>
        <v xml:space="preserve">GENERAL                                 </v>
      </c>
      <c r="J855" s="23">
        <f>'Source - Cert. Funds'!H854</f>
        <v>34300</v>
      </c>
      <c r="K855" s="4"/>
      <c r="L855" s="3"/>
      <c r="M855" s="3"/>
      <c r="N855" s="3"/>
      <c r="O855" s="3"/>
    </row>
    <row r="856" spans="1:15" x14ac:dyDescent="0.35">
      <c r="A856" s="221" t="e">
        <f t="shared" si="17"/>
        <v>#N/A</v>
      </c>
      <c r="B856" s="221" t="e">
        <f>IF(A856=1,SUM($A$4:A856),"")</f>
        <v>#N/A</v>
      </c>
      <c r="C856" s="22" t="str">
        <f>'Source - Cert. Funds'!A855</f>
        <v>26</v>
      </c>
      <c r="D856" s="22" t="str">
        <f>'Source - Cert. Funds'!B855</f>
        <v>2</v>
      </c>
      <c r="E856" s="22" t="str">
        <f>'Source - Cert. Funds'!C855</f>
        <v>0009</v>
      </c>
      <c r="F856" s="22" t="str">
        <f>'Source - Cert. Funds'!D855</f>
        <v>2620009</v>
      </c>
      <c r="G856" s="22" t="str">
        <f>'Source - Cert. Funds'!E855</f>
        <v>WASHINGTON TOWNSHIP</v>
      </c>
      <c r="H856" s="22" t="str">
        <f>'Source - Cert. Funds'!F855</f>
        <v>1111</v>
      </c>
      <c r="I856" s="22" t="str">
        <f>'Source - Cert. Funds'!G855</f>
        <v>TOWNSHIP FIRE AND E.M.S.</v>
      </c>
      <c r="J856" s="23">
        <f>'Source - Cert. Funds'!H855</f>
        <v>25000</v>
      </c>
      <c r="K856" s="4"/>
      <c r="L856" s="3"/>
      <c r="M856" s="3"/>
      <c r="N856" s="3"/>
      <c r="O856" s="3"/>
    </row>
    <row r="857" spans="1:15" x14ac:dyDescent="0.35">
      <c r="A857" s="221" t="e">
        <f t="shared" si="17"/>
        <v>#N/A</v>
      </c>
      <c r="B857" s="221" t="e">
        <f>IF(A857=1,SUM($A$4:A857),"")</f>
        <v>#N/A</v>
      </c>
      <c r="C857" s="22" t="str">
        <f>'Source - Cert. Funds'!A856</f>
        <v>26</v>
      </c>
      <c r="D857" s="22" t="str">
        <f>'Source - Cert. Funds'!B856</f>
        <v>2</v>
      </c>
      <c r="E857" s="22" t="str">
        <f>'Source - Cert. Funds'!C856</f>
        <v>0009</v>
      </c>
      <c r="F857" s="22" t="str">
        <f>'Source - Cert. Funds'!D856</f>
        <v>2620009</v>
      </c>
      <c r="G857" s="22" t="str">
        <f>'Source - Cert. Funds'!E856</f>
        <v>WASHINGTON TOWNSHIP</v>
      </c>
      <c r="H857" s="22" t="str">
        <f>'Source - Cert. Funds'!F856</f>
        <v>1312</v>
      </c>
      <c r="I857" s="22" t="str">
        <f>'Source - Cert. Funds'!G856</f>
        <v xml:space="preserve">RECREATION                              </v>
      </c>
      <c r="J857" s="23">
        <f>'Source - Cert. Funds'!H856</f>
        <v>4500</v>
      </c>
      <c r="K857" s="4"/>
      <c r="L857" s="3"/>
      <c r="M857" s="3"/>
      <c r="N857" s="3"/>
      <c r="O857" s="3"/>
    </row>
    <row r="858" spans="1:15" x14ac:dyDescent="0.35">
      <c r="A858" s="221" t="e">
        <f t="shared" si="17"/>
        <v>#N/A</v>
      </c>
      <c r="B858" s="221" t="e">
        <f>IF(A858=1,SUM($A$4:A858),"")</f>
        <v>#N/A</v>
      </c>
      <c r="C858" s="22" t="str">
        <f>'Source - Cert. Funds'!A857</f>
        <v>26</v>
      </c>
      <c r="D858" s="22" t="str">
        <f>'Source - Cert. Funds'!B857</f>
        <v>2</v>
      </c>
      <c r="E858" s="22" t="str">
        <f>'Source - Cert. Funds'!C857</f>
        <v>0010</v>
      </c>
      <c r="F858" s="22" t="str">
        <f>'Source - Cert. Funds'!D857</f>
        <v>2620010</v>
      </c>
      <c r="G858" s="22" t="str">
        <f>'Source - Cert. Funds'!E857</f>
        <v>WHITE RIVER TOWNSHIP</v>
      </c>
      <c r="H858" s="22" t="str">
        <f>'Source - Cert. Funds'!F857</f>
        <v>0101</v>
      </c>
      <c r="I858" s="22" t="str">
        <f>'Source - Cert. Funds'!G857</f>
        <v xml:space="preserve">GENERAL                                 </v>
      </c>
      <c r="J858" s="23">
        <f>'Source - Cert. Funds'!H857</f>
        <v>32300</v>
      </c>
      <c r="K858" s="4"/>
      <c r="L858" s="3"/>
      <c r="M858" s="3"/>
      <c r="N858" s="3"/>
      <c r="O858" s="3"/>
    </row>
    <row r="859" spans="1:15" x14ac:dyDescent="0.35">
      <c r="A859" s="221" t="e">
        <f t="shared" si="17"/>
        <v>#N/A</v>
      </c>
      <c r="B859" s="221" t="e">
        <f>IF(A859=1,SUM($A$4:A859),"")</f>
        <v>#N/A</v>
      </c>
      <c r="C859" s="22" t="str">
        <f>'Source - Cert. Funds'!A858</f>
        <v>26</v>
      </c>
      <c r="D859" s="22" t="str">
        <f>'Source - Cert. Funds'!B858</f>
        <v>2</v>
      </c>
      <c r="E859" s="22" t="str">
        <f>'Source - Cert. Funds'!C858</f>
        <v>0010</v>
      </c>
      <c r="F859" s="22" t="str">
        <f>'Source - Cert. Funds'!D858</f>
        <v>2620010</v>
      </c>
      <c r="G859" s="22" t="str">
        <f>'Source - Cert. Funds'!E858</f>
        <v>WHITE RIVER TOWNSHIP</v>
      </c>
      <c r="H859" s="22" t="str">
        <f>'Source - Cert. Funds'!F858</f>
        <v>1312</v>
      </c>
      <c r="I859" s="22" t="str">
        <f>'Source - Cert. Funds'!G858</f>
        <v xml:space="preserve">RECREATION                              </v>
      </c>
      <c r="J859" s="23">
        <f>'Source - Cert. Funds'!H858</f>
        <v>3137</v>
      </c>
      <c r="K859" s="4"/>
      <c r="L859" s="3"/>
      <c r="M859" s="3"/>
      <c r="N859" s="3"/>
      <c r="O859" s="3"/>
    </row>
    <row r="860" spans="1:15" x14ac:dyDescent="0.35">
      <c r="A860" s="221" t="e">
        <f t="shared" si="17"/>
        <v>#N/A</v>
      </c>
      <c r="B860" s="221" t="e">
        <f>IF(A860=1,SUM($A$4:A860),"")</f>
        <v>#N/A</v>
      </c>
      <c r="C860" s="22" t="str">
        <f>'Source - Cert. Funds'!A859</f>
        <v>26</v>
      </c>
      <c r="D860" s="22" t="str">
        <f>'Source - Cert. Funds'!B859</f>
        <v>2</v>
      </c>
      <c r="E860" s="22" t="str">
        <f>'Source - Cert. Funds'!C859</f>
        <v>0010</v>
      </c>
      <c r="F860" s="22" t="str">
        <f>'Source - Cert. Funds'!D859</f>
        <v>2620010</v>
      </c>
      <c r="G860" s="22" t="str">
        <f>'Source - Cert. Funds'!E859</f>
        <v>WHITE RIVER TOWNSHIP</v>
      </c>
      <c r="H860" s="22" t="str">
        <f>'Source - Cert. Funds'!F859</f>
        <v>8604</v>
      </c>
      <c r="I860" s="22" t="str">
        <f>'Source - Cert. Funds'!G859</f>
        <v>SPECL FIRE PROTECTION TERRITORY GENERAL</v>
      </c>
      <c r="J860" s="23">
        <f>'Source - Cert. Funds'!H859</f>
        <v>122500</v>
      </c>
      <c r="K860" s="4"/>
      <c r="L860" s="3"/>
      <c r="M860" s="3"/>
      <c r="N860" s="3"/>
      <c r="O860" s="3"/>
    </row>
    <row r="861" spans="1:15" x14ac:dyDescent="0.35">
      <c r="A861" s="221" t="e">
        <f t="shared" si="17"/>
        <v>#N/A</v>
      </c>
      <c r="B861" s="221" t="e">
        <f>IF(A861=1,SUM($A$4:A861),"")</f>
        <v>#N/A</v>
      </c>
      <c r="C861" s="22" t="str">
        <f>'Source - Cert. Funds'!A860</f>
        <v>26</v>
      </c>
      <c r="D861" s="22" t="str">
        <f>'Source - Cert. Funds'!B860</f>
        <v>2</v>
      </c>
      <c r="E861" s="22" t="str">
        <f>'Source - Cert. Funds'!C860</f>
        <v>0010</v>
      </c>
      <c r="F861" s="22" t="str">
        <f>'Source - Cert. Funds'!D860</f>
        <v>2620010</v>
      </c>
      <c r="G861" s="22" t="str">
        <f>'Source - Cert. Funds'!E860</f>
        <v>WHITE RIVER TOWNSHIP</v>
      </c>
      <c r="H861" s="22" t="str">
        <f>'Source - Cert. Funds'!F860</f>
        <v>8692</v>
      </c>
      <c r="I861" s="22" t="str">
        <f>'Source - Cert. Funds'!G860</f>
        <v>SPECL FIRE PROTECTION TERRITORY EQUIPMENT REPLACE</v>
      </c>
      <c r="J861" s="23">
        <f>'Source - Cert. Funds'!H860</f>
        <v>25000</v>
      </c>
      <c r="K861" s="4"/>
      <c r="L861" s="3"/>
      <c r="M861" s="3"/>
      <c r="N861" s="3"/>
      <c r="O861" s="3"/>
    </row>
    <row r="862" spans="1:15" x14ac:dyDescent="0.35">
      <c r="A862" s="221" t="e">
        <f t="shared" si="17"/>
        <v>#N/A</v>
      </c>
      <c r="B862" s="221" t="e">
        <f>IF(A862=1,SUM($A$4:A862),"")</f>
        <v>#N/A</v>
      </c>
      <c r="C862" s="22" t="str">
        <f>'Source - Cert. Funds'!A861</f>
        <v>27</v>
      </c>
      <c r="D862" s="22" t="str">
        <f>'Source - Cert. Funds'!B861</f>
        <v>2</v>
      </c>
      <c r="E862" s="22" t="str">
        <f>'Source - Cert. Funds'!C861</f>
        <v>0001</v>
      </c>
      <c r="F862" s="22" t="str">
        <f>'Source - Cert. Funds'!D861</f>
        <v>2720001</v>
      </c>
      <c r="G862" s="22" t="str">
        <f>'Source - Cert. Funds'!E861</f>
        <v>CENTER TOWNSHIP</v>
      </c>
      <c r="H862" s="22" t="str">
        <f>'Source - Cert. Funds'!F861</f>
        <v>0061</v>
      </c>
      <c r="I862" s="22" t="str">
        <f>'Source - Cert. Funds'!G861</f>
        <v>RAINY DAY</v>
      </c>
      <c r="J862" s="23">
        <f>'Source - Cert. Funds'!H861</f>
        <v>0</v>
      </c>
      <c r="K862" s="4"/>
      <c r="L862" s="3"/>
      <c r="M862" s="3"/>
      <c r="N862" s="3"/>
      <c r="O862" s="3"/>
    </row>
    <row r="863" spans="1:15" x14ac:dyDescent="0.35">
      <c r="A863" s="221" t="e">
        <f t="shared" si="17"/>
        <v>#N/A</v>
      </c>
      <c r="B863" s="221" t="e">
        <f>IF(A863=1,SUM($A$4:A863),"")</f>
        <v>#N/A</v>
      </c>
      <c r="C863" s="22" t="str">
        <f>'Source - Cert. Funds'!A862</f>
        <v>27</v>
      </c>
      <c r="D863" s="22" t="str">
        <f>'Source - Cert. Funds'!B862</f>
        <v>2</v>
      </c>
      <c r="E863" s="22" t="str">
        <f>'Source - Cert. Funds'!C862</f>
        <v>0001</v>
      </c>
      <c r="F863" s="22" t="str">
        <f>'Source - Cert. Funds'!D862</f>
        <v>2720001</v>
      </c>
      <c r="G863" s="22" t="str">
        <f>'Source - Cert. Funds'!E862</f>
        <v>CENTER TOWNSHIP</v>
      </c>
      <c r="H863" s="22" t="str">
        <f>'Source - Cert. Funds'!F862</f>
        <v>0101</v>
      </c>
      <c r="I863" s="22" t="str">
        <f>'Source - Cert. Funds'!G862</f>
        <v xml:space="preserve">GENERAL                                 </v>
      </c>
      <c r="J863" s="23">
        <f>'Source - Cert. Funds'!H862</f>
        <v>277451</v>
      </c>
      <c r="K863" s="4"/>
      <c r="L863" s="3"/>
      <c r="M863" s="3"/>
      <c r="N863" s="3"/>
      <c r="O863" s="3"/>
    </row>
    <row r="864" spans="1:15" x14ac:dyDescent="0.35">
      <c r="A864" s="221" t="e">
        <f t="shared" si="17"/>
        <v>#N/A</v>
      </c>
      <c r="B864" s="221" t="e">
        <f>IF(A864=1,SUM($A$4:A864),"")</f>
        <v>#N/A</v>
      </c>
      <c r="C864" s="22" t="str">
        <f>'Source - Cert. Funds'!A863</f>
        <v>27</v>
      </c>
      <c r="D864" s="22" t="str">
        <f>'Source - Cert. Funds'!B863</f>
        <v>2</v>
      </c>
      <c r="E864" s="22" t="str">
        <f>'Source - Cert. Funds'!C863</f>
        <v>0001</v>
      </c>
      <c r="F864" s="22" t="str">
        <f>'Source - Cert. Funds'!D863</f>
        <v>2720001</v>
      </c>
      <c r="G864" s="22" t="str">
        <f>'Source - Cert. Funds'!E863</f>
        <v>CENTER TOWNSHIP</v>
      </c>
      <c r="H864" s="22" t="str">
        <f>'Source - Cert. Funds'!F863</f>
        <v>1111</v>
      </c>
      <c r="I864" s="22" t="str">
        <f>'Source - Cert. Funds'!G863</f>
        <v>TOWNSHIP FIRE AND E.M.S.</v>
      </c>
      <c r="J864" s="23">
        <f>'Source - Cert. Funds'!H863</f>
        <v>158500</v>
      </c>
      <c r="K864" s="4"/>
      <c r="L864" s="3"/>
      <c r="M864" s="3"/>
      <c r="N864" s="3"/>
      <c r="O864" s="3"/>
    </row>
    <row r="865" spans="1:15" x14ac:dyDescent="0.35">
      <c r="A865" s="221" t="e">
        <f t="shared" si="17"/>
        <v>#N/A</v>
      </c>
      <c r="B865" s="221" t="e">
        <f>IF(A865=1,SUM($A$4:A865),"")</f>
        <v>#N/A</v>
      </c>
      <c r="C865" s="22" t="str">
        <f>'Source - Cert. Funds'!A864</f>
        <v>27</v>
      </c>
      <c r="D865" s="22" t="str">
        <f>'Source - Cert. Funds'!B864</f>
        <v>2</v>
      </c>
      <c r="E865" s="22" t="str">
        <f>'Source - Cert. Funds'!C864</f>
        <v>0001</v>
      </c>
      <c r="F865" s="22" t="str">
        <f>'Source - Cert. Funds'!D864</f>
        <v>2720001</v>
      </c>
      <c r="G865" s="22" t="str">
        <f>'Source - Cert. Funds'!E864</f>
        <v>CENTER TOWNSHIP</v>
      </c>
      <c r="H865" s="22" t="str">
        <f>'Source - Cert. Funds'!F864</f>
        <v>1190</v>
      </c>
      <c r="I865" s="22" t="str">
        <f>'Source - Cert. Funds'!G864</f>
        <v xml:space="preserve">CUMULATIVE FIRE (Township)                        </v>
      </c>
      <c r="J865" s="23">
        <f>'Source - Cert. Funds'!H864</f>
        <v>49839</v>
      </c>
      <c r="K865" s="4"/>
      <c r="L865" s="3"/>
      <c r="M865" s="3"/>
      <c r="N865" s="3"/>
      <c r="O865" s="3"/>
    </row>
    <row r="866" spans="1:15" x14ac:dyDescent="0.35">
      <c r="A866" s="221" t="e">
        <f t="shared" si="17"/>
        <v>#N/A</v>
      </c>
      <c r="B866" s="221" t="e">
        <f>IF(A866=1,SUM($A$4:A866),"")</f>
        <v>#N/A</v>
      </c>
      <c r="C866" s="22" t="str">
        <f>'Source - Cert. Funds'!A865</f>
        <v>27</v>
      </c>
      <c r="D866" s="22" t="str">
        <f>'Source - Cert. Funds'!B865</f>
        <v>2</v>
      </c>
      <c r="E866" s="22" t="str">
        <f>'Source - Cert. Funds'!C865</f>
        <v>0002</v>
      </c>
      <c r="F866" s="22" t="str">
        <f>'Source - Cert. Funds'!D865</f>
        <v>2720002</v>
      </c>
      <c r="G866" s="22" t="str">
        <f>'Source - Cert. Funds'!E865</f>
        <v>FAIRMOUNT TOWNSHIP</v>
      </c>
      <c r="H866" s="22" t="str">
        <f>'Source - Cert. Funds'!F865</f>
        <v>0101</v>
      </c>
      <c r="I866" s="22" t="str">
        <f>'Source - Cert. Funds'!G865</f>
        <v xml:space="preserve">GENERAL                                 </v>
      </c>
      <c r="J866" s="23">
        <f>'Source - Cert. Funds'!H865</f>
        <v>50190</v>
      </c>
      <c r="K866" s="4"/>
      <c r="L866" s="3"/>
      <c r="M866" s="3"/>
      <c r="N866" s="3"/>
      <c r="O866" s="3"/>
    </row>
    <row r="867" spans="1:15" x14ac:dyDescent="0.35">
      <c r="A867" s="221" t="e">
        <f t="shared" si="17"/>
        <v>#N/A</v>
      </c>
      <c r="B867" s="221" t="e">
        <f>IF(A867=1,SUM($A$4:A867),"")</f>
        <v>#N/A</v>
      </c>
      <c r="C867" s="22" t="str">
        <f>'Source - Cert. Funds'!A866</f>
        <v>27</v>
      </c>
      <c r="D867" s="22" t="str">
        <f>'Source - Cert. Funds'!B866</f>
        <v>2</v>
      </c>
      <c r="E867" s="22" t="str">
        <f>'Source - Cert. Funds'!C866</f>
        <v>0002</v>
      </c>
      <c r="F867" s="22" t="str">
        <f>'Source - Cert. Funds'!D866</f>
        <v>2720002</v>
      </c>
      <c r="G867" s="22" t="str">
        <f>'Source - Cert. Funds'!E866</f>
        <v>FAIRMOUNT TOWNSHIP</v>
      </c>
      <c r="H867" s="22" t="str">
        <f>'Source - Cert. Funds'!F866</f>
        <v>1111</v>
      </c>
      <c r="I867" s="22" t="str">
        <f>'Source - Cert. Funds'!G866</f>
        <v>TOWNSHIP FIRE AND E.M.S.</v>
      </c>
      <c r="J867" s="23">
        <f>'Source - Cert. Funds'!H866</f>
        <v>88375</v>
      </c>
      <c r="K867" s="4"/>
      <c r="L867" s="3"/>
      <c r="M867" s="3"/>
      <c r="N867" s="3"/>
      <c r="O867" s="3"/>
    </row>
    <row r="868" spans="1:15" x14ac:dyDescent="0.35">
      <c r="A868" s="221" t="e">
        <f t="shared" si="17"/>
        <v>#N/A</v>
      </c>
      <c r="B868" s="221" t="e">
        <f>IF(A868=1,SUM($A$4:A868),"")</f>
        <v>#N/A</v>
      </c>
      <c r="C868" s="22" t="str">
        <f>'Source - Cert. Funds'!A867</f>
        <v>27</v>
      </c>
      <c r="D868" s="22" t="str">
        <f>'Source - Cert. Funds'!B867</f>
        <v>2</v>
      </c>
      <c r="E868" s="22" t="str">
        <f>'Source - Cert. Funds'!C867</f>
        <v>0002</v>
      </c>
      <c r="F868" s="22" t="str">
        <f>'Source - Cert. Funds'!D867</f>
        <v>2720002</v>
      </c>
      <c r="G868" s="22" t="str">
        <f>'Source - Cert. Funds'!E867</f>
        <v>FAIRMOUNT TOWNSHIP</v>
      </c>
      <c r="H868" s="22" t="str">
        <f>'Source - Cert. Funds'!F867</f>
        <v>1190</v>
      </c>
      <c r="I868" s="22" t="str">
        <f>'Source - Cert. Funds'!G867</f>
        <v xml:space="preserve">CUMULATIVE FIRE (Township)                        </v>
      </c>
      <c r="J868" s="23">
        <f>'Source - Cert. Funds'!H867</f>
        <v>0</v>
      </c>
      <c r="K868" s="4"/>
      <c r="L868" s="3"/>
      <c r="M868" s="3"/>
      <c r="N868" s="3"/>
      <c r="O868" s="3"/>
    </row>
    <row r="869" spans="1:15" x14ac:dyDescent="0.35">
      <c r="A869" s="221" t="e">
        <f t="shared" si="17"/>
        <v>#N/A</v>
      </c>
      <c r="B869" s="221" t="e">
        <f>IF(A869=1,SUM($A$4:A869),"")</f>
        <v>#N/A</v>
      </c>
      <c r="C869" s="22" t="str">
        <f>'Source - Cert. Funds'!A868</f>
        <v>27</v>
      </c>
      <c r="D869" s="22" t="str">
        <f>'Source - Cert. Funds'!B868</f>
        <v>2</v>
      </c>
      <c r="E869" s="22" t="str">
        <f>'Source - Cert. Funds'!C868</f>
        <v>0003</v>
      </c>
      <c r="F869" s="22" t="str">
        <f>'Source - Cert. Funds'!D868</f>
        <v>2720003</v>
      </c>
      <c r="G869" s="22" t="str">
        <f>'Source - Cert. Funds'!E868</f>
        <v>FRANKLIN TOWNSHIP</v>
      </c>
      <c r="H869" s="22" t="str">
        <f>'Source - Cert. Funds'!F868</f>
        <v>0061</v>
      </c>
      <c r="I869" s="22" t="str">
        <f>'Source - Cert. Funds'!G868</f>
        <v>RAINY DAY</v>
      </c>
      <c r="J869" s="23">
        <f>'Source - Cert. Funds'!H868</f>
        <v>0</v>
      </c>
      <c r="K869" s="4"/>
      <c r="L869" s="3"/>
      <c r="M869" s="3"/>
      <c r="N869" s="3"/>
      <c r="O869" s="3"/>
    </row>
    <row r="870" spans="1:15" x14ac:dyDescent="0.35">
      <c r="A870" s="221" t="e">
        <f t="shared" si="17"/>
        <v>#N/A</v>
      </c>
      <c r="B870" s="221" t="e">
        <f>IF(A870=1,SUM($A$4:A870),"")</f>
        <v>#N/A</v>
      </c>
      <c r="C870" s="22" t="str">
        <f>'Source - Cert. Funds'!A869</f>
        <v>27</v>
      </c>
      <c r="D870" s="22" t="str">
        <f>'Source - Cert. Funds'!B869</f>
        <v>2</v>
      </c>
      <c r="E870" s="22" t="str">
        <f>'Source - Cert. Funds'!C869</f>
        <v>0003</v>
      </c>
      <c r="F870" s="22" t="str">
        <f>'Source - Cert. Funds'!D869</f>
        <v>2720003</v>
      </c>
      <c r="G870" s="22" t="str">
        <f>'Source - Cert. Funds'!E869</f>
        <v>FRANKLIN TOWNSHIP</v>
      </c>
      <c r="H870" s="22" t="str">
        <f>'Source - Cert. Funds'!F869</f>
        <v>0101</v>
      </c>
      <c r="I870" s="22" t="str">
        <f>'Source - Cert. Funds'!G869</f>
        <v xml:space="preserve">GENERAL                                 </v>
      </c>
      <c r="J870" s="23">
        <f>'Source - Cert. Funds'!H869</f>
        <v>39900</v>
      </c>
      <c r="K870" s="4"/>
      <c r="L870" s="3"/>
      <c r="M870" s="3"/>
      <c r="N870" s="3"/>
      <c r="O870" s="3"/>
    </row>
    <row r="871" spans="1:15" x14ac:dyDescent="0.35">
      <c r="A871" s="221" t="e">
        <f t="shared" si="17"/>
        <v>#N/A</v>
      </c>
      <c r="B871" s="221" t="e">
        <f>IF(A871=1,SUM($A$4:A871),"")</f>
        <v>#N/A</v>
      </c>
      <c r="C871" s="22" t="str">
        <f>'Source - Cert. Funds'!A870</f>
        <v>27</v>
      </c>
      <c r="D871" s="22" t="str">
        <f>'Source - Cert. Funds'!B870</f>
        <v>2</v>
      </c>
      <c r="E871" s="22" t="str">
        <f>'Source - Cert. Funds'!C870</f>
        <v>0003</v>
      </c>
      <c r="F871" s="22" t="str">
        <f>'Source - Cert. Funds'!D870</f>
        <v>2720003</v>
      </c>
      <c r="G871" s="22" t="str">
        <f>'Source - Cert. Funds'!E870</f>
        <v>FRANKLIN TOWNSHIP</v>
      </c>
      <c r="H871" s="22" t="str">
        <f>'Source - Cert. Funds'!F870</f>
        <v>1111</v>
      </c>
      <c r="I871" s="22" t="str">
        <f>'Source - Cert. Funds'!G870</f>
        <v>TOWNSHIP FIRE AND E.M.S.</v>
      </c>
      <c r="J871" s="23">
        <f>'Source - Cert. Funds'!H870</f>
        <v>25000</v>
      </c>
      <c r="K871" s="4"/>
      <c r="L871" s="3"/>
      <c r="M871" s="3"/>
      <c r="N871" s="3"/>
      <c r="O871" s="3"/>
    </row>
    <row r="872" spans="1:15" x14ac:dyDescent="0.35">
      <c r="A872" s="221" t="e">
        <f t="shared" si="17"/>
        <v>#N/A</v>
      </c>
      <c r="B872" s="221" t="e">
        <f>IF(A872=1,SUM($A$4:A872),"")</f>
        <v>#N/A</v>
      </c>
      <c r="C872" s="22" t="str">
        <f>'Source - Cert. Funds'!A871</f>
        <v>27</v>
      </c>
      <c r="D872" s="22" t="str">
        <f>'Source - Cert. Funds'!B871</f>
        <v>2</v>
      </c>
      <c r="E872" s="22" t="str">
        <f>'Source - Cert. Funds'!C871</f>
        <v>0004</v>
      </c>
      <c r="F872" s="22" t="str">
        <f>'Source - Cert. Funds'!D871</f>
        <v>2720004</v>
      </c>
      <c r="G872" s="22" t="str">
        <f>'Source - Cert. Funds'!E871</f>
        <v>GREEN TOWNSHIP</v>
      </c>
      <c r="H872" s="22" t="str">
        <f>'Source - Cert. Funds'!F871</f>
        <v>0061</v>
      </c>
      <c r="I872" s="22" t="str">
        <f>'Source - Cert. Funds'!G871</f>
        <v>RAINY DAY</v>
      </c>
      <c r="J872" s="23">
        <f>'Source - Cert. Funds'!H871</f>
        <v>9000</v>
      </c>
      <c r="K872" s="4"/>
      <c r="L872" s="3"/>
      <c r="M872" s="3"/>
      <c r="N872" s="3"/>
      <c r="O872" s="3"/>
    </row>
    <row r="873" spans="1:15" x14ac:dyDescent="0.35">
      <c r="A873" s="221" t="e">
        <f t="shared" si="17"/>
        <v>#N/A</v>
      </c>
      <c r="B873" s="221" t="e">
        <f>IF(A873=1,SUM($A$4:A873),"")</f>
        <v>#N/A</v>
      </c>
      <c r="C873" s="22" t="str">
        <f>'Source - Cert. Funds'!A872</f>
        <v>27</v>
      </c>
      <c r="D873" s="22" t="str">
        <f>'Source - Cert. Funds'!B872</f>
        <v>2</v>
      </c>
      <c r="E873" s="22" t="str">
        <f>'Source - Cert. Funds'!C872</f>
        <v>0004</v>
      </c>
      <c r="F873" s="22" t="str">
        <f>'Source - Cert. Funds'!D872</f>
        <v>2720004</v>
      </c>
      <c r="G873" s="22" t="str">
        <f>'Source - Cert. Funds'!E872</f>
        <v>GREEN TOWNSHIP</v>
      </c>
      <c r="H873" s="22" t="str">
        <f>'Source - Cert. Funds'!F872</f>
        <v>0101</v>
      </c>
      <c r="I873" s="22" t="str">
        <f>'Source - Cert. Funds'!G872</f>
        <v xml:space="preserve">GENERAL                                 </v>
      </c>
      <c r="J873" s="23">
        <f>'Source - Cert. Funds'!H872</f>
        <v>11500</v>
      </c>
      <c r="K873" s="4"/>
      <c r="L873" s="3"/>
      <c r="M873" s="3"/>
      <c r="N873" s="3"/>
      <c r="O873" s="3"/>
    </row>
    <row r="874" spans="1:15" x14ac:dyDescent="0.35">
      <c r="A874" s="221" t="e">
        <f t="shared" si="17"/>
        <v>#N/A</v>
      </c>
      <c r="B874" s="221" t="e">
        <f>IF(A874=1,SUM($A$4:A874),"")</f>
        <v>#N/A</v>
      </c>
      <c r="C874" s="22" t="str">
        <f>'Source - Cert. Funds'!A873</f>
        <v>27</v>
      </c>
      <c r="D874" s="22" t="str">
        <f>'Source - Cert. Funds'!B873</f>
        <v>2</v>
      </c>
      <c r="E874" s="22" t="str">
        <f>'Source - Cert. Funds'!C873</f>
        <v>0004</v>
      </c>
      <c r="F874" s="22" t="str">
        <f>'Source - Cert. Funds'!D873</f>
        <v>2720004</v>
      </c>
      <c r="G874" s="22" t="str">
        <f>'Source - Cert. Funds'!E873</f>
        <v>GREEN TOWNSHIP</v>
      </c>
      <c r="H874" s="22" t="str">
        <f>'Source - Cert. Funds'!F873</f>
        <v>1111</v>
      </c>
      <c r="I874" s="22" t="str">
        <f>'Source - Cert. Funds'!G873</f>
        <v>TOWNSHIP FIRE AND E.M.S.</v>
      </c>
      <c r="J874" s="23">
        <f>'Source - Cert. Funds'!H873</f>
        <v>39000</v>
      </c>
      <c r="K874" s="4"/>
      <c r="L874" s="3"/>
      <c r="M874" s="3"/>
      <c r="N874" s="3"/>
      <c r="O874" s="3"/>
    </row>
    <row r="875" spans="1:15" x14ac:dyDescent="0.35">
      <c r="A875" s="221" t="e">
        <f t="shared" si="17"/>
        <v>#N/A</v>
      </c>
      <c r="B875" s="221" t="e">
        <f>IF(A875=1,SUM($A$4:A875),"")</f>
        <v>#N/A</v>
      </c>
      <c r="C875" s="22" t="str">
        <f>'Source - Cert. Funds'!A874</f>
        <v>27</v>
      </c>
      <c r="D875" s="22" t="str">
        <f>'Source - Cert. Funds'!B874</f>
        <v>2</v>
      </c>
      <c r="E875" s="22" t="str">
        <f>'Source - Cert. Funds'!C874</f>
        <v>0004</v>
      </c>
      <c r="F875" s="22" t="str">
        <f>'Source - Cert. Funds'!D874</f>
        <v>2720004</v>
      </c>
      <c r="G875" s="22" t="str">
        <f>'Source - Cert. Funds'!E874</f>
        <v>GREEN TOWNSHIP</v>
      </c>
      <c r="H875" s="22" t="str">
        <f>'Source - Cert. Funds'!F874</f>
        <v>1190</v>
      </c>
      <c r="I875" s="22" t="str">
        <f>'Source - Cert. Funds'!G874</f>
        <v xml:space="preserve">CUMULATIVE FIRE (Township)                        </v>
      </c>
      <c r="J875" s="23">
        <f>'Source - Cert. Funds'!H874</f>
        <v>20000</v>
      </c>
      <c r="K875" s="4"/>
      <c r="L875" s="3"/>
      <c r="M875" s="3"/>
      <c r="N875" s="3"/>
      <c r="O875" s="3"/>
    </row>
    <row r="876" spans="1:15" x14ac:dyDescent="0.35">
      <c r="A876" s="221" t="e">
        <f t="shared" si="17"/>
        <v>#N/A</v>
      </c>
      <c r="B876" s="221" t="e">
        <f>IF(A876=1,SUM($A$4:A876),"")</f>
        <v>#N/A</v>
      </c>
      <c r="C876" s="22" t="str">
        <f>'Source - Cert. Funds'!A875</f>
        <v>27</v>
      </c>
      <c r="D876" s="22" t="str">
        <f>'Source - Cert. Funds'!B875</f>
        <v>2</v>
      </c>
      <c r="E876" s="22" t="str">
        <f>'Source - Cert. Funds'!C875</f>
        <v>0005</v>
      </c>
      <c r="F876" s="22" t="str">
        <f>'Source - Cert. Funds'!D875</f>
        <v>2720005</v>
      </c>
      <c r="G876" s="22" t="str">
        <f>'Source - Cert. Funds'!E875</f>
        <v>JEFFERSON TOWNSHIP</v>
      </c>
      <c r="H876" s="22" t="str">
        <f>'Source - Cert. Funds'!F875</f>
        <v>0061</v>
      </c>
      <c r="I876" s="22" t="str">
        <f>'Source - Cert. Funds'!G875</f>
        <v>RAINY DAY</v>
      </c>
      <c r="J876" s="23">
        <f>'Source - Cert. Funds'!H875</f>
        <v>0</v>
      </c>
      <c r="K876" s="4"/>
      <c r="L876" s="3"/>
      <c r="M876" s="3"/>
      <c r="N876" s="3"/>
      <c r="O876" s="3"/>
    </row>
    <row r="877" spans="1:15" x14ac:dyDescent="0.35">
      <c r="A877" s="221" t="e">
        <f t="shared" si="17"/>
        <v>#N/A</v>
      </c>
      <c r="B877" s="221" t="e">
        <f>IF(A877=1,SUM($A$4:A877),"")</f>
        <v>#N/A</v>
      </c>
      <c r="C877" s="22" t="str">
        <f>'Source - Cert. Funds'!A876</f>
        <v>27</v>
      </c>
      <c r="D877" s="22" t="str">
        <f>'Source - Cert. Funds'!B876</f>
        <v>2</v>
      </c>
      <c r="E877" s="22" t="str">
        <f>'Source - Cert. Funds'!C876</f>
        <v>0005</v>
      </c>
      <c r="F877" s="22" t="str">
        <f>'Source - Cert. Funds'!D876</f>
        <v>2720005</v>
      </c>
      <c r="G877" s="22" t="str">
        <f>'Source - Cert. Funds'!E876</f>
        <v>JEFFERSON TOWNSHIP</v>
      </c>
      <c r="H877" s="22" t="str">
        <f>'Source - Cert. Funds'!F876</f>
        <v>0101</v>
      </c>
      <c r="I877" s="22" t="str">
        <f>'Source - Cert. Funds'!G876</f>
        <v xml:space="preserve">GENERAL                                 </v>
      </c>
      <c r="J877" s="23">
        <f>'Source - Cert. Funds'!H876</f>
        <v>38853</v>
      </c>
      <c r="K877" s="4"/>
      <c r="L877" s="3"/>
      <c r="M877" s="3"/>
      <c r="N877" s="3"/>
      <c r="O877" s="3"/>
    </row>
    <row r="878" spans="1:15" x14ac:dyDescent="0.35">
      <c r="A878" s="221" t="e">
        <f t="shared" si="17"/>
        <v>#N/A</v>
      </c>
      <c r="B878" s="221" t="e">
        <f>IF(A878=1,SUM($A$4:A878),"")</f>
        <v>#N/A</v>
      </c>
      <c r="C878" s="22" t="str">
        <f>'Source - Cert. Funds'!A877</f>
        <v>27</v>
      </c>
      <c r="D878" s="22" t="str">
        <f>'Source - Cert. Funds'!B877</f>
        <v>2</v>
      </c>
      <c r="E878" s="22" t="str">
        <f>'Source - Cert. Funds'!C877</f>
        <v>0005</v>
      </c>
      <c r="F878" s="22" t="str">
        <f>'Source - Cert. Funds'!D877</f>
        <v>2720005</v>
      </c>
      <c r="G878" s="22" t="str">
        <f>'Source - Cert. Funds'!E877</f>
        <v>JEFFERSON TOWNSHIP</v>
      </c>
      <c r="H878" s="22" t="str">
        <f>'Source - Cert. Funds'!F877</f>
        <v>1111</v>
      </c>
      <c r="I878" s="22" t="str">
        <f>'Source - Cert. Funds'!G877</f>
        <v>TOWNSHIP FIRE AND E.M.S.</v>
      </c>
      <c r="J878" s="23">
        <f>'Source - Cert. Funds'!H877</f>
        <v>112500</v>
      </c>
      <c r="K878" s="4"/>
      <c r="L878" s="3"/>
      <c r="M878" s="3"/>
      <c r="N878" s="3"/>
      <c r="O878" s="3"/>
    </row>
    <row r="879" spans="1:15" x14ac:dyDescent="0.35">
      <c r="A879" s="221" t="e">
        <f t="shared" si="17"/>
        <v>#N/A</v>
      </c>
      <c r="B879" s="221" t="e">
        <f>IF(A879=1,SUM($A$4:A879),"")</f>
        <v>#N/A</v>
      </c>
      <c r="C879" s="22" t="str">
        <f>'Source - Cert. Funds'!A878</f>
        <v>27</v>
      </c>
      <c r="D879" s="22" t="str">
        <f>'Source - Cert. Funds'!B878</f>
        <v>2</v>
      </c>
      <c r="E879" s="22" t="str">
        <f>'Source - Cert. Funds'!C878</f>
        <v>0005</v>
      </c>
      <c r="F879" s="22" t="str">
        <f>'Source - Cert. Funds'!D878</f>
        <v>2720005</v>
      </c>
      <c r="G879" s="22" t="str">
        <f>'Source - Cert. Funds'!E878</f>
        <v>JEFFERSON TOWNSHIP</v>
      </c>
      <c r="H879" s="22" t="str">
        <f>'Source - Cert. Funds'!F878</f>
        <v>1190</v>
      </c>
      <c r="I879" s="22" t="str">
        <f>'Source - Cert. Funds'!G878</f>
        <v xml:space="preserve">CUMULATIVE FIRE (Township)                        </v>
      </c>
      <c r="J879" s="23">
        <f>'Source - Cert. Funds'!H878</f>
        <v>0</v>
      </c>
      <c r="K879" s="4"/>
      <c r="L879" s="3"/>
      <c r="M879" s="3"/>
      <c r="N879" s="3"/>
      <c r="O879" s="3"/>
    </row>
    <row r="880" spans="1:15" x14ac:dyDescent="0.35">
      <c r="A880" s="221" t="e">
        <f t="shared" si="17"/>
        <v>#N/A</v>
      </c>
      <c r="B880" s="221" t="e">
        <f>IF(A880=1,SUM($A$4:A880),"")</f>
        <v>#N/A</v>
      </c>
      <c r="C880" s="22" t="str">
        <f>'Source - Cert. Funds'!A879</f>
        <v>27</v>
      </c>
      <c r="D880" s="22" t="str">
        <f>'Source - Cert. Funds'!B879</f>
        <v>2</v>
      </c>
      <c r="E880" s="22" t="str">
        <f>'Source - Cert. Funds'!C879</f>
        <v>0006</v>
      </c>
      <c r="F880" s="22" t="str">
        <f>'Source - Cert. Funds'!D879</f>
        <v>2720006</v>
      </c>
      <c r="G880" s="22" t="str">
        <f>'Source - Cert. Funds'!E879</f>
        <v>LIBERTY TOWNSHIP</v>
      </c>
      <c r="H880" s="22" t="str">
        <f>'Source - Cert. Funds'!F879</f>
        <v>0061</v>
      </c>
      <c r="I880" s="22" t="str">
        <f>'Source - Cert. Funds'!G879</f>
        <v>RAINY DAY</v>
      </c>
      <c r="J880" s="23">
        <f>'Source - Cert. Funds'!H879</f>
        <v>500</v>
      </c>
      <c r="K880" s="4"/>
      <c r="L880" s="3"/>
      <c r="M880" s="3"/>
      <c r="N880" s="3"/>
      <c r="O880" s="3"/>
    </row>
    <row r="881" spans="1:15" x14ac:dyDescent="0.35">
      <c r="A881" s="221" t="e">
        <f t="shared" si="17"/>
        <v>#N/A</v>
      </c>
      <c r="B881" s="221" t="e">
        <f>IF(A881=1,SUM($A$4:A881),"")</f>
        <v>#N/A</v>
      </c>
      <c r="C881" s="22" t="str">
        <f>'Source - Cert. Funds'!A880</f>
        <v>27</v>
      </c>
      <c r="D881" s="22" t="str">
        <f>'Source - Cert. Funds'!B880</f>
        <v>2</v>
      </c>
      <c r="E881" s="22" t="str">
        <f>'Source - Cert. Funds'!C880</f>
        <v>0006</v>
      </c>
      <c r="F881" s="22" t="str">
        <f>'Source - Cert. Funds'!D880</f>
        <v>2720006</v>
      </c>
      <c r="G881" s="22" t="str">
        <f>'Source - Cert. Funds'!E880</f>
        <v>LIBERTY TOWNSHIP</v>
      </c>
      <c r="H881" s="22" t="str">
        <f>'Source - Cert. Funds'!F880</f>
        <v>0101</v>
      </c>
      <c r="I881" s="22" t="str">
        <f>'Source - Cert. Funds'!G880</f>
        <v xml:space="preserve">GENERAL                                 </v>
      </c>
      <c r="J881" s="23">
        <f>'Source - Cert. Funds'!H880</f>
        <v>21815</v>
      </c>
      <c r="K881" s="4"/>
      <c r="L881" s="3"/>
      <c r="M881" s="3"/>
      <c r="N881" s="3"/>
      <c r="O881" s="3"/>
    </row>
    <row r="882" spans="1:15" x14ac:dyDescent="0.35">
      <c r="A882" s="221" t="e">
        <f t="shared" si="17"/>
        <v>#N/A</v>
      </c>
      <c r="B882" s="221" t="e">
        <f>IF(A882=1,SUM($A$4:A882),"")</f>
        <v>#N/A</v>
      </c>
      <c r="C882" s="22" t="str">
        <f>'Source - Cert. Funds'!A881</f>
        <v>27</v>
      </c>
      <c r="D882" s="22" t="str">
        <f>'Source - Cert. Funds'!B881</f>
        <v>2</v>
      </c>
      <c r="E882" s="22" t="str">
        <f>'Source - Cert. Funds'!C881</f>
        <v>0006</v>
      </c>
      <c r="F882" s="22" t="str">
        <f>'Source - Cert. Funds'!D881</f>
        <v>2720006</v>
      </c>
      <c r="G882" s="22" t="str">
        <f>'Source - Cert. Funds'!E881</f>
        <v>LIBERTY TOWNSHIP</v>
      </c>
      <c r="H882" s="22" t="str">
        <f>'Source - Cert. Funds'!F881</f>
        <v>1111</v>
      </c>
      <c r="I882" s="22" t="str">
        <f>'Source - Cert. Funds'!G881</f>
        <v>TOWNSHIP FIRE AND E.M.S.</v>
      </c>
      <c r="J882" s="23">
        <f>'Source - Cert. Funds'!H881</f>
        <v>61000</v>
      </c>
      <c r="K882" s="4"/>
      <c r="L882" s="3"/>
      <c r="M882" s="3"/>
      <c r="N882" s="3"/>
      <c r="O882" s="3"/>
    </row>
    <row r="883" spans="1:15" x14ac:dyDescent="0.35">
      <c r="A883" s="221" t="e">
        <f t="shared" si="17"/>
        <v>#N/A</v>
      </c>
      <c r="B883" s="221" t="e">
        <f>IF(A883=1,SUM($A$4:A883),"")</f>
        <v>#N/A</v>
      </c>
      <c r="C883" s="22" t="str">
        <f>'Source - Cert. Funds'!A882</f>
        <v>27</v>
      </c>
      <c r="D883" s="22" t="str">
        <f>'Source - Cert. Funds'!B882</f>
        <v>2</v>
      </c>
      <c r="E883" s="22" t="str">
        <f>'Source - Cert. Funds'!C882</f>
        <v>0007</v>
      </c>
      <c r="F883" s="22" t="str">
        <f>'Source - Cert. Funds'!D882</f>
        <v>2720007</v>
      </c>
      <c r="G883" s="22" t="str">
        <f>'Source - Cert. Funds'!E882</f>
        <v>MILL TOWNSHIP</v>
      </c>
      <c r="H883" s="22" t="str">
        <f>'Source - Cert. Funds'!F882</f>
        <v>0061</v>
      </c>
      <c r="I883" s="22" t="str">
        <f>'Source - Cert. Funds'!G882</f>
        <v>RAINY DAY</v>
      </c>
      <c r="J883" s="23">
        <f>'Source - Cert. Funds'!H882</f>
        <v>0</v>
      </c>
      <c r="K883" s="4"/>
      <c r="L883" s="3"/>
      <c r="M883" s="3"/>
      <c r="N883" s="3"/>
      <c r="O883" s="3"/>
    </row>
    <row r="884" spans="1:15" x14ac:dyDescent="0.35">
      <c r="A884" s="221" t="e">
        <f t="shared" si="17"/>
        <v>#N/A</v>
      </c>
      <c r="B884" s="221" t="e">
        <f>IF(A884=1,SUM($A$4:A884),"")</f>
        <v>#N/A</v>
      </c>
      <c r="C884" s="22" t="str">
        <f>'Source - Cert. Funds'!A883</f>
        <v>27</v>
      </c>
      <c r="D884" s="22" t="str">
        <f>'Source - Cert. Funds'!B883</f>
        <v>2</v>
      </c>
      <c r="E884" s="22" t="str">
        <f>'Source - Cert. Funds'!C883</f>
        <v>0007</v>
      </c>
      <c r="F884" s="22" t="str">
        <f>'Source - Cert. Funds'!D883</f>
        <v>2720007</v>
      </c>
      <c r="G884" s="22" t="str">
        <f>'Source - Cert. Funds'!E883</f>
        <v>MILL TOWNSHIP</v>
      </c>
      <c r="H884" s="22" t="str">
        <f>'Source - Cert. Funds'!F883</f>
        <v>0101</v>
      </c>
      <c r="I884" s="22" t="str">
        <f>'Source - Cert. Funds'!G883</f>
        <v xml:space="preserve">GENERAL                                 </v>
      </c>
      <c r="J884" s="23">
        <f>'Source - Cert. Funds'!H883</f>
        <v>84500</v>
      </c>
      <c r="K884" s="4"/>
      <c r="L884" s="3"/>
      <c r="M884" s="3"/>
      <c r="N884" s="3"/>
      <c r="O884" s="3"/>
    </row>
    <row r="885" spans="1:15" x14ac:dyDescent="0.35">
      <c r="A885" s="221" t="e">
        <f t="shared" si="17"/>
        <v>#N/A</v>
      </c>
      <c r="B885" s="221" t="e">
        <f>IF(A885=1,SUM($A$4:A885),"")</f>
        <v>#N/A</v>
      </c>
      <c r="C885" s="22" t="str">
        <f>'Source - Cert. Funds'!A884</f>
        <v>27</v>
      </c>
      <c r="D885" s="22" t="str">
        <f>'Source - Cert. Funds'!B884</f>
        <v>2</v>
      </c>
      <c r="E885" s="22" t="str">
        <f>'Source - Cert. Funds'!C884</f>
        <v>0007</v>
      </c>
      <c r="F885" s="22" t="str">
        <f>'Source - Cert. Funds'!D884</f>
        <v>2720007</v>
      </c>
      <c r="G885" s="22" t="str">
        <f>'Source - Cert. Funds'!E884</f>
        <v>MILL TOWNSHIP</v>
      </c>
      <c r="H885" s="22" t="str">
        <f>'Source - Cert. Funds'!F884</f>
        <v>1111</v>
      </c>
      <c r="I885" s="22" t="str">
        <f>'Source - Cert. Funds'!G884</f>
        <v>TOWNSHIP FIRE AND E.M.S.</v>
      </c>
      <c r="J885" s="23">
        <f>'Source - Cert. Funds'!H884</f>
        <v>69842</v>
      </c>
      <c r="K885" s="4"/>
      <c r="L885" s="3"/>
      <c r="M885" s="3"/>
      <c r="N885" s="3"/>
      <c r="O885" s="3"/>
    </row>
    <row r="886" spans="1:15" x14ac:dyDescent="0.35">
      <c r="A886" s="221" t="e">
        <f t="shared" si="17"/>
        <v>#N/A</v>
      </c>
      <c r="B886" s="221" t="e">
        <f>IF(A886=1,SUM($A$4:A886),"")</f>
        <v>#N/A</v>
      </c>
      <c r="C886" s="22" t="str">
        <f>'Source - Cert. Funds'!A885</f>
        <v>27</v>
      </c>
      <c r="D886" s="22" t="str">
        <f>'Source - Cert. Funds'!B885</f>
        <v>2</v>
      </c>
      <c r="E886" s="22" t="str">
        <f>'Source - Cert. Funds'!C885</f>
        <v>0007</v>
      </c>
      <c r="F886" s="22" t="str">
        <f>'Source - Cert. Funds'!D885</f>
        <v>2720007</v>
      </c>
      <c r="G886" s="22" t="str">
        <f>'Source - Cert. Funds'!E885</f>
        <v>MILL TOWNSHIP</v>
      </c>
      <c r="H886" s="22" t="str">
        <f>'Source - Cert. Funds'!F885</f>
        <v>1190</v>
      </c>
      <c r="I886" s="22" t="str">
        <f>'Source - Cert. Funds'!G885</f>
        <v xml:space="preserve">CUMULATIVE FIRE (Township)                        </v>
      </c>
      <c r="J886" s="23">
        <f>'Source - Cert. Funds'!H885</f>
        <v>5000</v>
      </c>
      <c r="K886" s="4"/>
      <c r="L886" s="3"/>
      <c r="M886" s="3"/>
      <c r="N886" s="3"/>
      <c r="O886" s="3"/>
    </row>
    <row r="887" spans="1:15" x14ac:dyDescent="0.35">
      <c r="A887" s="221" t="e">
        <f t="shared" si="17"/>
        <v>#N/A</v>
      </c>
      <c r="B887" s="221" t="e">
        <f>IF(A887=1,SUM($A$4:A887),"")</f>
        <v>#N/A</v>
      </c>
      <c r="C887" s="22" t="str">
        <f>'Source - Cert. Funds'!A886</f>
        <v>27</v>
      </c>
      <c r="D887" s="22" t="str">
        <f>'Source - Cert. Funds'!B886</f>
        <v>2</v>
      </c>
      <c r="E887" s="22" t="str">
        <f>'Source - Cert. Funds'!C886</f>
        <v>0007</v>
      </c>
      <c r="F887" s="22" t="str">
        <f>'Source - Cert. Funds'!D886</f>
        <v>2720007</v>
      </c>
      <c r="G887" s="22" t="str">
        <f>'Source - Cert. Funds'!E886</f>
        <v>MILL TOWNSHIP</v>
      </c>
      <c r="H887" s="22" t="str">
        <f>'Source - Cert. Funds'!F886</f>
        <v>1312</v>
      </c>
      <c r="I887" s="22" t="str">
        <f>'Source - Cert. Funds'!G886</f>
        <v xml:space="preserve">RECREATION                              </v>
      </c>
      <c r="J887" s="23">
        <f>'Source - Cert. Funds'!H886</f>
        <v>15000</v>
      </c>
      <c r="K887" s="4"/>
      <c r="L887" s="3"/>
      <c r="M887" s="3"/>
      <c r="N887" s="3"/>
      <c r="O887" s="3"/>
    </row>
    <row r="888" spans="1:15" x14ac:dyDescent="0.35">
      <c r="A888" s="221" t="e">
        <f t="shared" si="17"/>
        <v>#N/A</v>
      </c>
      <c r="B888" s="221" t="e">
        <f>IF(A888=1,SUM($A$4:A888),"")</f>
        <v>#N/A</v>
      </c>
      <c r="C888" s="22" t="str">
        <f>'Source - Cert. Funds'!A887</f>
        <v>27</v>
      </c>
      <c r="D888" s="22" t="str">
        <f>'Source - Cert. Funds'!B887</f>
        <v>2</v>
      </c>
      <c r="E888" s="22" t="str">
        <f>'Source - Cert. Funds'!C887</f>
        <v>0008</v>
      </c>
      <c r="F888" s="22" t="str">
        <f>'Source - Cert. Funds'!D887</f>
        <v>2720008</v>
      </c>
      <c r="G888" s="22" t="str">
        <f>'Source - Cert. Funds'!E887</f>
        <v>MONROE TOWNSHIP</v>
      </c>
      <c r="H888" s="22" t="str">
        <f>'Source - Cert. Funds'!F887</f>
        <v>0101</v>
      </c>
      <c r="I888" s="22" t="str">
        <f>'Source - Cert. Funds'!G887</f>
        <v xml:space="preserve">GENERAL                                 </v>
      </c>
      <c r="J888" s="23">
        <f>'Source - Cert. Funds'!H887</f>
        <v>22500</v>
      </c>
      <c r="K888" s="4"/>
      <c r="L888" s="3"/>
      <c r="M888" s="3"/>
      <c r="N888" s="3"/>
      <c r="O888" s="3"/>
    </row>
    <row r="889" spans="1:15" x14ac:dyDescent="0.35">
      <c r="A889" s="221" t="e">
        <f t="shared" si="17"/>
        <v>#N/A</v>
      </c>
      <c r="B889" s="221" t="e">
        <f>IF(A889=1,SUM($A$4:A889),"")</f>
        <v>#N/A</v>
      </c>
      <c r="C889" s="22" t="str">
        <f>'Source - Cert. Funds'!A888</f>
        <v>27</v>
      </c>
      <c r="D889" s="22" t="str">
        <f>'Source - Cert. Funds'!B888</f>
        <v>2</v>
      </c>
      <c r="E889" s="22" t="str">
        <f>'Source - Cert. Funds'!C888</f>
        <v>0008</v>
      </c>
      <c r="F889" s="22" t="str">
        <f>'Source - Cert. Funds'!D888</f>
        <v>2720008</v>
      </c>
      <c r="G889" s="22" t="str">
        <f>'Source - Cert. Funds'!E888</f>
        <v>MONROE TOWNSHIP</v>
      </c>
      <c r="H889" s="22" t="str">
        <f>'Source - Cert. Funds'!F888</f>
        <v>1111</v>
      </c>
      <c r="I889" s="22" t="str">
        <f>'Source - Cert. Funds'!G888</f>
        <v>TOWNSHIP FIRE AND E.M.S.</v>
      </c>
      <c r="J889" s="23">
        <f>'Source - Cert. Funds'!H888</f>
        <v>20500</v>
      </c>
      <c r="K889" s="4"/>
      <c r="L889" s="3"/>
      <c r="M889" s="3"/>
      <c r="N889" s="3"/>
      <c r="O889" s="3"/>
    </row>
    <row r="890" spans="1:15" x14ac:dyDescent="0.35">
      <c r="A890" s="221" t="e">
        <f t="shared" si="17"/>
        <v>#N/A</v>
      </c>
      <c r="B890" s="221" t="e">
        <f>IF(A890=1,SUM($A$4:A890),"")</f>
        <v>#N/A</v>
      </c>
      <c r="C890" s="22" t="str">
        <f>'Source - Cert. Funds'!A889</f>
        <v>27</v>
      </c>
      <c r="D890" s="22" t="str">
        <f>'Source - Cert. Funds'!B889</f>
        <v>2</v>
      </c>
      <c r="E890" s="22" t="str">
        <f>'Source - Cert. Funds'!C889</f>
        <v>0009</v>
      </c>
      <c r="F890" s="22" t="str">
        <f>'Source - Cert. Funds'!D889</f>
        <v>2720009</v>
      </c>
      <c r="G890" s="22" t="str">
        <f>'Source - Cert. Funds'!E889</f>
        <v>PLEASANT TOWNSHIP</v>
      </c>
      <c r="H890" s="22" t="str">
        <f>'Source - Cert. Funds'!F889</f>
        <v>0061</v>
      </c>
      <c r="I890" s="22" t="str">
        <f>'Source - Cert. Funds'!G889</f>
        <v>RAINY DAY</v>
      </c>
      <c r="J890" s="23">
        <f>'Source - Cert. Funds'!H889</f>
        <v>5060</v>
      </c>
      <c r="K890" s="4"/>
      <c r="L890" s="3"/>
      <c r="M890" s="3"/>
      <c r="N890" s="3"/>
      <c r="O890" s="3"/>
    </row>
    <row r="891" spans="1:15" x14ac:dyDescent="0.35">
      <c r="A891" s="221" t="e">
        <f t="shared" si="17"/>
        <v>#N/A</v>
      </c>
      <c r="B891" s="221" t="e">
        <f>IF(A891=1,SUM($A$4:A891),"")</f>
        <v>#N/A</v>
      </c>
      <c r="C891" s="22" t="str">
        <f>'Source - Cert. Funds'!A890</f>
        <v>27</v>
      </c>
      <c r="D891" s="22" t="str">
        <f>'Source - Cert. Funds'!B890</f>
        <v>2</v>
      </c>
      <c r="E891" s="22" t="str">
        <f>'Source - Cert. Funds'!C890</f>
        <v>0009</v>
      </c>
      <c r="F891" s="22" t="str">
        <f>'Source - Cert. Funds'!D890</f>
        <v>2720009</v>
      </c>
      <c r="G891" s="22" t="str">
        <f>'Source - Cert. Funds'!E890</f>
        <v>PLEASANT TOWNSHIP</v>
      </c>
      <c r="H891" s="22" t="str">
        <f>'Source - Cert. Funds'!F890</f>
        <v>0101</v>
      </c>
      <c r="I891" s="22" t="str">
        <f>'Source - Cert. Funds'!G890</f>
        <v xml:space="preserve">GENERAL                                 </v>
      </c>
      <c r="J891" s="23">
        <f>'Source - Cert. Funds'!H890</f>
        <v>51239</v>
      </c>
      <c r="K891" s="4"/>
      <c r="L891" s="3"/>
      <c r="M891" s="3"/>
      <c r="N891" s="3"/>
      <c r="O891" s="3"/>
    </row>
    <row r="892" spans="1:15" x14ac:dyDescent="0.35">
      <c r="A892" s="221" t="e">
        <f t="shared" si="17"/>
        <v>#N/A</v>
      </c>
      <c r="B892" s="221" t="e">
        <f>IF(A892=1,SUM($A$4:A892),"")</f>
        <v>#N/A</v>
      </c>
      <c r="C892" s="22" t="str">
        <f>'Source - Cert. Funds'!A891</f>
        <v>27</v>
      </c>
      <c r="D892" s="22" t="str">
        <f>'Source - Cert. Funds'!B891</f>
        <v>2</v>
      </c>
      <c r="E892" s="22" t="str">
        <f>'Source - Cert. Funds'!C891</f>
        <v>0009</v>
      </c>
      <c r="F892" s="22" t="str">
        <f>'Source - Cert. Funds'!D891</f>
        <v>2720009</v>
      </c>
      <c r="G892" s="22" t="str">
        <f>'Source - Cert. Funds'!E891</f>
        <v>PLEASANT TOWNSHIP</v>
      </c>
      <c r="H892" s="22" t="str">
        <f>'Source - Cert. Funds'!F891</f>
        <v>1111</v>
      </c>
      <c r="I892" s="22" t="str">
        <f>'Source - Cert. Funds'!G891</f>
        <v>TOWNSHIP FIRE AND E.M.S.</v>
      </c>
      <c r="J892" s="23">
        <f>'Source - Cert. Funds'!H891</f>
        <v>28000</v>
      </c>
      <c r="K892" s="4"/>
      <c r="L892" s="3"/>
      <c r="M892" s="3"/>
      <c r="N892" s="3"/>
      <c r="O892" s="3"/>
    </row>
    <row r="893" spans="1:15" x14ac:dyDescent="0.35">
      <c r="A893" s="221" t="e">
        <f t="shared" si="17"/>
        <v>#N/A</v>
      </c>
      <c r="B893" s="221" t="e">
        <f>IF(A893=1,SUM($A$4:A893),"")</f>
        <v>#N/A</v>
      </c>
      <c r="C893" s="22" t="str">
        <f>'Source - Cert. Funds'!A892</f>
        <v>27</v>
      </c>
      <c r="D893" s="22" t="str">
        <f>'Source - Cert. Funds'!B892</f>
        <v>2</v>
      </c>
      <c r="E893" s="22" t="str">
        <f>'Source - Cert. Funds'!C892</f>
        <v>0010</v>
      </c>
      <c r="F893" s="22" t="str">
        <f>'Source - Cert. Funds'!D892</f>
        <v>2720010</v>
      </c>
      <c r="G893" s="22" t="str">
        <f>'Source - Cert. Funds'!E892</f>
        <v>RICHLAND TOWNSHIP</v>
      </c>
      <c r="H893" s="22" t="str">
        <f>'Source - Cert. Funds'!F892</f>
        <v>0101</v>
      </c>
      <c r="I893" s="22" t="str">
        <f>'Source - Cert. Funds'!G892</f>
        <v xml:space="preserve">GENERAL                                 </v>
      </c>
      <c r="J893" s="23">
        <f>'Source - Cert. Funds'!H892</f>
        <v>16100</v>
      </c>
      <c r="K893" s="4"/>
      <c r="L893" s="3"/>
      <c r="M893" s="3"/>
      <c r="N893" s="3"/>
      <c r="O893" s="3"/>
    </row>
    <row r="894" spans="1:15" x14ac:dyDescent="0.35">
      <c r="A894" s="221" t="e">
        <f t="shared" si="17"/>
        <v>#N/A</v>
      </c>
      <c r="B894" s="221" t="e">
        <f>IF(A894=1,SUM($A$4:A894),"")</f>
        <v>#N/A</v>
      </c>
      <c r="C894" s="22" t="str">
        <f>'Source - Cert. Funds'!A893</f>
        <v>27</v>
      </c>
      <c r="D894" s="22" t="str">
        <f>'Source - Cert. Funds'!B893</f>
        <v>2</v>
      </c>
      <c r="E894" s="22" t="str">
        <f>'Source - Cert. Funds'!C893</f>
        <v>0010</v>
      </c>
      <c r="F894" s="22" t="str">
        <f>'Source - Cert. Funds'!D893</f>
        <v>2720010</v>
      </c>
      <c r="G894" s="22" t="str">
        <f>'Source - Cert. Funds'!E893</f>
        <v>RICHLAND TOWNSHIP</v>
      </c>
      <c r="H894" s="22" t="str">
        <f>'Source - Cert. Funds'!F893</f>
        <v>1111</v>
      </c>
      <c r="I894" s="22" t="str">
        <f>'Source - Cert. Funds'!G893</f>
        <v>TOWNSHIP FIRE AND E.M.S.</v>
      </c>
      <c r="J894" s="23">
        <f>'Source - Cert. Funds'!H893</f>
        <v>24854</v>
      </c>
      <c r="K894" s="4"/>
      <c r="L894" s="3"/>
      <c r="M894" s="3"/>
      <c r="N894" s="3"/>
      <c r="O894" s="3"/>
    </row>
    <row r="895" spans="1:15" x14ac:dyDescent="0.35">
      <c r="A895" s="221" t="e">
        <f t="shared" si="17"/>
        <v>#N/A</v>
      </c>
      <c r="B895" s="221" t="e">
        <f>IF(A895=1,SUM($A$4:A895),"")</f>
        <v>#N/A</v>
      </c>
      <c r="C895" s="22" t="str">
        <f>'Source - Cert. Funds'!A894</f>
        <v>27</v>
      </c>
      <c r="D895" s="22" t="str">
        <f>'Source - Cert. Funds'!B894</f>
        <v>2</v>
      </c>
      <c r="E895" s="22" t="str">
        <f>'Source - Cert. Funds'!C894</f>
        <v>0011</v>
      </c>
      <c r="F895" s="22" t="str">
        <f>'Source - Cert. Funds'!D894</f>
        <v>2720011</v>
      </c>
      <c r="G895" s="22" t="str">
        <f>'Source - Cert. Funds'!E894</f>
        <v>SIMS TOWNSHIP</v>
      </c>
      <c r="H895" s="22" t="str">
        <f>'Source - Cert. Funds'!F894</f>
        <v>0061</v>
      </c>
      <c r="I895" s="22" t="str">
        <f>'Source - Cert. Funds'!G894</f>
        <v>RAINY DAY</v>
      </c>
      <c r="J895" s="23">
        <f>'Source - Cert. Funds'!H894</f>
        <v>5500</v>
      </c>
      <c r="K895" s="4"/>
      <c r="L895" s="3"/>
      <c r="M895" s="3"/>
      <c r="N895" s="3"/>
      <c r="O895" s="3"/>
    </row>
    <row r="896" spans="1:15" x14ac:dyDescent="0.35">
      <c r="A896" s="221" t="e">
        <f t="shared" si="17"/>
        <v>#N/A</v>
      </c>
      <c r="B896" s="221" t="e">
        <f>IF(A896=1,SUM($A$4:A896),"")</f>
        <v>#N/A</v>
      </c>
      <c r="C896" s="22" t="str">
        <f>'Source - Cert. Funds'!A895</f>
        <v>27</v>
      </c>
      <c r="D896" s="22" t="str">
        <f>'Source - Cert. Funds'!B895</f>
        <v>2</v>
      </c>
      <c r="E896" s="22" t="str">
        <f>'Source - Cert. Funds'!C895</f>
        <v>0011</v>
      </c>
      <c r="F896" s="22" t="str">
        <f>'Source - Cert. Funds'!D895</f>
        <v>2720011</v>
      </c>
      <c r="G896" s="22" t="str">
        <f>'Source - Cert. Funds'!E895</f>
        <v>SIMS TOWNSHIP</v>
      </c>
      <c r="H896" s="22" t="str">
        <f>'Source - Cert. Funds'!F895</f>
        <v>0101</v>
      </c>
      <c r="I896" s="22" t="str">
        <f>'Source - Cert. Funds'!G895</f>
        <v xml:space="preserve">GENERAL                                 </v>
      </c>
      <c r="J896" s="23">
        <f>'Source - Cert. Funds'!H895</f>
        <v>72900</v>
      </c>
      <c r="K896" s="4"/>
      <c r="L896" s="3"/>
      <c r="M896" s="3"/>
      <c r="N896" s="3"/>
      <c r="O896" s="3"/>
    </row>
    <row r="897" spans="1:15" x14ac:dyDescent="0.35">
      <c r="A897" s="221" t="e">
        <f t="shared" si="17"/>
        <v>#N/A</v>
      </c>
      <c r="B897" s="221" t="e">
        <f>IF(A897=1,SUM($A$4:A897),"")</f>
        <v>#N/A</v>
      </c>
      <c r="C897" s="22" t="str">
        <f>'Source - Cert. Funds'!A896</f>
        <v>27</v>
      </c>
      <c r="D897" s="22" t="str">
        <f>'Source - Cert. Funds'!B896</f>
        <v>2</v>
      </c>
      <c r="E897" s="22" t="str">
        <f>'Source - Cert. Funds'!C896</f>
        <v>0011</v>
      </c>
      <c r="F897" s="22" t="str">
        <f>'Source - Cert. Funds'!D896</f>
        <v>2720011</v>
      </c>
      <c r="G897" s="22" t="str">
        <f>'Source - Cert. Funds'!E896</f>
        <v>SIMS TOWNSHIP</v>
      </c>
      <c r="H897" s="22" t="str">
        <f>'Source - Cert. Funds'!F896</f>
        <v>1111</v>
      </c>
      <c r="I897" s="22" t="str">
        <f>'Source - Cert. Funds'!G896</f>
        <v>TOWNSHIP FIRE AND E.M.S.</v>
      </c>
      <c r="J897" s="23">
        <f>'Source - Cert. Funds'!H896</f>
        <v>15750</v>
      </c>
      <c r="K897" s="4"/>
      <c r="L897" s="3"/>
      <c r="M897" s="3"/>
      <c r="N897" s="3"/>
      <c r="O897" s="3"/>
    </row>
    <row r="898" spans="1:15" x14ac:dyDescent="0.35">
      <c r="A898" s="221" t="e">
        <f t="shared" si="17"/>
        <v>#N/A</v>
      </c>
      <c r="B898" s="221" t="e">
        <f>IF(A898=1,SUM($A$4:A898),"")</f>
        <v>#N/A</v>
      </c>
      <c r="C898" s="22" t="str">
        <f>'Source - Cert. Funds'!A897</f>
        <v>27</v>
      </c>
      <c r="D898" s="22" t="str">
        <f>'Source - Cert. Funds'!B897</f>
        <v>2</v>
      </c>
      <c r="E898" s="22" t="str">
        <f>'Source - Cert. Funds'!C897</f>
        <v>0011</v>
      </c>
      <c r="F898" s="22" t="str">
        <f>'Source - Cert. Funds'!D897</f>
        <v>2720011</v>
      </c>
      <c r="G898" s="22" t="str">
        <f>'Source - Cert. Funds'!E897</f>
        <v>SIMS TOWNSHIP</v>
      </c>
      <c r="H898" s="22" t="str">
        <f>'Source - Cert. Funds'!F897</f>
        <v>1190</v>
      </c>
      <c r="I898" s="22" t="str">
        <f>'Source - Cert. Funds'!G897</f>
        <v xml:space="preserve">CUMULATIVE FIRE (Township)                        </v>
      </c>
      <c r="J898" s="23">
        <f>'Source - Cert. Funds'!H897</f>
        <v>0</v>
      </c>
      <c r="K898" s="4"/>
      <c r="L898" s="3"/>
      <c r="M898" s="3"/>
      <c r="N898" s="3"/>
      <c r="O898" s="3"/>
    </row>
    <row r="899" spans="1:15" x14ac:dyDescent="0.35">
      <c r="A899" s="221" t="e">
        <f t="shared" si="17"/>
        <v>#N/A</v>
      </c>
      <c r="B899" s="221" t="e">
        <f>IF(A899=1,SUM($A$4:A899),"")</f>
        <v>#N/A</v>
      </c>
      <c r="C899" s="22" t="str">
        <f>'Source - Cert. Funds'!A898</f>
        <v>27</v>
      </c>
      <c r="D899" s="22" t="str">
        <f>'Source - Cert. Funds'!B898</f>
        <v>2</v>
      </c>
      <c r="E899" s="22" t="str">
        <f>'Source - Cert. Funds'!C898</f>
        <v>0011</v>
      </c>
      <c r="F899" s="22" t="str">
        <f>'Source - Cert. Funds'!D898</f>
        <v>2720011</v>
      </c>
      <c r="G899" s="22" t="str">
        <f>'Source - Cert. Funds'!E898</f>
        <v>SIMS TOWNSHIP</v>
      </c>
      <c r="H899" s="22" t="str">
        <f>'Source - Cert. Funds'!F898</f>
        <v>1312</v>
      </c>
      <c r="I899" s="22" t="str">
        <f>'Source - Cert. Funds'!G898</f>
        <v xml:space="preserve">RECREATION                              </v>
      </c>
      <c r="J899" s="23">
        <f>'Source - Cert. Funds'!H898</f>
        <v>13500</v>
      </c>
      <c r="K899" s="4"/>
      <c r="L899" s="3"/>
      <c r="M899" s="3"/>
      <c r="N899" s="3"/>
      <c r="O899" s="3"/>
    </row>
    <row r="900" spans="1:15" x14ac:dyDescent="0.35">
      <c r="A900" s="221" t="e">
        <f t="shared" si="17"/>
        <v>#N/A</v>
      </c>
      <c r="B900" s="221" t="e">
        <f>IF(A900=1,SUM($A$4:A900),"")</f>
        <v>#N/A</v>
      </c>
      <c r="C900" s="22" t="str">
        <f>'Source - Cert. Funds'!A899</f>
        <v>27</v>
      </c>
      <c r="D900" s="22" t="str">
        <f>'Source - Cert. Funds'!B899</f>
        <v>2</v>
      </c>
      <c r="E900" s="22" t="str">
        <f>'Source - Cert. Funds'!C899</f>
        <v>0012</v>
      </c>
      <c r="F900" s="22" t="str">
        <f>'Source - Cert. Funds'!D899</f>
        <v>2720012</v>
      </c>
      <c r="G900" s="22" t="str">
        <f>'Source - Cert. Funds'!E899</f>
        <v>VAN BUREN TOWNSHIP</v>
      </c>
      <c r="H900" s="22" t="str">
        <f>'Source - Cert. Funds'!F899</f>
        <v>0061</v>
      </c>
      <c r="I900" s="22" t="str">
        <f>'Source - Cert. Funds'!G899</f>
        <v>RAINY DAY</v>
      </c>
      <c r="J900" s="23">
        <f>'Source - Cert. Funds'!H899</f>
        <v>5080</v>
      </c>
      <c r="K900" s="4"/>
      <c r="L900" s="3"/>
      <c r="M900" s="3"/>
      <c r="N900" s="3"/>
      <c r="O900" s="3"/>
    </row>
    <row r="901" spans="1:15" x14ac:dyDescent="0.35">
      <c r="A901" s="221" t="e">
        <f t="shared" ref="A901:A964" si="18">IF($L$1=$F901,1,"")</f>
        <v>#N/A</v>
      </c>
      <c r="B901" s="221" t="e">
        <f>IF(A901=1,SUM($A$4:A901),"")</f>
        <v>#N/A</v>
      </c>
      <c r="C901" s="22" t="str">
        <f>'Source - Cert. Funds'!A900</f>
        <v>27</v>
      </c>
      <c r="D901" s="22" t="str">
        <f>'Source - Cert. Funds'!B900</f>
        <v>2</v>
      </c>
      <c r="E901" s="22" t="str">
        <f>'Source - Cert. Funds'!C900</f>
        <v>0012</v>
      </c>
      <c r="F901" s="22" t="str">
        <f>'Source - Cert. Funds'!D900</f>
        <v>2720012</v>
      </c>
      <c r="G901" s="22" t="str">
        <f>'Source - Cert. Funds'!E900</f>
        <v>VAN BUREN TOWNSHIP</v>
      </c>
      <c r="H901" s="22" t="str">
        <f>'Source - Cert. Funds'!F900</f>
        <v>0101</v>
      </c>
      <c r="I901" s="22" t="str">
        <f>'Source - Cert. Funds'!G900</f>
        <v xml:space="preserve">GENERAL                                 </v>
      </c>
      <c r="J901" s="23">
        <f>'Source - Cert. Funds'!H900</f>
        <v>59256</v>
      </c>
      <c r="K901" s="4"/>
      <c r="L901" s="3"/>
      <c r="M901" s="3"/>
      <c r="N901" s="3"/>
      <c r="O901" s="3"/>
    </row>
    <row r="902" spans="1:15" x14ac:dyDescent="0.35">
      <c r="A902" s="221" t="e">
        <f t="shared" si="18"/>
        <v>#N/A</v>
      </c>
      <c r="B902" s="221" t="e">
        <f>IF(A902=1,SUM($A$4:A902),"")</f>
        <v>#N/A</v>
      </c>
      <c r="C902" s="22" t="str">
        <f>'Source - Cert. Funds'!A901</f>
        <v>27</v>
      </c>
      <c r="D902" s="22" t="str">
        <f>'Source - Cert. Funds'!B901</f>
        <v>2</v>
      </c>
      <c r="E902" s="22" t="str">
        <f>'Source - Cert. Funds'!C901</f>
        <v>0012</v>
      </c>
      <c r="F902" s="22" t="str">
        <f>'Source - Cert. Funds'!D901</f>
        <v>2720012</v>
      </c>
      <c r="G902" s="22" t="str">
        <f>'Source - Cert. Funds'!E901</f>
        <v>VAN BUREN TOWNSHIP</v>
      </c>
      <c r="H902" s="22" t="str">
        <f>'Source - Cert. Funds'!F901</f>
        <v>1111</v>
      </c>
      <c r="I902" s="22" t="str">
        <f>'Source - Cert. Funds'!G901</f>
        <v>TOWNSHIP FIRE AND E.M.S.</v>
      </c>
      <c r="J902" s="23">
        <f>'Source - Cert. Funds'!H901</f>
        <v>40000</v>
      </c>
      <c r="K902" s="4"/>
      <c r="L902" s="3"/>
      <c r="M902" s="3"/>
      <c r="N902" s="3"/>
      <c r="O902" s="3"/>
    </row>
    <row r="903" spans="1:15" x14ac:dyDescent="0.35">
      <c r="A903" s="221" t="e">
        <f t="shared" si="18"/>
        <v>#N/A</v>
      </c>
      <c r="B903" s="221" t="e">
        <f>IF(A903=1,SUM($A$4:A903),"")</f>
        <v>#N/A</v>
      </c>
      <c r="C903" s="22" t="str">
        <f>'Source - Cert. Funds'!A902</f>
        <v>27</v>
      </c>
      <c r="D903" s="22" t="str">
        <f>'Source - Cert. Funds'!B902</f>
        <v>2</v>
      </c>
      <c r="E903" s="22" t="str">
        <f>'Source - Cert. Funds'!C902</f>
        <v>0012</v>
      </c>
      <c r="F903" s="22" t="str">
        <f>'Source - Cert. Funds'!D902</f>
        <v>2720012</v>
      </c>
      <c r="G903" s="22" t="str">
        <f>'Source - Cert. Funds'!E902</f>
        <v>VAN BUREN TOWNSHIP</v>
      </c>
      <c r="H903" s="22" t="str">
        <f>'Source - Cert. Funds'!F902</f>
        <v>1190</v>
      </c>
      <c r="I903" s="22" t="str">
        <f>'Source - Cert. Funds'!G902</f>
        <v xml:space="preserve">CUMULATIVE FIRE (Township)                        </v>
      </c>
      <c r="J903" s="23">
        <f>'Source - Cert. Funds'!H902</f>
        <v>20000</v>
      </c>
      <c r="K903" s="4"/>
      <c r="L903" s="3"/>
      <c r="M903" s="3"/>
      <c r="N903" s="3"/>
      <c r="O903" s="3"/>
    </row>
    <row r="904" spans="1:15" x14ac:dyDescent="0.35">
      <c r="A904" s="221" t="e">
        <f t="shared" si="18"/>
        <v>#N/A</v>
      </c>
      <c r="B904" s="221" t="e">
        <f>IF(A904=1,SUM($A$4:A904),"")</f>
        <v>#N/A</v>
      </c>
      <c r="C904" s="22" t="str">
        <f>'Source - Cert. Funds'!A903</f>
        <v>27</v>
      </c>
      <c r="D904" s="22" t="str">
        <f>'Source - Cert. Funds'!B903</f>
        <v>2</v>
      </c>
      <c r="E904" s="22" t="str">
        <f>'Source - Cert. Funds'!C903</f>
        <v>0013</v>
      </c>
      <c r="F904" s="22" t="str">
        <f>'Source - Cert. Funds'!D903</f>
        <v>2720013</v>
      </c>
      <c r="G904" s="22" t="str">
        <f>'Source - Cert. Funds'!E903</f>
        <v>WASHINGTON TOWNSHIP</v>
      </c>
      <c r="H904" s="22" t="str">
        <f>'Source - Cert. Funds'!F903</f>
        <v>0061</v>
      </c>
      <c r="I904" s="22" t="str">
        <f>'Source - Cert. Funds'!G903</f>
        <v>RAINY DAY</v>
      </c>
      <c r="J904" s="23">
        <f>'Source - Cert. Funds'!H903</f>
        <v>0</v>
      </c>
      <c r="K904" s="4"/>
      <c r="L904" s="3"/>
      <c r="M904" s="3"/>
      <c r="N904" s="3"/>
      <c r="O904" s="3"/>
    </row>
    <row r="905" spans="1:15" x14ac:dyDescent="0.35">
      <c r="A905" s="221" t="e">
        <f t="shared" si="18"/>
        <v>#N/A</v>
      </c>
      <c r="B905" s="221" t="e">
        <f>IF(A905=1,SUM($A$4:A905),"")</f>
        <v>#N/A</v>
      </c>
      <c r="C905" s="22" t="str">
        <f>'Source - Cert. Funds'!A904</f>
        <v>27</v>
      </c>
      <c r="D905" s="22" t="str">
        <f>'Source - Cert. Funds'!B904</f>
        <v>2</v>
      </c>
      <c r="E905" s="22" t="str">
        <f>'Source - Cert. Funds'!C904</f>
        <v>0013</v>
      </c>
      <c r="F905" s="22" t="str">
        <f>'Source - Cert. Funds'!D904</f>
        <v>2720013</v>
      </c>
      <c r="G905" s="22" t="str">
        <f>'Source - Cert. Funds'!E904</f>
        <v>WASHINGTON TOWNSHIP</v>
      </c>
      <c r="H905" s="22" t="str">
        <f>'Source - Cert. Funds'!F904</f>
        <v>0101</v>
      </c>
      <c r="I905" s="22" t="str">
        <f>'Source - Cert. Funds'!G904</f>
        <v xml:space="preserve">GENERAL                                 </v>
      </c>
      <c r="J905" s="23">
        <f>'Source - Cert. Funds'!H904</f>
        <v>48100</v>
      </c>
      <c r="K905" s="4"/>
      <c r="L905" s="3"/>
      <c r="M905" s="3"/>
      <c r="N905" s="3"/>
      <c r="O905" s="3"/>
    </row>
    <row r="906" spans="1:15" x14ac:dyDescent="0.35">
      <c r="A906" s="221" t="e">
        <f t="shared" si="18"/>
        <v>#N/A</v>
      </c>
      <c r="B906" s="221" t="e">
        <f>IF(A906=1,SUM($A$4:A906),"")</f>
        <v>#N/A</v>
      </c>
      <c r="C906" s="22" t="str">
        <f>'Source - Cert. Funds'!A905</f>
        <v>27</v>
      </c>
      <c r="D906" s="22" t="str">
        <f>'Source - Cert. Funds'!B905</f>
        <v>2</v>
      </c>
      <c r="E906" s="22" t="str">
        <f>'Source - Cert. Funds'!C905</f>
        <v>0013</v>
      </c>
      <c r="F906" s="22" t="str">
        <f>'Source - Cert. Funds'!D905</f>
        <v>2720013</v>
      </c>
      <c r="G906" s="22" t="str">
        <f>'Source - Cert. Funds'!E905</f>
        <v>WASHINGTON TOWNSHIP</v>
      </c>
      <c r="H906" s="22" t="str">
        <f>'Source - Cert. Funds'!F905</f>
        <v>1111</v>
      </c>
      <c r="I906" s="22" t="str">
        <f>'Source - Cert. Funds'!G905</f>
        <v>TOWNSHIP FIRE AND E.M.S.</v>
      </c>
      <c r="J906" s="23">
        <f>'Source - Cert. Funds'!H905</f>
        <v>90000</v>
      </c>
      <c r="K906" s="4"/>
      <c r="L906" s="3"/>
      <c r="M906" s="3"/>
      <c r="N906" s="3"/>
      <c r="O906" s="3"/>
    </row>
    <row r="907" spans="1:15" x14ac:dyDescent="0.35">
      <c r="A907" s="221" t="e">
        <f t="shared" si="18"/>
        <v>#N/A</v>
      </c>
      <c r="B907" s="221" t="e">
        <f>IF(A907=1,SUM($A$4:A907),"")</f>
        <v>#N/A</v>
      </c>
      <c r="C907" s="22" t="str">
        <f>'Source - Cert. Funds'!A906</f>
        <v>27</v>
      </c>
      <c r="D907" s="22" t="str">
        <f>'Source - Cert. Funds'!B906</f>
        <v>2</v>
      </c>
      <c r="E907" s="22" t="str">
        <f>'Source - Cert. Funds'!C906</f>
        <v>0013</v>
      </c>
      <c r="F907" s="22" t="str">
        <f>'Source - Cert. Funds'!D906</f>
        <v>2720013</v>
      </c>
      <c r="G907" s="22" t="str">
        <f>'Source - Cert. Funds'!E906</f>
        <v>WASHINGTON TOWNSHIP</v>
      </c>
      <c r="H907" s="22" t="str">
        <f>'Source - Cert. Funds'!F906</f>
        <v>1190</v>
      </c>
      <c r="I907" s="22" t="str">
        <f>'Source - Cert. Funds'!G906</f>
        <v xml:space="preserve">CUMULATIVE FIRE (Township)                        </v>
      </c>
      <c r="J907" s="23">
        <f>'Source - Cert. Funds'!H906</f>
        <v>32000</v>
      </c>
      <c r="K907" s="4"/>
      <c r="L907" s="3"/>
      <c r="M907" s="3"/>
      <c r="N907" s="3"/>
      <c r="O907" s="3"/>
    </row>
    <row r="908" spans="1:15" x14ac:dyDescent="0.35">
      <c r="A908" s="221" t="e">
        <f t="shared" si="18"/>
        <v>#N/A</v>
      </c>
      <c r="B908" s="221" t="e">
        <f>IF(A908=1,SUM($A$4:A908),"")</f>
        <v>#N/A</v>
      </c>
      <c r="C908" s="22" t="str">
        <f>'Source - Cert. Funds'!A907</f>
        <v>28</v>
      </c>
      <c r="D908" s="22" t="str">
        <f>'Source - Cert. Funds'!B907</f>
        <v>2</v>
      </c>
      <c r="E908" s="22" t="str">
        <f>'Source - Cert. Funds'!C907</f>
        <v>0001</v>
      </c>
      <c r="F908" s="22" t="str">
        <f>'Source - Cert. Funds'!D907</f>
        <v>2820001</v>
      </c>
      <c r="G908" s="22" t="str">
        <f>'Source - Cert. Funds'!E907</f>
        <v>BEECH CREEK TOWNSHIP</v>
      </c>
      <c r="H908" s="22" t="str">
        <f>'Source - Cert. Funds'!F907</f>
        <v>0061</v>
      </c>
      <c r="I908" s="22" t="str">
        <f>'Source - Cert. Funds'!G907</f>
        <v>RAINY DAY</v>
      </c>
      <c r="J908" s="23">
        <f>'Source - Cert. Funds'!H907</f>
        <v>0</v>
      </c>
      <c r="K908" s="4"/>
      <c r="L908" s="3"/>
      <c r="M908" s="3"/>
      <c r="N908" s="3"/>
      <c r="O908" s="3"/>
    </row>
    <row r="909" spans="1:15" x14ac:dyDescent="0.35">
      <c r="A909" s="221" t="e">
        <f t="shared" si="18"/>
        <v>#N/A</v>
      </c>
      <c r="B909" s="221" t="e">
        <f>IF(A909=1,SUM($A$4:A909),"")</f>
        <v>#N/A</v>
      </c>
      <c r="C909" s="22" t="str">
        <f>'Source - Cert. Funds'!A908</f>
        <v>28</v>
      </c>
      <c r="D909" s="22" t="str">
        <f>'Source - Cert. Funds'!B908</f>
        <v>2</v>
      </c>
      <c r="E909" s="22" t="str">
        <f>'Source - Cert. Funds'!C908</f>
        <v>0001</v>
      </c>
      <c r="F909" s="22" t="str">
        <f>'Source - Cert. Funds'!D908</f>
        <v>2820001</v>
      </c>
      <c r="G909" s="22" t="str">
        <f>'Source - Cert. Funds'!E908</f>
        <v>BEECH CREEK TOWNSHIP</v>
      </c>
      <c r="H909" s="22" t="str">
        <f>'Source - Cert. Funds'!F908</f>
        <v>0101</v>
      </c>
      <c r="I909" s="22" t="str">
        <f>'Source - Cert. Funds'!G908</f>
        <v xml:space="preserve">GENERAL                                 </v>
      </c>
      <c r="J909" s="23">
        <f>'Source - Cert. Funds'!H908</f>
        <v>80730</v>
      </c>
      <c r="K909" s="4"/>
      <c r="L909" s="3"/>
      <c r="M909" s="3"/>
      <c r="N909" s="3"/>
      <c r="O909" s="3"/>
    </row>
    <row r="910" spans="1:15" x14ac:dyDescent="0.35">
      <c r="A910" s="221" t="e">
        <f t="shared" si="18"/>
        <v>#N/A</v>
      </c>
      <c r="B910" s="221" t="e">
        <f>IF(A910=1,SUM($A$4:A910),"")</f>
        <v>#N/A</v>
      </c>
      <c r="C910" s="22" t="str">
        <f>'Source - Cert. Funds'!A909</f>
        <v>28</v>
      </c>
      <c r="D910" s="22" t="str">
        <f>'Source - Cert. Funds'!B909</f>
        <v>2</v>
      </c>
      <c r="E910" s="22" t="str">
        <f>'Source - Cert. Funds'!C909</f>
        <v>0002</v>
      </c>
      <c r="F910" s="22" t="str">
        <f>'Source - Cert. Funds'!D909</f>
        <v>2820002</v>
      </c>
      <c r="G910" s="22" t="str">
        <f>'Source - Cert. Funds'!E909</f>
        <v>CASS TOWNSHIP</v>
      </c>
      <c r="H910" s="22" t="str">
        <f>'Source - Cert. Funds'!F909</f>
        <v>0101</v>
      </c>
      <c r="I910" s="22" t="str">
        <f>'Source - Cert. Funds'!G909</f>
        <v xml:space="preserve">GENERAL                                 </v>
      </c>
      <c r="J910" s="23">
        <f>'Source - Cert. Funds'!H909</f>
        <v>29219</v>
      </c>
      <c r="K910" s="4"/>
      <c r="L910" s="3"/>
      <c r="M910" s="3"/>
      <c r="N910" s="3"/>
      <c r="O910" s="3"/>
    </row>
    <row r="911" spans="1:15" x14ac:dyDescent="0.35">
      <c r="A911" s="221" t="e">
        <f t="shared" si="18"/>
        <v>#N/A</v>
      </c>
      <c r="B911" s="221" t="e">
        <f>IF(A911=1,SUM($A$4:A911),"")</f>
        <v>#N/A</v>
      </c>
      <c r="C911" s="22" t="str">
        <f>'Source - Cert. Funds'!A910</f>
        <v>28</v>
      </c>
      <c r="D911" s="22" t="str">
        <f>'Source - Cert. Funds'!B910</f>
        <v>2</v>
      </c>
      <c r="E911" s="22" t="str">
        <f>'Source - Cert. Funds'!C910</f>
        <v>0002</v>
      </c>
      <c r="F911" s="22" t="str">
        <f>'Source - Cert. Funds'!D910</f>
        <v>2820002</v>
      </c>
      <c r="G911" s="22" t="str">
        <f>'Source - Cert. Funds'!E910</f>
        <v>CASS TOWNSHIP</v>
      </c>
      <c r="H911" s="22" t="str">
        <f>'Source - Cert. Funds'!F910</f>
        <v>1111</v>
      </c>
      <c r="I911" s="22" t="str">
        <f>'Source - Cert. Funds'!G910</f>
        <v>TOWNSHIP FIRE AND E.M.S.</v>
      </c>
      <c r="J911" s="23">
        <f>'Source - Cert. Funds'!H910</f>
        <v>10000</v>
      </c>
      <c r="K911" s="4"/>
      <c r="L911" s="3"/>
      <c r="M911" s="3"/>
      <c r="N911" s="3"/>
      <c r="O911" s="3"/>
    </row>
    <row r="912" spans="1:15" x14ac:dyDescent="0.35">
      <c r="A912" s="221" t="e">
        <f t="shared" si="18"/>
        <v>#N/A</v>
      </c>
      <c r="B912" s="221" t="e">
        <f>IF(A912=1,SUM($A$4:A912),"")</f>
        <v>#N/A</v>
      </c>
      <c r="C912" s="22" t="str">
        <f>'Source - Cert. Funds'!A911</f>
        <v>28</v>
      </c>
      <c r="D912" s="22" t="str">
        <f>'Source - Cert. Funds'!B911</f>
        <v>2</v>
      </c>
      <c r="E912" s="22" t="str">
        <f>'Source - Cert. Funds'!C911</f>
        <v>0002</v>
      </c>
      <c r="F912" s="22" t="str">
        <f>'Source - Cert. Funds'!D911</f>
        <v>2820002</v>
      </c>
      <c r="G912" s="22" t="str">
        <f>'Source - Cert. Funds'!E911</f>
        <v>CASS TOWNSHIP</v>
      </c>
      <c r="H912" s="22" t="str">
        <f>'Source - Cert. Funds'!F911</f>
        <v>1312</v>
      </c>
      <c r="I912" s="22" t="str">
        <f>'Source - Cert. Funds'!G911</f>
        <v xml:space="preserve">RECREATION                              </v>
      </c>
      <c r="J912" s="23">
        <f>'Source - Cert. Funds'!H911</f>
        <v>35000</v>
      </c>
      <c r="K912" s="4"/>
      <c r="L912" s="3"/>
      <c r="M912" s="3"/>
      <c r="N912" s="3"/>
      <c r="O912" s="3"/>
    </row>
    <row r="913" spans="1:15" x14ac:dyDescent="0.35">
      <c r="A913" s="221" t="e">
        <f t="shared" si="18"/>
        <v>#N/A</v>
      </c>
      <c r="B913" s="221" t="e">
        <f>IF(A913=1,SUM($A$4:A913),"")</f>
        <v>#N/A</v>
      </c>
      <c r="C913" s="22" t="str">
        <f>'Source - Cert. Funds'!A912</f>
        <v>28</v>
      </c>
      <c r="D913" s="22" t="str">
        <f>'Source - Cert. Funds'!B912</f>
        <v>2</v>
      </c>
      <c r="E913" s="22" t="str">
        <f>'Source - Cert. Funds'!C912</f>
        <v>0003</v>
      </c>
      <c r="F913" s="22" t="str">
        <f>'Source - Cert. Funds'!D912</f>
        <v>2820003</v>
      </c>
      <c r="G913" s="22" t="str">
        <f>'Source - Cert. Funds'!E912</f>
        <v>CENTER TOWNSHIP</v>
      </c>
      <c r="H913" s="22" t="str">
        <f>'Source - Cert. Funds'!F912</f>
        <v>0101</v>
      </c>
      <c r="I913" s="22" t="str">
        <f>'Source - Cert. Funds'!G912</f>
        <v xml:space="preserve">GENERAL                                 </v>
      </c>
      <c r="J913" s="23">
        <f>'Source - Cert. Funds'!H912</f>
        <v>258000</v>
      </c>
      <c r="K913" s="4"/>
      <c r="L913" s="3"/>
      <c r="M913" s="3"/>
      <c r="N913" s="3"/>
      <c r="O913" s="3"/>
    </row>
    <row r="914" spans="1:15" x14ac:dyDescent="0.35">
      <c r="A914" s="221" t="e">
        <f t="shared" si="18"/>
        <v>#N/A</v>
      </c>
      <c r="B914" s="221" t="e">
        <f>IF(A914=1,SUM($A$4:A914),"")</f>
        <v>#N/A</v>
      </c>
      <c r="C914" s="22" t="str">
        <f>'Source - Cert. Funds'!A913</f>
        <v>28</v>
      </c>
      <c r="D914" s="22" t="str">
        <f>'Source - Cert. Funds'!B913</f>
        <v>2</v>
      </c>
      <c r="E914" s="22" t="str">
        <f>'Source - Cert. Funds'!C913</f>
        <v>0003</v>
      </c>
      <c r="F914" s="22" t="str">
        <f>'Source - Cert. Funds'!D913</f>
        <v>2820003</v>
      </c>
      <c r="G914" s="22" t="str">
        <f>'Source - Cert. Funds'!E913</f>
        <v>CENTER TOWNSHIP</v>
      </c>
      <c r="H914" s="22" t="str">
        <f>'Source - Cert. Funds'!F913</f>
        <v>8604</v>
      </c>
      <c r="I914" s="22" t="str">
        <f>'Source - Cert. Funds'!G913</f>
        <v>SPECL FIRE PROTECTION TERRITORY GENERAL</v>
      </c>
      <c r="J914" s="23">
        <f>'Source - Cert. Funds'!H913</f>
        <v>433500</v>
      </c>
      <c r="K914" s="4"/>
      <c r="L914" s="3"/>
      <c r="M914" s="3"/>
      <c r="N914" s="3"/>
      <c r="O914" s="3"/>
    </row>
    <row r="915" spans="1:15" x14ac:dyDescent="0.35">
      <c r="A915" s="221" t="e">
        <f t="shared" si="18"/>
        <v>#N/A</v>
      </c>
      <c r="B915" s="221" t="e">
        <f>IF(A915=1,SUM($A$4:A915),"")</f>
        <v>#N/A</v>
      </c>
      <c r="C915" s="22" t="str">
        <f>'Source - Cert. Funds'!A914</f>
        <v>28</v>
      </c>
      <c r="D915" s="22" t="str">
        <f>'Source - Cert. Funds'!B914</f>
        <v>2</v>
      </c>
      <c r="E915" s="22" t="str">
        <f>'Source - Cert. Funds'!C914</f>
        <v>0003</v>
      </c>
      <c r="F915" s="22" t="str">
        <f>'Source - Cert. Funds'!D914</f>
        <v>2820003</v>
      </c>
      <c r="G915" s="22" t="str">
        <f>'Source - Cert. Funds'!E914</f>
        <v>CENTER TOWNSHIP</v>
      </c>
      <c r="H915" s="22" t="str">
        <f>'Source - Cert. Funds'!F914</f>
        <v>8692</v>
      </c>
      <c r="I915" s="22" t="str">
        <f>'Source - Cert. Funds'!G914</f>
        <v>SPECL FIRE PROTECTION TERRITORY EQUIPMENT REPLACE</v>
      </c>
      <c r="J915" s="23">
        <f>'Source - Cert. Funds'!H914</f>
        <v>75000</v>
      </c>
      <c r="K915" s="4"/>
      <c r="L915" s="3"/>
      <c r="M915" s="3"/>
      <c r="N915" s="3"/>
      <c r="O915" s="3"/>
    </row>
    <row r="916" spans="1:15" x14ac:dyDescent="0.35">
      <c r="A916" s="221" t="e">
        <f t="shared" si="18"/>
        <v>#N/A</v>
      </c>
      <c r="B916" s="221" t="e">
        <f>IF(A916=1,SUM($A$4:A916),"")</f>
        <v>#N/A</v>
      </c>
      <c r="C916" s="22" t="str">
        <f>'Source - Cert. Funds'!A915</f>
        <v>28</v>
      </c>
      <c r="D916" s="22" t="str">
        <f>'Source - Cert. Funds'!B915</f>
        <v>2</v>
      </c>
      <c r="E916" s="22" t="str">
        <f>'Source - Cert. Funds'!C915</f>
        <v>0004</v>
      </c>
      <c r="F916" s="22" t="str">
        <f>'Source - Cert. Funds'!D915</f>
        <v>2820004</v>
      </c>
      <c r="G916" s="22" t="str">
        <f>'Source - Cert. Funds'!E915</f>
        <v>FAIRPLAY TOWNSHIP</v>
      </c>
      <c r="H916" s="22" t="str">
        <f>'Source - Cert. Funds'!F915</f>
        <v>0101</v>
      </c>
      <c r="I916" s="22" t="str">
        <f>'Source - Cert. Funds'!G915</f>
        <v xml:space="preserve">GENERAL                                 </v>
      </c>
      <c r="J916" s="23">
        <f>'Source - Cert. Funds'!H915</f>
        <v>28170</v>
      </c>
      <c r="K916" s="4"/>
      <c r="L916" s="3"/>
      <c r="M916" s="3"/>
      <c r="N916" s="3"/>
      <c r="O916" s="3"/>
    </row>
    <row r="917" spans="1:15" x14ac:dyDescent="0.35">
      <c r="A917" s="221" t="e">
        <f t="shared" si="18"/>
        <v>#N/A</v>
      </c>
      <c r="B917" s="221" t="e">
        <f>IF(A917=1,SUM($A$4:A917),"")</f>
        <v>#N/A</v>
      </c>
      <c r="C917" s="22" t="str">
        <f>'Source - Cert. Funds'!A916</f>
        <v>28</v>
      </c>
      <c r="D917" s="22" t="str">
        <f>'Source - Cert. Funds'!B916</f>
        <v>2</v>
      </c>
      <c r="E917" s="22" t="str">
        <f>'Source - Cert. Funds'!C916</f>
        <v>0004</v>
      </c>
      <c r="F917" s="22" t="str">
        <f>'Source - Cert. Funds'!D916</f>
        <v>2820004</v>
      </c>
      <c r="G917" s="22" t="str">
        <f>'Source - Cert. Funds'!E916</f>
        <v>FAIRPLAY TOWNSHIP</v>
      </c>
      <c r="H917" s="22" t="str">
        <f>'Source - Cert. Funds'!F916</f>
        <v>1312</v>
      </c>
      <c r="I917" s="22" t="str">
        <f>'Source - Cert. Funds'!G916</f>
        <v xml:space="preserve">RECREATION                              </v>
      </c>
      <c r="J917" s="23">
        <f>'Source - Cert. Funds'!H916</f>
        <v>500</v>
      </c>
      <c r="K917" s="4"/>
      <c r="L917" s="3"/>
      <c r="M917" s="3"/>
      <c r="N917" s="3"/>
      <c r="O917" s="3"/>
    </row>
    <row r="918" spans="1:15" x14ac:dyDescent="0.35">
      <c r="A918" s="221" t="e">
        <f t="shared" si="18"/>
        <v>#N/A</v>
      </c>
      <c r="B918" s="221" t="e">
        <f>IF(A918=1,SUM($A$4:A918),"")</f>
        <v>#N/A</v>
      </c>
      <c r="C918" s="22" t="str">
        <f>'Source - Cert. Funds'!A917</f>
        <v>28</v>
      </c>
      <c r="D918" s="22" t="str">
        <f>'Source - Cert. Funds'!B917</f>
        <v>2</v>
      </c>
      <c r="E918" s="22" t="str">
        <f>'Source - Cert. Funds'!C917</f>
        <v>0004</v>
      </c>
      <c r="F918" s="22" t="str">
        <f>'Source - Cert. Funds'!D917</f>
        <v>2820004</v>
      </c>
      <c r="G918" s="22" t="str">
        <f>'Source - Cert. Funds'!E917</f>
        <v>FAIRPLAY TOWNSHIP</v>
      </c>
      <c r="H918" s="22" t="str">
        <f>'Source - Cert. Funds'!F917</f>
        <v>2129</v>
      </c>
      <c r="I918" s="22" t="str">
        <f>'Source - Cert. Funds'!G917</f>
        <v>CEMETERY OUTSIDE MUNICIPALITY</v>
      </c>
      <c r="J918" s="23">
        <f>'Source - Cert. Funds'!H917</f>
        <v>5500</v>
      </c>
      <c r="K918" s="4"/>
      <c r="L918" s="3"/>
      <c r="M918" s="3"/>
      <c r="N918" s="3"/>
      <c r="O918" s="3"/>
    </row>
    <row r="919" spans="1:15" x14ac:dyDescent="0.35">
      <c r="A919" s="221" t="e">
        <f t="shared" si="18"/>
        <v>#N/A</v>
      </c>
      <c r="B919" s="221" t="e">
        <f>IF(A919=1,SUM($A$4:A919),"")</f>
        <v>#N/A</v>
      </c>
      <c r="C919" s="22" t="str">
        <f>'Source - Cert. Funds'!A918</f>
        <v>28</v>
      </c>
      <c r="D919" s="22" t="str">
        <f>'Source - Cert. Funds'!B918</f>
        <v>2</v>
      </c>
      <c r="E919" s="22" t="str">
        <f>'Source - Cert. Funds'!C918</f>
        <v>0005</v>
      </c>
      <c r="F919" s="22" t="str">
        <f>'Source - Cert. Funds'!D918</f>
        <v>2820005</v>
      </c>
      <c r="G919" s="22" t="str">
        <f>'Source - Cert. Funds'!E918</f>
        <v>GRANT TOWNSHIP</v>
      </c>
      <c r="H919" s="22" t="str">
        <f>'Source - Cert. Funds'!F918</f>
        <v>0101</v>
      </c>
      <c r="I919" s="22" t="str">
        <f>'Source - Cert. Funds'!G918</f>
        <v xml:space="preserve">GENERAL                                 </v>
      </c>
      <c r="J919" s="23">
        <f>'Source - Cert. Funds'!H918</f>
        <v>19960</v>
      </c>
      <c r="K919" s="4"/>
      <c r="L919" s="3"/>
      <c r="M919" s="3"/>
      <c r="N919" s="3"/>
      <c r="O919" s="3"/>
    </row>
    <row r="920" spans="1:15" x14ac:dyDescent="0.35">
      <c r="A920" s="221" t="e">
        <f t="shared" si="18"/>
        <v>#N/A</v>
      </c>
      <c r="B920" s="221" t="e">
        <f>IF(A920=1,SUM($A$4:A920),"")</f>
        <v>#N/A</v>
      </c>
      <c r="C920" s="22" t="str">
        <f>'Source - Cert. Funds'!A919</f>
        <v>28</v>
      </c>
      <c r="D920" s="22" t="str">
        <f>'Source - Cert. Funds'!B919</f>
        <v>2</v>
      </c>
      <c r="E920" s="22" t="str">
        <f>'Source - Cert. Funds'!C919</f>
        <v>0005</v>
      </c>
      <c r="F920" s="22" t="str">
        <f>'Source - Cert. Funds'!D919</f>
        <v>2820005</v>
      </c>
      <c r="G920" s="22" t="str">
        <f>'Source - Cert. Funds'!E919</f>
        <v>GRANT TOWNSHIP</v>
      </c>
      <c r="H920" s="22" t="str">
        <f>'Source - Cert. Funds'!F919</f>
        <v>2129</v>
      </c>
      <c r="I920" s="22" t="str">
        <f>'Source - Cert. Funds'!G919</f>
        <v>CEMETERY OUTSIDE MUNICIPALITY</v>
      </c>
      <c r="J920" s="23">
        <f>'Source - Cert. Funds'!H919</f>
        <v>4000</v>
      </c>
      <c r="K920" s="4"/>
      <c r="L920" s="3"/>
      <c r="M920" s="3"/>
      <c r="N920" s="3"/>
      <c r="O920" s="3"/>
    </row>
    <row r="921" spans="1:15" x14ac:dyDescent="0.35">
      <c r="A921" s="221" t="e">
        <f t="shared" si="18"/>
        <v>#N/A</v>
      </c>
      <c r="B921" s="221" t="e">
        <f>IF(A921=1,SUM($A$4:A921),"")</f>
        <v>#N/A</v>
      </c>
      <c r="C921" s="22" t="str">
        <f>'Source - Cert. Funds'!A920</f>
        <v>28</v>
      </c>
      <c r="D921" s="22" t="str">
        <f>'Source - Cert. Funds'!B920</f>
        <v>2</v>
      </c>
      <c r="E921" s="22" t="str">
        <f>'Source - Cert. Funds'!C920</f>
        <v>0006</v>
      </c>
      <c r="F921" s="22" t="str">
        <f>'Source - Cert. Funds'!D920</f>
        <v>2820006</v>
      </c>
      <c r="G921" s="22" t="str">
        <f>'Source - Cert. Funds'!E920</f>
        <v>HIGHLAND TOWNSHIP</v>
      </c>
      <c r="H921" s="22" t="str">
        <f>'Source - Cert. Funds'!F920</f>
        <v>0101</v>
      </c>
      <c r="I921" s="22" t="str">
        <f>'Source - Cert. Funds'!G920</f>
        <v xml:space="preserve">GENERAL                                 </v>
      </c>
      <c r="J921" s="23">
        <f>'Source - Cert. Funds'!H920</f>
        <v>27730</v>
      </c>
      <c r="K921" s="4"/>
      <c r="L921" s="3"/>
      <c r="M921" s="3"/>
      <c r="N921" s="3"/>
      <c r="O921" s="3"/>
    </row>
    <row r="922" spans="1:15" x14ac:dyDescent="0.35">
      <c r="A922" s="221" t="e">
        <f t="shared" si="18"/>
        <v>#N/A</v>
      </c>
      <c r="B922" s="221" t="e">
        <f>IF(A922=1,SUM($A$4:A922),"")</f>
        <v>#N/A</v>
      </c>
      <c r="C922" s="22" t="str">
        <f>'Source - Cert. Funds'!A921</f>
        <v>28</v>
      </c>
      <c r="D922" s="22" t="str">
        <f>'Source - Cert. Funds'!B921</f>
        <v>2</v>
      </c>
      <c r="E922" s="22" t="str">
        <f>'Source - Cert. Funds'!C921</f>
        <v>0006</v>
      </c>
      <c r="F922" s="22" t="str">
        <f>'Source - Cert. Funds'!D921</f>
        <v>2820006</v>
      </c>
      <c r="G922" s="22" t="str">
        <f>'Source - Cert. Funds'!E921</f>
        <v>HIGHLAND TOWNSHIP</v>
      </c>
      <c r="H922" s="22" t="str">
        <f>'Source - Cert. Funds'!F921</f>
        <v>1111</v>
      </c>
      <c r="I922" s="22" t="str">
        <f>'Source - Cert. Funds'!G921</f>
        <v>TOWNSHIP FIRE AND E.M.S.</v>
      </c>
      <c r="J922" s="23">
        <f>'Source - Cert. Funds'!H921</f>
        <v>22000</v>
      </c>
      <c r="K922" s="4"/>
      <c r="L922" s="3"/>
      <c r="M922" s="3"/>
      <c r="N922" s="3"/>
      <c r="O922" s="3"/>
    </row>
    <row r="923" spans="1:15" x14ac:dyDescent="0.35">
      <c r="A923" s="221" t="e">
        <f t="shared" si="18"/>
        <v>#N/A</v>
      </c>
      <c r="B923" s="221" t="e">
        <f>IF(A923=1,SUM($A$4:A923),"")</f>
        <v>#N/A</v>
      </c>
      <c r="C923" s="22" t="str">
        <f>'Source - Cert. Funds'!A922</f>
        <v>28</v>
      </c>
      <c r="D923" s="22" t="str">
        <f>'Source - Cert. Funds'!B922</f>
        <v>2</v>
      </c>
      <c r="E923" s="22" t="str">
        <f>'Source - Cert. Funds'!C922</f>
        <v>0006</v>
      </c>
      <c r="F923" s="22" t="str">
        <f>'Source - Cert. Funds'!D922</f>
        <v>2820006</v>
      </c>
      <c r="G923" s="22" t="str">
        <f>'Source - Cert. Funds'!E922</f>
        <v>HIGHLAND TOWNSHIP</v>
      </c>
      <c r="H923" s="22" t="str">
        <f>'Source - Cert. Funds'!F922</f>
        <v>1190</v>
      </c>
      <c r="I923" s="22" t="str">
        <f>'Source - Cert. Funds'!G922</f>
        <v xml:space="preserve">CUMULATIVE FIRE (Township)                        </v>
      </c>
      <c r="J923" s="23">
        <f>'Source - Cert. Funds'!H922</f>
        <v>3000</v>
      </c>
      <c r="K923" s="4"/>
      <c r="L923" s="3"/>
      <c r="M923" s="3"/>
      <c r="N923" s="3"/>
      <c r="O923" s="3"/>
    </row>
    <row r="924" spans="1:15" x14ac:dyDescent="0.35">
      <c r="A924" s="221" t="e">
        <f t="shared" si="18"/>
        <v>#N/A</v>
      </c>
      <c r="B924" s="221" t="e">
        <f>IF(A924=1,SUM($A$4:A924),"")</f>
        <v>#N/A</v>
      </c>
      <c r="C924" s="22" t="str">
        <f>'Source - Cert. Funds'!A923</f>
        <v>28</v>
      </c>
      <c r="D924" s="22" t="str">
        <f>'Source - Cert. Funds'!B923</f>
        <v>2</v>
      </c>
      <c r="E924" s="22" t="str">
        <f>'Source - Cert. Funds'!C923</f>
        <v>0007</v>
      </c>
      <c r="F924" s="22" t="str">
        <f>'Source - Cert. Funds'!D923</f>
        <v>2820007</v>
      </c>
      <c r="G924" s="22" t="str">
        <f>'Source - Cert. Funds'!E923</f>
        <v>JACKSON TOWNSHIP</v>
      </c>
      <c r="H924" s="22" t="str">
        <f>'Source - Cert. Funds'!F923</f>
        <v>0101</v>
      </c>
      <c r="I924" s="22" t="str">
        <f>'Source - Cert. Funds'!G923</f>
        <v xml:space="preserve">GENERAL                                 </v>
      </c>
      <c r="J924" s="23">
        <f>'Source - Cert. Funds'!H923</f>
        <v>156050</v>
      </c>
      <c r="K924" s="4"/>
      <c r="L924" s="3"/>
      <c r="M924" s="3"/>
      <c r="N924" s="3"/>
      <c r="O924" s="3"/>
    </row>
    <row r="925" spans="1:15" x14ac:dyDescent="0.35">
      <c r="A925" s="221" t="e">
        <f t="shared" si="18"/>
        <v>#N/A</v>
      </c>
      <c r="B925" s="221" t="e">
        <f>IF(A925=1,SUM($A$4:A925),"")</f>
        <v>#N/A</v>
      </c>
      <c r="C925" s="22" t="str">
        <f>'Source - Cert. Funds'!A924</f>
        <v>28</v>
      </c>
      <c r="D925" s="22" t="str">
        <f>'Source - Cert. Funds'!B924</f>
        <v>2</v>
      </c>
      <c r="E925" s="22" t="str">
        <f>'Source - Cert. Funds'!C924</f>
        <v>0007</v>
      </c>
      <c r="F925" s="22" t="str">
        <f>'Source - Cert. Funds'!D924</f>
        <v>2820007</v>
      </c>
      <c r="G925" s="22" t="str">
        <f>'Source - Cert. Funds'!E924</f>
        <v>JACKSON TOWNSHIP</v>
      </c>
      <c r="H925" s="22" t="str">
        <f>'Source - Cert. Funds'!F924</f>
        <v>1312</v>
      </c>
      <c r="I925" s="22" t="str">
        <f>'Source - Cert. Funds'!G924</f>
        <v xml:space="preserve">RECREATION                              </v>
      </c>
      <c r="J925" s="23">
        <f>'Source - Cert. Funds'!H924</f>
        <v>13500</v>
      </c>
      <c r="K925" s="4"/>
      <c r="L925" s="3"/>
      <c r="M925" s="3"/>
      <c r="N925" s="3"/>
      <c r="O925" s="3"/>
    </row>
    <row r="926" spans="1:15" x14ac:dyDescent="0.35">
      <c r="A926" s="221" t="e">
        <f t="shared" si="18"/>
        <v>#N/A</v>
      </c>
      <c r="B926" s="221" t="e">
        <f>IF(A926=1,SUM($A$4:A926),"")</f>
        <v>#N/A</v>
      </c>
      <c r="C926" s="22" t="str">
        <f>'Source - Cert. Funds'!A925</f>
        <v>28</v>
      </c>
      <c r="D926" s="22" t="str">
        <f>'Source - Cert. Funds'!B925</f>
        <v>2</v>
      </c>
      <c r="E926" s="22" t="str">
        <f>'Source - Cert. Funds'!C925</f>
        <v>0008</v>
      </c>
      <c r="F926" s="22" t="str">
        <f>'Source - Cert. Funds'!D925</f>
        <v>2820008</v>
      </c>
      <c r="G926" s="22" t="str">
        <f>'Source - Cert. Funds'!E925</f>
        <v>JEFFERSON TOWNSHIP</v>
      </c>
      <c r="H926" s="22" t="str">
        <f>'Source - Cert. Funds'!F925</f>
        <v>0101</v>
      </c>
      <c r="I926" s="22" t="str">
        <f>'Source - Cert. Funds'!G925</f>
        <v xml:space="preserve">GENERAL                                 </v>
      </c>
      <c r="J926" s="23">
        <f>'Source - Cert. Funds'!H925</f>
        <v>77780</v>
      </c>
      <c r="K926" s="4"/>
      <c r="L926" s="3"/>
      <c r="M926" s="3"/>
      <c r="N926" s="3"/>
      <c r="O926" s="3"/>
    </row>
    <row r="927" spans="1:15" x14ac:dyDescent="0.35">
      <c r="A927" s="221" t="e">
        <f t="shared" si="18"/>
        <v>#N/A</v>
      </c>
      <c r="B927" s="221" t="e">
        <f>IF(A927=1,SUM($A$4:A927),"")</f>
        <v>#N/A</v>
      </c>
      <c r="C927" s="22" t="str">
        <f>'Source - Cert. Funds'!A926</f>
        <v>28</v>
      </c>
      <c r="D927" s="22" t="str">
        <f>'Source - Cert. Funds'!B926</f>
        <v>2</v>
      </c>
      <c r="E927" s="22" t="str">
        <f>'Source - Cert. Funds'!C926</f>
        <v>0008</v>
      </c>
      <c r="F927" s="22" t="str">
        <f>'Source - Cert. Funds'!D926</f>
        <v>2820008</v>
      </c>
      <c r="G927" s="22" t="str">
        <f>'Source - Cert. Funds'!E926</f>
        <v>JEFFERSON TOWNSHIP</v>
      </c>
      <c r="H927" s="22" t="str">
        <f>'Source - Cert. Funds'!F926</f>
        <v>1312</v>
      </c>
      <c r="I927" s="22" t="str">
        <f>'Source - Cert. Funds'!G926</f>
        <v xml:space="preserve">RECREATION                              </v>
      </c>
      <c r="J927" s="23">
        <f>'Source - Cert. Funds'!H926</f>
        <v>2000</v>
      </c>
      <c r="K927" s="4"/>
      <c r="L927" s="3"/>
      <c r="M927" s="3"/>
      <c r="N927" s="3"/>
      <c r="O927" s="3"/>
    </row>
    <row r="928" spans="1:15" x14ac:dyDescent="0.35">
      <c r="A928" s="221" t="e">
        <f t="shared" si="18"/>
        <v>#N/A</v>
      </c>
      <c r="B928" s="221" t="e">
        <f>IF(A928=1,SUM($A$4:A928),"")</f>
        <v>#N/A</v>
      </c>
      <c r="C928" s="22" t="str">
        <f>'Source - Cert. Funds'!A927</f>
        <v>28</v>
      </c>
      <c r="D928" s="22" t="str">
        <f>'Source - Cert. Funds'!B927</f>
        <v>2</v>
      </c>
      <c r="E928" s="22" t="str">
        <f>'Source - Cert. Funds'!C927</f>
        <v>0009</v>
      </c>
      <c r="F928" s="22" t="str">
        <f>'Source - Cert. Funds'!D927</f>
        <v>2820009</v>
      </c>
      <c r="G928" s="22" t="str">
        <f>'Source - Cert. Funds'!E927</f>
        <v>RICHLAND TOWNSHIP</v>
      </c>
      <c r="H928" s="22" t="str">
        <f>'Source - Cert. Funds'!F927</f>
        <v>0061</v>
      </c>
      <c r="I928" s="22" t="str">
        <f>'Source - Cert. Funds'!G927</f>
        <v>RAINY DAY</v>
      </c>
      <c r="J928" s="23">
        <f>'Source - Cert. Funds'!H927</f>
        <v>6500</v>
      </c>
      <c r="K928" s="4"/>
      <c r="L928" s="3"/>
      <c r="M928" s="3"/>
      <c r="N928" s="3"/>
      <c r="O928" s="3"/>
    </row>
    <row r="929" spans="1:15" x14ac:dyDescent="0.35">
      <c r="A929" s="221" t="e">
        <f t="shared" si="18"/>
        <v>#N/A</v>
      </c>
      <c r="B929" s="221" t="e">
        <f>IF(A929=1,SUM($A$4:A929),"")</f>
        <v>#N/A</v>
      </c>
      <c r="C929" s="22" t="str">
        <f>'Source - Cert. Funds'!A928</f>
        <v>28</v>
      </c>
      <c r="D929" s="22" t="str">
        <f>'Source - Cert. Funds'!B928</f>
        <v>2</v>
      </c>
      <c r="E929" s="22" t="str">
        <f>'Source - Cert. Funds'!C928</f>
        <v>0009</v>
      </c>
      <c r="F929" s="22" t="str">
        <f>'Source - Cert. Funds'!D928</f>
        <v>2820009</v>
      </c>
      <c r="G929" s="22" t="str">
        <f>'Source - Cert. Funds'!E928</f>
        <v>RICHLAND TOWNSHIP</v>
      </c>
      <c r="H929" s="22" t="str">
        <f>'Source - Cert. Funds'!F928</f>
        <v>0101</v>
      </c>
      <c r="I929" s="22" t="str">
        <f>'Source - Cert. Funds'!G928</f>
        <v xml:space="preserve">GENERAL                                 </v>
      </c>
      <c r="J929" s="23">
        <f>'Source - Cert. Funds'!H928</f>
        <v>95875</v>
      </c>
      <c r="K929" s="4"/>
      <c r="L929" s="3"/>
      <c r="M929" s="3"/>
      <c r="N929" s="3"/>
      <c r="O929" s="3"/>
    </row>
    <row r="930" spans="1:15" x14ac:dyDescent="0.35">
      <c r="A930" s="221" t="e">
        <f t="shared" si="18"/>
        <v>#N/A</v>
      </c>
      <c r="B930" s="221" t="e">
        <f>IF(A930=1,SUM($A$4:A930),"")</f>
        <v>#N/A</v>
      </c>
      <c r="C930" s="22" t="str">
        <f>'Source - Cert. Funds'!A929</f>
        <v>28</v>
      </c>
      <c r="D930" s="22" t="str">
        <f>'Source - Cert. Funds'!B929</f>
        <v>2</v>
      </c>
      <c r="E930" s="22" t="str">
        <f>'Source - Cert. Funds'!C929</f>
        <v>0009</v>
      </c>
      <c r="F930" s="22" t="str">
        <f>'Source - Cert. Funds'!D929</f>
        <v>2820009</v>
      </c>
      <c r="G930" s="22" t="str">
        <f>'Source - Cert. Funds'!E929</f>
        <v>RICHLAND TOWNSHIP</v>
      </c>
      <c r="H930" s="22" t="str">
        <f>'Source - Cert. Funds'!F929</f>
        <v>1111</v>
      </c>
      <c r="I930" s="22" t="str">
        <f>'Source - Cert. Funds'!G929</f>
        <v>TOWNSHIP FIRE AND E.M.S.</v>
      </c>
      <c r="J930" s="23">
        <f>'Source - Cert. Funds'!H929</f>
        <v>76412</v>
      </c>
      <c r="K930" s="4"/>
      <c r="L930" s="3"/>
      <c r="M930" s="3"/>
      <c r="N930" s="3"/>
      <c r="O930" s="3"/>
    </row>
    <row r="931" spans="1:15" x14ac:dyDescent="0.35">
      <c r="A931" s="221" t="e">
        <f t="shared" si="18"/>
        <v>#N/A</v>
      </c>
      <c r="B931" s="221" t="e">
        <f>IF(A931=1,SUM($A$4:A931),"")</f>
        <v>#N/A</v>
      </c>
      <c r="C931" s="22" t="str">
        <f>'Source - Cert. Funds'!A930</f>
        <v>28</v>
      </c>
      <c r="D931" s="22" t="str">
        <f>'Source - Cert. Funds'!B930</f>
        <v>2</v>
      </c>
      <c r="E931" s="22" t="str">
        <f>'Source - Cert. Funds'!C930</f>
        <v>0009</v>
      </c>
      <c r="F931" s="22" t="str">
        <f>'Source - Cert. Funds'!D930</f>
        <v>2820009</v>
      </c>
      <c r="G931" s="22" t="str">
        <f>'Source - Cert. Funds'!E930</f>
        <v>RICHLAND TOWNSHIP</v>
      </c>
      <c r="H931" s="22" t="str">
        <f>'Source - Cert. Funds'!F930</f>
        <v>1190</v>
      </c>
      <c r="I931" s="22" t="str">
        <f>'Source - Cert. Funds'!G930</f>
        <v xml:space="preserve">CUMULATIVE FIRE (Township)                        </v>
      </c>
      <c r="J931" s="23">
        <f>'Source - Cert. Funds'!H930</f>
        <v>37500</v>
      </c>
      <c r="K931" s="4"/>
      <c r="L931" s="3"/>
      <c r="M931" s="3"/>
      <c r="N931" s="3"/>
      <c r="O931" s="3"/>
    </row>
    <row r="932" spans="1:15" x14ac:dyDescent="0.35">
      <c r="A932" s="221" t="e">
        <f t="shared" si="18"/>
        <v>#N/A</v>
      </c>
      <c r="B932" s="221" t="e">
        <f>IF(A932=1,SUM($A$4:A932),"")</f>
        <v>#N/A</v>
      </c>
      <c r="C932" s="22" t="str">
        <f>'Source - Cert. Funds'!A931</f>
        <v>28</v>
      </c>
      <c r="D932" s="22" t="str">
        <f>'Source - Cert. Funds'!B931</f>
        <v>2</v>
      </c>
      <c r="E932" s="22" t="str">
        <f>'Source - Cert. Funds'!C931</f>
        <v>0009</v>
      </c>
      <c r="F932" s="22" t="str">
        <f>'Source - Cert. Funds'!D931</f>
        <v>2820009</v>
      </c>
      <c r="G932" s="22" t="str">
        <f>'Source - Cert. Funds'!E931</f>
        <v>RICHLAND TOWNSHIP</v>
      </c>
      <c r="H932" s="22" t="str">
        <f>'Source - Cert. Funds'!F931</f>
        <v>1312</v>
      </c>
      <c r="I932" s="22" t="str">
        <f>'Source - Cert. Funds'!G931</f>
        <v xml:space="preserve">RECREATION                              </v>
      </c>
      <c r="J932" s="23">
        <f>'Source - Cert. Funds'!H931</f>
        <v>2000</v>
      </c>
      <c r="K932" s="4"/>
      <c r="L932" s="3"/>
      <c r="M932" s="3"/>
      <c r="N932" s="3"/>
      <c r="O932" s="3"/>
    </row>
    <row r="933" spans="1:15" x14ac:dyDescent="0.35">
      <c r="A933" s="221" t="e">
        <f t="shared" si="18"/>
        <v>#N/A</v>
      </c>
      <c r="B933" s="221" t="e">
        <f>IF(A933=1,SUM($A$4:A933),"")</f>
        <v>#N/A</v>
      </c>
      <c r="C933" s="22" t="str">
        <f>'Source - Cert. Funds'!A932</f>
        <v>28</v>
      </c>
      <c r="D933" s="22" t="str">
        <f>'Source - Cert. Funds'!B932</f>
        <v>2</v>
      </c>
      <c r="E933" s="22" t="str">
        <f>'Source - Cert. Funds'!C932</f>
        <v>0010</v>
      </c>
      <c r="F933" s="22" t="str">
        <f>'Source - Cert. Funds'!D932</f>
        <v>2820010</v>
      </c>
      <c r="G933" s="22" t="str">
        <f>'Source - Cert. Funds'!E932</f>
        <v>SMITH TOWNSHIP</v>
      </c>
      <c r="H933" s="22" t="str">
        <f>'Source - Cert. Funds'!F932</f>
        <v>0101</v>
      </c>
      <c r="I933" s="22" t="str">
        <f>'Source - Cert. Funds'!G932</f>
        <v xml:space="preserve">GENERAL                                 </v>
      </c>
      <c r="J933" s="23">
        <f>'Source - Cert. Funds'!H932</f>
        <v>23600</v>
      </c>
      <c r="K933" s="4"/>
      <c r="L933" s="3"/>
      <c r="M933" s="3"/>
      <c r="N933" s="3"/>
      <c r="O933" s="3"/>
    </row>
    <row r="934" spans="1:15" x14ac:dyDescent="0.35">
      <c r="A934" s="221" t="e">
        <f t="shared" si="18"/>
        <v>#N/A</v>
      </c>
      <c r="B934" s="221" t="e">
        <f>IF(A934=1,SUM($A$4:A934),"")</f>
        <v>#N/A</v>
      </c>
      <c r="C934" s="22" t="str">
        <f>'Source - Cert. Funds'!A933</f>
        <v>28</v>
      </c>
      <c r="D934" s="22" t="str">
        <f>'Source - Cert. Funds'!B933</f>
        <v>2</v>
      </c>
      <c r="E934" s="22" t="str">
        <f>'Source - Cert. Funds'!C933</f>
        <v>0011</v>
      </c>
      <c r="F934" s="22" t="str">
        <f>'Source - Cert. Funds'!D933</f>
        <v>2820011</v>
      </c>
      <c r="G934" s="22" t="str">
        <f>'Source - Cert. Funds'!E933</f>
        <v>STAFFORD TOWNSHIP</v>
      </c>
      <c r="H934" s="22" t="str">
        <f>'Source - Cert. Funds'!F933</f>
        <v>0101</v>
      </c>
      <c r="I934" s="22" t="str">
        <f>'Source - Cert. Funds'!G933</f>
        <v xml:space="preserve">GENERAL                                 </v>
      </c>
      <c r="J934" s="23">
        <f>'Source - Cert. Funds'!H933</f>
        <v>21830</v>
      </c>
      <c r="K934" s="4"/>
      <c r="L934" s="3"/>
      <c r="M934" s="3"/>
      <c r="N934" s="3"/>
      <c r="O934" s="3"/>
    </row>
    <row r="935" spans="1:15" x14ac:dyDescent="0.35">
      <c r="A935" s="221" t="e">
        <f t="shared" si="18"/>
        <v>#N/A</v>
      </c>
      <c r="B935" s="221" t="e">
        <f>IF(A935=1,SUM($A$4:A935),"")</f>
        <v>#N/A</v>
      </c>
      <c r="C935" s="22" t="str">
        <f>'Source - Cert. Funds'!A934</f>
        <v>28</v>
      </c>
      <c r="D935" s="22" t="str">
        <f>'Source - Cert. Funds'!B934</f>
        <v>2</v>
      </c>
      <c r="E935" s="22" t="str">
        <f>'Source - Cert. Funds'!C934</f>
        <v>0011</v>
      </c>
      <c r="F935" s="22" t="str">
        <f>'Source - Cert. Funds'!D934</f>
        <v>2820011</v>
      </c>
      <c r="G935" s="22" t="str">
        <f>'Source - Cert. Funds'!E934</f>
        <v>STAFFORD TOWNSHIP</v>
      </c>
      <c r="H935" s="22" t="str">
        <f>'Source - Cert. Funds'!F934</f>
        <v>1111</v>
      </c>
      <c r="I935" s="22" t="str">
        <f>'Source - Cert. Funds'!G934</f>
        <v>TOWNSHIP FIRE AND E.M.S.</v>
      </c>
      <c r="J935" s="23">
        <f>'Source - Cert. Funds'!H934</f>
        <v>12000</v>
      </c>
      <c r="K935" s="4"/>
      <c r="L935" s="3"/>
      <c r="M935" s="3"/>
      <c r="N935" s="3"/>
      <c r="O935" s="3"/>
    </row>
    <row r="936" spans="1:15" x14ac:dyDescent="0.35">
      <c r="A936" s="221" t="e">
        <f t="shared" si="18"/>
        <v>#N/A</v>
      </c>
      <c r="B936" s="221" t="e">
        <f>IF(A936=1,SUM($A$4:A936),"")</f>
        <v>#N/A</v>
      </c>
      <c r="C936" s="22" t="str">
        <f>'Source - Cert. Funds'!A935</f>
        <v>28</v>
      </c>
      <c r="D936" s="22" t="str">
        <f>'Source - Cert. Funds'!B935</f>
        <v>2</v>
      </c>
      <c r="E936" s="22" t="str">
        <f>'Source - Cert. Funds'!C935</f>
        <v>0012</v>
      </c>
      <c r="F936" s="22" t="str">
        <f>'Source - Cert. Funds'!D935</f>
        <v>2820012</v>
      </c>
      <c r="G936" s="22" t="str">
        <f>'Source - Cert. Funds'!E935</f>
        <v>STOCKTON TOWNSHIP</v>
      </c>
      <c r="H936" s="22" t="str">
        <f>'Source - Cert. Funds'!F935</f>
        <v>0101</v>
      </c>
      <c r="I936" s="22" t="str">
        <f>'Source - Cert. Funds'!G935</f>
        <v xml:space="preserve">GENERAL                                 </v>
      </c>
      <c r="J936" s="23">
        <f>'Source - Cert. Funds'!H935</f>
        <v>254540</v>
      </c>
      <c r="K936" s="4"/>
      <c r="L936" s="3"/>
      <c r="M936" s="3"/>
      <c r="N936" s="3"/>
      <c r="O936" s="3"/>
    </row>
    <row r="937" spans="1:15" x14ac:dyDescent="0.35">
      <c r="A937" s="221" t="e">
        <f t="shared" si="18"/>
        <v>#N/A</v>
      </c>
      <c r="B937" s="221" t="e">
        <f>IF(A937=1,SUM($A$4:A937),"")</f>
        <v>#N/A</v>
      </c>
      <c r="C937" s="22" t="str">
        <f>'Source - Cert. Funds'!A936</f>
        <v>28</v>
      </c>
      <c r="D937" s="22" t="str">
        <f>'Source - Cert. Funds'!B936</f>
        <v>2</v>
      </c>
      <c r="E937" s="22" t="str">
        <f>'Source - Cert. Funds'!C936</f>
        <v>0012</v>
      </c>
      <c r="F937" s="22" t="str">
        <f>'Source - Cert. Funds'!D936</f>
        <v>2820012</v>
      </c>
      <c r="G937" s="22" t="str">
        <f>'Source - Cert. Funds'!E936</f>
        <v>STOCKTON TOWNSHIP</v>
      </c>
      <c r="H937" s="22" t="str">
        <f>'Source - Cert. Funds'!F936</f>
        <v>1111</v>
      </c>
      <c r="I937" s="22" t="str">
        <f>'Source - Cert. Funds'!G936</f>
        <v>TOWNSHIP FIRE AND E.M.S.</v>
      </c>
      <c r="J937" s="23">
        <f>'Source - Cert. Funds'!H936</f>
        <v>92500</v>
      </c>
      <c r="K937" s="4"/>
      <c r="L937" s="3"/>
      <c r="M937" s="3"/>
      <c r="N937" s="3"/>
      <c r="O937" s="3"/>
    </row>
    <row r="938" spans="1:15" x14ac:dyDescent="0.35">
      <c r="A938" s="221" t="e">
        <f t="shared" si="18"/>
        <v>#N/A</v>
      </c>
      <c r="B938" s="221" t="e">
        <f>IF(A938=1,SUM($A$4:A938),"")</f>
        <v>#N/A</v>
      </c>
      <c r="C938" s="22" t="str">
        <f>'Source - Cert. Funds'!A937</f>
        <v>28</v>
      </c>
      <c r="D938" s="22" t="str">
        <f>'Source - Cert. Funds'!B937</f>
        <v>2</v>
      </c>
      <c r="E938" s="22" t="str">
        <f>'Source - Cert. Funds'!C937</f>
        <v>0012</v>
      </c>
      <c r="F938" s="22" t="str">
        <f>'Source - Cert. Funds'!D937</f>
        <v>2820012</v>
      </c>
      <c r="G938" s="22" t="str">
        <f>'Source - Cert. Funds'!E937</f>
        <v>STOCKTON TOWNSHIP</v>
      </c>
      <c r="H938" s="22" t="str">
        <f>'Source - Cert. Funds'!F937</f>
        <v>1190</v>
      </c>
      <c r="I938" s="22" t="str">
        <f>'Source - Cert. Funds'!G937</f>
        <v xml:space="preserve">CUMULATIVE FIRE (Township)                        </v>
      </c>
      <c r="J938" s="23">
        <f>'Source - Cert. Funds'!H937</f>
        <v>20500</v>
      </c>
      <c r="K938" s="4"/>
      <c r="L938" s="3"/>
      <c r="M938" s="3"/>
      <c r="N938" s="3"/>
      <c r="O938" s="3"/>
    </row>
    <row r="939" spans="1:15" x14ac:dyDescent="0.35">
      <c r="A939" s="221" t="e">
        <f t="shared" si="18"/>
        <v>#N/A</v>
      </c>
      <c r="B939" s="221" t="e">
        <f>IF(A939=1,SUM($A$4:A939),"")</f>
        <v>#N/A</v>
      </c>
      <c r="C939" s="22" t="str">
        <f>'Source - Cert. Funds'!A938</f>
        <v>28</v>
      </c>
      <c r="D939" s="22" t="str">
        <f>'Source - Cert. Funds'!B938</f>
        <v>2</v>
      </c>
      <c r="E939" s="22" t="str">
        <f>'Source - Cert. Funds'!C938</f>
        <v>0012</v>
      </c>
      <c r="F939" s="22" t="str">
        <f>'Source - Cert. Funds'!D938</f>
        <v>2820012</v>
      </c>
      <c r="G939" s="22" t="str">
        <f>'Source - Cert. Funds'!E938</f>
        <v>STOCKTON TOWNSHIP</v>
      </c>
      <c r="H939" s="22" t="str">
        <f>'Source - Cert. Funds'!F938</f>
        <v>1312</v>
      </c>
      <c r="I939" s="22" t="str">
        <f>'Source - Cert. Funds'!G938</f>
        <v xml:space="preserve">RECREATION                              </v>
      </c>
      <c r="J939" s="23">
        <f>'Source - Cert. Funds'!H938</f>
        <v>40000</v>
      </c>
      <c r="K939" s="4"/>
      <c r="L939" s="3"/>
      <c r="M939" s="3"/>
      <c r="N939" s="3"/>
      <c r="O939" s="3"/>
    </row>
    <row r="940" spans="1:15" x14ac:dyDescent="0.35">
      <c r="A940" s="221" t="e">
        <f t="shared" si="18"/>
        <v>#N/A</v>
      </c>
      <c r="B940" s="221" t="e">
        <f>IF(A940=1,SUM($A$4:A940),"")</f>
        <v>#N/A</v>
      </c>
      <c r="C940" s="22" t="str">
        <f>'Source - Cert. Funds'!A939</f>
        <v>28</v>
      </c>
      <c r="D940" s="22" t="str">
        <f>'Source - Cert. Funds'!B939</f>
        <v>2</v>
      </c>
      <c r="E940" s="22" t="str">
        <f>'Source - Cert. Funds'!C939</f>
        <v>0013</v>
      </c>
      <c r="F940" s="22" t="str">
        <f>'Source - Cert. Funds'!D939</f>
        <v>2820013</v>
      </c>
      <c r="G940" s="22" t="str">
        <f>'Source - Cert. Funds'!E939</f>
        <v>TAYLOR TOWNSHIP</v>
      </c>
      <c r="H940" s="22" t="str">
        <f>'Source - Cert. Funds'!F939</f>
        <v>0101</v>
      </c>
      <c r="I940" s="22" t="str">
        <f>'Source - Cert. Funds'!G939</f>
        <v xml:space="preserve">GENERAL                                 </v>
      </c>
      <c r="J940" s="23">
        <f>'Source - Cert. Funds'!H939</f>
        <v>34225</v>
      </c>
      <c r="K940" s="4"/>
      <c r="L940" s="3"/>
      <c r="M940" s="3"/>
      <c r="N940" s="3"/>
      <c r="O940" s="3"/>
    </row>
    <row r="941" spans="1:15" x14ac:dyDescent="0.35">
      <c r="A941" s="221" t="e">
        <f t="shared" si="18"/>
        <v>#N/A</v>
      </c>
      <c r="B941" s="221" t="e">
        <f>IF(A941=1,SUM($A$4:A941),"")</f>
        <v>#N/A</v>
      </c>
      <c r="C941" s="22" t="str">
        <f>'Source - Cert. Funds'!A940</f>
        <v>28</v>
      </c>
      <c r="D941" s="22" t="str">
        <f>'Source - Cert. Funds'!B940</f>
        <v>2</v>
      </c>
      <c r="E941" s="22" t="str">
        <f>'Source - Cert. Funds'!C940</f>
        <v>0013</v>
      </c>
      <c r="F941" s="22" t="str">
        <f>'Source - Cert. Funds'!D940</f>
        <v>2820013</v>
      </c>
      <c r="G941" s="22" t="str">
        <f>'Source - Cert. Funds'!E940</f>
        <v>TAYLOR TOWNSHIP</v>
      </c>
      <c r="H941" s="22" t="str">
        <f>'Source - Cert. Funds'!F940</f>
        <v>1111</v>
      </c>
      <c r="I941" s="22" t="str">
        <f>'Source - Cert. Funds'!G940</f>
        <v>TOWNSHIP FIRE AND E.M.S.</v>
      </c>
      <c r="J941" s="23">
        <f>'Source - Cert. Funds'!H940</f>
        <v>48000</v>
      </c>
      <c r="K941" s="4"/>
      <c r="L941" s="3"/>
      <c r="M941" s="3"/>
      <c r="N941" s="3"/>
      <c r="O941" s="3"/>
    </row>
    <row r="942" spans="1:15" x14ac:dyDescent="0.35">
      <c r="A942" s="221" t="e">
        <f t="shared" si="18"/>
        <v>#N/A</v>
      </c>
      <c r="B942" s="221" t="e">
        <f>IF(A942=1,SUM($A$4:A942),"")</f>
        <v>#N/A</v>
      </c>
      <c r="C942" s="22" t="str">
        <f>'Source - Cert. Funds'!A941</f>
        <v>28</v>
      </c>
      <c r="D942" s="22" t="str">
        <f>'Source - Cert. Funds'!B941</f>
        <v>2</v>
      </c>
      <c r="E942" s="22" t="str">
        <f>'Source - Cert. Funds'!C941</f>
        <v>0013</v>
      </c>
      <c r="F942" s="22" t="str">
        <f>'Source - Cert. Funds'!D941</f>
        <v>2820013</v>
      </c>
      <c r="G942" s="22" t="str">
        <f>'Source - Cert. Funds'!E941</f>
        <v>TAYLOR TOWNSHIP</v>
      </c>
      <c r="H942" s="22" t="str">
        <f>'Source - Cert. Funds'!F941</f>
        <v>1190</v>
      </c>
      <c r="I942" s="22" t="str">
        <f>'Source - Cert. Funds'!G941</f>
        <v xml:space="preserve">CUMULATIVE FIRE (Township)                        </v>
      </c>
      <c r="J942" s="23">
        <f>'Source - Cert. Funds'!H941</f>
        <v>10000</v>
      </c>
      <c r="K942" s="4"/>
      <c r="L942" s="3"/>
      <c r="M942" s="3"/>
      <c r="N942" s="3"/>
      <c r="O942" s="3"/>
    </row>
    <row r="943" spans="1:15" x14ac:dyDescent="0.35">
      <c r="A943" s="221" t="e">
        <f t="shared" si="18"/>
        <v>#N/A</v>
      </c>
      <c r="B943" s="221" t="e">
        <f>IF(A943=1,SUM($A$4:A943),"")</f>
        <v>#N/A</v>
      </c>
      <c r="C943" s="22" t="str">
        <f>'Source - Cert. Funds'!A942</f>
        <v>28</v>
      </c>
      <c r="D943" s="22" t="str">
        <f>'Source - Cert. Funds'!B942</f>
        <v>2</v>
      </c>
      <c r="E943" s="22" t="str">
        <f>'Source - Cert. Funds'!C942</f>
        <v>0013</v>
      </c>
      <c r="F943" s="22" t="str">
        <f>'Source - Cert. Funds'!D942</f>
        <v>2820013</v>
      </c>
      <c r="G943" s="22" t="str">
        <f>'Source - Cert. Funds'!E942</f>
        <v>TAYLOR TOWNSHIP</v>
      </c>
      <c r="H943" s="22" t="str">
        <f>'Source - Cert. Funds'!F942</f>
        <v>1312</v>
      </c>
      <c r="I943" s="22" t="str">
        <f>'Source - Cert. Funds'!G942</f>
        <v xml:space="preserve">RECREATION                              </v>
      </c>
      <c r="J943" s="23">
        <f>'Source - Cert. Funds'!H942</f>
        <v>15000</v>
      </c>
      <c r="K943" s="4"/>
      <c r="L943" s="3"/>
      <c r="M943" s="3"/>
      <c r="N943" s="3"/>
      <c r="O943" s="3"/>
    </row>
    <row r="944" spans="1:15" x14ac:dyDescent="0.35">
      <c r="A944" s="221" t="e">
        <f t="shared" si="18"/>
        <v>#N/A</v>
      </c>
      <c r="B944" s="221" t="e">
        <f>IF(A944=1,SUM($A$4:A944),"")</f>
        <v>#N/A</v>
      </c>
      <c r="C944" s="22" t="str">
        <f>'Source - Cert. Funds'!A943</f>
        <v>28</v>
      </c>
      <c r="D944" s="22" t="str">
        <f>'Source - Cert. Funds'!B943</f>
        <v>2</v>
      </c>
      <c r="E944" s="22" t="str">
        <f>'Source - Cert. Funds'!C943</f>
        <v>0014</v>
      </c>
      <c r="F944" s="22" t="str">
        <f>'Source - Cert. Funds'!D943</f>
        <v>2820014</v>
      </c>
      <c r="G944" s="22" t="str">
        <f>'Source - Cert. Funds'!E943</f>
        <v>WASHINGTON TOWNSHIP</v>
      </c>
      <c r="H944" s="22" t="str">
        <f>'Source - Cert. Funds'!F943</f>
        <v>0061</v>
      </c>
      <c r="I944" s="22" t="str">
        <f>'Source - Cert. Funds'!G943</f>
        <v>RAINY DAY</v>
      </c>
      <c r="J944" s="23">
        <f>'Source - Cert. Funds'!H943</f>
        <v>8500</v>
      </c>
      <c r="K944" s="4"/>
      <c r="L944" s="3"/>
      <c r="M944" s="3"/>
      <c r="N944" s="3"/>
      <c r="O944" s="3"/>
    </row>
    <row r="945" spans="1:15" x14ac:dyDescent="0.35">
      <c r="A945" s="221" t="e">
        <f t="shared" si="18"/>
        <v>#N/A</v>
      </c>
      <c r="B945" s="221" t="e">
        <f>IF(A945=1,SUM($A$4:A945),"")</f>
        <v>#N/A</v>
      </c>
      <c r="C945" s="22" t="str">
        <f>'Source - Cert. Funds'!A944</f>
        <v>28</v>
      </c>
      <c r="D945" s="22" t="str">
        <f>'Source - Cert. Funds'!B944</f>
        <v>2</v>
      </c>
      <c r="E945" s="22" t="str">
        <f>'Source - Cert. Funds'!C944</f>
        <v>0014</v>
      </c>
      <c r="F945" s="22" t="str">
        <f>'Source - Cert. Funds'!D944</f>
        <v>2820014</v>
      </c>
      <c r="G945" s="22" t="str">
        <f>'Source - Cert. Funds'!E944</f>
        <v>WASHINGTON TOWNSHIP</v>
      </c>
      <c r="H945" s="22" t="str">
        <f>'Source - Cert. Funds'!F944</f>
        <v>0101</v>
      </c>
      <c r="I945" s="22" t="str">
        <f>'Source - Cert. Funds'!G944</f>
        <v xml:space="preserve">GENERAL                                 </v>
      </c>
      <c r="J945" s="23">
        <f>'Source - Cert. Funds'!H944</f>
        <v>37797</v>
      </c>
      <c r="K945" s="4"/>
      <c r="L945" s="3"/>
      <c r="M945" s="3"/>
      <c r="N945" s="3"/>
      <c r="O945" s="3"/>
    </row>
    <row r="946" spans="1:15" x14ac:dyDescent="0.35">
      <c r="A946" s="221" t="e">
        <f t="shared" si="18"/>
        <v>#N/A</v>
      </c>
      <c r="B946" s="221" t="e">
        <f>IF(A946=1,SUM($A$4:A946),"")</f>
        <v>#N/A</v>
      </c>
      <c r="C946" s="22" t="str">
        <f>'Source - Cert. Funds'!A945</f>
        <v>28</v>
      </c>
      <c r="D946" s="22" t="str">
        <f>'Source - Cert. Funds'!B945</f>
        <v>2</v>
      </c>
      <c r="E946" s="22" t="str">
        <f>'Source - Cert. Funds'!C945</f>
        <v>0014</v>
      </c>
      <c r="F946" s="22" t="str">
        <f>'Source - Cert. Funds'!D945</f>
        <v>2820014</v>
      </c>
      <c r="G946" s="22" t="str">
        <f>'Source - Cert. Funds'!E945</f>
        <v>WASHINGTON TOWNSHIP</v>
      </c>
      <c r="H946" s="22" t="str">
        <f>'Source - Cert. Funds'!F945</f>
        <v>1111</v>
      </c>
      <c r="I946" s="22" t="str">
        <f>'Source - Cert. Funds'!G945</f>
        <v>TOWNSHIP FIRE AND E.M.S.</v>
      </c>
      <c r="J946" s="23">
        <f>'Source - Cert. Funds'!H945</f>
        <v>4000</v>
      </c>
      <c r="K946" s="4"/>
      <c r="L946" s="3"/>
      <c r="M946" s="3"/>
      <c r="N946" s="3"/>
      <c r="O946" s="3"/>
    </row>
    <row r="947" spans="1:15" x14ac:dyDescent="0.35">
      <c r="A947" s="221" t="e">
        <f t="shared" si="18"/>
        <v>#N/A</v>
      </c>
      <c r="B947" s="221" t="e">
        <f>IF(A947=1,SUM($A$4:A947),"")</f>
        <v>#N/A</v>
      </c>
      <c r="C947" s="22" t="str">
        <f>'Source - Cert. Funds'!A946</f>
        <v>28</v>
      </c>
      <c r="D947" s="22" t="str">
        <f>'Source - Cert. Funds'!B946</f>
        <v>2</v>
      </c>
      <c r="E947" s="22" t="str">
        <f>'Source - Cert. Funds'!C946</f>
        <v>0014</v>
      </c>
      <c r="F947" s="22" t="str">
        <f>'Source - Cert. Funds'!D946</f>
        <v>2820014</v>
      </c>
      <c r="G947" s="22" t="str">
        <f>'Source - Cert. Funds'!E946</f>
        <v>WASHINGTON TOWNSHIP</v>
      </c>
      <c r="H947" s="22" t="str">
        <f>'Source - Cert. Funds'!F946</f>
        <v>1190</v>
      </c>
      <c r="I947" s="22" t="str">
        <f>'Source - Cert. Funds'!G946</f>
        <v xml:space="preserve">CUMULATIVE FIRE (Township)                        </v>
      </c>
      <c r="J947" s="23">
        <f>'Source - Cert. Funds'!H946</f>
        <v>77000</v>
      </c>
      <c r="K947" s="4"/>
      <c r="L947" s="3"/>
      <c r="M947" s="3"/>
      <c r="N947" s="3"/>
      <c r="O947" s="3"/>
    </row>
    <row r="948" spans="1:15" x14ac:dyDescent="0.35">
      <c r="A948" s="221" t="e">
        <f t="shared" si="18"/>
        <v>#N/A</v>
      </c>
      <c r="B948" s="221" t="e">
        <f>IF(A948=1,SUM($A$4:A948),"")</f>
        <v>#N/A</v>
      </c>
      <c r="C948" s="22" t="str">
        <f>'Source - Cert. Funds'!A947</f>
        <v>28</v>
      </c>
      <c r="D948" s="22" t="str">
        <f>'Source - Cert. Funds'!B947</f>
        <v>2</v>
      </c>
      <c r="E948" s="22" t="str">
        <f>'Source - Cert. Funds'!C947</f>
        <v>0014</v>
      </c>
      <c r="F948" s="22" t="str">
        <f>'Source - Cert. Funds'!D947</f>
        <v>2820014</v>
      </c>
      <c r="G948" s="22" t="str">
        <f>'Source - Cert. Funds'!E947</f>
        <v>WASHINGTON TOWNSHIP</v>
      </c>
      <c r="H948" s="22" t="str">
        <f>'Source - Cert. Funds'!F947</f>
        <v>1312</v>
      </c>
      <c r="I948" s="22" t="str">
        <f>'Source - Cert. Funds'!G947</f>
        <v xml:space="preserve">RECREATION                              </v>
      </c>
      <c r="J948" s="23">
        <f>'Source - Cert. Funds'!H947</f>
        <v>1000</v>
      </c>
      <c r="K948" s="4"/>
      <c r="L948" s="3"/>
      <c r="M948" s="3"/>
      <c r="N948" s="3"/>
      <c r="O948" s="3"/>
    </row>
    <row r="949" spans="1:15" x14ac:dyDescent="0.35">
      <c r="A949" s="221" t="e">
        <f t="shared" si="18"/>
        <v>#N/A</v>
      </c>
      <c r="B949" s="221" t="e">
        <f>IF(A949=1,SUM($A$4:A949),"")</f>
        <v>#N/A</v>
      </c>
      <c r="C949" s="22" t="str">
        <f>'Source - Cert. Funds'!A948</f>
        <v>28</v>
      </c>
      <c r="D949" s="22" t="str">
        <f>'Source - Cert. Funds'!B948</f>
        <v>2</v>
      </c>
      <c r="E949" s="22" t="str">
        <f>'Source - Cert. Funds'!C948</f>
        <v>0015</v>
      </c>
      <c r="F949" s="22" t="str">
        <f>'Source - Cert. Funds'!D948</f>
        <v>2820015</v>
      </c>
      <c r="G949" s="22" t="str">
        <f>'Source - Cert. Funds'!E948</f>
        <v>WRIGHT TOWNSHIP</v>
      </c>
      <c r="H949" s="22" t="str">
        <f>'Source - Cert. Funds'!F948</f>
        <v>0061</v>
      </c>
      <c r="I949" s="22" t="str">
        <f>'Source - Cert. Funds'!G948</f>
        <v>RAINY DAY</v>
      </c>
      <c r="J949" s="23">
        <f>'Source - Cert. Funds'!H948</f>
        <v>7000</v>
      </c>
      <c r="K949" s="4"/>
      <c r="L949" s="3"/>
      <c r="M949" s="3"/>
      <c r="N949" s="3"/>
      <c r="O949" s="3"/>
    </row>
    <row r="950" spans="1:15" x14ac:dyDescent="0.35">
      <c r="A950" s="221" t="e">
        <f t="shared" si="18"/>
        <v>#N/A</v>
      </c>
      <c r="B950" s="221" t="e">
        <f>IF(A950=1,SUM($A$4:A950),"")</f>
        <v>#N/A</v>
      </c>
      <c r="C950" s="22" t="str">
        <f>'Source - Cert. Funds'!A949</f>
        <v>28</v>
      </c>
      <c r="D950" s="22" t="str">
        <f>'Source - Cert. Funds'!B949</f>
        <v>2</v>
      </c>
      <c r="E950" s="22" t="str">
        <f>'Source - Cert. Funds'!C949</f>
        <v>0015</v>
      </c>
      <c r="F950" s="22" t="str">
        <f>'Source - Cert. Funds'!D949</f>
        <v>2820015</v>
      </c>
      <c r="G950" s="22" t="str">
        <f>'Source - Cert. Funds'!E949</f>
        <v>WRIGHT TOWNSHIP</v>
      </c>
      <c r="H950" s="22" t="str">
        <f>'Source - Cert. Funds'!F949</f>
        <v>0101</v>
      </c>
      <c r="I950" s="22" t="str">
        <f>'Source - Cert. Funds'!G949</f>
        <v xml:space="preserve">GENERAL                                 </v>
      </c>
      <c r="J950" s="23">
        <f>'Source - Cert. Funds'!H949</f>
        <v>45550</v>
      </c>
      <c r="K950" s="4"/>
      <c r="L950" s="3"/>
      <c r="M950" s="3"/>
      <c r="N950" s="3"/>
      <c r="O950" s="3"/>
    </row>
    <row r="951" spans="1:15" x14ac:dyDescent="0.35">
      <c r="A951" s="221" t="e">
        <f t="shared" si="18"/>
        <v>#N/A</v>
      </c>
      <c r="B951" s="221" t="e">
        <f>IF(A951=1,SUM($A$4:A951),"")</f>
        <v>#N/A</v>
      </c>
      <c r="C951" s="22" t="str">
        <f>'Source - Cert. Funds'!A950</f>
        <v>28</v>
      </c>
      <c r="D951" s="22" t="str">
        <f>'Source - Cert. Funds'!B950</f>
        <v>2</v>
      </c>
      <c r="E951" s="22" t="str">
        <f>'Source - Cert. Funds'!C950</f>
        <v>0015</v>
      </c>
      <c r="F951" s="22" t="str">
        <f>'Source - Cert. Funds'!D950</f>
        <v>2820015</v>
      </c>
      <c r="G951" s="22" t="str">
        <f>'Source - Cert. Funds'!E950</f>
        <v>WRIGHT TOWNSHIP</v>
      </c>
      <c r="H951" s="22" t="str">
        <f>'Source - Cert. Funds'!F950</f>
        <v>1111</v>
      </c>
      <c r="I951" s="22" t="str">
        <f>'Source - Cert. Funds'!G950</f>
        <v>TOWNSHIP FIRE AND E.M.S.</v>
      </c>
      <c r="J951" s="23">
        <f>'Source - Cert. Funds'!H950</f>
        <v>39000</v>
      </c>
      <c r="K951" s="4"/>
      <c r="L951" s="3"/>
      <c r="M951" s="3"/>
      <c r="N951" s="3"/>
      <c r="O951" s="3"/>
    </row>
    <row r="952" spans="1:15" x14ac:dyDescent="0.35">
      <c r="A952" s="221" t="e">
        <f t="shared" si="18"/>
        <v>#N/A</v>
      </c>
      <c r="B952" s="221" t="e">
        <f>IF(A952=1,SUM($A$4:A952),"")</f>
        <v>#N/A</v>
      </c>
      <c r="C952" s="22" t="str">
        <f>'Source - Cert. Funds'!A951</f>
        <v>28</v>
      </c>
      <c r="D952" s="22" t="str">
        <f>'Source - Cert. Funds'!B951</f>
        <v>2</v>
      </c>
      <c r="E952" s="22" t="str">
        <f>'Source - Cert. Funds'!C951</f>
        <v>0015</v>
      </c>
      <c r="F952" s="22" t="str">
        <f>'Source - Cert. Funds'!D951</f>
        <v>2820015</v>
      </c>
      <c r="G952" s="22" t="str">
        <f>'Source - Cert. Funds'!E951</f>
        <v>WRIGHT TOWNSHIP</v>
      </c>
      <c r="H952" s="22" t="str">
        <f>'Source - Cert. Funds'!F951</f>
        <v>1190</v>
      </c>
      <c r="I952" s="22" t="str">
        <f>'Source - Cert. Funds'!G951</f>
        <v xml:space="preserve">CUMULATIVE FIRE (Township)                        </v>
      </c>
      <c r="J952" s="23">
        <f>'Source - Cert. Funds'!H951</f>
        <v>40000</v>
      </c>
      <c r="K952" s="4"/>
      <c r="L952" s="3"/>
      <c r="M952" s="3"/>
      <c r="N952" s="3"/>
      <c r="O952" s="3"/>
    </row>
    <row r="953" spans="1:15" x14ac:dyDescent="0.35">
      <c r="A953" s="221" t="e">
        <f t="shared" si="18"/>
        <v>#N/A</v>
      </c>
      <c r="B953" s="221" t="e">
        <f>IF(A953=1,SUM($A$4:A953),"")</f>
        <v>#N/A</v>
      </c>
      <c r="C953" s="22" t="str">
        <f>'Source - Cert. Funds'!A952</f>
        <v>28</v>
      </c>
      <c r="D953" s="22" t="str">
        <f>'Source - Cert. Funds'!B952</f>
        <v>2</v>
      </c>
      <c r="E953" s="22" t="str">
        <f>'Source - Cert. Funds'!C952</f>
        <v>0015</v>
      </c>
      <c r="F953" s="22" t="str">
        <f>'Source - Cert. Funds'!D952</f>
        <v>2820015</v>
      </c>
      <c r="G953" s="22" t="str">
        <f>'Source - Cert. Funds'!E952</f>
        <v>WRIGHT TOWNSHIP</v>
      </c>
      <c r="H953" s="22" t="str">
        <f>'Source - Cert. Funds'!F952</f>
        <v>1312</v>
      </c>
      <c r="I953" s="22" t="str">
        <f>'Source - Cert. Funds'!G952</f>
        <v xml:space="preserve">RECREATION                              </v>
      </c>
      <c r="J953" s="23">
        <f>'Source - Cert. Funds'!H952</f>
        <v>2500</v>
      </c>
      <c r="K953" s="4"/>
      <c r="L953" s="3"/>
      <c r="M953" s="3"/>
      <c r="N953" s="3"/>
      <c r="O953" s="3"/>
    </row>
    <row r="954" spans="1:15" x14ac:dyDescent="0.35">
      <c r="A954" s="221" t="e">
        <f t="shared" si="18"/>
        <v>#N/A</v>
      </c>
      <c r="B954" s="221" t="e">
        <f>IF(A954=1,SUM($A$4:A954),"")</f>
        <v>#N/A</v>
      </c>
      <c r="C954" s="22" t="str">
        <f>'Source - Cert. Funds'!A953</f>
        <v>29</v>
      </c>
      <c r="D954" s="22" t="str">
        <f>'Source - Cert. Funds'!B953</f>
        <v>2</v>
      </c>
      <c r="E954" s="22" t="str">
        <f>'Source - Cert. Funds'!C953</f>
        <v>0002</v>
      </c>
      <c r="F954" s="22" t="str">
        <f>'Source - Cert. Funds'!D953</f>
        <v>2920002</v>
      </c>
      <c r="G954" s="22" t="str">
        <f>'Source - Cert. Funds'!E953</f>
        <v>CLAY TOWNSHIP</v>
      </c>
      <c r="H954" s="22" t="str">
        <f>'Source - Cert. Funds'!F953</f>
        <v>0061</v>
      </c>
      <c r="I954" s="22" t="str">
        <f>'Source - Cert. Funds'!G953</f>
        <v>RAINY DAY</v>
      </c>
      <c r="J954" s="23">
        <f>'Source - Cert. Funds'!H953</f>
        <v>0</v>
      </c>
      <c r="K954" s="4"/>
      <c r="L954" s="3"/>
      <c r="M954" s="3"/>
      <c r="N954" s="3"/>
      <c r="O954" s="3"/>
    </row>
    <row r="955" spans="1:15" x14ac:dyDescent="0.35">
      <c r="A955" s="221" t="e">
        <f t="shared" si="18"/>
        <v>#N/A</v>
      </c>
      <c r="B955" s="221" t="e">
        <f>IF(A955=1,SUM($A$4:A955),"")</f>
        <v>#N/A</v>
      </c>
      <c r="C955" s="22" t="str">
        <f>'Source - Cert. Funds'!A954</f>
        <v>29</v>
      </c>
      <c r="D955" s="22" t="str">
        <f>'Source - Cert. Funds'!B954</f>
        <v>2</v>
      </c>
      <c r="E955" s="22" t="str">
        <f>'Source - Cert. Funds'!C954</f>
        <v>0002</v>
      </c>
      <c r="F955" s="22" t="str">
        <f>'Source - Cert. Funds'!D954</f>
        <v>2920002</v>
      </c>
      <c r="G955" s="22" t="str">
        <f>'Source - Cert. Funds'!E954</f>
        <v>CLAY TOWNSHIP</v>
      </c>
      <c r="H955" s="22" t="str">
        <f>'Source - Cert. Funds'!F954</f>
        <v>0101</v>
      </c>
      <c r="I955" s="22" t="str">
        <f>'Source - Cert. Funds'!G954</f>
        <v xml:space="preserve">GENERAL                                 </v>
      </c>
      <c r="J955" s="23">
        <f>'Source - Cert. Funds'!H954</f>
        <v>2114790</v>
      </c>
      <c r="K955" s="4"/>
      <c r="L955" s="3"/>
      <c r="M955" s="3"/>
      <c r="N955" s="3"/>
      <c r="O955" s="3"/>
    </row>
    <row r="956" spans="1:15" x14ac:dyDescent="0.35">
      <c r="A956" s="221" t="e">
        <f t="shared" si="18"/>
        <v>#N/A</v>
      </c>
      <c r="B956" s="221" t="e">
        <f>IF(A956=1,SUM($A$4:A956),"")</f>
        <v>#N/A</v>
      </c>
      <c r="C956" s="22" t="str">
        <f>'Source - Cert. Funds'!A955</f>
        <v>29</v>
      </c>
      <c r="D956" s="22" t="str">
        <f>'Source - Cert. Funds'!B955</f>
        <v>2</v>
      </c>
      <c r="E956" s="22" t="str">
        <f>'Source - Cert. Funds'!C955</f>
        <v>0003</v>
      </c>
      <c r="F956" s="22" t="str">
        <f>'Source - Cert. Funds'!D955</f>
        <v>2920003</v>
      </c>
      <c r="G956" s="22" t="str">
        <f>'Source - Cert. Funds'!E955</f>
        <v>DELAWARE TOWNSHIP</v>
      </c>
      <c r="H956" s="22" t="str">
        <f>'Source - Cert. Funds'!F955</f>
        <v>0061</v>
      </c>
      <c r="I956" s="22" t="str">
        <f>'Source - Cert. Funds'!G955</f>
        <v>RAINY DAY</v>
      </c>
      <c r="J956" s="23">
        <f>'Source - Cert. Funds'!H955</f>
        <v>250000</v>
      </c>
      <c r="K956" s="4"/>
      <c r="L956" s="3"/>
      <c r="M956" s="3"/>
      <c r="N956" s="3"/>
      <c r="O956" s="3"/>
    </row>
    <row r="957" spans="1:15" x14ac:dyDescent="0.35">
      <c r="A957" s="221" t="e">
        <f t="shared" si="18"/>
        <v>#N/A</v>
      </c>
      <c r="B957" s="221" t="e">
        <f>IF(A957=1,SUM($A$4:A957),"")</f>
        <v>#N/A</v>
      </c>
      <c r="C957" s="22" t="str">
        <f>'Source - Cert. Funds'!A956</f>
        <v>29</v>
      </c>
      <c r="D957" s="22" t="str">
        <f>'Source - Cert. Funds'!B956</f>
        <v>2</v>
      </c>
      <c r="E957" s="22" t="str">
        <f>'Source - Cert. Funds'!C956</f>
        <v>0003</v>
      </c>
      <c r="F957" s="22" t="str">
        <f>'Source - Cert. Funds'!D956</f>
        <v>2920003</v>
      </c>
      <c r="G957" s="22" t="str">
        <f>'Source - Cert. Funds'!E956</f>
        <v>DELAWARE TOWNSHIP</v>
      </c>
      <c r="H957" s="22" t="str">
        <f>'Source - Cert. Funds'!F956</f>
        <v>0101</v>
      </c>
      <c r="I957" s="22" t="str">
        <f>'Source - Cert. Funds'!G956</f>
        <v xml:space="preserve">GENERAL                                 </v>
      </c>
      <c r="J957" s="23">
        <f>'Source - Cert. Funds'!H956</f>
        <v>1721036</v>
      </c>
      <c r="K957" s="4"/>
      <c r="L957" s="3"/>
      <c r="M957" s="3"/>
      <c r="N957" s="3"/>
      <c r="O957" s="3"/>
    </row>
    <row r="958" spans="1:15" x14ac:dyDescent="0.35">
      <c r="A958" s="221" t="e">
        <f t="shared" si="18"/>
        <v>#N/A</v>
      </c>
      <c r="B958" s="221" t="e">
        <f>IF(A958=1,SUM($A$4:A958),"")</f>
        <v>#N/A</v>
      </c>
      <c r="C958" s="22" t="str">
        <f>'Source - Cert. Funds'!A957</f>
        <v>29</v>
      </c>
      <c r="D958" s="22" t="str">
        <f>'Source - Cert. Funds'!B957</f>
        <v>2</v>
      </c>
      <c r="E958" s="22" t="str">
        <f>'Source - Cert. Funds'!C957</f>
        <v>0003</v>
      </c>
      <c r="F958" s="22" t="str">
        <f>'Source - Cert. Funds'!D957</f>
        <v>2920003</v>
      </c>
      <c r="G958" s="22" t="str">
        <f>'Source - Cert. Funds'!E957</f>
        <v>DELAWARE TOWNSHIP</v>
      </c>
      <c r="H958" s="22" t="str">
        <f>'Source - Cert. Funds'!F957</f>
        <v>1111</v>
      </c>
      <c r="I958" s="22" t="str">
        <f>'Source - Cert. Funds'!G957</f>
        <v>TOWNSHIP FIRE AND E.M.S.</v>
      </c>
      <c r="J958" s="23">
        <f>'Source - Cert. Funds'!H957</f>
        <v>425000</v>
      </c>
      <c r="K958" s="4"/>
      <c r="L958" s="3"/>
      <c r="M958" s="3"/>
      <c r="N958" s="3"/>
      <c r="O958" s="3"/>
    </row>
    <row r="959" spans="1:15" x14ac:dyDescent="0.35">
      <c r="A959" s="221" t="e">
        <f t="shared" si="18"/>
        <v>#N/A</v>
      </c>
      <c r="B959" s="221" t="e">
        <f>IF(A959=1,SUM($A$4:A959),"")</f>
        <v>#N/A</v>
      </c>
      <c r="C959" s="22" t="str">
        <f>'Source - Cert. Funds'!A958</f>
        <v>29</v>
      </c>
      <c r="D959" s="22" t="str">
        <f>'Source - Cert. Funds'!B958</f>
        <v>2</v>
      </c>
      <c r="E959" s="22" t="str">
        <f>'Source - Cert. Funds'!C958</f>
        <v>0004</v>
      </c>
      <c r="F959" s="22" t="str">
        <f>'Source - Cert. Funds'!D958</f>
        <v>2920004</v>
      </c>
      <c r="G959" s="22" t="str">
        <f>'Source - Cert. Funds'!E958</f>
        <v>FALL CREEK TOWNSHIP</v>
      </c>
      <c r="H959" s="22" t="str">
        <f>'Source - Cert. Funds'!F958</f>
        <v>0061</v>
      </c>
      <c r="I959" s="22" t="str">
        <f>'Source - Cert. Funds'!G958</f>
        <v>RAINY DAY</v>
      </c>
      <c r="J959" s="23">
        <f>'Source - Cert. Funds'!H958</f>
        <v>400000</v>
      </c>
      <c r="K959" s="4"/>
      <c r="L959" s="3"/>
      <c r="M959" s="3"/>
      <c r="N959" s="3"/>
      <c r="O959" s="3"/>
    </row>
    <row r="960" spans="1:15" x14ac:dyDescent="0.35">
      <c r="A960" s="221" t="e">
        <f t="shared" si="18"/>
        <v>#N/A</v>
      </c>
      <c r="B960" s="221" t="e">
        <f>IF(A960=1,SUM($A$4:A960),"")</f>
        <v>#N/A</v>
      </c>
      <c r="C960" s="22" t="str">
        <f>'Source - Cert. Funds'!A959</f>
        <v>29</v>
      </c>
      <c r="D960" s="22" t="str">
        <f>'Source - Cert. Funds'!B959</f>
        <v>2</v>
      </c>
      <c r="E960" s="22" t="str">
        <f>'Source - Cert. Funds'!C959</f>
        <v>0004</v>
      </c>
      <c r="F960" s="22" t="str">
        <f>'Source - Cert. Funds'!D959</f>
        <v>2920004</v>
      </c>
      <c r="G960" s="22" t="str">
        <f>'Source - Cert. Funds'!E959</f>
        <v>FALL CREEK TOWNSHIP</v>
      </c>
      <c r="H960" s="22" t="str">
        <f>'Source - Cert. Funds'!F959</f>
        <v>0101</v>
      </c>
      <c r="I960" s="22" t="str">
        <f>'Source - Cert. Funds'!G959</f>
        <v xml:space="preserve">GENERAL                                 </v>
      </c>
      <c r="J960" s="23">
        <f>'Source - Cert. Funds'!H959</f>
        <v>3492745</v>
      </c>
      <c r="K960" s="4"/>
      <c r="L960" s="3"/>
      <c r="M960" s="3"/>
      <c r="N960" s="3"/>
      <c r="O960" s="3"/>
    </row>
    <row r="961" spans="1:15" x14ac:dyDescent="0.35">
      <c r="A961" s="221" t="e">
        <f t="shared" si="18"/>
        <v>#N/A</v>
      </c>
      <c r="B961" s="221" t="e">
        <f>IF(A961=1,SUM($A$4:A961),"")</f>
        <v>#N/A</v>
      </c>
      <c r="C961" s="22" t="str">
        <f>'Source - Cert. Funds'!A960</f>
        <v>29</v>
      </c>
      <c r="D961" s="22" t="str">
        <f>'Source - Cert. Funds'!B960</f>
        <v>2</v>
      </c>
      <c r="E961" s="22" t="str">
        <f>'Source - Cert. Funds'!C960</f>
        <v>0004</v>
      </c>
      <c r="F961" s="22" t="str">
        <f>'Source - Cert. Funds'!D960</f>
        <v>2920004</v>
      </c>
      <c r="G961" s="22" t="str">
        <f>'Source - Cert. Funds'!E960</f>
        <v>FALL CREEK TOWNSHIP</v>
      </c>
      <c r="H961" s="22" t="str">
        <f>'Source - Cert. Funds'!F960</f>
        <v>1111</v>
      </c>
      <c r="I961" s="22" t="str">
        <f>'Source - Cert. Funds'!G960</f>
        <v>TOWNSHIP FIRE AND E.M.S.</v>
      </c>
      <c r="J961" s="23">
        <f>'Source - Cert. Funds'!H960</f>
        <v>1446511</v>
      </c>
      <c r="K961" s="4"/>
      <c r="L961" s="3"/>
      <c r="M961" s="3"/>
      <c r="N961" s="3"/>
      <c r="O961" s="3"/>
    </row>
    <row r="962" spans="1:15" x14ac:dyDescent="0.35">
      <c r="A962" s="221" t="e">
        <f t="shared" si="18"/>
        <v>#N/A</v>
      </c>
      <c r="B962" s="221" t="e">
        <f>IF(A962=1,SUM($A$4:A962),"")</f>
        <v>#N/A</v>
      </c>
      <c r="C962" s="22" t="str">
        <f>'Source - Cert. Funds'!A961</f>
        <v>29</v>
      </c>
      <c r="D962" s="22" t="str">
        <f>'Source - Cert. Funds'!B961</f>
        <v>2</v>
      </c>
      <c r="E962" s="22" t="str">
        <f>'Source - Cert. Funds'!C961</f>
        <v>0005</v>
      </c>
      <c r="F962" s="22" t="str">
        <f>'Source - Cert. Funds'!D961</f>
        <v>2920005</v>
      </c>
      <c r="G962" s="22" t="str">
        <f>'Source - Cert. Funds'!E961</f>
        <v>JACKSON TOWNSHIP</v>
      </c>
      <c r="H962" s="22" t="str">
        <f>'Source - Cert. Funds'!F961</f>
        <v>0061</v>
      </c>
      <c r="I962" s="22" t="str">
        <f>'Source - Cert. Funds'!G961</f>
        <v>RAINY DAY</v>
      </c>
      <c r="J962" s="23">
        <f>'Source - Cert. Funds'!H961</f>
        <v>425000</v>
      </c>
      <c r="K962" s="4"/>
      <c r="L962" s="3"/>
      <c r="M962" s="3"/>
      <c r="N962" s="3"/>
      <c r="O962" s="3"/>
    </row>
    <row r="963" spans="1:15" x14ac:dyDescent="0.35">
      <c r="A963" s="221" t="e">
        <f t="shared" si="18"/>
        <v>#N/A</v>
      </c>
      <c r="B963" s="221" t="e">
        <f>IF(A963=1,SUM($A$4:A963),"")</f>
        <v>#N/A</v>
      </c>
      <c r="C963" s="22" t="str">
        <f>'Source - Cert. Funds'!A962</f>
        <v>29</v>
      </c>
      <c r="D963" s="22" t="str">
        <f>'Source - Cert. Funds'!B962</f>
        <v>2</v>
      </c>
      <c r="E963" s="22" t="str">
        <f>'Source - Cert. Funds'!C962</f>
        <v>0005</v>
      </c>
      <c r="F963" s="22" t="str">
        <f>'Source - Cert. Funds'!D962</f>
        <v>2920005</v>
      </c>
      <c r="G963" s="22" t="str">
        <f>'Source - Cert. Funds'!E962</f>
        <v>JACKSON TOWNSHIP</v>
      </c>
      <c r="H963" s="22" t="str">
        <f>'Source - Cert. Funds'!F962</f>
        <v>0101</v>
      </c>
      <c r="I963" s="22" t="str">
        <f>'Source - Cert. Funds'!G962</f>
        <v xml:space="preserve">GENERAL                                 </v>
      </c>
      <c r="J963" s="23">
        <f>'Source - Cert. Funds'!H962</f>
        <v>1004860</v>
      </c>
      <c r="K963" s="4"/>
      <c r="L963" s="3"/>
      <c r="M963" s="3"/>
      <c r="N963" s="3"/>
      <c r="O963" s="3"/>
    </row>
    <row r="964" spans="1:15" x14ac:dyDescent="0.35">
      <c r="A964" s="221" t="e">
        <f t="shared" si="18"/>
        <v>#N/A</v>
      </c>
      <c r="B964" s="221" t="e">
        <f>IF(A964=1,SUM($A$4:A964),"")</f>
        <v>#N/A</v>
      </c>
      <c r="C964" s="22" t="str">
        <f>'Source - Cert. Funds'!A963</f>
        <v>29</v>
      </c>
      <c r="D964" s="22" t="str">
        <f>'Source - Cert. Funds'!B963</f>
        <v>2</v>
      </c>
      <c r="E964" s="22" t="str">
        <f>'Source - Cert. Funds'!C963</f>
        <v>0005</v>
      </c>
      <c r="F964" s="22" t="str">
        <f>'Source - Cert. Funds'!D963</f>
        <v>2920005</v>
      </c>
      <c r="G964" s="22" t="str">
        <f>'Source - Cert. Funds'!E963</f>
        <v>JACKSON TOWNSHIP</v>
      </c>
      <c r="H964" s="22" t="str">
        <f>'Source - Cert. Funds'!F963</f>
        <v>1111</v>
      </c>
      <c r="I964" s="22" t="str">
        <f>'Source - Cert. Funds'!G963</f>
        <v>TOWNSHIP FIRE AND E.M.S.</v>
      </c>
      <c r="J964" s="23">
        <f>'Source - Cert. Funds'!H963</f>
        <v>1019658</v>
      </c>
      <c r="K964" s="4"/>
      <c r="L964" s="3"/>
      <c r="M964" s="3"/>
      <c r="N964" s="3"/>
      <c r="O964" s="3"/>
    </row>
    <row r="965" spans="1:15" x14ac:dyDescent="0.35">
      <c r="A965" s="221" t="e">
        <f t="shared" ref="A965:A1028" si="19">IF($L$1=$F965,1,"")</f>
        <v>#N/A</v>
      </c>
      <c r="B965" s="221" t="e">
        <f>IF(A965=1,SUM($A$4:A965),"")</f>
        <v>#N/A</v>
      </c>
      <c r="C965" s="22" t="str">
        <f>'Source - Cert. Funds'!A964</f>
        <v>29</v>
      </c>
      <c r="D965" s="22" t="str">
        <f>'Source - Cert. Funds'!B964</f>
        <v>2</v>
      </c>
      <c r="E965" s="22" t="str">
        <f>'Source - Cert. Funds'!C964</f>
        <v>0005</v>
      </c>
      <c r="F965" s="22" t="str">
        <f>'Source - Cert. Funds'!D964</f>
        <v>2920005</v>
      </c>
      <c r="G965" s="22" t="str">
        <f>'Source - Cert. Funds'!E964</f>
        <v>JACKSON TOWNSHIP</v>
      </c>
      <c r="H965" s="22" t="str">
        <f>'Source - Cert. Funds'!F964</f>
        <v>1190</v>
      </c>
      <c r="I965" s="22" t="str">
        <f>'Source - Cert. Funds'!G964</f>
        <v xml:space="preserve">CUMULATIVE FIRE (Township)                        </v>
      </c>
      <c r="J965" s="23">
        <f>'Source - Cert. Funds'!H964</f>
        <v>162000</v>
      </c>
      <c r="K965" s="4"/>
      <c r="L965" s="3"/>
      <c r="M965" s="3"/>
      <c r="N965" s="3"/>
      <c r="O965" s="3"/>
    </row>
    <row r="966" spans="1:15" x14ac:dyDescent="0.35">
      <c r="A966" s="221" t="e">
        <f t="shared" si="19"/>
        <v>#N/A</v>
      </c>
      <c r="B966" s="221" t="e">
        <f>IF(A966=1,SUM($A$4:A966),"")</f>
        <v>#N/A</v>
      </c>
      <c r="C966" s="22" t="str">
        <f>'Source - Cert. Funds'!A965</f>
        <v>29</v>
      </c>
      <c r="D966" s="22" t="str">
        <f>'Source - Cert. Funds'!B965</f>
        <v>2</v>
      </c>
      <c r="E966" s="22" t="str">
        <f>'Source - Cert. Funds'!C965</f>
        <v>0006</v>
      </c>
      <c r="F966" s="22" t="str">
        <f>'Source - Cert. Funds'!D965</f>
        <v>2920006</v>
      </c>
      <c r="G966" s="22" t="str">
        <f>'Source - Cert. Funds'!E965</f>
        <v>NOBLESVILLE TOWNSHIP</v>
      </c>
      <c r="H966" s="22" t="str">
        <f>'Source - Cert. Funds'!F965</f>
        <v>0061</v>
      </c>
      <c r="I966" s="22" t="str">
        <f>'Source - Cert. Funds'!G965</f>
        <v>RAINY DAY</v>
      </c>
      <c r="J966" s="23">
        <f>'Source - Cert. Funds'!H965</f>
        <v>1853306</v>
      </c>
      <c r="K966" s="4"/>
      <c r="L966" s="3"/>
      <c r="M966" s="3"/>
      <c r="N966" s="3"/>
      <c r="O966" s="3"/>
    </row>
    <row r="967" spans="1:15" x14ac:dyDescent="0.35">
      <c r="A967" s="221" t="e">
        <f t="shared" si="19"/>
        <v>#N/A</v>
      </c>
      <c r="B967" s="221" t="e">
        <f>IF(A967=1,SUM($A$4:A967),"")</f>
        <v>#N/A</v>
      </c>
      <c r="C967" s="22" t="str">
        <f>'Source - Cert. Funds'!A966</f>
        <v>29</v>
      </c>
      <c r="D967" s="22" t="str">
        <f>'Source - Cert. Funds'!B966</f>
        <v>2</v>
      </c>
      <c r="E967" s="22" t="str">
        <f>'Source - Cert. Funds'!C966</f>
        <v>0006</v>
      </c>
      <c r="F967" s="22" t="str">
        <f>'Source - Cert. Funds'!D966</f>
        <v>2920006</v>
      </c>
      <c r="G967" s="22" t="str">
        <f>'Source - Cert. Funds'!E966</f>
        <v>NOBLESVILLE TOWNSHIP</v>
      </c>
      <c r="H967" s="22" t="str">
        <f>'Source - Cert. Funds'!F966</f>
        <v>0101</v>
      </c>
      <c r="I967" s="22" t="str">
        <f>'Source - Cert. Funds'!G966</f>
        <v xml:space="preserve">GENERAL                                 </v>
      </c>
      <c r="J967" s="23">
        <f>'Source - Cert. Funds'!H966</f>
        <v>1702000</v>
      </c>
      <c r="K967" s="4"/>
      <c r="L967" s="3"/>
      <c r="M967" s="3"/>
      <c r="N967" s="3"/>
      <c r="O967" s="3"/>
    </row>
    <row r="968" spans="1:15" x14ac:dyDescent="0.35">
      <c r="A968" s="221" t="e">
        <f t="shared" si="19"/>
        <v>#N/A</v>
      </c>
      <c r="B968" s="221" t="e">
        <f>IF(A968=1,SUM($A$4:A968),"")</f>
        <v>#N/A</v>
      </c>
      <c r="C968" s="22" t="str">
        <f>'Source - Cert. Funds'!A967</f>
        <v>29</v>
      </c>
      <c r="D968" s="22" t="str">
        <f>'Source - Cert. Funds'!B967</f>
        <v>2</v>
      </c>
      <c r="E968" s="22" t="str">
        <f>'Source - Cert. Funds'!C967</f>
        <v>0006</v>
      </c>
      <c r="F968" s="22" t="str">
        <f>'Source - Cert. Funds'!D967</f>
        <v>2920006</v>
      </c>
      <c r="G968" s="22" t="str">
        <f>'Source - Cert. Funds'!E967</f>
        <v>NOBLESVILLE TOWNSHIP</v>
      </c>
      <c r="H968" s="22" t="str">
        <f>'Source - Cert. Funds'!F967</f>
        <v>1111</v>
      </c>
      <c r="I968" s="22" t="str">
        <f>'Source - Cert. Funds'!G967</f>
        <v>TOWNSHIP FIRE AND E.M.S.</v>
      </c>
      <c r="J968" s="23">
        <f>'Source - Cert. Funds'!H967</f>
        <v>1600000</v>
      </c>
      <c r="K968" s="4"/>
      <c r="L968" s="3"/>
      <c r="M968" s="3"/>
      <c r="N968" s="3"/>
      <c r="O968" s="3"/>
    </row>
    <row r="969" spans="1:15" x14ac:dyDescent="0.35">
      <c r="A969" s="221" t="e">
        <f t="shared" si="19"/>
        <v>#N/A</v>
      </c>
      <c r="B969" s="221" t="e">
        <f>IF(A969=1,SUM($A$4:A969),"")</f>
        <v>#N/A</v>
      </c>
      <c r="C969" s="22" t="str">
        <f>'Source - Cert. Funds'!A968</f>
        <v>29</v>
      </c>
      <c r="D969" s="22" t="str">
        <f>'Source - Cert. Funds'!B968</f>
        <v>2</v>
      </c>
      <c r="E969" s="22" t="str">
        <f>'Source - Cert. Funds'!C968</f>
        <v>0006</v>
      </c>
      <c r="F969" s="22" t="str">
        <f>'Source - Cert. Funds'!D968</f>
        <v>2920006</v>
      </c>
      <c r="G969" s="22" t="str">
        <f>'Source - Cert. Funds'!E968</f>
        <v>NOBLESVILLE TOWNSHIP</v>
      </c>
      <c r="H969" s="22" t="str">
        <f>'Source - Cert. Funds'!F968</f>
        <v>1312</v>
      </c>
      <c r="I969" s="22" t="str">
        <f>'Source - Cert. Funds'!G968</f>
        <v xml:space="preserve">RECREATION                              </v>
      </c>
      <c r="J969" s="23">
        <f>'Source - Cert. Funds'!H968</f>
        <v>86000</v>
      </c>
      <c r="K969" s="4"/>
      <c r="L969" s="3"/>
      <c r="M969" s="3"/>
      <c r="N969" s="3"/>
      <c r="O969" s="3"/>
    </row>
    <row r="970" spans="1:15" x14ac:dyDescent="0.35">
      <c r="A970" s="221" t="e">
        <f t="shared" si="19"/>
        <v>#N/A</v>
      </c>
      <c r="B970" s="221" t="e">
        <f>IF(A970=1,SUM($A$4:A970),"")</f>
        <v>#N/A</v>
      </c>
      <c r="C970" s="22" t="str">
        <f>'Source - Cert. Funds'!A969</f>
        <v>29</v>
      </c>
      <c r="D970" s="22" t="str">
        <f>'Source - Cert. Funds'!B969</f>
        <v>2</v>
      </c>
      <c r="E970" s="22" t="str">
        <f>'Source - Cert. Funds'!C969</f>
        <v>0007</v>
      </c>
      <c r="F970" s="22" t="str">
        <f>'Source - Cert. Funds'!D969</f>
        <v>2920007</v>
      </c>
      <c r="G970" s="22" t="str">
        <f>'Source - Cert. Funds'!E969</f>
        <v>WASHINGTON TOWNSHIP</v>
      </c>
      <c r="H970" s="22" t="str">
        <f>'Source - Cert. Funds'!F969</f>
        <v>0061</v>
      </c>
      <c r="I970" s="22" t="str">
        <f>'Source - Cert. Funds'!G969</f>
        <v>RAINY DAY</v>
      </c>
      <c r="J970" s="23">
        <f>'Source - Cert. Funds'!H969</f>
        <v>200000</v>
      </c>
      <c r="K970" s="4"/>
      <c r="L970" s="3"/>
      <c r="M970" s="3"/>
      <c r="N970" s="3"/>
      <c r="O970" s="3"/>
    </row>
    <row r="971" spans="1:15" x14ac:dyDescent="0.35">
      <c r="A971" s="221" t="e">
        <f t="shared" si="19"/>
        <v>#N/A</v>
      </c>
      <c r="B971" s="221" t="e">
        <f>IF(A971=1,SUM($A$4:A971),"")</f>
        <v>#N/A</v>
      </c>
      <c r="C971" s="22" t="str">
        <f>'Source - Cert. Funds'!A970</f>
        <v>29</v>
      </c>
      <c r="D971" s="22" t="str">
        <f>'Source - Cert. Funds'!B970</f>
        <v>2</v>
      </c>
      <c r="E971" s="22" t="str">
        <f>'Source - Cert. Funds'!C970</f>
        <v>0007</v>
      </c>
      <c r="F971" s="22" t="str">
        <f>'Source - Cert. Funds'!D970</f>
        <v>2920007</v>
      </c>
      <c r="G971" s="22" t="str">
        <f>'Source - Cert. Funds'!E970</f>
        <v>WASHINGTON TOWNSHIP</v>
      </c>
      <c r="H971" s="22" t="str">
        <f>'Source - Cert. Funds'!F970</f>
        <v>0101</v>
      </c>
      <c r="I971" s="22" t="str">
        <f>'Source - Cert. Funds'!G970</f>
        <v xml:space="preserve">GENERAL                                 </v>
      </c>
      <c r="J971" s="23">
        <f>'Source - Cert. Funds'!H970</f>
        <v>3800502</v>
      </c>
      <c r="K971" s="4"/>
      <c r="L971" s="3"/>
      <c r="M971" s="3"/>
      <c r="N971" s="3"/>
      <c r="O971" s="3"/>
    </row>
    <row r="972" spans="1:15" x14ac:dyDescent="0.35">
      <c r="A972" s="221" t="e">
        <f t="shared" si="19"/>
        <v>#N/A</v>
      </c>
      <c r="B972" s="221" t="e">
        <f>IF(A972=1,SUM($A$4:A972),"")</f>
        <v>#N/A</v>
      </c>
      <c r="C972" s="22" t="str">
        <f>'Source - Cert. Funds'!A971</f>
        <v>29</v>
      </c>
      <c r="D972" s="22" t="str">
        <f>'Source - Cert. Funds'!B971</f>
        <v>2</v>
      </c>
      <c r="E972" s="22" t="str">
        <f>'Source - Cert. Funds'!C971</f>
        <v>0007</v>
      </c>
      <c r="F972" s="22" t="str">
        <f>'Source - Cert. Funds'!D971</f>
        <v>2920007</v>
      </c>
      <c r="G972" s="22" t="str">
        <f>'Source - Cert. Funds'!E971</f>
        <v>WASHINGTON TOWNSHIP</v>
      </c>
      <c r="H972" s="22" t="str">
        <f>'Source - Cert. Funds'!F971</f>
        <v>1111</v>
      </c>
      <c r="I972" s="22" t="str">
        <f>'Source - Cert. Funds'!G971</f>
        <v>TOWNSHIP FIRE AND E.M.S.</v>
      </c>
      <c r="J972" s="23">
        <f>'Source - Cert. Funds'!H971</f>
        <v>1250000</v>
      </c>
      <c r="K972" s="4"/>
      <c r="L972" s="3"/>
      <c r="M972" s="3"/>
      <c r="N972" s="3"/>
      <c r="O972" s="3"/>
    </row>
    <row r="973" spans="1:15" x14ac:dyDescent="0.35">
      <c r="A973" s="221" t="e">
        <f t="shared" si="19"/>
        <v>#N/A</v>
      </c>
      <c r="B973" s="221" t="e">
        <f>IF(A973=1,SUM($A$4:A973),"")</f>
        <v>#N/A</v>
      </c>
      <c r="C973" s="22" t="str">
        <f>'Source - Cert. Funds'!A972</f>
        <v>29</v>
      </c>
      <c r="D973" s="22" t="str">
        <f>'Source - Cert. Funds'!B972</f>
        <v>2</v>
      </c>
      <c r="E973" s="22" t="str">
        <f>'Source - Cert. Funds'!C972</f>
        <v>0007</v>
      </c>
      <c r="F973" s="22" t="str">
        <f>'Source - Cert. Funds'!D972</f>
        <v>2920007</v>
      </c>
      <c r="G973" s="22" t="str">
        <f>'Source - Cert. Funds'!E972</f>
        <v>WASHINGTON TOWNSHIP</v>
      </c>
      <c r="H973" s="22" t="str">
        <f>'Source - Cert. Funds'!F972</f>
        <v>1190</v>
      </c>
      <c r="I973" s="22" t="str">
        <f>'Source - Cert. Funds'!G972</f>
        <v xml:space="preserve">CUMULATIVE FIRE (Township)                        </v>
      </c>
      <c r="J973" s="23">
        <f>'Source - Cert. Funds'!H972</f>
        <v>250000</v>
      </c>
      <c r="K973" s="4"/>
      <c r="L973" s="3"/>
      <c r="M973" s="3"/>
      <c r="N973" s="3"/>
      <c r="O973" s="3"/>
    </row>
    <row r="974" spans="1:15" x14ac:dyDescent="0.35">
      <c r="A974" s="221" t="e">
        <f t="shared" si="19"/>
        <v>#N/A</v>
      </c>
      <c r="B974" s="221" t="e">
        <f>IF(A974=1,SUM($A$4:A974),"")</f>
        <v>#N/A</v>
      </c>
      <c r="C974" s="22" t="str">
        <f>'Source - Cert. Funds'!A973</f>
        <v>29</v>
      </c>
      <c r="D974" s="22" t="str">
        <f>'Source - Cert. Funds'!B973</f>
        <v>2</v>
      </c>
      <c r="E974" s="22" t="str">
        <f>'Source - Cert. Funds'!C973</f>
        <v>0007</v>
      </c>
      <c r="F974" s="22" t="str">
        <f>'Source - Cert. Funds'!D973</f>
        <v>2920007</v>
      </c>
      <c r="G974" s="22" t="str">
        <f>'Source - Cert. Funds'!E973</f>
        <v>WASHINGTON TOWNSHIP</v>
      </c>
      <c r="H974" s="22" t="str">
        <f>'Source - Cert. Funds'!F973</f>
        <v>1390</v>
      </c>
      <c r="I974" s="22" t="str">
        <f>'Source - Cert. Funds'!G973</f>
        <v xml:space="preserve">CUMULATIVE PARK &amp; RECREATION            </v>
      </c>
      <c r="J974" s="23">
        <f>'Source - Cert. Funds'!H973</f>
        <v>150000</v>
      </c>
      <c r="K974" s="4"/>
      <c r="L974" s="3"/>
      <c r="M974" s="3"/>
      <c r="N974" s="3"/>
      <c r="O974" s="3"/>
    </row>
    <row r="975" spans="1:15" x14ac:dyDescent="0.35">
      <c r="A975" s="221" t="e">
        <f t="shared" si="19"/>
        <v>#N/A</v>
      </c>
      <c r="B975" s="221" t="e">
        <f>IF(A975=1,SUM($A$4:A975),"")</f>
        <v>#N/A</v>
      </c>
      <c r="C975" s="22" t="str">
        <f>'Source - Cert. Funds'!A974</f>
        <v>29</v>
      </c>
      <c r="D975" s="22" t="str">
        <f>'Source - Cert. Funds'!B974</f>
        <v>2</v>
      </c>
      <c r="E975" s="22" t="str">
        <f>'Source - Cert. Funds'!C974</f>
        <v>0008</v>
      </c>
      <c r="F975" s="22" t="str">
        <f>'Source - Cert. Funds'!D974</f>
        <v>2920008</v>
      </c>
      <c r="G975" s="22" t="str">
        <f>'Source - Cert. Funds'!E974</f>
        <v>WAYNE TOWNSHIP</v>
      </c>
      <c r="H975" s="22" t="str">
        <f>'Source - Cert. Funds'!F974</f>
        <v>0061</v>
      </c>
      <c r="I975" s="22" t="str">
        <f>'Source - Cert. Funds'!G974</f>
        <v>RAINY DAY</v>
      </c>
      <c r="J975" s="23">
        <f>'Source - Cert. Funds'!H974</f>
        <v>20000</v>
      </c>
      <c r="K975" s="4"/>
      <c r="L975" s="3"/>
      <c r="M975" s="3"/>
      <c r="N975" s="3"/>
      <c r="O975" s="3"/>
    </row>
    <row r="976" spans="1:15" x14ac:dyDescent="0.35">
      <c r="A976" s="221" t="e">
        <f t="shared" si="19"/>
        <v>#N/A</v>
      </c>
      <c r="B976" s="221" t="e">
        <f>IF(A976=1,SUM($A$4:A976),"")</f>
        <v>#N/A</v>
      </c>
      <c r="C976" s="22" t="str">
        <f>'Source - Cert. Funds'!A975</f>
        <v>29</v>
      </c>
      <c r="D976" s="22" t="str">
        <f>'Source - Cert. Funds'!B975</f>
        <v>2</v>
      </c>
      <c r="E976" s="22" t="str">
        <f>'Source - Cert. Funds'!C975</f>
        <v>0008</v>
      </c>
      <c r="F976" s="22" t="str">
        <f>'Source - Cert. Funds'!D975</f>
        <v>2920008</v>
      </c>
      <c r="G976" s="22" t="str">
        <f>'Source - Cert. Funds'!E975</f>
        <v>WAYNE TOWNSHIP</v>
      </c>
      <c r="H976" s="22" t="str">
        <f>'Source - Cert. Funds'!F975</f>
        <v>0101</v>
      </c>
      <c r="I976" s="22" t="str">
        <f>'Source - Cert. Funds'!G975</f>
        <v xml:space="preserve">GENERAL                                 </v>
      </c>
      <c r="J976" s="23">
        <f>'Source - Cert. Funds'!H975</f>
        <v>386550</v>
      </c>
      <c r="K976" s="4"/>
      <c r="L976" s="3"/>
      <c r="M976" s="3"/>
      <c r="N976" s="3"/>
      <c r="O976" s="3"/>
    </row>
    <row r="977" spans="1:15" x14ac:dyDescent="0.35">
      <c r="A977" s="221" t="e">
        <f t="shared" si="19"/>
        <v>#N/A</v>
      </c>
      <c r="B977" s="221" t="e">
        <f>IF(A977=1,SUM($A$4:A977),"")</f>
        <v>#N/A</v>
      </c>
      <c r="C977" s="22" t="str">
        <f>'Source - Cert. Funds'!A976</f>
        <v>29</v>
      </c>
      <c r="D977" s="22" t="str">
        <f>'Source - Cert. Funds'!B976</f>
        <v>2</v>
      </c>
      <c r="E977" s="22" t="str">
        <f>'Source - Cert. Funds'!C976</f>
        <v>0008</v>
      </c>
      <c r="F977" s="22" t="str">
        <f>'Source - Cert. Funds'!D976</f>
        <v>2920008</v>
      </c>
      <c r="G977" s="22" t="str">
        <f>'Source - Cert. Funds'!E976</f>
        <v>WAYNE TOWNSHIP</v>
      </c>
      <c r="H977" s="22" t="str">
        <f>'Source - Cert. Funds'!F976</f>
        <v>1111</v>
      </c>
      <c r="I977" s="22" t="str">
        <f>'Source - Cert. Funds'!G976</f>
        <v>TOWNSHIP FIRE AND E.M.S.</v>
      </c>
      <c r="J977" s="23">
        <f>'Source - Cert. Funds'!H976</f>
        <v>415000</v>
      </c>
      <c r="K977" s="4"/>
      <c r="L977" s="3"/>
      <c r="M977" s="3"/>
      <c r="N977" s="3"/>
      <c r="O977" s="3"/>
    </row>
    <row r="978" spans="1:15" x14ac:dyDescent="0.35">
      <c r="A978" s="221" t="e">
        <f t="shared" si="19"/>
        <v>#N/A</v>
      </c>
      <c r="B978" s="221" t="e">
        <f>IF(A978=1,SUM($A$4:A978),"")</f>
        <v>#N/A</v>
      </c>
      <c r="C978" s="22" t="str">
        <f>'Source - Cert. Funds'!A977</f>
        <v>29</v>
      </c>
      <c r="D978" s="22" t="str">
        <f>'Source - Cert. Funds'!B977</f>
        <v>2</v>
      </c>
      <c r="E978" s="22" t="str">
        <f>'Source - Cert. Funds'!C977</f>
        <v>0008</v>
      </c>
      <c r="F978" s="22" t="str">
        <f>'Source - Cert. Funds'!D977</f>
        <v>2920008</v>
      </c>
      <c r="G978" s="22" t="str">
        <f>'Source - Cert. Funds'!E977</f>
        <v>WAYNE TOWNSHIP</v>
      </c>
      <c r="H978" s="22" t="str">
        <f>'Source - Cert. Funds'!F977</f>
        <v>1190</v>
      </c>
      <c r="I978" s="22" t="str">
        <f>'Source - Cert. Funds'!G977</f>
        <v xml:space="preserve">CUMULATIVE FIRE (Township)                        </v>
      </c>
      <c r="J978" s="23">
        <f>'Source - Cert. Funds'!H977</f>
        <v>30000</v>
      </c>
      <c r="K978" s="4"/>
      <c r="L978" s="3"/>
      <c r="M978" s="3"/>
      <c r="N978" s="3"/>
      <c r="O978" s="3"/>
    </row>
    <row r="979" spans="1:15" x14ac:dyDescent="0.35">
      <c r="A979" s="221" t="e">
        <f t="shared" si="19"/>
        <v>#N/A</v>
      </c>
      <c r="B979" s="221" t="e">
        <f>IF(A979=1,SUM($A$4:A979),"")</f>
        <v>#N/A</v>
      </c>
      <c r="C979" s="22" t="str">
        <f>'Source - Cert. Funds'!A978</f>
        <v>29</v>
      </c>
      <c r="D979" s="22" t="str">
        <f>'Source - Cert. Funds'!B978</f>
        <v>2</v>
      </c>
      <c r="E979" s="22" t="str">
        <f>'Source - Cert. Funds'!C978</f>
        <v>0009</v>
      </c>
      <c r="F979" s="22" t="str">
        <f>'Source - Cert. Funds'!D978</f>
        <v>2920009</v>
      </c>
      <c r="G979" s="22" t="str">
        <f>'Source - Cert. Funds'!E978</f>
        <v>WHITE RIVER TOWNSHIP</v>
      </c>
      <c r="H979" s="22" t="str">
        <f>'Source - Cert. Funds'!F978</f>
        <v>0061</v>
      </c>
      <c r="I979" s="22" t="str">
        <f>'Source - Cert. Funds'!G978</f>
        <v>RAINY DAY</v>
      </c>
      <c r="J979" s="23">
        <f>'Source - Cert. Funds'!H978</f>
        <v>10773</v>
      </c>
      <c r="K979" s="4"/>
      <c r="L979" s="3"/>
      <c r="M979" s="3"/>
      <c r="N979" s="3"/>
      <c r="O979" s="3"/>
    </row>
    <row r="980" spans="1:15" x14ac:dyDescent="0.35">
      <c r="A980" s="221" t="e">
        <f t="shared" si="19"/>
        <v>#N/A</v>
      </c>
      <c r="B980" s="221" t="e">
        <f>IF(A980=1,SUM($A$4:A980),"")</f>
        <v>#N/A</v>
      </c>
      <c r="C980" s="22" t="str">
        <f>'Source - Cert. Funds'!A979</f>
        <v>29</v>
      </c>
      <c r="D980" s="22" t="str">
        <f>'Source - Cert. Funds'!B979</f>
        <v>2</v>
      </c>
      <c r="E980" s="22" t="str">
        <f>'Source - Cert. Funds'!C979</f>
        <v>0009</v>
      </c>
      <c r="F980" s="22" t="str">
        <f>'Source - Cert. Funds'!D979</f>
        <v>2920009</v>
      </c>
      <c r="G980" s="22" t="str">
        <f>'Source - Cert. Funds'!E979</f>
        <v>WHITE RIVER TOWNSHIP</v>
      </c>
      <c r="H980" s="22" t="str">
        <f>'Source - Cert. Funds'!F979</f>
        <v>0101</v>
      </c>
      <c r="I980" s="22" t="str">
        <f>'Source - Cert. Funds'!G979</f>
        <v xml:space="preserve">GENERAL                                 </v>
      </c>
      <c r="J980" s="23">
        <f>'Source - Cert. Funds'!H979</f>
        <v>555614</v>
      </c>
      <c r="K980" s="4"/>
      <c r="L980" s="3"/>
      <c r="M980" s="3"/>
      <c r="N980" s="3"/>
      <c r="O980" s="3"/>
    </row>
    <row r="981" spans="1:15" x14ac:dyDescent="0.35">
      <c r="A981" s="221" t="e">
        <f t="shared" si="19"/>
        <v>#N/A</v>
      </c>
      <c r="B981" s="221" t="e">
        <f>IF(A981=1,SUM($A$4:A981),"")</f>
        <v>#N/A</v>
      </c>
      <c r="C981" s="22" t="str">
        <f>'Source - Cert. Funds'!A980</f>
        <v>29</v>
      </c>
      <c r="D981" s="22" t="str">
        <f>'Source - Cert. Funds'!B980</f>
        <v>2</v>
      </c>
      <c r="E981" s="22" t="str">
        <f>'Source - Cert. Funds'!C980</f>
        <v>0009</v>
      </c>
      <c r="F981" s="22" t="str">
        <f>'Source - Cert. Funds'!D980</f>
        <v>2920009</v>
      </c>
      <c r="G981" s="22" t="str">
        <f>'Source - Cert. Funds'!E980</f>
        <v>WHITE RIVER TOWNSHIP</v>
      </c>
      <c r="H981" s="22" t="str">
        <f>'Source - Cert. Funds'!F980</f>
        <v>1111</v>
      </c>
      <c r="I981" s="22" t="str">
        <f>'Source - Cert. Funds'!G980</f>
        <v>TOWNSHIP FIRE AND E.M.S.</v>
      </c>
      <c r="J981" s="23">
        <f>'Source - Cert. Funds'!H980</f>
        <v>504016</v>
      </c>
      <c r="K981" s="4"/>
      <c r="L981" s="3"/>
      <c r="M981" s="3"/>
      <c r="N981" s="3"/>
      <c r="O981" s="3"/>
    </row>
    <row r="982" spans="1:15" x14ac:dyDescent="0.35">
      <c r="A982" s="221" t="e">
        <f t="shared" si="19"/>
        <v>#N/A</v>
      </c>
      <c r="B982" s="221" t="e">
        <f>IF(A982=1,SUM($A$4:A982),"")</f>
        <v>#N/A</v>
      </c>
      <c r="C982" s="22" t="str">
        <f>'Source - Cert. Funds'!A981</f>
        <v>29</v>
      </c>
      <c r="D982" s="22" t="str">
        <f>'Source - Cert. Funds'!B981</f>
        <v>2</v>
      </c>
      <c r="E982" s="22" t="str">
        <f>'Source - Cert. Funds'!C981</f>
        <v>0009</v>
      </c>
      <c r="F982" s="22" t="str">
        <f>'Source - Cert. Funds'!D981</f>
        <v>2920009</v>
      </c>
      <c r="G982" s="22" t="str">
        <f>'Source - Cert. Funds'!E981</f>
        <v>WHITE RIVER TOWNSHIP</v>
      </c>
      <c r="H982" s="22" t="str">
        <f>'Source - Cert. Funds'!F981</f>
        <v>1190</v>
      </c>
      <c r="I982" s="22" t="str">
        <f>'Source - Cert. Funds'!G981</f>
        <v xml:space="preserve">CUMULATIVE FIRE (Township)                        </v>
      </c>
      <c r="J982" s="23">
        <f>'Source - Cert. Funds'!H981</f>
        <v>200000</v>
      </c>
      <c r="K982" s="4"/>
      <c r="L982" s="3"/>
      <c r="M982" s="3"/>
      <c r="N982" s="3"/>
      <c r="O982" s="3"/>
    </row>
    <row r="983" spans="1:15" x14ac:dyDescent="0.35">
      <c r="A983" s="221" t="e">
        <f t="shared" si="19"/>
        <v>#N/A</v>
      </c>
      <c r="B983" s="221" t="e">
        <f>IF(A983=1,SUM($A$4:A983),"")</f>
        <v>#N/A</v>
      </c>
      <c r="C983" s="22" t="str">
        <f>'Source - Cert. Funds'!A982</f>
        <v>30</v>
      </c>
      <c r="D983" s="22" t="str">
        <f>'Source - Cert. Funds'!B982</f>
        <v>2</v>
      </c>
      <c r="E983" s="22" t="str">
        <f>'Source - Cert. Funds'!C982</f>
        <v>0001</v>
      </c>
      <c r="F983" s="22" t="str">
        <f>'Source - Cert. Funds'!D982</f>
        <v>3020001</v>
      </c>
      <c r="G983" s="22" t="str">
        <f>'Source - Cert. Funds'!E982</f>
        <v>BLUE RIVER TOWNSHIP</v>
      </c>
      <c r="H983" s="22" t="str">
        <f>'Source - Cert. Funds'!F982</f>
        <v>0101</v>
      </c>
      <c r="I983" s="22" t="str">
        <f>'Source - Cert. Funds'!G982</f>
        <v xml:space="preserve">GENERAL                                 </v>
      </c>
      <c r="J983" s="23">
        <f>'Source - Cert. Funds'!H982</f>
        <v>0</v>
      </c>
      <c r="K983" s="4"/>
      <c r="L983" s="3"/>
      <c r="M983" s="3"/>
      <c r="N983" s="3"/>
      <c r="O983" s="3"/>
    </row>
    <row r="984" spans="1:15" x14ac:dyDescent="0.35">
      <c r="A984" s="221" t="e">
        <f t="shared" si="19"/>
        <v>#N/A</v>
      </c>
      <c r="B984" s="221" t="e">
        <f>IF(A984=1,SUM($A$4:A984),"")</f>
        <v>#N/A</v>
      </c>
      <c r="C984" s="22" t="str">
        <f>'Source - Cert. Funds'!A983</f>
        <v>30</v>
      </c>
      <c r="D984" s="22" t="str">
        <f>'Source - Cert. Funds'!B983</f>
        <v>2</v>
      </c>
      <c r="E984" s="22" t="str">
        <f>'Source - Cert. Funds'!C983</f>
        <v>0001</v>
      </c>
      <c r="F984" s="22" t="str">
        <f>'Source - Cert. Funds'!D983</f>
        <v>3020001</v>
      </c>
      <c r="G984" s="22" t="str">
        <f>'Source - Cert. Funds'!E983</f>
        <v>BLUE RIVER TOWNSHIP</v>
      </c>
      <c r="H984" s="22" t="str">
        <f>'Source - Cert. Funds'!F983</f>
        <v>1111</v>
      </c>
      <c r="I984" s="22" t="str">
        <f>'Source - Cert. Funds'!G983</f>
        <v>TOWNSHIP FIRE AND E.M.S.</v>
      </c>
      <c r="J984" s="23">
        <f>'Source - Cert. Funds'!H983</f>
        <v>0</v>
      </c>
      <c r="K984" s="4"/>
      <c r="L984" s="3"/>
      <c r="M984" s="3"/>
      <c r="N984" s="3"/>
      <c r="O984" s="3"/>
    </row>
    <row r="985" spans="1:15" x14ac:dyDescent="0.35">
      <c r="A985" s="221" t="e">
        <f t="shared" si="19"/>
        <v>#N/A</v>
      </c>
      <c r="B985" s="221" t="e">
        <f>IF(A985=1,SUM($A$4:A985),"")</f>
        <v>#N/A</v>
      </c>
      <c r="C985" s="22" t="str">
        <f>'Source - Cert. Funds'!A984</f>
        <v>30</v>
      </c>
      <c r="D985" s="22" t="str">
        <f>'Source - Cert. Funds'!B984</f>
        <v>2</v>
      </c>
      <c r="E985" s="22" t="str">
        <f>'Source - Cert. Funds'!C984</f>
        <v>0001</v>
      </c>
      <c r="F985" s="22" t="str">
        <f>'Source - Cert. Funds'!D984</f>
        <v>3020001</v>
      </c>
      <c r="G985" s="22" t="str">
        <f>'Source - Cert. Funds'!E984</f>
        <v>BLUE RIVER TOWNSHIP</v>
      </c>
      <c r="H985" s="22" t="str">
        <f>'Source - Cert. Funds'!F984</f>
        <v>1190</v>
      </c>
      <c r="I985" s="22" t="str">
        <f>'Source - Cert. Funds'!G984</f>
        <v xml:space="preserve">CUMULATIVE FIRE (Township)                        </v>
      </c>
      <c r="J985" s="23">
        <f>'Source - Cert. Funds'!H984</f>
        <v>0</v>
      </c>
      <c r="K985" s="4"/>
      <c r="L985" s="3"/>
      <c r="M985" s="3"/>
      <c r="N985" s="3"/>
      <c r="O985" s="3"/>
    </row>
    <row r="986" spans="1:15" x14ac:dyDescent="0.35">
      <c r="A986" s="221" t="e">
        <f t="shared" si="19"/>
        <v>#N/A</v>
      </c>
      <c r="B986" s="221" t="e">
        <f>IF(A986=1,SUM($A$4:A986),"")</f>
        <v>#N/A</v>
      </c>
      <c r="C986" s="22" t="str">
        <f>'Source - Cert. Funds'!A985</f>
        <v>30</v>
      </c>
      <c r="D986" s="22" t="str">
        <f>'Source - Cert. Funds'!B985</f>
        <v>2</v>
      </c>
      <c r="E986" s="22" t="str">
        <f>'Source - Cert. Funds'!C985</f>
        <v>0002</v>
      </c>
      <c r="F986" s="22" t="str">
        <f>'Source - Cert. Funds'!D985</f>
        <v>3020002</v>
      </c>
      <c r="G986" s="22" t="str">
        <f>'Source - Cert. Funds'!E985</f>
        <v>BRANDYWINE TOWNSHIP</v>
      </c>
      <c r="H986" s="22" t="str">
        <f>'Source - Cert. Funds'!F985</f>
        <v>0061</v>
      </c>
      <c r="I986" s="22" t="str">
        <f>'Source - Cert. Funds'!G985</f>
        <v>RAINY DAY</v>
      </c>
      <c r="J986" s="23">
        <f>'Source - Cert. Funds'!H985</f>
        <v>0</v>
      </c>
      <c r="K986" s="4"/>
      <c r="L986" s="3"/>
      <c r="M986" s="3"/>
      <c r="N986" s="3"/>
      <c r="O986" s="3"/>
    </row>
    <row r="987" spans="1:15" x14ac:dyDescent="0.35">
      <c r="A987" s="221" t="e">
        <f t="shared" si="19"/>
        <v>#N/A</v>
      </c>
      <c r="B987" s="221" t="e">
        <f>IF(A987=1,SUM($A$4:A987),"")</f>
        <v>#N/A</v>
      </c>
      <c r="C987" s="22" t="str">
        <f>'Source - Cert. Funds'!A986</f>
        <v>30</v>
      </c>
      <c r="D987" s="22" t="str">
        <f>'Source - Cert. Funds'!B986</f>
        <v>2</v>
      </c>
      <c r="E987" s="22" t="str">
        <f>'Source - Cert. Funds'!C986</f>
        <v>0002</v>
      </c>
      <c r="F987" s="22" t="str">
        <f>'Source - Cert. Funds'!D986</f>
        <v>3020002</v>
      </c>
      <c r="G987" s="22" t="str">
        <f>'Source - Cert. Funds'!E986</f>
        <v>BRANDYWINE TOWNSHIP</v>
      </c>
      <c r="H987" s="22" t="str">
        <f>'Source - Cert. Funds'!F986</f>
        <v>0101</v>
      </c>
      <c r="I987" s="22" t="str">
        <f>'Source - Cert. Funds'!G986</f>
        <v xml:space="preserve">GENERAL                                 </v>
      </c>
      <c r="J987" s="23">
        <f>'Source - Cert. Funds'!H986</f>
        <v>0</v>
      </c>
      <c r="K987" s="4"/>
      <c r="L987" s="3"/>
      <c r="M987" s="3"/>
      <c r="N987" s="3"/>
      <c r="O987" s="3"/>
    </row>
    <row r="988" spans="1:15" x14ac:dyDescent="0.35">
      <c r="A988" s="221" t="e">
        <f t="shared" si="19"/>
        <v>#N/A</v>
      </c>
      <c r="B988" s="221" t="e">
        <f>IF(A988=1,SUM($A$4:A988),"")</f>
        <v>#N/A</v>
      </c>
      <c r="C988" s="22" t="str">
        <f>'Source - Cert. Funds'!A987</f>
        <v>30</v>
      </c>
      <c r="D988" s="22" t="str">
        <f>'Source - Cert. Funds'!B987</f>
        <v>2</v>
      </c>
      <c r="E988" s="22" t="str">
        <f>'Source - Cert. Funds'!C987</f>
        <v>0002</v>
      </c>
      <c r="F988" s="22" t="str">
        <f>'Source - Cert. Funds'!D987</f>
        <v>3020002</v>
      </c>
      <c r="G988" s="22" t="str">
        <f>'Source - Cert. Funds'!E987</f>
        <v>BRANDYWINE TOWNSHIP</v>
      </c>
      <c r="H988" s="22" t="str">
        <f>'Source - Cert. Funds'!F987</f>
        <v>1111</v>
      </c>
      <c r="I988" s="22" t="str">
        <f>'Source - Cert. Funds'!G987</f>
        <v>TOWNSHIP FIRE AND E.M.S.</v>
      </c>
      <c r="J988" s="23">
        <f>'Source - Cert. Funds'!H987</f>
        <v>0</v>
      </c>
      <c r="K988" s="4"/>
      <c r="L988" s="3"/>
      <c r="M988" s="3"/>
      <c r="N988" s="3"/>
      <c r="O988" s="3"/>
    </row>
    <row r="989" spans="1:15" x14ac:dyDescent="0.35">
      <c r="A989" s="221" t="e">
        <f t="shared" si="19"/>
        <v>#N/A</v>
      </c>
      <c r="B989" s="221" t="e">
        <f>IF(A989=1,SUM($A$4:A989),"")</f>
        <v>#N/A</v>
      </c>
      <c r="C989" s="22" t="str">
        <f>'Source - Cert. Funds'!A988</f>
        <v>30</v>
      </c>
      <c r="D989" s="22" t="str">
        <f>'Source - Cert. Funds'!B988</f>
        <v>2</v>
      </c>
      <c r="E989" s="22" t="str">
        <f>'Source - Cert. Funds'!C988</f>
        <v>0002</v>
      </c>
      <c r="F989" s="22" t="str">
        <f>'Source - Cert. Funds'!D988</f>
        <v>3020002</v>
      </c>
      <c r="G989" s="22" t="str">
        <f>'Source - Cert. Funds'!E988</f>
        <v>BRANDYWINE TOWNSHIP</v>
      </c>
      <c r="H989" s="22" t="str">
        <f>'Source - Cert. Funds'!F988</f>
        <v>1312</v>
      </c>
      <c r="I989" s="22" t="str">
        <f>'Source - Cert. Funds'!G988</f>
        <v xml:space="preserve">RECREATION                              </v>
      </c>
      <c r="J989" s="23">
        <f>'Source - Cert. Funds'!H988</f>
        <v>0</v>
      </c>
      <c r="K989" s="4"/>
      <c r="L989" s="3"/>
      <c r="M989" s="3"/>
      <c r="N989" s="3"/>
      <c r="O989" s="3"/>
    </row>
    <row r="990" spans="1:15" x14ac:dyDescent="0.35">
      <c r="A990" s="221" t="e">
        <f t="shared" si="19"/>
        <v>#N/A</v>
      </c>
      <c r="B990" s="221" t="e">
        <f>IF(A990=1,SUM($A$4:A990),"")</f>
        <v>#N/A</v>
      </c>
      <c r="C990" s="22" t="str">
        <f>'Source - Cert. Funds'!A989</f>
        <v>30</v>
      </c>
      <c r="D990" s="22" t="str">
        <f>'Source - Cert. Funds'!B989</f>
        <v>2</v>
      </c>
      <c r="E990" s="22" t="str">
        <f>'Source - Cert. Funds'!C989</f>
        <v>0003</v>
      </c>
      <c r="F990" s="22" t="str">
        <f>'Source - Cert. Funds'!D989</f>
        <v>3020003</v>
      </c>
      <c r="G990" s="22" t="str">
        <f>'Source - Cert. Funds'!E989</f>
        <v>BROWN TOWNSHIP</v>
      </c>
      <c r="H990" s="22" t="str">
        <f>'Source - Cert. Funds'!F989</f>
        <v>0061</v>
      </c>
      <c r="I990" s="22" t="str">
        <f>'Source - Cert. Funds'!G989</f>
        <v>RAINY DAY</v>
      </c>
      <c r="J990" s="23">
        <f>'Source - Cert. Funds'!H989</f>
        <v>0</v>
      </c>
      <c r="K990" s="4"/>
      <c r="L990" s="3"/>
      <c r="M990" s="3"/>
      <c r="N990" s="3"/>
      <c r="O990" s="3"/>
    </row>
    <row r="991" spans="1:15" x14ac:dyDescent="0.35">
      <c r="A991" s="221" t="e">
        <f t="shared" si="19"/>
        <v>#N/A</v>
      </c>
      <c r="B991" s="221" t="e">
        <f>IF(A991=1,SUM($A$4:A991),"")</f>
        <v>#N/A</v>
      </c>
      <c r="C991" s="22" t="str">
        <f>'Source - Cert. Funds'!A990</f>
        <v>30</v>
      </c>
      <c r="D991" s="22" t="str">
        <f>'Source - Cert. Funds'!B990</f>
        <v>2</v>
      </c>
      <c r="E991" s="22" t="str">
        <f>'Source - Cert. Funds'!C990</f>
        <v>0003</v>
      </c>
      <c r="F991" s="22" t="str">
        <f>'Source - Cert. Funds'!D990</f>
        <v>3020003</v>
      </c>
      <c r="G991" s="22" t="str">
        <f>'Source - Cert. Funds'!E990</f>
        <v>BROWN TOWNSHIP</v>
      </c>
      <c r="H991" s="22" t="str">
        <f>'Source - Cert. Funds'!F990</f>
        <v>0101</v>
      </c>
      <c r="I991" s="22" t="str">
        <f>'Source - Cert. Funds'!G990</f>
        <v xml:space="preserve">GENERAL                                 </v>
      </c>
      <c r="J991" s="23">
        <f>'Source - Cert. Funds'!H990</f>
        <v>83425</v>
      </c>
      <c r="K991" s="4"/>
      <c r="L991" s="3"/>
      <c r="M991" s="3"/>
      <c r="N991" s="3"/>
      <c r="O991" s="3"/>
    </row>
    <row r="992" spans="1:15" x14ac:dyDescent="0.35">
      <c r="A992" s="221" t="e">
        <f t="shared" si="19"/>
        <v>#N/A</v>
      </c>
      <c r="B992" s="221" t="e">
        <f>IF(A992=1,SUM($A$4:A992),"")</f>
        <v>#N/A</v>
      </c>
      <c r="C992" s="22" t="str">
        <f>'Source - Cert. Funds'!A991</f>
        <v>30</v>
      </c>
      <c r="D992" s="22" t="str">
        <f>'Source - Cert. Funds'!B991</f>
        <v>2</v>
      </c>
      <c r="E992" s="22" t="str">
        <f>'Source - Cert. Funds'!C991</f>
        <v>0003</v>
      </c>
      <c r="F992" s="22" t="str">
        <f>'Source - Cert. Funds'!D991</f>
        <v>3020003</v>
      </c>
      <c r="G992" s="22" t="str">
        <f>'Source - Cert. Funds'!E991</f>
        <v>BROWN TOWNSHIP</v>
      </c>
      <c r="H992" s="22" t="str">
        <f>'Source - Cert. Funds'!F991</f>
        <v>1111</v>
      </c>
      <c r="I992" s="22" t="str">
        <f>'Source - Cert. Funds'!G991</f>
        <v>TOWNSHIP FIRE AND E.M.S.</v>
      </c>
      <c r="J992" s="23">
        <f>'Source - Cert. Funds'!H991</f>
        <v>26000</v>
      </c>
      <c r="K992" s="4"/>
      <c r="L992" s="3"/>
      <c r="M992" s="3"/>
      <c r="N992" s="3"/>
      <c r="O992" s="3"/>
    </row>
    <row r="993" spans="1:15" x14ac:dyDescent="0.35">
      <c r="A993" s="221" t="e">
        <f t="shared" si="19"/>
        <v>#N/A</v>
      </c>
      <c r="B993" s="221" t="e">
        <f>IF(A993=1,SUM($A$4:A993),"")</f>
        <v>#N/A</v>
      </c>
      <c r="C993" s="22" t="str">
        <f>'Source - Cert. Funds'!A992</f>
        <v>30</v>
      </c>
      <c r="D993" s="22" t="str">
        <f>'Source - Cert. Funds'!B992</f>
        <v>2</v>
      </c>
      <c r="E993" s="22" t="str">
        <f>'Source - Cert. Funds'!C992</f>
        <v>0004</v>
      </c>
      <c r="F993" s="22" t="str">
        <f>'Source - Cert. Funds'!D992</f>
        <v>3020004</v>
      </c>
      <c r="G993" s="22" t="str">
        <f>'Source - Cert. Funds'!E992</f>
        <v>BUCK CREEK TOWNSHIP</v>
      </c>
      <c r="H993" s="22" t="str">
        <f>'Source - Cert. Funds'!F992</f>
        <v>0061</v>
      </c>
      <c r="I993" s="22" t="str">
        <f>'Source - Cert. Funds'!G992</f>
        <v>RAINY DAY</v>
      </c>
      <c r="J993" s="23">
        <f>'Source - Cert. Funds'!H992</f>
        <v>0</v>
      </c>
      <c r="K993" s="4"/>
      <c r="L993" s="3"/>
      <c r="M993" s="3"/>
      <c r="N993" s="3"/>
      <c r="O993" s="3"/>
    </row>
    <row r="994" spans="1:15" x14ac:dyDescent="0.35">
      <c r="A994" s="221" t="e">
        <f t="shared" si="19"/>
        <v>#N/A</v>
      </c>
      <c r="B994" s="221" t="e">
        <f>IF(A994=1,SUM($A$4:A994),"")</f>
        <v>#N/A</v>
      </c>
      <c r="C994" s="22" t="str">
        <f>'Source - Cert. Funds'!A993</f>
        <v>30</v>
      </c>
      <c r="D994" s="22" t="str">
        <f>'Source - Cert. Funds'!B993</f>
        <v>2</v>
      </c>
      <c r="E994" s="22" t="str">
        <f>'Source - Cert. Funds'!C993</f>
        <v>0004</v>
      </c>
      <c r="F994" s="22" t="str">
        <f>'Source - Cert. Funds'!D993</f>
        <v>3020004</v>
      </c>
      <c r="G994" s="22" t="str">
        <f>'Source - Cert. Funds'!E993</f>
        <v>BUCK CREEK TOWNSHIP</v>
      </c>
      <c r="H994" s="22" t="str">
        <f>'Source - Cert. Funds'!F993</f>
        <v>0101</v>
      </c>
      <c r="I994" s="22" t="str">
        <f>'Source - Cert. Funds'!G993</f>
        <v xml:space="preserve">GENERAL                                 </v>
      </c>
      <c r="J994" s="23">
        <f>'Source - Cert. Funds'!H993</f>
        <v>2200000</v>
      </c>
      <c r="K994" s="4"/>
      <c r="L994" s="3"/>
      <c r="M994" s="3"/>
      <c r="N994" s="3"/>
      <c r="O994" s="3"/>
    </row>
    <row r="995" spans="1:15" x14ac:dyDescent="0.35">
      <c r="A995" s="221" t="e">
        <f t="shared" si="19"/>
        <v>#N/A</v>
      </c>
      <c r="B995" s="221" t="e">
        <f>IF(A995=1,SUM($A$4:A995),"")</f>
        <v>#N/A</v>
      </c>
      <c r="C995" s="22" t="str">
        <f>'Source - Cert. Funds'!A994</f>
        <v>30</v>
      </c>
      <c r="D995" s="22" t="str">
        <f>'Source - Cert. Funds'!B994</f>
        <v>2</v>
      </c>
      <c r="E995" s="22" t="str">
        <f>'Source - Cert. Funds'!C994</f>
        <v>0004</v>
      </c>
      <c r="F995" s="22" t="str">
        <f>'Source - Cert. Funds'!D994</f>
        <v>3020004</v>
      </c>
      <c r="G995" s="22" t="str">
        <f>'Source - Cert. Funds'!E994</f>
        <v>BUCK CREEK TOWNSHIP</v>
      </c>
      <c r="H995" s="22" t="str">
        <f>'Source - Cert. Funds'!F994</f>
        <v>1111</v>
      </c>
      <c r="I995" s="22" t="str">
        <f>'Source - Cert. Funds'!G994</f>
        <v>TOWNSHIP FIRE AND E.M.S.</v>
      </c>
      <c r="J995" s="23">
        <f>'Source - Cert. Funds'!H994</f>
        <v>5155000</v>
      </c>
      <c r="K995" s="4"/>
      <c r="L995" s="3"/>
      <c r="M995" s="3"/>
      <c r="N995" s="3"/>
      <c r="O995" s="3"/>
    </row>
    <row r="996" spans="1:15" x14ac:dyDescent="0.35">
      <c r="A996" s="221" t="e">
        <f t="shared" si="19"/>
        <v>#N/A</v>
      </c>
      <c r="B996" s="221" t="e">
        <f>IF(A996=1,SUM($A$4:A996),"")</f>
        <v>#N/A</v>
      </c>
      <c r="C996" s="22" t="str">
        <f>'Source - Cert. Funds'!A995</f>
        <v>30</v>
      </c>
      <c r="D996" s="22" t="str">
        <f>'Source - Cert. Funds'!B995</f>
        <v>2</v>
      </c>
      <c r="E996" s="22" t="str">
        <f>'Source - Cert. Funds'!C995</f>
        <v>0004</v>
      </c>
      <c r="F996" s="22" t="str">
        <f>'Source - Cert. Funds'!D995</f>
        <v>3020004</v>
      </c>
      <c r="G996" s="22" t="str">
        <f>'Source - Cert. Funds'!E995</f>
        <v>BUCK CREEK TOWNSHIP</v>
      </c>
      <c r="H996" s="22" t="str">
        <f>'Source - Cert. Funds'!F995</f>
        <v>1190</v>
      </c>
      <c r="I996" s="22" t="str">
        <f>'Source - Cert. Funds'!G995</f>
        <v xml:space="preserve">CUMULATIVE FIRE (Township)                        </v>
      </c>
      <c r="J996" s="23">
        <f>'Source - Cert. Funds'!H995</f>
        <v>300000</v>
      </c>
      <c r="K996" s="4"/>
      <c r="L996" s="3"/>
      <c r="M996" s="3"/>
      <c r="N996" s="3"/>
      <c r="O996" s="3"/>
    </row>
    <row r="997" spans="1:15" x14ac:dyDescent="0.35">
      <c r="A997" s="221" t="e">
        <f t="shared" si="19"/>
        <v>#N/A</v>
      </c>
      <c r="B997" s="221" t="e">
        <f>IF(A997=1,SUM($A$4:A997),"")</f>
        <v>#N/A</v>
      </c>
      <c r="C997" s="22" t="str">
        <f>'Source - Cert. Funds'!A996</f>
        <v>30</v>
      </c>
      <c r="D997" s="22" t="str">
        <f>'Source - Cert. Funds'!B996</f>
        <v>2</v>
      </c>
      <c r="E997" s="22" t="str">
        <f>'Source - Cert. Funds'!C996</f>
        <v>0004</v>
      </c>
      <c r="F997" s="22" t="str">
        <f>'Source - Cert. Funds'!D996</f>
        <v>3020004</v>
      </c>
      <c r="G997" s="22" t="str">
        <f>'Source - Cert. Funds'!E996</f>
        <v>BUCK CREEK TOWNSHIP</v>
      </c>
      <c r="H997" s="22" t="str">
        <f>'Source - Cert. Funds'!F996</f>
        <v>1312</v>
      </c>
      <c r="I997" s="22" t="str">
        <f>'Source - Cert. Funds'!G996</f>
        <v xml:space="preserve">RECREATION                              </v>
      </c>
      <c r="J997" s="23">
        <f>'Source - Cert. Funds'!H996</f>
        <v>7500</v>
      </c>
      <c r="K997" s="4"/>
      <c r="L997" s="3"/>
      <c r="M997" s="3"/>
      <c r="N997" s="3"/>
      <c r="O997" s="3"/>
    </row>
    <row r="998" spans="1:15" x14ac:dyDescent="0.35">
      <c r="A998" s="221" t="e">
        <f t="shared" si="19"/>
        <v>#N/A</v>
      </c>
      <c r="B998" s="221" t="e">
        <f>IF(A998=1,SUM($A$4:A998),"")</f>
        <v>#N/A</v>
      </c>
      <c r="C998" s="22" t="str">
        <f>'Source - Cert. Funds'!A997</f>
        <v>30</v>
      </c>
      <c r="D998" s="22" t="str">
        <f>'Source - Cert. Funds'!B997</f>
        <v>2</v>
      </c>
      <c r="E998" s="22" t="str">
        <f>'Source - Cert. Funds'!C997</f>
        <v>0005</v>
      </c>
      <c r="F998" s="22" t="str">
        <f>'Source - Cert. Funds'!D997</f>
        <v>3020005</v>
      </c>
      <c r="G998" s="22" t="str">
        <f>'Source - Cert. Funds'!E997</f>
        <v>CENTER TOWNSHIP</v>
      </c>
      <c r="H998" s="22" t="str">
        <f>'Source - Cert. Funds'!F997</f>
        <v>0061</v>
      </c>
      <c r="I998" s="22" t="str">
        <f>'Source - Cert. Funds'!G997</f>
        <v>RAINY DAY</v>
      </c>
      <c r="J998" s="23">
        <f>'Source - Cert. Funds'!H997</f>
        <v>0</v>
      </c>
      <c r="K998" s="4"/>
      <c r="L998" s="3"/>
      <c r="M998" s="3"/>
      <c r="N998" s="3"/>
      <c r="O998" s="3"/>
    </row>
    <row r="999" spans="1:15" x14ac:dyDescent="0.35">
      <c r="A999" s="221" t="e">
        <f t="shared" si="19"/>
        <v>#N/A</v>
      </c>
      <c r="B999" s="221" t="e">
        <f>IF(A999=1,SUM($A$4:A999),"")</f>
        <v>#N/A</v>
      </c>
      <c r="C999" s="22" t="str">
        <f>'Source - Cert. Funds'!A998</f>
        <v>30</v>
      </c>
      <c r="D999" s="22" t="str">
        <f>'Source - Cert. Funds'!B998</f>
        <v>2</v>
      </c>
      <c r="E999" s="22" t="str">
        <f>'Source - Cert. Funds'!C998</f>
        <v>0005</v>
      </c>
      <c r="F999" s="22" t="str">
        <f>'Source - Cert. Funds'!D998</f>
        <v>3020005</v>
      </c>
      <c r="G999" s="22" t="str">
        <f>'Source - Cert. Funds'!E998</f>
        <v>CENTER TOWNSHIP</v>
      </c>
      <c r="H999" s="22" t="str">
        <f>'Source - Cert. Funds'!F998</f>
        <v>0101</v>
      </c>
      <c r="I999" s="22" t="str">
        <f>'Source - Cert. Funds'!G998</f>
        <v xml:space="preserve">GENERAL                                 </v>
      </c>
      <c r="J999" s="23">
        <f>'Source - Cert. Funds'!H998</f>
        <v>303300</v>
      </c>
      <c r="K999" s="4"/>
      <c r="L999" s="3"/>
      <c r="M999" s="3"/>
      <c r="N999" s="3"/>
      <c r="O999" s="3"/>
    </row>
    <row r="1000" spans="1:15" x14ac:dyDescent="0.35">
      <c r="A1000" s="221" t="e">
        <f t="shared" si="19"/>
        <v>#N/A</v>
      </c>
      <c r="B1000" s="221" t="e">
        <f>IF(A1000=1,SUM($A$4:A1000),"")</f>
        <v>#N/A</v>
      </c>
      <c r="C1000" s="22" t="str">
        <f>'Source - Cert. Funds'!A999</f>
        <v>30</v>
      </c>
      <c r="D1000" s="22" t="str">
        <f>'Source - Cert. Funds'!B999</f>
        <v>2</v>
      </c>
      <c r="E1000" s="22" t="str">
        <f>'Source - Cert. Funds'!C999</f>
        <v>0005</v>
      </c>
      <c r="F1000" s="22" t="str">
        <f>'Source - Cert. Funds'!D999</f>
        <v>3020005</v>
      </c>
      <c r="G1000" s="22" t="str">
        <f>'Source - Cert. Funds'!E999</f>
        <v>CENTER TOWNSHIP</v>
      </c>
      <c r="H1000" s="22" t="str">
        <f>'Source - Cert. Funds'!F999</f>
        <v>1312</v>
      </c>
      <c r="I1000" s="22" t="str">
        <f>'Source - Cert. Funds'!G999</f>
        <v xml:space="preserve">RECREATION                              </v>
      </c>
      <c r="J1000" s="23">
        <f>'Source - Cert. Funds'!H999</f>
        <v>30500</v>
      </c>
      <c r="K1000" s="4"/>
      <c r="L1000" s="3"/>
      <c r="M1000" s="3"/>
      <c r="N1000" s="3"/>
      <c r="O1000" s="3"/>
    </row>
    <row r="1001" spans="1:15" x14ac:dyDescent="0.35">
      <c r="A1001" s="221" t="e">
        <f t="shared" si="19"/>
        <v>#N/A</v>
      </c>
      <c r="B1001" s="221" t="e">
        <f>IF(A1001=1,SUM($A$4:A1001),"")</f>
        <v>#N/A</v>
      </c>
      <c r="C1001" s="22" t="str">
        <f>'Source - Cert. Funds'!A1000</f>
        <v>30</v>
      </c>
      <c r="D1001" s="22" t="str">
        <f>'Source - Cert. Funds'!B1000</f>
        <v>2</v>
      </c>
      <c r="E1001" s="22" t="str">
        <f>'Source - Cert. Funds'!C1000</f>
        <v>0006</v>
      </c>
      <c r="F1001" s="22" t="str">
        <f>'Source - Cert. Funds'!D1000</f>
        <v>3020006</v>
      </c>
      <c r="G1001" s="22" t="str">
        <f>'Source - Cert. Funds'!E1000</f>
        <v>GREEN TOWNSHIP</v>
      </c>
      <c r="H1001" s="22" t="str">
        <f>'Source - Cert. Funds'!F1000</f>
        <v>0061</v>
      </c>
      <c r="I1001" s="22" t="str">
        <f>'Source - Cert. Funds'!G1000</f>
        <v>RAINY DAY</v>
      </c>
      <c r="J1001" s="23">
        <f>'Source - Cert. Funds'!H1000</f>
        <v>4249</v>
      </c>
      <c r="K1001" s="4"/>
      <c r="L1001" s="3"/>
      <c r="M1001" s="3"/>
      <c r="N1001" s="3"/>
      <c r="O1001" s="3"/>
    </row>
    <row r="1002" spans="1:15" x14ac:dyDescent="0.35">
      <c r="A1002" s="221" t="e">
        <f t="shared" si="19"/>
        <v>#N/A</v>
      </c>
      <c r="B1002" s="221" t="e">
        <f>IF(A1002=1,SUM($A$4:A1002),"")</f>
        <v>#N/A</v>
      </c>
      <c r="C1002" s="22" t="str">
        <f>'Source - Cert. Funds'!A1001</f>
        <v>30</v>
      </c>
      <c r="D1002" s="22" t="str">
        <f>'Source - Cert. Funds'!B1001</f>
        <v>2</v>
      </c>
      <c r="E1002" s="22" t="str">
        <f>'Source - Cert. Funds'!C1001</f>
        <v>0006</v>
      </c>
      <c r="F1002" s="22" t="str">
        <f>'Source - Cert. Funds'!D1001</f>
        <v>3020006</v>
      </c>
      <c r="G1002" s="22" t="str">
        <f>'Source - Cert. Funds'!E1001</f>
        <v>GREEN TOWNSHIP</v>
      </c>
      <c r="H1002" s="22" t="str">
        <f>'Source - Cert. Funds'!F1001</f>
        <v>0101</v>
      </c>
      <c r="I1002" s="22" t="str">
        <f>'Source - Cert. Funds'!G1001</f>
        <v xml:space="preserve">GENERAL                                 </v>
      </c>
      <c r="J1002" s="23">
        <f>'Source - Cert. Funds'!H1001</f>
        <v>122370</v>
      </c>
      <c r="K1002" s="4"/>
      <c r="L1002" s="3"/>
      <c r="M1002" s="3"/>
      <c r="N1002" s="3"/>
      <c r="O1002" s="3"/>
    </row>
    <row r="1003" spans="1:15" x14ac:dyDescent="0.35">
      <c r="A1003" s="221" t="e">
        <f t="shared" si="19"/>
        <v>#N/A</v>
      </c>
      <c r="B1003" s="221" t="e">
        <f>IF(A1003=1,SUM($A$4:A1003),"")</f>
        <v>#N/A</v>
      </c>
      <c r="C1003" s="22" t="str">
        <f>'Source - Cert. Funds'!A1002</f>
        <v>30</v>
      </c>
      <c r="D1003" s="22" t="str">
        <f>'Source - Cert. Funds'!B1002</f>
        <v>2</v>
      </c>
      <c r="E1003" s="22" t="str">
        <f>'Source - Cert. Funds'!C1002</f>
        <v>0006</v>
      </c>
      <c r="F1003" s="22" t="str">
        <f>'Source - Cert. Funds'!D1002</f>
        <v>3020006</v>
      </c>
      <c r="G1003" s="22" t="str">
        <f>'Source - Cert. Funds'!E1002</f>
        <v>GREEN TOWNSHIP</v>
      </c>
      <c r="H1003" s="22" t="str">
        <f>'Source - Cert. Funds'!F1002</f>
        <v>1111</v>
      </c>
      <c r="I1003" s="22" t="str">
        <f>'Source - Cert. Funds'!G1002</f>
        <v>TOWNSHIP FIRE AND E.M.S.</v>
      </c>
      <c r="J1003" s="23">
        <f>'Source - Cert. Funds'!H1002</f>
        <v>28000</v>
      </c>
      <c r="K1003" s="4"/>
      <c r="L1003" s="3"/>
      <c r="M1003" s="3"/>
      <c r="N1003" s="3"/>
      <c r="O1003" s="3"/>
    </row>
    <row r="1004" spans="1:15" x14ac:dyDescent="0.35">
      <c r="A1004" s="221" t="e">
        <f t="shared" si="19"/>
        <v>#N/A</v>
      </c>
      <c r="B1004" s="221" t="e">
        <f>IF(A1004=1,SUM($A$4:A1004),"")</f>
        <v>#N/A</v>
      </c>
      <c r="C1004" s="22" t="str">
        <f>'Source - Cert. Funds'!A1003</f>
        <v>30</v>
      </c>
      <c r="D1004" s="22" t="str">
        <f>'Source - Cert. Funds'!B1003</f>
        <v>2</v>
      </c>
      <c r="E1004" s="22" t="str">
        <f>'Source - Cert. Funds'!C1003</f>
        <v>0006</v>
      </c>
      <c r="F1004" s="22" t="str">
        <f>'Source - Cert. Funds'!D1003</f>
        <v>3020006</v>
      </c>
      <c r="G1004" s="22" t="str">
        <f>'Source - Cert. Funds'!E1003</f>
        <v>GREEN TOWNSHIP</v>
      </c>
      <c r="H1004" s="22" t="str">
        <f>'Source - Cert. Funds'!F1003</f>
        <v>1190</v>
      </c>
      <c r="I1004" s="22" t="str">
        <f>'Source - Cert. Funds'!G1003</f>
        <v xml:space="preserve">CUMULATIVE FIRE (Township)                        </v>
      </c>
      <c r="J1004" s="23">
        <f>'Source - Cert. Funds'!H1003</f>
        <v>32000</v>
      </c>
      <c r="K1004" s="4"/>
      <c r="L1004" s="3"/>
      <c r="M1004" s="3"/>
      <c r="N1004" s="3"/>
      <c r="O1004" s="3"/>
    </row>
    <row r="1005" spans="1:15" x14ac:dyDescent="0.35">
      <c r="A1005" s="221" t="e">
        <f t="shared" si="19"/>
        <v>#N/A</v>
      </c>
      <c r="B1005" s="221" t="e">
        <f>IF(A1005=1,SUM($A$4:A1005),"")</f>
        <v>#N/A</v>
      </c>
      <c r="C1005" s="22" t="str">
        <f>'Source - Cert. Funds'!A1004</f>
        <v>30</v>
      </c>
      <c r="D1005" s="22" t="str">
        <f>'Source - Cert. Funds'!B1004</f>
        <v>2</v>
      </c>
      <c r="E1005" s="22" t="str">
        <f>'Source - Cert. Funds'!C1004</f>
        <v>0007</v>
      </c>
      <c r="F1005" s="22" t="str">
        <f>'Source - Cert. Funds'!D1004</f>
        <v>3020007</v>
      </c>
      <c r="G1005" s="22" t="str">
        <f>'Source - Cert. Funds'!E1004</f>
        <v>JACKSON TOWNSHIP</v>
      </c>
      <c r="H1005" s="22" t="str">
        <f>'Source - Cert. Funds'!F1004</f>
        <v>0061</v>
      </c>
      <c r="I1005" s="22" t="str">
        <f>'Source - Cert. Funds'!G1004</f>
        <v>RAINY DAY</v>
      </c>
      <c r="J1005" s="23">
        <f>'Source - Cert. Funds'!H1004</f>
        <v>5000</v>
      </c>
      <c r="K1005" s="4"/>
      <c r="L1005" s="3"/>
      <c r="M1005" s="3"/>
      <c r="N1005" s="3"/>
      <c r="O1005" s="3"/>
    </row>
    <row r="1006" spans="1:15" x14ac:dyDescent="0.35">
      <c r="A1006" s="221" t="e">
        <f t="shared" si="19"/>
        <v>#N/A</v>
      </c>
      <c r="B1006" s="221" t="e">
        <f>IF(A1006=1,SUM($A$4:A1006),"")</f>
        <v>#N/A</v>
      </c>
      <c r="C1006" s="22" t="str">
        <f>'Source - Cert. Funds'!A1005</f>
        <v>30</v>
      </c>
      <c r="D1006" s="22" t="str">
        <f>'Source - Cert. Funds'!B1005</f>
        <v>2</v>
      </c>
      <c r="E1006" s="22" t="str">
        <f>'Source - Cert. Funds'!C1005</f>
        <v>0007</v>
      </c>
      <c r="F1006" s="22" t="str">
        <f>'Source - Cert. Funds'!D1005</f>
        <v>3020007</v>
      </c>
      <c r="G1006" s="22" t="str">
        <f>'Source - Cert. Funds'!E1005</f>
        <v>JACKSON TOWNSHIP</v>
      </c>
      <c r="H1006" s="22" t="str">
        <f>'Source - Cert. Funds'!F1005</f>
        <v>0101</v>
      </c>
      <c r="I1006" s="22" t="str">
        <f>'Source - Cert. Funds'!G1005</f>
        <v xml:space="preserve">GENERAL                                 </v>
      </c>
      <c r="J1006" s="23">
        <f>'Source - Cert. Funds'!H1005</f>
        <v>53775</v>
      </c>
      <c r="K1006" s="4"/>
      <c r="L1006" s="3"/>
      <c r="M1006" s="3"/>
      <c r="N1006" s="3"/>
      <c r="O1006" s="3"/>
    </row>
    <row r="1007" spans="1:15" x14ac:dyDescent="0.35">
      <c r="A1007" s="221" t="e">
        <f t="shared" si="19"/>
        <v>#N/A</v>
      </c>
      <c r="B1007" s="221" t="e">
        <f>IF(A1007=1,SUM($A$4:A1007),"")</f>
        <v>#N/A</v>
      </c>
      <c r="C1007" s="22" t="str">
        <f>'Source - Cert. Funds'!A1006</f>
        <v>30</v>
      </c>
      <c r="D1007" s="22" t="str">
        <f>'Source - Cert. Funds'!B1006</f>
        <v>2</v>
      </c>
      <c r="E1007" s="22" t="str">
        <f>'Source - Cert. Funds'!C1006</f>
        <v>0007</v>
      </c>
      <c r="F1007" s="22" t="str">
        <f>'Source - Cert. Funds'!D1006</f>
        <v>3020007</v>
      </c>
      <c r="G1007" s="22" t="str">
        <f>'Source - Cert. Funds'!E1006</f>
        <v>JACKSON TOWNSHIP</v>
      </c>
      <c r="H1007" s="22" t="str">
        <f>'Source - Cert. Funds'!F1006</f>
        <v>1111</v>
      </c>
      <c r="I1007" s="22" t="str">
        <f>'Source - Cert. Funds'!G1006</f>
        <v>TOWNSHIP FIRE AND E.M.S.</v>
      </c>
      <c r="J1007" s="23">
        <f>'Source - Cert. Funds'!H1006</f>
        <v>73000</v>
      </c>
      <c r="K1007" s="4"/>
      <c r="L1007" s="3"/>
      <c r="M1007" s="3"/>
      <c r="N1007" s="3"/>
      <c r="O1007" s="3"/>
    </row>
    <row r="1008" spans="1:15" x14ac:dyDescent="0.35">
      <c r="A1008" s="221" t="e">
        <f t="shared" si="19"/>
        <v>#N/A</v>
      </c>
      <c r="B1008" s="221" t="e">
        <f>IF(A1008=1,SUM($A$4:A1008),"")</f>
        <v>#N/A</v>
      </c>
      <c r="C1008" s="22" t="str">
        <f>'Source - Cert. Funds'!A1007</f>
        <v>30</v>
      </c>
      <c r="D1008" s="22" t="str">
        <f>'Source - Cert. Funds'!B1007</f>
        <v>2</v>
      </c>
      <c r="E1008" s="22" t="str">
        <f>'Source - Cert. Funds'!C1007</f>
        <v>0007</v>
      </c>
      <c r="F1008" s="22" t="str">
        <f>'Source - Cert. Funds'!D1007</f>
        <v>3020007</v>
      </c>
      <c r="G1008" s="22" t="str">
        <f>'Source - Cert. Funds'!E1007</f>
        <v>JACKSON TOWNSHIP</v>
      </c>
      <c r="H1008" s="22" t="str">
        <f>'Source - Cert. Funds'!F1007</f>
        <v>1190</v>
      </c>
      <c r="I1008" s="22" t="str">
        <f>'Source - Cert. Funds'!G1007</f>
        <v xml:space="preserve">CUMULATIVE FIRE (Township)                        </v>
      </c>
      <c r="J1008" s="23">
        <f>'Source - Cert. Funds'!H1007</f>
        <v>15000</v>
      </c>
      <c r="K1008" s="4"/>
      <c r="L1008" s="3"/>
      <c r="M1008" s="3"/>
      <c r="N1008" s="3"/>
      <c r="O1008" s="3"/>
    </row>
    <row r="1009" spans="1:15" x14ac:dyDescent="0.35">
      <c r="A1009" s="221" t="e">
        <f t="shared" si="19"/>
        <v>#N/A</v>
      </c>
      <c r="B1009" s="221" t="e">
        <f>IF(A1009=1,SUM($A$4:A1009),"")</f>
        <v>#N/A</v>
      </c>
      <c r="C1009" s="22" t="str">
        <f>'Source - Cert. Funds'!A1008</f>
        <v>30</v>
      </c>
      <c r="D1009" s="22" t="str">
        <f>'Source - Cert. Funds'!B1008</f>
        <v>2</v>
      </c>
      <c r="E1009" s="22" t="str">
        <f>'Source - Cert. Funds'!C1008</f>
        <v>0008</v>
      </c>
      <c r="F1009" s="22" t="str">
        <f>'Source - Cert. Funds'!D1008</f>
        <v>3020008</v>
      </c>
      <c r="G1009" s="22" t="str">
        <f>'Source - Cert. Funds'!E1008</f>
        <v>SUGAR CREEK TOWNSHIP</v>
      </c>
      <c r="H1009" s="22" t="str">
        <f>'Source - Cert. Funds'!F1008</f>
        <v>0061</v>
      </c>
      <c r="I1009" s="22" t="str">
        <f>'Source - Cert. Funds'!G1008</f>
        <v>RAINY DAY</v>
      </c>
      <c r="J1009" s="23">
        <f>'Source - Cert. Funds'!H1008</f>
        <v>0</v>
      </c>
      <c r="K1009" s="4"/>
      <c r="L1009" s="3"/>
      <c r="M1009" s="3"/>
      <c r="N1009" s="3"/>
      <c r="O1009" s="3"/>
    </row>
    <row r="1010" spans="1:15" x14ac:dyDescent="0.35">
      <c r="A1010" s="221" t="e">
        <f t="shared" si="19"/>
        <v>#N/A</v>
      </c>
      <c r="B1010" s="221" t="e">
        <f>IF(A1010=1,SUM($A$4:A1010),"")</f>
        <v>#N/A</v>
      </c>
      <c r="C1010" s="22" t="str">
        <f>'Source - Cert. Funds'!A1009</f>
        <v>30</v>
      </c>
      <c r="D1010" s="22" t="str">
        <f>'Source - Cert. Funds'!B1009</f>
        <v>2</v>
      </c>
      <c r="E1010" s="22" t="str">
        <f>'Source - Cert. Funds'!C1009</f>
        <v>0008</v>
      </c>
      <c r="F1010" s="22" t="str">
        <f>'Source - Cert. Funds'!D1009</f>
        <v>3020008</v>
      </c>
      <c r="G1010" s="22" t="str">
        <f>'Source - Cert. Funds'!E1009</f>
        <v>SUGAR CREEK TOWNSHIP</v>
      </c>
      <c r="H1010" s="22" t="str">
        <f>'Source - Cert. Funds'!F1009</f>
        <v>0101</v>
      </c>
      <c r="I1010" s="22" t="str">
        <f>'Source - Cert. Funds'!G1009</f>
        <v xml:space="preserve">GENERAL                                 </v>
      </c>
      <c r="J1010" s="23">
        <f>'Source - Cert. Funds'!H1009</f>
        <v>3846418</v>
      </c>
      <c r="K1010" s="4"/>
      <c r="L1010" s="3"/>
      <c r="M1010" s="3"/>
      <c r="N1010" s="3"/>
      <c r="O1010" s="3"/>
    </row>
    <row r="1011" spans="1:15" x14ac:dyDescent="0.35">
      <c r="A1011" s="221" t="e">
        <f t="shared" si="19"/>
        <v>#N/A</v>
      </c>
      <c r="B1011" s="221" t="e">
        <f>IF(A1011=1,SUM($A$4:A1011),"")</f>
        <v>#N/A</v>
      </c>
      <c r="C1011" s="22" t="str">
        <f>'Source - Cert. Funds'!A1010</f>
        <v>30</v>
      </c>
      <c r="D1011" s="22" t="str">
        <f>'Source - Cert. Funds'!B1010</f>
        <v>2</v>
      </c>
      <c r="E1011" s="22" t="str">
        <f>'Source - Cert. Funds'!C1010</f>
        <v>0008</v>
      </c>
      <c r="F1011" s="22" t="str">
        <f>'Source - Cert. Funds'!D1010</f>
        <v>3020008</v>
      </c>
      <c r="G1011" s="22" t="str">
        <f>'Source - Cert. Funds'!E1010</f>
        <v>SUGAR CREEK TOWNSHIP</v>
      </c>
      <c r="H1011" s="22" t="str">
        <f>'Source - Cert. Funds'!F1010</f>
        <v>1111</v>
      </c>
      <c r="I1011" s="22" t="str">
        <f>'Source - Cert. Funds'!G1010</f>
        <v>TOWNSHIP FIRE AND E.M.S.</v>
      </c>
      <c r="J1011" s="23">
        <f>'Source - Cert. Funds'!H1010</f>
        <v>10198275</v>
      </c>
      <c r="K1011" s="4"/>
      <c r="L1011" s="3"/>
      <c r="M1011" s="3"/>
      <c r="N1011" s="3"/>
      <c r="O1011" s="3"/>
    </row>
    <row r="1012" spans="1:15" x14ac:dyDescent="0.35">
      <c r="A1012" s="221" t="e">
        <f t="shared" si="19"/>
        <v>#N/A</v>
      </c>
      <c r="B1012" s="221" t="e">
        <f>IF(A1012=1,SUM($A$4:A1012),"")</f>
        <v>#N/A</v>
      </c>
      <c r="C1012" s="22" t="str">
        <f>'Source - Cert. Funds'!A1011</f>
        <v>30</v>
      </c>
      <c r="D1012" s="22" t="str">
        <f>'Source - Cert. Funds'!B1011</f>
        <v>2</v>
      </c>
      <c r="E1012" s="22" t="str">
        <f>'Source - Cert. Funds'!C1011</f>
        <v>0008</v>
      </c>
      <c r="F1012" s="22" t="str">
        <f>'Source - Cert. Funds'!D1011</f>
        <v>3020008</v>
      </c>
      <c r="G1012" s="22" t="str">
        <f>'Source - Cert. Funds'!E1011</f>
        <v>SUGAR CREEK TOWNSHIP</v>
      </c>
      <c r="H1012" s="22" t="str">
        <f>'Source - Cert. Funds'!F1011</f>
        <v>1190</v>
      </c>
      <c r="I1012" s="22" t="str">
        <f>'Source - Cert. Funds'!G1011</f>
        <v xml:space="preserve">CUMULATIVE FIRE (Township)                        </v>
      </c>
      <c r="J1012" s="23">
        <f>'Source - Cert. Funds'!H1011</f>
        <v>500000</v>
      </c>
      <c r="K1012" s="4"/>
      <c r="L1012" s="3"/>
      <c r="M1012" s="3"/>
      <c r="N1012" s="3"/>
      <c r="O1012" s="3"/>
    </row>
    <row r="1013" spans="1:15" x14ac:dyDescent="0.35">
      <c r="A1013" s="221" t="e">
        <f t="shared" si="19"/>
        <v>#N/A</v>
      </c>
      <c r="B1013" s="221" t="e">
        <f>IF(A1013=1,SUM($A$4:A1013),"")</f>
        <v>#N/A</v>
      </c>
      <c r="C1013" s="22" t="str">
        <f>'Source - Cert. Funds'!A1012</f>
        <v>30</v>
      </c>
      <c r="D1013" s="22" t="str">
        <f>'Source - Cert. Funds'!B1012</f>
        <v>2</v>
      </c>
      <c r="E1013" s="22" t="str">
        <f>'Source - Cert. Funds'!C1012</f>
        <v>0008</v>
      </c>
      <c r="F1013" s="22" t="str">
        <f>'Source - Cert. Funds'!D1012</f>
        <v>3020008</v>
      </c>
      <c r="G1013" s="22" t="str">
        <f>'Source - Cert. Funds'!E1012</f>
        <v>SUGAR CREEK TOWNSHIP</v>
      </c>
      <c r="H1013" s="22" t="str">
        <f>'Source - Cert. Funds'!F1012</f>
        <v>1312</v>
      </c>
      <c r="I1013" s="22" t="str">
        <f>'Source - Cert. Funds'!G1012</f>
        <v xml:space="preserve">RECREATION                              </v>
      </c>
      <c r="J1013" s="23">
        <f>'Source - Cert. Funds'!H1012</f>
        <v>86500</v>
      </c>
      <c r="K1013" s="4"/>
      <c r="L1013" s="3"/>
      <c r="M1013" s="3"/>
      <c r="N1013" s="3"/>
      <c r="O1013" s="3"/>
    </row>
    <row r="1014" spans="1:15" x14ac:dyDescent="0.35">
      <c r="A1014" s="221" t="e">
        <f t="shared" si="19"/>
        <v>#N/A</v>
      </c>
      <c r="B1014" s="221" t="e">
        <f>IF(A1014=1,SUM($A$4:A1014),"")</f>
        <v>#N/A</v>
      </c>
      <c r="C1014" s="22" t="str">
        <f>'Source - Cert. Funds'!A1013</f>
        <v>30</v>
      </c>
      <c r="D1014" s="22" t="str">
        <f>'Source - Cert. Funds'!B1013</f>
        <v>2</v>
      </c>
      <c r="E1014" s="22" t="str">
        <f>'Source - Cert. Funds'!C1013</f>
        <v>0009</v>
      </c>
      <c r="F1014" s="22" t="str">
        <f>'Source - Cert. Funds'!D1013</f>
        <v>3020009</v>
      </c>
      <c r="G1014" s="22" t="str">
        <f>'Source - Cert. Funds'!E1013</f>
        <v>VERNON TOWNSHIP</v>
      </c>
      <c r="H1014" s="22" t="str">
        <f>'Source - Cert. Funds'!F1013</f>
        <v>0061</v>
      </c>
      <c r="I1014" s="22" t="str">
        <f>'Source - Cert. Funds'!G1013</f>
        <v>RAINY DAY</v>
      </c>
      <c r="J1014" s="23">
        <f>'Source - Cert. Funds'!H1013</f>
        <v>187648</v>
      </c>
      <c r="K1014" s="4"/>
      <c r="L1014" s="3"/>
      <c r="M1014" s="3"/>
      <c r="N1014" s="3"/>
      <c r="O1014" s="3"/>
    </row>
    <row r="1015" spans="1:15" x14ac:dyDescent="0.35">
      <c r="A1015" s="221" t="e">
        <f t="shared" si="19"/>
        <v>#N/A</v>
      </c>
      <c r="B1015" s="221" t="e">
        <f>IF(A1015=1,SUM($A$4:A1015),"")</f>
        <v>#N/A</v>
      </c>
      <c r="C1015" s="22" t="str">
        <f>'Source - Cert. Funds'!A1014</f>
        <v>30</v>
      </c>
      <c r="D1015" s="22" t="str">
        <f>'Source - Cert. Funds'!B1014</f>
        <v>2</v>
      </c>
      <c r="E1015" s="22" t="str">
        <f>'Source - Cert. Funds'!C1014</f>
        <v>0009</v>
      </c>
      <c r="F1015" s="22" t="str">
        <f>'Source - Cert. Funds'!D1014</f>
        <v>3020009</v>
      </c>
      <c r="G1015" s="22" t="str">
        <f>'Source - Cert. Funds'!E1014</f>
        <v>VERNON TOWNSHIP</v>
      </c>
      <c r="H1015" s="22" t="str">
        <f>'Source - Cert. Funds'!F1014</f>
        <v>0101</v>
      </c>
      <c r="I1015" s="22" t="str">
        <f>'Source - Cert. Funds'!G1014</f>
        <v xml:space="preserve">GENERAL                                 </v>
      </c>
      <c r="J1015" s="23">
        <f>'Source - Cert. Funds'!H1014</f>
        <v>1329837</v>
      </c>
      <c r="K1015" s="4"/>
      <c r="L1015" s="3"/>
      <c r="M1015" s="3"/>
      <c r="N1015" s="3"/>
      <c r="O1015" s="3"/>
    </row>
    <row r="1016" spans="1:15" x14ac:dyDescent="0.35">
      <c r="A1016" s="221" t="e">
        <f t="shared" si="19"/>
        <v>#N/A</v>
      </c>
      <c r="B1016" s="221" t="e">
        <f>IF(A1016=1,SUM($A$4:A1016),"")</f>
        <v>#N/A</v>
      </c>
      <c r="C1016" s="22" t="str">
        <f>'Source - Cert. Funds'!A1015</f>
        <v>30</v>
      </c>
      <c r="D1016" s="22" t="str">
        <f>'Source - Cert. Funds'!B1015</f>
        <v>2</v>
      </c>
      <c r="E1016" s="22" t="str">
        <f>'Source - Cert. Funds'!C1015</f>
        <v>0009</v>
      </c>
      <c r="F1016" s="22" t="str">
        <f>'Source - Cert. Funds'!D1015</f>
        <v>3020009</v>
      </c>
      <c r="G1016" s="22" t="str">
        <f>'Source - Cert. Funds'!E1015</f>
        <v>VERNON TOWNSHIP</v>
      </c>
      <c r="H1016" s="22" t="str">
        <f>'Source - Cert. Funds'!F1015</f>
        <v>8604</v>
      </c>
      <c r="I1016" s="22" t="str">
        <f>'Source - Cert. Funds'!G1015</f>
        <v>SPECL FIRE PROTECTION TERRITORY GENERAL</v>
      </c>
      <c r="J1016" s="23">
        <f>'Source - Cert. Funds'!H1015</f>
        <v>7799023</v>
      </c>
      <c r="K1016" s="4"/>
      <c r="L1016" s="3"/>
      <c r="M1016" s="3"/>
      <c r="N1016" s="3"/>
      <c r="O1016" s="3"/>
    </row>
    <row r="1017" spans="1:15" x14ac:dyDescent="0.35">
      <c r="A1017" s="221" t="e">
        <f t="shared" si="19"/>
        <v>#N/A</v>
      </c>
      <c r="B1017" s="221" t="e">
        <f>IF(A1017=1,SUM($A$4:A1017),"")</f>
        <v>#N/A</v>
      </c>
      <c r="C1017" s="22" t="str">
        <f>'Source - Cert. Funds'!A1016</f>
        <v>30</v>
      </c>
      <c r="D1017" s="22" t="str">
        <f>'Source - Cert. Funds'!B1016</f>
        <v>2</v>
      </c>
      <c r="E1017" s="22" t="str">
        <f>'Source - Cert. Funds'!C1016</f>
        <v>0009</v>
      </c>
      <c r="F1017" s="22" t="str">
        <f>'Source - Cert. Funds'!D1016</f>
        <v>3020009</v>
      </c>
      <c r="G1017" s="22" t="str">
        <f>'Source - Cert. Funds'!E1016</f>
        <v>VERNON TOWNSHIP</v>
      </c>
      <c r="H1017" s="22" t="str">
        <f>'Source - Cert. Funds'!F1016</f>
        <v>8692</v>
      </c>
      <c r="I1017" s="22" t="str">
        <f>'Source - Cert. Funds'!G1016</f>
        <v>SPECL FIRE PROTECTION TERRITORY EQUIPMENT REPLACE</v>
      </c>
      <c r="J1017" s="23">
        <f>'Source - Cert. Funds'!H1016</f>
        <v>300726</v>
      </c>
      <c r="K1017" s="4"/>
      <c r="L1017" s="3"/>
      <c r="M1017" s="3"/>
      <c r="N1017" s="3"/>
      <c r="O1017" s="3"/>
    </row>
    <row r="1018" spans="1:15" x14ac:dyDescent="0.35">
      <c r="A1018" s="221" t="e">
        <f t="shared" si="19"/>
        <v>#N/A</v>
      </c>
      <c r="B1018" s="221" t="e">
        <f>IF(A1018=1,SUM($A$4:A1018),"")</f>
        <v>#N/A</v>
      </c>
      <c r="C1018" s="22" t="str">
        <f>'Source - Cert. Funds'!A1017</f>
        <v>31</v>
      </c>
      <c r="D1018" s="22" t="str">
        <f>'Source - Cert. Funds'!B1017</f>
        <v>2</v>
      </c>
      <c r="E1018" s="22" t="str">
        <f>'Source - Cert. Funds'!C1017</f>
        <v>0001</v>
      </c>
      <c r="F1018" s="22" t="str">
        <f>'Source - Cert. Funds'!D1017</f>
        <v>3120001</v>
      </c>
      <c r="G1018" s="22" t="str">
        <f>'Source - Cert. Funds'!E1017</f>
        <v>BLUE RIVER TOWNSHIP</v>
      </c>
      <c r="H1018" s="22" t="str">
        <f>'Source - Cert. Funds'!F1017</f>
        <v>0061</v>
      </c>
      <c r="I1018" s="22" t="str">
        <f>'Source - Cert. Funds'!G1017</f>
        <v>RAINY DAY</v>
      </c>
      <c r="J1018" s="23">
        <f>'Source - Cert. Funds'!H1017</f>
        <v>30000</v>
      </c>
      <c r="K1018" s="4"/>
      <c r="L1018" s="3"/>
      <c r="M1018" s="3"/>
      <c r="N1018" s="3"/>
      <c r="O1018" s="3"/>
    </row>
    <row r="1019" spans="1:15" x14ac:dyDescent="0.35">
      <c r="A1019" s="221" t="e">
        <f t="shared" si="19"/>
        <v>#N/A</v>
      </c>
      <c r="B1019" s="221" t="e">
        <f>IF(A1019=1,SUM($A$4:A1019),"")</f>
        <v>#N/A</v>
      </c>
      <c r="C1019" s="22" t="str">
        <f>'Source - Cert. Funds'!A1018</f>
        <v>31</v>
      </c>
      <c r="D1019" s="22" t="str">
        <f>'Source - Cert. Funds'!B1018</f>
        <v>2</v>
      </c>
      <c r="E1019" s="22" t="str">
        <f>'Source - Cert. Funds'!C1018</f>
        <v>0001</v>
      </c>
      <c r="F1019" s="22" t="str">
        <f>'Source - Cert. Funds'!D1018</f>
        <v>3120001</v>
      </c>
      <c r="G1019" s="22" t="str">
        <f>'Source - Cert. Funds'!E1018</f>
        <v>BLUE RIVER TOWNSHIP</v>
      </c>
      <c r="H1019" s="22" t="str">
        <f>'Source - Cert. Funds'!F1018</f>
        <v>0101</v>
      </c>
      <c r="I1019" s="22" t="str">
        <f>'Source - Cert. Funds'!G1018</f>
        <v xml:space="preserve">GENERAL                                 </v>
      </c>
      <c r="J1019" s="23">
        <f>'Source - Cert. Funds'!H1018</f>
        <v>124600</v>
      </c>
      <c r="K1019" s="4"/>
      <c r="L1019" s="3"/>
      <c r="M1019" s="3"/>
      <c r="N1019" s="3"/>
      <c r="O1019" s="3"/>
    </row>
    <row r="1020" spans="1:15" x14ac:dyDescent="0.35">
      <c r="A1020" s="221" t="e">
        <f t="shared" si="19"/>
        <v>#N/A</v>
      </c>
      <c r="B1020" s="221" t="e">
        <f>IF(A1020=1,SUM($A$4:A1020),"")</f>
        <v>#N/A</v>
      </c>
      <c r="C1020" s="22" t="str">
        <f>'Source - Cert. Funds'!A1019</f>
        <v>31</v>
      </c>
      <c r="D1020" s="22" t="str">
        <f>'Source - Cert. Funds'!B1019</f>
        <v>2</v>
      </c>
      <c r="E1020" s="22" t="str">
        <f>'Source - Cert. Funds'!C1019</f>
        <v>0001</v>
      </c>
      <c r="F1020" s="22" t="str">
        <f>'Source - Cert. Funds'!D1019</f>
        <v>3120001</v>
      </c>
      <c r="G1020" s="22" t="str">
        <f>'Source - Cert. Funds'!E1019</f>
        <v>BLUE RIVER TOWNSHIP</v>
      </c>
      <c r="H1020" s="22" t="str">
        <f>'Source - Cert. Funds'!F1019</f>
        <v>8604</v>
      </c>
      <c r="I1020" s="22" t="str">
        <f>'Source - Cert. Funds'!G1019</f>
        <v>SPECL FIRE PROTECTION TERRITORY GENERAL</v>
      </c>
      <c r="J1020" s="23">
        <f>'Source - Cert. Funds'!H1019</f>
        <v>417815</v>
      </c>
      <c r="K1020" s="4"/>
      <c r="L1020" s="3"/>
      <c r="M1020" s="3"/>
      <c r="N1020" s="3"/>
      <c r="O1020" s="3"/>
    </row>
    <row r="1021" spans="1:15" x14ac:dyDescent="0.35">
      <c r="A1021" s="221" t="e">
        <f t="shared" si="19"/>
        <v>#N/A</v>
      </c>
      <c r="B1021" s="221" t="e">
        <f>IF(A1021=1,SUM($A$4:A1021),"")</f>
        <v>#N/A</v>
      </c>
      <c r="C1021" s="22" t="str">
        <f>'Source - Cert. Funds'!A1020</f>
        <v>31</v>
      </c>
      <c r="D1021" s="22" t="str">
        <f>'Source - Cert. Funds'!B1020</f>
        <v>2</v>
      </c>
      <c r="E1021" s="22" t="str">
        <f>'Source - Cert. Funds'!C1020</f>
        <v>0001</v>
      </c>
      <c r="F1021" s="22" t="str">
        <f>'Source - Cert. Funds'!D1020</f>
        <v>3120001</v>
      </c>
      <c r="G1021" s="22" t="str">
        <f>'Source - Cert. Funds'!E1020</f>
        <v>BLUE RIVER TOWNSHIP</v>
      </c>
      <c r="H1021" s="22" t="str">
        <f>'Source - Cert. Funds'!F1020</f>
        <v>8692</v>
      </c>
      <c r="I1021" s="22" t="str">
        <f>'Source - Cert. Funds'!G1020</f>
        <v>SPECL FIRE PROTECTION TERRITORY EQUIPMENT REPLACE</v>
      </c>
      <c r="J1021" s="23">
        <f>'Source - Cert. Funds'!H1020</f>
        <v>350000</v>
      </c>
      <c r="K1021" s="4"/>
      <c r="L1021" s="3"/>
      <c r="M1021" s="3"/>
      <c r="N1021" s="3"/>
      <c r="O1021" s="3"/>
    </row>
    <row r="1022" spans="1:15" x14ac:dyDescent="0.35">
      <c r="A1022" s="221" t="e">
        <f t="shared" si="19"/>
        <v>#N/A</v>
      </c>
      <c r="B1022" s="221" t="e">
        <f>IF(A1022=1,SUM($A$4:A1022),"")</f>
        <v>#N/A</v>
      </c>
      <c r="C1022" s="22" t="str">
        <f>'Source - Cert. Funds'!A1021</f>
        <v>31</v>
      </c>
      <c r="D1022" s="22" t="str">
        <f>'Source - Cert. Funds'!B1021</f>
        <v>2</v>
      </c>
      <c r="E1022" s="22" t="str">
        <f>'Source - Cert. Funds'!C1021</f>
        <v>0002</v>
      </c>
      <c r="F1022" s="22" t="str">
        <f>'Source - Cert. Funds'!D1021</f>
        <v>3120002</v>
      </c>
      <c r="G1022" s="22" t="str">
        <f>'Source - Cert. Funds'!E1021</f>
        <v>BOONE TOWNSHIP</v>
      </c>
      <c r="H1022" s="22" t="str">
        <f>'Source - Cert. Funds'!F1021</f>
        <v>0101</v>
      </c>
      <c r="I1022" s="22" t="str">
        <f>'Source - Cert. Funds'!G1021</f>
        <v xml:space="preserve">GENERAL                                 </v>
      </c>
      <c r="J1022" s="23">
        <f>'Source - Cert. Funds'!H1021</f>
        <v>21990</v>
      </c>
      <c r="K1022" s="4"/>
      <c r="L1022" s="3"/>
      <c r="M1022" s="3"/>
      <c r="N1022" s="3"/>
      <c r="O1022" s="3"/>
    </row>
    <row r="1023" spans="1:15" x14ac:dyDescent="0.35">
      <c r="A1023" s="221" t="e">
        <f t="shared" si="19"/>
        <v>#N/A</v>
      </c>
      <c r="B1023" s="221" t="e">
        <f>IF(A1023=1,SUM($A$4:A1023),"")</f>
        <v>#N/A</v>
      </c>
      <c r="C1023" s="22" t="str">
        <f>'Source - Cert. Funds'!A1022</f>
        <v>31</v>
      </c>
      <c r="D1023" s="22" t="str">
        <f>'Source - Cert. Funds'!B1022</f>
        <v>2</v>
      </c>
      <c r="E1023" s="22" t="str">
        <f>'Source - Cert. Funds'!C1022</f>
        <v>0003</v>
      </c>
      <c r="F1023" s="22" t="str">
        <f>'Source - Cert. Funds'!D1022</f>
        <v>3120003</v>
      </c>
      <c r="G1023" s="22" t="str">
        <f>'Source - Cert. Funds'!E1022</f>
        <v>FRANKLIN TOWNSHIP</v>
      </c>
      <c r="H1023" s="22" t="str">
        <f>'Source - Cert. Funds'!F1022</f>
        <v>0101</v>
      </c>
      <c r="I1023" s="22" t="str">
        <f>'Source - Cert. Funds'!G1022</f>
        <v xml:space="preserve">GENERAL                                 </v>
      </c>
      <c r="J1023" s="23">
        <f>'Source - Cert. Funds'!H1022</f>
        <v>26705</v>
      </c>
      <c r="K1023" s="4"/>
      <c r="L1023" s="3"/>
      <c r="M1023" s="3"/>
      <c r="N1023" s="3"/>
      <c r="O1023" s="3"/>
    </row>
    <row r="1024" spans="1:15" x14ac:dyDescent="0.35">
      <c r="A1024" s="221" t="e">
        <f t="shared" si="19"/>
        <v>#N/A</v>
      </c>
      <c r="B1024" s="221" t="e">
        <f>IF(A1024=1,SUM($A$4:A1024),"")</f>
        <v>#N/A</v>
      </c>
      <c r="C1024" s="22" t="str">
        <f>'Source - Cert. Funds'!A1023</f>
        <v>31</v>
      </c>
      <c r="D1024" s="22" t="str">
        <f>'Source - Cert. Funds'!B1023</f>
        <v>2</v>
      </c>
      <c r="E1024" s="22" t="str">
        <f>'Source - Cert. Funds'!C1023</f>
        <v>0003</v>
      </c>
      <c r="F1024" s="22" t="str">
        <f>'Source - Cert. Funds'!D1023</f>
        <v>3120003</v>
      </c>
      <c r="G1024" s="22" t="str">
        <f>'Source - Cert. Funds'!E1023</f>
        <v>FRANKLIN TOWNSHIP</v>
      </c>
      <c r="H1024" s="22" t="str">
        <f>'Source - Cert. Funds'!F1023</f>
        <v>1111</v>
      </c>
      <c r="I1024" s="22" t="str">
        <f>'Source - Cert. Funds'!G1023</f>
        <v>TOWNSHIP FIRE AND E.M.S.</v>
      </c>
      <c r="J1024" s="23">
        <f>'Source - Cert. Funds'!H1023</f>
        <v>82600</v>
      </c>
      <c r="K1024" s="4"/>
      <c r="L1024" s="3"/>
      <c r="M1024" s="3"/>
      <c r="N1024" s="3"/>
      <c r="O1024" s="3"/>
    </row>
    <row r="1025" spans="1:15" x14ac:dyDescent="0.35">
      <c r="A1025" s="221" t="e">
        <f t="shared" si="19"/>
        <v>#N/A</v>
      </c>
      <c r="B1025" s="221" t="e">
        <f>IF(A1025=1,SUM($A$4:A1025),"")</f>
        <v>#N/A</v>
      </c>
      <c r="C1025" s="22" t="str">
        <f>'Source - Cert. Funds'!A1024</f>
        <v>31</v>
      </c>
      <c r="D1025" s="22" t="str">
        <f>'Source - Cert. Funds'!B1024</f>
        <v>2</v>
      </c>
      <c r="E1025" s="22" t="str">
        <f>'Source - Cert. Funds'!C1024</f>
        <v>0003</v>
      </c>
      <c r="F1025" s="22" t="str">
        <f>'Source - Cert. Funds'!D1024</f>
        <v>3120003</v>
      </c>
      <c r="G1025" s="22" t="str">
        <f>'Source - Cert. Funds'!E1024</f>
        <v>FRANKLIN TOWNSHIP</v>
      </c>
      <c r="H1025" s="22" t="str">
        <f>'Source - Cert. Funds'!F1024</f>
        <v>1190</v>
      </c>
      <c r="I1025" s="22" t="str">
        <f>'Source - Cert. Funds'!G1024</f>
        <v xml:space="preserve">CUMULATIVE FIRE (Township)                        </v>
      </c>
      <c r="J1025" s="23">
        <f>'Source - Cert. Funds'!H1024</f>
        <v>60000</v>
      </c>
      <c r="K1025" s="4"/>
      <c r="L1025" s="3"/>
      <c r="M1025" s="3"/>
      <c r="N1025" s="3"/>
      <c r="O1025" s="3"/>
    </row>
    <row r="1026" spans="1:15" x14ac:dyDescent="0.35">
      <c r="A1026" s="221" t="e">
        <f t="shared" si="19"/>
        <v>#N/A</v>
      </c>
      <c r="B1026" s="221" t="e">
        <f>IF(A1026=1,SUM($A$4:A1026),"")</f>
        <v>#N/A</v>
      </c>
      <c r="C1026" s="22" t="str">
        <f>'Source - Cert. Funds'!A1025</f>
        <v>31</v>
      </c>
      <c r="D1026" s="22" t="str">
        <f>'Source - Cert. Funds'!B1025</f>
        <v>2</v>
      </c>
      <c r="E1026" s="22" t="str">
        <f>'Source - Cert. Funds'!C1025</f>
        <v>0004</v>
      </c>
      <c r="F1026" s="22" t="str">
        <f>'Source - Cert. Funds'!D1025</f>
        <v>3120004</v>
      </c>
      <c r="G1026" s="22" t="str">
        <f>'Source - Cert. Funds'!E1025</f>
        <v>HARRISON TOWNSHIP</v>
      </c>
      <c r="H1026" s="22" t="str">
        <f>'Source - Cert. Funds'!F1025</f>
        <v>0061</v>
      </c>
      <c r="I1026" s="22" t="str">
        <f>'Source - Cert. Funds'!G1025</f>
        <v>RAINY DAY</v>
      </c>
      <c r="J1026" s="23">
        <f>'Source - Cert. Funds'!H1025</f>
        <v>180000</v>
      </c>
      <c r="K1026" s="4"/>
      <c r="L1026" s="3"/>
      <c r="M1026" s="3"/>
      <c r="N1026" s="3"/>
      <c r="O1026" s="3"/>
    </row>
    <row r="1027" spans="1:15" x14ac:dyDescent="0.35">
      <c r="A1027" s="221" t="e">
        <f t="shared" si="19"/>
        <v>#N/A</v>
      </c>
      <c r="B1027" s="221" t="e">
        <f>IF(A1027=1,SUM($A$4:A1027),"")</f>
        <v>#N/A</v>
      </c>
      <c r="C1027" s="22" t="str">
        <f>'Source - Cert. Funds'!A1026</f>
        <v>31</v>
      </c>
      <c r="D1027" s="22" t="str">
        <f>'Source - Cert. Funds'!B1026</f>
        <v>2</v>
      </c>
      <c r="E1027" s="22" t="str">
        <f>'Source - Cert. Funds'!C1026</f>
        <v>0004</v>
      </c>
      <c r="F1027" s="22" t="str">
        <f>'Source - Cert. Funds'!D1026</f>
        <v>3120004</v>
      </c>
      <c r="G1027" s="22" t="str">
        <f>'Source - Cert. Funds'!E1026</f>
        <v>HARRISON TOWNSHIP</v>
      </c>
      <c r="H1027" s="22" t="str">
        <f>'Source - Cert. Funds'!F1026</f>
        <v>0101</v>
      </c>
      <c r="I1027" s="22" t="str">
        <f>'Source - Cert. Funds'!G1026</f>
        <v xml:space="preserve">GENERAL                                 </v>
      </c>
      <c r="J1027" s="23">
        <f>'Source - Cert. Funds'!H1026</f>
        <v>89323</v>
      </c>
      <c r="K1027" s="4"/>
      <c r="L1027" s="3"/>
      <c r="M1027" s="3"/>
      <c r="N1027" s="3"/>
      <c r="O1027" s="3"/>
    </row>
    <row r="1028" spans="1:15" x14ac:dyDescent="0.35">
      <c r="A1028" s="221" t="e">
        <f t="shared" si="19"/>
        <v>#N/A</v>
      </c>
      <c r="B1028" s="221" t="e">
        <f>IF(A1028=1,SUM($A$4:A1028),"")</f>
        <v>#N/A</v>
      </c>
      <c r="C1028" s="22" t="str">
        <f>'Source - Cert. Funds'!A1027</f>
        <v>31</v>
      </c>
      <c r="D1028" s="22" t="str">
        <f>'Source - Cert. Funds'!B1027</f>
        <v>2</v>
      </c>
      <c r="E1028" s="22" t="str">
        <f>'Source - Cert. Funds'!C1027</f>
        <v>0005</v>
      </c>
      <c r="F1028" s="22" t="str">
        <f>'Source - Cert. Funds'!D1027</f>
        <v>3120005</v>
      </c>
      <c r="G1028" s="22" t="str">
        <f>'Source - Cert. Funds'!E1027</f>
        <v>HETH TOWNSHIP</v>
      </c>
      <c r="H1028" s="22" t="str">
        <f>'Source - Cert. Funds'!F1027</f>
        <v>0101</v>
      </c>
      <c r="I1028" s="22" t="str">
        <f>'Source - Cert. Funds'!G1027</f>
        <v xml:space="preserve">GENERAL                                 </v>
      </c>
      <c r="J1028" s="23">
        <f>'Source - Cert. Funds'!H1027</f>
        <v>20600</v>
      </c>
      <c r="K1028" s="4"/>
      <c r="L1028" s="3"/>
      <c r="M1028" s="3"/>
      <c r="N1028" s="3"/>
      <c r="O1028" s="3"/>
    </row>
    <row r="1029" spans="1:15" x14ac:dyDescent="0.35">
      <c r="A1029" s="221" t="e">
        <f t="shared" ref="A1029:A1092" si="20">IF($L$1=$F1029,1,"")</f>
        <v>#N/A</v>
      </c>
      <c r="B1029" s="221" t="e">
        <f>IF(A1029=1,SUM($A$4:A1029),"")</f>
        <v>#N/A</v>
      </c>
      <c r="C1029" s="22" t="str">
        <f>'Source - Cert. Funds'!A1028</f>
        <v>31</v>
      </c>
      <c r="D1029" s="22" t="str">
        <f>'Source - Cert. Funds'!B1028</f>
        <v>2</v>
      </c>
      <c r="E1029" s="22" t="str">
        <f>'Source - Cert. Funds'!C1028</f>
        <v>0006</v>
      </c>
      <c r="F1029" s="22" t="str">
        <f>'Source - Cert. Funds'!D1028</f>
        <v>3120006</v>
      </c>
      <c r="G1029" s="22" t="str">
        <f>'Source - Cert. Funds'!E1028</f>
        <v>JACKSON TOWNSHIP</v>
      </c>
      <c r="H1029" s="22" t="str">
        <f>'Source - Cert. Funds'!F1028</f>
        <v>0101</v>
      </c>
      <c r="I1029" s="22" t="str">
        <f>'Source - Cert. Funds'!G1028</f>
        <v xml:space="preserve">GENERAL                                 </v>
      </c>
      <c r="J1029" s="23">
        <f>'Source - Cert. Funds'!H1028</f>
        <v>108700</v>
      </c>
      <c r="K1029" s="4"/>
      <c r="L1029" s="3"/>
      <c r="M1029" s="3"/>
      <c r="N1029" s="3"/>
      <c r="O1029" s="3"/>
    </row>
    <row r="1030" spans="1:15" x14ac:dyDescent="0.35">
      <c r="A1030" s="221" t="e">
        <f t="shared" si="20"/>
        <v>#N/A</v>
      </c>
      <c r="B1030" s="221" t="e">
        <f>IF(A1030=1,SUM($A$4:A1030),"")</f>
        <v>#N/A</v>
      </c>
      <c r="C1030" s="22" t="str">
        <f>'Source - Cert. Funds'!A1029</f>
        <v>31</v>
      </c>
      <c r="D1030" s="22" t="str">
        <f>'Source - Cert. Funds'!B1029</f>
        <v>2</v>
      </c>
      <c r="E1030" s="22" t="str">
        <f>'Source - Cert. Funds'!C1029</f>
        <v>0007</v>
      </c>
      <c r="F1030" s="22" t="str">
        <f>'Source - Cert. Funds'!D1029</f>
        <v>3120007</v>
      </c>
      <c r="G1030" s="22" t="str">
        <f>'Source - Cert. Funds'!E1029</f>
        <v>MORGAN TOWNSHIP</v>
      </c>
      <c r="H1030" s="22" t="str">
        <f>'Source - Cert. Funds'!F1029</f>
        <v>0101</v>
      </c>
      <c r="I1030" s="22" t="str">
        <f>'Source - Cert. Funds'!G1029</f>
        <v xml:space="preserve">GENERAL                                 </v>
      </c>
      <c r="J1030" s="23">
        <f>'Source - Cert. Funds'!H1029</f>
        <v>27000</v>
      </c>
      <c r="K1030" s="4"/>
      <c r="L1030" s="3"/>
      <c r="M1030" s="3"/>
      <c r="N1030" s="3"/>
      <c r="O1030" s="3"/>
    </row>
    <row r="1031" spans="1:15" x14ac:dyDescent="0.35">
      <c r="A1031" s="221" t="e">
        <f t="shared" si="20"/>
        <v>#N/A</v>
      </c>
      <c r="B1031" s="221" t="e">
        <f>IF(A1031=1,SUM($A$4:A1031),"")</f>
        <v>#N/A</v>
      </c>
      <c r="C1031" s="22" t="str">
        <f>'Source - Cert. Funds'!A1030</f>
        <v>31</v>
      </c>
      <c r="D1031" s="22" t="str">
        <f>'Source - Cert. Funds'!B1030</f>
        <v>2</v>
      </c>
      <c r="E1031" s="22" t="str">
        <f>'Source - Cert. Funds'!C1030</f>
        <v>0008</v>
      </c>
      <c r="F1031" s="22" t="str">
        <f>'Source - Cert. Funds'!D1030</f>
        <v>3120008</v>
      </c>
      <c r="G1031" s="22" t="str">
        <f>'Source - Cert. Funds'!E1030</f>
        <v>POSEY TOWNSHIP</v>
      </c>
      <c r="H1031" s="22" t="str">
        <f>'Source - Cert. Funds'!F1030</f>
        <v>0101</v>
      </c>
      <c r="I1031" s="22" t="str">
        <f>'Source - Cert. Funds'!G1030</f>
        <v xml:space="preserve">GENERAL                                 </v>
      </c>
      <c r="J1031" s="23">
        <f>'Source - Cert. Funds'!H1030</f>
        <v>22904</v>
      </c>
      <c r="K1031" s="4"/>
      <c r="L1031" s="3"/>
      <c r="M1031" s="3"/>
      <c r="N1031" s="3"/>
      <c r="O1031" s="3"/>
    </row>
    <row r="1032" spans="1:15" x14ac:dyDescent="0.35">
      <c r="A1032" s="221" t="e">
        <f t="shared" si="20"/>
        <v>#N/A</v>
      </c>
      <c r="B1032" s="221" t="e">
        <f>IF(A1032=1,SUM($A$4:A1032),"")</f>
        <v>#N/A</v>
      </c>
      <c r="C1032" s="22" t="str">
        <f>'Source - Cert. Funds'!A1031</f>
        <v>31</v>
      </c>
      <c r="D1032" s="22" t="str">
        <f>'Source - Cert. Funds'!B1031</f>
        <v>2</v>
      </c>
      <c r="E1032" s="22" t="str">
        <f>'Source - Cert. Funds'!C1031</f>
        <v>0009</v>
      </c>
      <c r="F1032" s="22" t="str">
        <f>'Source - Cert. Funds'!D1031</f>
        <v>3120009</v>
      </c>
      <c r="G1032" s="22" t="str">
        <f>'Source - Cert. Funds'!E1031</f>
        <v>SPENCER TOWNSHIP</v>
      </c>
      <c r="H1032" s="22" t="str">
        <f>'Source - Cert. Funds'!F1031</f>
        <v>0061</v>
      </c>
      <c r="I1032" s="22" t="str">
        <f>'Source - Cert. Funds'!G1031</f>
        <v>RAINY DAY</v>
      </c>
      <c r="J1032" s="23">
        <f>'Source - Cert. Funds'!H1031</f>
        <v>4000</v>
      </c>
      <c r="K1032" s="4"/>
      <c r="L1032" s="3"/>
      <c r="M1032" s="3"/>
      <c r="N1032" s="3"/>
      <c r="O1032" s="3"/>
    </row>
    <row r="1033" spans="1:15" x14ac:dyDescent="0.35">
      <c r="A1033" s="221" t="e">
        <f t="shared" si="20"/>
        <v>#N/A</v>
      </c>
      <c r="B1033" s="221" t="e">
        <f>IF(A1033=1,SUM($A$4:A1033),"")</f>
        <v>#N/A</v>
      </c>
      <c r="C1033" s="22" t="str">
        <f>'Source - Cert. Funds'!A1032</f>
        <v>31</v>
      </c>
      <c r="D1033" s="22" t="str">
        <f>'Source - Cert. Funds'!B1032</f>
        <v>2</v>
      </c>
      <c r="E1033" s="22" t="str">
        <f>'Source - Cert. Funds'!C1032</f>
        <v>0009</v>
      </c>
      <c r="F1033" s="22" t="str">
        <f>'Source - Cert. Funds'!D1032</f>
        <v>3120009</v>
      </c>
      <c r="G1033" s="22" t="str">
        <f>'Source - Cert. Funds'!E1032</f>
        <v>SPENCER TOWNSHIP</v>
      </c>
      <c r="H1033" s="22" t="str">
        <f>'Source - Cert. Funds'!F1032</f>
        <v>0101</v>
      </c>
      <c r="I1033" s="22" t="str">
        <f>'Source - Cert. Funds'!G1032</f>
        <v xml:space="preserve">GENERAL                                 </v>
      </c>
      <c r="J1033" s="23">
        <f>'Source - Cert. Funds'!H1032</f>
        <v>84850</v>
      </c>
      <c r="K1033" s="4"/>
      <c r="L1033" s="3"/>
      <c r="M1033" s="3"/>
      <c r="N1033" s="3"/>
      <c r="O1033" s="3"/>
    </row>
    <row r="1034" spans="1:15" x14ac:dyDescent="0.35">
      <c r="A1034" s="221" t="e">
        <f t="shared" si="20"/>
        <v>#N/A</v>
      </c>
      <c r="B1034" s="221" t="e">
        <f>IF(A1034=1,SUM($A$4:A1034),"")</f>
        <v>#N/A</v>
      </c>
      <c r="C1034" s="22" t="str">
        <f>'Source - Cert. Funds'!A1033</f>
        <v>31</v>
      </c>
      <c r="D1034" s="22" t="str">
        <f>'Source - Cert. Funds'!B1033</f>
        <v>2</v>
      </c>
      <c r="E1034" s="22" t="str">
        <f>'Source - Cert. Funds'!C1033</f>
        <v>0010</v>
      </c>
      <c r="F1034" s="22" t="str">
        <f>'Source - Cert. Funds'!D1033</f>
        <v>3120010</v>
      </c>
      <c r="G1034" s="22" t="str">
        <f>'Source - Cert. Funds'!E1033</f>
        <v>TAYLOR TOWNSHIP</v>
      </c>
      <c r="H1034" s="22" t="str">
        <f>'Source - Cert. Funds'!F1033</f>
        <v>0061</v>
      </c>
      <c r="I1034" s="22" t="str">
        <f>'Source - Cert. Funds'!G1033</f>
        <v>RAINY DAY</v>
      </c>
      <c r="J1034" s="23">
        <f>'Source - Cert. Funds'!H1033</f>
        <v>5000</v>
      </c>
      <c r="K1034" s="4"/>
      <c r="L1034" s="3"/>
      <c r="M1034" s="3"/>
      <c r="N1034" s="3"/>
      <c r="O1034" s="3"/>
    </row>
    <row r="1035" spans="1:15" x14ac:dyDescent="0.35">
      <c r="A1035" s="221" t="e">
        <f t="shared" si="20"/>
        <v>#N/A</v>
      </c>
      <c r="B1035" s="221" t="e">
        <f>IF(A1035=1,SUM($A$4:A1035),"")</f>
        <v>#N/A</v>
      </c>
      <c r="C1035" s="22" t="str">
        <f>'Source - Cert. Funds'!A1034</f>
        <v>31</v>
      </c>
      <c r="D1035" s="22" t="str">
        <f>'Source - Cert. Funds'!B1034</f>
        <v>2</v>
      </c>
      <c r="E1035" s="22" t="str">
        <f>'Source - Cert. Funds'!C1034</f>
        <v>0010</v>
      </c>
      <c r="F1035" s="22" t="str">
        <f>'Source - Cert. Funds'!D1034</f>
        <v>3120010</v>
      </c>
      <c r="G1035" s="22" t="str">
        <f>'Source - Cert. Funds'!E1034</f>
        <v>TAYLOR TOWNSHIP</v>
      </c>
      <c r="H1035" s="22" t="str">
        <f>'Source - Cert. Funds'!F1034</f>
        <v>0101</v>
      </c>
      <c r="I1035" s="22" t="str">
        <f>'Source - Cert. Funds'!G1034</f>
        <v xml:space="preserve">GENERAL                                 </v>
      </c>
      <c r="J1035" s="23">
        <f>'Source - Cert. Funds'!H1034</f>
        <v>21350</v>
      </c>
      <c r="K1035" s="4"/>
      <c r="L1035" s="3"/>
      <c r="M1035" s="3"/>
      <c r="N1035" s="3"/>
      <c r="O1035" s="3"/>
    </row>
    <row r="1036" spans="1:15" x14ac:dyDescent="0.35">
      <c r="A1036" s="221" t="e">
        <f t="shared" si="20"/>
        <v>#N/A</v>
      </c>
      <c r="B1036" s="221" t="e">
        <f>IF(A1036=1,SUM($A$4:A1036),"")</f>
        <v>#N/A</v>
      </c>
      <c r="C1036" s="22" t="str">
        <f>'Source - Cert. Funds'!A1035</f>
        <v>31</v>
      </c>
      <c r="D1036" s="22" t="str">
        <f>'Source - Cert. Funds'!B1035</f>
        <v>2</v>
      </c>
      <c r="E1036" s="22" t="str">
        <f>'Source - Cert. Funds'!C1035</f>
        <v>0011</v>
      </c>
      <c r="F1036" s="22" t="str">
        <f>'Source - Cert. Funds'!D1035</f>
        <v>3120011</v>
      </c>
      <c r="G1036" s="22" t="str">
        <f>'Source - Cert. Funds'!E1035</f>
        <v>WASHINGTON TOWNSHIP</v>
      </c>
      <c r="H1036" s="22" t="str">
        <f>'Source - Cert. Funds'!F1035</f>
        <v>0101</v>
      </c>
      <c r="I1036" s="22" t="str">
        <f>'Source - Cert. Funds'!G1035</f>
        <v xml:space="preserve">GENERAL                                 </v>
      </c>
      <c r="J1036" s="23">
        <f>'Source - Cert. Funds'!H1035</f>
        <v>12000</v>
      </c>
      <c r="K1036" s="4"/>
      <c r="L1036" s="3"/>
      <c r="M1036" s="3"/>
      <c r="N1036" s="3"/>
      <c r="O1036" s="3"/>
    </row>
    <row r="1037" spans="1:15" x14ac:dyDescent="0.35">
      <c r="A1037" s="221" t="e">
        <f t="shared" si="20"/>
        <v>#N/A</v>
      </c>
      <c r="B1037" s="221" t="e">
        <f>IF(A1037=1,SUM($A$4:A1037),"")</f>
        <v>#N/A</v>
      </c>
      <c r="C1037" s="22" t="str">
        <f>'Source - Cert. Funds'!A1036</f>
        <v>31</v>
      </c>
      <c r="D1037" s="22" t="str">
        <f>'Source - Cert. Funds'!B1036</f>
        <v>2</v>
      </c>
      <c r="E1037" s="22" t="str">
        <f>'Source - Cert. Funds'!C1036</f>
        <v>0012</v>
      </c>
      <c r="F1037" s="22" t="str">
        <f>'Source - Cert. Funds'!D1036</f>
        <v>3120012</v>
      </c>
      <c r="G1037" s="22" t="str">
        <f>'Source - Cert. Funds'!E1036</f>
        <v>WEBSTER TOWNSHIP</v>
      </c>
      <c r="H1037" s="22" t="str">
        <f>'Source - Cert. Funds'!F1036</f>
        <v>0061</v>
      </c>
      <c r="I1037" s="22" t="str">
        <f>'Source - Cert. Funds'!G1036</f>
        <v>RAINY DAY</v>
      </c>
      <c r="J1037" s="23">
        <f>'Source - Cert. Funds'!H1036</f>
        <v>15000</v>
      </c>
      <c r="K1037" s="4"/>
      <c r="L1037" s="3"/>
      <c r="M1037" s="3"/>
      <c r="N1037" s="3"/>
      <c r="O1037" s="3"/>
    </row>
    <row r="1038" spans="1:15" x14ac:dyDescent="0.35">
      <c r="A1038" s="221" t="e">
        <f t="shared" si="20"/>
        <v>#N/A</v>
      </c>
      <c r="B1038" s="221" t="e">
        <f>IF(A1038=1,SUM($A$4:A1038),"")</f>
        <v>#N/A</v>
      </c>
      <c r="C1038" s="22" t="str">
        <f>'Source - Cert. Funds'!A1037</f>
        <v>31</v>
      </c>
      <c r="D1038" s="22" t="str">
        <f>'Source - Cert. Funds'!B1037</f>
        <v>2</v>
      </c>
      <c r="E1038" s="22" t="str">
        <f>'Source - Cert. Funds'!C1037</f>
        <v>0012</v>
      </c>
      <c r="F1038" s="22" t="str">
        <f>'Source - Cert. Funds'!D1037</f>
        <v>3120012</v>
      </c>
      <c r="G1038" s="22" t="str">
        <f>'Source - Cert. Funds'!E1037</f>
        <v>WEBSTER TOWNSHIP</v>
      </c>
      <c r="H1038" s="22" t="str">
        <f>'Source - Cert. Funds'!F1037</f>
        <v>0101</v>
      </c>
      <c r="I1038" s="22" t="str">
        <f>'Source - Cert. Funds'!G1037</f>
        <v xml:space="preserve">GENERAL                                 </v>
      </c>
      <c r="J1038" s="23">
        <f>'Source - Cert. Funds'!H1037</f>
        <v>30000</v>
      </c>
      <c r="K1038" s="4"/>
      <c r="L1038" s="3"/>
      <c r="M1038" s="3"/>
      <c r="N1038" s="3"/>
      <c r="O1038" s="3"/>
    </row>
    <row r="1039" spans="1:15" x14ac:dyDescent="0.35">
      <c r="A1039" s="221" t="e">
        <f t="shared" si="20"/>
        <v>#N/A</v>
      </c>
      <c r="B1039" s="221" t="e">
        <f>IF(A1039=1,SUM($A$4:A1039),"")</f>
        <v>#N/A</v>
      </c>
      <c r="C1039" s="22" t="str">
        <f>'Source - Cert. Funds'!A1038</f>
        <v>32</v>
      </c>
      <c r="D1039" s="22" t="str">
        <f>'Source - Cert. Funds'!B1038</f>
        <v>2</v>
      </c>
      <c r="E1039" s="22" t="str">
        <f>'Source - Cert. Funds'!C1038</f>
        <v>0001</v>
      </c>
      <c r="F1039" s="22" t="str">
        <f>'Source - Cert. Funds'!D1038</f>
        <v>3220001</v>
      </c>
      <c r="G1039" s="22" t="str">
        <f>'Source - Cert. Funds'!E1038</f>
        <v>BROWN TOWNSHIP</v>
      </c>
      <c r="H1039" s="22" t="str">
        <f>'Source - Cert. Funds'!F1038</f>
        <v>0061</v>
      </c>
      <c r="I1039" s="22" t="str">
        <f>'Source - Cert. Funds'!G1038</f>
        <v>RAINY DAY</v>
      </c>
      <c r="J1039" s="23">
        <f>'Source - Cert. Funds'!H1038</f>
        <v>5000</v>
      </c>
      <c r="K1039" s="4"/>
      <c r="L1039" s="3"/>
      <c r="M1039" s="3"/>
      <c r="N1039" s="3"/>
      <c r="O1039" s="3"/>
    </row>
    <row r="1040" spans="1:15" x14ac:dyDescent="0.35">
      <c r="A1040" s="221" t="e">
        <f t="shared" si="20"/>
        <v>#N/A</v>
      </c>
      <c r="B1040" s="221" t="e">
        <f>IF(A1040=1,SUM($A$4:A1040),"")</f>
        <v>#N/A</v>
      </c>
      <c r="C1040" s="22" t="str">
        <f>'Source - Cert. Funds'!A1039</f>
        <v>32</v>
      </c>
      <c r="D1040" s="22" t="str">
        <f>'Source - Cert. Funds'!B1039</f>
        <v>2</v>
      </c>
      <c r="E1040" s="22" t="str">
        <f>'Source - Cert. Funds'!C1039</f>
        <v>0001</v>
      </c>
      <c r="F1040" s="22" t="str">
        <f>'Source - Cert. Funds'!D1039</f>
        <v>3220001</v>
      </c>
      <c r="G1040" s="22" t="str">
        <f>'Source - Cert. Funds'!E1039</f>
        <v>BROWN TOWNSHIP</v>
      </c>
      <c r="H1040" s="22" t="str">
        <f>'Source - Cert. Funds'!F1039</f>
        <v>0101</v>
      </c>
      <c r="I1040" s="22" t="str">
        <f>'Source - Cert. Funds'!G1039</f>
        <v xml:space="preserve">GENERAL                                 </v>
      </c>
      <c r="J1040" s="23">
        <f>'Source - Cert. Funds'!H1039</f>
        <v>467240</v>
      </c>
      <c r="K1040" s="4"/>
      <c r="L1040" s="3"/>
      <c r="M1040" s="3"/>
      <c r="N1040" s="3"/>
      <c r="O1040" s="3"/>
    </row>
    <row r="1041" spans="1:15" x14ac:dyDescent="0.35">
      <c r="A1041" s="221" t="e">
        <f t="shared" si="20"/>
        <v>#N/A</v>
      </c>
      <c r="B1041" s="221" t="e">
        <f>IF(A1041=1,SUM($A$4:A1041),"")</f>
        <v>#N/A</v>
      </c>
      <c r="C1041" s="22" t="str">
        <f>'Source - Cert. Funds'!A1040</f>
        <v>32</v>
      </c>
      <c r="D1041" s="22" t="str">
        <f>'Source - Cert. Funds'!B1040</f>
        <v>2</v>
      </c>
      <c r="E1041" s="22" t="str">
        <f>'Source - Cert. Funds'!C1040</f>
        <v>0002</v>
      </c>
      <c r="F1041" s="22" t="str">
        <f>'Source - Cert. Funds'!D1040</f>
        <v>3220002</v>
      </c>
      <c r="G1041" s="22" t="str">
        <f>'Source - Cert. Funds'!E1040</f>
        <v>CENTER TOWNSHIP</v>
      </c>
      <c r="H1041" s="22" t="str">
        <f>'Source - Cert. Funds'!F1040</f>
        <v>0061</v>
      </c>
      <c r="I1041" s="22" t="str">
        <f>'Source - Cert. Funds'!G1040</f>
        <v>RAINY DAY</v>
      </c>
      <c r="J1041" s="23">
        <f>'Source - Cert. Funds'!H1040</f>
        <v>183419</v>
      </c>
      <c r="K1041" s="4"/>
      <c r="L1041" s="3"/>
      <c r="M1041" s="3"/>
      <c r="N1041" s="3"/>
      <c r="O1041" s="3"/>
    </row>
    <row r="1042" spans="1:15" x14ac:dyDescent="0.35">
      <c r="A1042" s="221" t="e">
        <f t="shared" si="20"/>
        <v>#N/A</v>
      </c>
      <c r="B1042" s="221" t="e">
        <f>IF(A1042=1,SUM($A$4:A1042),"")</f>
        <v>#N/A</v>
      </c>
      <c r="C1042" s="22" t="str">
        <f>'Source - Cert. Funds'!A1041</f>
        <v>32</v>
      </c>
      <c r="D1042" s="22" t="str">
        <f>'Source - Cert. Funds'!B1041</f>
        <v>2</v>
      </c>
      <c r="E1042" s="22" t="str">
        <f>'Source - Cert. Funds'!C1041</f>
        <v>0002</v>
      </c>
      <c r="F1042" s="22" t="str">
        <f>'Source - Cert. Funds'!D1041</f>
        <v>3220002</v>
      </c>
      <c r="G1042" s="22" t="str">
        <f>'Source - Cert. Funds'!E1041</f>
        <v>CENTER TOWNSHIP</v>
      </c>
      <c r="H1042" s="22" t="str">
        <f>'Source - Cert. Funds'!F1041</f>
        <v>0101</v>
      </c>
      <c r="I1042" s="22" t="str">
        <f>'Source - Cert. Funds'!G1041</f>
        <v xml:space="preserve">GENERAL                                 </v>
      </c>
      <c r="J1042" s="23">
        <f>'Source - Cert. Funds'!H1041</f>
        <v>407840</v>
      </c>
      <c r="K1042" s="4"/>
      <c r="L1042" s="3"/>
      <c r="M1042" s="3"/>
      <c r="N1042" s="3"/>
      <c r="O1042" s="3"/>
    </row>
    <row r="1043" spans="1:15" x14ac:dyDescent="0.35">
      <c r="A1043" s="221" t="e">
        <f t="shared" si="20"/>
        <v>#N/A</v>
      </c>
      <c r="B1043" s="221" t="e">
        <f>IF(A1043=1,SUM($A$4:A1043),"")</f>
        <v>#N/A</v>
      </c>
      <c r="C1043" s="22" t="str">
        <f>'Source - Cert. Funds'!A1042</f>
        <v>32</v>
      </c>
      <c r="D1043" s="22" t="str">
        <f>'Source - Cert. Funds'!B1042</f>
        <v>2</v>
      </c>
      <c r="E1043" s="22" t="str">
        <f>'Source - Cert. Funds'!C1042</f>
        <v>0002</v>
      </c>
      <c r="F1043" s="22" t="str">
        <f>'Source - Cert. Funds'!D1042</f>
        <v>3220002</v>
      </c>
      <c r="G1043" s="22" t="str">
        <f>'Source - Cert. Funds'!E1042</f>
        <v>CENTER TOWNSHIP</v>
      </c>
      <c r="H1043" s="22" t="str">
        <f>'Source - Cert. Funds'!F1042</f>
        <v>1111</v>
      </c>
      <c r="I1043" s="22" t="str">
        <f>'Source - Cert. Funds'!G1042</f>
        <v>TOWNSHIP FIRE AND E.M.S.</v>
      </c>
      <c r="J1043" s="23">
        <f>'Source - Cert. Funds'!H1042</f>
        <v>0</v>
      </c>
      <c r="K1043" s="4"/>
      <c r="L1043" s="3"/>
      <c r="M1043" s="3"/>
      <c r="N1043" s="3"/>
      <c r="O1043" s="3"/>
    </row>
    <row r="1044" spans="1:15" x14ac:dyDescent="0.35">
      <c r="A1044" s="221" t="e">
        <f t="shared" si="20"/>
        <v>#N/A</v>
      </c>
      <c r="B1044" s="221" t="e">
        <f>IF(A1044=1,SUM($A$4:A1044),"")</f>
        <v>#N/A</v>
      </c>
      <c r="C1044" s="22" t="str">
        <f>'Source - Cert. Funds'!A1043</f>
        <v>32</v>
      </c>
      <c r="D1044" s="22" t="str">
        <f>'Source - Cert. Funds'!B1043</f>
        <v>2</v>
      </c>
      <c r="E1044" s="22" t="str">
        <f>'Source - Cert. Funds'!C1043</f>
        <v>0002</v>
      </c>
      <c r="F1044" s="22" t="str">
        <f>'Source - Cert. Funds'!D1043</f>
        <v>3220002</v>
      </c>
      <c r="G1044" s="22" t="str">
        <f>'Source - Cert. Funds'!E1043</f>
        <v>CENTER TOWNSHIP</v>
      </c>
      <c r="H1044" s="22" t="str">
        <f>'Source - Cert. Funds'!F1043</f>
        <v>1190</v>
      </c>
      <c r="I1044" s="22" t="str">
        <f>'Source - Cert. Funds'!G1043</f>
        <v xml:space="preserve">CUMULATIVE FIRE (Township)                        </v>
      </c>
      <c r="J1044" s="23">
        <f>'Source - Cert. Funds'!H1043</f>
        <v>0</v>
      </c>
      <c r="K1044" s="4"/>
      <c r="L1044" s="3"/>
      <c r="M1044" s="3"/>
      <c r="N1044" s="3"/>
      <c r="O1044" s="3"/>
    </row>
    <row r="1045" spans="1:15" x14ac:dyDescent="0.35">
      <c r="A1045" s="221" t="e">
        <f t="shared" si="20"/>
        <v>#N/A</v>
      </c>
      <c r="B1045" s="221" t="e">
        <f>IF(A1045=1,SUM($A$4:A1045),"")</f>
        <v>#N/A</v>
      </c>
      <c r="C1045" s="22" t="str">
        <f>'Source - Cert. Funds'!A1044</f>
        <v>32</v>
      </c>
      <c r="D1045" s="22" t="str">
        <f>'Source - Cert. Funds'!B1044</f>
        <v>2</v>
      </c>
      <c r="E1045" s="22" t="str">
        <f>'Source - Cert. Funds'!C1044</f>
        <v>0003</v>
      </c>
      <c r="F1045" s="22" t="str">
        <f>'Source - Cert. Funds'!D1044</f>
        <v>3220003</v>
      </c>
      <c r="G1045" s="22" t="str">
        <f>'Source - Cert. Funds'!E1044</f>
        <v>CLAY TOWNSHIP</v>
      </c>
      <c r="H1045" s="22" t="str">
        <f>'Source - Cert. Funds'!F1044</f>
        <v>0061</v>
      </c>
      <c r="I1045" s="22" t="str">
        <f>'Source - Cert. Funds'!G1044</f>
        <v>RAINY DAY</v>
      </c>
      <c r="J1045" s="23">
        <f>'Source - Cert. Funds'!H1044</f>
        <v>0</v>
      </c>
      <c r="K1045" s="4"/>
      <c r="L1045" s="3"/>
      <c r="M1045" s="3"/>
      <c r="N1045" s="3"/>
      <c r="O1045" s="3"/>
    </row>
    <row r="1046" spans="1:15" x14ac:dyDescent="0.35">
      <c r="A1046" s="221" t="e">
        <f t="shared" si="20"/>
        <v>#N/A</v>
      </c>
      <c r="B1046" s="221" t="e">
        <f>IF(A1046=1,SUM($A$4:A1046),"")</f>
        <v>#N/A</v>
      </c>
      <c r="C1046" s="22" t="str">
        <f>'Source - Cert. Funds'!A1045</f>
        <v>32</v>
      </c>
      <c r="D1046" s="22" t="str">
        <f>'Source - Cert. Funds'!B1045</f>
        <v>2</v>
      </c>
      <c r="E1046" s="22" t="str">
        <f>'Source - Cert. Funds'!C1045</f>
        <v>0003</v>
      </c>
      <c r="F1046" s="22" t="str">
        <f>'Source - Cert. Funds'!D1045</f>
        <v>3220003</v>
      </c>
      <c r="G1046" s="22" t="str">
        <f>'Source - Cert. Funds'!E1045</f>
        <v>CLAY TOWNSHIP</v>
      </c>
      <c r="H1046" s="22" t="str">
        <f>'Source - Cert. Funds'!F1045</f>
        <v>0101</v>
      </c>
      <c r="I1046" s="22" t="str">
        <f>'Source - Cert. Funds'!G1045</f>
        <v xml:space="preserve">GENERAL                                 </v>
      </c>
      <c r="J1046" s="23">
        <f>'Source - Cert. Funds'!H1045</f>
        <v>23003</v>
      </c>
      <c r="K1046" s="4"/>
      <c r="L1046" s="3"/>
      <c r="M1046" s="3"/>
      <c r="N1046" s="3"/>
      <c r="O1046" s="3"/>
    </row>
    <row r="1047" spans="1:15" x14ac:dyDescent="0.35">
      <c r="A1047" s="221" t="e">
        <f t="shared" si="20"/>
        <v>#N/A</v>
      </c>
      <c r="B1047" s="221" t="e">
        <f>IF(A1047=1,SUM($A$4:A1047),"")</f>
        <v>#N/A</v>
      </c>
      <c r="C1047" s="22" t="str">
        <f>'Source - Cert. Funds'!A1046</f>
        <v>32</v>
      </c>
      <c r="D1047" s="22" t="str">
        <f>'Source - Cert. Funds'!B1046</f>
        <v>2</v>
      </c>
      <c r="E1047" s="22" t="str">
        <f>'Source - Cert. Funds'!C1046</f>
        <v>0003</v>
      </c>
      <c r="F1047" s="22" t="str">
        <f>'Source - Cert. Funds'!D1046</f>
        <v>3220003</v>
      </c>
      <c r="G1047" s="22" t="str">
        <f>'Source - Cert. Funds'!E1046</f>
        <v>CLAY TOWNSHIP</v>
      </c>
      <c r="H1047" s="22" t="str">
        <f>'Source - Cert. Funds'!F1046</f>
        <v>1111</v>
      </c>
      <c r="I1047" s="22" t="str">
        <f>'Source - Cert. Funds'!G1046</f>
        <v>TOWNSHIP FIRE AND E.M.S.</v>
      </c>
      <c r="J1047" s="23">
        <f>'Source - Cert. Funds'!H1046</f>
        <v>206130</v>
      </c>
      <c r="K1047" s="4"/>
      <c r="L1047" s="3"/>
      <c r="M1047" s="3"/>
      <c r="N1047" s="3"/>
      <c r="O1047" s="3"/>
    </row>
    <row r="1048" spans="1:15" x14ac:dyDescent="0.35">
      <c r="A1048" s="221" t="e">
        <f t="shared" si="20"/>
        <v>#N/A</v>
      </c>
      <c r="B1048" s="221" t="e">
        <f>IF(A1048=1,SUM($A$4:A1048),"")</f>
        <v>#N/A</v>
      </c>
      <c r="C1048" s="22" t="str">
        <f>'Source - Cert. Funds'!A1047</f>
        <v>32</v>
      </c>
      <c r="D1048" s="22" t="str">
        <f>'Source - Cert. Funds'!B1047</f>
        <v>2</v>
      </c>
      <c r="E1048" s="22" t="str">
        <f>'Source - Cert. Funds'!C1047</f>
        <v>0004</v>
      </c>
      <c r="F1048" s="22" t="str">
        <f>'Source - Cert. Funds'!D1047</f>
        <v>3220004</v>
      </c>
      <c r="G1048" s="22" t="str">
        <f>'Source - Cert. Funds'!E1047</f>
        <v>EEL RIVER TOWNSHIP</v>
      </c>
      <c r="H1048" s="22" t="str">
        <f>'Source - Cert. Funds'!F1047</f>
        <v>0061</v>
      </c>
      <c r="I1048" s="22" t="str">
        <f>'Source - Cert. Funds'!G1047</f>
        <v>RAINY DAY</v>
      </c>
      <c r="J1048" s="23">
        <f>'Source - Cert. Funds'!H1047</f>
        <v>111654</v>
      </c>
      <c r="K1048" s="4"/>
      <c r="L1048" s="3"/>
      <c r="M1048" s="3"/>
      <c r="N1048" s="3"/>
      <c r="O1048" s="3"/>
    </row>
    <row r="1049" spans="1:15" x14ac:dyDescent="0.35">
      <c r="A1049" s="221" t="e">
        <f t="shared" si="20"/>
        <v>#N/A</v>
      </c>
      <c r="B1049" s="221" t="e">
        <f>IF(A1049=1,SUM($A$4:A1049),"")</f>
        <v>#N/A</v>
      </c>
      <c r="C1049" s="22" t="str">
        <f>'Source - Cert. Funds'!A1048</f>
        <v>32</v>
      </c>
      <c r="D1049" s="22" t="str">
        <f>'Source - Cert. Funds'!B1048</f>
        <v>2</v>
      </c>
      <c r="E1049" s="22" t="str">
        <f>'Source - Cert. Funds'!C1048</f>
        <v>0004</v>
      </c>
      <c r="F1049" s="22" t="str">
        <f>'Source - Cert. Funds'!D1048</f>
        <v>3220004</v>
      </c>
      <c r="G1049" s="22" t="str">
        <f>'Source - Cert. Funds'!E1048</f>
        <v>EEL RIVER TOWNSHIP</v>
      </c>
      <c r="H1049" s="22" t="str">
        <f>'Source - Cert. Funds'!F1048</f>
        <v>0101</v>
      </c>
      <c r="I1049" s="22" t="str">
        <f>'Source - Cert. Funds'!G1048</f>
        <v xml:space="preserve">GENERAL                                 </v>
      </c>
      <c r="J1049" s="23">
        <f>'Source - Cert. Funds'!H1048</f>
        <v>128601</v>
      </c>
      <c r="K1049" s="4"/>
      <c r="L1049" s="3"/>
      <c r="M1049" s="3"/>
      <c r="N1049" s="3"/>
      <c r="O1049" s="3"/>
    </row>
    <row r="1050" spans="1:15" x14ac:dyDescent="0.35">
      <c r="A1050" s="221" t="e">
        <f t="shared" si="20"/>
        <v>#N/A</v>
      </c>
      <c r="B1050" s="221" t="e">
        <f>IF(A1050=1,SUM($A$4:A1050),"")</f>
        <v>#N/A</v>
      </c>
      <c r="C1050" s="22" t="str">
        <f>'Source - Cert. Funds'!A1049</f>
        <v>32</v>
      </c>
      <c r="D1050" s="22" t="str">
        <f>'Source - Cert. Funds'!B1049</f>
        <v>2</v>
      </c>
      <c r="E1050" s="22" t="str">
        <f>'Source - Cert. Funds'!C1049</f>
        <v>0004</v>
      </c>
      <c r="F1050" s="22" t="str">
        <f>'Source - Cert. Funds'!D1049</f>
        <v>3220004</v>
      </c>
      <c r="G1050" s="22" t="str">
        <f>'Source - Cert. Funds'!E1049</f>
        <v>EEL RIVER TOWNSHIP</v>
      </c>
      <c r="H1050" s="22" t="str">
        <f>'Source - Cert. Funds'!F1049</f>
        <v>1111</v>
      </c>
      <c r="I1050" s="22" t="str">
        <f>'Source - Cert. Funds'!G1049</f>
        <v>TOWNSHIP FIRE AND E.M.S.</v>
      </c>
      <c r="J1050" s="23">
        <f>'Source - Cert. Funds'!H1049</f>
        <v>143250</v>
      </c>
      <c r="K1050" s="4"/>
      <c r="L1050" s="3"/>
      <c r="M1050" s="3"/>
      <c r="N1050" s="3"/>
      <c r="O1050" s="3"/>
    </row>
    <row r="1051" spans="1:15" x14ac:dyDescent="0.35">
      <c r="A1051" s="221" t="e">
        <f t="shared" si="20"/>
        <v>#N/A</v>
      </c>
      <c r="B1051" s="221" t="e">
        <f>IF(A1051=1,SUM($A$4:A1051),"")</f>
        <v>#N/A</v>
      </c>
      <c r="C1051" s="22" t="str">
        <f>'Source - Cert. Funds'!A1050</f>
        <v>32</v>
      </c>
      <c r="D1051" s="22" t="str">
        <f>'Source - Cert. Funds'!B1050</f>
        <v>2</v>
      </c>
      <c r="E1051" s="22" t="str">
        <f>'Source - Cert. Funds'!C1050</f>
        <v>0004</v>
      </c>
      <c r="F1051" s="22" t="str">
        <f>'Source - Cert. Funds'!D1050</f>
        <v>3220004</v>
      </c>
      <c r="G1051" s="22" t="str">
        <f>'Source - Cert. Funds'!E1050</f>
        <v>EEL RIVER TOWNSHIP</v>
      </c>
      <c r="H1051" s="22" t="str">
        <f>'Source - Cert. Funds'!F1050</f>
        <v>1190</v>
      </c>
      <c r="I1051" s="22" t="str">
        <f>'Source - Cert. Funds'!G1050</f>
        <v xml:space="preserve">CUMULATIVE FIRE (Township)                        </v>
      </c>
      <c r="J1051" s="23">
        <f>'Source - Cert. Funds'!H1050</f>
        <v>100000</v>
      </c>
      <c r="K1051" s="4"/>
      <c r="L1051" s="3"/>
      <c r="M1051" s="3"/>
      <c r="N1051" s="3"/>
      <c r="O1051" s="3"/>
    </row>
    <row r="1052" spans="1:15" x14ac:dyDescent="0.35">
      <c r="A1052" s="221" t="e">
        <f t="shared" si="20"/>
        <v>#N/A</v>
      </c>
      <c r="B1052" s="221" t="e">
        <f>IF(A1052=1,SUM($A$4:A1052),"")</f>
        <v>#N/A</v>
      </c>
      <c r="C1052" s="22" t="str">
        <f>'Source - Cert. Funds'!A1051</f>
        <v>32</v>
      </c>
      <c r="D1052" s="22" t="str">
        <f>'Source - Cert. Funds'!B1051</f>
        <v>2</v>
      </c>
      <c r="E1052" s="22" t="str">
        <f>'Source - Cert. Funds'!C1051</f>
        <v>0005</v>
      </c>
      <c r="F1052" s="22" t="str">
        <f>'Source - Cert. Funds'!D1051</f>
        <v>3220005</v>
      </c>
      <c r="G1052" s="22" t="str">
        <f>'Source - Cert. Funds'!E1051</f>
        <v>FRANKLIN TOWNSHIP</v>
      </c>
      <c r="H1052" s="22" t="str">
        <f>'Source - Cert. Funds'!F1051</f>
        <v>0101</v>
      </c>
      <c r="I1052" s="22" t="str">
        <f>'Source - Cert. Funds'!G1051</f>
        <v xml:space="preserve">GENERAL                                 </v>
      </c>
      <c r="J1052" s="23">
        <f>'Source - Cert. Funds'!H1051</f>
        <v>78250</v>
      </c>
      <c r="K1052" s="4"/>
      <c r="L1052" s="3"/>
      <c r="M1052" s="3"/>
      <c r="N1052" s="3"/>
      <c r="O1052" s="3"/>
    </row>
    <row r="1053" spans="1:15" x14ac:dyDescent="0.35">
      <c r="A1053" s="221" t="e">
        <f t="shared" si="20"/>
        <v>#N/A</v>
      </c>
      <c r="B1053" s="221" t="e">
        <f>IF(A1053=1,SUM($A$4:A1053),"")</f>
        <v>#N/A</v>
      </c>
      <c r="C1053" s="22" t="str">
        <f>'Source - Cert. Funds'!A1052</f>
        <v>32</v>
      </c>
      <c r="D1053" s="22" t="str">
        <f>'Source - Cert. Funds'!B1052</f>
        <v>2</v>
      </c>
      <c r="E1053" s="22" t="str">
        <f>'Source - Cert. Funds'!C1052</f>
        <v>0005</v>
      </c>
      <c r="F1053" s="22" t="str">
        <f>'Source - Cert. Funds'!D1052</f>
        <v>3220005</v>
      </c>
      <c r="G1053" s="22" t="str">
        <f>'Source - Cert. Funds'!E1052</f>
        <v>FRANKLIN TOWNSHIP</v>
      </c>
      <c r="H1053" s="22" t="str">
        <f>'Source - Cert. Funds'!F1052</f>
        <v>1111</v>
      </c>
      <c r="I1053" s="22" t="str">
        <f>'Source - Cert. Funds'!G1052</f>
        <v>TOWNSHIP FIRE AND E.M.S.</v>
      </c>
      <c r="J1053" s="23">
        <f>'Source - Cert. Funds'!H1052</f>
        <v>162808</v>
      </c>
      <c r="K1053" s="4"/>
      <c r="L1053" s="3"/>
      <c r="M1053" s="3"/>
      <c r="N1053" s="3"/>
      <c r="O1053" s="3"/>
    </row>
    <row r="1054" spans="1:15" x14ac:dyDescent="0.35">
      <c r="A1054" s="221" t="e">
        <f t="shared" si="20"/>
        <v>#N/A</v>
      </c>
      <c r="B1054" s="221" t="e">
        <f>IF(A1054=1,SUM($A$4:A1054),"")</f>
        <v>#N/A</v>
      </c>
      <c r="C1054" s="22" t="str">
        <f>'Source - Cert. Funds'!A1053</f>
        <v>32</v>
      </c>
      <c r="D1054" s="22" t="str">
        <f>'Source - Cert. Funds'!B1053</f>
        <v>2</v>
      </c>
      <c r="E1054" s="22" t="str">
        <f>'Source - Cert. Funds'!C1053</f>
        <v>0005</v>
      </c>
      <c r="F1054" s="22" t="str">
        <f>'Source - Cert. Funds'!D1053</f>
        <v>3220005</v>
      </c>
      <c r="G1054" s="22" t="str">
        <f>'Source - Cert. Funds'!E1053</f>
        <v>FRANKLIN TOWNSHIP</v>
      </c>
      <c r="H1054" s="22" t="str">
        <f>'Source - Cert. Funds'!F1053</f>
        <v>1190</v>
      </c>
      <c r="I1054" s="22" t="str">
        <f>'Source - Cert. Funds'!G1053</f>
        <v xml:space="preserve">CUMULATIVE FIRE (Township)                        </v>
      </c>
      <c r="J1054" s="23">
        <f>'Source - Cert. Funds'!H1053</f>
        <v>0</v>
      </c>
      <c r="K1054" s="4"/>
      <c r="L1054" s="3"/>
      <c r="M1054" s="3"/>
      <c r="N1054" s="3"/>
      <c r="O1054" s="3"/>
    </row>
    <row r="1055" spans="1:15" x14ac:dyDescent="0.35">
      <c r="A1055" s="221" t="e">
        <f t="shared" si="20"/>
        <v>#N/A</v>
      </c>
      <c r="B1055" s="221" t="e">
        <f>IF(A1055=1,SUM($A$4:A1055),"")</f>
        <v>#N/A</v>
      </c>
      <c r="C1055" s="22" t="str">
        <f>'Source - Cert. Funds'!A1054</f>
        <v>32</v>
      </c>
      <c r="D1055" s="22" t="str">
        <f>'Source - Cert. Funds'!B1054</f>
        <v>2</v>
      </c>
      <c r="E1055" s="22" t="str">
        <f>'Source - Cert. Funds'!C1054</f>
        <v>0006</v>
      </c>
      <c r="F1055" s="22" t="str">
        <f>'Source - Cert. Funds'!D1054</f>
        <v>3220006</v>
      </c>
      <c r="G1055" s="22" t="str">
        <f>'Source - Cert. Funds'!E1054</f>
        <v>GUILFORD TOWNSHIP</v>
      </c>
      <c r="H1055" s="22" t="str">
        <f>'Source - Cert. Funds'!F1054</f>
        <v>0061</v>
      </c>
      <c r="I1055" s="22" t="str">
        <f>'Source - Cert. Funds'!G1054</f>
        <v>RAINY DAY</v>
      </c>
      <c r="J1055" s="23">
        <f>'Source - Cert. Funds'!H1054</f>
        <v>621000</v>
      </c>
      <c r="K1055" s="4"/>
      <c r="L1055" s="3"/>
      <c r="M1055" s="3"/>
      <c r="N1055" s="3"/>
      <c r="O1055" s="3"/>
    </row>
    <row r="1056" spans="1:15" x14ac:dyDescent="0.35">
      <c r="A1056" s="221" t="e">
        <f t="shared" si="20"/>
        <v>#N/A</v>
      </c>
      <c r="B1056" s="221" t="e">
        <f>IF(A1056=1,SUM($A$4:A1056),"")</f>
        <v>#N/A</v>
      </c>
      <c r="C1056" s="22" t="str">
        <f>'Source - Cert. Funds'!A1055</f>
        <v>32</v>
      </c>
      <c r="D1056" s="22" t="str">
        <f>'Source - Cert. Funds'!B1055</f>
        <v>2</v>
      </c>
      <c r="E1056" s="22" t="str">
        <f>'Source - Cert. Funds'!C1055</f>
        <v>0006</v>
      </c>
      <c r="F1056" s="22" t="str">
        <f>'Source - Cert. Funds'!D1055</f>
        <v>3220006</v>
      </c>
      <c r="G1056" s="22" t="str">
        <f>'Source - Cert. Funds'!E1055</f>
        <v>GUILFORD TOWNSHIP</v>
      </c>
      <c r="H1056" s="22" t="str">
        <f>'Source - Cert. Funds'!F1055</f>
        <v>0101</v>
      </c>
      <c r="I1056" s="22" t="str">
        <f>'Source - Cert. Funds'!G1055</f>
        <v xml:space="preserve">GENERAL                                 </v>
      </c>
      <c r="J1056" s="23">
        <f>'Source - Cert. Funds'!H1055</f>
        <v>1349070</v>
      </c>
      <c r="K1056" s="4"/>
      <c r="L1056" s="3"/>
      <c r="M1056" s="3"/>
      <c r="N1056" s="3"/>
      <c r="O1056" s="3"/>
    </row>
    <row r="1057" spans="1:15" x14ac:dyDescent="0.35">
      <c r="A1057" s="221" t="e">
        <f t="shared" si="20"/>
        <v>#N/A</v>
      </c>
      <c r="B1057" s="221" t="e">
        <f>IF(A1057=1,SUM($A$4:A1057),"")</f>
        <v>#N/A</v>
      </c>
      <c r="C1057" s="22" t="str">
        <f>'Source - Cert. Funds'!A1056</f>
        <v>32</v>
      </c>
      <c r="D1057" s="22" t="str">
        <f>'Source - Cert. Funds'!B1056</f>
        <v>2</v>
      </c>
      <c r="E1057" s="22" t="str">
        <f>'Source - Cert. Funds'!C1056</f>
        <v>0006</v>
      </c>
      <c r="F1057" s="22" t="str">
        <f>'Source - Cert. Funds'!D1056</f>
        <v>3220006</v>
      </c>
      <c r="G1057" s="22" t="str">
        <f>'Source - Cert. Funds'!E1056</f>
        <v>GUILFORD TOWNSHIP</v>
      </c>
      <c r="H1057" s="22" t="str">
        <f>'Source - Cert. Funds'!F1056</f>
        <v>1312</v>
      </c>
      <c r="I1057" s="22" t="str">
        <f>'Source - Cert. Funds'!G1056</f>
        <v xml:space="preserve">RECREATION                              </v>
      </c>
      <c r="J1057" s="23">
        <f>'Source - Cert. Funds'!H1056</f>
        <v>1384280</v>
      </c>
      <c r="K1057" s="4"/>
      <c r="L1057" s="3"/>
      <c r="M1057" s="3"/>
      <c r="N1057" s="3"/>
      <c r="O1057" s="3"/>
    </row>
    <row r="1058" spans="1:15" x14ac:dyDescent="0.35">
      <c r="A1058" s="221" t="e">
        <f t="shared" si="20"/>
        <v>#N/A</v>
      </c>
      <c r="B1058" s="221" t="e">
        <f>IF(A1058=1,SUM($A$4:A1058),"")</f>
        <v>#N/A</v>
      </c>
      <c r="C1058" s="22" t="str">
        <f>'Source - Cert. Funds'!A1057</f>
        <v>32</v>
      </c>
      <c r="D1058" s="22" t="str">
        <f>'Source - Cert. Funds'!B1057</f>
        <v>2</v>
      </c>
      <c r="E1058" s="22" t="str">
        <f>'Source - Cert. Funds'!C1057</f>
        <v>0007</v>
      </c>
      <c r="F1058" s="22" t="str">
        <f>'Source - Cert. Funds'!D1057</f>
        <v>3220007</v>
      </c>
      <c r="G1058" s="22" t="str">
        <f>'Source - Cert. Funds'!E1057</f>
        <v>LIBERTY TOWNSHIP</v>
      </c>
      <c r="H1058" s="22" t="str">
        <f>'Source - Cert. Funds'!F1057</f>
        <v>0101</v>
      </c>
      <c r="I1058" s="22" t="str">
        <f>'Source - Cert. Funds'!G1057</f>
        <v xml:space="preserve">GENERAL                                 </v>
      </c>
      <c r="J1058" s="23">
        <f>'Source - Cert. Funds'!H1057</f>
        <v>536400</v>
      </c>
      <c r="K1058" s="4"/>
      <c r="L1058" s="3"/>
      <c r="M1058" s="3"/>
      <c r="N1058" s="3"/>
      <c r="O1058" s="3"/>
    </row>
    <row r="1059" spans="1:15" x14ac:dyDescent="0.35">
      <c r="A1059" s="221" t="e">
        <f t="shared" si="20"/>
        <v>#N/A</v>
      </c>
      <c r="B1059" s="221" t="e">
        <f>IF(A1059=1,SUM($A$4:A1059),"")</f>
        <v>#N/A</v>
      </c>
      <c r="C1059" s="22" t="str">
        <f>'Source - Cert. Funds'!A1058</f>
        <v>32</v>
      </c>
      <c r="D1059" s="22" t="str">
        <f>'Source - Cert. Funds'!B1058</f>
        <v>2</v>
      </c>
      <c r="E1059" s="22" t="str">
        <f>'Source - Cert. Funds'!C1058</f>
        <v>0007</v>
      </c>
      <c r="F1059" s="22" t="str">
        <f>'Source - Cert. Funds'!D1058</f>
        <v>3220007</v>
      </c>
      <c r="G1059" s="22" t="str">
        <f>'Source - Cert. Funds'!E1058</f>
        <v>LIBERTY TOWNSHIP</v>
      </c>
      <c r="H1059" s="22" t="str">
        <f>'Source - Cert. Funds'!F1058</f>
        <v>1111</v>
      </c>
      <c r="I1059" s="22" t="str">
        <f>'Source - Cert. Funds'!G1058</f>
        <v>TOWNSHIP FIRE AND E.M.S.</v>
      </c>
      <c r="J1059" s="23">
        <f>'Source - Cert. Funds'!H1058</f>
        <v>857616</v>
      </c>
      <c r="K1059" s="4"/>
      <c r="L1059" s="3"/>
      <c r="M1059" s="3"/>
      <c r="N1059" s="3"/>
      <c r="O1059" s="3"/>
    </row>
    <row r="1060" spans="1:15" x14ac:dyDescent="0.35">
      <c r="A1060" s="221" t="e">
        <f t="shared" si="20"/>
        <v>#N/A</v>
      </c>
      <c r="B1060" s="221" t="e">
        <f>IF(A1060=1,SUM($A$4:A1060),"")</f>
        <v>#N/A</v>
      </c>
      <c r="C1060" s="22" t="str">
        <f>'Source - Cert. Funds'!A1059</f>
        <v>32</v>
      </c>
      <c r="D1060" s="22" t="str">
        <f>'Source - Cert. Funds'!B1059</f>
        <v>2</v>
      </c>
      <c r="E1060" s="22" t="str">
        <f>'Source - Cert. Funds'!C1059</f>
        <v>0007</v>
      </c>
      <c r="F1060" s="22" t="str">
        <f>'Source - Cert. Funds'!D1059</f>
        <v>3220007</v>
      </c>
      <c r="G1060" s="22" t="str">
        <f>'Source - Cert. Funds'!E1059</f>
        <v>LIBERTY TOWNSHIP</v>
      </c>
      <c r="H1060" s="22" t="str">
        <f>'Source - Cert. Funds'!F1059</f>
        <v>1190</v>
      </c>
      <c r="I1060" s="22" t="str">
        <f>'Source - Cert. Funds'!G1059</f>
        <v xml:space="preserve">CUMULATIVE FIRE (Township)                        </v>
      </c>
      <c r="J1060" s="23">
        <f>'Source - Cert. Funds'!H1059</f>
        <v>150000</v>
      </c>
      <c r="K1060" s="4"/>
      <c r="L1060" s="3"/>
      <c r="M1060" s="3"/>
      <c r="N1060" s="3"/>
      <c r="O1060" s="3"/>
    </row>
    <row r="1061" spans="1:15" x14ac:dyDescent="0.35">
      <c r="A1061" s="221" t="e">
        <f t="shared" si="20"/>
        <v>#N/A</v>
      </c>
      <c r="B1061" s="221" t="e">
        <f>IF(A1061=1,SUM($A$4:A1061),"")</f>
        <v>#N/A</v>
      </c>
      <c r="C1061" s="22" t="str">
        <f>'Source - Cert. Funds'!A1060</f>
        <v>32</v>
      </c>
      <c r="D1061" s="22" t="str">
        <f>'Source - Cert. Funds'!B1060</f>
        <v>2</v>
      </c>
      <c r="E1061" s="22" t="str">
        <f>'Source - Cert. Funds'!C1060</f>
        <v>0008</v>
      </c>
      <c r="F1061" s="22" t="str">
        <f>'Source - Cert. Funds'!D1060</f>
        <v>3220008</v>
      </c>
      <c r="G1061" s="22" t="str">
        <f>'Source - Cert. Funds'!E1060</f>
        <v>LINCOLN TOWNSHIP</v>
      </c>
      <c r="H1061" s="22" t="str">
        <f>'Source - Cert. Funds'!F1060</f>
        <v>0061</v>
      </c>
      <c r="I1061" s="22" t="str">
        <f>'Source - Cert. Funds'!G1060</f>
        <v>RAINY DAY</v>
      </c>
      <c r="J1061" s="23">
        <f>'Source - Cert. Funds'!H1060</f>
        <v>10000</v>
      </c>
      <c r="K1061" s="4"/>
      <c r="L1061" s="3"/>
      <c r="M1061" s="3"/>
      <c r="N1061" s="3"/>
      <c r="O1061" s="3"/>
    </row>
    <row r="1062" spans="1:15" x14ac:dyDescent="0.35">
      <c r="A1062" s="221" t="e">
        <f t="shared" si="20"/>
        <v>#N/A</v>
      </c>
      <c r="B1062" s="221" t="e">
        <f>IF(A1062=1,SUM($A$4:A1062),"")</f>
        <v>#N/A</v>
      </c>
      <c r="C1062" s="22" t="str">
        <f>'Source - Cert. Funds'!A1061</f>
        <v>32</v>
      </c>
      <c r="D1062" s="22" t="str">
        <f>'Source - Cert. Funds'!B1061</f>
        <v>2</v>
      </c>
      <c r="E1062" s="22" t="str">
        <f>'Source - Cert. Funds'!C1061</f>
        <v>0008</v>
      </c>
      <c r="F1062" s="22" t="str">
        <f>'Source - Cert. Funds'!D1061</f>
        <v>3220008</v>
      </c>
      <c r="G1062" s="22" t="str">
        <f>'Source - Cert. Funds'!E1061</f>
        <v>LINCOLN TOWNSHIP</v>
      </c>
      <c r="H1062" s="22" t="str">
        <f>'Source - Cert. Funds'!F1061</f>
        <v>0101</v>
      </c>
      <c r="I1062" s="22" t="str">
        <f>'Source - Cert. Funds'!G1061</f>
        <v xml:space="preserve">GENERAL                                 </v>
      </c>
      <c r="J1062" s="23">
        <f>'Source - Cert. Funds'!H1061</f>
        <v>178300</v>
      </c>
      <c r="K1062" s="4"/>
      <c r="L1062" s="3"/>
      <c r="M1062" s="3"/>
      <c r="N1062" s="3"/>
      <c r="O1062" s="3"/>
    </row>
    <row r="1063" spans="1:15" x14ac:dyDescent="0.35">
      <c r="A1063" s="221" t="e">
        <f t="shared" si="20"/>
        <v>#N/A</v>
      </c>
      <c r="B1063" s="221" t="e">
        <f>IF(A1063=1,SUM($A$4:A1063),"")</f>
        <v>#N/A</v>
      </c>
      <c r="C1063" s="22" t="str">
        <f>'Source - Cert. Funds'!A1062</f>
        <v>32</v>
      </c>
      <c r="D1063" s="22" t="str">
        <f>'Source - Cert. Funds'!B1062</f>
        <v>2</v>
      </c>
      <c r="E1063" s="22" t="str">
        <f>'Source - Cert. Funds'!C1062</f>
        <v>0008</v>
      </c>
      <c r="F1063" s="22" t="str">
        <f>'Source - Cert. Funds'!D1062</f>
        <v>3220008</v>
      </c>
      <c r="G1063" s="22" t="str">
        <f>'Source - Cert. Funds'!E1062</f>
        <v>LINCOLN TOWNSHIP</v>
      </c>
      <c r="H1063" s="22" t="str">
        <f>'Source - Cert. Funds'!F1062</f>
        <v>1312</v>
      </c>
      <c r="I1063" s="22" t="str">
        <f>'Source - Cert. Funds'!G1062</f>
        <v xml:space="preserve">RECREATION                              </v>
      </c>
      <c r="J1063" s="23">
        <f>'Source - Cert. Funds'!H1062</f>
        <v>32600</v>
      </c>
      <c r="K1063" s="4"/>
      <c r="L1063" s="3"/>
      <c r="M1063" s="3"/>
      <c r="N1063" s="3"/>
      <c r="O1063" s="3"/>
    </row>
    <row r="1064" spans="1:15" x14ac:dyDescent="0.35">
      <c r="A1064" s="221" t="e">
        <f t="shared" si="20"/>
        <v>#N/A</v>
      </c>
      <c r="B1064" s="221" t="e">
        <f>IF(A1064=1,SUM($A$4:A1064),"")</f>
        <v>#N/A</v>
      </c>
      <c r="C1064" s="22" t="str">
        <f>'Source - Cert. Funds'!A1063</f>
        <v>32</v>
      </c>
      <c r="D1064" s="22" t="str">
        <f>'Source - Cert. Funds'!B1063</f>
        <v>2</v>
      </c>
      <c r="E1064" s="22" t="str">
        <f>'Source - Cert. Funds'!C1063</f>
        <v>0009</v>
      </c>
      <c r="F1064" s="22" t="str">
        <f>'Source - Cert. Funds'!D1063</f>
        <v>3220009</v>
      </c>
      <c r="G1064" s="22" t="str">
        <f>'Source - Cert. Funds'!E1063</f>
        <v>MARION TOWNSHIP</v>
      </c>
      <c r="H1064" s="22" t="str">
        <f>'Source - Cert. Funds'!F1063</f>
        <v>0061</v>
      </c>
      <c r="I1064" s="22" t="str">
        <f>'Source - Cert. Funds'!G1063</f>
        <v>RAINY DAY</v>
      </c>
      <c r="J1064" s="23">
        <f>'Source - Cert. Funds'!H1063</f>
        <v>0</v>
      </c>
      <c r="K1064" s="4"/>
      <c r="L1064" s="3"/>
      <c r="M1064" s="3"/>
      <c r="N1064" s="3"/>
      <c r="O1064" s="3"/>
    </row>
    <row r="1065" spans="1:15" x14ac:dyDescent="0.35">
      <c r="A1065" s="221" t="e">
        <f t="shared" si="20"/>
        <v>#N/A</v>
      </c>
      <c r="B1065" s="221" t="e">
        <f>IF(A1065=1,SUM($A$4:A1065),"")</f>
        <v>#N/A</v>
      </c>
      <c r="C1065" s="22" t="str">
        <f>'Source - Cert. Funds'!A1064</f>
        <v>32</v>
      </c>
      <c r="D1065" s="22" t="str">
        <f>'Source - Cert. Funds'!B1064</f>
        <v>2</v>
      </c>
      <c r="E1065" s="22" t="str">
        <f>'Source - Cert. Funds'!C1064</f>
        <v>0009</v>
      </c>
      <c r="F1065" s="22" t="str">
        <f>'Source - Cert. Funds'!D1064</f>
        <v>3220009</v>
      </c>
      <c r="G1065" s="22" t="str">
        <f>'Source - Cert. Funds'!E1064</f>
        <v>MARION TOWNSHIP</v>
      </c>
      <c r="H1065" s="22" t="str">
        <f>'Source - Cert. Funds'!F1064</f>
        <v>0101</v>
      </c>
      <c r="I1065" s="22" t="str">
        <f>'Source - Cert. Funds'!G1064</f>
        <v xml:space="preserve">GENERAL                                 </v>
      </c>
      <c r="J1065" s="23">
        <f>'Source - Cert. Funds'!H1064</f>
        <v>50025</v>
      </c>
      <c r="K1065" s="4"/>
      <c r="L1065" s="3"/>
      <c r="M1065" s="3"/>
      <c r="N1065" s="3"/>
      <c r="O1065" s="3"/>
    </row>
    <row r="1066" spans="1:15" x14ac:dyDescent="0.35">
      <c r="A1066" s="221" t="e">
        <f t="shared" si="20"/>
        <v>#N/A</v>
      </c>
      <c r="B1066" s="221" t="e">
        <f>IF(A1066=1,SUM($A$4:A1066),"")</f>
        <v>#N/A</v>
      </c>
      <c r="C1066" s="22" t="str">
        <f>'Source - Cert. Funds'!A1065</f>
        <v>32</v>
      </c>
      <c r="D1066" s="22" t="str">
        <f>'Source - Cert. Funds'!B1065</f>
        <v>2</v>
      </c>
      <c r="E1066" s="22" t="str">
        <f>'Source - Cert. Funds'!C1065</f>
        <v>0009</v>
      </c>
      <c r="F1066" s="22" t="str">
        <f>'Source - Cert. Funds'!D1065</f>
        <v>3220009</v>
      </c>
      <c r="G1066" s="22" t="str">
        <f>'Source - Cert. Funds'!E1065</f>
        <v>MARION TOWNSHIP</v>
      </c>
      <c r="H1066" s="22" t="str">
        <f>'Source - Cert. Funds'!F1065</f>
        <v>1111</v>
      </c>
      <c r="I1066" s="22" t="str">
        <f>'Source - Cert. Funds'!G1065</f>
        <v>TOWNSHIP FIRE AND E.M.S.</v>
      </c>
      <c r="J1066" s="23">
        <f>'Source - Cert. Funds'!H1065</f>
        <v>70000</v>
      </c>
      <c r="K1066" s="4"/>
      <c r="L1066" s="3"/>
      <c r="M1066" s="3"/>
      <c r="N1066" s="3"/>
      <c r="O1066" s="3"/>
    </row>
    <row r="1067" spans="1:15" x14ac:dyDescent="0.35">
      <c r="A1067" s="221" t="e">
        <f t="shared" si="20"/>
        <v>#N/A</v>
      </c>
      <c r="B1067" s="221" t="e">
        <f>IF(A1067=1,SUM($A$4:A1067),"")</f>
        <v>#N/A</v>
      </c>
      <c r="C1067" s="22" t="str">
        <f>'Source - Cert. Funds'!A1066</f>
        <v>32</v>
      </c>
      <c r="D1067" s="22" t="str">
        <f>'Source - Cert. Funds'!B1066</f>
        <v>2</v>
      </c>
      <c r="E1067" s="22" t="str">
        <f>'Source - Cert. Funds'!C1066</f>
        <v>0009</v>
      </c>
      <c r="F1067" s="22" t="str">
        <f>'Source - Cert. Funds'!D1066</f>
        <v>3220009</v>
      </c>
      <c r="G1067" s="22" t="str">
        <f>'Source - Cert. Funds'!E1066</f>
        <v>MARION TOWNSHIP</v>
      </c>
      <c r="H1067" s="22" t="str">
        <f>'Source - Cert. Funds'!F1066</f>
        <v>2120</v>
      </c>
      <c r="I1067" s="22" t="str">
        <f>'Source - Cert. Funds'!G1066</f>
        <v xml:space="preserve">CEMETERY                                </v>
      </c>
      <c r="J1067" s="23">
        <f>'Source - Cert. Funds'!H1066</f>
        <v>20000</v>
      </c>
      <c r="K1067" s="4"/>
      <c r="L1067" s="3"/>
      <c r="M1067" s="3"/>
      <c r="N1067" s="3"/>
      <c r="O1067" s="3"/>
    </row>
    <row r="1068" spans="1:15" x14ac:dyDescent="0.35">
      <c r="A1068" s="221" t="e">
        <f t="shared" si="20"/>
        <v>#N/A</v>
      </c>
      <c r="B1068" s="221" t="e">
        <f>IF(A1068=1,SUM($A$4:A1068),"")</f>
        <v>#N/A</v>
      </c>
      <c r="C1068" s="22" t="str">
        <f>'Source - Cert. Funds'!A1067</f>
        <v>32</v>
      </c>
      <c r="D1068" s="22" t="str">
        <f>'Source - Cert. Funds'!B1067</f>
        <v>2</v>
      </c>
      <c r="E1068" s="22" t="str">
        <f>'Source - Cert. Funds'!C1067</f>
        <v>0010</v>
      </c>
      <c r="F1068" s="22" t="str">
        <f>'Source - Cert. Funds'!D1067</f>
        <v>3220010</v>
      </c>
      <c r="G1068" s="22" t="str">
        <f>'Source - Cert. Funds'!E1067</f>
        <v>MIDDLE TOWNSHIP</v>
      </c>
      <c r="H1068" s="22" t="str">
        <f>'Source - Cert. Funds'!F1067</f>
        <v>0101</v>
      </c>
      <c r="I1068" s="22" t="str">
        <f>'Source - Cert. Funds'!G1067</f>
        <v xml:space="preserve">GENERAL                                 </v>
      </c>
      <c r="J1068" s="23">
        <f>'Source - Cert. Funds'!H1067</f>
        <v>1266934</v>
      </c>
      <c r="K1068" s="4"/>
      <c r="L1068" s="3"/>
      <c r="M1068" s="3"/>
      <c r="N1068" s="3"/>
      <c r="O1068" s="3"/>
    </row>
    <row r="1069" spans="1:15" x14ac:dyDescent="0.35">
      <c r="A1069" s="221" t="e">
        <f t="shared" si="20"/>
        <v>#N/A</v>
      </c>
      <c r="B1069" s="221" t="e">
        <f>IF(A1069=1,SUM($A$4:A1069),"")</f>
        <v>#N/A</v>
      </c>
      <c r="C1069" s="22" t="str">
        <f>'Source - Cert. Funds'!A1068</f>
        <v>32</v>
      </c>
      <c r="D1069" s="22" t="str">
        <f>'Source - Cert. Funds'!B1068</f>
        <v>2</v>
      </c>
      <c r="E1069" s="22" t="str">
        <f>'Source - Cert. Funds'!C1068</f>
        <v>0010</v>
      </c>
      <c r="F1069" s="22" t="str">
        <f>'Source - Cert. Funds'!D1068</f>
        <v>3220010</v>
      </c>
      <c r="G1069" s="22" t="str">
        <f>'Source - Cert. Funds'!E1068</f>
        <v>MIDDLE TOWNSHIP</v>
      </c>
      <c r="H1069" s="22" t="str">
        <f>'Source - Cert. Funds'!F1068</f>
        <v>8604</v>
      </c>
      <c r="I1069" s="22" t="str">
        <f>'Source - Cert. Funds'!G1068</f>
        <v>SPECL FIRE PROTECTION TERRITORY GENERAL</v>
      </c>
      <c r="J1069" s="23">
        <f>'Source - Cert. Funds'!H1068</f>
        <v>4129232</v>
      </c>
      <c r="K1069" s="4"/>
      <c r="L1069" s="3"/>
      <c r="M1069" s="3"/>
      <c r="N1069" s="3"/>
      <c r="O1069" s="3"/>
    </row>
    <row r="1070" spans="1:15" x14ac:dyDescent="0.35">
      <c r="A1070" s="221" t="e">
        <f t="shared" si="20"/>
        <v>#N/A</v>
      </c>
      <c r="B1070" s="221" t="e">
        <f>IF(A1070=1,SUM($A$4:A1070),"")</f>
        <v>#N/A</v>
      </c>
      <c r="C1070" s="22" t="str">
        <f>'Source - Cert. Funds'!A1069</f>
        <v>32</v>
      </c>
      <c r="D1070" s="22" t="str">
        <f>'Source - Cert. Funds'!B1069</f>
        <v>2</v>
      </c>
      <c r="E1070" s="22" t="str">
        <f>'Source - Cert. Funds'!C1069</f>
        <v>0010</v>
      </c>
      <c r="F1070" s="22" t="str">
        <f>'Source - Cert. Funds'!D1069</f>
        <v>3220010</v>
      </c>
      <c r="G1070" s="22" t="str">
        <f>'Source - Cert. Funds'!E1069</f>
        <v>MIDDLE TOWNSHIP</v>
      </c>
      <c r="H1070" s="22" t="str">
        <f>'Source - Cert. Funds'!F1069</f>
        <v>8692</v>
      </c>
      <c r="I1070" s="22" t="str">
        <f>'Source - Cert. Funds'!G1069</f>
        <v>SPECL FIRE PROTECTION TERRITORY EQUIPMENT REPLACE</v>
      </c>
      <c r="J1070" s="23">
        <f>'Source - Cert. Funds'!H1069</f>
        <v>227000</v>
      </c>
      <c r="K1070" s="4"/>
      <c r="L1070" s="3"/>
      <c r="M1070" s="3"/>
      <c r="N1070" s="3"/>
      <c r="O1070" s="3"/>
    </row>
    <row r="1071" spans="1:15" x14ac:dyDescent="0.35">
      <c r="A1071" s="221" t="e">
        <f t="shared" si="20"/>
        <v>#N/A</v>
      </c>
      <c r="B1071" s="221" t="e">
        <f>IF(A1071=1,SUM($A$4:A1071),"")</f>
        <v>#N/A</v>
      </c>
      <c r="C1071" s="22" t="str">
        <f>'Source - Cert. Funds'!A1070</f>
        <v>32</v>
      </c>
      <c r="D1071" s="22" t="str">
        <f>'Source - Cert. Funds'!B1070</f>
        <v>2</v>
      </c>
      <c r="E1071" s="22" t="str">
        <f>'Source - Cert. Funds'!C1070</f>
        <v>0011</v>
      </c>
      <c r="F1071" s="22" t="str">
        <f>'Source - Cert. Funds'!D1070</f>
        <v>3220011</v>
      </c>
      <c r="G1071" s="22" t="str">
        <f>'Source - Cert. Funds'!E1070</f>
        <v>UNION TOWNSHIP</v>
      </c>
      <c r="H1071" s="22" t="str">
        <f>'Source - Cert. Funds'!F1070</f>
        <v>0061</v>
      </c>
      <c r="I1071" s="22" t="str">
        <f>'Source - Cert. Funds'!G1070</f>
        <v>RAINY DAY</v>
      </c>
      <c r="J1071" s="23">
        <f>'Source - Cert. Funds'!H1070</f>
        <v>14692</v>
      </c>
      <c r="K1071" s="4"/>
      <c r="L1071" s="3"/>
      <c r="M1071" s="3"/>
      <c r="N1071" s="3"/>
      <c r="O1071" s="3"/>
    </row>
    <row r="1072" spans="1:15" x14ac:dyDescent="0.35">
      <c r="A1072" s="221" t="e">
        <f t="shared" si="20"/>
        <v>#N/A</v>
      </c>
      <c r="B1072" s="221" t="e">
        <f>IF(A1072=1,SUM($A$4:A1072),"")</f>
        <v>#N/A</v>
      </c>
      <c r="C1072" s="22" t="str">
        <f>'Source - Cert. Funds'!A1071</f>
        <v>32</v>
      </c>
      <c r="D1072" s="22" t="str">
        <f>'Source - Cert. Funds'!B1071</f>
        <v>2</v>
      </c>
      <c r="E1072" s="22" t="str">
        <f>'Source - Cert. Funds'!C1071</f>
        <v>0011</v>
      </c>
      <c r="F1072" s="22" t="str">
        <f>'Source - Cert. Funds'!D1071</f>
        <v>3220011</v>
      </c>
      <c r="G1072" s="22" t="str">
        <f>'Source - Cert. Funds'!E1071</f>
        <v>UNION TOWNSHIP</v>
      </c>
      <c r="H1072" s="22" t="str">
        <f>'Source - Cert. Funds'!F1071</f>
        <v>0101</v>
      </c>
      <c r="I1072" s="22" t="str">
        <f>'Source - Cert. Funds'!G1071</f>
        <v xml:space="preserve">GENERAL                                 </v>
      </c>
      <c r="J1072" s="23">
        <f>'Source - Cert. Funds'!H1071</f>
        <v>154631</v>
      </c>
      <c r="K1072" s="4"/>
      <c r="L1072" s="3"/>
      <c r="M1072" s="3"/>
      <c r="N1072" s="3"/>
      <c r="O1072" s="3"/>
    </row>
    <row r="1073" spans="1:15" x14ac:dyDescent="0.35">
      <c r="A1073" s="221" t="e">
        <f t="shared" si="20"/>
        <v>#N/A</v>
      </c>
      <c r="B1073" s="221" t="e">
        <f>IF(A1073=1,SUM($A$4:A1073),"")</f>
        <v>#N/A</v>
      </c>
      <c r="C1073" s="22" t="str">
        <f>'Source - Cert. Funds'!A1072</f>
        <v>32</v>
      </c>
      <c r="D1073" s="22" t="str">
        <f>'Source - Cert. Funds'!B1072</f>
        <v>2</v>
      </c>
      <c r="E1073" s="22" t="str">
        <f>'Source - Cert. Funds'!C1072</f>
        <v>0011</v>
      </c>
      <c r="F1073" s="22" t="str">
        <f>'Source - Cert. Funds'!D1072</f>
        <v>3220011</v>
      </c>
      <c r="G1073" s="22" t="str">
        <f>'Source - Cert. Funds'!E1072</f>
        <v>UNION TOWNSHIP</v>
      </c>
      <c r="H1073" s="22" t="str">
        <f>'Source - Cert. Funds'!F1072</f>
        <v>1111</v>
      </c>
      <c r="I1073" s="22" t="str">
        <f>'Source - Cert. Funds'!G1072</f>
        <v>TOWNSHIP FIRE AND E.M.S.</v>
      </c>
      <c r="J1073" s="23">
        <f>'Source - Cert. Funds'!H1072</f>
        <v>201933</v>
      </c>
      <c r="K1073" s="4"/>
      <c r="L1073" s="3"/>
      <c r="M1073" s="3"/>
      <c r="N1073" s="3"/>
      <c r="O1073" s="3"/>
    </row>
    <row r="1074" spans="1:15" x14ac:dyDescent="0.35">
      <c r="A1074" s="221" t="e">
        <f t="shared" si="20"/>
        <v>#N/A</v>
      </c>
      <c r="B1074" s="221" t="e">
        <f>IF(A1074=1,SUM($A$4:A1074),"")</f>
        <v>#N/A</v>
      </c>
      <c r="C1074" s="22" t="str">
        <f>'Source - Cert. Funds'!A1073</f>
        <v>32</v>
      </c>
      <c r="D1074" s="22" t="str">
        <f>'Source - Cert. Funds'!B1073</f>
        <v>2</v>
      </c>
      <c r="E1074" s="22" t="str">
        <f>'Source - Cert. Funds'!C1073</f>
        <v>0011</v>
      </c>
      <c r="F1074" s="22" t="str">
        <f>'Source - Cert. Funds'!D1073</f>
        <v>3220011</v>
      </c>
      <c r="G1074" s="22" t="str">
        <f>'Source - Cert. Funds'!E1073</f>
        <v>UNION TOWNSHIP</v>
      </c>
      <c r="H1074" s="22" t="str">
        <f>'Source - Cert. Funds'!F1073</f>
        <v>1190</v>
      </c>
      <c r="I1074" s="22" t="str">
        <f>'Source - Cert. Funds'!G1073</f>
        <v xml:space="preserve">CUMULATIVE FIRE (Township)                        </v>
      </c>
      <c r="J1074" s="23">
        <f>'Source - Cert. Funds'!H1073</f>
        <v>25000</v>
      </c>
      <c r="K1074" s="4"/>
      <c r="L1074" s="3"/>
      <c r="M1074" s="3"/>
      <c r="N1074" s="3"/>
      <c r="O1074" s="3"/>
    </row>
    <row r="1075" spans="1:15" x14ac:dyDescent="0.35">
      <c r="A1075" s="221" t="e">
        <f t="shared" si="20"/>
        <v>#N/A</v>
      </c>
      <c r="B1075" s="221" t="e">
        <f>IF(A1075=1,SUM($A$4:A1075),"")</f>
        <v>#N/A</v>
      </c>
      <c r="C1075" s="22" t="str">
        <f>'Source - Cert. Funds'!A1074</f>
        <v>32</v>
      </c>
      <c r="D1075" s="22" t="str">
        <f>'Source - Cert. Funds'!B1074</f>
        <v>2</v>
      </c>
      <c r="E1075" s="22" t="str">
        <f>'Source - Cert. Funds'!C1074</f>
        <v>0012</v>
      </c>
      <c r="F1075" s="22" t="str">
        <f>'Source - Cert. Funds'!D1074</f>
        <v>3220012</v>
      </c>
      <c r="G1075" s="22" t="str">
        <f>'Source - Cert. Funds'!E1074</f>
        <v>WASHINGTON TOWNSHIP</v>
      </c>
      <c r="H1075" s="22" t="str">
        <f>'Source - Cert. Funds'!F1074</f>
        <v>0061</v>
      </c>
      <c r="I1075" s="22" t="str">
        <f>'Source - Cert. Funds'!G1074</f>
        <v>RAINY DAY</v>
      </c>
      <c r="J1075" s="23">
        <f>'Source - Cert. Funds'!H1074</f>
        <v>0</v>
      </c>
      <c r="K1075" s="4"/>
      <c r="L1075" s="3"/>
      <c r="M1075" s="3"/>
      <c r="N1075" s="3"/>
      <c r="O1075" s="3"/>
    </row>
    <row r="1076" spans="1:15" x14ac:dyDescent="0.35">
      <c r="A1076" s="221" t="e">
        <f t="shared" si="20"/>
        <v>#N/A</v>
      </c>
      <c r="B1076" s="221" t="e">
        <f>IF(A1076=1,SUM($A$4:A1076),"")</f>
        <v>#N/A</v>
      </c>
      <c r="C1076" s="22" t="str">
        <f>'Source - Cert. Funds'!A1075</f>
        <v>32</v>
      </c>
      <c r="D1076" s="22" t="str">
        <f>'Source - Cert. Funds'!B1075</f>
        <v>2</v>
      </c>
      <c r="E1076" s="22" t="str">
        <f>'Source - Cert. Funds'!C1075</f>
        <v>0012</v>
      </c>
      <c r="F1076" s="22" t="str">
        <f>'Source - Cert. Funds'!D1075</f>
        <v>3220012</v>
      </c>
      <c r="G1076" s="22" t="str">
        <f>'Source - Cert. Funds'!E1075</f>
        <v>WASHINGTON TOWNSHIP</v>
      </c>
      <c r="H1076" s="22" t="str">
        <f>'Source - Cert. Funds'!F1075</f>
        <v>0101</v>
      </c>
      <c r="I1076" s="22" t="str">
        <f>'Source - Cert. Funds'!G1075</f>
        <v xml:space="preserve">GENERAL                                 </v>
      </c>
      <c r="J1076" s="23">
        <f>'Source - Cert. Funds'!H1075</f>
        <v>8659629</v>
      </c>
      <c r="K1076" s="4"/>
      <c r="L1076" s="3"/>
      <c r="M1076" s="3"/>
      <c r="N1076" s="3"/>
      <c r="O1076" s="3"/>
    </row>
    <row r="1077" spans="1:15" x14ac:dyDescent="0.35">
      <c r="A1077" s="221" t="e">
        <f t="shared" si="20"/>
        <v>#N/A</v>
      </c>
      <c r="B1077" s="221" t="e">
        <f>IF(A1077=1,SUM($A$4:A1077),"")</f>
        <v>#N/A</v>
      </c>
      <c r="C1077" s="22" t="str">
        <f>'Source - Cert. Funds'!A1076</f>
        <v>32</v>
      </c>
      <c r="D1077" s="22" t="str">
        <f>'Source - Cert. Funds'!B1076</f>
        <v>2</v>
      </c>
      <c r="E1077" s="22" t="str">
        <f>'Source - Cert. Funds'!C1076</f>
        <v>0012</v>
      </c>
      <c r="F1077" s="22" t="str">
        <f>'Source - Cert. Funds'!D1076</f>
        <v>3220012</v>
      </c>
      <c r="G1077" s="22" t="str">
        <f>'Source - Cert. Funds'!E1076</f>
        <v>WASHINGTON TOWNSHIP</v>
      </c>
      <c r="H1077" s="22" t="str">
        <f>'Source - Cert. Funds'!F1076</f>
        <v>1111</v>
      </c>
      <c r="I1077" s="22" t="str">
        <f>'Source - Cert. Funds'!G1076</f>
        <v>TOWNSHIP FIRE AND E.M.S.</v>
      </c>
      <c r="J1077" s="23">
        <f>'Source - Cert. Funds'!H1076</f>
        <v>16590005</v>
      </c>
      <c r="K1077" s="4"/>
      <c r="L1077" s="3"/>
      <c r="M1077" s="3"/>
      <c r="N1077" s="3"/>
      <c r="O1077" s="3"/>
    </row>
    <row r="1078" spans="1:15" x14ac:dyDescent="0.35">
      <c r="A1078" s="221" t="e">
        <f t="shared" si="20"/>
        <v>#N/A</v>
      </c>
      <c r="B1078" s="221" t="e">
        <f>IF(A1078=1,SUM($A$4:A1078),"")</f>
        <v>#N/A</v>
      </c>
      <c r="C1078" s="22" t="str">
        <f>'Source - Cert. Funds'!A1077</f>
        <v>32</v>
      </c>
      <c r="D1078" s="22" t="str">
        <f>'Source - Cert. Funds'!B1077</f>
        <v>2</v>
      </c>
      <c r="E1078" s="22" t="str">
        <f>'Source - Cert. Funds'!C1077</f>
        <v>0012</v>
      </c>
      <c r="F1078" s="22" t="str">
        <f>'Source - Cert. Funds'!D1077</f>
        <v>3220012</v>
      </c>
      <c r="G1078" s="22" t="str">
        <f>'Source - Cert. Funds'!E1077</f>
        <v>WASHINGTON TOWNSHIP</v>
      </c>
      <c r="H1078" s="22" t="str">
        <f>'Source - Cert. Funds'!F1077</f>
        <v>1190</v>
      </c>
      <c r="I1078" s="22" t="str">
        <f>'Source - Cert. Funds'!G1077</f>
        <v xml:space="preserve">CUMULATIVE FIRE (Township)                        </v>
      </c>
      <c r="J1078" s="23">
        <f>'Source - Cert. Funds'!H1077</f>
        <v>344053</v>
      </c>
      <c r="K1078" s="4"/>
      <c r="L1078" s="3"/>
      <c r="M1078" s="3"/>
      <c r="N1078" s="3"/>
      <c r="O1078" s="3"/>
    </row>
    <row r="1079" spans="1:15" x14ac:dyDescent="0.35">
      <c r="A1079" s="221" t="e">
        <f t="shared" si="20"/>
        <v>#N/A</v>
      </c>
      <c r="B1079" s="221" t="e">
        <f>IF(A1079=1,SUM($A$4:A1079),"")</f>
        <v>#N/A</v>
      </c>
      <c r="C1079" s="22" t="str">
        <f>'Source - Cert. Funds'!A1078</f>
        <v>32</v>
      </c>
      <c r="D1079" s="22" t="str">
        <f>'Source - Cert. Funds'!B1078</f>
        <v>2</v>
      </c>
      <c r="E1079" s="22" t="str">
        <f>'Source - Cert. Funds'!C1078</f>
        <v>0012</v>
      </c>
      <c r="F1079" s="22" t="str">
        <f>'Source - Cert. Funds'!D1078</f>
        <v>3220012</v>
      </c>
      <c r="G1079" s="22" t="str">
        <f>'Source - Cert. Funds'!E1078</f>
        <v>WASHINGTON TOWNSHIP</v>
      </c>
      <c r="H1079" s="22" t="str">
        <f>'Source - Cert. Funds'!F1078</f>
        <v>1312</v>
      </c>
      <c r="I1079" s="22" t="str">
        <f>'Source - Cert. Funds'!G1078</f>
        <v xml:space="preserve">RECREATION                              </v>
      </c>
      <c r="J1079" s="23">
        <f>'Source - Cert. Funds'!H1078</f>
        <v>2669848</v>
      </c>
      <c r="K1079" s="4"/>
      <c r="L1079" s="3"/>
      <c r="M1079" s="3"/>
      <c r="N1079" s="3"/>
      <c r="O1079" s="3"/>
    </row>
    <row r="1080" spans="1:15" x14ac:dyDescent="0.35">
      <c r="A1080" s="221" t="e">
        <f t="shared" si="20"/>
        <v>#N/A</v>
      </c>
      <c r="B1080" s="221" t="e">
        <f>IF(A1080=1,SUM($A$4:A1080),"")</f>
        <v>#N/A</v>
      </c>
      <c r="C1080" s="22" t="str">
        <f>'Source - Cert. Funds'!A1079</f>
        <v>33</v>
      </c>
      <c r="D1080" s="22" t="str">
        <f>'Source - Cert. Funds'!B1079</f>
        <v>2</v>
      </c>
      <c r="E1080" s="22" t="str">
        <f>'Source - Cert. Funds'!C1079</f>
        <v>0001</v>
      </c>
      <c r="F1080" s="22" t="str">
        <f>'Source - Cert. Funds'!D1079</f>
        <v>3320001</v>
      </c>
      <c r="G1080" s="22" t="str">
        <f>'Source - Cert. Funds'!E1079</f>
        <v>BLUE RIVER TOWNSHIP</v>
      </c>
      <c r="H1080" s="22" t="str">
        <f>'Source - Cert. Funds'!F1079</f>
        <v>0101</v>
      </c>
      <c r="I1080" s="22" t="str">
        <f>'Source - Cert. Funds'!G1079</f>
        <v xml:space="preserve">GENERAL                                 </v>
      </c>
      <c r="J1080" s="23">
        <f>'Source - Cert. Funds'!H1079</f>
        <v>36650</v>
      </c>
      <c r="K1080" s="4"/>
      <c r="L1080" s="3"/>
      <c r="M1080" s="3"/>
      <c r="N1080" s="3"/>
      <c r="O1080" s="3"/>
    </row>
    <row r="1081" spans="1:15" x14ac:dyDescent="0.35">
      <c r="A1081" s="221" t="e">
        <f t="shared" si="20"/>
        <v>#N/A</v>
      </c>
      <c r="B1081" s="221" t="e">
        <f>IF(A1081=1,SUM($A$4:A1081),"")</f>
        <v>#N/A</v>
      </c>
      <c r="C1081" s="22" t="str">
        <f>'Source - Cert. Funds'!A1080</f>
        <v>33</v>
      </c>
      <c r="D1081" s="22" t="str">
        <f>'Source - Cert. Funds'!B1080</f>
        <v>2</v>
      </c>
      <c r="E1081" s="22" t="str">
        <f>'Source - Cert. Funds'!C1080</f>
        <v>0001</v>
      </c>
      <c r="F1081" s="22" t="str">
        <f>'Source - Cert. Funds'!D1080</f>
        <v>3320001</v>
      </c>
      <c r="G1081" s="22" t="str">
        <f>'Source - Cert. Funds'!E1080</f>
        <v>BLUE RIVER TOWNSHIP</v>
      </c>
      <c r="H1081" s="22" t="str">
        <f>'Source - Cert. Funds'!F1080</f>
        <v>1111</v>
      </c>
      <c r="I1081" s="22" t="str">
        <f>'Source - Cert. Funds'!G1080</f>
        <v>TOWNSHIP FIRE AND E.M.S.</v>
      </c>
      <c r="J1081" s="23">
        <f>'Source - Cert. Funds'!H1080</f>
        <v>34543</v>
      </c>
      <c r="K1081" s="4"/>
      <c r="L1081" s="3"/>
      <c r="M1081" s="3"/>
      <c r="N1081" s="3"/>
      <c r="O1081" s="3"/>
    </row>
    <row r="1082" spans="1:15" x14ac:dyDescent="0.35">
      <c r="A1082" s="221" t="e">
        <f t="shared" si="20"/>
        <v>#N/A</v>
      </c>
      <c r="B1082" s="221" t="e">
        <f>IF(A1082=1,SUM($A$4:A1082),"")</f>
        <v>#N/A</v>
      </c>
      <c r="C1082" s="22" t="str">
        <f>'Source - Cert. Funds'!A1081</f>
        <v>33</v>
      </c>
      <c r="D1082" s="22" t="str">
        <f>'Source - Cert. Funds'!B1081</f>
        <v>2</v>
      </c>
      <c r="E1082" s="22" t="str">
        <f>'Source - Cert. Funds'!C1081</f>
        <v>0001</v>
      </c>
      <c r="F1082" s="22" t="str">
        <f>'Source - Cert. Funds'!D1081</f>
        <v>3320001</v>
      </c>
      <c r="G1082" s="22" t="str">
        <f>'Source - Cert. Funds'!E1081</f>
        <v>BLUE RIVER TOWNSHIP</v>
      </c>
      <c r="H1082" s="22" t="str">
        <f>'Source - Cert. Funds'!F1081</f>
        <v>1190</v>
      </c>
      <c r="I1082" s="22" t="str">
        <f>'Source - Cert. Funds'!G1081</f>
        <v xml:space="preserve">CUMULATIVE FIRE (Township)                        </v>
      </c>
      <c r="J1082" s="23">
        <f>'Source - Cert. Funds'!H1081</f>
        <v>19440</v>
      </c>
      <c r="K1082" s="4"/>
      <c r="L1082" s="3"/>
      <c r="M1082" s="3"/>
      <c r="N1082" s="3"/>
      <c r="O1082" s="3"/>
    </row>
    <row r="1083" spans="1:15" x14ac:dyDescent="0.35">
      <c r="A1083" s="221" t="e">
        <f t="shared" si="20"/>
        <v>#N/A</v>
      </c>
      <c r="B1083" s="221" t="e">
        <f>IF(A1083=1,SUM($A$4:A1083),"")</f>
        <v>#N/A</v>
      </c>
      <c r="C1083" s="22" t="str">
        <f>'Source - Cert. Funds'!A1082</f>
        <v>33</v>
      </c>
      <c r="D1083" s="22" t="str">
        <f>'Source - Cert. Funds'!B1082</f>
        <v>2</v>
      </c>
      <c r="E1083" s="22" t="str">
        <f>'Source - Cert. Funds'!C1082</f>
        <v>0002</v>
      </c>
      <c r="F1083" s="22" t="str">
        <f>'Source - Cert. Funds'!D1082</f>
        <v>3320002</v>
      </c>
      <c r="G1083" s="22" t="str">
        <f>'Source - Cert. Funds'!E1082</f>
        <v>DUDLEY TOWNSHIP</v>
      </c>
      <c r="H1083" s="22" t="str">
        <f>'Source - Cert. Funds'!F1082</f>
        <v>0061</v>
      </c>
      <c r="I1083" s="22" t="str">
        <f>'Source - Cert. Funds'!G1082</f>
        <v>RAINY DAY</v>
      </c>
      <c r="J1083" s="23">
        <f>'Source - Cert. Funds'!H1082</f>
        <v>0</v>
      </c>
      <c r="K1083" s="4"/>
      <c r="L1083" s="3"/>
      <c r="M1083" s="3"/>
      <c r="N1083" s="3"/>
      <c r="O1083" s="3"/>
    </row>
    <row r="1084" spans="1:15" x14ac:dyDescent="0.35">
      <c r="A1084" s="221" t="e">
        <f t="shared" si="20"/>
        <v>#N/A</v>
      </c>
      <c r="B1084" s="221" t="e">
        <f>IF(A1084=1,SUM($A$4:A1084),"")</f>
        <v>#N/A</v>
      </c>
      <c r="C1084" s="22" t="str">
        <f>'Source - Cert. Funds'!A1083</f>
        <v>33</v>
      </c>
      <c r="D1084" s="22" t="str">
        <f>'Source - Cert. Funds'!B1083</f>
        <v>2</v>
      </c>
      <c r="E1084" s="22" t="str">
        <f>'Source - Cert. Funds'!C1083</f>
        <v>0002</v>
      </c>
      <c r="F1084" s="22" t="str">
        <f>'Source - Cert. Funds'!D1083</f>
        <v>3320002</v>
      </c>
      <c r="G1084" s="22" t="str">
        <f>'Source - Cert. Funds'!E1083</f>
        <v>DUDLEY TOWNSHIP</v>
      </c>
      <c r="H1084" s="22" t="str">
        <f>'Source - Cert. Funds'!F1083</f>
        <v>0101</v>
      </c>
      <c r="I1084" s="22" t="str">
        <f>'Source - Cert. Funds'!G1083</f>
        <v xml:space="preserve">GENERAL                                 </v>
      </c>
      <c r="J1084" s="23">
        <f>'Source - Cert. Funds'!H1083</f>
        <v>25471</v>
      </c>
      <c r="K1084" s="4"/>
      <c r="L1084" s="3"/>
      <c r="M1084" s="3"/>
      <c r="N1084" s="3"/>
      <c r="O1084" s="3"/>
    </row>
    <row r="1085" spans="1:15" x14ac:dyDescent="0.35">
      <c r="A1085" s="221" t="e">
        <f t="shared" si="20"/>
        <v>#N/A</v>
      </c>
      <c r="B1085" s="221" t="e">
        <f>IF(A1085=1,SUM($A$4:A1085),"")</f>
        <v>#N/A</v>
      </c>
      <c r="C1085" s="22" t="str">
        <f>'Source - Cert. Funds'!A1084</f>
        <v>33</v>
      </c>
      <c r="D1085" s="22" t="str">
        <f>'Source - Cert. Funds'!B1084</f>
        <v>2</v>
      </c>
      <c r="E1085" s="22" t="str">
        <f>'Source - Cert. Funds'!C1084</f>
        <v>0002</v>
      </c>
      <c r="F1085" s="22" t="str">
        <f>'Source - Cert. Funds'!D1084</f>
        <v>3320002</v>
      </c>
      <c r="G1085" s="22" t="str">
        <f>'Source - Cert. Funds'!E1084</f>
        <v>DUDLEY TOWNSHIP</v>
      </c>
      <c r="H1085" s="22" t="str">
        <f>'Source - Cert. Funds'!F1084</f>
        <v>1111</v>
      </c>
      <c r="I1085" s="22" t="str">
        <f>'Source - Cert. Funds'!G1084</f>
        <v>TOWNSHIP FIRE AND E.M.S.</v>
      </c>
      <c r="J1085" s="23">
        <f>'Source - Cert. Funds'!H1084</f>
        <v>6499</v>
      </c>
      <c r="K1085" s="4"/>
      <c r="L1085" s="3"/>
      <c r="M1085" s="3"/>
      <c r="N1085" s="3"/>
      <c r="O1085" s="3"/>
    </row>
    <row r="1086" spans="1:15" x14ac:dyDescent="0.35">
      <c r="A1086" s="221" t="e">
        <f t="shared" si="20"/>
        <v>#N/A</v>
      </c>
      <c r="B1086" s="221" t="e">
        <f>IF(A1086=1,SUM($A$4:A1086),"")</f>
        <v>#N/A</v>
      </c>
      <c r="C1086" s="22" t="str">
        <f>'Source - Cert. Funds'!A1085</f>
        <v>33</v>
      </c>
      <c r="D1086" s="22" t="str">
        <f>'Source - Cert. Funds'!B1085</f>
        <v>2</v>
      </c>
      <c r="E1086" s="22" t="str">
        <f>'Source - Cert. Funds'!C1085</f>
        <v>0002</v>
      </c>
      <c r="F1086" s="22" t="str">
        <f>'Source - Cert. Funds'!D1085</f>
        <v>3320002</v>
      </c>
      <c r="G1086" s="22" t="str">
        <f>'Source - Cert. Funds'!E1085</f>
        <v>DUDLEY TOWNSHIP</v>
      </c>
      <c r="H1086" s="22" t="str">
        <f>'Source - Cert. Funds'!F1085</f>
        <v>1190</v>
      </c>
      <c r="I1086" s="22" t="str">
        <f>'Source - Cert. Funds'!G1085</f>
        <v xml:space="preserve">CUMULATIVE FIRE (Township)                        </v>
      </c>
      <c r="J1086" s="23">
        <f>'Source - Cert. Funds'!H1085</f>
        <v>21305</v>
      </c>
      <c r="K1086" s="4"/>
      <c r="L1086" s="3"/>
      <c r="M1086" s="3"/>
      <c r="N1086" s="3"/>
      <c r="O1086" s="3"/>
    </row>
    <row r="1087" spans="1:15" x14ac:dyDescent="0.35">
      <c r="A1087" s="221" t="e">
        <f t="shared" si="20"/>
        <v>#N/A</v>
      </c>
      <c r="B1087" s="221" t="e">
        <f>IF(A1087=1,SUM($A$4:A1087),"")</f>
        <v>#N/A</v>
      </c>
      <c r="C1087" s="22" t="str">
        <f>'Source - Cert. Funds'!A1086</f>
        <v>33</v>
      </c>
      <c r="D1087" s="22" t="str">
        <f>'Source - Cert. Funds'!B1086</f>
        <v>2</v>
      </c>
      <c r="E1087" s="22" t="str">
        <f>'Source - Cert. Funds'!C1086</f>
        <v>0003</v>
      </c>
      <c r="F1087" s="22" t="str">
        <f>'Source - Cert. Funds'!D1086</f>
        <v>3320003</v>
      </c>
      <c r="G1087" s="22" t="str">
        <f>'Source - Cert. Funds'!E1086</f>
        <v>FALL CREEK TOWNSHIP</v>
      </c>
      <c r="H1087" s="22" t="str">
        <f>'Source - Cert. Funds'!F1086</f>
        <v>0050</v>
      </c>
      <c r="I1087" s="22" t="str">
        <f>'Source - Cert. Funds'!G1086</f>
        <v>TOWNSHIP ROAD AND INFRASTRUCTURE</v>
      </c>
      <c r="J1087" s="23">
        <f>'Source - Cert. Funds'!H1086</f>
        <v>0</v>
      </c>
      <c r="K1087" s="4"/>
      <c r="L1087" s="3"/>
      <c r="M1087" s="3"/>
      <c r="N1087" s="3"/>
      <c r="O1087" s="3"/>
    </row>
    <row r="1088" spans="1:15" x14ac:dyDescent="0.35">
      <c r="A1088" s="221" t="e">
        <f t="shared" si="20"/>
        <v>#N/A</v>
      </c>
      <c r="B1088" s="221" t="e">
        <f>IF(A1088=1,SUM($A$4:A1088),"")</f>
        <v>#N/A</v>
      </c>
      <c r="C1088" s="22" t="str">
        <f>'Source - Cert. Funds'!A1087</f>
        <v>33</v>
      </c>
      <c r="D1088" s="22" t="str">
        <f>'Source - Cert. Funds'!B1087</f>
        <v>2</v>
      </c>
      <c r="E1088" s="22" t="str">
        <f>'Source - Cert. Funds'!C1087</f>
        <v>0003</v>
      </c>
      <c r="F1088" s="22" t="str">
        <f>'Source - Cert. Funds'!D1087</f>
        <v>3320003</v>
      </c>
      <c r="G1088" s="22" t="str">
        <f>'Source - Cert. Funds'!E1087</f>
        <v>FALL CREEK TOWNSHIP</v>
      </c>
      <c r="H1088" s="22" t="str">
        <f>'Source - Cert. Funds'!F1087</f>
        <v>0061</v>
      </c>
      <c r="I1088" s="22" t="str">
        <f>'Source - Cert. Funds'!G1087</f>
        <v>RAINY DAY</v>
      </c>
      <c r="J1088" s="23">
        <f>'Source - Cert. Funds'!H1087</f>
        <v>1048</v>
      </c>
      <c r="K1088" s="4"/>
      <c r="L1088" s="3"/>
      <c r="M1088" s="3"/>
      <c r="N1088" s="3"/>
      <c r="O1088" s="3"/>
    </row>
    <row r="1089" spans="1:15" x14ac:dyDescent="0.35">
      <c r="A1089" s="221" t="e">
        <f t="shared" si="20"/>
        <v>#N/A</v>
      </c>
      <c r="B1089" s="221" t="e">
        <f>IF(A1089=1,SUM($A$4:A1089),"")</f>
        <v>#N/A</v>
      </c>
      <c r="C1089" s="22" t="str">
        <f>'Source - Cert. Funds'!A1088</f>
        <v>33</v>
      </c>
      <c r="D1089" s="22" t="str">
        <f>'Source - Cert. Funds'!B1088</f>
        <v>2</v>
      </c>
      <c r="E1089" s="22" t="str">
        <f>'Source - Cert. Funds'!C1088</f>
        <v>0003</v>
      </c>
      <c r="F1089" s="22" t="str">
        <f>'Source - Cert. Funds'!D1088</f>
        <v>3320003</v>
      </c>
      <c r="G1089" s="22" t="str">
        <f>'Source - Cert. Funds'!E1088</f>
        <v>FALL CREEK TOWNSHIP</v>
      </c>
      <c r="H1089" s="22" t="str">
        <f>'Source - Cert. Funds'!F1088</f>
        <v>0101</v>
      </c>
      <c r="I1089" s="22" t="str">
        <f>'Source - Cert. Funds'!G1088</f>
        <v xml:space="preserve">GENERAL                                 </v>
      </c>
      <c r="J1089" s="23">
        <f>'Source - Cert. Funds'!H1088</f>
        <v>121553</v>
      </c>
      <c r="K1089" s="4"/>
      <c r="L1089" s="3"/>
      <c r="M1089" s="3"/>
      <c r="N1089" s="3"/>
      <c r="O1089" s="3"/>
    </row>
    <row r="1090" spans="1:15" x14ac:dyDescent="0.35">
      <c r="A1090" s="221" t="e">
        <f t="shared" si="20"/>
        <v>#N/A</v>
      </c>
      <c r="B1090" s="221" t="e">
        <f>IF(A1090=1,SUM($A$4:A1090),"")</f>
        <v>#N/A</v>
      </c>
      <c r="C1090" s="22" t="str">
        <f>'Source - Cert. Funds'!A1089</f>
        <v>33</v>
      </c>
      <c r="D1090" s="22" t="str">
        <f>'Source - Cert. Funds'!B1089</f>
        <v>2</v>
      </c>
      <c r="E1090" s="22" t="str">
        <f>'Source - Cert. Funds'!C1089</f>
        <v>0003</v>
      </c>
      <c r="F1090" s="22" t="str">
        <f>'Source - Cert. Funds'!D1089</f>
        <v>3320003</v>
      </c>
      <c r="G1090" s="22" t="str">
        <f>'Source - Cert. Funds'!E1089</f>
        <v>FALL CREEK TOWNSHIP</v>
      </c>
      <c r="H1090" s="22" t="str">
        <f>'Source - Cert. Funds'!F1089</f>
        <v>1111</v>
      </c>
      <c r="I1090" s="22" t="str">
        <f>'Source - Cert. Funds'!G1089</f>
        <v>TOWNSHIP FIRE AND E.M.S.</v>
      </c>
      <c r="J1090" s="23">
        <f>'Source - Cert. Funds'!H1089</f>
        <v>49364</v>
      </c>
      <c r="K1090" s="4"/>
      <c r="L1090" s="3"/>
      <c r="M1090" s="3"/>
      <c r="N1090" s="3"/>
      <c r="O1090" s="3"/>
    </row>
    <row r="1091" spans="1:15" x14ac:dyDescent="0.35">
      <c r="A1091" s="221" t="e">
        <f t="shared" si="20"/>
        <v>#N/A</v>
      </c>
      <c r="B1091" s="221" t="e">
        <f>IF(A1091=1,SUM($A$4:A1091),"")</f>
        <v>#N/A</v>
      </c>
      <c r="C1091" s="22" t="str">
        <f>'Source - Cert. Funds'!A1090</f>
        <v>33</v>
      </c>
      <c r="D1091" s="22" t="str">
        <f>'Source - Cert. Funds'!B1090</f>
        <v>2</v>
      </c>
      <c r="E1091" s="22" t="str">
        <f>'Source - Cert. Funds'!C1090</f>
        <v>0003</v>
      </c>
      <c r="F1091" s="22" t="str">
        <f>'Source - Cert. Funds'!D1090</f>
        <v>3320003</v>
      </c>
      <c r="G1091" s="22" t="str">
        <f>'Source - Cert. Funds'!E1090</f>
        <v>FALL CREEK TOWNSHIP</v>
      </c>
      <c r="H1091" s="22" t="str">
        <f>'Source - Cert. Funds'!F1090</f>
        <v>1190</v>
      </c>
      <c r="I1091" s="22" t="str">
        <f>'Source - Cert. Funds'!G1090</f>
        <v xml:space="preserve">CUMULATIVE FIRE (Township)                        </v>
      </c>
      <c r="J1091" s="23">
        <f>'Source - Cert. Funds'!H1090</f>
        <v>225000</v>
      </c>
      <c r="K1091" s="4"/>
      <c r="L1091" s="3"/>
      <c r="M1091" s="3"/>
      <c r="N1091" s="3"/>
      <c r="O1091" s="3"/>
    </row>
    <row r="1092" spans="1:15" x14ac:dyDescent="0.35">
      <c r="A1092" s="221" t="e">
        <f t="shared" si="20"/>
        <v>#N/A</v>
      </c>
      <c r="B1092" s="221" t="e">
        <f>IF(A1092=1,SUM($A$4:A1092),"")</f>
        <v>#N/A</v>
      </c>
      <c r="C1092" s="22" t="str">
        <f>'Source - Cert. Funds'!A1091</f>
        <v>33</v>
      </c>
      <c r="D1092" s="22" t="str">
        <f>'Source - Cert. Funds'!B1091</f>
        <v>2</v>
      </c>
      <c r="E1092" s="22" t="str">
        <f>'Source - Cert. Funds'!C1091</f>
        <v>0004</v>
      </c>
      <c r="F1092" s="22" t="str">
        <f>'Source - Cert. Funds'!D1091</f>
        <v>3320004</v>
      </c>
      <c r="G1092" s="22" t="str">
        <f>'Source - Cert. Funds'!E1091</f>
        <v>FRANKLIN TOWNSHIP</v>
      </c>
      <c r="H1092" s="22" t="str">
        <f>'Source - Cert. Funds'!F1091</f>
        <v>0101</v>
      </c>
      <c r="I1092" s="22" t="str">
        <f>'Source - Cert. Funds'!G1091</f>
        <v xml:space="preserve">GENERAL                                 </v>
      </c>
      <c r="J1092" s="23">
        <f>'Source - Cert. Funds'!H1091</f>
        <v>50000</v>
      </c>
      <c r="K1092" s="4"/>
      <c r="L1092" s="3"/>
      <c r="M1092" s="3"/>
      <c r="N1092" s="3"/>
      <c r="O1092" s="3"/>
    </row>
    <row r="1093" spans="1:15" x14ac:dyDescent="0.35">
      <c r="A1093" s="221" t="e">
        <f t="shared" ref="A1093:A1156" si="21">IF($L$1=$F1093,1,"")</f>
        <v>#N/A</v>
      </c>
      <c r="B1093" s="221" t="e">
        <f>IF(A1093=1,SUM($A$4:A1093),"")</f>
        <v>#N/A</v>
      </c>
      <c r="C1093" s="22" t="str">
        <f>'Source - Cert. Funds'!A1092</f>
        <v>33</v>
      </c>
      <c r="D1093" s="22" t="str">
        <f>'Source - Cert. Funds'!B1092</f>
        <v>2</v>
      </c>
      <c r="E1093" s="22" t="str">
        <f>'Source - Cert. Funds'!C1092</f>
        <v>0004</v>
      </c>
      <c r="F1093" s="22" t="str">
        <f>'Source - Cert. Funds'!D1092</f>
        <v>3320004</v>
      </c>
      <c r="G1093" s="22" t="str">
        <f>'Source - Cert. Funds'!E1092</f>
        <v>FRANKLIN TOWNSHIP</v>
      </c>
      <c r="H1093" s="22" t="str">
        <f>'Source - Cert. Funds'!F1092</f>
        <v>8704</v>
      </c>
      <c r="I1093" s="22" t="str">
        <f>'Source - Cert. Funds'!G1092</f>
        <v>SPECL FIRE TERRITORY GENERAL (POST 2022)</v>
      </c>
      <c r="J1093" s="23">
        <f>'Source - Cert. Funds'!H1092</f>
        <v>200000</v>
      </c>
      <c r="K1093" s="4"/>
      <c r="L1093" s="3"/>
      <c r="M1093" s="3"/>
      <c r="N1093" s="3"/>
      <c r="O1093" s="3"/>
    </row>
    <row r="1094" spans="1:15" x14ac:dyDescent="0.35">
      <c r="A1094" s="221" t="e">
        <f t="shared" si="21"/>
        <v>#N/A</v>
      </c>
      <c r="B1094" s="221" t="e">
        <f>IF(A1094=1,SUM($A$4:A1094),"")</f>
        <v>#N/A</v>
      </c>
      <c r="C1094" s="22" t="str">
        <f>'Source - Cert. Funds'!A1093</f>
        <v>33</v>
      </c>
      <c r="D1094" s="22" t="str">
        <f>'Source - Cert. Funds'!B1093</f>
        <v>2</v>
      </c>
      <c r="E1094" s="22" t="str">
        <f>'Source - Cert. Funds'!C1093</f>
        <v>0005</v>
      </c>
      <c r="F1094" s="22" t="str">
        <f>'Source - Cert. Funds'!D1093</f>
        <v>3320005</v>
      </c>
      <c r="G1094" s="22" t="str">
        <f>'Source - Cert. Funds'!E1093</f>
        <v>GREENSBORO TOWNSHIP</v>
      </c>
      <c r="H1094" s="22" t="str">
        <f>'Source - Cert. Funds'!F1093</f>
        <v>0101</v>
      </c>
      <c r="I1094" s="22" t="str">
        <f>'Source - Cert. Funds'!G1093</f>
        <v xml:space="preserve">GENERAL                                 </v>
      </c>
      <c r="J1094" s="23">
        <f>'Source - Cert. Funds'!H1093</f>
        <v>60661</v>
      </c>
      <c r="K1094" s="4"/>
      <c r="L1094" s="3"/>
      <c r="M1094" s="3"/>
      <c r="N1094" s="3"/>
      <c r="O1094" s="3"/>
    </row>
    <row r="1095" spans="1:15" x14ac:dyDescent="0.35">
      <c r="A1095" s="221" t="e">
        <f t="shared" si="21"/>
        <v>#N/A</v>
      </c>
      <c r="B1095" s="221" t="e">
        <f>IF(A1095=1,SUM($A$4:A1095),"")</f>
        <v>#N/A</v>
      </c>
      <c r="C1095" s="22" t="str">
        <f>'Source - Cert. Funds'!A1094</f>
        <v>33</v>
      </c>
      <c r="D1095" s="22" t="str">
        <f>'Source - Cert. Funds'!B1094</f>
        <v>2</v>
      </c>
      <c r="E1095" s="22" t="str">
        <f>'Source - Cert. Funds'!C1094</f>
        <v>0005</v>
      </c>
      <c r="F1095" s="22" t="str">
        <f>'Source - Cert. Funds'!D1094</f>
        <v>3320005</v>
      </c>
      <c r="G1095" s="22" t="str">
        <f>'Source - Cert. Funds'!E1094</f>
        <v>GREENSBORO TOWNSHIP</v>
      </c>
      <c r="H1095" s="22" t="str">
        <f>'Source - Cert. Funds'!F1094</f>
        <v>1111</v>
      </c>
      <c r="I1095" s="22" t="str">
        <f>'Source - Cert. Funds'!G1094</f>
        <v>TOWNSHIP FIRE AND E.M.S.</v>
      </c>
      <c r="J1095" s="23">
        <f>'Source - Cert. Funds'!H1094</f>
        <v>40000</v>
      </c>
      <c r="K1095" s="4"/>
      <c r="L1095" s="3"/>
      <c r="M1095" s="3"/>
      <c r="N1095" s="3"/>
      <c r="O1095" s="3"/>
    </row>
    <row r="1096" spans="1:15" x14ac:dyDescent="0.35">
      <c r="A1096" s="221" t="e">
        <f t="shared" si="21"/>
        <v>#N/A</v>
      </c>
      <c r="B1096" s="221" t="e">
        <f>IF(A1096=1,SUM($A$4:A1096),"")</f>
        <v>#N/A</v>
      </c>
      <c r="C1096" s="22" t="str">
        <f>'Source - Cert. Funds'!A1095</f>
        <v>33</v>
      </c>
      <c r="D1096" s="22" t="str">
        <f>'Source - Cert. Funds'!B1095</f>
        <v>2</v>
      </c>
      <c r="E1096" s="22" t="str">
        <f>'Source - Cert. Funds'!C1095</f>
        <v>0005</v>
      </c>
      <c r="F1096" s="22" t="str">
        <f>'Source - Cert. Funds'!D1095</f>
        <v>3320005</v>
      </c>
      <c r="G1096" s="22" t="str">
        <f>'Source - Cert. Funds'!E1095</f>
        <v>GREENSBORO TOWNSHIP</v>
      </c>
      <c r="H1096" s="22" t="str">
        <f>'Source - Cert. Funds'!F1095</f>
        <v>1190</v>
      </c>
      <c r="I1096" s="22" t="str">
        <f>'Source - Cert. Funds'!G1095</f>
        <v xml:space="preserve">CUMULATIVE FIRE (Township)                        </v>
      </c>
      <c r="J1096" s="23">
        <f>'Source - Cert. Funds'!H1095</f>
        <v>24000</v>
      </c>
      <c r="K1096" s="4"/>
      <c r="L1096" s="3"/>
      <c r="M1096" s="3"/>
      <c r="N1096" s="3"/>
      <c r="O1096" s="3"/>
    </row>
    <row r="1097" spans="1:15" x14ac:dyDescent="0.35">
      <c r="A1097" s="221" t="e">
        <f t="shared" si="21"/>
        <v>#N/A</v>
      </c>
      <c r="B1097" s="221" t="e">
        <f>IF(A1097=1,SUM($A$4:A1097),"")</f>
        <v>#N/A</v>
      </c>
      <c r="C1097" s="22" t="str">
        <f>'Source - Cert. Funds'!A1096</f>
        <v>33</v>
      </c>
      <c r="D1097" s="22" t="str">
        <f>'Source - Cert. Funds'!B1096</f>
        <v>2</v>
      </c>
      <c r="E1097" s="22" t="str">
        <f>'Source - Cert. Funds'!C1096</f>
        <v>0006</v>
      </c>
      <c r="F1097" s="22" t="str">
        <f>'Source - Cert. Funds'!D1096</f>
        <v>3320006</v>
      </c>
      <c r="G1097" s="22" t="str">
        <f>'Source - Cert. Funds'!E1096</f>
        <v>HARRISON TOWNSHIP</v>
      </c>
      <c r="H1097" s="22" t="str">
        <f>'Source - Cert. Funds'!F1096</f>
        <v>0061</v>
      </c>
      <c r="I1097" s="22" t="str">
        <f>'Source - Cert. Funds'!G1096</f>
        <v>RAINY DAY</v>
      </c>
      <c r="J1097" s="23">
        <f>'Source - Cert. Funds'!H1096</f>
        <v>3590</v>
      </c>
      <c r="K1097" s="4"/>
      <c r="L1097" s="3"/>
      <c r="M1097" s="3"/>
      <c r="N1097" s="3"/>
      <c r="O1097" s="3"/>
    </row>
    <row r="1098" spans="1:15" x14ac:dyDescent="0.35">
      <c r="A1098" s="221" t="e">
        <f t="shared" si="21"/>
        <v>#N/A</v>
      </c>
      <c r="B1098" s="221" t="e">
        <f>IF(A1098=1,SUM($A$4:A1098),"")</f>
        <v>#N/A</v>
      </c>
      <c r="C1098" s="22" t="str">
        <f>'Source - Cert. Funds'!A1097</f>
        <v>33</v>
      </c>
      <c r="D1098" s="22" t="str">
        <f>'Source - Cert. Funds'!B1097</f>
        <v>2</v>
      </c>
      <c r="E1098" s="22" t="str">
        <f>'Source - Cert. Funds'!C1097</f>
        <v>0006</v>
      </c>
      <c r="F1098" s="22" t="str">
        <f>'Source - Cert. Funds'!D1097</f>
        <v>3320006</v>
      </c>
      <c r="G1098" s="22" t="str">
        <f>'Source - Cert. Funds'!E1097</f>
        <v>HARRISON TOWNSHIP</v>
      </c>
      <c r="H1098" s="22" t="str">
        <f>'Source - Cert. Funds'!F1097</f>
        <v>0101</v>
      </c>
      <c r="I1098" s="22" t="str">
        <f>'Source - Cert. Funds'!G1097</f>
        <v xml:space="preserve">GENERAL                                 </v>
      </c>
      <c r="J1098" s="23">
        <f>'Source - Cert. Funds'!H1097</f>
        <v>89700</v>
      </c>
      <c r="K1098" s="4"/>
      <c r="L1098" s="3"/>
      <c r="M1098" s="3"/>
      <c r="N1098" s="3"/>
      <c r="O1098" s="3"/>
    </row>
    <row r="1099" spans="1:15" x14ac:dyDescent="0.35">
      <c r="A1099" s="221" t="e">
        <f t="shared" si="21"/>
        <v>#N/A</v>
      </c>
      <c r="B1099" s="221" t="e">
        <f>IF(A1099=1,SUM($A$4:A1099),"")</f>
        <v>#N/A</v>
      </c>
      <c r="C1099" s="22" t="str">
        <f>'Source - Cert. Funds'!A1098</f>
        <v>33</v>
      </c>
      <c r="D1099" s="22" t="str">
        <f>'Source - Cert. Funds'!B1098</f>
        <v>2</v>
      </c>
      <c r="E1099" s="22" t="str">
        <f>'Source - Cert. Funds'!C1098</f>
        <v>0006</v>
      </c>
      <c r="F1099" s="22" t="str">
        <f>'Source - Cert. Funds'!D1098</f>
        <v>3320006</v>
      </c>
      <c r="G1099" s="22" t="str">
        <f>'Source - Cert. Funds'!E1098</f>
        <v>HARRISON TOWNSHIP</v>
      </c>
      <c r="H1099" s="22" t="str">
        <f>'Source - Cert. Funds'!F1098</f>
        <v>1111</v>
      </c>
      <c r="I1099" s="22" t="str">
        <f>'Source - Cert. Funds'!G1098</f>
        <v>TOWNSHIP FIRE AND E.M.S.</v>
      </c>
      <c r="J1099" s="23">
        <f>'Source - Cert. Funds'!H1098</f>
        <v>30000</v>
      </c>
      <c r="K1099" s="4"/>
      <c r="L1099" s="3"/>
      <c r="M1099" s="3"/>
      <c r="N1099" s="3"/>
      <c r="O1099" s="3"/>
    </row>
    <row r="1100" spans="1:15" x14ac:dyDescent="0.35">
      <c r="A1100" s="221" t="e">
        <f t="shared" si="21"/>
        <v>#N/A</v>
      </c>
      <c r="B1100" s="221" t="e">
        <f>IF(A1100=1,SUM($A$4:A1100),"")</f>
        <v>#N/A</v>
      </c>
      <c r="C1100" s="22" t="str">
        <f>'Source - Cert. Funds'!A1099</f>
        <v>33</v>
      </c>
      <c r="D1100" s="22" t="str">
        <f>'Source - Cert. Funds'!B1099</f>
        <v>2</v>
      </c>
      <c r="E1100" s="22" t="str">
        <f>'Source - Cert. Funds'!C1099</f>
        <v>0007</v>
      </c>
      <c r="F1100" s="22" t="str">
        <f>'Source - Cert. Funds'!D1099</f>
        <v>3320007</v>
      </c>
      <c r="G1100" s="22" t="str">
        <f>'Source - Cert. Funds'!E1099</f>
        <v>HENRY TOWNSHIP</v>
      </c>
      <c r="H1100" s="22" t="str">
        <f>'Source - Cert. Funds'!F1099</f>
        <v>0061</v>
      </c>
      <c r="I1100" s="22" t="str">
        <f>'Source - Cert. Funds'!G1099</f>
        <v>RAINY DAY</v>
      </c>
      <c r="J1100" s="23">
        <f>'Source - Cert. Funds'!H1099</f>
        <v>0</v>
      </c>
      <c r="K1100" s="4"/>
      <c r="L1100" s="3"/>
      <c r="M1100" s="3"/>
      <c r="N1100" s="3"/>
      <c r="O1100" s="3"/>
    </row>
    <row r="1101" spans="1:15" x14ac:dyDescent="0.35">
      <c r="A1101" s="221" t="e">
        <f t="shared" si="21"/>
        <v>#N/A</v>
      </c>
      <c r="B1101" s="221" t="e">
        <f>IF(A1101=1,SUM($A$4:A1101),"")</f>
        <v>#N/A</v>
      </c>
      <c r="C1101" s="22" t="str">
        <f>'Source - Cert. Funds'!A1100</f>
        <v>33</v>
      </c>
      <c r="D1101" s="22" t="str">
        <f>'Source - Cert. Funds'!B1100</f>
        <v>2</v>
      </c>
      <c r="E1101" s="22" t="str">
        <f>'Source - Cert. Funds'!C1100</f>
        <v>0007</v>
      </c>
      <c r="F1101" s="22" t="str">
        <f>'Source - Cert. Funds'!D1100</f>
        <v>3320007</v>
      </c>
      <c r="G1101" s="22" t="str">
        <f>'Source - Cert. Funds'!E1100</f>
        <v>HENRY TOWNSHIP</v>
      </c>
      <c r="H1101" s="22" t="str">
        <f>'Source - Cert. Funds'!F1100</f>
        <v>0101</v>
      </c>
      <c r="I1101" s="22" t="str">
        <f>'Source - Cert. Funds'!G1100</f>
        <v xml:space="preserve">GENERAL                                 </v>
      </c>
      <c r="J1101" s="23">
        <f>'Source - Cert. Funds'!H1100</f>
        <v>725200</v>
      </c>
      <c r="K1101" s="4"/>
      <c r="L1101" s="3"/>
      <c r="M1101" s="3"/>
      <c r="N1101" s="3"/>
      <c r="O1101" s="3"/>
    </row>
    <row r="1102" spans="1:15" x14ac:dyDescent="0.35">
      <c r="A1102" s="221" t="e">
        <f t="shared" si="21"/>
        <v>#N/A</v>
      </c>
      <c r="B1102" s="221" t="e">
        <f>IF(A1102=1,SUM($A$4:A1102),"")</f>
        <v>#N/A</v>
      </c>
      <c r="C1102" s="22" t="str">
        <f>'Source - Cert. Funds'!A1101</f>
        <v>33</v>
      </c>
      <c r="D1102" s="22" t="str">
        <f>'Source - Cert. Funds'!B1101</f>
        <v>2</v>
      </c>
      <c r="E1102" s="22" t="str">
        <f>'Source - Cert. Funds'!C1101</f>
        <v>0007</v>
      </c>
      <c r="F1102" s="22" t="str">
        <f>'Source - Cert. Funds'!D1101</f>
        <v>3320007</v>
      </c>
      <c r="G1102" s="22" t="str">
        <f>'Source - Cert. Funds'!E1101</f>
        <v>HENRY TOWNSHIP</v>
      </c>
      <c r="H1102" s="22" t="str">
        <f>'Source - Cert. Funds'!F1101</f>
        <v>1111</v>
      </c>
      <c r="I1102" s="22" t="str">
        <f>'Source - Cert. Funds'!G1101</f>
        <v>TOWNSHIP FIRE AND E.M.S.</v>
      </c>
      <c r="J1102" s="23">
        <f>'Source - Cert. Funds'!H1101</f>
        <v>425000</v>
      </c>
      <c r="K1102" s="4"/>
      <c r="L1102" s="3"/>
      <c r="M1102" s="3"/>
      <c r="N1102" s="3"/>
      <c r="O1102" s="3"/>
    </row>
    <row r="1103" spans="1:15" x14ac:dyDescent="0.35">
      <c r="A1103" s="221" t="e">
        <f t="shared" si="21"/>
        <v>#N/A</v>
      </c>
      <c r="B1103" s="221" t="e">
        <f>IF(A1103=1,SUM($A$4:A1103),"")</f>
        <v>#N/A</v>
      </c>
      <c r="C1103" s="22" t="str">
        <f>'Source - Cert. Funds'!A1102</f>
        <v>33</v>
      </c>
      <c r="D1103" s="22" t="str">
        <f>'Source - Cert. Funds'!B1102</f>
        <v>2</v>
      </c>
      <c r="E1103" s="22" t="str">
        <f>'Source - Cert. Funds'!C1102</f>
        <v>0007</v>
      </c>
      <c r="F1103" s="22" t="str">
        <f>'Source - Cert. Funds'!D1102</f>
        <v>3320007</v>
      </c>
      <c r="G1103" s="22" t="str">
        <f>'Source - Cert. Funds'!E1102</f>
        <v>HENRY TOWNSHIP</v>
      </c>
      <c r="H1103" s="22" t="str">
        <f>'Source - Cert. Funds'!F1102</f>
        <v>1312</v>
      </c>
      <c r="I1103" s="22" t="str">
        <f>'Source - Cert. Funds'!G1102</f>
        <v xml:space="preserve">RECREATION                              </v>
      </c>
      <c r="J1103" s="23">
        <f>'Source - Cert. Funds'!H1102</f>
        <v>65000</v>
      </c>
      <c r="K1103" s="4"/>
      <c r="L1103" s="3"/>
      <c r="M1103" s="3"/>
      <c r="N1103" s="3"/>
      <c r="O1103" s="3"/>
    </row>
    <row r="1104" spans="1:15" x14ac:dyDescent="0.35">
      <c r="A1104" s="221" t="e">
        <f t="shared" si="21"/>
        <v>#N/A</v>
      </c>
      <c r="B1104" s="221" t="e">
        <f>IF(A1104=1,SUM($A$4:A1104),"")</f>
        <v>#N/A</v>
      </c>
      <c r="C1104" s="22" t="str">
        <f>'Source - Cert. Funds'!A1103</f>
        <v>33</v>
      </c>
      <c r="D1104" s="22" t="str">
        <f>'Source - Cert. Funds'!B1103</f>
        <v>2</v>
      </c>
      <c r="E1104" s="22" t="str">
        <f>'Source - Cert. Funds'!C1103</f>
        <v>0008</v>
      </c>
      <c r="F1104" s="22" t="str">
        <f>'Source - Cert. Funds'!D1103</f>
        <v>3320008</v>
      </c>
      <c r="G1104" s="22" t="str">
        <f>'Source - Cert. Funds'!E1103</f>
        <v>JEFFERSON TOWNSHIP</v>
      </c>
      <c r="H1104" s="22" t="str">
        <f>'Source - Cert. Funds'!F1103</f>
        <v>0101</v>
      </c>
      <c r="I1104" s="22" t="str">
        <f>'Source - Cert. Funds'!G1103</f>
        <v xml:space="preserve">GENERAL                                 </v>
      </c>
      <c r="J1104" s="23">
        <f>'Source - Cert. Funds'!H1103</f>
        <v>284700</v>
      </c>
      <c r="K1104" s="4"/>
      <c r="L1104" s="3"/>
      <c r="M1104" s="3"/>
      <c r="N1104" s="3"/>
      <c r="O1104" s="3"/>
    </row>
    <row r="1105" spans="1:15" x14ac:dyDescent="0.35">
      <c r="A1105" s="221" t="e">
        <f t="shared" si="21"/>
        <v>#N/A</v>
      </c>
      <c r="B1105" s="221" t="e">
        <f>IF(A1105=1,SUM($A$4:A1105),"")</f>
        <v>#N/A</v>
      </c>
      <c r="C1105" s="22" t="str">
        <f>'Source - Cert. Funds'!A1104</f>
        <v>33</v>
      </c>
      <c r="D1105" s="22" t="str">
        <f>'Source - Cert. Funds'!B1104</f>
        <v>2</v>
      </c>
      <c r="E1105" s="22" t="str">
        <f>'Source - Cert. Funds'!C1104</f>
        <v>0008</v>
      </c>
      <c r="F1105" s="22" t="str">
        <f>'Source - Cert. Funds'!D1104</f>
        <v>3320008</v>
      </c>
      <c r="G1105" s="22" t="str">
        <f>'Source - Cert. Funds'!E1104</f>
        <v>JEFFERSON TOWNSHIP</v>
      </c>
      <c r="H1105" s="22" t="str">
        <f>'Source - Cert. Funds'!F1104</f>
        <v>1111</v>
      </c>
      <c r="I1105" s="22" t="str">
        <f>'Source - Cert. Funds'!G1104</f>
        <v>TOWNSHIP FIRE AND E.M.S.</v>
      </c>
      <c r="J1105" s="23">
        <f>'Source - Cert. Funds'!H1104</f>
        <v>65000</v>
      </c>
      <c r="K1105" s="4"/>
      <c r="L1105" s="3"/>
      <c r="M1105" s="3"/>
      <c r="N1105" s="3"/>
      <c r="O1105" s="3"/>
    </row>
    <row r="1106" spans="1:15" x14ac:dyDescent="0.35">
      <c r="A1106" s="221" t="e">
        <f t="shared" si="21"/>
        <v>#N/A</v>
      </c>
      <c r="B1106" s="221" t="e">
        <f>IF(A1106=1,SUM($A$4:A1106),"")</f>
        <v>#N/A</v>
      </c>
      <c r="C1106" s="22" t="str">
        <f>'Source - Cert. Funds'!A1105</f>
        <v>33</v>
      </c>
      <c r="D1106" s="22" t="str">
        <f>'Source - Cert. Funds'!B1105</f>
        <v>2</v>
      </c>
      <c r="E1106" s="22" t="str">
        <f>'Source - Cert. Funds'!C1105</f>
        <v>0008</v>
      </c>
      <c r="F1106" s="22" t="str">
        <f>'Source - Cert. Funds'!D1105</f>
        <v>3320008</v>
      </c>
      <c r="G1106" s="22" t="str">
        <f>'Source - Cert. Funds'!E1105</f>
        <v>JEFFERSON TOWNSHIP</v>
      </c>
      <c r="H1106" s="22" t="str">
        <f>'Source - Cert. Funds'!F1105</f>
        <v>1190</v>
      </c>
      <c r="I1106" s="22" t="str">
        <f>'Source - Cert. Funds'!G1105</f>
        <v xml:space="preserve">CUMULATIVE FIRE (Township)                        </v>
      </c>
      <c r="J1106" s="23">
        <f>'Source - Cert. Funds'!H1105</f>
        <v>35000</v>
      </c>
      <c r="K1106" s="4"/>
      <c r="L1106" s="3"/>
      <c r="M1106" s="3"/>
      <c r="N1106" s="3"/>
      <c r="O1106" s="3"/>
    </row>
    <row r="1107" spans="1:15" x14ac:dyDescent="0.35">
      <c r="A1107" s="221" t="e">
        <f t="shared" si="21"/>
        <v>#N/A</v>
      </c>
      <c r="B1107" s="221" t="e">
        <f>IF(A1107=1,SUM($A$4:A1107),"")</f>
        <v>#N/A</v>
      </c>
      <c r="C1107" s="22" t="str">
        <f>'Source - Cert. Funds'!A1106</f>
        <v>33</v>
      </c>
      <c r="D1107" s="22" t="str">
        <f>'Source - Cert. Funds'!B1106</f>
        <v>2</v>
      </c>
      <c r="E1107" s="22" t="str">
        <f>'Source - Cert. Funds'!C1106</f>
        <v>0009</v>
      </c>
      <c r="F1107" s="22" t="str">
        <f>'Source - Cert. Funds'!D1106</f>
        <v>3320009</v>
      </c>
      <c r="G1107" s="22" t="str">
        <f>'Source - Cert. Funds'!E1106</f>
        <v>LIBERTY TOWNSHIP</v>
      </c>
      <c r="H1107" s="22" t="str">
        <f>'Source - Cert. Funds'!F1106</f>
        <v>0061</v>
      </c>
      <c r="I1107" s="22" t="str">
        <f>'Source - Cert. Funds'!G1106</f>
        <v>RAINY DAY</v>
      </c>
      <c r="J1107" s="23">
        <f>'Source - Cert. Funds'!H1106</f>
        <v>6000</v>
      </c>
      <c r="K1107" s="4"/>
      <c r="L1107" s="3"/>
      <c r="M1107" s="3"/>
      <c r="N1107" s="3"/>
      <c r="O1107" s="3"/>
    </row>
    <row r="1108" spans="1:15" x14ac:dyDescent="0.35">
      <c r="A1108" s="221" t="e">
        <f t="shared" si="21"/>
        <v>#N/A</v>
      </c>
      <c r="B1108" s="221" t="e">
        <f>IF(A1108=1,SUM($A$4:A1108),"")</f>
        <v>#N/A</v>
      </c>
      <c r="C1108" s="22" t="str">
        <f>'Source - Cert. Funds'!A1107</f>
        <v>33</v>
      </c>
      <c r="D1108" s="22" t="str">
        <f>'Source - Cert. Funds'!B1107</f>
        <v>2</v>
      </c>
      <c r="E1108" s="22" t="str">
        <f>'Source - Cert. Funds'!C1107</f>
        <v>0009</v>
      </c>
      <c r="F1108" s="22" t="str">
        <f>'Source - Cert. Funds'!D1107</f>
        <v>3320009</v>
      </c>
      <c r="G1108" s="22" t="str">
        <f>'Source - Cert. Funds'!E1107</f>
        <v>LIBERTY TOWNSHIP</v>
      </c>
      <c r="H1108" s="22" t="str">
        <f>'Source - Cert. Funds'!F1107</f>
        <v>0101</v>
      </c>
      <c r="I1108" s="22" t="str">
        <f>'Source - Cert. Funds'!G1107</f>
        <v xml:space="preserve">GENERAL                                 </v>
      </c>
      <c r="J1108" s="23">
        <f>'Source - Cert. Funds'!H1107</f>
        <v>98313</v>
      </c>
      <c r="K1108" s="4"/>
      <c r="L1108" s="3"/>
      <c r="M1108" s="3"/>
      <c r="N1108" s="3"/>
      <c r="O1108" s="3"/>
    </row>
    <row r="1109" spans="1:15" x14ac:dyDescent="0.35">
      <c r="A1109" s="221" t="e">
        <f t="shared" si="21"/>
        <v>#N/A</v>
      </c>
      <c r="B1109" s="221" t="e">
        <f>IF(A1109=1,SUM($A$4:A1109),"")</f>
        <v>#N/A</v>
      </c>
      <c r="C1109" s="22" t="str">
        <f>'Source - Cert. Funds'!A1108</f>
        <v>33</v>
      </c>
      <c r="D1109" s="22" t="str">
        <f>'Source - Cert. Funds'!B1108</f>
        <v>2</v>
      </c>
      <c r="E1109" s="22" t="str">
        <f>'Source - Cert. Funds'!C1108</f>
        <v>0009</v>
      </c>
      <c r="F1109" s="22" t="str">
        <f>'Source - Cert. Funds'!D1108</f>
        <v>3320009</v>
      </c>
      <c r="G1109" s="22" t="str">
        <f>'Source - Cert. Funds'!E1108</f>
        <v>LIBERTY TOWNSHIP</v>
      </c>
      <c r="H1109" s="22" t="str">
        <f>'Source - Cert. Funds'!F1108</f>
        <v>1111</v>
      </c>
      <c r="I1109" s="22" t="str">
        <f>'Source - Cert. Funds'!G1108</f>
        <v>TOWNSHIP FIRE AND E.M.S.</v>
      </c>
      <c r="J1109" s="23">
        <f>'Source - Cert. Funds'!H1108</f>
        <v>38000</v>
      </c>
      <c r="K1109" s="4"/>
      <c r="L1109" s="3"/>
      <c r="M1109" s="3"/>
      <c r="N1109" s="3"/>
      <c r="O1109" s="3"/>
    </row>
    <row r="1110" spans="1:15" x14ac:dyDescent="0.35">
      <c r="A1110" s="221" t="e">
        <f t="shared" si="21"/>
        <v>#N/A</v>
      </c>
      <c r="B1110" s="221" t="e">
        <f>IF(A1110=1,SUM($A$4:A1110),"")</f>
        <v>#N/A</v>
      </c>
      <c r="C1110" s="22" t="str">
        <f>'Source - Cert. Funds'!A1109</f>
        <v>33</v>
      </c>
      <c r="D1110" s="22" t="str">
        <f>'Source - Cert. Funds'!B1109</f>
        <v>2</v>
      </c>
      <c r="E1110" s="22" t="str">
        <f>'Source - Cert. Funds'!C1109</f>
        <v>0009</v>
      </c>
      <c r="F1110" s="22" t="str">
        <f>'Source - Cert. Funds'!D1109</f>
        <v>3320009</v>
      </c>
      <c r="G1110" s="22" t="str">
        <f>'Source - Cert. Funds'!E1109</f>
        <v>LIBERTY TOWNSHIP</v>
      </c>
      <c r="H1110" s="22" t="str">
        <f>'Source - Cert. Funds'!F1109</f>
        <v>1190</v>
      </c>
      <c r="I1110" s="22" t="str">
        <f>'Source - Cert. Funds'!G1109</f>
        <v xml:space="preserve">CUMULATIVE FIRE (Township)                        </v>
      </c>
      <c r="J1110" s="23">
        <f>'Source - Cert. Funds'!H1109</f>
        <v>22000</v>
      </c>
      <c r="K1110" s="4"/>
      <c r="L1110" s="3"/>
      <c r="M1110" s="3"/>
      <c r="N1110" s="3"/>
      <c r="O1110" s="3"/>
    </row>
    <row r="1111" spans="1:15" x14ac:dyDescent="0.35">
      <c r="A1111" s="221" t="e">
        <f t="shared" si="21"/>
        <v>#N/A</v>
      </c>
      <c r="B1111" s="221" t="e">
        <f>IF(A1111=1,SUM($A$4:A1111),"")</f>
        <v>#N/A</v>
      </c>
      <c r="C1111" s="22" t="str">
        <f>'Source - Cert. Funds'!A1110</f>
        <v>33</v>
      </c>
      <c r="D1111" s="22" t="str">
        <f>'Source - Cert. Funds'!B1110</f>
        <v>2</v>
      </c>
      <c r="E1111" s="22" t="str">
        <f>'Source - Cert. Funds'!C1110</f>
        <v>0009</v>
      </c>
      <c r="F1111" s="22" t="str">
        <f>'Source - Cert. Funds'!D1110</f>
        <v>3320009</v>
      </c>
      <c r="G1111" s="22" t="str">
        <f>'Source - Cert. Funds'!E1110</f>
        <v>LIBERTY TOWNSHIP</v>
      </c>
      <c r="H1111" s="22" t="str">
        <f>'Source - Cert. Funds'!F1110</f>
        <v>1312</v>
      </c>
      <c r="I1111" s="22" t="str">
        <f>'Source - Cert. Funds'!G1110</f>
        <v xml:space="preserve">RECREATION                              </v>
      </c>
      <c r="J1111" s="23">
        <f>'Source - Cert. Funds'!H1110</f>
        <v>3000</v>
      </c>
      <c r="K1111" s="4"/>
      <c r="L1111" s="3"/>
      <c r="M1111" s="3"/>
      <c r="N1111" s="3"/>
      <c r="O1111" s="3"/>
    </row>
    <row r="1112" spans="1:15" x14ac:dyDescent="0.35">
      <c r="A1112" s="221" t="e">
        <f t="shared" si="21"/>
        <v>#N/A</v>
      </c>
      <c r="B1112" s="221" t="e">
        <f>IF(A1112=1,SUM($A$4:A1112),"")</f>
        <v>#N/A</v>
      </c>
      <c r="C1112" s="22" t="str">
        <f>'Source - Cert. Funds'!A1111</f>
        <v>33</v>
      </c>
      <c r="D1112" s="22" t="str">
        <f>'Source - Cert. Funds'!B1111</f>
        <v>2</v>
      </c>
      <c r="E1112" s="22" t="str">
        <f>'Source - Cert. Funds'!C1111</f>
        <v>0010</v>
      </c>
      <c r="F1112" s="22" t="str">
        <f>'Source - Cert. Funds'!D1111</f>
        <v>3320010</v>
      </c>
      <c r="G1112" s="22" t="str">
        <f>'Source - Cert. Funds'!E1111</f>
        <v>PRAIRIE TOWNSHIP</v>
      </c>
      <c r="H1112" s="22" t="str">
        <f>'Source - Cert. Funds'!F1111</f>
        <v>0061</v>
      </c>
      <c r="I1112" s="22" t="str">
        <f>'Source - Cert. Funds'!G1111</f>
        <v>RAINY DAY</v>
      </c>
      <c r="J1112" s="23">
        <f>'Source - Cert. Funds'!H1111</f>
        <v>3718</v>
      </c>
      <c r="K1112" s="4"/>
      <c r="L1112" s="3"/>
      <c r="M1112" s="3"/>
      <c r="N1112" s="3"/>
      <c r="O1112" s="3"/>
    </row>
    <row r="1113" spans="1:15" x14ac:dyDescent="0.35">
      <c r="A1113" s="221" t="e">
        <f t="shared" si="21"/>
        <v>#N/A</v>
      </c>
      <c r="B1113" s="221" t="e">
        <f>IF(A1113=1,SUM($A$4:A1113),"")</f>
        <v>#N/A</v>
      </c>
      <c r="C1113" s="22" t="str">
        <f>'Source - Cert. Funds'!A1112</f>
        <v>33</v>
      </c>
      <c r="D1113" s="22" t="str">
        <f>'Source - Cert. Funds'!B1112</f>
        <v>2</v>
      </c>
      <c r="E1113" s="22" t="str">
        <f>'Source - Cert. Funds'!C1112</f>
        <v>0010</v>
      </c>
      <c r="F1113" s="22" t="str">
        <f>'Source - Cert. Funds'!D1112</f>
        <v>3320010</v>
      </c>
      <c r="G1113" s="22" t="str">
        <f>'Source - Cert. Funds'!E1112</f>
        <v>PRAIRIE TOWNSHIP</v>
      </c>
      <c r="H1113" s="22" t="str">
        <f>'Source - Cert. Funds'!F1112</f>
        <v>0101</v>
      </c>
      <c r="I1113" s="22" t="str">
        <f>'Source - Cert. Funds'!G1112</f>
        <v xml:space="preserve">GENERAL                                 </v>
      </c>
      <c r="J1113" s="23">
        <f>'Source - Cert. Funds'!H1112</f>
        <v>138895</v>
      </c>
      <c r="K1113" s="4"/>
      <c r="L1113" s="3"/>
      <c r="M1113" s="3"/>
      <c r="N1113" s="3"/>
      <c r="O1113" s="3"/>
    </row>
    <row r="1114" spans="1:15" x14ac:dyDescent="0.35">
      <c r="A1114" s="221" t="e">
        <f t="shared" si="21"/>
        <v>#N/A</v>
      </c>
      <c r="B1114" s="221" t="e">
        <f>IF(A1114=1,SUM($A$4:A1114),"")</f>
        <v>#N/A</v>
      </c>
      <c r="C1114" s="22" t="str">
        <f>'Source - Cert. Funds'!A1113</f>
        <v>33</v>
      </c>
      <c r="D1114" s="22" t="str">
        <f>'Source - Cert. Funds'!B1113</f>
        <v>2</v>
      </c>
      <c r="E1114" s="22" t="str">
        <f>'Source - Cert. Funds'!C1113</f>
        <v>0010</v>
      </c>
      <c r="F1114" s="22" t="str">
        <f>'Source - Cert. Funds'!D1113</f>
        <v>3320010</v>
      </c>
      <c r="G1114" s="22" t="str">
        <f>'Source - Cert. Funds'!E1113</f>
        <v>PRAIRIE TOWNSHIP</v>
      </c>
      <c r="H1114" s="22" t="str">
        <f>'Source - Cert. Funds'!F1113</f>
        <v>1111</v>
      </c>
      <c r="I1114" s="22" t="str">
        <f>'Source - Cert. Funds'!G1113</f>
        <v>TOWNSHIP FIRE AND E.M.S.</v>
      </c>
      <c r="J1114" s="23">
        <f>'Source - Cert. Funds'!H1113</f>
        <v>53240</v>
      </c>
      <c r="K1114" s="4"/>
      <c r="L1114" s="3"/>
      <c r="M1114" s="3"/>
      <c r="N1114" s="3"/>
      <c r="O1114" s="3"/>
    </row>
    <row r="1115" spans="1:15" x14ac:dyDescent="0.35">
      <c r="A1115" s="221" t="e">
        <f t="shared" si="21"/>
        <v>#N/A</v>
      </c>
      <c r="B1115" s="221" t="e">
        <f>IF(A1115=1,SUM($A$4:A1115),"")</f>
        <v>#N/A</v>
      </c>
      <c r="C1115" s="22" t="str">
        <f>'Source - Cert. Funds'!A1114</f>
        <v>33</v>
      </c>
      <c r="D1115" s="22" t="str">
        <f>'Source - Cert. Funds'!B1114</f>
        <v>2</v>
      </c>
      <c r="E1115" s="22" t="str">
        <f>'Source - Cert. Funds'!C1114</f>
        <v>0010</v>
      </c>
      <c r="F1115" s="22" t="str">
        <f>'Source - Cert. Funds'!D1114</f>
        <v>3320010</v>
      </c>
      <c r="G1115" s="22" t="str">
        <f>'Source - Cert. Funds'!E1114</f>
        <v>PRAIRIE TOWNSHIP</v>
      </c>
      <c r="H1115" s="22" t="str">
        <f>'Source - Cert. Funds'!F1114</f>
        <v>1301</v>
      </c>
      <c r="I1115" s="22" t="str">
        <f>'Source - Cert. Funds'!G1114</f>
        <v xml:space="preserve">PARK &amp; RECREATION                       </v>
      </c>
      <c r="J1115" s="23">
        <f>'Source - Cert. Funds'!H1114</f>
        <v>6250</v>
      </c>
      <c r="K1115" s="4"/>
      <c r="L1115" s="3"/>
      <c r="M1115" s="3"/>
      <c r="N1115" s="3"/>
      <c r="O1115" s="3"/>
    </row>
    <row r="1116" spans="1:15" x14ac:dyDescent="0.35">
      <c r="A1116" s="221" t="e">
        <f t="shared" si="21"/>
        <v>#N/A</v>
      </c>
      <c r="B1116" s="221" t="e">
        <f>IF(A1116=1,SUM($A$4:A1116),"")</f>
        <v>#N/A</v>
      </c>
      <c r="C1116" s="22" t="str">
        <f>'Source - Cert. Funds'!A1115</f>
        <v>33</v>
      </c>
      <c r="D1116" s="22" t="str">
        <f>'Source - Cert. Funds'!B1115</f>
        <v>2</v>
      </c>
      <c r="E1116" s="22" t="str">
        <f>'Source - Cert. Funds'!C1115</f>
        <v>0011</v>
      </c>
      <c r="F1116" s="22" t="str">
        <f>'Source - Cert. Funds'!D1115</f>
        <v>3320011</v>
      </c>
      <c r="G1116" s="22" t="str">
        <f>'Source - Cert. Funds'!E1115</f>
        <v>SPICELAND TOWNSHIP</v>
      </c>
      <c r="H1116" s="22" t="str">
        <f>'Source - Cert. Funds'!F1115</f>
        <v>0101</v>
      </c>
      <c r="I1116" s="22" t="str">
        <f>'Source - Cert. Funds'!G1115</f>
        <v xml:space="preserve">GENERAL                                 </v>
      </c>
      <c r="J1116" s="23">
        <f>'Source - Cert. Funds'!H1115</f>
        <v>40550</v>
      </c>
      <c r="K1116" s="4"/>
      <c r="L1116" s="3"/>
      <c r="M1116" s="3"/>
      <c r="N1116" s="3"/>
      <c r="O1116" s="3"/>
    </row>
    <row r="1117" spans="1:15" x14ac:dyDescent="0.35">
      <c r="A1117" s="221" t="e">
        <f t="shared" si="21"/>
        <v>#N/A</v>
      </c>
      <c r="B1117" s="221" t="e">
        <f>IF(A1117=1,SUM($A$4:A1117),"")</f>
        <v>#N/A</v>
      </c>
      <c r="C1117" s="22" t="str">
        <f>'Source - Cert. Funds'!A1116</f>
        <v>33</v>
      </c>
      <c r="D1117" s="22" t="str">
        <f>'Source - Cert. Funds'!B1116</f>
        <v>2</v>
      </c>
      <c r="E1117" s="22" t="str">
        <f>'Source - Cert. Funds'!C1116</f>
        <v>0011</v>
      </c>
      <c r="F1117" s="22" t="str">
        <f>'Source - Cert. Funds'!D1116</f>
        <v>3320011</v>
      </c>
      <c r="G1117" s="22" t="str">
        <f>'Source - Cert. Funds'!E1116</f>
        <v>SPICELAND TOWNSHIP</v>
      </c>
      <c r="H1117" s="22" t="str">
        <f>'Source - Cert. Funds'!F1116</f>
        <v>1111</v>
      </c>
      <c r="I1117" s="22" t="str">
        <f>'Source - Cert. Funds'!G1116</f>
        <v>TOWNSHIP FIRE AND E.M.S.</v>
      </c>
      <c r="J1117" s="23">
        <f>'Source - Cert. Funds'!H1116</f>
        <v>38500</v>
      </c>
      <c r="K1117" s="4"/>
      <c r="L1117" s="3"/>
      <c r="M1117" s="3"/>
      <c r="N1117" s="3"/>
      <c r="O1117" s="3"/>
    </row>
    <row r="1118" spans="1:15" x14ac:dyDescent="0.35">
      <c r="A1118" s="221" t="e">
        <f t="shared" si="21"/>
        <v>#N/A</v>
      </c>
      <c r="B1118" s="221" t="e">
        <f>IF(A1118=1,SUM($A$4:A1118),"")</f>
        <v>#N/A</v>
      </c>
      <c r="C1118" s="22" t="str">
        <f>'Source - Cert. Funds'!A1117</f>
        <v>33</v>
      </c>
      <c r="D1118" s="22" t="str">
        <f>'Source - Cert. Funds'!B1117</f>
        <v>2</v>
      </c>
      <c r="E1118" s="22" t="str">
        <f>'Source - Cert. Funds'!C1117</f>
        <v>0011</v>
      </c>
      <c r="F1118" s="22" t="str">
        <f>'Source - Cert. Funds'!D1117</f>
        <v>3320011</v>
      </c>
      <c r="G1118" s="22" t="str">
        <f>'Source - Cert. Funds'!E1117</f>
        <v>SPICELAND TOWNSHIP</v>
      </c>
      <c r="H1118" s="22" t="str">
        <f>'Source - Cert. Funds'!F1117</f>
        <v>1190</v>
      </c>
      <c r="I1118" s="22" t="str">
        <f>'Source - Cert. Funds'!G1117</f>
        <v xml:space="preserve">CUMULATIVE FIRE (Township)                        </v>
      </c>
      <c r="J1118" s="23">
        <f>'Source - Cert. Funds'!H1117</f>
        <v>45000</v>
      </c>
      <c r="K1118" s="4"/>
      <c r="L1118" s="3"/>
      <c r="M1118" s="3"/>
      <c r="N1118" s="3"/>
      <c r="O1118" s="3"/>
    </row>
    <row r="1119" spans="1:15" x14ac:dyDescent="0.35">
      <c r="A1119" s="221" t="e">
        <f t="shared" si="21"/>
        <v>#N/A</v>
      </c>
      <c r="B1119" s="221" t="e">
        <f>IF(A1119=1,SUM($A$4:A1119),"")</f>
        <v>#N/A</v>
      </c>
      <c r="C1119" s="22" t="str">
        <f>'Source - Cert. Funds'!A1118</f>
        <v>33</v>
      </c>
      <c r="D1119" s="22" t="str">
        <f>'Source - Cert. Funds'!B1118</f>
        <v>2</v>
      </c>
      <c r="E1119" s="22" t="str">
        <f>'Source - Cert. Funds'!C1118</f>
        <v>0012</v>
      </c>
      <c r="F1119" s="22" t="str">
        <f>'Source - Cert. Funds'!D1118</f>
        <v>3320012</v>
      </c>
      <c r="G1119" s="22" t="str">
        <f>'Source - Cert. Funds'!E1118</f>
        <v>STONEY CREEK TOWNSHIP</v>
      </c>
      <c r="H1119" s="22" t="str">
        <f>'Source - Cert. Funds'!F1118</f>
        <v>0101</v>
      </c>
      <c r="I1119" s="22" t="str">
        <f>'Source - Cert. Funds'!G1118</f>
        <v xml:space="preserve">GENERAL                                 </v>
      </c>
      <c r="J1119" s="23">
        <f>'Source - Cert. Funds'!H1118</f>
        <v>18000</v>
      </c>
      <c r="K1119" s="4"/>
      <c r="L1119" s="3"/>
      <c r="M1119" s="3"/>
      <c r="N1119" s="3"/>
      <c r="O1119" s="3"/>
    </row>
    <row r="1120" spans="1:15" x14ac:dyDescent="0.35">
      <c r="A1120" s="221" t="e">
        <f t="shared" si="21"/>
        <v>#N/A</v>
      </c>
      <c r="B1120" s="221" t="e">
        <f>IF(A1120=1,SUM($A$4:A1120),"")</f>
        <v>#N/A</v>
      </c>
      <c r="C1120" s="22" t="str">
        <f>'Source - Cert. Funds'!A1119</f>
        <v>33</v>
      </c>
      <c r="D1120" s="22" t="str">
        <f>'Source - Cert. Funds'!B1119</f>
        <v>2</v>
      </c>
      <c r="E1120" s="22" t="str">
        <f>'Source - Cert. Funds'!C1119</f>
        <v>0012</v>
      </c>
      <c r="F1120" s="22" t="str">
        <f>'Source - Cert. Funds'!D1119</f>
        <v>3320012</v>
      </c>
      <c r="G1120" s="22" t="str">
        <f>'Source - Cert. Funds'!E1119</f>
        <v>STONEY CREEK TOWNSHIP</v>
      </c>
      <c r="H1120" s="22" t="str">
        <f>'Source - Cert. Funds'!F1119</f>
        <v>1111</v>
      </c>
      <c r="I1120" s="22" t="str">
        <f>'Source - Cert. Funds'!G1119</f>
        <v>TOWNSHIP FIRE AND E.M.S.</v>
      </c>
      <c r="J1120" s="23">
        <f>'Source - Cert. Funds'!H1119</f>
        <v>34500</v>
      </c>
      <c r="K1120" s="3"/>
      <c r="L1120" s="3"/>
      <c r="M1120" s="3"/>
      <c r="N1120" s="3"/>
      <c r="O1120" s="3"/>
    </row>
    <row r="1121" spans="1:15" x14ac:dyDescent="0.35">
      <c r="A1121" s="221" t="e">
        <f t="shared" si="21"/>
        <v>#N/A</v>
      </c>
      <c r="B1121" s="221" t="e">
        <f>IF(A1121=1,SUM($A$4:A1121),"")</f>
        <v>#N/A</v>
      </c>
      <c r="C1121" s="22" t="str">
        <f>'Source - Cert. Funds'!A1120</f>
        <v>33</v>
      </c>
      <c r="D1121" s="22" t="str">
        <f>'Source - Cert. Funds'!B1120</f>
        <v>2</v>
      </c>
      <c r="E1121" s="22" t="str">
        <f>'Source - Cert. Funds'!C1120</f>
        <v>0012</v>
      </c>
      <c r="F1121" s="22" t="str">
        <f>'Source - Cert. Funds'!D1120</f>
        <v>3320012</v>
      </c>
      <c r="G1121" s="22" t="str">
        <f>'Source - Cert. Funds'!E1120</f>
        <v>STONEY CREEK TOWNSHIP</v>
      </c>
      <c r="H1121" s="22" t="str">
        <f>'Source - Cert. Funds'!F1120</f>
        <v>1190</v>
      </c>
      <c r="I1121" s="22" t="str">
        <f>'Source - Cert. Funds'!G1120</f>
        <v xml:space="preserve">CUMULATIVE FIRE (Township)                        </v>
      </c>
      <c r="J1121" s="23">
        <f>'Source - Cert. Funds'!H1120</f>
        <v>18000</v>
      </c>
      <c r="K1121" s="3"/>
      <c r="L1121" s="3"/>
      <c r="M1121" s="3"/>
      <c r="N1121" s="3"/>
      <c r="O1121" s="3"/>
    </row>
    <row r="1122" spans="1:15" x14ac:dyDescent="0.35">
      <c r="A1122" s="221" t="e">
        <f t="shared" si="21"/>
        <v>#N/A</v>
      </c>
      <c r="B1122" s="221" t="e">
        <f>IF(A1122=1,SUM($A$4:A1122),"")</f>
        <v>#N/A</v>
      </c>
      <c r="C1122" s="22" t="str">
        <f>'Source - Cert. Funds'!A1121</f>
        <v>33</v>
      </c>
      <c r="D1122" s="22" t="str">
        <f>'Source - Cert. Funds'!B1121</f>
        <v>2</v>
      </c>
      <c r="E1122" s="22" t="str">
        <f>'Source - Cert. Funds'!C1121</f>
        <v>0012</v>
      </c>
      <c r="F1122" s="22" t="str">
        <f>'Source - Cert. Funds'!D1121</f>
        <v>3320012</v>
      </c>
      <c r="G1122" s="22" t="str">
        <f>'Source - Cert. Funds'!E1121</f>
        <v>STONEY CREEK TOWNSHIP</v>
      </c>
      <c r="H1122" s="22" t="str">
        <f>'Source - Cert. Funds'!F1121</f>
        <v>1312</v>
      </c>
      <c r="I1122" s="22" t="str">
        <f>'Source - Cert. Funds'!G1121</f>
        <v xml:space="preserve">RECREATION                              </v>
      </c>
      <c r="J1122" s="23">
        <f>'Source - Cert. Funds'!H1121</f>
        <v>3000</v>
      </c>
      <c r="K1122" s="3"/>
      <c r="L1122" s="3"/>
      <c r="M1122" s="3"/>
      <c r="N1122" s="3"/>
      <c r="O1122" s="3"/>
    </row>
    <row r="1123" spans="1:15" x14ac:dyDescent="0.35">
      <c r="A1123" s="221" t="e">
        <f t="shared" si="21"/>
        <v>#N/A</v>
      </c>
      <c r="B1123" s="221" t="e">
        <f>IF(A1123=1,SUM($A$4:A1123),"")</f>
        <v>#N/A</v>
      </c>
      <c r="C1123" s="22" t="str">
        <f>'Source - Cert. Funds'!A1122</f>
        <v>33</v>
      </c>
      <c r="D1123" s="22" t="str">
        <f>'Source - Cert. Funds'!B1122</f>
        <v>2</v>
      </c>
      <c r="E1123" s="22" t="str">
        <f>'Source - Cert. Funds'!C1122</f>
        <v>0013</v>
      </c>
      <c r="F1123" s="22" t="str">
        <f>'Source - Cert. Funds'!D1122</f>
        <v>3320013</v>
      </c>
      <c r="G1123" s="22" t="str">
        <f>'Source - Cert. Funds'!E1122</f>
        <v>WAYNE TOWNSHIP</v>
      </c>
      <c r="H1123" s="22" t="str">
        <f>'Source - Cert. Funds'!F1122</f>
        <v>0101</v>
      </c>
      <c r="I1123" s="22" t="str">
        <f>'Source - Cert. Funds'!G1122</f>
        <v xml:space="preserve">GENERAL                                 </v>
      </c>
      <c r="J1123" s="23">
        <f>'Source - Cert. Funds'!H1122</f>
        <v>86540</v>
      </c>
      <c r="K1123" s="3"/>
      <c r="L1123" s="3"/>
      <c r="M1123" s="3"/>
      <c r="N1123" s="3"/>
      <c r="O1123" s="3"/>
    </row>
    <row r="1124" spans="1:15" x14ac:dyDescent="0.35">
      <c r="A1124" s="221" t="e">
        <f t="shared" si="21"/>
        <v>#N/A</v>
      </c>
      <c r="B1124" s="221" t="e">
        <f>IF(A1124=1,SUM($A$4:A1124),"")</f>
        <v>#N/A</v>
      </c>
      <c r="C1124" s="22" t="str">
        <f>'Source - Cert. Funds'!A1123</f>
        <v>33</v>
      </c>
      <c r="D1124" s="22" t="str">
        <f>'Source - Cert. Funds'!B1123</f>
        <v>2</v>
      </c>
      <c r="E1124" s="22" t="str">
        <f>'Source - Cert. Funds'!C1123</f>
        <v>0013</v>
      </c>
      <c r="F1124" s="22" t="str">
        <f>'Source - Cert. Funds'!D1123</f>
        <v>3320013</v>
      </c>
      <c r="G1124" s="22" t="str">
        <f>'Source - Cert. Funds'!E1123</f>
        <v>WAYNE TOWNSHIP</v>
      </c>
      <c r="H1124" s="22" t="str">
        <f>'Source - Cert. Funds'!F1123</f>
        <v>1111</v>
      </c>
      <c r="I1124" s="22" t="str">
        <f>'Source - Cert. Funds'!G1123</f>
        <v>TOWNSHIP FIRE AND E.M.S.</v>
      </c>
      <c r="J1124" s="23">
        <f>'Source - Cert. Funds'!H1123</f>
        <v>192000</v>
      </c>
      <c r="K1124" s="3"/>
      <c r="L1124" s="3"/>
      <c r="M1124" s="3"/>
      <c r="N1124" s="3"/>
      <c r="O1124" s="3"/>
    </row>
    <row r="1125" spans="1:15" x14ac:dyDescent="0.35">
      <c r="A1125" s="221" t="e">
        <f t="shared" si="21"/>
        <v>#N/A</v>
      </c>
      <c r="B1125" s="221" t="e">
        <f>IF(A1125=1,SUM($A$4:A1125),"")</f>
        <v>#N/A</v>
      </c>
      <c r="C1125" s="22" t="str">
        <f>'Source - Cert. Funds'!A1124</f>
        <v>33</v>
      </c>
      <c r="D1125" s="22" t="str">
        <f>'Source - Cert. Funds'!B1124</f>
        <v>2</v>
      </c>
      <c r="E1125" s="22" t="str">
        <f>'Source - Cert. Funds'!C1124</f>
        <v>0013</v>
      </c>
      <c r="F1125" s="22" t="str">
        <f>'Source - Cert. Funds'!D1124</f>
        <v>3320013</v>
      </c>
      <c r="G1125" s="22" t="str">
        <f>'Source - Cert. Funds'!E1124</f>
        <v>WAYNE TOWNSHIP</v>
      </c>
      <c r="H1125" s="22" t="str">
        <f>'Source - Cert. Funds'!F1124</f>
        <v>1190</v>
      </c>
      <c r="I1125" s="22" t="str">
        <f>'Source - Cert. Funds'!G1124</f>
        <v xml:space="preserve">CUMULATIVE FIRE (Township)                        </v>
      </c>
      <c r="J1125" s="23">
        <f>'Source - Cert. Funds'!H1124</f>
        <v>100000</v>
      </c>
      <c r="K1125" s="3"/>
      <c r="L1125" s="3"/>
      <c r="M1125" s="3"/>
      <c r="N1125" s="3"/>
      <c r="O1125" s="3"/>
    </row>
    <row r="1126" spans="1:15" x14ac:dyDescent="0.35">
      <c r="A1126" s="221" t="e">
        <f t="shared" si="21"/>
        <v>#N/A</v>
      </c>
      <c r="B1126" s="221" t="e">
        <f>IF(A1126=1,SUM($A$4:A1126),"")</f>
        <v>#N/A</v>
      </c>
      <c r="C1126" s="22" t="str">
        <f>'Source - Cert. Funds'!A1125</f>
        <v>33</v>
      </c>
      <c r="D1126" s="22" t="str">
        <f>'Source - Cert. Funds'!B1125</f>
        <v>2</v>
      </c>
      <c r="E1126" s="22" t="str">
        <f>'Source - Cert. Funds'!C1125</f>
        <v>0013</v>
      </c>
      <c r="F1126" s="22" t="str">
        <f>'Source - Cert. Funds'!D1125</f>
        <v>3320013</v>
      </c>
      <c r="G1126" s="22" t="str">
        <f>'Source - Cert. Funds'!E1125</f>
        <v>WAYNE TOWNSHIP</v>
      </c>
      <c r="H1126" s="22" t="str">
        <f>'Source - Cert. Funds'!F1125</f>
        <v>1312</v>
      </c>
      <c r="I1126" s="22" t="str">
        <f>'Source - Cert. Funds'!G1125</f>
        <v xml:space="preserve">RECREATION                              </v>
      </c>
      <c r="J1126" s="23">
        <f>'Source - Cert. Funds'!H1125</f>
        <v>18000</v>
      </c>
      <c r="K1126" s="3"/>
      <c r="L1126" s="3"/>
      <c r="M1126" s="3"/>
      <c r="N1126" s="3"/>
      <c r="O1126" s="3"/>
    </row>
    <row r="1127" spans="1:15" x14ac:dyDescent="0.35">
      <c r="A1127" s="221" t="e">
        <f t="shared" si="21"/>
        <v>#N/A</v>
      </c>
      <c r="B1127" s="221" t="e">
        <f>IF(A1127=1,SUM($A$4:A1127),"")</f>
        <v>#N/A</v>
      </c>
      <c r="C1127" s="22" t="str">
        <f>'Source - Cert. Funds'!A1126</f>
        <v>34</v>
      </c>
      <c r="D1127" s="22" t="str">
        <f>'Source - Cert. Funds'!B1126</f>
        <v>2</v>
      </c>
      <c r="E1127" s="22" t="str">
        <f>'Source - Cert. Funds'!C1126</f>
        <v>0001</v>
      </c>
      <c r="F1127" s="22" t="str">
        <f>'Source - Cert. Funds'!D1126</f>
        <v>3420001</v>
      </c>
      <c r="G1127" s="22" t="str">
        <f>'Source - Cert. Funds'!E1126</f>
        <v>CENTER TOWNSHIP</v>
      </c>
      <c r="H1127" s="22" t="str">
        <f>'Source - Cert. Funds'!F1126</f>
        <v>0061</v>
      </c>
      <c r="I1127" s="22" t="str">
        <f>'Source - Cert. Funds'!G1126</f>
        <v>RAINY DAY</v>
      </c>
      <c r="J1127" s="23">
        <f>'Source - Cert. Funds'!H1126</f>
        <v>200000</v>
      </c>
      <c r="K1127" s="3"/>
      <c r="L1127" s="3"/>
      <c r="M1127" s="3"/>
      <c r="N1127" s="3"/>
      <c r="O1127" s="3"/>
    </row>
    <row r="1128" spans="1:15" x14ac:dyDescent="0.35">
      <c r="A1128" s="221" t="e">
        <f t="shared" si="21"/>
        <v>#N/A</v>
      </c>
      <c r="B1128" s="221" t="e">
        <f>IF(A1128=1,SUM($A$4:A1128),"")</f>
        <v>#N/A</v>
      </c>
      <c r="C1128" s="22" t="str">
        <f>'Source - Cert. Funds'!A1127</f>
        <v>34</v>
      </c>
      <c r="D1128" s="22" t="str">
        <f>'Source - Cert. Funds'!B1127</f>
        <v>2</v>
      </c>
      <c r="E1128" s="22" t="str">
        <f>'Source - Cert. Funds'!C1127</f>
        <v>0001</v>
      </c>
      <c r="F1128" s="22" t="str">
        <f>'Source - Cert. Funds'!D1127</f>
        <v>3420001</v>
      </c>
      <c r="G1128" s="22" t="str">
        <f>'Source - Cert. Funds'!E1127</f>
        <v>CENTER TOWNSHIP</v>
      </c>
      <c r="H1128" s="22" t="str">
        <f>'Source - Cert. Funds'!F1127</f>
        <v>0101</v>
      </c>
      <c r="I1128" s="22" t="str">
        <f>'Source - Cert. Funds'!G1127</f>
        <v xml:space="preserve">GENERAL                                 </v>
      </c>
      <c r="J1128" s="23">
        <f>'Source - Cert. Funds'!H1127</f>
        <v>625700</v>
      </c>
      <c r="K1128" s="3"/>
      <c r="L1128" s="3"/>
      <c r="M1128" s="3"/>
      <c r="N1128" s="3"/>
      <c r="O1128" s="3"/>
    </row>
    <row r="1129" spans="1:15" x14ac:dyDescent="0.35">
      <c r="A1129" s="221" t="e">
        <f t="shared" si="21"/>
        <v>#N/A</v>
      </c>
      <c r="B1129" s="221" t="e">
        <f>IF(A1129=1,SUM($A$4:A1129),"")</f>
        <v>#N/A</v>
      </c>
      <c r="C1129" s="22" t="str">
        <f>'Source - Cert. Funds'!A1128</f>
        <v>34</v>
      </c>
      <c r="D1129" s="22" t="str">
        <f>'Source - Cert. Funds'!B1128</f>
        <v>2</v>
      </c>
      <c r="E1129" s="22" t="str">
        <f>'Source - Cert. Funds'!C1128</f>
        <v>0001</v>
      </c>
      <c r="F1129" s="22" t="str">
        <f>'Source - Cert. Funds'!D1128</f>
        <v>3420001</v>
      </c>
      <c r="G1129" s="22" t="str">
        <f>'Source - Cert. Funds'!E1128</f>
        <v>CENTER TOWNSHIP</v>
      </c>
      <c r="H1129" s="22" t="str">
        <f>'Source - Cert. Funds'!F1128</f>
        <v>1111</v>
      </c>
      <c r="I1129" s="22" t="str">
        <f>'Source - Cert. Funds'!G1128</f>
        <v>TOWNSHIP FIRE AND E.M.S.</v>
      </c>
      <c r="J1129" s="23">
        <f>'Source - Cert. Funds'!H1128</f>
        <v>80000</v>
      </c>
      <c r="K1129" s="3"/>
      <c r="L1129" s="3"/>
      <c r="M1129" s="3"/>
      <c r="N1129" s="3"/>
      <c r="O1129" s="3"/>
    </row>
    <row r="1130" spans="1:15" x14ac:dyDescent="0.35">
      <c r="A1130" s="221" t="e">
        <f t="shared" si="21"/>
        <v>#N/A</v>
      </c>
      <c r="B1130" s="221" t="e">
        <f>IF(A1130=1,SUM($A$4:A1130),"")</f>
        <v>#N/A</v>
      </c>
      <c r="C1130" s="22" t="str">
        <f>'Source - Cert. Funds'!A1129</f>
        <v>34</v>
      </c>
      <c r="D1130" s="22" t="str">
        <f>'Source - Cert. Funds'!B1129</f>
        <v>2</v>
      </c>
      <c r="E1130" s="22" t="str">
        <f>'Source - Cert. Funds'!C1129</f>
        <v>0001</v>
      </c>
      <c r="F1130" s="22" t="str">
        <f>'Source - Cert. Funds'!D1129</f>
        <v>3420001</v>
      </c>
      <c r="G1130" s="22" t="str">
        <f>'Source - Cert. Funds'!E1129</f>
        <v>CENTER TOWNSHIP</v>
      </c>
      <c r="H1130" s="22" t="str">
        <f>'Source - Cert. Funds'!F1129</f>
        <v>1190</v>
      </c>
      <c r="I1130" s="22" t="str">
        <f>'Source - Cert. Funds'!G1129</f>
        <v xml:space="preserve">CUMULATIVE FIRE (Township)                        </v>
      </c>
      <c r="J1130" s="23">
        <f>'Source - Cert. Funds'!H1129</f>
        <v>0</v>
      </c>
      <c r="K1130" s="3"/>
      <c r="L1130" s="3"/>
      <c r="M1130" s="3"/>
      <c r="N1130" s="3"/>
      <c r="O1130" s="3"/>
    </row>
    <row r="1131" spans="1:15" x14ac:dyDescent="0.35">
      <c r="A1131" s="221" t="e">
        <f t="shared" si="21"/>
        <v>#N/A</v>
      </c>
      <c r="B1131" s="221" t="e">
        <f>IF(A1131=1,SUM($A$4:A1131),"")</f>
        <v>#N/A</v>
      </c>
      <c r="C1131" s="22" t="str">
        <f>'Source - Cert. Funds'!A1130</f>
        <v>34</v>
      </c>
      <c r="D1131" s="22" t="str">
        <f>'Source - Cert. Funds'!B1130</f>
        <v>2</v>
      </c>
      <c r="E1131" s="22" t="str">
        <f>'Source - Cert. Funds'!C1130</f>
        <v>0001</v>
      </c>
      <c r="F1131" s="22" t="str">
        <f>'Source - Cert. Funds'!D1130</f>
        <v>3420001</v>
      </c>
      <c r="G1131" s="22" t="str">
        <f>'Source - Cert. Funds'!E1130</f>
        <v>CENTER TOWNSHIP</v>
      </c>
      <c r="H1131" s="22" t="str">
        <f>'Source - Cert. Funds'!F1130</f>
        <v>1301</v>
      </c>
      <c r="I1131" s="22" t="str">
        <f>'Source - Cert. Funds'!G1130</f>
        <v xml:space="preserve">PARK &amp; RECREATION                       </v>
      </c>
      <c r="J1131" s="23">
        <f>'Source - Cert. Funds'!H1130</f>
        <v>40000</v>
      </c>
      <c r="K1131" s="3"/>
      <c r="L1131" s="3"/>
      <c r="M1131" s="3"/>
      <c r="N1131" s="3"/>
      <c r="O1131" s="3"/>
    </row>
    <row r="1132" spans="1:15" x14ac:dyDescent="0.35">
      <c r="A1132" s="221" t="e">
        <f t="shared" si="21"/>
        <v>#N/A</v>
      </c>
      <c r="B1132" s="221" t="e">
        <f>IF(A1132=1,SUM($A$4:A1132),"")</f>
        <v>#N/A</v>
      </c>
      <c r="C1132" s="22" t="str">
        <f>'Source - Cert. Funds'!A1131</f>
        <v>34</v>
      </c>
      <c r="D1132" s="22" t="str">
        <f>'Source - Cert. Funds'!B1131</f>
        <v>2</v>
      </c>
      <c r="E1132" s="22" t="str">
        <f>'Source - Cert. Funds'!C1131</f>
        <v>0001</v>
      </c>
      <c r="F1132" s="22" t="str">
        <f>'Source - Cert. Funds'!D1131</f>
        <v>3420001</v>
      </c>
      <c r="G1132" s="22" t="str">
        <f>'Source - Cert. Funds'!E1131</f>
        <v>CENTER TOWNSHIP</v>
      </c>
      <c r="H1132" s="22" t="str">
        <f>'Source - Cert. Funds'!F1131</f>
        <v>1390</v>
      </c>
      <c r="I1132" s="22" t="str">
        <f>'Source - Cert. Funds'!G1131</f>
        <v xml:space="preserve">CUMULATIVE PARK &amp; RECREATION            </v>
      </c>
      <c r="J1132" s="23">
        <f>'Source - Cert. Funds'!H1131</f>
        <v>0</v>
      </c>
      <c r="K1132" s="3"/>
      <c r="L1132" s="3"/>
      <c r="M1132" s="3"/>
      <c r="N1132" s="3"/>
      <c r="O1132" s="3"/>
    </row>
    <row r="1133" spans="1:15" x14ac:dyDescent="0.35">
      <c r="A1133" s="221" t="e">
        <f t="shared" si="21"/>
        <v>#N/A</v>
      </c>
      <c r="B1133" s="221" t="e">
        <f>IF(A1133=1,SUM($A$4:A1133),"")</f>
        <v>#N/A</v>
      </c>
      <c r="C1133" s="22" t="str">
        <f>'Source - Cert. Funds'!A1132</f>
        <v>34</v>
      </c>
      <c r="D1133" s="22" t="str">
        <f>'Source - Cert. Funds'!B1132</f>
        <v>2</v>
      </c>
      <c r="E1133" s="22" t="str">
        <f>'Source - Cert. Funds'!C1132</f>
        <v>0002</v>
      </c>
      <c r="F1133" s="22" t="str">
        <f>'Source - Cert. Funds'!D1132</f>
        <v>3420002</v>
      </c>
      <c r="G1133" s="22" t="str">
        <f>'Source - Cert. Funds'!E1132</f>
        <v>CLAY TOWNSHIP</v>
      </c>
      <c r="H1133" s="22" t="str">
        <f>'Source - Cert. Funds'!F1132</f>
        <v>0101</v>
      </c>
      <c r="I1133" s="22" t="str">
        <f>'Source - Cert. Funds'!G1132</f>
        <v xml:space="preserve">GENERAL                                 </v>
      </c>
      <c r="J1133" s="23">
        <f>'Source - Cert. Funds'!H1132</f>
        <v>23430</v>
      </c>
      <c r="K1133" s="3"/>
      <c r="L1133" s="3"/>
      <c r="M1133" s="3"/>
      <c r="N1133" s="3"/>
      <c r="O1133" s="3"/>
    </row>
    <row r="1134" spans="1:15" x14ac:dyDescent="0.35">
      <c r="A1134" s="221" t="e">
        <f t="shared" si="21"/>
        <v>#N/A</v>
      </c>
      <c r="B1134" s="221" t="e">
        <f>IF(A1134=1,SUM($A$4:A1134),"")</f>
        <v>#N/A</v>
      </c>
      <c r="C1134" s="22" t="str">
        <f>'Source - Cert. Funds'!A1133</f>
        <v>34</v>
      </c>
      <c r="D1134" s="22" t="str">
        <f>'Source - Cert. Funds'!B1133</f>
        <v>2</v>
      </c>
      <c r="E1134" s="22" t="str">
        <f>'Source - Cert. Funds'!C1133</f>
        <v>0002</v>
      </c>
      <c r="F1134" s="22" t="str">
        <f>'Source - Cert. Funds'!D1133</f>
        <v>3420002</v>
      </c>
      <c r="G1134" s="22" t="str">
        <f>'Source - Cert. Funds'!E1133</f>
        <v>CLAY TOWNSHIP</v>
      </c>
      <c r="H1134" s="22" t="str">
        <f>'Source - Cert. Funds'!F1133</f>
        <v>1111</v>
      </c>
      <c r="I1134" s="22" t="str">
        <f>'Source - Cert. Funds'!G1133</f>
        <v>TOWNSHIP FIRE AND E.M.S.</v>
      </c>
      <c r="J1134" s="23">
        <f>'Source - Cert. Funds'!H1133</f>
        <v>47509</v>
      </c>
      <c r="K1134" s="3"/>
      <c r="L1134" s="3"/>
      <c r="M1134" s="3"/>
      <c r="N1134" s="3"/>
      <c r="O1134" s="3"/>
    </row>
    <row r="1135" spans="1:15" x14ac:dyDescent="0.35">
      <c r="A1135" s="221" t="e">
        <f t="shared" si="21"/>
        <v>#N/A</v>
      </c>
      <c r="B1135" s="221" t="e">
        <f>IF(A1135=1,SUM($A$4:A1135),"")</f>
        <v>#N/A</v>
      </c>
      <c r="C1135" s="22" t="str">
        <f>'Source - Cert. Funds'!A1134</f>
        <v>34</v>
      </c>
      <c r="D1135" s="22" t="str">
        <f>'Source - Cert. Funds'!B1134</f>
        <v>2</v>
      </c>
      <c r="E1135" s="22" t="str">
        <f>'Source - Cert. Funds'!C1134</f>
        <v>0003</v>
      </c>
      <c r="F1135" s="22" t="str">
        <f>'Source - Cert. Funds'!D1134</f>
        <v>3420003</v>
      </c>
      <c r="G1135" s="22" t="str">
        <f>'Source - Cert. Funds'!E1134</f>
        <v>ERVIN TOWNSHIP</v>
      </c>
      <c r="H1135" s="22" t="str">
        <f>'Source - Cert. Funds'!F1134</f>
        <v>0061</v>
      </c>
      <c r="I1135" s="22" t="str">
        <f>'Source - Cert. Funds'!G1134</f>
        <v>RAINY DAY</v>
      </c>
      <c r="J1135" s="23">
        <f>'Source - Cert. Funds'!H1134</f>
        <v>0</v>
      </c>
      <c r="K1135" s="3"/>
      <c r="L1135" s="3"/>
      <c r="M1135" s="3"/>
      <c r="N1135" s="3"/>
      <c r="O1135" s="3"/>
    </row>
    <row r="1136" spans="1:15" x14ac:dyDescent="0.35">
      <c r="A1136" s="221" t="e">
        <f t="shared" si="21"/>
        <v>#N/A</v>
      </c>
      <c r="B1136" s="221" t="e">
        <f>IF(A1136=1,SUM($A$4:A1136),"")</f>
        <v>#N/A</v>
      </c>
      <c r="C1136" s="22" t="str">
        <f>'Source - Cert. Funds'!A1135</f>
        <v>34</v>
      </c>
      <c r="D1136" s="22" t="str">
        <f>'Source - Cert. Funds'!B1135</f>
        <v>2</v>
      </c>
      <c r="E1136" s="22" t="str">
        <f>'Source - Cert. Funds'!C1135</f>
        <v>0003</v>
      </c>
      <c r="F1136" s="22" t="str">
        <f>'Source - Cert. Funds'!D1135</f>
        <v>3420003</v>
      </c>
      <c r="G1136" s="22" t="str">
        <f>'Source - Cert. Funds'!E1135</f>
        <v>ERVIN TOWNSHIP</v>
      </c>
      <c r="H1136" s="22" t="str">
        <f>'Source - Cert. Funds'!F1135</f>
        <v>0101</v>
      </c>
      <c r="I1136" s="22" t="str">
        <f>'Source - Cert. Funds'!G1135</f>
        <v xml:space="preserve">GENERAL                                 </v>
      </c>
      <c r="J1136" s="23">
        <f>'Source - Cert. Funds'!H1135</f>
        <v>42775</v>
      </c>
      <c r="K1136" s="3"/>
      <c r="L1136" s="3"/>
      <c r="M1136" s="3"/>
      <c r="N1136" s="3"/>
      <c r="O1136" s="3"/>
    </row>
    <row r="1137" spans="1:15" x14ac:dyDescent="0.35">
      <c r="A1137" s="221" t="e">
        <f t="shared" si="21"/>
        <v>#N/A</v>
      </c>
      <c r="B1137" s="221" t="e">
        <f>IF(A1137=1,SUM($A$4:A1137),"")</f>
        <v>#N/A</v>
      </c>
      <c r="C1137" s="22" t="str">
        <f>'Source - Cert. Funds'!A1136</f>
        <v>34</v>
      </c>
      <c r="D1137" s="22" t="str">
        <f>'Source - Cert. Funds'!B1136</f>
        <v>2</v>
      </c>
      <c r="E1137" s="22" t="str">
        <f>'Source - Cert. Funds'!C1136</f>
        <v>0003</v>
      </c>
      <c r="F1137" s="22" t="str">
        <f>'Source - Cert. Funds'!D1136</f>
        <v>3420003</v>
      </c>
      <c r="G1137" s="22" t="str">
        <f>'Source - Cert. Funds'!E1136</f>
        <v>ERVIN TOWNSHIP</v>
      </c>
      <c r="H1137" s="22" t="str">
        <f>'Source - Cert. Funds'!F1136</f>
        <v>1111</v>
      </c>
      <c r="I1137" s="22" t="str">
        <f>'Source - Cert. Funds'!G1136</f>
        <v>TOWNSHIP FIRE AND E.M.S.</v>
      </c>
      <c r="J1137" s="23">
        <f>'Source - Cert. Funds'!H1136</f>
        <v>77500</v>
      </c>
      <c r="K1137" s="3"/>
      <c r="L1137" s="3"/>
      <c r="M1137" s="3"/>
      <c r="N1137" s="3"/>
      <c r="O1137" s="3"/>
    </row>
    <row r="1138" spans="1:15" x14ac:dyDescent="0.35">
      <c r="A1138" s="221" t="e">
        <f t="shared" si="21"/>
        <v>#N/A</v>
      </c>
      <c r="B1138" s="221" t="e">
        <f>IF(A1138=1,SUM($A$4:A1138),"")</f>
        <v>#N/A</v>
      </c>
      <c r="C1138" s="22" t="str">
        <f>'Source - Cert. Funds'!A1137</f>
        <v>34</v>
      </c>
      <c r="D1138" s="22" t="str">
        <f>'Source - Cert. Funds'!B1137</f>
        <v>2</v>
      </c>
      <c r="E1138" s="22" t="str">
        <f>'Source - Cert. Funds'!C1137</f>
        <v>0004</v>
      </c>
      <c r="F1138" s="22" t="str">
        <f>'Source - Cert. Funds'!D1137</f>
        <v>3420004</v>
      </c>
      <c r="G1138" s="22" t="str">
        <f>'Source - Cert. Funds'!E1137</f>
        <v>HARRISON TOWNSHIP</v>
      </c>
      <c r="H1138" s="22" t="str">
        <f>'Source - Cert. Funds'!F1137</f>
        <v>0101</v>
      </c>
      <c r="I1138" s="22" t="str">
        <f>'Source - Cert. Funds'!G1137</f>
        <v xml:space="preserve">GENERAL                                 </v>
      </c>
      <c r="J1138" s="23">
        <f>'Source - Cert. Funds'!H1137</f>
        <v>77000</v>
      </c>
      <c r="K1138" s="3"/>
      <c r="L1138" s="3"/>
      <c r="M1138" s="3"/>
      <c r="N1138" s="3"/>
      <c r="O1138" s="3"/>
    </row>
    <row r="1139" spans="1:15" x14ac:dyDescent="0.35">
      <c r="A1139" s="221" t="e">
        <f t="shared" si="21"/>
        <v>#N/A</v>
      </c>
      <c r="B1139" s="221" t="e">
        <f>IF(A1139=1,SUM($A$4:A1139),"")</f>
        <v>#N/A</v>
      </c>
      <c r="C1139" s="22" t="str">
        <f>'Source - Cert. Funds'!A1138</f>
        <v>34</v>
      </c>
      <c r="D1139" s="22" t="str">
        <f>'Source - Cert. Funds'!B1138</f>
        <v>2</v>
      </c>
      <c r="E1139" s="22" t="str">
        <f>'Source - Cert. Funds'!C1138</f>
        <v>0004</v>
      </c>
      <c r="F1139" s="22" t="str">
        <f>'Source - Cert. Funds'!D1138</f>
        <v>3420004</v>
      </c>
      <c r="G1139" s="22" t="str">
        <f>'Source - Cert. Funds'!E1138</f>
        <v>HARRISON TOWNSHIP</v>
      </c>
      <c r="H1139" s="22" t="str">
        <f>'Source - Cert. Funds'!F1138</f>
        <v>1111</v>
      </c>
      <c r="I1139" s="22" t="str">
        <f>'Source - Cert. Funds'!G1138</f>
        <v>TOWNSHIP FIRE AND E.M.S.</v>
      </c>
      <c r="J1139" s="23">
        <f>'Source - Cert. Funds'!H1138</f>
        <v>124600</v>
      </c>
      <c r="K1139" s="3"/>
      <c r="L1139" s="3"/>
      <c r="M1139" s="3"/>
      <c r="N1139" s="3"/>
      <c r="O1139" s="3"/>
    </row>
    <row r="1140" spans="1:15" x14ac:dyDescent="0.35">
      <c r="A1140" s="221" t="e">
        <f t="shared" si="21"/>
        <v>#N/A</v>
      </c>
      <c r="B1140" s="221" t="e">
        <f>IF(A1140=1,SUM($A$4:A1140),"")</f>
        <v>#N/A</v>
      </c>
      <c r="C1140" s="22" t="str">
        <f>'Source - Cert. Funds'!A1139</f>
        <v>34</v>
      </c>
      <c r="D1140" s="22" t="str">
        <f>'Source - Cert. Funds'!B1139</f>
        <v>2</v>
      </c>
      <c r="E1140" s="22" t="str">
        <f>'Source - Cert. Funds'!C1139</f>
        <v>0004</v>
      </c>
      <c r="F1140" s="22" t="str">
        <f>'Source - Cert. Funds'!D1139</f>
        <v>3420004</v>
      </c>
      <c r="G1140" s="22" t="str">
        <f>'Source - Cert. Funds'!E1139</f>
        <v>HARRISON TOWNSHIP</v>
      </c>
      <c r="H1140" s="22" t="str">
        <f>'Source - Cert. Funds'!F1139</f>
        <v>1190</v>
      </c>
      <c r="I1140" s="22" t="str">
        <f>'Source - Cert. Funds'!G1139</f>
        <v xml:space="preserve">CUMULATIVE FIRE (Township)                        </v>
      </c>
      <c r="J1140" s="23">
        <f>'Source - Cert. Funds'!H1139</f>
        <v>80000</v>
      </c>
      <c r="K1140" s="3"/>
      <c r="L1140" s="3"/>
      <c r="M1140" s="3"/>
      <c r="N1140" s="3"/>
      <c r="O1140" s="3"/>
    </row>
    <row r="1141" spans="1:15" x14ac:dyDescent="0.35">
      <c r="A1141" s="221" t="e">
        <f t="shared" si="21"/>
        <v>#N/A</v>
      </c>
      <c r="B1141" s="221" t="e">
        <f>IF(A1141=1,SUM($A$4:A1141),"")</f>
        <v>#N/A</v>
      </c>
      <c r="C1141" s="22" t="str">
        <f>'Source - Cert. Funds'!A1140</f>
        <v>34</v>
      </c>
      <c r="D1141" s="22" t="str">
        <f>'Source - Cert. Funds'!B1140</f>
        <v>2</v>
      </c>
      <c r="E1141" s="22" t="str">
        <f>'Source - Cert. Funds'!C1140</f>
        <v>0005</v>
      </c>
      <c r="F1141" s="22" t="str">
        <f>'Source - Cert. Funds'!D1140</f>
        <v>3420005</v>
      </c>
      <c r="G1141" s="22" t="str">
        <f>'Source - Cert. Funds'!E1140</f>
        <v>HONEY CREEK TOWNSHIP</v>
      </c>
      <c r="H1141" s="22" t="str">
        <f>'Source - Cert. Funds'!F1140</f>
        <v>0101</v>
      </c>
      <c r="I1141" s="22" t="str">
        <f>'Source - Cert. Funds'!G1140</f>
        <v xml:space="preserve">GENERAL                                 </v>
      </c>
      <c r="J1141" s="23">
        <f>'Source - Cert. Funds'!H1140</f>
        <v>19790</v>
      </c>
      <c r="K1141" s="3"/>
      <c r="L1141" s="3"/>
      <c r="M1141" s="3"/>
      <c r="N1141" s="3"/>
      <c r="O1141" s="3"/>
    </row>
    <row r="1142" spans="1:15" x14ac:dyDescent="0.35">
      <c r="A1142" s="221" t="e">
        <f t="shared" si="21"/>
        <v>#N/A</v>
      </c>
      <c r="B1142" s="221" t="e">
        <f>IF(A1142=1,SUM($A$4:A1142),"")</f>
        <v>#N/A</v>
      </c>
      <c r="C1142" s="22" t="str">
        <f>'Source - Cert. Funds'!A1141</f>
        <v>34</v>
      </c>
      <c r="D1142" s="22" t="str">
        <f>'Source - Cert. Funds'!B1141</f>
        <v>2</v>
      </c>
      <c r="E1142" s="22" t="str">
        <f>'Source - Cert. Funds'!C1141</f>
        <v>0005</v>
      </c>
      <c r="F1142" s="22" t="str">
        <f>'Source - Cert. Funds'!D1141</f>
        <v>3420005</v>
      </c>
      <c r="G1142" s="22" t="str">
        <f>'Source - Cert. Funds'!E1141</f>
        <v>HONEY CREEK TOWNSHIP</v>
      </c>
      <c r="H1142" s="22" t="str">
        <f>'Source - Cert. Funds'!F1141</f>
        <v>1111</v>
      </c>
      <c r="I1142" s="22" t="str">
        <f>'Source - Cert. Funds'!G1141</f>
        <v>TOWNSHIP FIRE AND E.M.S.</v>
      </c>
      <c r="J1142" s="23">
        <f>'Source - Cert. Funds'!H1141</f>
        <v>32000</v>
      </c>
      <c r="K1142" s="3"/>
      <c r="L1142" s="3"/>
      <c r="M1142" s="3"/>
      <c r="N1142" s="3"/>
      <c r="O1142" s="3"/>
    </row>
    <row r="1143" spans="1:15" x14ac:dyDescent="0.35">
      <c r="A1143" s="221" t="e">
        <f t="shared" si="21"/>
        <v>#N/A</v>
      </c>
      <c r="B1143" s="221" t="e">
        <f>IF(A1143=1,SUM($A$4:A1143),"")</f>
        <v>#N/A</v>
      </c>
      <c r="C1143" s="22" t="str">
        <f>'Source - Cert. Funds'!A1142</f>
        <v>34</v>
      </c>
      <c r="D1143" s="22" t="str">
        <f>'Source - Cert. Funds'!B1142</f>
        <v>2</v>
      </c>
      <c r="E1143" s="22" t="str">
        <f>'Source - Cert. Funds'!C1142</f>
        <v>0005</v>
      </c>
      <c r="F1143" s="22" t="str">
        <f>'Source - Cert. Funds'!D1142</f>
        <v>3420005</v>
      </c>
      <c r="G1143" s="22" t="str">
        <f>'Source - Cert. Funds'!E1142</f>
        <v>HONEY CREEK TOWNSHIP</v>
      </c>
      <c r="H1143" s="22" t="str">
        <f>'Source - Cert. Funds'!F1142</f>
        <v>1190</v>
      </c>
      <c r="I1143" s="22" t="str">
        <f>'Source - Cert. Funds'!G1142</f>
        <v xml:space="preserve">CUMULATIVE FIRE (Township)                        </v>
      </c>
      <c r="J1143" s="23">
        <f>'Source - Cert. Funds'!H1142</f>
        <v>5000</v>
      </c>
      <c r="K1143" s="3"/>
      <c r="L1143" s="3"/>
      <c r="M1143" s="3"/>
      <c r="N1143" s="3"/>
      <c r="O1143" s="3"/>
    </row>
    <row r="1144" spans="1:15" x14ac:dyDescent="0.35">
      <c r="A1144" s="221" t="e">
        <f t="shared" si="21"/>
        <v>#N/A</v>
      </c>
      <c r="B1144" s="221" t="e">
        <f>IF(A1144=1,SUM($A$4:A1144),"")</f>
        <v>#N/A</v>
      </c>
      <c r="C1144" s="22" t="str">
        <f>'Source - Cert. Funds'!A1143</f>
        <v>34</v>
      </c>
      <c r="D1144" s="22" t="str">
        <f>'Source - Cert. Funds'!B1143</f>
        <v>2</v>
      </c>
      <c r="E1144" s="22" t="str">
        <f>'Source - Cert. Funds'!C1143</f>
        <v>0006</v>
      </c>
      <c r="F1144" s="22" t="str">
        <f>'Source - Cert. Funds'!D1143</f>
        <v>3420006</v>
      </c>
      <c r="G1144" s="22" t="str">
        <f>'Source - Cert. Funds'!E1143</f>
        <v>HOWARD TOWNSHIP</v>
      </c>
      <c r="H1144" s="22" t="str">
        <f>'Source - Cert. Funds'!F1143</f>
        <v>0061</v>
      </c>
      <c r="I1144" s="22" t="str">
        <f>'Source - Cert. Funds'!G1143</f>
        <v>RAINY DAY</v>
      </c>
      <c r="J1144" s="23">
        <f>'Source - Cert. Funds'!H1143</f>
        <v>2000</v>
      </c>
      <c r="K1144" s="3"/>
      <c r="L1144" s="3"/>
      <c r="M1144" s="3"/>
      <c r="N1144" s="3"/>
      <c r="O1144" s="3"/>
    </row>
    <row r="1145" spans="1:15" x14ac:dyDescent="0.35">
      <c r="A1145" s="221" t="e">
        <f t="shared" si="21"/>
        <v>#N/A</v>
      </c>
      <c r="B1145" s="221" t="e">
        <f>IF(A1145=1,SUM($A$4:A1145),"")</f>
        <v>#N/A</v>
      </c>
      <c r="C1145" s="22" t="str">
        <f>'Source - Cert. Funds'!A1144</f>
        <v>34</v>
      </c>
      <c r="D1145" s="22" t="str">
        <f>'Source - Cert. Funds'!B1144</f>
        <v>2</v>
      </c>
      <c r="E1145" s="22" t="str">
        <f>'Source - Cert. Funds'!C1144</f>
        <v>0006</v>
      </c>
      <c r="F1145" s="22" t="str">
        <f>'Source - Cert. Funds'!D1144</f>
        <v>3420006</v>
      </c>
      <c r="G1145" s="22" t="str">
        <f>'Source - Cert. Funds'!E1144</f>
        <v>HOWARD TOWNSHIP</v>
      </c>
      <c r="H1145" s="22" t="str">
        <f>'Source - Cert. Funds'!F1144</f>
        <v>0101</v>
      </c>
      <c r="I1145" s="22" t="str">
        <f>'Source - Cert. Funds'!G1144</f>
        <v xml:space="preserve">GENERAL                                 </v>
      </c>
      <c r="J1145" s="23">
        <f>'Source - Cert. Funds'!H1144</f>
        <v>34640</v>
      </c>
      <c r="K1145" s="3"/>
      <c r="L1145" s="3"/>
      <c r="M1145" s="3"/>
      <c r="N1145" s="3"/>
      <c r="O1145" s="3"/>
    </row>
    <row r="1146" spans="1:15" x14ac:dyDescent="0.35">
      <c r="A1146" s="221" t="e">
        <f t="shared" si="21"/>
        <v>#N/A</v>
      </c>
      <c r="B1146" s="221" t="e">
        <f>IF(A1146=1,SUM($A$4:A1146),"")</f>
        <v>#N/A</v>
      </c>
      <c r="C1146" s="22" t="str">
        <f>'Source - Cert. Funds'!A1145</f>
        <v>34</v>
      </c>
      <c r="D1146" s="22" t="str">
        <f>'Source - Cert. Funds'!B1145</f>
        <v>2</v>
      </c>
      <c r="E1146" s="22" t="str">
        <f>'Source - Cert. Funds'!C1145</f>
        <v>0006</v>
      </c>
      <c r="F1146" s="22" t="str">
        <f>'Source - Cert. Funds'!D1145</f>
        <v>3420006</v>
      </c>
      <c r="G1146" s="22" t="str">
        <f>'Source - Cert. Funds'!E1145</f>
        <v>HOWARD TOWNSHIP</v>
      </c>
      <c r="H1146" s="22" t="str">
        <f>'Source - Cert. Funds'!F1145</f>
        <v>1111</v>
      </c>
      <c r="I1146" s="22" t="str">
        <f>'Source - Cert. Funds'!G1145</f>
        <v>TOWNSHIP FIRE AND E.M.S.</v>
      </c>
      <c r="J1146" s="23">
        <f>'Source - Cert. Funds'!H1145</f>
        <v>42000</v>
      </c>
      <c r="K1146" s="3"/>
      <c r="L1146" s="3"/>
      <c r="M1146" s="3"/>
      <c r="N1146" s="3"/>
      <c r="O1146" s="3"/>
    </row>
    <row r="1147" spans="1:15" x14ac:dyDescent="0.35">
      <c r="A1147" s="221" t="e">
        <f t="shared" si="21"/>
        <v>#N/A</v>
      </c>
      <c r="B1147" s="221" t="e">
        <f>IF(A1147=1,SUM($A$4:A1147),"")</f>
        <v>#N/A</v>
      </c>
      <c r="C1147" s="22" t="str">
        <f>'Source - Cert. Funds'!A1146</f>
        <v>34</v>
      </c>
      <c r="D1147" s="22" t="str">
        <f>'Source - Cert. Funds'!B1146</f>
        <v>2</v>
      </c>
      <c r="E1147" s="22" t="str">
        <f>'Source - Cert. Funds'!C1146</f>
        <v>0007</v>
      </c>
      <c r="F1147" s="22" t="str">
        <f>'Source - Cert. Funds'!D1146</f>
        <v>3420007</v>
      </c>
      <c r="G1147" s="22" t="str">
        <f>'Source - Cert. Funds'!E1146</f>
        <v>JACKSON TOWNSHIP</v>
      </c>
      <c r="H1147" s="22" t="str">
        <f>'Source - Cert. Funds'!F1146</f>
        <v>0101</v>
      </c>
      <c r="I1147" s="22" t="str">
        <f>'Source - Cert. Funds'!G1146</f>
        <v xml:space="preserve">GENERAL                                 </v>
      </c>
      <c r="J1147" s="23">
        <f>'Source - Cert. Funds'!H1146</f>
        <v>0</v>
      </c>
      <c r="K1147" s="3"/>
      <c r="L1147" s="3"/>
      <c r="M1147" s="3"/>
      <c r="N1147" s="3"/>
      <c r="O1147" s="3"/>
    </row>
    <row r="1148" spans="1:15" x14ac:dyDescent="0.35">
      <c r="A1148" s="221" t="e">
        <f t="shared" si="21"/>
        <v>#N/A</v>
      </c>
      <c r="B1148" s="221" t="e">
        <f>IF(A1148=1,SUM($A$4:A1148),"")</f>
        <v>#N/A</v>
      </c>
      <c r="C1148" s="22" t="str">
        <f>'Source - Cert. Funds'!A1147</f>
        <v>34</v>
      </c>
      <c r="D1148" s="22" t="str">
        <f>'Source - Cert. Funds'!B1147</f>
        <v>2</v>
      </c>
      <c r="E1148" s="22" t="str">
        <f>'Source - Cert. Funds'!C1147</f>
        <v>0007</v>
      </c>
      <c r="F1148" s="22" t="str">
        <f>'Source - Cert. Funds'!D1147</f>
        <v>3420007</v>
      </c>
      <c r="G1148" s="22" t="str">
        <f>'Source - Cert. Funds'!E1147</f>
        <v>JACKSON TOWNSHIP</v>
      </c>
      <c r="H1148" s="22" t="str">
        <f>'Source - Cert. Funds'!F1147</f>
        <v>1111</v>
      </c>
      <c r="I1148" s="22" t="str">
        <f>'Source - Cert. Funds'!G1147</f>
        <v>TOWNSHIP FIRE AND E.M.S.</v>
      </c>
      <c r="J1148" s="23">
        <f>'Source - Cert. Funds'!H1147</f>
        <v>0</v>
      </c>
      <c r="K1148" s="3"/>
      <c r="L1148" s="3"/>
      <c r="M1148" s="3"/>
      <c r="N1148" s="3"/>
      <c r="O1148" s="3"/>
    </row>
    <row r="1149" spans="1:15" x14ac:dyDescent="0.35">
      <c r="A1149" s="221" t="e">
        <f t="shared" si="21"/>
        <v>#N/A</v>
      </c>
      <c r="B1149" s="221" t="e">
        <f>IF(A1149=1,SUM($A$4:A1149),"")</f>
        <v>#N/A</v>
      </c>
      <c r="C1149" s="22" t="str">
        <f>'Source - Cert. Funds'!A1148</f>
        <v>34</v>
      </c>
      <c r="D1149" s="22" t="str">
        <f>'Source - Cert. Funds'!B1148</f>
        <v>2</v>
      </c>
      <c r="E1149" s="22" t="str">
        <f>'Source - Cert. Funds'!C1148</f>
        <v>0008</v>
      </c>
      <c r="F1149" s="22" t="str">
        <f>'Source - Cert. Funds'!D1148</f>
        <v>3420008</v>
      </c>
      <c r="G1149" s="22" t="str">
        <f>'Source - Cert. Funds'!E1148</f>
        <v>LIBERTY TOWNSHIP</v>
      </c>
      <c r="H1149" s="22" t="str">
        <f>'Source - Cert. Funds'!F1148</f>
        <v>0101</v>
      </c>
      <c r="I1149" s="22" t="str">
        <f>'Source - Cert. Funds'!G1148</f>
        <v xml:space="preserve">GENERAL                                 </v>
      </c>
      <c r="J1149" s="23">
        <f>'Source - Cert. Funds'!H1148</f>
        <v>45407</v>
      </c>
      <c r="K1149" s="3"/>
      <c r="L1149" s="3"/>
      <c r="M1149" s="3"/>
      <c r="N1149" s="3"/>
      <c r="O1149" s="3"/>
    </row>
    <row r="1150" spans="1:15" x14ac:dyDescent="0.35">
      <c r="A1150" s="221" t="e">
        <f t="shared" si="21"/>
        <v>#N/A</v>
      </c>
      <c r="B1150" s="221" t="e">
        <f>IF(A1150=1,SUM($A$4:A1150),"")</f>
        <v>#N/A</v>
      </c>
      <c r="C1150" s="22" t="str">
        <f>'Source - Cert. Funds'!A1149</f>
        <v>34</v>
      </c>
      <c r="D1150" s="22" t="str">
        <f>'Source - Cert. Funds'!B1149</f>
        <v>2</v>
      </c>
      <c r="E1150" s="22" t="str">
        <f>'Source - Cert. Funds'!C1149</f>
        <v>0008</v>
      </c>
      <c r="F1150" s="22" t="str">
        <f>'Source - Cert. Funds'!D1149</f>
        <v>3420008</v>
      </c>
      <c r="G1150" s="22" t="str">
        <f>'Source - Cert. Funds'!E1149</f>
        <v>LIBERTY TOWNSHIP</v>
      </c>
      <c r="H1150" s="22" t="str">
        <f>'Source - Cert. Funds'!F1149</f>
        <v>1111</v>
      </c>
      <c r="I1150" s="22" t="str">
        <f>'Source - Cert. Funds'!G1149</f>
        <v>TOWNSHIP FIRE AND E.M.S.</v>
      </c>
      <c r="J1150" s="23">
        <f>'Source - Cert. Funds'!H1149</f>
        <v>38500</v>
      </c>
      <c r="K1150" s="3"/>
      <c r="L1150" s="3"/>
      <c r="M1150" s="3"/>
      <c r="N1150" s="3"/>
      <c r="O1150" s="3"/>
    </row>
    <row r="1151" spans="1:15" x14ac:dyDescent="0.35">
      <c r="A1151" s="221" t="e">
        <f t="shared" si="21"/>
        <v>#N/A</v>
      </c>
      <c r="B1151" s="221" t="e">
        <f>IF(A1151=1,SUM($A$4:A1151),"")</f>
        <v>#N/A</v>
      </c>
      <c r="C1151" s="22" t="str">
        <f>'Source - Cert. Funds'!A1150</f>
        <v>34</v>
      </c>
      <c r="D1151" s="22" t="str">
        <f>'Source - Cert. Funds'!B1150</f>
        <v>2</v>
      </c>
      <c r="E1151" s="22" t="str">
        <f>'Source - Cert. Funds'!C1150</f>
        <v>0008</v>
      </c>
      <c r="F1151" s="22" t="str">
        <f>'Source - Cert. Funds'!D1150</f>
        <v>3420008</v>
      </c>
      <c r="G1151" s="22" t="str">
        <f>'Source - Cert. Funds'!E1150</f>
        <v>LIBERTY TOWNSHIP</v>
      </c>
      <c r="H1151" s="22" t="str">
        <f>'Source - Cert. Funds'!F1150</f>
        <v>1190</v>
      </c>
      <c r="I1151" s="22" t="str">
        <f>'Source - Cert. Funds'!G1150</f>
        <v xml:space="preserve">CUMULATIVE FIRE (Township)                        </v>
      </c>
      <c r="J1151" s="23">
        <f>'Source - Cert. Funds'!H1150</f>
        <v>40000</v>
      </c>
      <c r="K1151" s="3"/>
      <c r="L1151" s="3"/>
      <c r="M1151" s="3"/>
      <c r="N1151" s="3"/>
      <c r="O1151" s="3"/>
    </row>
    <row r="1152" spans="1:15" x14ac:dyDescent="0.35">
      <c r="A1152" s="221" t="e">
        <f t="shared" si="21"/>
        <v>#N/A</v>
      </c>
      <c r="B1152" s="221" t="e">
        <f>IF(A1152=1,SUM($A$4:A1152),"")</f>
        <v>#N/A</v>
      </c>
      <c r="C1152" s="22" t="str">
        <f>'Source - Cert. Funds'!A1151</f>
        <v>34</v>
      </c>
      <c r="D1152" s="22" t="str">
        <f>'Source - Cert. Funds'!B1151</f>
        <v>2</v>
      </c>
      <c r="E1152" s="22" t="str">
        <f>'Source - Cert. Funds'!C1151</f>
        <v>0009</v>
      </c>
      <c r="F1152" s="22" t="str">
        <f>'Source - Cert. Funds'!D1151</f>
        <v>3420009</v>
      </c>
      <c r="G1152" s="22" t="str">
        <f>'Source - Cert. Funds'!E1151</f>
        <v>MONROE TOWNSHIP</v>
      </c>
      <c r="H1152" s="22" t="str">
        <f>'Source - Cert. Funds'!F1151</f>
        <v>0101</v>
      </c>
      <c r="I1152" s="22" t="str">
        <f>'Source - Cert. Funds'!G1151</f>
        <v xml:space="preserve">GENERAL                                 </v>
      </c>
      <c r="J1152" s="23">
        <f>'Source - Cert. Funds'!H1151</f>
        <v>30713</v>
      </c>
      <c r="K1152" s="3"/>
      <c r="L1152" s="3"/>
      <c r="M1152" s="3"/>
      <c r="N1152" s="3"/>
      <c r="O1152" s="3"/>
    </row>
    <row r="1153" spans="1:15" x14ac:dyDescent="0.35">
      <c r="A1153" s="221" t="e">
        <f t="shared" si="21"/>
        <v>#N/A</v>
      </c>
      <c r="B1153" s="221" t="e">
        <f>IF(A1153=1,SUM($A$4:A1153),"")</f>
        <v>#N/A</v>
      </c>
      <c r="C1153" s="22" t="str">
        <f>'Source - Cert. Funds'!A1152</f>
        <v>34</v>
      </c>
      <c r="D1153" s="22" t="str">
        <f>'Source - Cert. Funds'!B1152</f>
        <v>2</v>
      </c>
      <c r="E1153" s="22" t="str">
        <f>'Source - Cert. Funds'!C1152</f>
        <v>0009</v>
      </c>
      <c r="F1153" s="22" t="str">
        <f>'Source - Cert. Funds'!D1152</f>
        <v>3420009</v>
      </c>
      <c r="G1153" s="22" t="str">
        <f>'Source - Cert. Funds'!E1152</f>
        <v>MONROE TOWNSHIP</v>
      </c>
      <c r="H1153" s="22" t="str">
        <f>'Source - Cert. Funds'!F1152</f>
        <v>1111</v>
      </c>
      <c r="I1153" s="22" t="str">
        <f>'Source - Cert. Funds'!G1152</f>
        <v>TOWNSHIP FIRE AND E.M.S.</v>
      </c>
      <c r="J1153" s="23">
        <f>'Source - Cert. Funds'!H1152</f>
        <v>29000</v>
      </c>
      <c r="K1153" s="3"/>
      <c r="L1153" s="3"/>
      <c r="M1153" s="3"/>
      <c r="N1153" s="3"/>
      <c r="O1153" s="3"/>
    </row>
    <row r="1154" spans="1:15" x14ac:dyDescent="0.35">
      <c r="A1154" s="221" t="e">
        <f t="shared" si="21"/>
        <v>#N/A</v>
      </c>
      <c r="B1154" s="221" t="e">
        <f>IF(A1154=1,SUM($A$4:A1154),"")</f>
        <v>#N/A</v>
      </c>
      <c r="C1154" s="22" t="str">
        <f>'Source - Cert. Funds'!A1153</f>
        <v>34</v>
      </c>
      <c r="D1154" s="22" t="str">
        <f>'Source - Cert. Funds'!B1153</f>
        <v>2</v>
      </c>
      <c r="E1154" s="22" t="str">
        <f>'Source - Cert. Funds'!C1153</f>
        <v>0009</v>
      </c>
      <c r="F1154" s="22" t="str">
        <f>'Source - Cert. Funds'!D1153</f>
        <v>3420009</v>
      </c>
      <c r="G1154" s="22" t="str">
        <f>'Source - Cert. Funds'!E1153</f>
        <v>MONROE TOWNSHIP</v>
      </c>
      <c r="H1154" s="22" t="str">
        <f>'Source - Cert. Funds'!F1153</f>
        <v>1190</v>
      </c>
      <c r="I1154" s="22" t="str">
        <f>'Source - Cert. Funds'!G1153</f>
        <v xml:space="preserve">CUMULATIVE FIRE (Township)                        </v>
      </c>
      <c r="J1154" s="23">
        <f>'Source - Cert. Funds'!H1153</f>
        <v>25000</v>
      </c>
      <c r="K1154" s="3"/>
      <c r="L1154" s="3"/>
      <c r="M1154" s="3"/>
      <c r="N1154" s="3"/>
      <c r="O1154" s="3"/>
    </row>
    <row r="1155" spans="1:15" x14ac:dyDescent="0.35">
      <c r="A1155" s="221" t="e">
        <f t="shared" si="21"/>
        <v>#N/A</v>
      </c>
      <c r="B1155" s="221" t="e">
        <f>IF(A1155=1,SUM($A$4:A1155),"")</f>
        <v>#N/A</v>
      </c>
      <c r="C1155" s="22" t="str">
        <f>'Source - Cert. Funds'!A1154</f>
        <v>34</v>
      </c>
      <c r="D1155" s="22" t="str">
        <f>'Source - Cert. Funds'!B1154</f>
        <v>2</v>
      </c>
      <c r="E1155" s="22" t="str">
        <f>'Source - Cert. Funds'!C1154</f>
        <v>0010</v>
      </c>
      <c r="F1155" s="22" t="str">
        <f>'Source - Cert. Funds'!D1154</f>
        <v>3420010</v>
      </c>
      <c r="G1155" s="22" t="str">
        <f>'Source - Cert. Funds'!E1154</f>
        <v>TAYLOR TOWNSHIP</v>
      </c>
      <c r="H1155" s="22" t="str">
        <f>'Source - Cert. Funds'!F1154</f>
        <v>0061</v>
      </c>
      <c r="I1155" s="22" t="str">
        <f>'Source - Cert. Funds'!G1154</f>
        <v>RAINY DAY</v>
      </c>
      <c r="J1155" s="23">
        <f>'Source - Cert. Funds'!H1154</f>
        <v>0</v>
      </c>
      <c r="K1155" s="3"/>
      <c r="L1155" s="3"/>
      <c r="M1155" s="3"/>
      <c r="N1155" s="3"/>
      <c r="O1155" s="3"/>
    </row>
    <row r="1156" spans="1:15" x14ac:dyDescent="0.35">
      <c r="A1156" s="221" t="e">
        <f t="shared" si="21"/>
        <v>#N/A</v>
      </c>
      <c r="B1156" s="221" t="e">
        <f>IF(A1156=1,SUM($A$4:A1156),"")</f>
        <v>#N/A</v>
      </c>
      <c r="C1156" s="22" t="str">
        <f>'Source - Cert. Funds'!A1155</f>
        <v>34</v>
      </c>
      <c r="D1156" s="22" t="str">
        <f>'Source - Cert. Funds'!B1155</f>
        <v>2</v>
      </c>
      <c r="E1156" s="22" t="str">
        <f>'Source - Cert. Funds'!C1155</f>
        <v>0010</v>
      </c>
      <c r="F1156" s="22" t="str">
        <f>'Source - Cert. Funds'!D1155</f>
        <v>3420010</v>
      </c>
      <c r="G1156" s="22" t="str">
        <f>'Source - Cert. Funds'!E1155</f>
        <v>TAYLOR TOWNSHIP</v>
      </c>
      <c r="H1156" s="22" t="str">
        <f>'Source - Cert. Funds'!F1155</f>
        <v>0101</v>
      </c>
      <c r="I1156" s="22" t="str">
        <f>'Source - Cert. Funds'!G1155</f>
        <v xml:space="preserve">GENERAL                                 </v>
      </c>
      <c r="J1156" s="23">
        <f>'Source - Cert. Funds'!H1155</f>
        <v>103900</v>
      </c>
      <c r="K1156" s="3"/>
      <c r="L1156" s="3"/>
      <c r="M1156" s="3"/>
      <c r="N1156" s="3"/>
      <c r="O1156" s="3"/>
    </row>
    <row r="1157" spans="1:15" x14ac:dyDescent="0.35">
      <c r="A1157" s="221" t="e">
        <f t="shared" ref="A1157:A1220" si="22">IF($L$1=$F1157,1,"")</f>
        <v>#N/A</v>
      </c>
      <c r="B1157" s="221" t="e">
        <f>IF(A1157=1,SUM($A$4:A1157),"")</f>
        <v>#N/A</v>
      </c>
      <c r="C1157" s="22" t="str">
        <f>'Source - Cert. Funds'!A1156</f>
        <v>34</v>
      </c>
      <c r="D1157" s="22" t="str">
        <f>'Source - Cert. Funds'!B1156</f>
        <v>2</v>
      </c>
      <c r="E1157" s="22" t="str">
        <f>'Source - Cert. Funds'!C1156</f>
        <v>0010</v>
      </c>
      <c r="F1157" s="22" t="str">
        <f>'Source - Cert. Funds'!D1156</f>
        <v>3420010</v>
      </c>
      <c r="G1157" s="22" t="str">
        <f>'Source - Cert. Funds'!E1156</f>
        <v>TAYLOR TOWNSHIP</v>
      </c>
      <c r="H1157" s="22" t="str">
        <f>'Source - Cert. Funds'!F1156</f>
        <v>1111</v>
      </c>
      <c r="I1157" s="22" t="str">
        <f>'Source - Cert. Funds'!G1156</f>
        <v>TOWNSHIP FIRE AND E.M.S.</v>
      </c>
      <c r="J1157" s="23">
        <f>'Source - Cert. Funds'!H1156</f>
        <v>232630</v>
      </c>
      <c r="K1157" s="3"/>
      <c r="L1157" s="3"/>
      <c r="M1157" s="3"/>
      <c r="N1157" s="3"/>
      <c r="O1157" s="3"/>
    </row>
    <row r="1158" spans="1:15" x14ac:dyDescent="0.35">
      <c r="A1158" s="221" t="e">
        <f t="shared" si="22"/>
        <v>#N/A</v>
      </c>
      <c r="B1158" s="221" t="e">
        <f>IF(A1158=1,SUM($A$4:A1158),"")</f>
        <v>#N/A</v>
      </c>
      <c r="C1158" s="22" t="str">
        <f>'Source - Cert. Funds'!A1157</f>
        <v>34</v>
      </c>
      <c r="D1158" s="22" t="str">
        <f>'Source - Cert. Funds'!B1157</f>
        <v>2</v>
      </c>
      <c r="E1158" s="22" t="str">
        <f>'Source - Cert. Funds'!C1157</f>
        <v>0010</v>
      </c>
      <c r="F1158" s="22" t="str">
        <f>'Source - Cert. Funds'!D1157</f>
        <v>3420010</v>
      </c>
      <c r="G1158" s="22" t="str">
        <f>'Source - Cert. Funds'!E1157</f>
        <v>TAYLOR TOWNSHIP</v>
      </c>
      <c r="H1158" s="22" t="str">
        <f>'Source - Cert. Funds'!F1157</f>
        <v>1190</v>
      </c>
      <c r="I1158" s="22" t="str">
        <f>'Source - Cert. Funds'!G1157</f>
        <v xml:space="preserve">CUMULATIVE FIRE (Township)                        </v>
      </c>
      <c r="J1158" s="23">
        <f>'Source - Cert. Funds'!H1157</f>
        <v>35000</v>
      </c>
      <c r="K1158" s="3"/>
      <c r="L1158" s="3"/>
      <c r="M1158" s="3"/>
      <c r="N1158" s="3"/>
      <c r="O1158" s="3"/>
    </row>
    <row r="1159" spans="1:15" x14ac:dyDescent="0.35">
      <c r="A1159" s="221" t="e">
        <f t="shared" si="22"/>
        <v>#N/A</v>
      </c>
      <c r="B1159" s="221" t="e">
        <f>IF(A1159=1,SUM($A$4:A1159),"")</f>
        <v>#N/A</v>
      </c>
      <c r="C1159" s="22" t="str">
        <f>'Source - Cert. Funds'!A1158</f>
        <v>34</v>
      </c>
      <c r="D1159" s="22" t="str">
        <f>'Source - Cert. Funds'!B1158</f>
        <v>2</v>
      </c>
      <c r="E1159" s="22" t="str">
        <f>'Source - Cert. Funds'!C1158</f>
        <v>0010</v>
      </c>
      <c r="F1159" s="22" t="str">
        <f>'Source - Cert. Funds'!D1158</f>
        <v>3420010</v>
      </c>
      <c r="G1159" s="22" t="str">
        <f>'Source - Cert. Funds'!E1158</f>
        <v>TAYLOR TOWNSHIP</v>
      </c>
      <c r="H1159" s="22" t="str">
        <f>'Source - Cert. Funds'!F1158</f>
        <v>1312</v>
      </c>
      <c r="I1159" s="22" t="str">
        <f>'Source - Cert. Funds'!G1158</f>
        <v xml:space="preserve">RECREATION                              </v>
      </c>
      <c r="J1159" s="23">
        <f>'Source - Cert. Funds'!H1158</f>
        <v>7500</v>
      </c>
      <c r="K1159" s="3"/>
      <c r="L1159" s="3"/>
      <c r="M1159" s="3"/>
      <c r="N1159" s="3"/>
      <c r="O1159" s="3"/>
    </row>
    <row r="1160" spans="1:15" x14ac:dyDescent="0.35">
      <c r="A1160" s="221" t="e">
        <f t="shared" si="22"/>
        <v>#N/A</v>
      </c>
      <c r="B1160" s="221" t="e">
        <f>IF(A1160=1,SUM($A$4:A1160),"")</f>
        <v>#N/A</v>
      </c>
      <c r="C1160" s="22" t="str">
        <f>'Source - Cert. Funds'!A1159</f>
        <v>34</v>
      </c>
      <c r="D1160" s="22" t="str">
        <f>'Source - Cert. Funds'!B1159</f>
        <v>2</v>
      </c>
      <c r="E1160" s="22" t="str">
        <f>'Source - Cert. Funds'!C1159</f>
        <v>0011</v>
      </c>
      <c r="F1160" s="22" t="str">
        <f>'Source - Cert. Funds'!D1159</f>
        <v>3420011</v>
      </c>
      <c r="G1160" s="22" t="str">
        <f>'Source - Cert. Funds'!E1159</f>
        <v>UNION TOWNSHIP</v>
      </c>
      <c r="H1160" s="22" t="str">
        <f>'Source - Cert. Funds'!F1159</f>
        <v>0061</v>
      </c>
      <c r="I1160" s="22" t="str">
        <f>'Source - Cert. Funds'!G1159</f>
        <v>RAINY DAY</v>
      </c>
      <c r="J1160" s="23">
        <f>'Source - Cert. Funds'!H1159</f>
        <v>0</v>
      </c>
      <c r="K1160" s="3"/>
      <c r="L1160" s="3"/>
      <c r="M1160" s="3"/>
      <c r="N1160" s="3"/>
      <c r="O1160" s="3"/>
    </row>
    <row r="1161" spans="1:15" x14ac:dyDescent="0.35">
      <c r="A1161" s="221" t="e">
        <f t="shared" si="22"/>
        <v>#N/A</v>
      </c>
      <c r="B1161" s="221" t="e">
        <f>IF(A1161=1,SUM($A$4:A1161),"")</f>
        <v>#N/A</v>
      </c>
      <c r="C1161" s="22" t="str">
        <f>'Source - Cert. Funds'!A1160</f>
        <v>34</v>
      </c>
      <c r="D1161" s="22" t="str">
        <f>'Source - Cert. Funds'!B1160</f>
        <v>2</v>
      </c>
      <c r="E1161" s="22" t="str">
        <f>'Source - Cert. Funds'!C1160</f>
        <v>0011</v>
      </c>
      <c r="F1161" s="22" t="str">
        <f>'Source - Cert. Funds'!D1160</f>
        <v>3420011</v>
      </c>
      <c r="G1161" s="22" t="str">
        <f>'Source - Cert. Funds'!E1160</f>
        <v>UNION TOWNSHIP</v>
      </c>
      <c r="H1161" s="22" t="str">
        <f>'Source - Cert. Funds'!F1160</f>
        <v>0101</v>
      </c>
      <c r="I1161" s="22" t="str">
        <f>'Source - Cert. Funds'!G1160</f>
        <v xml:space="preserve">GENERAL                                 </v>
      </c>
      <c r="J1161" s="23">
        <f>'Source - Cert. Funds'!H1160</f>
        <v>29050</v>
      </c>
      <c r="K1161" s="3"/>
      <c r="L1161" s="3"/>
      <c r="M1161" s="3"/>
      <c r="N1161" s="3"/>
      <c r="O1161" s="3"/>
    </row>
    <row r="1162" spans="1:15" x14ac:dyDescent="0.35">
      <c r="A1162" s="221" t="e">
        <f t="shared" si="22"/>
        <v>#N/A</v>
      </c>
      <c r="B1162" s="221" t="e">
        <f>IF(A1162=1,SUM($A$4:A1162),"")</f>
        <v>#N/A</v>
      </c>
      <c r="C1162" s="22" t="str">
        <f>'Source - Cert. Funds'!A1161</f>
        <v>34</v>
      </c>
      <c r="D1162" s="22" t="str">
        <f>'Source - Cert. Funds'!B1161</f>
        <v>2</v>
      </c>
      <c r="E1162" s="22" t="str">
        <f>'Source - Cert. Funds'!C1161</f>
        <v>0011</v>
      </c>
      <c r="F1162" s="22" t="str">
        <f>'Source - Cert. Funds'!D1161</f>
        <v>3420011</v>
      </c>
      <c r="G1162" s="22" t="str">
        <f>'Source - Cert. Funds'!E1161</f>
        <v>UNION TOWNSHIP</v>
      </c>
      <c r="H1162" s="22" t="str">
        <f>'Source - Cert. Funds'!F1161</f>
        <v>1111</v>
      </c>
      <c r="I1162" s="22" t="str">
        <f>'Source - Cert. Funds'!G1161</f>
        <v>TOWNSHIP FIRE AND E.M.S.</v>
      </c>
      <c r="J1162" s="23">
        <f>'Source - Cert. Funds'!H1161</f>
        <v>23443</v>
      </c>
      <c r="K1162" s="3"/>
      <c r="L1162" s="3"/>
      <c r="M1162" s="3"/>
      <c r="N1162" s="3"/>
      <c r="O1162" s="3"/>
    </row>
    <row r="1163" spans="1:15" x14ac:dyDescent="0.35">
      <c r="A1163" s="221" t="e">
        <f t="shared" si="22"/>
        <v>#N/A</v>
      </c>
      <c r="B1163" s="221" t="e">
        <f>IF(A1163=1,SUM($A$4:A1163),"")</f>
        <v>#N/A</v>
      </c>
      <c r="C1163" s="22" t="str">
        <f>'Source - Cert. Funds'!A1162</f>
        <v>34</v>
      </c>
      <c r="D1163" s="22" t="str">
        <f>'Source - Cert. Funds'!B1162</f>
        <v>2</v>
      </c>
      <c r="E1163" s="22" t="str">
        <f>'Source - Cert. Funds'!C1162</f>
        <v>0011</v>
      </c>
      <c r="F1163" s="22" t="str">
        <f>'Source - Cert. Funds'!D1162</f>
        <v>3420011</v>
      </c>
      <c r="G1163" s="22" t="str">
        <f>'Source - Cert. Funds'!E1162</f>
        <v>UNION TOWNSHIP</v>
      </c>
      <c r="H1163" s="22" t="str">
        <f>'Source - Cert. Funds'!F1162</f>
        <v>1190</v>
      </c>
      <c r="I1163" s="22" t="str">
        <f>'Source - Cert. Funds'!G1162</f>
        <v xml:space="preserve">CUMULATIVE FIRE (Township)                        </v>
      </c>
      <c r="J1163" s="23">
        <f>'Source - Cert. Funds'!H1162</f>
        <v>0</v>
      </c>
      <c r="K1163" s="3"/>
      <c r="L1163" s="3"/>
      <c r="M1163" s="3"/>
      <c r="N1163" s="3"/>
      <c r="O1163" s="3"/>
    </row>
    <row r="1164" spans="1:15" x14ac:dyDescent="0.35">
      <c r="A1164" s="221" t="e">
        <f t="shared" si="22"/>
        <v>#N/A</v>
      </c>
      <c r="B1164" s="221" t="e">
        <f>IF(A1164=1,SUM($A$4:A1164),"")</f>
        <v>#N/A</v>
      </c>
      <c r="C1164" s="22" t="str">
        <f>'Source - Cert. Funds'!A1163</f>
        <v>35</v>
      </c>
      <c r="D1164" s="22" t="str">
        <f>'Source - Cert. Funds'!B1163</f>
        <v>2</v>
      </c>
      <c r="E1164" s="22" t="str">
        <f>'Source - Cert. Funds'!C1163</f>
        <v>0001</v>
      </c>
      <c r="F1164" s="22" t="str">
        <f>'Source - Cert. Funds'!D1163</f>
        <v>3520001</v>
      </c>
      <c r="G1164" s="22" t="str">
        <f>'Source - Cert. Funds'!E1163</f>
        <v>CLEAR CREEK TOWNSHIP</v>
      </c>
      <c r="H1164" s="22" t="str">
        <f>'Source - Cert. Funds'!F1163</f>
        <v>0061</v>
      </c>
      <c r="I1164" s="22" t="str">
        <f>'Source - Cert. Funds'!G1163</f>
        <v>RAINY DAY</v>
      </c>
      <c r="J1164" s="23">
        <f>'Source - Cert. Funds'!H1163</f>
        <v>4850</v>
      </c>
      <c r="K1164" s="3"/>
      <c r="L1164" s="3"/>
      <c r="M1164" s="3"/>
      <c r="N1164" s="3"/>
      <c r="O1164" s="3"/>
    </row>
    <row r="1165" spans="1:15" x14ac:dyDescent="0.35">
      <c r="A1165" s="221" t="e">
        <f t="shared" si="22"/>
        <v>#N/A</v>
      </c>
      <c r="B1165" s="221" t="e">
        <f>IF(A1165=1,SUM($A$4:A1165),"")</f>
        <v>#N/A</v>
      </c>
      <c r="C1165" s="22" t="str">
        <f>'Source - Cert. Funds'!A1164</f>
        <v>35</v>
      </c>
      <c r="D1165" s="22" t="str">
        <f>'Source - Cert. Funds'!B1164</f>
        <v>2</v>
      </c>
      <c r="E1165" s="22" t="str">
        <f>'Source - Cert. Funds'!C1164</f>
        <v>0001</v>
      </c>
      <c r="F1165" s="22" t="str">
        <f>'Source - Cert. Funds'!D1164</f>
        <v>3520001</v>
      </c>
      <c r="G1165" s="22" t="str">
        <f>'Source - Cert. Funds'!E1164</f>
        <v>CLEAR CREEK TOWNSHIP</v>
      </c>
      <c r="H1165" s="22" t="str">
        <f>'Source - Cert. Funds'!F1164</f>
        <v>0101</v>
      </c>
      <c r="I1165" s="22" t="str">
        <f>'Source - Cert. Funds'!G1164</f>
        <v xml:space="preserve">GENERAL                                 </v>
      </c>
      <c r="J1165" s="23">
        <f>'Source - Cert. Funds'!H1164</f>
        <v>39006</v>
      </c>
      <c r="K1165" s="3"/>
      <c r="L1165" s="3"/>
      <c r="M1165" s="3"/>
      <c r="N1165" s="3"/>
      <c r="O1165" s="3"/>
    </row>
    <row r="1166" spans="1:15" x14ac:dyDescent="0.35">
      <c r="A1166" s="221" t="e">
        <f t="shared" si="22"/>
        <v>#N/A</v>
      </c>
      <c r="B1166" s="221" t="e">
        <f>IF(A1166=1,SUM($A$4:A1166),"")</f>
        <v>#N/A</v>
      </c>
      <c r="C1166" s="22" t="str">
        <f>'Source - Cert. Funds'!A1165</f>
        <v>35</v>
      </c>
      <c r="D1166" s="22" t="str">
        <f>'Source - Cert. Funds'!B1165</f>
        <v>2</v>
      </c>
      <c r="E1166" s="22" t="str">
        <f>'Source - Cert. Funds'!C1165</f>
        <v>0001</v>
      </c>
      <c r="F1166" s="22" t="str">
        <f>'Source - Cert. Funds'!D1165</f>
        <v>3520001</v>
      </c>
      <c r="G1166" s="22" t="str">
        <f>'Source - Cert. Funds'!E1165</f>
        <v>CLEAR CREEK TOWNSHIP</v>
      </c>
      <c r="H1166" s="22" t="str">
        <f>'Source - Cert. Funds'!F1165</f>
        <v>1111</v>
      </c>
      <c r="I1166" s="22" t="str">
        <f>'Source - Cert. Funds'!G1165</f>
        <v>TOWNSHIP FIRE AND E.M.S.</v>
      </c>
      <c r="J1166" s="23">
        <f>'Source - Cert. Funds'!H1165</f>
        <v>56176</v>
      </c>
      <c r="K1166" s="3"/>
      <c r="L1166" s="3"/>
      <c r="M1166" s="3"/>
      <c r="N1166" s="3"/>
      <c r="O1166" s="3"/>
    </row>
    <row r="1167" spans="1:15" x14ac:dyDescent="0.35">
      <c r="A1167" s="221" t="e">
        <f t="shared" si="22"/>
        <v>#N/A</v>
      </c>
      <c r="B1167" s="221" t="e">
        <f>IF(A1167=1,SUM($A$4:A1167),"")</f>
        <v>#N/A</v>
      </c>
      <c r="C1167" s="22" t="str">
        <f>'Source - Cert. Funds'!A1166</f>
        <v>35</v>
      </c>
      <c r="D1167" s="22" t="str">
        <f>'Source - Cert. Funds'!B1166</f>
        <v>2</v>
      </c>
      <c r="E1167" s="22" t="str">
        <f>'Source - Cert. Funds'!C1166</f>
        <v>0001</v>
      </c>
      <c r="F1167" s="22" t="str">
        <f>'Source - Cert. Funds'!D1166</f>
        <v>3520001</v>
      </c>
      <c r="G1167" s="22" t="str">
        <f>'Source - Cert. Funds'!E1166</f>
        <v>CLEAR CREEK TOWNSHIP</v>
      </c>
      <c r="H1167" s="22" t="str">
        <f>'Source - Cert. Funds'!F1166</f>
        <v>1190</v>
      </c>
      <c r="I1167" s="22" t="str">
        <f>'Source - Cert. Funds'!G1166</f>
        <v xml:space="preserve">CUMULATIVE FIRE (Township)                        </v>
      </c>
      <c r="J1167" s="23">
        <f>'Source - Cert. Funds'!H1166</f>
        <v>260000</v>
      </c>
      <c r="K1167" s="3"/>
      <c r="L1167" s="3"/>
      <c r="M1167" s="3"/>
      <c r="N1167" s="3"/>
      <c r="O1167" s="3"/>
    </row>
    <row r="1168" spans="1:15" x14ac:dyDescent="0.35">
      <c r="A1168" s="221" t="e">
        <f t="shared" si="22"/>
        <v>#N/A</v>
      </c>
      <c r="B1168" s="221" t="e">
        <f>IF(A1168=1,SUM($A$4:A1168),"")</f>
        <v>#N/A</v>
      </c>
      <c r="C1168" s="22" t="str">
        <f>'Source - Cert. Funds'!A1167</f>
        <v>35</v>
      </c>
      <c r="D1168" s="22" t="str">
        <f>'Source - Cert. Funds'!B1167</f>
        <v>2</v>
      </c>
      <c r="E1168" s="22" t="str">
        <f>'Source - Cert. Funds'!C1167</f>
        <v>0001</v>
      </c>
      <c r="F1168" s="22" t="str">
        <f>'Source - Cert. Funds'!D1167</f>
        <v>3520001</v>
      </c>
      <c r="G1168" s="22" t="str">
        <f>'Source - Cert. Funds'!E1167</f>
        <v>CLEAR CREEK TOWNSHIP</v>
      </c>
      <c r="H1168" s="22" t="str">
        <f>'Source - Cert. Funds'!F1167</f>
        <v>1312</v>
      </c>
      <c r="I1168" s="22" t="str">
        <f>'Source - Cert. Funds'!G1167</f>
        <v xml:space="preserve">RECREATION                              </v>
      </c>
      <c r="J1168" s="23">
        <f>'Source - Cert. Funds'!H1167</f>
        <v>10805</v>
      </c>
      <c r="K1168" s="3"/>
      <c r="L1168" s="3"/>
      <c r="M1168" s="3"/>
      <c r="N1168" s="3"/>
      <c r="O1168" s="3"/>
    </row>
    <row r="1169" spans="1:15" x14ac:dyDescent="0.35">
      <c r="A1169" s="221" t="e">
        <f t="shared" si="22"/>
        <v>#N/A</v>
      </c>
      <c r="B1169" s="221" t="e">
        <f>IF(A1169=1,SUM($A$4:A1169),"")</f>
        <v>#N/A</v>
      </c>
      <c r="C1169" s="22" t="str">
        <f>'Source - Cert. Funds'!A1168</f>
        <v>35</v>
      </c>
      <c r="D1169" s="22" t="str">
        <f>'Source - Cert. Funds'!B1168</f>
        <v>2</v>
      </c>
      <c r="E1169" s="22" t="str">
        <f>'Source - Cert. Funds'!C1168</f>
        <v>0002</v>
      </c>
      <c r="F1169" s="22" t="str">
        <f>'Source - Cert. Funds'!D1168</f>
        <v>3520002</v>
      </c>
      <c r="G1169" s="22" t="str">
        <f>'Source - Cert. Funds'!E1168</f>
        <v>DALLAS TOWNSHIP</v>
      </c>
      <c r="H1169" s="22" t="str">
        <f>'Source - Cert. Funds'!F1168</f>
        <v>0061</v>
      </c>
      <c r="I1169" s="22" t="str">
        <f>'Source - Cert. Funds'!G1168</f>
        <v>RAINY DAY</v>
      </c>
      <c r="J1169" s="23">
        <f>'Source - Cert. Funds'!H1168</f>
        <v>0</v>
      </c>
      <c r="K1169" s="3"/>
      <c r="L1169" s="3"/>
      <c r="M1169" s="3"/>
      <c r="N1169" s="3"/>
      <c r="O1169" s="3"/>
    </row>
    <row r="1170" spans="1:15" x14ac:dyDescent="0.35">
      <c r="A1170" s="221" t="e">
        <f t="shared" si="22"/>
        <v>#N/A</v>
      </c>
      <c r="B1170" s="221" t="e">
        <f>IF(A1170=1,SUM($A$4:A1170),"")</f>
        <v>#N/A</v>
      </c>
      <c r="C1170" s="22" t="str">
        <f>'Source - Cert. Funds'!A1169</f>
        <v>35</v>
      </c>
      <c r="D1170" s="22" t="str">
        <f>'Source - Cert. Funds'!B1169</f>
        <v>2</v>
      </c>
      <c r="E1170" s="22" t="str">
        <f>'Source - Cert. Funds'!C1169</f>
        <v>0002</v>
      </c>
      <c r="F1170" s="22" t="str">
        <f>'Source - Cert. Funds'!D1169</f>
        <v>3520002</v>
      </c>
      <c r="G1170" s="22" t="str">
        <f>'Source - Cert. Funds'!E1169</f>
        <v>DALLAS TOWNSHIP</v>
      </c>
      <c r="H1170" s="22" t="str">
        <f>'Source - Cert. Funds'!F1169</f>
        <v>0101</v>
      </c>
      <c r="I1170" s="22" t="str">
        <f>'Source - Cert. Funds'!G1169</f>
        <v xml:space="preserve">GENERAL                                 </v>
      </c>
      <c r="J1170" s="23">
        <f>'Source - Cert. Funds'!H1169</f>
        <v>38875</v>
      </c>
      <c r="K1170" s="3"/>
      <c r="L1170" s="3"/>
      <c r="M1170" s="3"/>
      <c r="N1170" s="3"/>
      <c r="O1170" s="3"/>
    </row>
    <row r="1171" spans="1:15" x14ac:dyDescent="0.35">
      <c r="A1171" s="221" t="e">
        <f t="shared" si="22"/>
        <v>#N/A</v>
      </c>
      <c r="B1171" s="221" t="e">
        <f>IF(A1171=1,SUM($A$4:A1171),"")</f>
        <v>#N/A</v>
      </c>
      <c r="C1171" s="22" t="str">
        <f>'Source - Cert. Funds'!A1170</f>
        <v>35</v>
      </c>
      <c r="D1171" s="22" t="str">
        <f>'Source - Cert. Funds'!B1170</f>
        <v>2</v>
      </c>
      <c r="E1171" s="22" t="str">
        <f>'Source - Cert. Funds'!C1170</f>
        <v>0002</v>
      </c>
      <c r="F1171" s="22" t="str">
        <f>'Source - Cert. Funds'!D1170</f>
        <v>3520002</v>
      </c>
      <c r="G1171" s="22" t="str">
        <f>'Source - Cert. Funds'!E1170</f>
        <v>DALLAS TOWNSHIP</v>
      </c>
      <c r="H1171" s="22" t="str">
        <f>'Source - Cert. Funds'!F1170</f>
        <v>1111</v>
      </c>
      <c r="I1171" s="22" t="str">
        <f>'Source - Cert. Funds'!G1170</f>
        <v>TOWNSHIP FIRE AND E.M.S.</v>
      </c>
      <c r="J1171" s="23">
        <f>'Source - Cert. Funds'!H1170</f>
        <v>52000</v>
      </c>
      <c r="K1171" s="3"/>
      <c r="L1171" s="3"/>
      <c r="M1171" s="3"/>
      <c r="N1171" s="3"/>
      <c r="O1171" s="3"/>
    </row>
    <row r="1172" spans="1:15" x14ac:dyDescent="0.35">
      <c r="A1172" s="221" t="e">
        <f t="shared" si="22"/>
        <v>#N/A</v>
      </c>
      <c r="B1172" s="221" t="e">
        <f>IF(A1172=1,SUM($A$4:A1172),"")</f>
        <v>#N/A</v>
      </c>
      <c r="C1172" s="22" t="str">
        <f>'Source - Cert. Funds'!A1171</f>
        <v>35</v>
      </c>
      <c r="D1172" s="22" t="str">
        <f>'Source - Cert. Funds'!B1171</f>
        <v>2</v>
      </c>
      <c r="E1172" s="22" t="str">
        <f>'Source - Cert. Funds'!C1171</f>
        <v>0002</v>
      </c>
      <c r="F1172" s="22" t="str">
        <f>'Source - Cert. Funds'!D1171</f>
        <v>3520002</v>
      </c>
      <c r="G1172" s="22" t="str">
        <f>'Source - Cert. Funds'!E1171</f>
        <v>DALLAS TOWNSHIP</v>
      </c>
      <c r="H1172" s="22" t="str">
        <f>'Source - Cert. Funds'!F1171</f>
        <v>1190</v>
      </c>
      <c r="I1172" s="22" t="str">
        <f>'Source - Cert. Funds'!G1171</f>
        <v xml:space="preserve">CUMULATIVE FIRE (Township)                        </v>
      </c>
      <c r="J1172" s="23">
        <f>'Source - Cert. Funds'!H1171</f>
        <v>12500</v>
      </c>
      <c r="K1172" s="3"/>
      <c r="L1172" s="3"/>
      <c r="M1172" s="3"/>
      <c r="N1172" s="3"/>
      <c r="O1172" s="3"/>
    </row>
    <row r="1173" spans="1:15" x14ac:dyDescent="0.35">
      <c r="A1173" s="221" t="e">
        <f t="shared" si="22"/>
        <v>#N/A</v>
      </c>
      <c r="B1173" s="221" t="e">
        <f>IF(A1173=1,SUM($A$4:A1173),"")</f>
        <v>#N/A</v>
      </c>
      <c r="C1173" s="22" t="str">
        <f>'Source - Cert. Funds'!A1172</f>
        <v>35</v>
      </c>
      <c r="D1173" s="22" t="str">
        <f>'Source - Cert. Funds'!B1172</f>
        <v>2</v>
      </c>
      <c r="E1173" s="22" t="str">
        <f>'Source - Cert. Funds'!C1172</f>
        <v>0003</v>
      </c>
      <c r="F1173" s="22" t="str">
        <f>'Source - Cert. Funds'!D1172</f>
        <v>3520003</v>
      </c>
      <c r="G1173" s="22" t="str">
        <f>'Source - Cert. Funds'!E1172</f>
        <v>HUNTINGTON TOWNSHIP</v>
      </c>
      <c r="H1173" s="22" t="str">
        <f>'Source - Cert. Funds'!F1172</f>
        <v>0101</v>
      </c>
      <c r="I1173" s="22" t="str">
        <f>'Source - Cert. Funds'!G1172</f>
        <v xml:space="preserve">GENERAL                                 </v>
      </c>
      <c r="J1173" s="23">
        <f>'Source - Cert. Funds'!H1172</f>
        <v>188168</v>
      </c>
      <c r="K1173" s="3"/>
      <c r="L1173" s="3"/>
      <c r="M1173" s="3"/>
      <c r="N1173" s="3"/>
      <c r="O1173" s="3"/>
    </row>
    <row r="1174" spans="1:15" x14ac:dyDescent="0.35">
      <c r="A1174" s="221" t="e">
        <f t="shared" si="22"/>
        <v>#N/A</v>
      </c>
      <c r="B1174" s="221" t="e">
        <f>IF(A1174=1,SUM($A$4:A1174),"")</f>
        <v>#N/A</v>
      </c>
      <c r="C1174" s="22" t="str">
        <f>'Source - Cert. Funds'!A1173</f>
        <v>35</v>
      </c>
      <c r="D1174" s="22" t="str">
        <f>'Source - Cert. Funds'!B1173</f>
        <v>2</v>
      </c>
      <c r="E1174" s="22" t="str">
        <f>'Source - Cert. Funds'!C1173</f>
        <v>0003</v>
      </c>
      <c r="F1174" s="22" t="str">
        <f>'Source - Cert. Funds'!D1173</f>
        <v>3520003</v>
      </c>
      <c r="G1174" s="22" t="str">
        <f>'Source - Cert. Funds'!E1173</f>
        <v>HUNTINGTON TOWNSHIP</v>
      </c>
      <c r="H1174" s="22" t="str">
        <f>'Source - Cert. Funds'!F1173</f>
        <v>1111</v>
      </c>
      <c r="I1174" s="22" t="str">
        <f>'Source - Cert. Funds'!G1173</f>
        <v>TOWNSHIP FIRE AND E.M.S.</v>
      </c>
      <c r="J1174" s="23">
        <f>'Source - Cert. Funds'!H1173</f>
        <v>79500</v>
      </c>
      <c r="K1174" s="3"/>
      <c r="L1174" s="3"/>
      <c r="M1174" s="3"/>
      <c r="N1174" s="3"/>
      <c r="O1174" s="3"/>
    </row>
    <row r="1175" spans="1:15" x14ac:dyDescent="0.35">
      <c r="A1175" s="221" t="e">
        <f t="shared" si="22"/>
        <v>#N/A</v>
      </c>
      <c r="B1175" s="221" t="e">
        <f>IF(A1175=1,SUM($A$4:A1175),"")</f>
        <v>#N/A</v>
      </c>
      <c r="C1175" s="22" t="str">
        <f>'Source - Cert. Funds'!A1174</f>
        <v>35</v>
      </c>
      <c r="D1175" s="22" t="str">
        <f>'Source - Cert. Funds'!B1174</f>
        <v>2</v>
      </c>
      <c r="E1175" s="22" t="str">
        <f>'Source - Cert. Funds'!C1174</f>
        <v>0003</v>
      </c>
      <c r="F1175" s="22" t="str">
        <f>'Source - Cert. Funds'!D1174</f>
        <v>3520003</v>
      </c>
      <c r="G1175" s="22" t="str">
        <f>'Source - Cert. Funds'!E1174</f>
        <v>HUNTINGTON TOWNSHIP</v>
      </c>
      <c r="H1175" s="22" t="str">
        <f>'Source - Cert. Funds'!F1174</f>
        <v>1190</v>
      </c>
      <c r="I1175" s="22" t="str">
        <f>'Source - Cert. Funds'!G1174</f>
        <v xml:space="preserve">CUMULATIVE FIRE (Township)                        </v>
      </c>
      <c r="J1175" s="23">
        <f>'Source - Cert. Funds'!H1174</f>
        <v>31500</v>
      </c>
      <c r="K1175" s="3"/>
      <c r="L1175" s="3"/>
      <c r="M1175" s="3"/>
      <c r="N1175" s="3"/>
      <c r="O1175" s="3"/>
    </row>
    <row r="1176" spans="1:15" x14ac:dyDescent="0.35">
      <c r="A1176" s="221" t="e">
        <f t="shared" si="22"/>
        <v>#N/A</v>
      </c>
      <c r="B1176" s="221" t="e">
        <f>IF(A1176=1,SUM($A$4:A1176),"")</f>
        <v>#N/A</v>
      </c>
      <c r="C1176" s="22" t="str">
        <f>'Source - Cert. Funds'!A1175</f>
        <v>35</v>
      </c>
      <c r="D1176" s="22" t="str">
        <f>'Source - Cert. Funds'!B1175</f>
        <v>2</v>
      </c>
      <c r="E1176" s="22" t="str">
        <f>'Source - Cert. Funds'!C1175</f>
        <v>0003</v>
      </c>
      <c r="F1176" s="22" t="str">
        <f>'Source - Cert. Funds'!D1175</f>
        <v>3520003</v>
      </c>
      <c r="G1176" s="22" t="str">
        <f>'Source - Cert. Funds'!E1175</f>
        <v>HUNTINGTON TOWNSHIP</v>
      </c>
      <c r="H1176" s="22" t="str">
        <f>'Source - Cert. Funds'!F1175</f>
        <v>1301</v>
      </c>
      <c r="I1176" s="22" t="str">
        <f>'Source - Cert. Funds'!G1175</f>
        <v xml:space="preserve">PARK &amp; RECREATION                       </v>
      </c>
      <c r="J1176" s="23">
        <f>'Source - Cert. Funds'!H1175</f>
        <v>57000</v>
      </c>
      <c r="K1176" s="3"/>
      <c r="L1176" s="3"/>
      <c r="M1176" s="3"/>
      <c r="N1176" s="3"/>
      <c r="O1176" s="3"/>
    </row>
    <row r="1177" spans="1:15" x14ac:dyDescent="0.35">
      <c r="A1177" s="221" t="e">
        <f t="shared" si="22"/>
        <v>#N/A</v>
      </c>
      <c r="B1177" s="221" t="e">
        <f>IF(A1177=1,SUM($A$4:A1177),"")</f>
        <v>#N/A</v>
      </c>
      <c r="C1177" s="22" t="str">
        <f>'Source - Cert. Funds'!A1176</f>
        <v>35</v>
      </c>
      <c r="D1177" s="22" t="str">
        <f>'Source - Cert. Funds'!B1176</f>
        <v>2</v>
      </c>
      <c r="E1177" s="22" t="str">
        <f>'Source - Cert. Funds'!C1176</f>
        <v>0004</v>
      </c>
      <c r="F1177" s="22" t="str">
        <f>'Source - Cert. Funds'!D1176</f>
        <v>3520004</v>
      </c>
      <c r="G1177" s="22" t="str">
        <f>'Source - Cert. Funds'!E1176</f>
        <v>JACKSON TOWNSHIP</v>
      </c>
      <c r="H1177" s="22" t="str">
        <f>'Source - Cert. Funds'!F1176</f>
        <v>0061</v>
      </c>
      <c r="I1177" s="22" t="str">
        <f>'Source - Cert. Funds'!G1176</f>
        <v>RAINY DAY</v>
      </c>
      <c r="J1177" s="23">
        <f>'Source - Cert. Funds'!H1176</f>
        <v>30000</v>
      </c>
      <c r="K1177" s="3"/>
      <c r="L1177" s="3"/>
      <c r="M1177" s="3"/>
      <c r="N1177" s="3"/>
      <c r="O1177" s="3"/>
    </row>
    <row r="1178" spans="1:15" x14ac:dyDescent="0.35">
      <c r="A1178" s="221" t="e">
        <f t="shared" si="22"/>
        <v>#N/A</v>
      </c>
      <c r="B1178" s="221" t="e">
        <f>IF(A1178=1,SUM($A$4:A1178),"")</f>
        <v>#N/A</v>
      </c>
      <c r="C1178" s="22" t="str">
        <f>'Source - Cert. Funds'!A1177</f>
        <v>35</v>
      </c>
      <c r="D1178" s="22" t="str">
        <f>'Source - Cert. Funds'!B1177</f>
        <v>2</v>
      </c>
      <c r="E1178" s="22" t="str">
        <f>'Source - Cert. Funds'!C1177</f>
        <v>0004</v>
      </c>
      <c r="F1178" s="22" t="str">
        <f>'Source - Cert. Funds'!D1177</f>
        <v>3520004</v>
      </c>
      <c r="G1178" s="22" t="str">
        <f>'Source - Cert. Funds'!E1177</f>
        <v>JACKSON TOWNSHIP</v>
      </c>
      <c r="H1178" s="22" t="str">
        <f>'Source - Cert. Funds'!F1177</f>
        <v>0101</v>
      </c>
      <c r="I1178" s="22" t="str">
        <f>'Source - Cert. Funds'!G1177</f>
        <v xml:space="preserve">GENERAL                                 </v>
      </c>
      <c r="J1178" s="23">
        <f>'Source - Cert. Funds'!H1177</f>
        <v>98900</v>
      </c>
      <c r="K1178" s="3"/>
      <c r="L1178" s="3"/>
      <c r="M1178" s="3"/>
      <c r="N1178" s="3"/>
      <c r="O1178" s="3"/>
    </row>
    <row r="1179" spans="1:15" x14ac:dyDescent="0.35">
      <c r="A1179" s="221" t="e">
        <f t="shared" si="22"/>
        <v>#N/A</v>
      </c>
      <c r="B1179" s="221" t="e">
        <f>IF(A1179=1,SUM($A$4:A1179),"")</f>
        <v>#N/A</v>
      </c>
      <c r="C1179" s="22" t="str">
        <f>'Source - Cert. Funds'!A1178</f>
        <v>35</v>
      </c>
      <c r="D1179" s="22" t="str">
        <f>'Source - Cert. Funds'!B1178</f>
        <v>2</v>
      </c>
      <c r="E1179" s="22" t="str">
        <f>'Source - Cert. Funds'!C1178</f>
        <v>0004</v>
      </c>
      <c r="F1179" s="22" t="str">
        <f>'Source - Cert. Funds'!D1178</f>
        <v>3520004</v>
      </c>
      <c r="G1179" s="22" t="str">
        <f>'Source - Cert. Funds'!E1178</f>
        <v>JACKSON TOWNSHIP</v>
      </c>
      <c r="H1179" s="22" t="str">
        <f>'Source - Cert. Funds'!F1178</f>
        <v>1111</v>
      </c>
      <c r="I1179" s="22" t="str">
        <f>'Source - Cert. Funds'!G1178</f>
        <v>TOWNSHIP FIRE AND E.M.S.</v>
      </c>
      <c r="J1179" s="23">
        <f>'Source - Cert. Funds'!H1178</f>
        <v>37062</v>
      </c>
      <c r="K1179" s="3"/>
      <c r="L1179" s="3"/>
      <c r="M1179" s="3"/>
      <c r="N1179" s="3"/>
      <c r="O1179" s="3"/>
    </row>
    <row r="1180" spans="1:15" x14ac:dyDescent="0.35">
      <c r="A1180" s="221" t="e">
        <f t="shared" si="22"/>
        <v>#N/A</v>
      </c>
      <c r="B1180" s="221" t="e">
        <f>IF(A1180=1,SUM($A$4:A1180),"")</f>
        <v>#N/A</v>
      </c>
      <c r="C1180" s="22" t="str">
        <f>'Source - Cert. Funds'!A1179</f>
        <v>35</v>
      </c>
      <c r="D1180" s="22" t="str">
        <f>'Source - Cert. Funds'!B1179</f>
        <v>2</v>
      </c>
      <c r="E1180" s="22" t="str">
        <f>'Source - Cert. Funds'!C1179</f>
        <v>0004</v>
      </c>
      <c r="F1180" s="22" t="str">
        <f>'Source - Cert. Funds'!D1179</f>
        <v>3520004</v>
      </c>
      <c r="G1180" s="22" t="str">
        <f>'Source - Cert. Funds'!E1179</f>
        <v>JACKSON TOWNSHIP</v>
      </c>
      <c r="H1180" s="22" t="str">
        <f>'Source - Cert. Funds'!F1179</f>
        <v>1190</v>
      </c>
      <c r="I1180" s="22" t="str">
        <f>'Source - Cert. Funds'!G1179</f>
        <v xml:space="preserve">CUMULATIVE FIRE (Township)                        </v>
      </c>
      <c r="J1180" s="23">
        <f>'Source - Cert. Funds'!H1179</f>
        <v>0</v>
      </c>
      <c r="K1180" s="3"/>
      <c r="L1180" s="3"/>
      <c r="M1180" s="3"/>
      <c r="N1180" s="3"/>
      <c r="O1180" s="3"/>
    </row>
    <row r="1181" spans="1:15" x14ac:dyDescent="0.35">
      <c r="A1181" s="221" t="e">
        <f t="shared" si="22"/>
        <v>#N/A</v>
      </c>
      <c r="B1181" s="221" t="e">
        <f>IF(A1181=1,SUM($A$4:A1181),"")</f>
        <v>#N/A</v>
      </c>
      <c r="C1181" s="22" t="str">
        <f>'Source - Cert. Funds'!A1180</f>
        <v>35</v>
      </c>
      <c r="D1181" s="22" t="str">
        <f>'Source - Cert. Funds'!B1180</f>
        <v>2</v>
      </c>
      <c r="E1181" s="22" t="str">
        <f>'Source - Cert. Funds'!C1180</f>
        <v>0004</v>
      </c>
      <c r="F1181" s="22" t="str">
        <f>'Source - Cert. Funds'!D1180</f>
        <v>3520004</v>
      </c>
      <c r="G1181" s="22" t="str">
        <f>'Source - Cert. Funds'!E1180</f>
        <v>JACKSON TOWNSHIP</v>
      </c>
      <c r="H1181" s="22" t="str">
        <f>'Source - Cert. Funds'!F1180</f>
        <v>1312</v>
      </c>
      <c r="I1181" s="22" t="str">
        <f>'Source - Cert. Funds'!G1180</f>
        <v xml:space="preserve">RECREATION                              </v>
      </c>
      <c r="J1181" s="23">
        <f>'Source - Cert. Funds'!H1180</f>
        <v>1500</v>
      </c>
      <c r="K1181" s="3"/>
      <c r="L1181" s="3"/>
      <c r="M1181" s="3"/>
      <c r="N1181" s="3"/>
      <c r="O1181" s="3"/>
    </row>
    <row r="1182" spans="1:15" x14ac:dyDescent="0.35">
      <c r="A1182" s="221" t="e">
        <f t="shared" si="22"/>
        <v>#N/A</v>
      </c>
      <c r="B1182" s="221" t="e">
        <f>IF(A1182=1,SUM($A$4:A1182),"")</f>
        <v>#N/A</v>
      </c>
      <c r="C1182" s="22" t="str">
        <f>'Source - Cert. Funds'!A1181</f>
        <v>35</v>
      </c>
      <c r="D1182" s="22" t="str">
        <f>'Source - Cert. Funds'!B1181</f>
        <v>2</v>
      </c>
      <c r="E1182" s="22" t="str">
        <f>'Source - Cert. Funds'!C1181</f>
        <v>0005</v>
      </c>
      <c r="F1182" s="22" t="str">
        <f>'Source - Cert. Funds'!D1181</f>
        <v>3520005</v>
      </c>
      <c r="G1182" s="22" t="str">
        <f>'Source - Cert. Funds'!E1181</f>
        <v>JEFFERSON TOWNSHIP</v>
      </c>
      <c r="H1182" s="22" t="str">
        <f>'Source - Cert. Funds'!F1181</f>
        <v>0101</v>
      </c>
      <c r="I1182" s="22" t="str">
        <f>'Source - Cert. Funds'!G1181</f>
        <v xml:space="preserve">GENERAL                                 </v>
      </c>
      <c r="J1182" s="23">
        <f>'Source - Cert. Funds'!H1181</f>
        <v>15374</v>
      </c>
      <c r="K1182" s="3"/>
      <c r="L1182" s="3"/>
      <c r="M1182" s="3"/>
      <c r="N1182" s="3"/>
      <c r="O1182" s="3"/>
    </row>
    <row r="1183" spans="1:15" x14ac:dyDescent="0.35">
      <c r="A1183" s="221" t="e">
        <f t="shared" si="22"/>
        <v>#N/A</v>
      </c>
      <c r="B1183" s="221" t="e">
        <f>IF(A1183=1,SUM($A$4:A1183),"")</f>
        <v>#N/A</v>
      </c>
      <c r="C1183" s="22" t="str">
        <f>'Source - Cert. Funds'!A1182</f>
        <v>35</v>
      </c>
      <c r="D1183" s="22" t="str">
        <f>'Source - Cert. Funds'!B1182</f>
        <v>2</v>
      </c>
      <c r="E1183" s="22" t="str">
        <f>'Source - Cert. Funds'!C1182</f>
        <v>0005</v>
      </c>
      <c r="F1183" s="22" t="str">
        <f>'Source - Cert. Funds'!D1182</f>
        <v>3520005</v>
      </c>
      <c r="G1183" s="22" t="str">
        <f>'Source - Cert. Funds'!E1182</f>
        <v>JEFFERSON TOWNSHIP</v>
      </c>
      <c r="H1183" s="22" t="str">
        <f>'Source - Cert. Funds'!F1182</f>
        <v>1111</v>
      </c>
      <c r="I1183" s="22" t="str">
        <f>'Source - Cert. Funds'!G1182</f>
        <v>TOWNSHIP FIRE AND E.M.S.</v>
      </c>
      <c r="J1183" s="23">
        <f>'Source - Cert. Funds'!H1182</f>
        <v>60355</v>
      </c>
      <c r="K1183" s="3"/>
      <c r="L1183" s="3"/>
      <c r="M1183" s="3"/>
      <c r="N1183" s="3"/>
      <c r="O1183" s="3"/>
    </row>
    <row r="1184" spans="1:15" x14ac:dyDescent="0.35">
      <c r="A1184" s="221" t="e">
        <f t="shared" si="22"/>
        <v>#N/A</v>
      </c>
      <c r="B1184" s="221" t="e">
        <f>IF(A1184=1,SUM($A$4:A1184),"")</f>
        <v>#N/A</v>
      </c>
      <c r="C1184" s="22" t="str">
        <f>'Source - Cert. Funds'!A1183</f>
        <v>35</v>
      </c>
      <c r="D1184" s="22" t="str">
        <f>'Source - Cert. Funds'!B1183</f>
        <v>2</v>
      </c>
      <c r="E1184" s="22" t="str">
        <f>'Source - Cert. Funds'!C1183</f>
        <v>0005</v>
      </c>
      <c r="F1184" s="22" t="str">
        <f>'Source - Cert. Funds'!D1183</f>
        <v>3520005</v>
      </c>
      <c r="G1184" s="22" t="str">
        <f>'Source - Cert. Funds'!E1183</f>
        <v>JEFFERSON TOWNSHIP</v>
      </c>
      <c r="H1184" s="22" t="str">
        <f>'Source - Cert. Funds'!F1183</f>
        <v>1190</v>
      </c>
      <c r="I1184" s="22" t="str">
        <f>'Source - Cert. Funds'!G1183</f>
        <v xml:space="preserve">CUMULATIVE FIRE (Township)                        </v>
      </c>
      <c r="J1184" s="23">
        <f>'Source - Cert. Funds'!H1183</f>
        <v>0</v>
      </c>
      <c r="K1184" s="3"/>
      <c r="L1184" s="3"/>
      <c r="M1184" s="3"/>
      <c r="N1184" s="3"/>
      <c r="O1184" s="3"/>
    </row>
    <row r="1185" spans="1:15" x14ac:dyDescent="0.35">
      <c r="A1185" s="221" t="e">
        <f t="shared" si="22"/>
        <v>#N/A</v>
      </c>
      <c r="B1185" s="221" t="e">
        <f>IF(A1185=1,SUM($A$4:A1185),"")</f>
        <v>#N/A</v>
      </c>
      <c r="C1185" s="22" t="str">
        <f>'Source - Cert. Funds'!A1184</f>
        <v>35</v>
      </c>
      <c r="D1185" s="22" t="str">
        <f>'Source - Cert. Funds'!B1184</f>
        <v>2</v>
      </c>
      <c r="E1185" s="22" t="str">
        <f>'Source - Cert. Funds'!C1184</f>
        <v>0006</v>
      </c>
      <c r="F1185" s="22" t="str">
        <f>'Source - Cert. Funds'!D1184</f>
        <v>3520006</v>
      </c>
      <c r="G1185" s="22" t="str">
        <f>'Source - Cert. Funds'!E1184</f>
        <v>LANCASTER TOWNSHIP</v>
      </c>
      <c r="H1185" s="22" t="str">
        <f>'Source - Cert. Funds'!F1184</f>
        <v>0061</v>
      </c>
      <c r="I1185" s="22" t="str">
        <f>'Source - Cert. Funds'!G1184</f>
        <v>RAINY DAY</v>
      </c>
      <c r="J1185" s="23">
        <f>'Source - Cert. Funds'!H1184</f>
        <v>0</v>
      </c>
      <c r="K1185" s="3"/>
      <c r="L1185" s="3"/>
      <c r="M1185" s="3"/>
      <c r="N1185" s="3"/>
      <c r="O1185" s="3"/>
    </row>
    <row r="1186" spans="1:15" x14ac:dyDescent="0.35">
      <c r="A1186" s="221" t="e">
        <f t="shared" si="22"/>
        <v>#N/A</v>
      </c>
      <c r="B1186" s="221" t="e">
        <f>IF(A1186=1,SUM($A$4:A1186),"")</f>
        <v>#N/A</v>
      </c>
      <c r="C1186" s="22" t="str">
        <f>'Source - Cert. Funds'!A1185</f>
        <v>35</v>
      </c>
      <c r="D1186" s="22" t="str">
        <f>'Source - Cert. Funds'!B1185</f>
        <v>2</v>
      </c>
      <c r="E1186" s="22" t="str">
        <f>'Source - Cert. Funds'!C1185</f>
        <v>0006</v>
      </c>
      <c r="F1186" s="22" t="str">
        <f>'Source - Cert. Funds'!D1185</f>
        <v>3520006</v>
      </c>
      <c r="G1186" s="22" t="str">
        <f>'Source - Cert. Funds'!E1185</f>
        <v>LANCASTER TOWNSHIP</v>
      </c>
      <c r="H1186" s="22" t="str">
        <f>'Source - Cert. Funds'!F1185</f>
        <v>0101</v>
      </c>
      <c r="I1186" s="22" t="str">
        <f>'Source - Cert. Funds'!G1185</f>
        <v xml:space="preserve">GENERAL                                 </v>
      </c>
      <c r="J1186" s="23">
        <f>'Source - Cert. Funds'!H1185</f>
        <v>17025</v>
      </c>
      <c r="K1186" s="3"/>
      <c r="L1186" s="3"/>
      <c r="M1186" s="3"/>
      <c r="N1186" s="3"/>
      <c r="O1186" s="3"/>
    </row>
    <row r="1187" spans="1:15" x14ac:dyDescent="0.35">
      <c r="A1187" s="221" t="e">
        <f t="shared" si="22"/>
        <v>#N/A</v>
      </c>
      <c r="B1187" s="221" t="e">
        <f>IF(A1187=1,SUM($A$4:A1187),"")</f>
        <v>#N/A</v>
      </c>
      <c r="C1187" s="22" t="str">
        <f>'Source - Cert. Funds'!A1186</f>
        <v>35</v>
      </c>
      <c r="D1187" s="22" t="str">
        <f>'Source - Cert. Funds'!B1186</f>
        <v>2</v>
      </c>
      <c r="E1187" s="22" t="str">
        <f>'Source - Cert. Funds'!C1186</f>
        <v>0006</v>
      </c>
      <c r="F1187" s="22" t="str">
        <f>'Source - Cert. Funds'!D1186</f>
        <v>3520006</v>
      </c>
      <c r="G1187" s="22" t="str">
        <f>'Source - Cert. Funds'!E1186</f>
        <v>LANCASTER TOWNSHIP</v>
      </c>
      <c r="H1187" s="22" t="str">
        <f>'Source - Cert. Funds'!F1186</f>
        <v>1111</v>
      </c>
      <c r="I1187" s="22" t="str">
        <f>'Source - Cert. Funds'!G1186</f>
        <v>TOWNSHIP FIRE AND E.M.S.</v>
      </c>
      <c r="J1187" s="23">
        <f>'Source - Cert. Funds'!H1186</f>
        <v>23500</v>
      </c>
      <c r="K1187" s="3"/>
      <c r="L1187" s="3"/>
      <c r="M1187" s="3"/>
      <c r="N1187" s="3"/>
      <c r="O1187" s="3"/>
    </row>
    <row r="1188" spans="1:15" x14ac:dyDescent="0.35">
      <c r="A1188" s="221" t="e">
        <f t="shared" si="22"/>
        <v>#N/A</v>
      </c>
      <c r="B1188" s="221" t="e">
        <f>IF(A1188=1,SUM($A$4:A1188),"")</f>
        <v>#N/A</v>
      </c>
      <c r="C1188" s="22" t="str">
        <f>'Source - Cert. Funds'!A1187</f>
        <v>35</v>
      </c>
      <c r="D1188" s="22" t="str">
        <f>'Source - Cert. Funds'!B1187</f>
        <v>2</v>
      </c>
      <c r="E1188" s="22" t="str">
        <f>'Source - Cert. Funds'!C1187</f>
        <v>0006</v>
      </c>
      <c r="F1188" s="22" t="str">
        <f>'Source - Cert. Funds'!D1187</f>
        <v>3520006</v>
      </c>
      <c r="G1188" s="22" t="str">
        <f>'Source - Cert. Funds'!E1187</f>
        <v>LANCASTER TOWNSHIP</v>
      </c>
      <c r="H1188" s="22" t="str">
        <f>'Source - Cert. Funds'!F1187</f>
        <v>1190</v>
      </c>
      <c r="I1188" s="22" t="str">
        <f>'Source - Cert. Funds'!G1187</f>
        <v xml:space="preserve">CUMULATIVE FIRE (Township)                        </v>
      </c>
      <c r="J1188" s="23">
        <f>'Source - Cert. Funds'!H1187</f>
        <v>50000</v>
      </c>
      <c r="K1188" s="3"/>
      <c r="L1188" s="3"/>
      <c r="M1188" s="3"/>
      <c r="N1188" s="3"/>
      <c r="O1188" s="3"/>
    </row>
    <row r="1189" spans="1:15" x14ac:dyDescent="0.35">
      <c r="A1189" s="221" t="e">
        <f t="shared" si="22"/>
        <v>#N/A</v>
      </c>
      <c r="B1189" s="221" t="e">
        <f>IF(A1189=1,SUM($A$4:A1189),"")</f>
        <v>#N/A</v>
      </c>
      <c r="C1189" s="22" t="str">
        <f>'Source - Cert. Funds'!A1188</f>
        <v>35</v>
      </c>
      <c r="D1189" s="22" t="str">
        <f>'Source - Cert. Funds'!B1188</f>
        <v>2</v>
      </c>
      <c r="E1189" s="22" t="str">
        <f>'Source - Cert. Funds'!C1188</f>
        <v>0007</v>
      </c>
      <c r="F1189" s="22" t="str">
        <f>'Source - Cert. Funds'!D1188</f>
        <v>3520007</v>
      </c>
      <c r="G1189" s="22" t="str">
        <f>'Source - Cert. Funds'!E1188</f>
        <v>POLK TOWNSHIP</v>
      </c>
      <c r="H1189" s="22" t="str">
        <f>'Source - Cert. Funds'!F1188</f>
        <v>0101</v>
      </c>
      <c r="I1189" s="22" t="str">
        <f>'Source - Cert. Funds'!G1188</f>
        <v xml:space="preserve">GENERAL                                 </v>
      </c>
      <c r="J1189" s="23">
        <f>'Source - Cert. Funds'!H1188</f>
        <v>23750</v>
      </c>
      <c r="K1189" s="3"/>
      <c r="L1189" s="3"/>
      <c r="M1189" s="3"/>
      <c r="N1189" s="3"/>
      <c r="O1189" s="3"/>
    </row>
    <row r="1190" spans="1:15" x14ac:dyDescent="0.35">
      <c r="A1190" s="221" t="e">
        <f t="shared" si="22"/>
        <v>#N/A</v>
      </c>
      <c r="B1190" s="221" t="e">
        <f>IF(A1190=1,SUM($A$4:A1190),"")</f>
        <v>#N/A</v>
      </c>
      <c r="C1190" s="22" t="str">
        <f>'Source - Cert. Funds'!A1189</f>
        <v>35</v>
      </c>
      <c r="D1190" s="22" t="str">
        <f>'Source - Cert. Funds'!B1189</f>
        <v>2</v>
      </c>
      <c r="E1190" s="22" t="str">
        <f>'Source - Cert. Funds'!C1189</f>
        <v>0007</v>
      </c>
      <c r="F1190" s="22" t="str">
        <f>'Source - Cert. Funds'!D1189</f>
        <v>3520007</v>
      </c>
      <c r="G1190" s="22" t="str">
        <f>'Source - Cert. Funds'!E1189</f>
        <v>POLK TOWNSHIP</v>
      </c>
      <c r="H1190" s="22" t="str">
        <f>'Source - Cert. Funds'!F1189</f>
        <v>1111</v>
      </c>
      <c r="I1190" s="22" t="str">
        <f>'Source - Cert. Funds'!G1189</f>
        <v>TOWNSHIP FIRE AND E.M.S.</v>
      </c>
      <c r="J1190" s="23">
        <f>'Source - Cert. Funds'!H1189</f>
        <v>9500</v>
      </c>
      <c r="K1190" s="3"/>
      <c r="L1190" s="3"/>
      <c r="M1190" s="3"/>
      <c r="N1190" s="3"/>
      <c r="O1190" s="3"/>
    </row>
    <row r="1191" spans="1:15" x14ac:dyDescent="0.35">
      <c r="A1191" s="221" t="e">
        <f t="shared" si="22"/>
        <v>#N/A</v>
      </c>
      <c r="B1191" s="221" t="e">
        <f>IF(A1191=1,SUM($A$4:A1191),"")</f>
        <v>#N/A</v>
      </c>
      <c r="C1191" s="22" t="str">
        <f>'Source - Cert. Funds'!A1190</f>
        <v>35</v>
      </c>
      <c r="D1191" s="22" t="str">
        <f>'Source - Cert. Funds'!B1190</f>
        <v>2</v>
      </c>
      <c r="E1191" s="22" t="str">
        <f>'Source - Cert. Funds'!C1190</f>
        <v>0007</v>
      </c>
      <c r="F1191" s="22" t="str">
        <f>'Source - Cert. Funds'!D1190</f>
        <v>3520007</v>
      </c>
      <c r="G1191" s="22" t="str">
        <f>'Source - Cert. Funds'!E1190</f>
        <v>POLK TOWNSHIP</v>
      </c>
      <c r="H1191" s="22" t="str">
        <f>'Source - Cert. Funds'!F1190</f>
        <v>1190</v>
      </c>
      <c r="I1191" s="22" t="str">
        <f>'Source - Cert. Funds'!G1190</f>
        <v xml:space="preserve">CUMULATIVE FIRE (Township)                        </v>
      </c>
      <c r="J1191" s="23">
        <f>'Source - Cert. Funds'!H1190</f>
        <v>25000</v>
      </c>
      <c r="K1191" s="3"/>
      <c r="L1191" s="3"/>
      <c r="M1191" s="3"/>
      <c r="N1191" s="3"/>
      <c r="O1191" s="3"/>
    </row>
    <row r="1192" spans="1:15" x14ac:dyDescent="0.35">
      <c r="A1192" s="221" t="e">
        <f t="shared" si="22"/>
        <v>#N/A</v>
      </c>
      <c r="B1192" s="221" t="e">
        <f>IF(A1192=1,SUM($A$4:A1192),"")</f>
        <v>#N/A</v>
      </c>
      <c r="C1192" s="22" t="str">
        <f>'Source - Cert. Funds'!A1191</f>
        <v>35</v>
      </c>
      <c r="D1192" s="22" t="str">
        <f>'Source - Cert. Funds'!B1191</f>
        <v>2</v>
      </c>
      <c r="E1192" s="22" t="str">
        <f>'Source - Cert. Funds'!C1191</f>
        <v>0008</v>
      </c>
      <c r="F1192" s="22" t="str">
        <f>'Source - Cert. Funds'!D1191</f>
        <v>3520008</v>
      </c>
      <c r="G1192" s="22" t="str">
        <f>'Source - Cert. Funds'!E1191</f>
        <v>ROCK CREEK TOWNSHIP</v>
      </c>
      <c r="H1192" s="22" t="str">
        <f>'Source - Cert. Funds'!F1191</f>
        <v>0061</v>
      </c>
      <c r="I1192" s="22" t="str">
        <f>'Source - Cert. Funds'!G1191</f>
        <v>RAINY DAY</v>
      </c>
      <c r="J1192" s="23">
        <f>'Source - Cert. Funds'!H1191</f>
        <v>0</v>
      </c>
      <c r="K1192" s="3"/>
      <c r="L1192" s="3"/>
      <c r="M1192" s="3"/>
      <c r="N1192" s="3"/>
      <c r="O1192" s="3"/>
    </row>
    <row r="1193" spans="1:15" x14ac:dyDescent="0.35">
      <c r="A1193" s="221" t="e">
        <f t="shared" si="22"/>
        <v>#N/A</v>
      </c>
      <c r="B1193" s="221" t="e">
        <f>IF(A1193=1,SUM($A$4:A1193),"")</f>
        <v>#N/A</v>
      </c>
      <c r="C1193" s="22" t="str">
        <f>'Source - Cert. Funds'!A1192</f>
        <v>35</v>
      </c>
      <c r="D1193" s="22" t="str">
        <f>'Source - Cert. Funds'!B1192</f>
        <v>2</v>
      </c>
      <c r="E1193" s="22" t="str">
        <f>'Source - Cert. Funds'!C1192</f>
        <v>0008</v>
      </c>
      <c r="F1193" s="22" t="str">
        <f>'Source - Cert. Funds'!D1192</f>
        <v>3520008</v>
      </c>
      <c r="G1193" s="22" t="str">
        <f>'Source - Cert. Funds'!E1192</f>
        <v>ROCK CREEK TOWNSHIP</v>
      </c>
      <c r="H1193" s="22" t="str">
        <f>'Source - Cert. Funds'!F1192</f>
        <v>0101</v>
      </c>
      <c r="I1193" s="22" t="str">
        <f>'Source - Cert. Funds'!G1192</f>
        <v xml:space="preserve">GENERAL                                 </v>
      </c>
      <c r="J1193" s="23">
        <f>'Source - Cert. Funds'!H1192</f>
        <v>20175</v>
      </c>
      <c r="K1193" s="3"/>
      <c r="L1193" s="3"/>
      <c r="M1193" s="3"/>
      <c r="N1193" s="3"/>
      <c r="O1193" s="3"/>
    </row>
    <row r="1194" spans="1:15" x14ac:dyDescent="0.35">
      <c r="A1194" s="221" t="e">
        <f t="shared" si="22"/>
        <v>#N/A</v>
      </c>
      <c r="B1194" s="221" t="e">
        <f>IF(A1194=1,SUM($A$4:A1194),"")</f>
        <v>#N/A</v>
      </c>
      <c r="C1194" s="22" t="str">
        <f>'Source - Cert. Funds'!A1193</f>
        <v>35</v>
      </c>
      <c r="D1194" s="22" t="str">
        <f>'Source - Cert. Funds'!B1193</f>
        <v>2</v>
      </c>
      <c r="E1194" s="22" t="str">
        <f>'Source - Cert. Funds'!C1193</f>
        <v>0008</v>
      </c>
      <c r="F1194" s="22" t="str">
        <f>'Source - Cert. Funds'!D1193</f>
        <v>3520008</v>
      </c>
      <c r="G1194" s="22" t="str">
        <f>'Source - Cert. Funds'!E1193</f>
        <v>ROCK CREEK TOWNSHIP</v>
      </c>
      <c r="H1194" s="22" t="str">
        <f>'Source - Cert. Funds'!F1193</f>
        <v>1111</v>
      </c>
      <c r="I1194" s="22" t="str">
        <f>'Source - Cert. Funds'!G1193</f>
        <v>TOWNSHIP FIRE AND E.M.S.</v>
      </c>
      <c r="J1194" s="23">
        <f>'Source - Cert. Funds'!H1193</f>
        <v>26100</v>
      </c>
      <c r="K1194" s="3"/>
      <c r="L1194" s="3"/>
      <c r="M1194" s="3"/>
      <c r="N1194" s="3"/>
      <c r="O1194" s="3"/>
    </row>
    <row r="1195" spans="1:15" x14ac:dyDescent="0.35">
      <c r="A1195" s="221" t="e">
        <f t="shared" si="22"/>
        <v>#N/A</v>
      </c>
      <c r="B1195" s="221" t="e">
        <f>IF(A1195=1,SUM($A$4:A1195),"")</f>
        <v>#N/A</v>
      </c>
      <c r="C1195" s="22" t="str">
        <f>'Source - Cert. Funds'!A1194</f>
        <v>35</v>
      </c>
      <c r="D1195" s="22" t="str">
        <f>'Source - Cert. Funds'!B1194</f>
        <v>2</v>
      </c>
      <c r="E1195" s="22" t="str">
        <f>'Source - Cert. Funds'!C1194</f>
        <v>0008</v>
      </c>
      <c r="F1195" s="22" t="str">
        <f>'Source - Cert. Funds'!D1194</f>
        <v>3520008</v>
      </c>
      <c r="G1195" s="22" t="str">
        <f>'Source - Cert. Funds'!E1194</f>
        <v>ROCK CREEK TOWNSHIP</v>
      </c>
      <c r="H1195" s="22" t="str">
        <f>'Source - Cert. Funds'!F1194</f>
        <v>1190</v>
      </c>
      <c r="I1195" s="22" t="str">
        <f>'Source - Cert. Funds'!G1194</f>
        <v xml:space="preserve">CUMULATIVE FIRE (Township)                        </v>
      </c>
      <c r="J1195" s="23">
        <f>'Source - Cert. Funds'!H1194</f>
        <v>30000</v>
      </c>
      <c r="K1195" s="3"/>
      <c r="L1195" s="3"/>
      <c r="M1195" s="3"/>
      <c r="N1195" s="3"/>
      <c r="O1195" s="3"/>
    </row>
    <row r="1196" spans="1:15" x14ac:dyDescent="0.35">
      <c r="A1196" s="221" t="e">
        <f t="shared" si="22"/>
        <v>#N/A</v>
      </c>
      <c r="B1196" s="221" t="e">
        <f>IF(A1196=1,SUM($A$4:A1196),"")</f>
        <v>#N/A</v>
      </c>
      <c r="C1196" s="22" t="str">
        <f>'Source - Cert. Funds'!A1195</f>
        <v>35</v>
      </c>
      <c r="D1196" s="22" t="str">
        <f>'Source - Cert. Funds'!B1195</f>
        <v>2</v>
      </c>
      <c r="E1196" s="22" t="str">
        <f>'Source - Cert. Funds'!C1195</f>
        <v>0009</v>
      </c>
      <c r="F1196" s="22" t="str">
        <f>'Source - Cert. Funds'!D1195</f>
        <v>3520009</v>
      </c>
      <c r="G1196" s="22" t="str">
        <f>'Source - Cert. Funds'!E1195</f>
        <v>SALAMONIE TOWNSHIP</v>
      </c>
      <c r="H1196" s="22" t="str">
        <f>'Source - Cert. Funds'!F1195</f>
        <v>0101</v>
      </c>
      <c r="I1196" s="22" t="str">
        <f>'Source - Cert. Funds'!G1195</f>
        <v xml:space="preserve">GENERAL                                 </v>
      </c>
      <c r="J1196" s="23">
        <f>'Source - Cert. Funds'!H1195</f>
        <v>20750</v>
      </c>
      <c r="K1196" s="3"/>
      <c r="L1196" s="3"/>
      <c r="M1196" s="3"/>
      <c r="N1196" s="3"/>
      <c r="O1196" s="3"/>
    </row>
    <row r="1197" spans="1:15" x14ac:dyDescent="0.35">
      <c r="A1197" s="221" t="e">
        <f t="shared" si="22"/>
        <v>#N/A</v>
      </c>
      <c r="B1197" s="221" t="e">
        <f>IF(A1197=1,SUM($A$4:A1197),"")</f>
        <v>#N/A</v>
      </c>
      <c r="C1197" s="22" t="str">
        <f>'Source - Cert. Funds'!A1196</f>
        <v>35</v>
      </c>
      <c r="D1197" s="22" t="str">
        <f>'Source - Cert. Funds'!B1196</f>
        <v>2</v>
      </c>
      <c r="E1197" s="22" t="str">
        <f>'Source - Cert. Funds'!C1196</f>
        <v>0009</v>
      </c>
      <c r="F1197" s="22" t="str">
        <f>'Source - Cert. Funds'!D1196</f>
        <v>3520009</v>
      </c>
      <c r="G1197" s="22" t="str">
        <f>'Source - Cert. Funds'!E1196</f>
        <v>SALAMONIE TOWNSHIP</v>
      </c>
      <c r="H1197" s="22" t="str">
        <f>'Source - Cert. Funds'!F1196</f>
        <v>1111</v>
      </c>
      <c r="I1197" s="22" t="str">
        <f>'Source - Cert. Funds'!G1196</f>
        <v>TOWNSHIP FIRE AND E.M.S.</v>
      </c>
      <c r="J1197" s="23">
        <f>'Source - Cert. Funds'!H1196</f>
        <v>25000</v>
      </c>
      <c r="K1197" s="3"/>
      <c r="L1197" s="3"/>
      <c r="M1197" s="3"/>
      <c r="N1197" s="3"/>
      <c r="O1197" s="3"/>
    </row>
    <row r="1198" spans="1:15" x14ac:dyDescent="0.35">
      <c r="A1198" s="221" t="e">
        <f t="shared" si="22"/>
        <v>#N/A</v>
      </c>
      <c r="B1198" s="221" t="e">
        <f>IF(A1198=1,SUM($A$4:A1198),"")</f>
        <v>#N/A</v>
      </c>
      <c r="C1198" s="22" t="str">
        <f>'Source - Cert. Funds'!A1197</f>
        <v>35</v>
      </c>
      <c r="D1198" s="22" t="str">
        <f>'Source - Cert. Funds'!B1197</f>
        <v>2</v>
      </c>
      <c r="E1198" s="22" t="str">
        <f>'Source - Cert. Funds'!C1197</f>
        <v>0009</v>
      </c>
      <c r="F1198" s="22" t="str">
        <f>'Source - Cert. Funds'!D1197</f>
        <v>3520009</v>
      </c>
      <c r="G1198" s="22" t="str">
        <f>'Source - Cert. Funds'!E1197</f>
        <v>SALAMONIE TOWNSHIP</v>
      </c>
      <c r="H1198" s="22" t="str">
        <f>'Source - Cert. Funds'!F1197</f>
        <v>1190</v>
      </c>
      <c r="I1198" s="22" t="str">
        <f>'Source - Cert. Funds'!G1197</f>
        <v xml:space="preserve">CUMULATIVE FIRE (Township)                        </v>
      </c>
      <c r="J1198" s="23">
        <f>'Source - Cert. Funds'!H1197</f>
        <v>170896</v>
      </c>
      <c r="K1198" s="3"/>
      <c r="L1198" s="3"/>
      <c r="M1198" s="3"/>
      <c r="N1198" s="3"/>
      <c r="O1198" s="3"/>
    </row>
    <row r="1199" spans="1:15" x14ac:dyDescent="0.35">
      <c r="A1199" s="221" t="e">
        <f t="shared" si="22"/>
        <v>#N/A</v>
      </c>
      <c r="B1199" s="221" t="e">
        <f>IF(A1199=1,SUM($A$4:A1199),"")</f>
        <v>#N/A</v>
      </c>
      <c r="C1199" s="22" t="str">
        <f>'Source - Cert. Funds'!A1198</f>
        <v>35</v>
      </c>
      <c r="D1199" s="22" t="str">
        <f>'Source - Cert. Funds'!B1198</f>
        <v>2</v>
      </c>
      <c r="E1199" s="22" t="str">
        <f>'Source - Cert. Funds'!C1198</f>
        <v>0010</v>
      </c>
      <c r="F1199" s="22" t="str">
        <f>'Source - Cert. Funds'!D1198</f>
        <v>3520010</v>
      </c>
      <c r="G1199" s="22" t="str">
        <f>'Source - Cert. Funds'!E1198</f>
        <v>UNION TOWNSHIP</v>
      </c>
      <c r="H1199" s="22" t="str">
        <f>'Source - Cert. Funds'!F1198</f>
        <v>0061</v>
      </c>
      <c r="I1199" s="22" t="str">
        <f>'Source - Cert. Funds'!G1198</f>
        <v>RAINY DAY</v>
      </c>
      <c r="J1199" s="23">
        <f>'Source - Cert. Funds'!H1198</f>
        <v>10000</v>
      </c>
      <c r="K1199" s="3"/>
      <c r="L1199" s="3"/>
      <c r="M1199" s="3"/>
      <c r="N1199" s="3"/>
      <c r="O1199" s="3"/>
    </row>
    <row r="1200" spans="1:15" x14ac:dyDescent="0.35">
      <c r="A1200" s="221" t="e">
        <f t="shared" si="22"/>
        <v>#N/A</v>
      </c>
      <c r="B1200" s="221" t="e">
        <f>IF(A1200=1,SUM($A$4:A1200),"")</f>
        <v>#N/A</v>
      </c>
      <c r="C1200" s="22" t="str">
        <f>'Source - Cert. Funds'!A1199</f>
        <v>35</v>
      </c>
      <c r="D1200" s="22" t="str">
        <f>'Source - Cert. Funds'!B1199</f>
        <v>2</v>
      </c>
      <c r="E1200" s="22" t="str">
        <f>'Source - Cert. Funds'!C1199</f>
        <v>0010</v>
      </c>
      <c r="F1200" s="22" t="str">
        <f>'Source - Cert. Funds'!D1199</f>
        <v>3520010</v>
      </c>
      <c r="G1200" s="22" t="str">
        <f>'Source - Cert. Funds'!E1199</f>
        <v>UNION TOWNSHIP</v>
      </c>
      <c r="H1200" s="22" t="str">
        <f>'Source - Cert. Funds'!F1199</f>
        <v>0101</v>
      </c>
      <c r="I1200" s="22" t="str">
        <f>'Source - Cert. Funds'!G1199</f>
        <v xml:space="preserve">GENERAL                                 </v>
      </c>
      <c r="J1200" s="23">
        <f>'Source - Cert. Funds'!H1199</f>
        <v>16000</v>
      </c>
      <c r="K1200" s="3"/>
      <c r="L1200" s="3"/>
      <c r="M1200" s="3"/>
      <c r="N1200" s="3"/>
      <c r="O1200" s="3"/>
    </row>
    <row r="1201" spans="1:15" x14ac:dyDescent="0.35">
      <c r="A1201" s="221" t="e">
        <f t="shared" si="22"/>
        <v>#N/A</v>
      </c>
      <c r="B1201" s="221" t="e">
        <f>IF(A1201=1,SUM($A$4:A1201),"")</f>
        <v>#N/A</v>
      </c>
      <c r="C1201" s="22" t="str">
        <f>'Source - Cert. Funds'!A1200</f>
        <v>35</v>
      </c>
      <c r="D1201" s="22" t="str">
        <f>'Source - Cert. Funds'!B1200</f>
        <v>2</v>
      </c>
      <c r="E1201" s="22" t="str">
        <f>'Source - Cert. Funds'!C1200</f>
        <v>0010</v>
      </c>
      <c r="F1201" s="22" t="str">
        <f>'Source - Cert. Funds'!D1200</f>
        <v>3520010</v>
      </c>
      <c r="G1201" s="22" t="str">
        <f>'Source - Cert. Funds'!E1200</f>
        <v>UNION TOWNSHIP</v>
      </c>
      <c r="H1201" s="22" t="str">
        <f>'Source - Cert. Funds'!F1200</f>
        <v>1111</v>
      </c>
      <c r="I1201" s="22" t="str">
        <f>'Source - Cert. Funds'!G1200</f>
        <v>TOWNSHIP FIRE AND E.M.S.</v>
      </c>
      <c r="J1201" s="23">
        <f>'Source - Cert. Funds'!H1200</f>
        <v>25000</v>
      </c>
      <c r="K1201" s="3"/>
      <c r="L1201" s="3"/>
      <c r="M1201" s="3"/>
      <c r="N1201" s="3"/>
      <c r="O1201" s="3"/>
    </row>
    <row r="1202" spans="1:15" x14ac:dyDescent="0.35">
      <c r="A1202" s="221" t="e">
        <f t="shared" si="22"/>
        <v>#N/A</v>
      </c>
      <c r="B1202" s="221" t="e">
        <f>IF(A1202=1,SUM($A$4:A1202),"")</f>
        <v>#N/A</v>
      </c>
      <c r="C1202" s="22" t="str">
        <f>'Source - Cert. Funds'!A1201</f>
        <v>35</v>
      </c>
      <c r="D1202" s="22" t="str">
        <f>'Source - Cert. Funds'!B1201</f>
        <v>2</v>
      </c>
      <c r="E1202" s="22" t="str">
        <f>'Source - Cert. Funds'!C1201</f>
        <v>0010</v>
      </c>
      <c r="F1202" s="22" t="str">
        <f>'Source - Cert. Funds'!D1201</f>
        <v>3520010</v>
      </c>
      <c r="G1202" s="22" t="str">
        <f>'Source - Cert. Funds'!E1201</f>
        <v>UNION TOWNSHIP</v>
      </c>
      <c r="H1202" s="22" t="str">
        <f>'Source - Cert. Funds'!F1201</f>
        <v>1190</v>
      </c>
      <c r="I1202" s="22" t="str">
        <f>'Source - Cert. Funds'!G1201</f>
        <v xml:space="preserve">CUMULATIVE FIRE (Township)                        </v>
      </c>
      <c r="J1202" s="23">
        <f>'Source - Cert. Funds'!H1201</f>
        <v>4000</v>
      </c>
      <c r="K1202" s="3"/>
      <c r="L1202" s="3"/>
      <c r="M1202" s="3"/>
      <c r="N1202" s="3"/>
      <c r="O1202" s="3"/>
    </row>
    <row r="1203" spans="1:15" x14ac:dyDescent="0.35">
      <c r="A1203" s="221" t="e">
        <f t="shared" si="22"/>
        <v>#N/A</v>
      </c>
      <c r="B1203" s="221" t="e">
        <f>IF(A1203=1,SUM($A$4:A1203),"")</f>
        <v>#N/A</v>
      </c>
      <c r="C1203" s="22" t="str">
        <f>'Source - Cert. Funds'!A1202</f>
        <v>35</v>
      </c>
      <c r="D1203" s="22" t="str">
        <f>'Source - Cert. Funds'!B1202</f>
        <v>2</v>
      </c>
      <c r="E1203" s="22" t="str">
        <f>'Source - Cert. Funds'!C1202</f>
        <v>0011</v>
      </c>
      <c r="F1203" s="22" t="str">
        <f>'Source - Cert. Funds'!D1202</f>
        <v>3520011</v>
      </c>
      <c r="G1203" s="22" t="str">
        <f>'Source - Cert. Funds'!E1202</f>
        <v>WARREN TOWNSHIP</v>
      </c>
      <c r="H1203" s="22" t="str">
        <f>'Source - Cert. Funds'!F1202</f>
        <v>0101</v>
      </c>
      <c r="I1203" s="22" t="str">
        <f>'Source - Cert. Funds'!G1202</f>
        <v xml:space="preserve">GENERAL                                 </v>
      </c>
      <c r="J1203" s="23">
        <f>'Source - Cert. Funds'!H1202</f>
        <v>19918</v>
      </c>
      <c r="K1203" s="3"/>
      <c r="L1203" s="3"/>
      <c r="M1203" s="3"/>
      <c r="N1203" s="3"/>
      <c r="O1203" s="3"/>
    </row>
    <row r="1204" spans="1:15" x14ac:dyDescent="0.35">
      <c r="A1204" s="221" t="e">
        <f t="shared" si="22"/>
        <v>#N/A</v>
      </c>
      <c r="B1204" s="221" t="e">
        <f>IF(A1204=1,SUM($A$4:A1204),"")</f>
        <v>#N/A</v>
      </c>
      <c r="C1204" s="22" t="str">
        <f>'Source - Cert. Funds'!A1203</f>
        <v>35</v>
      </c>
      <c r="D1204" s="22" t="str">
        <f>'Source - Cert. Funds'!B1203</f>
        <v>2</v>
      </c>
      <c r="E1204" s="22" t="str">
        <f>'Source - Cert. Funds'!C1203</f>
        <v>0011</v>
      </c>
      <c r="F1204" s="22" t="str">
        <f>'Source - Cert. Funds'!D1203</f>
        <v>3520011</v>
      </c>
      <c r="G1204" s="22" t="str">
        <f>'Source - Cert. Funds'!E1203</f>
        <v>WARREN TOWNSHIP</v>
      </c>
      <c r="H1204" s="22" t="str">
        <f>'Source - Cert. Funds'!F1203</f>
        <v>1111</v>
      </c>
      <c r="I1204" s="22" t="str">
        <f>'Source - Cert. Funds'!G1203</f>
        <v>TOWNSHIP FIRE AND E.M.S.</v>
      </c>
      <c r="J1204" s="23">
        <f>'Source - Cert. Funds'!H1203</f>
        <v>41783</v>
      </c>
      <c r="K1204" s="3"/>
      <c r="L1204" s="3"/>
      <c r="M1204" s="3"/>
      <c r="N1204" s="3"/>
      <c r="O1204" s="3"/>
    </row>
    <row r="1205" spans="1:15" x14ac:dyDescent="0.35">
      <c r="A1205" s="221" t="e">
        <f t="shared" si="22"/>
        <v>#N/A</v>
      </c>
      <c r="B1205" s="221" t="e">
        <f>IF(A1205=1,SUM($A$4:A1205),"")</f>
        <v>#N/A</v>
      </c>
      <c r="C1205" s="22" t="str">
        <f>'Source - Cert. Funds'!A1204</f>
        <v>35</v>
      </c>
      <c r="D1205" s="22" t="str">
        <f>'Source - Cert. Funds'!B1204</f>
        <v>2</v>
      </c>
      <c r="E1205" s="22" t="str">
        <f>'Source - Cert. Funds'!C1204</f>
        <v>0011</v>
      </c>
      <c r="F1205" s="22" t="str">
        <f>'Source - Cert. Funds'!D1204</f>
        <v>3520011</v>
      </c>
      <c r="G1205" s="22" t="str">
        <f>'Source - Cert. Funds'!E1204</f>
        <v>WARREN TOWNSHIP</v>
      </c>
      <c r="H1205" s="22" t="str">
        <f>'Source - Cert. Funds'!F1204</f>
        <v>1190</v>
      </c>
      <c r="I1205" s="22" t="str">
        <f>'Source - Cert. Funds'!G1204</f>
        <v xml:space="preserve">CUMULATIVE FIRE (Township)                        </v>
      </c>
      <c r="J1205" s="23">
        <f>'Source - Cert. Funds'!H1204</f>
        <v>76000</v>
      </c>
      <c r="K1205" s="3"/>
      <c r="L1205" s="3"/>
      <c r="M1205" s="3"/>
      <c r="N1205" s="3"/>
      <c r="O1205" s="3"/>
    </row>
    <row r="1206" spans="1:15" x14ac:dyDescent="0.35">
      <c r="A1206" s="221" t="e">
        <f t="shared" si="22"/>
        <v>#N/A</v>
      </c>
      <c r="B1206" s="221" t="e">
        <f>IF(A1206=1,SUM($A$4:A1206),"")</f>
        <v>#N/A</v>
      </c>
      <c r="C1206" s="22" t="str">
        <f>'Source - Cert. Funds'!A1205</f>
        <v>35</v>
      </c>
      <c r="D1206" s="22" t="str">
        <f>'Source - Cert. Funds'!B1205</f>
        <v>2</v>
      </c>
      <c r="E1206" s="22" t="str">
        <f>'Source - Cert. Funds'!C1205</f>
        <v>0011</v>
      </c>
      <c r="F1206" s="22" t="str">
        <f>'Source - Cert. Funds'!D1205</f>
        <v>3520011</v>
      </c>
      <c r="G1206" s="22" t="str">
        <f>'Source - Cert. Funds'!E1205</f>
        <v>WARREN TOWNSHIP</v>
      </c>
      <c r="H1206" s="22" t="str">
        <f>'Source - Cert. Funds'!F1205</f>
        <v>1312</v>
      </c>
      <c r="I1206" s="22" t="str">
        <f>'Source - Cert. Funds'!G1205</f>
        <v xml:space="preserve">RECREATION                              </v>
      </c>
      <c r="J1206" s="23">
        <f>'Source - Cert. Funds'!H1205</f>
        <v>14000</v>
      </c>
      <c r="K1206" s="3"/>
      <c r="L1206" s="3"/>
      <c r="M1206" s="3"/>
      <c r="N1206" s="3"/>
      <c r="O1206" s="3"/>
    </row>
    <row r="1207" spans="1:15" x14ac:dyDescent="0.35">
      <c r="A1207" s="221" t="e">
        <f t="shared" si="22"/>
        <v>#N/A</v>
      </c>
      <c r="B1207" s="221" t="e">
        <f>IF(A1207=1,SUM($A$4:A1207),"")</f>
        <v>#N/A</v>
      </c>
      <c r="C1207" s="22" t="str">
        <f>'Source - Cert. Funds'!A1206</f>
        <v>35</v>
      </c>
      <c r="D1207" s="22" t="str">
        <f>'Source - Cert. Funds'!B1206</f>
        <v>2</v>
      </c>
      <c r="E1207" s="22" t="str">
        <f>'Source - Cert. Funds'!C1206</f>
        <v>0012</v>
      </c>
      <c r="F1207" s="22" t="str">
        <f>'Source - Cert. Funds'!D1206</f>
        <v>3520012</v>
      </c>
      <c r="G1207" s="22" t="str">
        <f>'Source - Cert. Funds'!E1206</f>
        <v>WAYNE TOWNSHIP</v>
      </c>
      <c r="H1207" s="22" t="str">
        <f>'Source - Cert. Funds'!F1206</f>
        <v>0101</v>
      </c>
      <c r="I1207" s="22" t="str">
        <f>'Source - Cert. Funds'!G1206</f>
        <v xml:space="preserve">GENERAL                                 </v>
      </c>
      <c r="J1207" s="23">
        <f>'Source - Cert. Funds'!H1206</f>
        <v>15500</v>
      </c>
      <c r="K1207" s="3"/>
      <c r="L1207" s="3"/>
      <c r="M1207" s="3"/>
      <c r="N1207" s="3"/>
      <c r="O1207" s="3"/>
    </row>
    <row r="1208" spans="1:15" x14ac:dyDescent="0.35">
      <c r="A1208" s="221" t="e">
        <f t="shared" si="22"/>
        <v>#N/A</v>
      </c>
      <c r="B1208" s="221" t="e">
        <f>IF(A1208=1,SUM($A$4:A1208),"")</f>
        <v>#N/A</v>
      </c>
      <c r="C1208" s="22" t="str">
        <f>'Source - Cert. Funds'!A1207</f>
        <v>35</v>
      </c>
      <c r="D1208" s="22" t="str">
        <f>'Source - Cert. Funds'!B1207</f>
        <v>2</v>
      </c>
      <c r="E1208" s="22" t="str">
        <f>'Source - Cert. Funds'!C1207</f>
        <v>0012</v>
      </c>
      <c r="F1208" s="22" t="str">
        <f>'Source - Cert. Funds'!D1207</f>
        <v>3520012</v>
      </c>
      <c r="G1208" s="22" t="str">
        <f>'Source - Cert. Funds'!E1207</f>
        <v>WAYNE TOWNSHIP</v>
      </c>
      <c r="H1208" s="22" t="str">
        <f>'Source - Cert. Funds'!F1207</f>
        <v>1111</v>
      </c>
      <c r="I1208" s="22" t="str">
        <f>'Source - Cert. Funds'!G1207</f>
        <v>TOWNSHIP FIRE AND E.M.S.</v>
      </c>
      <c r="J1208" s="23">
        <f>'Source - Cert. Funds'!H1207</f>
        <v>0</v>
      </c>
      <c r="K1208" s="3"/>
      <c r="L1208" s="3"/>
      <c r="M1208" s="3"/>
      <c r="N1208" s="3"/>
      <c r="O1208" s="3"/>
    </row>
    <row r="1209" spans="1:15" x14ac:dyDescent="0.35">
      <c r="A1209" s="221" t="e">
        <f t="shared" si="22"/>
        <v>#N/A</v>
      </c>
      <c r="B1209" s="221" t="e">
        <f>IF(A1209=1,SUM($A$4:A1209),"")</f>
        <v>#N/A</v>
      </c>
      <c r="C1209" s="22" t="str">
        <f>'Source - Cert. Funds'!A1208</f>
        <v>35</v>
      </c>
      <c r="D1209" s="22" t="str">
        <f>'Source - Cert. Funds'!B1208</f>
        <v>2</v>
      </c>
      <c r="E1209" s="22" t="str">
        <f>'Source - Cert. Funds'!C1208</f>
        <v>0012</v>
      </c>
      <c r="F1209" s="22" t="str">
        <f>'Source - Cert. Funds'!D1208</f>
        <v>3520012</v>
      </c>
      <c r="G1209" s="22" t="str">
        <f>'Source - Cert. Funds'!E1208</f>
        <v>WAYNE TOWNSHIP</v>
      </c>
      <c r="H1209" s="22" t="str">
        <f>'Source - Cert. Funds'!F1208</f>
        <v>1190</v>
      </c>
      <c r="I1209" s="22" t="str">
        <f>'Source - Cert. Funds'!G1208</f>
        <v xml:space="preserve">CUMULATIVE FIRE (Township)                        </v>
      </c>
      <c r="J1209" s="23">
        <f>'Source - Cert. Funds'!H1208</f>
        <v>0</v>
      </c>
      <c r="K1209" s="3"/>
      <c r="L1209" s="3"/>
      <c r="M1209" s="3"/>
      <c r="N1209" s="3"/>
      <c r="O1209" s="3"/>
    </row>
    <row r="1210" spans="1:15" x14ac:dyDescent="0.35">
      <c r="A1210" s="221" t="e">
        <f t="shared" si="22"/>
        <v>#N/A</v>
      </c>
      <c r="B1210" s="221" t="e">
        <f>IF(A1210=1,SUM($A$4:A1210),"")</f>
        <v>#N/A</v>
      </c>
      <c r="C1210" s="22" t="str">
        <f>'Source - Cert. Funds'!A1209</f>
        <v>36</v>
      </c>
      <c r="D1210" s="22" t="str">
        <f>'Source - Cert. Funds'!B1209</f>
        <v>2</v>
      </c>
      <c r="E1210" s="22" t="str">
        <f>'Source - Cert. Funds'!C1209</f>
        <v>0001</v>
      </c>
      <c r="F1210" s="22" t="str">
        <f>'Source - Cert. Funds'!D1209</f>
        <v>3620001</v>
      </c>
      <c r="G1210" s="22" t="str">
        <f>'Source - Cert. Funds'!E1209</f>
        <v>BROWNSTOWN TOWNSHIP</v>
      </c>
      <c r="H1210" s="22" t="str">
        <f>'Source - Cert. Funds'!F1209</f>
        <v>0101</v>
      </c>
      <c r="I1210" s="22" t="str">
        <f>'Source - Cert. Funds'!G1209</f>
        <v xml:space="preserve">GENERAL                                 </v>
      </c>
      <c r="J1210" s="23">
        <f>'Source - Cert. Funds'!H1209</f>
        <v>82650</v>
      </c>
      <c r="K1210" s="3"/>
      <c r="L1210" s="3"/>
      <c r="M1210" s="3"/>
      <c r="N1210" s="3"/>
      <c r="O1210" s="3"/>
    </row>
    <row r="1211" spans="1:15" x14ac:dyDescent="0.35">
      <c r="A1211" s="221" t="e">
        <f t="shared" si="22"/>
        <v>#N/A</v>
      </c>
      <c r="B1211" s="221" t="e">
        <f>IF(A1211=1,SUM($A$4:A1211),"")</f>
        <v>#N/A</v>
      </c>
      <c r="C1211" s="22" t="str">
        <f>'Source - Cert. Funds'!A1210</f>
        <v>36</v>
      </c>
      <c r="D1211" s="22" t="str">
        <f>'Source - Cert. Funds'!B1210</f>
        <v>2</v>
      </c>
      <c r="E1211" s="22" t="str">
        <f>'Source - Cert. Funds'!C1210</f>
        <v>0001</v>
      </c>
      <c r="F1211" s="22" t="str">
        <f>'Source - Cert. Funds'!D1210</f>
        <v>3620001</v>
      </c>
      <c r="G1211" s="22" t="str">
        <f>'Source - Cert. Funds'!E1210</f>
        <v>BROWNSTOWN TOWNSHIP</v>
      </c>
      <c r="H1211" s="22" t="str">
        <f>'Source - Cert. Funds'!F1210</f>
        <v>1312</v>
      </c>
      <c r="I1211" s="22" t="str">
        <f>'Source - Cert. Funds'!G1210</f>
        <v xml:space="preserve">RECREATION                              </v>
      </c>
      <c r="J1211" s="23">
        <f>'Source - Cert. Funds'!H1210</f>
        <v>15000</v>
      </c>
      <c r="K1211" s="3"/>
      <c r="L1211" s="3"/>
      <c r="M1211" s="3"/>
      <c r="N1211" s="3"/>
      <c r="O1211" s="3"/>
    </row>
    <row r="1212" spans="1:15" x14ac:dyDescent="0.35">
      <c r="A1212" s="221" t="e">
        <f t="shared" si="22"/>
        <v>#N/A</v>
      </c>
      <c r="B1212" s="221" t="e">
        <f>IF(A1212=1,SUM($A$4:A1212),"")</f>
        <v>#N/A</v>
      </c>
      <c r="C1212" s="22" t="str">
        <f>'Source - Cert. Funds'!A1211</f>
        <v>36</v>
      </c>
      <c r="D1212" s="22" t="str">
        <f>'Source - Cert. Funds'!B1211</f>
        <v>2</v>
      </c>
      <c r="E1212" s="22" t="str">
        <f>'Source - Cert. Funds'!C1211</f>
        <v>0002</v>
      </c>
      <c r="F1212" s="22" t="str">
        <f>'Source - Cert. Funds'!D1211</f>
        <v>3620002</v>
      </c>
      <c r="G1212" s="22" t="str">
        <f>'Source - Cert. Funds'!E1211</f>
        <v>CARR TOWNSHIP</v>
      </c>
      <c r="H1212" s="22" t="str">
        <f>'Source - Cert. Funds'!F1211</f>
        <v>0101</v>
      </c>
      <c r="I1212" s="22" t="str">
        <f>'Source - Cert. Funds'!G1211</f>
        <v xml:space="preserve">GENERAL                                 </v>
      </c>
      <c r="J1212" s="23">
        <f>'Source - Cert. Funds'!H1211</f>
        <v>104200</v>
      </c>
      <c r="K1212" s="3"/>
      <c r="L1212" s="3"/>
      <c r="M1212" s="3"/>
      <c r="N1212" s="3"/>
      <c r="O1212" s="3"/>
    </row>
    <row r="1213" spans="1:15" x14ac:dyDescent="0.35">
      <c r="A1213" s="221" t="e">
        <f t="shared" si="22"/>
        <v>#N/A</v>
      </c>
      <c r="B1213" s="221" t="e">
        <f>IF(A1213=1,SUM($A$4:A1213),"")</f>
        <v>#N/A</v>
      </c>
      <c r="C1213" s="22" t="str">
        <f>'Source - Cert. Funds'!A1212</f>
        <v>36</v>
      </c>
      <c r="D1213" s="22" t="str">
        <f>'Source - Cert. Funds'!B1212</f>
        <v>2</v>
      </c>
      <c r="E1213" s="22" t="str">
        <f>'Source - Cert. Funds'!C1212</f>
        <v>0002</v>
      </c>
      <c r="F1213" s="22" t="str">
        <f>'Source - Cert. Funds'!D1212</f>
        <v>3620002</v>
      </c>
      <c r="G1213" s="22" t="str">
        <f>'Source - Cert. Funds'!E1212</f>
        <v>CARR TOWNSHIP</v>
      </c>
      <c r="H1213" s="22" t="str">
        <f>'Source - Cert. Funds'!F1212</f>
        <v>8604</v>
      </c>
      <c r="I1213" s="22" t="str">
        <f>'Source - Cert. Funds'!G1212</f>
        <v>SPECL FIRE PROTECTION TERRITORY GENERAL</v>
      </c>
      <c r="J1213" s="23">
        <f>'Source - Cert. Funds'!H1212</f>
        <v>211950</v>
      </c>
      <c r="K1213" s="3"/>
      <c r="L1213" s="3"/>
      <c r="M1213" s="3"/>
      <c r="N1213" s="3"/>
      <c r="O1213" s="3"/>
    </row>
    <row r="1214" spans="1:15" x14ac:dyDescent="0.35">
      <c r="A1214" s="221" t="e">
        <f t="shared" si="22"/>
        <v>#N/A</v>
      </c>
      <c r="B1214" s="221" t="e">
        <f>IF(A1214=1,SUM($A$4:A1214),"")</f>
        <v>#N/A</v>
      </c>
      <c r="C1214" s="22" t="str">
        <f>'Source - Cert. Funds'!A1213</f>
        <v>36</v>
      </c>
      <c r="D1214" s="22" t="str">
        <f>'Source - Cert. Funds'!B1213</f>
        <v>2</v>
      </c>
      <c r="E1214" s="22" t="str">
        <f>'Source - Cert. Funds'!C1213</f>
        <v>0002</v>
      </c>
      <c r="F1214" s="22" t="str">
        <f>'Source - Cert. Funds'!D1213</f>
        <v>3620002</v>
      </c>
      <c r="G1214" s="22" t="str">
        <f>'Source - Cert. Funds'!E1213</f>
        <v>CARR TOWNSHIP</v>
      </c>
      <c r="H1214" s="22" t="str">
        <f>'Source - Cert. Funds'!F1213</f>
        <v>8692</v>
      </c>
      <c r="I1214" s="22" t="str">
        <f>'Source - Cert. Funds'!G1213</f>
        <v>SPECL FIRE PROTECTION TERRITORY EQUIPMENT REPLACE</v>
      </c>
      <c r="J1214" s="23">
        <f>'Source - Cert. Funds'!H1213</f>
        <v>25000</v>
      </c>
      <c r="K1214" s="3"/>
      <c r="L1214" s="3"/>
      <c r="M1214" s="3"/>
      <c r="N1214" s="3"/>
      <c r="O1214" s="3"/>
    </row>
    <row r="1215" spans="1:15" x14ac:dyDescent="0.35">
      <c r="A1215" s="221" t="e">
        <f t="shared" si="22"/>
        <v>#N/A</v>
      </c>
      <c r="B1215" s="221" t="e">
        <f>IF(A1215=1,SUM($A$4:A1215),"")</f>
        <v>#N/A</v>
      </c>
      <c r="C1215" s="22" t="str">
        <f>'Source - Cert. Funds'!A1214</f>
        <v>36</v>
      </c>
      <c r="D1215" s="22" t="str">
        <f>'Source - Cert. Funds'!B1214</f>
        <v>2</v>
      </c>
      <c r="E1215" s="22" t="str">
        <f>'Source - Cert. Funds'!C1214</f>
        <v>0003</v>
      </c>
      <c r="F1215" s="22" t="str">
        <f>'Source - Cert. Funds'!D1214</f>
        <v>3620003</v>
      </c>
      <c r="G1215" s="22" t="str">
        <f>'Source - Cert. Funds'!E1214</f>
        <v>DRIFTWOOD TOWNSHIP</v>
      </c>
      <c r="H1215" s="22" t="str">
        <f>'Source - Cert. Funds'!F1214</f>
        <v>0101</v>
      </c>
      <c r="I1215" s="22" t="str">
        <f>'Source - Cert. Funds'!G1214</f>
        <v xml:space="preserve">GENERAL                                 </v>
      </c>
      <c r="J1215" s="23">
        <f>'Source - Cert. Funds'!H1214</f>
        <v>38568</v>
      </c>
      <c r="K1215" s="3"/>
      <c r="L1215" s="3"/>
      <c r="M1215" s="3"/>
      <c r="N1215" s="3"/>
      <c r="O1215" s="3"/>
    </row>
    <row r="1216" spans="1:15" x14ac:dyDescent="0.35">
      <c r="A1216" s="221" t="e">
        <f t="shared" si="22"/>
        <v>#N/A</v>
      </c>
      <c r="B1216" s="221" t="e">
        <f>IF(A1216=1,SUM($A$4:A1216),"")</f>
        <v>#N/A</v>
      </c>
      <c r="C1216" s="22" t="str">
        <f>'Source - Cert. Funds'!A1215</f>
        <v>36</v>
      </c>
      <c r="D1216" s="22" t="str">
        <f>'Source - Cert. Funds'!B1215</f>
        <v>2</v>
      </c>
      <c r="E1216" s="22" t="str">
        <f>'Source - Cert. Funds'!C1215</f>
        <v>0004</v>
      </c>
      <c r="F1216" s="22" t="str">
        <f>'Source - Cert. Funds'!D1215</f>
        <v>3620004</v>
      </c>
      <c r="G1216" s="22" t="str">
        <f>'Source - Cert. Funds'!E1215</f>
        <v>GRASSY FORK TOWNSHIP</v>
      </c>
      <c r="H1216" s="22" t="str">
        <f>'Source - Cert. Funds'!F1215</f>
        <v>0101</v>
      </c>
      <c r="I1216" s="22" t="str">
        <f>'Source - Cert. Funds'!G1215</f>
        <v xml:space="preserve">GENERAL                                 </v>
      </c>
      <c r="J1216" s="23">
        <f>'Source - Cert. Funds'!H1215</f>
        <v>49680</v>
      </c>
      <c r="K1216" s="3"/>
      <c r="L1216" s="3"/>
      <c r="M1216" s="3"/>
      <c r="N1216" s="3"/>
      <c r="O1216" s="3"/>
    </row>
    <row r="1217" spans="1:15" x14ac:dyDescent="0.35">
      <c r="A1217" s="221" t="e">
        <f t="shared" si="22"/>
        <v>#N/A</v>
      </c>
      <c r="B1217" s="221" t="e">
        <f>IF(A1217=1,SUM($A$4:A1217),"")</f>
        <v>#N/A</v>
      </c>
      <c r="C1217" s="22" t="str">
        <f>'Source - Cert. Funds'!A1216</f>
        <v>36</v>
      </c>
      <c r="D1217" s="22" t="str">
        <f>'Source - Cert. Funds'!B1216</f>
        <v>2</v>
      </c>
      <c r="E1217" s="22" t="str">
        <f>'Source - Cert. Funds'!C1216</f>
        <v>0005</v>
      </c>
      <c r="F1217" s="22" t="str">
        <f>'Source - Cert. Funds'!D1216</f>
        <v>3620005</v>
      </c>
      <c r="G1217" s="22" t="str">
        <f>'Source - Cert. Funds'!E1216</f>
        <v>HAMILTON TOWNSHIP</v>
      </c>
      <c r="H1217" s="22" t="str">
        <f>'Source - Cert. Funds'!F1216</f>
        <v>0101</v>
      </c>
      <c r="I1217" s="22" t="str">
        <f>'Source - Cert. Funds'!G1216</f>
        <v xml:space="preserve">GENERAL                                 </v>
      </c>
      <c r="J1217" s="23">
        <f>'Source - Cert. Funds'!H1216</f>
        <v>41401</v>
      </c>
      <c r="K1217" s="3"/>
      <c r="L1217" s="3"/>
      <c r="M1217" s="3"/>
      <c r="N1217" s="3"/>
      <c r="O1217" s="3"/>
    </row>
    <row r="1218" spans="1:15" x14ac:dyDescent="0.35">
      <c r="A1218" s="221" t="e">
        <f t="shared" si="22"/>
        <v>#N/A</v>
      </c>
      <c r="B1218" s="221" t="e">
        <f>IF(A1218=1,SUM($A$4:A1218),"")</f>
        <v>#N/A</v>
      </c>
      <c r="C1218" s="22" t="str">
        <f>'Source - Cert. Funds'!A1217</f>
        <v>36</v>
      </c>
      <c r="D1218" s="22" t="str">
        <f>'Source - Cert. Funds'!B1217</f>
        <v>2</v>
      </c>
      <c r="E1218" s="22" t="str">
        <f>'Source - Cert. Funds'!C1217</f>
        <v>0006</v>
      </c>
      <c r="F1218" s="22" t="str">
        <f>'Source - Cert. Funds'!D1217</f>
        <v>3620006</v>
      </c>
      <c r="G1218" s="22" t="str">
        <f>'Source - Cert. Funds'!E1217</f>
        <v>JACKSON TOWNSHIP</v>
      </c>
      <c r="H1218" s="22" t="str">
        <f>'Source - Cert. Funds'!F1217</f>
        <v>0101</v>
      </c>
      <c r="I1218" s="22" t="str">
        <f>'Source - Cert. Funds'!G1217</f>
        <v xml:space="preserve">GENERAL                                 </v>
      </c>
      <c r="J1218" s="23">
        <f>'Source - Cert. Funds'!H1217</f>
        <v>263725</v>
      </c>
      <c r="K1218" s="3"/>
      <c r="L1218" s="3"/>
      <c r="M1218" s="3"/>
      <c r="N1218" s="3"/>
      <c r="O1218" s="3"/>
    </row>
    <row r="1219" spans="1:15" x14ac:dyDescent="0.35">
      <c r="A1219" s="221" t="e">
        <f t="shared" si="22"/>
        <v>#N/A</v>
      </c>
      <c r="B1219" s="221" t="e">
        <f>IF(A1219=1,SUM($A$4:A1219),"")</f>
        <v>#N/A</v>
      </c>
      <c r="C1219" s="22" t="str">
        <f>'Source - Cert. Funds'!A1218</f>
        <v>36</v>
      </c>
      <c r="D1219" s="22" t="str">
        <f>'Source - Cert. Funds'!B1218</f>
        <v>2</v>
      </c>
      <c r="E1219" s="22" t="str">
        <f>'Source - Cert. Funds'!C1218</f>
        <v>0007</v>
      </c>
      <c r="F1219" s="22" t="str">
        <f>'Source - Cert. Funds'!D1218</f>
        <v>3620007</v>
      </c>
      <c r="G1219" s="22" t="str">
        <f>'Source - Cert. Funds'!E1218</f>
        <v>OWEN TOWNSHIP</v>
      </c>
      <c r="H1219" s="22" t="str">
        <f>'Source - Cert. Funds'!F1218</f>
        <v>0101</v>
      </c>
      <c r="I1219" s="22" t="str">
        <f>'Source - Cert. Funds'!G1218</f>
        <v xml:space="preserve">GENERAL                                 </v>
      </c>
      <c r="J1219" s="23">
        <f>'Source - Cert. Funds'!H1218</f>
        <v>24172</v>
      </c>
      <c r="K1219" s="3"/>
      <c r="L1219" s="3"/>
      <c r="M1219" s="3"/>
      <c r="N1219" s="3"/>
      <c r="O1219" s="3"/>
    </row>
    <row r="1220" spans="1:15" x14ac:dyDescent="0.35">
      <c r="A1220" s="221" t="e">
        <f t="shared" si="22"/>
        <v>#N/A</v>
      </c>
      <c r="B1220" s="221" t="e">
        <f>IF(A1220=1,SUM($A$4:A1220),"")</f>
        <v>#N/A</v>
      </c>
      <c r="C1220" s="22" t="str">
        <f>'Source - Cert. Funds'!A1219</f>
        <v>36</v>
      </c>
      <c r="D1220" s="22" t="str">
        <f>'Source - Cert. Funds'!B1219</f>
        <v>2</v>
      </c>
      <c r="E1220" s="22" t="str">
        <f>'Source - Cert. Funds'!C1219</f>
        <v>0008</v>
      </c>
      <c r="F1220" s="22" t="str">
        <f>'Source - Cert. Funds'!D1219</f>
        <v>3620008</v>
      </c>
      <c r="G1220" s="22" t="str">
        <f>'Source - Cert. Funds'!E1219</f>
        <v>PERSHING TOWNSHIP</v>
      </c>
      <c r="H1220" s="22" t="str">
        <f>'Source - Cert. Funds'!F1219</f>
        <v>0101</v>
      </c>
      <c r="I1220" s="22" t="str">
        <f>'Source - Cert. Funds'!G1219</f>
        <v xml:space="preserve">GENERAL                                 </v>
      </c>
      <c r="J1220" s="23">
        <f>'Source - Cert. Funds'!H1219</f>
        <v>50688</v>
      </c>
      <c r="K1220" s="3"/>
      <c r="L1220" s="3"/>
      <c r="M1220" s="3"/>
      <c r="N1220" s="3"/>
      <c r="O1220" s="3"/>
    </row>
    <row r="1221" spans="1:15" x14ac:dyDescent="0.35">
      <c r="A1221" s="221" t="e">
        <f t="shared" ref="A1221:A1284" si="23">IF($L$1=$F1221,1,"")</f>
        <v>#N/A</v>
      </c>
      <c r="B1221" s="221" t="e">
        <f>IF(A1221=1,SUM($A$4:A1221),"")</f>
        <v>#N/A</v>
      </c>
      <c r="C1221" s="22" t="str">
        <f>'Source - Cert. Funds'!A1220</f>
        <v>36</v>
      </c>
      <c r="D1221" s="22" t="str">
        <f>'Source - Cert. Funds'!B1220</f>
        <v>2</v>
      </c>
      <c r="E1221" s="22" t="str">
        <f>'Source - Cert. Funds'!C1220</f>
        <v>0009</v>
      </c>
      <c r="F1221" s="22" t="str">
        <f>'Source - Cert. Funds'!D1220</f>
        <v>3620009</v>
      </c>
      <c r="G1221" s="22" t="str">
        <f>'Source - Cert. Funds'!E1220</f>
        <v>REDDING TOWNSHIP</v>
      </c>
      <c r="H1221" s="22" t="str">
        <f>'Source - Cert. Funds'!F1220</f>
        <v>0061</v>
      </c>
      <c r="I1221" s="22" t="str">
        <f>'Source - Cert. Funds'!G1220</f>
        <v>RAINY DAY</v>
      </c>
      <c r="J1221" s="23">
        <f>'Source - Cert. Funds'!H1220</f>
        <v>772</v>
      </c>
      <c r="K1221" s="3"/>
      <c r="L1221" s="3"/>
      <c r="M1221" s="3"/>
      <c r="N1221" s="3"/>
      <c r="O1221" s="3"/>
    </row>
    <row r="1222" spans="1:15" x14ac:dyDescent="0.35">
      <c r="A1222" s="221" t="e">
        <f t="shared" si="23"/>
        <v>#N/A</v>
      </c>
      <c r="B1222" s="221" t="e">
        <f>IF(A1222=1,SUM($A$4:A1222),"")</f>
        <v>#N/A</v>
      </c>
      <c r="C1222" s="22" t="str">
        <f>'Source - Cert. Funds'!A1221</f>
        <v>36</v>
      </c>
      <c r="D1222" s="22" t="str">
        <f>'Source - Cert. Funds'!B1221</f>
        <v>2</v>
      </c>
      <c r="E1222" s="22" t="str">
        <f>'Source - Cert. Funds'!C1221</f>
        <v>0009</v>
      </c>
      <c r="F1222" s="22" t="str">
        <f>'Source - Cert. Funds'!D1221</f>
        <v>3620009</v>
      </c>
      <c r="G1222" s="22" t="str">
        <f>'Source - Cert. Funds'!E1221</f>
        <v>REDDING TOWNSHIP</v>
      </c>
      <c r="H1222" s="22" t="str">
        <f>'Source - Cert. Funds'!F1221</f>
        <v>0101</v>
      </c>
      <c r="I1222" s="22" t="str">
        <f>'Source - Cert. Funds'!G1221</f>
        <v xml:space="preserve">GENERAL                                 </v>
      </c>
      <c r="J1222" s="23">
        <f>'Source - Cert. Funds'!H1221</f>
        <v>45991</v>
      </c>
      <c r="K1222" s="3"/>
      <c r="L1222" s="3"/>
      <c r="M1222" s="3"/>
      <c r="N1222" s="3"/>
      <c r="O1222" s="3"/>
    </row>
    <row r="1223" spans="1:15" x14ac:dyDescent="0.35">
      <c r="A1223" s="221" t="e">
        <f t="shared" si="23"/>
        <v>#N/A</v>
      </c>
      <c r="B1223" s="221" t="e">
        <f>IF(A1223=1,SUM($A$4:A1223),"")</f>
        <v>#N/A</v>
      </c>
      <c r="C1223" s="22" t="str">
        <f>'Source - Cert. Funds'!A1222</f>
        <v>36</v>
      </c>
      <c r="D1223" s="22" t="str">
        <f>'Source - Cert. Funds'!B1222</f>
        <v>2</v>
      </c>
      <c r="E1223" s="22" t="str">
        <f>'Source - Cert. Funds'!C1222</f>
        <v>0010</v>
      </c>
      <c r="F1223" s="22" t="str">
        <f>'Source - Cert. Funds'!D1222</f>
        <v>3620010</v>
      </c>
      <c r="G1223" s="22" t="str">
        <f>'Source - Cert. Funds'!E1222</f>
        <v>SALT CREEK TOWNSHIP</v>
      </c>
      <c r="H1223" s="22" t="str">
        <f>'Source - Cert. Funds'!F1222</f>
        <v>0101</v>
      </c>
      <c r="I1223" s="22" t="str">
        <f>'Source - Cert. Funds'!G1222</f>
        <v xml:space="preserve">GENERAL                                 </v>
      </c>
      <c r="J1223" s="23">
        <f>'Source - Cert. Funds'!H1222</f>
        <v>31899</v>
      </c>
      <c r="K1223" s="3"/>
      <c r="L1223" s="3"/>
      <c r="M1223" s="3"/>
      <c r="N1223" s="3"/>
      <c r="O1223" s="3"/>
    </row>
    <row r="1224" spans="1:15" x14ac:dyDescent="0.35">
      <c r="A1224" s="221" t="e">
        <f t="shared" si="23"/>
        <v>#N/A</v>
      </c>
      <c r="B1224" s="221" t="e">
        <f>IF(A1224=1,SUM($A$4:A1224),"")</f>
        <v>#N/A</v>
      </c>
      <c r="C1224" s="22" t="str">
        <f>'Source - Cert. Funds'!A1223</f>
        <v>36</v>
      </c>
      <c r="D1224" s="22" t="str">
        <f>'Source - Cert. Funds'!B1223</f>
        <v>2</v>
      </c>
      <c r="E1224" s="22" t="str">
        <f>'Source - Cert. Funds'!C1223</f>
        <v>0011</v>
      </c>
      <c r="F1224" s="22" t="str">
        <f>'Source - Cert. Funds'!D1223</f>
        <v>3620011</v>
      </c>
      <c r="G1224" s="22" t="str">
        <f>'Source - Cert. Funds'!E1223</f>
        <v>VERNON TOWNSHIP</v>
      </c>
      <c r="H1224" s="22" t="str">
        <f>'Source - Cert. Funds'!F1223</f>
        <v>0101</v>
      </c>
      <c r="I1224" s="22" t="str">
        <f>'Source - Cert. Funds'!G1223</f>
        <v xml:space="preserve">GENERAL                                 </v>
      </c>
      <c r="J1224" s="23">
        <f>'Source - Cert. Funds'!H1223</f>
        <v>54000</v>
      </c>
      <c r="K1224" s="3"/>
      <c r="L1224" s="3"/>
      <c r="M1224" s="3"/>
      <c r="N1224" s="3"/>
      <c r="O1224" s="3"/>
    </row>
    <row r="1225" spans="1:15" x14ac:dyDescent="0.35">
      <c r="A1225" s="221" t="e">
        <f t="shared" si="23"/>
        <v>#N/A</v>
      </c>
      <c r="B1225" s="221" t="e">
        <f>IF(A1225=1,SUM($A$4:A1225),"")</f>
        <v>#N/A</v>
      </c>
      <c r="C1225" s="22" t="str">
        <f>'Source - Cert. Funds'!A1224</f>
        <v>36</v>
      </c>
      <c r="D1225" s="22" t="str">
        <f>'Source - Cert. Funds'!B1224</f>
        <v>2</v>
      </c>
      <c r="E1225" s="22" t="str">
        <f>'Source - Cert. Funds'!C1224</f>
        <v>0012</v>
      </c>
      <c r="F1225" s="22" t="str">
        <f>'Source - Cert. Funds'!D1224</f>
        <v>3620012</v>
      </c>
      <c r="G1225" s="22" t="str">
        <f>'Source - Cert. Funds'!E1224</f>
        <v>WASHINGTON TOWNSHIP</v>
      </c>
      <c r="H1225" s="22" t="str">
        <f>'Source - Cert. Funds'!F1224</f>
        <v>0101</v>
      </c>
      <c r="I1225" s="22" t="str">
        <f>'Source - Cert. Funds'!G1224</f>
        <v xml:space="preserve">GENERAL                                 </v>
      </c>
      <c r="J1225" s="23">
        <f>'Source - Cert. Funds'!H1224</f>
        <v>16700</v>
      </c>
      <c r="K1225" s="3"/>
      <c r="L1225" s="3"/>
      <c r="M1225" s="3"/>
      <c r="N1225" s="3"/>
      <c r="O1225" s="3"/>
    </row>
    <row r="1226" spans="1:15" x14ac:dyDescent="0.35">
      <c r="A1226" s="221" t="e">
        <f t="shared" si="23"/>
        <v>#N/A</v>
      </c>
      <c r="B1226" s="221" t="e">
        <f>IF(A1226=1,SUM($A$4:A1226),"")</f>
        <v>#N/A</v>
      </c>
      <c r="C1226" s="22" t="str">
        <f>'Source - Cert. Funds'!A1225</f>
        <v>37</v>
      </c>
      <c r="D1226" s="22" t="str">
        <f>'Source - Cert. Funds'!B1225</f>
        <v>2</v>
      </c>
      <c r="E1226" s="22" t="str">
        <f>'Source - Cert. Funds'!C1225</f>
        <v>0001</v>
      </c>
      <c r="F1226" s="22" t="str">
        <f>'Source - Cert. Funds'!D1225</f>
        <v>3720001</v>
      </c>
      <c r="G1226" s="22" t="str">
        <f>'Source - Cert. Funds'!E1225</f>
        <v>BARKLEY TOWNSHIP</v>
      </c>
      <c r="H1226" s="22" t="str">
        <f>'Source - Cert. Funds'!F1225</f>
        <v>0101</v>
      </c>
      <c r="I1226" s="22" t="str">
        <f>'Source - Cert. Funds'!G1225</f>
        <v xml:space="preserve">GENERAL                                 </v>
      </c>
      <c r="J1226" s="23">
        <f>'Source - Cert. Funds'!H1225</f>
        <v>21305</v>
      </c>
      <c r="K1226" s="3"/>
      <c r="L1226" s="3"/>
      <c r="M1226" s="3"/>
      <c r="N1226" s="3"/>
      <c r="O1226" s="3"/>
    </row>
    <row r="1227" spans="1:15" x14ac:dyDescent="0.35">
      <c r="A1227" s="221" t="e">
        <f t="shared" si="23"/>
        <v>#N/A</v>
      </c>
      <c r="B1227" s="221" t="e">
        <f>IF(A1227=1,SUM($A$4:A1227),"")</f>
        <v>#N/A</v>
      </c>
      <c r="C1227" s="22" t="str">
        <f>'Source - Cert. Funds'!A1226</f>
        <v>37</v>
      </c>
      <c r="D1227" s="22" t="str">
        <f>'Source - Cert. Funds'!B1226</f>
        <v>2</v>
      </c>
      <c r="E1227" s="22" t="str">
        <f>'Source - Cert. Funds'!C1226</f>
        <v>0001</v>
      </c>
      <c r="F1227" s="22" t="str">
        <f>'Source - Cert. Funds'!D1226</f>
        <v>3720001</v>
      </c>
      <c r="G1227" s="22" t="str">
        <f>'Source - Cert. Funds'!E1226</f>
        <v>BARKLEY TOWNSHIP</v>
      </c>
      <c r="H1227" s="22" t="str">
        <f>'Source - Cert. Funds'!F1226</f>
        <v>1111</v>
      </c>
      <c r="I1227" s="22" t="str">
        <f>'Source - Cert. Funds'!G1226</f>
        <v>TOWNSHIP FIRE AND E.M.S.</v>
      </c>
      <c r="J1227" s="23">
        <f>'Source - Cert. Funds'!H1226</f>
        <v>20000</v>
      </c>
      <c r="K1227" s="3"/>
      <c r="L1227" s="3"/>
      <c r="M1227" s="3"/>
      <c r="N1227" s="3"/>
      <c r="O1227" s="3"/>
    </row>
    <row r="1228" spans="1:15" x14ac:dyDescent="0.35">
      <c r="A1228" s="221" t="e">
        <f t="shared" si="23"/>
        <v>#N/A</v>
      </c>
      <c r="B1228" s="221" t="e">
        <f>IF(A1228=1,SUM($A$4:A1228),"")</f>
        <v>#N/A</v>
      </c>
      <c r="C1228" s="22" t="str">
        <f>'Source - Cert. Funds'!A1227</f>
        <v>37</v>
      </c>
      <c r="D1228" s="22" t="str">
        <f>'Source - Cert. Funds'!B1227</f>
        <v>2</v>
      </c>
      <c r="E1228" s="22" t="str">
        <f>'Source - Cert. Funds'!C1227</f>
        <v>0002</v>
      </c>
      <c r="F1228" s="22" t="str">
        <f>'Source - Cert. Funds'!D1227</f>
        <v>3720002</v>
      </c>
      <c r="G1228" s="22" t="str">
        <f>'Source - Cert. Funds'!E1227</f>
        <v>CARPENTER TOWNSHIP</v>
      </c>
      <c r="H1228" s="22" t="str">
        <f>'Source - Cert. Funds'!F1227</f>
        <v>0061</v>
      </c>
      <c r="I1228" s="22" t="str">
        <f>'Source - Cert. Funds'!G1227</f>
        <v>RAINY DAY</v>
      </c>
      <c r="J1228" s="23">
        <f>'Source - Cert. Funds'!H1227</f>
        <v>70000</v>
      </c>
      <c r="K1228" s="3"/>
      <c r="L1228" s="3"/>
      <c r="M1228" s="3"/>
      <c r="N1228" s="3"/>
      <c r="O1228" s="3"/>
    </row>
    <row r="1229" spans="1:15" x14ac:dyDescent="0.35">
      <c r="A1229" s="221" t="e">
        <f t="shared" si="23"/>
        <v>#N/A</v>
      </c>
      <c r="B1229" s="221" t="e">
        <f>IF(A1229=1,SUM($A$4:A1229),"")</f>
        <v>#N/A</v>
      </c>
      <c r="C1229" s="22" t="str">
        <f>'Source - Cert. Funds'!A1228</f>
        <v>37</v>
      </c>
      <c r="D1229" s="22" t="str">
        <f>'Source - Cert. Funds'!B1228</f>
        <v>2</v>
      </c>
      <c r="E1229" s="22" t="str">
        <f>'Source - Cert. Funds'!C1228</f>
        <v>0002</v>
      </c>
      <c r="F1229" s="22" t="str">
        <f>'Source - Cert. Funds'!D1228</f>
        <v>3720002</v>
      </c>
      <c r="G1229" s="22" t="str">
        <f>'Source - Cert. Funds'!E1228</f>
        <v>CARPENTER TOWNSHIP</v>
      </c>
      <c r="H1229" s="22" t="str">
        <f>'Source - Cert. Funds'!F1228</f>
        <v>0101</v>
      </c>
      <c r="I1229" s="22" t="str">
        <f>'Source - Cert. Funds'!G1228</f>
        <v xml:space="preserve">GENERAL                                 </v>
      </c>
      <c r="J1229" s="23">
        <f>'Source - Cert. Funds'!H1228</f>
        <v>145000</v>
      </c>
      <c r="K1229" s="3"/>
      <c r="L1229" s="3"/>
      <c r="M1229" s="3"/>
      <c r="N1229" s="3"/>
      <c r="O1229" s="3"/>
    </row>
    <row r="1230" spans="1:15" x14ac:dyDescent="0.35">
      <c r="A1230" s="221" t="e">
        <f t="shared" si="23"/>
        <v>#N/A</v>
      </c>
      <c r="B1230" s="221" t="e">
        <f>IF(A1230=1,SUM($A$4:A1230),"")</f>
        <v>#N/A</v>
      </c>
      <c r="C1230" s="22" t="str">
        <f>'Source - Cert. Funds'!A1229</f>
        <v>37</v>
      </c>
      <c r="D1230" s="22" t="str">
        <f>'Source - Cert. Funds'!B1229</f>
        <v>2</v>
      </c>
      <c r="E1230" s="22" t="str">
        <f>'Source - Cert. Funds'!C1229</f>
        <v>0002</v>
      </c>
      <c r="F1230" s="22" t="str">
        <f>'Source - Cert. Funds'!D1229</f>
        <v>3720002</v>
      </c>
      <c r="G1230" s="22" t="str">
        <f>'Source - Cert. Funds'!E1229</f>
        <v>CARPENTER TOWNSHIP</v>
      </c>
      <c r="H1230" s="22" t="str">
        <f>'Source - Cert. Funds'!F1229</f>
        <v>1105</v>
      </c>
      <c r="I1230" s="22" t="str">
        <f>'Source - Cert. Funds'!G1229</f>
        <v>TOWNSHIP FIRE</v>
      </c>
      <c r="J1230" s="23">
        <f>'Source - Cert. Funds'!H1229</f>
        <v>100799</v>
      </c>
      <c r="K1230" s="3"/>
      <c r="L1230" s="3"/>
      <c r="M1230" s="3"/>
      <c r="N1230" s="3"/>
      <c r="O1230" s="3"/>
    </row>
    <row r="1231" spans="1:15" x14ac:dyDescent="0.35">
      <c r="A1231" s="221" t="e">
        <f t="shared" si="23"/>
        <v>#N/A</v>
      </c>
      <c r="B1231" s="221" t="e">
        <f>IF(A1231=1,SUM($A$4:A1231),"")</f>
        <v>#N/A</v>
      </c>
      <c r="C1231" s="22" t="str">
        <f>'Source - Cert. Funds'!A1230</f>
        <v>37</v>
      </c>
      <c r="D1231" s="22" t="str">
        <f>'Source - Cert. Funds'!B1230</f>
        <v>2</v>
      </c>
      <c r="E1231" s="22" t="str">
        <f>'Source - Cert. Funds'!C1230</f>
        <v>0002</v>
      </c>
      <c r="F1231" s="22" t="str">
        <f>'Source - Cert. Funds'!D1230</f>
        <v>3720002</v>
      </c>
      <c r="G1231" s="22" t="str">
        <f>'Source - Cert. Funds'!E1230</f>
        <v>CARPENTER TOWNSHIP</v>
      </c>
      <c r="H1231" s="22" t="str">
        <f>'Source - Cert. Funds'!F1230</f>
        <v>1106</v>
      </c>
      <c r="I1231" s="22" t="str">
        <f>'Source - Cert. Funds'!G1230</f>
        <v>TOWNSHIP EMERGENCY MEDICAL SERVICES</v>
      </c>
      <c r="J1231" s="23">
        <f>'Source - Cert. Funds'!H1230</f>
        <v>20050</v>
      </c>
      <c r="K1231" s="3"/>
      <c r="L1231" s="3"/>
      <c r="M1231" s="3"/>
      <c r="N1231" s="3"/>
      <c r="O1231" s="3"/>
    </row>
    <row r="1232" spans="1:15" x14ac:dyDescent="0.35">
      <c r="A1232" s="221" t="e">
        <f t="shared" si="23"/>
        <v>#N/A</v>
      </c>
      <c r="B1232" s="221" t="e">
        <f>IF(A1232=1,SUM($A$4:A1232),"")</f>
        <v>#N/A</v>
      </c>
      <c r="C1232" s="22" t="str">
        <f>'Source - Cert. Funds'!A1231</f>
        <v>37</v>
      </c>
      <c r="D1232" s="22" t="str">
        <f>'Source - Cert. Funds'!B1231</f>
        <v>2</v>
      </c>
      <c r="E1232" s="22" t="str">
        <f>'Source - Cert. Funds'!C1231</f>
        <v>0002</v>
      </c>
      <c r="F1232" s="22" t="str">
        <f>'Source - Cert. Funds'!D1231</f>
        <v>3720002</v>
      </c>
      <c r="G1232" s="22" t="str">
        <f>'Source - Cert. Funds'!E1231</f>
        <v>CARPENTER TOWNSHIP</v>
      </c>
      <c r="H1232" s="22" t="str">
        <f>'Source - Cert. Funds'!F1231</f>
        <v>1190</v>
      </c>
      <c r="I1232" s="22" t="str">
        <f>'Source - Cert. Funds'!G1231</f>
        <v xml:space="preserve">CUMULATIVE FIRE (Township)                        </v>
      </c>
      <c r="J1232" s="23">
        <f>'Source - Cert. Funds'!H1231</f>
        <v>43000</v>
      </c>
      <c r="K1232" s="3"/>
      <c r="L1232" s="3"/>
      <c r="M1232" s="3"/>
      <c r="N1232" s="3"/>
      <c r="O1232" s="3"/>
    </row>
    <row r="1233" spans="1:15" x14ac:dyDescent="0.35">
      <c r="A1233" s="221" t="e">
        <f t="shared" si="23"/>
        <v>#N/A</v>
      </c>
      <c r="B1233" s="221" t="e">
        <f>IF(A1233=1,SUM($A$4:A1233),"")</f>
        <v>#N/A</v>
      </c>
      <c r="C1233" s="22" t="str">
        <f>'Source - Cert. Funds'!A1232</f>
        <v>37</v>
      </c>
      <c r="D1233" s="22" t="str">
        <f>'Source - Cert. Funds'!B1232</f>
        <v>2</v>
      </c>
      <c r="E1233" s="22" t="str">
        <f>'Source - Cert. Funds'!C1232</f>
        <v>0003</v>
      </c>
      <c r="F1233" s="22" t="str">
        <f>'Source - Cert. Funds'!D1232</f>
        <v>3720003</v>
      </c>
      <c r="G1233" s="22" t="str">
        <f>'Source - Cert. Funds'!E1232</f>
        <v>GILLAM TOWNSHIP</v>
      </c>
      <c r="H1233" s="22" t="str">
        <f>'Source - Cert. Funds'!F1232</f>
        <v>0061</v>
      </c>
      <c r="I1233" s="22" t="str">
        <f>'Source - Cert. Funds'!G1232</f>
        <v>RAINY DAY</v>
      </c>
      <c r="J1233" s="23">
        <f>'Source - Cert. Funds'!H1232</f>
        <v>0</v>
      </c>
      <c r="K1233" s="3"/>
      <c r="L1233" s="3"/>
      <c r="M1233" s="3"/>
      <c r="N1233" s="3"/>
      <c r="O1233" s="3"/>
    </row>
    <row r="1234" spans="1:15" x14ac:dyDescent="0.35">
      <c r="A1234" s="221" t="e">
        <f t="shared" si="23"/>
        <v>#N/A</v>
      </c>
      <c r="B1234" s="221" t="e">
        <f>IF(A1234=1,SUM($A$4:A1234),"")</f>
        <v>#N/A</v>
      </c>
      <c r="C1234" s="22" t="str">
        <f>'Source - Cert. Funds'!A1233</f>
        <v>37</v>
      </c>
      <c r="D1234" s="22" t="str">
        <f>'Source - Cert. Funds'!B1233</f>
        <v>2</v>
      </c>
      <c r="E1234" s="22" t="str">
        <f>'Source - Cert. Funds'!C1233</f>
        <v>0003</v>
      </c>
      <c r="F1234" s="22" t="str">
        <f>'Source - Cert. Funds'!D1233</f>
        <v>3720003</v>
      </c>
      <c r="G1234" s="22" t="str">
        <f>'Source - Cert. Funds'!E1233</f>
        <v>GILLAM TOWNSHIP</v>
      </c>
      <c r="H1234" s="22" t="str">
        <f>'Source - Cert. Funds'!F1233</f>
        <v>0101</v>
      </c>
      <c r="I1234" s="22" t="str">
        <f>'Source - Cert. Funds'!G1233</f>
        <v xml:space="preserve">GENERAL                                 </v>
      </c>
      <c r="J1234" s="23">
        <f>'Source - Cert. Funds'!H1233</f>
        <v>70000</v>
      </c>
      <c r="K1234" s="3"/>
      <c r="L1234" s="3"/>
      <c r="M1234" s="3"/>
      <c r="N1234" s="3"/>
      <c r="O1234" s="3"/>
    </row>
    <row r="1235" spans="1:15" x14ac:dyDescent="0.35">
      <c r="A1235" s="221" t="e">
        <f t="shared" si="23"/>
        <v>#N/A</v>
      </c>
      <c r="B1235" s="221" t="e">
        <f>IF(A1235=1,SUM($A$4:A1235),"")</f>
        <v>#N/A</v>
      </c>
      <c r="C1235" s="22" t="str">
        <f>'Source - Cert. Funds'!A1234</f>
        <v>37</v>
      </c>
      <c r="D1235" s="22" t="str">
        <f>'Source - Cert. Funds'!B1234</f>
        <v>2</v>
      </c>
      <c r="E1235" s="22" t="str">
        <f>'Source - Cert. Funds'!C1234</f>
        <v>0003</v>
      </c>
      <c r="F1235" s="22" t="str">
        <f>'Source - Cert. Funds'!D1234</f>
        <v>3720003</v>
      </c>
      <c r="G1235" s="22" t="str">
        <f>'Source - Cert. Funds'!E1234</f>
        <v>GILLAM TOWNSHIP</v>
      </c>
      <c r="H1235" s="22" t="str">
        <f>'Source - Cert. Funds'!F1234</f>
        <v>1111</v>
      </c>
      <c r="I1235" s="22" t="str">
        <f>'Source - Cert. Funds'!G1234</f>
        <v>TOWNSHIP FIRE AND E.M.S.</v>
      </c>
      <c r="J1235" s="23">
        <f>'Source - Cert. Funds'!H1234</f>
        <v>16000</v>
      </c>
      <c r="K1235" s="3"/>
      <c r="L1235" s="3"/>
      <c r="M1235" s="3"/>
      <c r="N1235" s="3"/>
      <c r="O1235" s="3"/>
    </row>
    <row r="1236" spans="1:15" x14ac:dyDescent="0.35">
      <c r="A1236" s="221" t="e">
        <f t="shared" si="23"/>
        <v>#N/A</v>
      </c>
      <c r="B1236" s="221" t="e">
        <f>IF(A1236=1,SUM($A$4:A1236),"")</f>
        <v>#N/A</v>
      </c>
      <c r="C1236" s="22" t="str">
        <f>'Source - Cert. Funds'!A1235</f>
        <v>37</v>
      </c>
      <c r="D1236" s="22" t="str">
        <f>'Source - Cert. Funds'!B1235</f>
        <v>2</v>
      </c>
      <c r="E1236" s="22" t="str">
        <f>'Source - Cert. Funds'!C1235</f>
        <v>0004</v>
      </c>
      <c r="F1236" s="22" t="str">
        <f>'Source - Cert. Funds'!D1235</f>
        <v>3720004</v>
      </c>
      <c r="G1236" s="22" t="str">
        <f>'Source - Cert. Funds'!E1235</f>
        <v>HANGING GROVE TOWNSHIP</v>
      </c>
      <c r="H1236" s="22" t="str">
        <f>'Source - Cert. Funds'!F1235</f>
        <v>0101</v>
      </c>
      <c r="I1236" s="22" t="str">
        <f>'Source - Cert. Funds'!G1235</f>
        <v xml:space="preserve">GENERAL                                 </v>
      </c>
      <c r="J1236" s="23">
        <f>'Source - Cert. Funds'!H1235</f>
        <v>32905</v>
      </c>
      <c r="K1236" s="3"/>
      <c r="L1236" s="3"/>
      <c r="M1236" s="3"/>
      <c r="N1236" s="3"/>
      <c r="O1236" s="3"/>
    </row>
    <row r="1237" spans="1:15" x14ac:dyDescent="0.35">
      <c r="A1237" s="221" t="e">
        <f t="shared" si="23"/>
        <v>#N/A</v>
      </c>
      <c r="B1237" s="221" t="e">
        <f>IF(A1237=1,SUM($A$4:A1237),"")</f>
        <v>#N/A</v>
      </c>
      <c r="C1237" s="22" t="str">
        <f>'Source - Cert. Funds'!A1236</f>
        <v>37</v>
      </c>
      <c r="D1237" s="22" t="str">
        <f>'Source - Cert. Funds'!B1236</f>
        <v>2</v>
      </c>
      <c r="E1237" s="22" t="str">
        <f>'Source - Cert. Funds'!C1236</f>
        <v>0004</v>
      </c>
      <c r="F1237" s="22" t="str">
        <f>'Source - Cert. Funds'!D1236</f>
        <v>3720004</v>
      </c>
      <c r="G1237" s="22" t="str">
        <f>'Source - Cert. Funds'!E1236</f>
        <v>HANGING GROVE TOWNSHIP</v>
      </c>
      <c r="H1237" s="22" t="str">
        <f>'Source - Cert. Funds'!F1236</f>
        <v>1111</v>
      </c>
      <c r="I1237" s="22" t="str">
        <f>'Source - Cert. Funds'!G1236</f>
        <v>TOWNSHIP FIRE AND E.M.S.</v>
      </c>
      <c r="J1237" s="23">
        <f>'Source - Cert. Funds'!H1236</f>
        <v>7250</v>
      </c>
      <c r="K1237" s="3"/>
      <c r="L1237" s="3"/>
      <c r="M1237" s="3"/>
      <c r="N1237" s="3"/>
      <c r="O1237" s="3"/>
    </row>
    <row r="1238" spans="1:15" x14ac:dyDescent="0.35">
      <c r="A1238" s="221" t="e">
        <f t="shared" si="23"/>
        <v>#N/A</v>
      </c>
      <c r="B1238" s="221" t="e">
        <f>IF(A1238=1,SUM($A$4:A1238),"")</f>
        <v>#N/A</v>
      </c>
      <c r="C1238" s="22" t="str">
        <f>'Source - Cert. Funds'!A1237</f>
        <v>37</v>
      </c>
      <c r="D1238" s="22" t="str">
        <f>'Source - Cert. Funds'!B1237</f>
        <v>2</v>
      </c>
      <c r="E1238" s="22" t="str">
        <f>'Source - Cert. Funds'!C1237</f>
        <v>0005</v>
      </c>
      <c r="F1238" s="22" t="str">
        <f>'Source - Cert. Funds'!D1237</f>
        <v>3720005</v>
      </c>
      <c r="G1238" s="22" t="str">
        <f>'Source - Cert. Funds'!E1237</f>
        <v>JORDAN TOWNSHIP</v>
      </c>
      <c r="H1238" s="22" t="str">
        <f>'Source - Cert. Funds'!F1237</f>
        <v>0061</v>
      </c>
      <c r="I1238" s="22" t="str">
        <f>'Source - Cert. Funds'!G1237</f>
        <v>RAINY DAY</v>
      </c>
      <c r="J1238" s="23">
        <f>'Source - Cert. Funds'!H1237</f>
        <v>25000</v>
      </c>
      <c r="K1238" s="3"/>
      <c r="L1238" s="3"/>
      <c r="M1238" s="3"/>
      <c r="N1238" s="3"/>
      <c r="O1238" s="3"/>
    </row>
    <row r="1239" spans="1:15" x14ac:dyDescent="0.35">
      <c r="A1239" s="221" t="e">
        <f t="shared" si="23"/>
        <v>#N/A</v>
      </c>
      <c r="B1239" s="221" t="e">
        <f>IF(A1239=1,SUM($A$4:A1239),"")</f>
        <v>#N/A</v>
      </c>
      <c r="C1239" s="22" t="str">
        <f>'Source - Cert. Funds'!A1238</f>
        <v>37</v>
      </c>
      <c r="D1239" s="22" t="str">
        <f>'Source - Cert. Funds'!B1238</f>
        <v>2</v>
      </c>
      <c r="E1239" s="22" t="str">
        <f>'Source - Cert. Funds'!C1238</f>
        <v>0005</v>
      </c>
      <c r="F1239" s="22" t="str">
        <f>'Source - Cert. Funds'!D1238</f>
        <v>3720005</v>
      </c>
      <c r="G1239" s="22" t="str">
        <f>'Source - Cert. Funds'!E1238</f>
        <v>JORDAN TOWNSHIP</v>
      </c>
      <c r="H1239" s="22" t="str">
        <f>'Source - Cert. Funds'!F1238</f>
        <v>0101</v>
      </c>
      <c r="I1239" s="22" t="str">
        <f>'Source - Cert. Funds'!G1238</f>
        <v xml:space="preserve">GENERAL                                 </v>
      </c>
      <c r="J1239" s="23">
        <f>'Source - Cert. Funds'!H1238</f>
        <v>21450</v>
      </c>
      <c r="K1239" s="3"/>
      <c r="L1239" s="3"/>
      <c r="M1239" s="3"/>
      <c r="N1239" s="3"/>
      <c r="O1239" s="3"/>
    </row>
    <row r="1240" spans="1:15" x14ac:dyDescent="0.35">
      <c r="A1240" s="221" t="e">
        <f t="shared" si="23"/>
        <v>#N/A</v>
      </c>
      <c r="B1240" s="221" t="e">
        <f>IF(A1240=1,SUM($A$4:A1240),"")</f>
        <v>#N/A</v>
      </c>
      <c r="C1240" s="22" t="str">
        <f>'Source - Cert. Funds'!A1239</f>
        <v>37</v>
      </c>
      <c r="D1240" s="22" t="str">
        <f>'Source - Cert. Funds'!B1239</f>
        <v>2</v>
      </c>
      <c r="E1240" s="22" t="str">
        <f>'Source - Cert. Funds'!C1239</f>
        <v>0005</v>
      </c>
      <c r="F1240" s="22" t="str">
        <f>'Source - Cert. Funds'!D1239</f>
        <v>3720005</v>
      </c>
      <c r="G1240" s="22" t="str">
        <f>'Source - Cert. Funds'!E1239</f>
        <v>JORDAN TOWNSHIP</v>
      </c>
      <c r="H1240" s="22" t="str">
        <f>'Source - Cert. Funds'!F1239</f>
        <v>1111</v>
      </c>
      <c r="I1240" s="22" t="str">
        <f>'Source - Cert. Funds'!G1239</f>
        <v>TOWNSHIP FIRE AND E.M.S.</v>
      </c>
      <c r="J1240" s="23">
        <f>'Source - Cert. Funds'!H1239</f>
        <v>17000</v>
      </c>
      <c r="K1240" s="3"/>
      <c r="L1240" s="3"/>
      <c r="M1240" s="3"/>
      <c r="N1240" s="3"/>
      <c r="O1240" s="3"/>
    </row>
    <row r="1241" spans="1:15" x14ac:dyDescent="0.35">
      <c r="A1241" s="221" t="e">
        <f t="shared" si="23"/>
        <v>#N/A</v>
      </c>
      <c r="B1241" s="221" t="e">
        <f>IF(A1241=1,SUM($A$4:A1241),"")</f>
        <v>#N/A</v>
      </c>
      <c r="C1241" s="22" t="str">
        <f>'Source - Cert. Funds'!A1240</f>
        <v>37</v>
      </c>
      <c r="D1241" s="22" t="str">
        <f>'Source - Cert. Funds'!B1240</f>
        <v>2</v>
      </c>
      <c r="E1241" s="22" t="str">
        <f>'Source - Cert. Funds'!C1240</f>
        <v>0006</v>
      </c>
      <c r="F1241" s="22" t="str">
        <f>'Source - Cert. Funds'!D1240</f>
        <v>3720006</v>
      </c>
      <c r="G1241" s="22" t="str">
        <f>'Source - Cert. Funds'!E1240</f>
        <v>KANKAKEE TOWNSHIP</v>
      </c>
      <c r="H1241" s="22" t="str">
        <f>'Source - Cert. Funds'!F1240</f>
        <v>0101</v>
      </c>
      <c r="I1241" s="22" t="str">
        <f>'Source - Cert. Funds'!G1240</f>
        <v xml:space="preserve">GENERAL                                 </v>
      </c>
      <c r="J1241" s="23">
        <f>'Source - Cert. Funds'!H1240</f>
        <v>315800</v>
      </c>
      <c r="K1241" s="3"/>
      <c r="L1241" s="3"/>
      <c r="M1241" s="3"/>
      <c r="N1241" s="3"/>
      <c r="O1241" s="3"/>
    </row>
    <row r="1242" spans="1:15" x14ac:dyDescent="0.35">
      <c r="A1242" s="221" t="e">
        <f t="shared" si="23"/>
        <v>#N/A</v>
      </c>
      <c r="B1242" s="221" t="e">
        <f>IF(A1242=1,SUM($A$4:A1242),"")</f>
        <v>#N/A</v>
      </c>
      <c r="C1242" s="22" t="str">
        <f>'Source - Cert. Funds'!A1241</f>
        <v>37</v>
      </c>
      <c r="D1242" s="22" t="str">
        <f>'Source - Cert. Funds'!B1241</f>
        <v>2</v>
      </c>
      <c r="E1242" s="22" t="str">
        <f>'Source - Cert. Funds'!C1241</f>
        <v>0006</v>
      </c>
      <c r="F1242" s="22" t="str">
        <f>'Source - Cert. Funds'!D1241</f>
        <v>3720006</v>
      </c>
      <c r="G1242" s="22" t="str">
        <f>'Source - Cert. Funds'!E1241</f>
        <v>KANKAKEE TOWNSHIP</v>
      </c>
      <c r="H1242" s="22" t="str">
        <f>'Source - Cert. Funds'!F1241</f>
        <v>1111</v>
      </c>
      <c r="I1242" s="22" t="str">
        <f>'Source - Cert. Funds'!G1241</f>
        <v>TOWNSHIP FIRE AND E.M.S.</v>
      </c>
      <c r="J1242" s="23">
        <f>'Source - Cert. Funds'!H1241</f>
        <v>33800</v>
      </c>
      <c r="K1242" s="3"/>
      <c r="L1242" s="3"/>
      <c r="M1242" s="3"/>
      <c r="N1242" s="3"/>
      <c r="O1242" s="3"/>
    </row>
    <row r="1243" spans="1:15" x14ac:dyDescent="0.35">
      <c r="A1243" s="221" t="e">
        <f t="shared" si="23"/>
        <v>#N/A</v>
      </c>
      <c r="B1243" s="221" t="e">
        <f>IF(A1243=1,SUM($A$4:A1243),"")</f>
        <v>#N/A</v>
      </c>
      <c r="C1243" s="22" t="str">
        <f>'Source - Cert. Funds'!A1242</f>
        <v>37</v>
      </c>
      <c r="D1243" s="22" t="str">
        <f>'Source - Cert. Funds'!B1242</f>
        <v>2</v>
      </c>
      <c r="E1243" s="22" t="str">
        <f>'Source - Cert. Funds'!C1242</f>
        <v>0006</v>
      </c>
      <c r="F1243" s="22" t="str">
        <f>'Source - Cert. Funds'!D1242</f>
        <v>3720006</v>
      </c>
      <c r="G1243" s="22" t="str">
        <f>'Source - Cert. Funds'!E1242</f>
        <v>KANKAKEE TOWNSHIP</v>
      </c>
      <c r="H1243" s="22" t="str">
        <f>'Source - Cert. Funds'!F1242</f>
        <v>1190</v>
      </c>
      <c r="I1243" s="22" t="str">
        <f>'Source - Cert. Funds'!G1242</f>
        <v xml:space="preserve">CUMULATIVE FIRE (Township)                        </v>
      </c>
      <c r="J1243" s="23">
        <f>'Source - Cert. Funds'!H1242</f>
        <v>350000</v>
      </c>
      <c r="K1243" s="3"/>
      <c r="L1243" s="3"/>
      <c r="M1243" s="3"/>
      <c r="N1243" s="3"/>
      <c r="O1243" s="3"/>
    </row>
    <row r="1244" spans="1:15" x14ac:dyDescent="0.35">
      <c r="A1244" s="221" t="e">
        <f t="shared" si="23"/>
        <v>#N/A</v>
      </c>
      <c r="B1244" s="221" t="e">
        <f>IF(A1244=1,SUM($A$4:A1244),"")</f>
        <v>#N/A</v>
      </c>
      <c r="C1244" s="22" t="str">
        <f>'Source - Cert. Funds'!A1243</f>
        <v>37</v>
      </c>
      <c r="D1244" s="22" t="str">
        <f>'Source - Cert. Funds'!B1243</f>
        <v>2</v>
      </c>
      <c r="E1244" s="22" t="str">
        <f>'Source - Cert. Funds'!C1243</f>
        <v>0007</v>
      </c>
      <c r="F1244" s="22" t="str">
        <f>'Source - Cert. Funds'!D1243</f>
        <v>3720007</v>
      </c>
      <c r="G1244" s="22" t="str">
        <f>'Source - Cert. Funds'!E1243</f>
        <v>KEENER TOWNSHIP</v>
      </c>
      <c r="H1244" s="22" t="str">
        <f>'Source - Cert. Funds'!F1243</f>
        <v>0101</v>
      </c>
      <c r="I1244" s="22" t="str">
        <f>'Source - Cert. Funds'!G1243</f>
        <v xml:space="preserve">GENERAL                                 </v>
      </c>
      <c r="J1244" s="23">
        <f>'Source - Cert. Funds'!H1243</f>
        <v>281850</v>
      </c>
      <c r="K1244" s="3"/>
      <c r="L1244" s="3"/>
      <c r="M1244" s="3"/>
      <c r="N1244" s="3"/>
      <c r="O1244" s="3"/>
    </row>
    <row r="1245" spans="1:15" x14ac:dyDescent="0.35">
      <c r="A1245" s="221" t="e">
        <f t="shared" si="23"/>
        <v>#N/A</v>
      </c>
      <c r="B1245" s="221" t="e">
        <f>IF(A1245=1,SUM($A$4:A1245),"")</f>
        <v>#N/A</v>
      </c>
      <c r="C1245" s="22" t="str">
        <f>'Source - Cert. Funds'!A1244</f>
        <v>37</v>
      </c>
      <c r="D1245" s="22" t="str">
        <f>'Source - Cert. Funds'!B1244</f>
        <v>2</v>
      </c>
      <c r="E1245" s="22" t="str">
        <f>'Source - Cert. Funds'!C1244</f>
        <v>0007</v>
      </c>
      <c r="F1245" s="22" t="str">
        <f>'Source - Cert. Funds'!D1244</f>
        <v>3720007</v>
      </c>
      <c r="G1245" s="22" t="str">
        <f>'Source - Cert. Funds'!E1244</f>
        <v>KEENER TOWNSHIP</v>
      </c>
      <c r="H1245" s="22" t="str">
        <f>'Source - Cert. Funds'!F1244</f>
        <v>1105</v>
      </c>
      <c r="I1245" s="22" t="str">
        <f>'Source - Cert. Funds'!G1244</f>
        <v>TOWNSHIP FIRE</v>
      </c>
      <c r="J1245" s="23">
        <f>'Source - Cert. Funds'!H1244</f>
        <v>243500</v>
      </c>
      <c r="K1245" s="3"/>
      <c r="L1245" s="3"/>
      <c r="M1245" s="3"/>
      <c r="N1245" s="3"/>
      <c r="O1245" s="3"/>
    </row>
    <row r="1246" spans="1:15" x14ac:dyDescent="0.35">
      <c r="A1246" s="221" t="e">
        <f t="shared" si="23"/>
        <v>#N/A</v>
      </c>
      <c r="B1246" s="221" t="e">
        <f>IF(A1246=1,SUM($A$4:A1246),"")</f>
        <v>#N/A</v>
      </c>
      <c r="C1246" s="22" t="str">
        <f>'Source - Cert. Funds'!A1245</f>
        <v>37</v>
      </c>
      <c r="D1246" s="22" t="str">
        <f>'Source - Cert. Funds'!B1245</f>
        <v>2</v>
      </c>
      <c r="E1246" s="22" t="str">
        <f>'Source - Cert. Funds'!C1245</f>
        <v>0007</v>
      </c>
      <c r="F1246" s="22" t="str">
        <f>'Source - Cert. Funds'!D1245</f>
        <v>3720007</v>
      </c>
      <c r="G1246" s="22" t="str">
        <f>'Source - Cert. Funds'!E1245</f>
        <v>KEENER TOWNSHIP</v>
      </c>
      <c r="H1246" s="22" t="str">
        <f>'Source - Cert. Funds'!F1245</f>
        <v>1106</v>
      </c>
      <c r="I1246" s="22" t="str">
        <f>'Source - Cert. Funds'!G1245</f>
        <v>TOWNSHIP EMERGENCY MEDICAL SERVICES</v>
      </c>
      <c r="J1246" s="23">
        <f>'Source - Cert. Funds'!H1245</f>
        <v>1337000</v>
      </c>
      <c r="K1246" s="3"/>
      <c r="L1246" s="3"/>
      <c r="M1246" s="3"/>
      <c r="N1246" s="3"/>
      <c r="O1246" s="3"/>
    </row>
    <row r="1247" spans="1:15" x14ac:dyDescent="0.35">
      <c r="A1247" s="221" t="e">
        <f t="shared" si="23"/>
        <v>#N/A</v>
      </c>
      <c r="B1247" s="221" t="e">
        <f>IF(A1247=1,SUM($A$4:A1247),"")</f>
        <v>#N/A</v>
      </c>
      <c r="C1247" s="22" t="str">
        <f>'Source - Cert. Funds'!A1246</f>
        <v>37</v>
      </c>
      <c r="D1247" s="22" t="str">
        <f>'Source - Cert. Funds'!B1246</f>
        <v>2</v>
      </c>
      <c r="E1247" s="22" t="str">
        <f>'Source - Cert. Funds'!C1246</f>
        <v>0007</v>
      </c>
      <c r="F1247" s="22" t="str">
        <f>'Source - Cert. Funds'!D1246</f>
        <v>3720007</v>
      </c>
      <c r="G1247" s="22" t="str">
        <f>'Source - Cert. Funds'!E1246</f>
        <v>KEENER TOWNSHIP</v>
      </c>
      <c r="H1247" s="22" t="str">
        <f>'Source - Cert. Funds'!F1246</f>
        <v>1190</v>
      </c>
      <c r="I1247" s="22" t="str">
        <f>'Source - Cert. Funds'!G1246</f>
        <v xml:space="preserve">CUMULATIVE FIRE (Township)                        </v>
      </c>
      <c r="J1247" s="23">
        <f>'Source - Cert. Funds'!H1246</f>
        <v>35000</v>
      </c>
      <c r="K1247" s="3"/>
      <c r="L1247" s="3"/>
      <c r="M1247" s="3"/>
      <c r="N1247" s="3"/>
      <c r="O1247" s="3"/>
    </row>
    <row r="1248" spans="1:15" x14ac:dyDescent="0.35">
      <c r="A1248" s="221" t="e">
        <f t="shared" si="23"/>
        <v>#N/A</v>
      </c>
      <c r="B1248" s="221" t="e">
        <f>IF(A1248=1,SUM($A$4:A1248),"")</f>
        <v>#N/A</v>
      </c>
      <c r="C1248" s="22" t="str">
        <f>'Source - Cert. Funds'!A1247</f>
        <v>37</v>
      </c>
      <c r="D1248" s="22" t="str">
        <f>'Source - Cert. Funds'!B1247</f>
        <v>2</v>
      </c>
      <c r="E1248" s="22" t="str">
        <f>'Source - Cert. Funds'!C1247</f>
        <v>0008</v>
      </c>
      <c r="F1248" s="22" t="str">
        <f>'Source - Cert. Funds'!D1247</f>
        <v>3720008</v>
      </c>
      <c r="G1248" s="22" t="str">
        <f>'Source - Cert. Funds'!E1247</f>
        <v>MARION TOWNSHIP</v>
      </c>
      <c r="H1248" s="22" t="str">
        <f>'Source - Cert. Funds'!F1247</f>
        <v>0061</v>
      </c>
      <c r="I1248" s="22" t="str">
        <f>'Source - Cert. Funds'!G1247</f>
        <v>RAINY DAY</v>
      </c>
      <c r="J1248" s="23">
        <f>'Source - Cert. Funds'!H1247</f>
        <v>50000</v>
      </c>
      <c r="K1248" s="3"/>
      <c r="L1248" s="3"/>
      <c r="M1248" s="3"/>
      <c r="N1248" s="3"/>
      <c r="O1248" s="3"/>
    </row>
    <row r="1249" spans="1:15" x14ac:dyDescent="0.35">
      <c r="A1249" s="221" t="e">
        <f t="shared" si="23"/>
        <v>#N/A</v>
      </c>
      <c r="B1249" s="221" t="e">
        <f>IF(A1249=1,SUM($A$4:A1249),"")</f>
        <v>#N/A</v>
      </c>
      <c r="C1249" s="22" t="str">
        <f>'Source - Cert. Funds'!A1248</f>
        <v>37</v>
      </c>
      <c r="D1249" s="22" t="str">
        <f>'Source - Cert. Funds'!B1248</f>
        <v>2</v>
      </c>
      <c r="E1249" s="22" t="str">
        <f>'Source - Cert. Funds'!C1248</f>
        <v>0008</v>
      </c>
      <c r="F1249" s="22" t="str">
        <f>'Source - Cert. Funds'!D1248</f>
        <v>3720008</v>
      </c>
      <c r="G1249" s="22" t="str">
        <f>'Source - Cert. Funds'!E1248</f>
        <v>MARION TOWNSHIP</v>
      </c>
      <c r="H1249" s="22" t="str">
        <f>'Source - Cert. Funds'!F1248</f>
        <v>0101</v>
      </c>
      <c r="I1249" s="22" t="str">
        <f>'Source - Cert. Funds'!G1248</f>
        <v xml:space="preserve">GENERAL                                 </v>
      </c>
      <c r="J1249" s="23">
        <f>'Source - Cert. Funds'!H1248</f>
        <v>259150</v>
      </c>
      <c r="K1249" s="3"/>
      <c r="L1249" s="3"/>
      <c r="M1249" s="3"/>
      <c r="N1249" s="3"/>
      <c r="O1249" s="3"/>
    </row>
    <row r="1250" spans="1:15" x14ac:dyDescent="0.35">
      <c r="A1250" s="221" t="e">
        <f t="shared" si="23"/>
        <v>#N/A</v>
      </c>
      <c r="B1250" s="221" t="e">
        <f>IF(A1250=1,SUM($A$4:A1250),"")</f>
        <v>#N/A</v>
      </c>
      <c r="C1250" s="22" t="str">
        <f>'Source - Cert. Funds'!A1249</f>
        <v>37</v>
      </c>
      <c r="D1250" s="22" t="str">
        <f>'Source - Cert. Funds'!B1249</f>
        <v>2</v>
      </c>
      <c r="E1250" s="22" t="str">
        <f>'Source - Cert. Funds'!C1249</f>
        <v>0008</v>
      </c>
      <c r="F1250" s="22" t="str">
        <f>'Source - Cert. Funds'!D1249</f>
        <v>3720008</v>
      </c>
      <c r="G1250" s="22" t="str">
        <f>'Source - Cert. Funds'!E1249</f>
        <v>MARION TOWNSHIP</v>
      </c>
      <c r="H1250" s="22" t="str">
        <f>'Source - Cert. Funds'!F1249</f>
        <v>1111</v>
      </c>
      <c r="I1250" s="22" t="str">
        <f>'Source - Cert. Funds'!G1249</f>
        <v>TOWNSHIP FIRE AND E.M.S.</v>
      </c>
      <c r="J1250" s="23">
        <f>'Source - Cert. Funds'!H1249</f>
        <v>92000</v>
      </c>
      <c r="K1250" s="3"/>
      <c r="L1250" s="3"/>
      <c r="M1250" s="3"/>
      <c r="N1250" s="3"/>
      <c r="O1250" s="3"/>
    </row>
    <row r="1251" spans="1:15" x14ac:dyDescent="0.35">
      <c r="A1251" s="221" t="e">
        <f t="shared" si="23"/>
        <v>#N/A</v>
      </c>
      <c r="B1251" s="221" t="e">
        <f>IF(A1251=1,SUM($A$4:A1251),"")</f>
        <v>#N/A</v>
      </c>
      <c r="C1251" s="22" t="str">
        <f>'Source - Cert. Funds'!A1250</f>
        <v>37</v>
      </c>
      <c r="D1251" s="22" t="str">
        <f>'Source - Cert. Funds'!B1250</f>
        <v>2</v>
      </c>
      <c r="E1251" s="22" t="str">
        <f>'Source - Cert. Funds'!C1250</f>
        <v>0008</v>
      </c>
      <c r="F1251" s="22" t="str">
        <f>'Source - Cert. Funds'!D1250</f>
        <v>3720008</v>
      </c>
      <c r="G1251" s="22" t="str">
        <f>'Source - Cert. Funds'!E1250</f>
        <v>MARION TOWNSHIP</v>
      </c>
      <c r="H1251" s="22" t="str">
        <f>'Source - Cert. Funds'!F1250</f>
        <v>1190</v>
      </c>
      <c r="I1251" s="22" t="str">
        <f>'Source - Cert. Funds'!G1250</f>
        <v xml:space="preserve">CUMULATIVE FIRE (Township)                        </v>
      </c>
      <c r="J1251" s="23">
        <f>'Source - Cert. Funds'!H1250</f>
        <v>100000</v>
      </c>
      <c r="K1251" s="3"/>
      <c r="L1251" s="3"/>
      <c r="M1251" s="3"/>
      <c r="N1251" s="3"/>
      <c r="O1251" s="3"/>
    </row>
    <row r="1252" spans="1:15" x14ac:dyDescent="0.35">
      <c r="A1252" s="221" t="e">
        <f t="shared" si="23"/>
        <v>#N/A</v>
      </c>
      <c r="B1252" s="221" t="e">
        <f>IF(A1252=1,SUM($A$4:A1252),"")</f>
        <v>#N/A</v>
      </c>
      <c r="C1252" s="22" t="str">
        <f>'Source - Cert. Funds'!A1251</f>
        <v>37</v>
      </c>
      <c r="D1252" s="22" t="str">
        <f>'Source - Cert. Funds'!B1251</f>
        <v>2</v>
      </c>
      <c r="E1252" s="22" t="str">
        <f>'Source - Cert. Funds'!C1251</f>
        <v>0009</v>
      </c>
      <c r="F1252" s="22" t="str">
        <f>'Source - Cert. Funds'!D1251</f>
        <v>3720009</v>
      </c>
      <c r="G1252" s="22" t="str">
        <f>'Source - Cert. Funds'!E1251</f>
        <v>MILROY TOWNSHIP</v>
      </c>
      <c r="H1252" s="22" t="str">
        <f>'Source - Cert. Funds'!F1251</f>
        <v>0101</v>
      </c>
      <c r="I1252" s="22" t="str">
        <f>'Source - Cert. Funds'!G1251</f>
        <v xml:space="preserve">GENERAL                                 </v>
      </c>
      <c r="J1252" s="23">
        <f>'Source - Cert. Funds'!H1251</f>
        <v>22400</v>
      </c>
      <c r="K1252" s="3"/>
      <c r="L1252" s="3"/>
      <c r="M1252" s="3"/>
      <c r="N1252" s="3"/>
      <c r="O1252" s="3"/>
    </row>
    <row r="1253" spans="1:15" x14ac:dyDescent="0.35">
      <c r="A1253" s="221" t="e">
        <f t="shared" si="23"/>
        <v>#N/A</v>
      </c>
      <c r="B1253" s="221" t="e">
        <f>IF(A1253=1,SUM($A$4:A1253),"")</f>
        <v>#N/A</v>
      </c>
      <c r="C1253" s="22" t="str">
        <f>'Source - Cert. Funds'!A1252</f>
        <v>37</v>
      </c>
      <c r="D1253" s="22" t="str">
        <f>'Source - Cert. Funds'!B1252</f>
        <v>2</v>
      </c>
      <c r="E1253" s="22" t="str">
        <f>'Source - Cert. Funds'!C1252</f>
        <v>0009</v>
      </c>
      <c r="F1253" s="22" t="str">
        <f>'Source - Cert. Funds'!D1252</f>
        <v>3720009</v>
      </c>
      <c r="G1253" s="22" t="str">
        <f>'Source - Cert. Funds'!E1252</f>
        <v>MILROY TOWNSHIP</v>
      </c>
      <c r="H1253" s="22" t="str">
        <f>'Source - Cert. Funds'!F1252</f>
        <v>1111</v>
      </c>
      <c r="I1253" s="22" t="str">
        <f>'Source - Cert. Funds'!G1252</f>
        <v>TOWNSHIP FIRE AND E.M.S.</v>
      </c>
      <c r="J1253" s="23">
        <f>'Source - Cert. Funds'!H1252</f>
        <v>10000</v>
      </c>
      <c r="K1253" s="3"/>
      <c r="L1253" s="3"/>
      <c r="M1253" s="3"/>
      <c r="N1253" s="3"/>
      <c r="O1253" s="3"/>
    </row>
    <row r="1254" spans="1:15" x14ac:dyDescent="0.35">
      <c r="A1254" s="221" t="e">
        <f t="shared" si="23"/>
        <v>#N/A</v>
      </c>
      <c r="B1254" s="221" t="e">
        <f>IF(A1254=1,SUM($A$4:A1254),"")</f>
        <v>#N/A</v>
      </c>
      <c r="C1254" s="22" t="str">
        <f>'Source - Cert. Funds'!A1253</f>
        <v>37</v>
      </c>
      <c r="D1254" s="22" t="str">
        <f>'Source - Cert. Funds'!B1253</f>
        <v>2</v>
      </c>
      <c r="E1254" s="22" t="str">
        <f>'Source - Cert. Funds'!C1253</f>
        <v>0010</v>
      </c>
      <c r="F1254" s="22" t="str">
        <f>'Source - Cert. Funds'!D1253</f>
        <v>3720010</v>
      </c>
      <c r="G1254" s="22" t="str">
        <f>'Source - Cert. Funds'!E1253</f>
        <v>NEWTON TOWNSHIP</v>
      </c>
      <c r="H1254" s="22" t="str">
        <f>'Source - Cert. Funds'!F1253</f>
        <v>0061</v>
      </c>
      <c r="I1254" s="22" t="str">
        <f>'Source - Cert. Funds'!G1253</f>
        <v>RAINY DAY</v>
      </c>
      <c r="J1254" s="23">
        <f>'Source - Cert. Funds'!H1253</f>
        <v>20000</v>
      </c>
      <c r="K1254" s="3"/>
      <c r="L1254" s="3"/>
      <c r="M1254" s="3"/>
      <c r="N1254" s="3"/>
      <c r="O1254" s="3"/>
    </row>
    <row r="1255" spans="1:15" x14ac:dyDescent="0.35">
      <c r="A1255" s="221" t="e">
        <f t="shared" si="23"/>
        <v>#N/A</v>
      </c>
      <c r="B1255" s="221" t="e">
        <f>IF(A1255=1,SUM($A$4:A1255),"")</f>
        <v>#N/A</v>
      </c>
      <c r="C1255" s="22" t="str">
        <f>'Source - Cert. Funds'!A1254</f>
        <v>37</v>
      </c>
      <c r="D1255" s="22" t="str">
        <f>'Source - Cert. Funds'!B1254</f>
        <v>2</v>
      </c>
      <c r="E1255" s="22" t="str">
        <f>'Source - Cert. Funds'!C1254</f>
        <v>0010</v>
      </c>
      <c r="F1255" s="22" t="str">
        <f>'Source - Cert. Funds'!D1254</f>
        <v>3720010</v>
      </c>
      <c r="G1255" s="22" t="str">
        <f>'Source - Cert. Funds'!E1254</f>
        <v>NEWTON TOWNSHIP</v>
      </c>
      <c r="H1255" s="22" t="str">
        <f>'Source - Cert. Funds'!F1254</f>
        <v>0101</v>
      </c>
      <c r="I1255" s="22" t="str">
        <f>'Source - Cert. Funds'!G1254</f>
        <v xml:space="preserve">GENERAL                                 </v>
      </c>
      <c r="J1255" s="23">
        <f>'Source - Cert. Funds'!H1254</f>
        <v>26300</v>
      </c>
      <c r="K1255" s="3"/>
      <c r="L1255" s="3"/>
      <c r="M1255" s="3"/>
      <c r="N1255" s="3"/>
      <c r="O1255" s="3"/>
    </row>
    <row r="1256" spans="1:15" x14ac:dyDescent="0.35">
      <c r="A1256" s="221" t="e">
        <f t="shared" si="23"/>
        <v>#N/A</v>
      </c>
      <c r="B1256" s="221" t="e">
        <f>IF(A1256=1,SUM($A$4:A1256),"")</f>
        <v>#N/A</v>
      </c>
      <c r="C1256" s="22" t="str">
        <f>'Source - Cert. Funds'!A1255</f>
        <v>37</v>
      </c>
      <c r="D1256" s="22" t="str">
        <f>'Source - Cert. Funds'!B1255</f>
        <v>2</v>
      </c>
      <c r="E1256" s="22" t="str">
        <f>'Source - Cert. Funds'!C1255</f>
        <v>0010</v>
      </c>
      <c r="F1256" s="22" t="str">
        <f>'Source - Cert. Funds'!D1255</f>
        <v>3720010</v>
      </c>
      <c r="G1256" s="22" t="str">
        <f>'Source - Cert. Funds'!E1255</f>
        <v>NEWTON TOWNSHIP</v>
      </c>
      <c r="H1256" s="22" t="str">
        <f>'Source - Cert. Funds'!F1255</f>
        <v>1111</v>
      </c>
      <c r="I1256" s="22" t="str">
        <f>'Source - Cert. Funds'!G1255</f>
        <v>TOWNSHIP FIRE AND E.M.S.</v>
      </c>
      <c r="J1256" s="23">
        <f>'Source - Cert. Funds'!H1255</f>
        <v>24776</v>
      </c>
      <c r="K1256" s="3"/>
      <c r="L1256" s="3"/>
      <c r="M1256" s="3"/>
      <c r="N1256" s="3"/>
      <c r="O1256" s="3"/>
    </row>
    <row r="1257" spans="1:15" x14ac:dyDescent="0.35">
      <c r="A1257" s="221" t="e">
        <f t="shared" si="23"/>
        <v>#N/A</v>
      </c>
      <c r="B1257" s="221" t="e">
        <f>IF(A1257=1,SUM($A$4:A1257),"")</f>
        <v>#N/A</v>
      </c>
      <c r="C1257" s="22" t="str">
        <f>'Source - Cert. Funds'!A1256</f>
        <v>37</v>
      </c>
      <c r="D1257" s="22" t="str">
        <f>'Source - Cert. Funds'!B1256</f>
        <v>2</v>
      </c>
      <c r="E1257" s="22" t="str">
        <f>'Source - Cert. Funds'!C1256</f>
        <v>0011</v>
      </c>
      <c r="F1257" s="22" t="str">
        <f>'Source - Cert. Funds'!D1256</f>
        <v>3720011</v>
      </c>
      <c r="G1257" s="22" t="str">
        <f>'Source - Cert. Funds'!E1256</f>
        <v>UNION TOWNSHIP</v>
      </c>
      <c r="H1257" s="22" t="str">
        <f>'Source - Cert. Funds'!F1256</f>
        <v>0101</v>
      </c>
      <c r="I1257" s="22" t="str">
        <f>'Source - Cert. Funds'!G1256</f>
        <v xml:space="preserve">GENERAL                                 </v>
      </c>
      <c r="J1257" s="23">
        <f>'Source - Cert. Funds'!H1256</f>
        <v>45220</v>
      </c>
      <c r="K1257" s="3"/>
      <c r="L1257" s="3"/>
      <c r="M1257" s="3"/>
      <c r="N1257" s="3"/>
      <c r="O1257" s="3"/>
    </row>
    <row r="1258" spans="1:15" x14ac:dyDescent="0.35">
      <c r="A1258" s="221" t="e">
        <f t="shared" si="23"/>
        <v>#N/A</v>
      </c>
      <c r="B1258" s="221" t="e">
        <f>IF(A1258=1,SUM($A$4:A1258),"")</f>
        <v>#N/A</v>
      </c>
      <c r="C1258" s="22" t="str">
        <f>'Source - Cert. Funds'!A1257</f>
        <v>37</v>
      </c>
      <c r="D1258" s="22" t="str">
        <f>'Source - Cert. Funds'!B1257</f>
        <v>2</v>
      </c>
      <c r="E1258" s="22" t="str">
        <f>'Source - Cert. Funds'!C1257</f>
        <v>0011</v>
      </c>
      <c r="F1258" s="22" t="str">
        <f>'Source - Cert. Funds'!D1257</f>
        <v>3720011</v>
      </c>
      <c r="G1258" s="22" t="str">
        <f>'Source - Cert. Funds'!E1257</f>
        <v>UNION TOWNSHIP</v>
      </c>
      <c r="H1258" s="22" t="str">
        <f>'Source - Cert. Funds'!F1257</f>
        <v>1111</v>
      </c>
      <c r="I1258" s="22" t="str">
        <f>'Source - Cert. Funds'!G1257</f>
        <v>TOWNSHIP FIRE AND E.M.S.</v>
      </c>
      <c r="J1258" s="23">
        <f>'Source - Cert. Funds'!H1257</f>
        <v>9700</v>
      </c>
      <c r="K1258" s="3"/>
      <c r="L1258" s="3"/>
      <c r="M1258" s="3"/>
      <c r="N1258" s="3"/>
      <c r="O1258" s="3"/>
    </row>
    <row r="1259" spans="1:15" x14ac:dyDescent="0.35">
      <c r="A1259" s="221" t="e">
        <f t="shared" si="23"/>
        <v>#N/A</v>
      </c>
      <c r="B1259" s="221" t="e">
        <f>IF(A1259=1,SUM($A$4:A1259),"")</f>
        <v>#N/A</v>
      </c>
      <c r="C1259" s="22" t="str">
        <f>'Source - Cert. Funds'!A1258</f>
        <v>37</v>
      </c>
      <c r="D1259" s="22" t="str">
        <f>'Source - Cert. Funds'!B1258</f>
        <v>2</v>
      </c>
      <c r="E1259" s="22" t="str">
        <f>'Source - Cert. Funds'!C1258</f>
        <v>0011</v>
      </c>
      <c r="F1259" s="22" t="str">
        <f>'Source - Cert. Funds'!D1258</f>
        <v>3720011</v>
      </c>
      <c r="G1259" s="22" t="str">
        <f>'Source - Cert. Funds'!E1258</f>
        <v>UNION TOWNSHIP</v>
      </c>
      <c r="H1259" s="22" t="str">
        <f>'Source - Cert. Funds'!F1258</f>
        <v>1190</v>
      </c>
      <c r="I1259" s="22" t="str">
        <f>'Source - Cert. Funds'!G1258</f>
        <v xml:space="preserve">CUMULATIVE FIRE (Township)                        </v>
      </c>
      <c r="J1259" s="23">
        <f>'Source - Cert. Funds'!H1258</f>
        <v>100000</v>
      </c>
      <c r="K1259" s="3"/>
      <c r="L1259" s="3"/>
      <c r="M1259" s="3"/>
      <c r="N1259" s="3"/>
      <c r="O1259" s="3"/>
    </row>
    <row r="1260" spans="1:15" x14ac:dyDescent="0.35">
      <c r="A1260" s="221" t="e">
        <f t="shared" si="23"/>
        <v>#N/A</v>
      </c>
      <c r="B1260" s="221" t="e">
        <f>IF(A1260=1,SUM($A$4:A1260),"")</f>
        <v>#N/A</v>
      </c>
      <c r="C1260" s="22" t="str">
        <f>'Source - Cert. Funds'!A1259</f>
        <v>37</v>
      </c>
      <c r="D1260" s="22" t="str">
        <f>'Source - Cert. Funds'!B1259</f>
        <v>2</v>
      </c>
      <c r="E1260" s="22" t="str">
        <f>'Source - Cert. Funds'!C1259</f>
        <v>0011</v>
      </c>
      <c r="F1260" s="22" t="str">
        <f>'Source - Cert. Funds'!D1259</f>
        <v>3720011</v>
      </c>
      <c r="G1260" s="22" t="str">
        <f>'Source - Cert. Funds'!E1259</f>
        <v>UNION TOWNSHIP</v>
      </c>
      <c r="H1260" s="22" t="str">
        <f>'Source - Cert. Funds'!F1259</f>
        <v>1303</v>
      </c>
      <c r="I1260" s="22" t="str">
        <f>'Source - Cert. Funds'!G1259</f>
        <v xml:space="preserve">PARK                                    </v>
      </c>
      <c r="J1260" s="23">
        <f>'Source - Cert. Funds'!H1259</f>
        <v>5000</v>
      </c>
      <c r="K1260" s="3"/>
      <c r="L1260" s="3"/>
      <c r="M1260" s="3"/>
      <c r="N1260" s="3"/>
      <c r="O1260" s="3"/>
    </row>
    <row r="1261" spans="1:15" x14ac:dyDescent="0.35">
      <c r="A1261" s="221" t="e">
        <f t="shared" si="23"/>
        <v>#N/A</v>
      </c>
      <c r="B1261" s="221" t="e">
        <f>IF(A1261=1,SUM($A$4:A1261),"")</f>
        <v>#N/A</v>
      </c>
      <c r="C1261" s="22" t="str">
        <f>'Source - Cert. Funds'!A1260</f>
        <v>37</v>
      </c>
      <c r="D1261" s="22" t="str">
        <f>'Source - Cert. Funds'!B1260</f>
        <v>2</v>
      </c>
      <c r="E1261" s="22" t="str">
        <f>'Source - Cert. Funds'!C1260</f>
        <v>0012</v>
      </c>
      <c r="F1261" s="22" t="str">
        <f>'Source - Cert. Funds'!D1260</f>
        <v>3720012</v>
      </c>
      <c r="G1261" s="22" t="str">
        <f>'Source - Cert. Funds'!E1260</f>
        <v>WALKER TOWNSHIP</v>
      </c>
      <c r="H1261" s="22" t="str">
        <f>'Source - Cert. Funds'!F1260</f>
        <v>0061</v>
      </c>
      <c r="I1261" s="22" t="str">
        <f>'Source - Cert. Funds'!G1260</f>
        <v>RAINY DAY</v>
      </c>
      <c r="J1261" s="23">
        <f>'Source - Cert. Funds'!H1260</f>
        <v>12000</v>
      </c>
      <c r="K1261" s="3"/>
      <c r="L1261" s="3"/>
      <c r="M1261" s="3"/>
      <c r="N1261" s="3"/>
      <c r="O1261" s="3"/>
    </row>
    <row r="1262" spans="1:15" x14ac:dyDescent="0.35">
      <c r="A1262" s="221" t="e">
        <f t="shared" si="23"/>
        <v>#N/A</v>
      </c>
      <c r="B1262" s="221" t="e">
        <f>IF(A1262=1,SUM($A$4:A1262),"")</f>
        <v>#N/A</v>
      </c>
      <c r="C1262" s="22" t="str">
        <f>'Source - Cert. Funds'!A1261</f>
        <v>37</v>
      </c>
      <c r="D1262" s="22" t="str">
        <f>'Source - Cert. Funds'!B1261</f>
        <v>2</v>
      </c>
      <c r="E1262" s="22" t="str">
        <f>'Source - Cert. Funds'!C1261</f>
        <v>0012</v>
      </c>
      <c r="F1262" s="22" t="str">
        <f>'Source - Cert. Funds'!D1261</f>
        <v>3720012</v>
      </c>
      <c r="G1262" s="22" t="str">
        <f>'Source - Cert. Funds'!E1261</f>
        <v>WALKER TOWNSHIP</v>
      </c>
      <c r="H1262" s="22" t="str">
        <f>'Source - Cert. Funds'!F1261</f>
        <v>0101</v>
      </c>
      <c r="I1262" s="22" t="str">
        <f>'Source - Cert. Funds'!G1261</f>
        <v xml:space="preserve">GENERAL                                 </v>
      </c>
      <c r="J1262" s="23">
        <f>'Source - Cert. Funds'!H1261</f>
        <v>78800</v>
      </c>
      <c r="K1262" s="3"/>
      <c r="L1262" s="3"/>
      <c r="M1262" s="3"/>
      <c r="N1262" s="3"/>
      <c r="O1262" s="3"/>
    </row>
    <row r="1263" spans="1:15" x14ac:dyDescent="0.35">
      <c r="A1263" s="221" t="e">
        <f t="shared" si="23"/>
        <v>#N/A</v>
      </c>
      <c r="B1263" s="221" t="e">
        <f>IF(A1263=1,SUM($A$4:A1263),"")</f>
        <v>#N/A</v>
      </c>
      <c r="C1263" s="22" t="str">
        <f>'Source - Cert. Funds'!A1262</f>
        <v>37</v>
      </c>
      <c r="D1263" s="22" t="str">
        <f>'Source - Cert. Funds'!B1262</f>
        <v>2</v>
      </c>
      <c r="E1263" s="22" t="str">
        <f>'Source - Cert. Funds'!C1262</f>
        <v>0012</v>
      </c>
      <c r="F1263" s="22" t="str">
        <f>'Source - Cert. Funds'!D1262</f>
        <v>3720012</v>
      </c>
      <c r="G1263" s="22" t="str">
        <f>'Source - Cert. Funds'!E1262</f>
        <v>WALKER TOWNSHIP</v>
      </c>
      <c r="H1263" s="22" t="str">
        <f>'Source - Cert. Funds'!F1262</f>
        <v>1111</v>
      </c>
      <c r="I1263" s="22" t="str">
        <f>'Source - Cert. Funds'!G1262</f>
        <v>TOWNSHIP FIRE AND E.M.S.</v>
      </c>
      <c r="J1263" s="23">
        <f>'Source - Cert. Funds'!H1262</f>
        <v>58100</v>
      </c>
      <c r="K1263" s="3"/>
      <c r="L1263" s="3"/>
      <c r="M1263" s="3"/>
      <c r="N1263" s="3"/>
      <c r="O1263" s="3"/>
    </row>
    <row r="1264" spans="1:15" x14ac:dyDescent="0.35">
      <c r="A1264" s="221" t="e">
        <f t="shared" si="23"/>
        <v>#N/A</v>
      </c>
      <c r="B1264" s="221" t="e">
        <f>IF(A1264=1,SUM($A$4:A1264),"")</f>
        <v>#N/A</v>
      </c>
      <c r="C1264" s="22" t="str">
        <f>'Source - Cert. Funds'!A1263</f>
        <v>37</v>
      </c>
      <c r="D1264" s="22" t="str">
        <f>'Source - Cert. Funds'!B1263</f>
        <v>2</v>
      </c>
      <c r="E1264" s="22" t="str">
        <f>'Source - Cert. Funds'!C1263</f>
        <v>0012</v>
      </c>
      <c r="F1264" s="22" t="str">
        <f>'Source - Cert. Funds'!D1263</f>
        <v>3720012</v>
      </c>
      <c r="G1264" s="22" t="str">
        <f>'Source - Cert. Funds'!E1263</f>
        <v>WALKER TOWNSHIP</v>
      </c>
      <c r="H1264" s="22" t="str">
        <f>'Source - Cert. Funds'!F1263</f>
        <v>1190</v>
      </c>
      <c r="I1264" s="22" t="str">
        <f>'Source - Cert. Funds'!G1263</f>
        <v xml:space="preserve">CUMULATIVE FIRE (Township)                        </v>
      </c>
      <c r="J1264" s="23">
        <f>'Source - Cert. Funds'!H1263</f>
        <v>27000</v>
      </c>
      <c r="K1264" s="3"/>
      <c r="L1264" s="3"/>
      <c r="M1264" s="3"/>
      <c r="N1264" s="3"/>
      <c r="O1264" s="3"/>
    </row>
    <row r="1265" spans="1:15" x14ac:dyDescent="0.35">
      <c r="A1265" s="221" t="e">
        <f t="shared" si="23"/>
        <v>#N/A</v>
      </c>
      <c r="B1265" s="221" t="e">
        <f>IF(A1265=1,SUM($A$4:A1265),"")</f>
        <v>#N/A</v>
      </c>
      <c r="C1265" s="22" t="str">
        <f>'Source - Cert. Funds'!A1264</f>
        <v>37</v>
      </c>
      <c r="D1265" s="22" t="str">
        <f>'Source - Cert. Funds'!B1264</f>
        <v>2</v>
      </c>
      <c r="E1265" s="22" t="str">
        <f>'Source - Cert. Funds'!C1264</f>
        <v>0012</v>
      </c>
      <c r="F1265" s="22" t="str">
        <f>'Source - Cert. Funds'!D1264</f>
        <v>3720012</v>
      </c>
      <c r="G1265" s="22" t="str">
        <f>'Source - Cert. Funds'!E1264</f>
        <v>WALKER TOWNSHIP</v>
      </c>
      <c r="H1265" s="22" t="str">
        <f>'Source - Cert. Funds'!F1264</f>
        <v>1303</v>
      </c>
      <c r="I1265" s="22" t="str">
        <f>'Source - Cert. Funds'!G1264</f>
        <v xml:space="preserve">PARK                                    </v>
      </c>
      <c r="J1265" s="23">
        <f>'Source - Cert. Funds'!H1264</f>
        <v>0</v>
      </c>
      <c r="K1265" s="3"/>
      <c r="L1265" s="3"/>
      <c r="M1265" s="3"/>
      <c r="N1265" s="3"/>
      <c r="O1265" s="3"/>
    </row>
    <row r="1266" spans="1:15" x14ac:dyDescent="0.35">
      <c r="A1266" s="221" t="e">
        <f t="shared" si="23"/>
        <v>#N/A</v>
      </c>
      <c r="B1266" s="221" t="e">
        <f>IF(A1266=1,SUM($A$4:A1266),"")</f>
        <v>#N/A</v>
      </c>
      <c r="C1266" s="22" t="str">
        <f>'Source - Cert. Funds'!A1265</f>
        <v>37</v>
      </c>
      <c r="D1266" s="22" t="str">
        <f>'Source - Cert. Funds'!B1265</f>
        <v>2</v>
      </c>
      <c r="E1266" s="22" t="str">
        <f>'Source - Cert. Funds'!C1265</f>
        <v>0013</v>
      </c>
      <c r="F1266" s="22" t="str">
        <f>'Source - Cert. Funds'!D1265</f>
        <v>3720013</v>
      </c>
      <c r="G1266" s="22" t="str">
        <f>'Source - Cert. Funds'!E1265</f>
        <v>WHEATFIELD TOWNSHIP</v>
      </c>
      <c r="H1266" s="22" t="str">
        <f>'Source - Cert. Funds'!F1265</f>
        <v>0061</v>
      </c>
      <c r="I1266" s="22" t="str">
        <f>'Source - Cert. Funds'!G1265</f>
        <v>RAINY DAY</v>
      </c>
      <c r="J1266" s="23">
        <f>'Source - Cert. Funds'!H1265</f>
        <v>10000</v>
      </c>
      <c r="K1266" s="3"/>
      <c r="L1266" s="3"/>
      <c r="M1266" s="3"/>
      <c r="N1266" s="3"/>
      <c r="O1266" s="3"/>
    </row>
    <row r="1267" spans="1:15" x14ac:dyDescent="0.35">
      <c r="A1267" s="221" t="e">
        <f t="shared" si="23"/>
        <v>#N/A</v>
      </c>
      <c r="B1267" s="221" t="e">
        <f>IF(A1267=1,SUM($A$4:A1267),"")</f>
        <v>#N/A</v>
      </c>
      <c r="C1267" s="22" t="str">
        <f>'Source - Cert. Funds'!A1266</f>
        <v>37</v>
      </c>
      <c r="D1267" s="22" t="str">
        <f>'Source - Cert. Funds'!B1266</f>
        <v>2</v>
      </c>
      <c r="E1267" s="22" t="str">
        <f>'Source - Cert. Funds'!C1266</f>
        <v>0013</v>
      </c>
      <c r="F1267" s="22" t="str">
        <f>'Source - Cert. Funds'!D1266</f>
        <v>3720013</v>
      </c>
      <c r="G1267" s="22" t="str">
        <f>'Source - Cert. Funds'!E1266</f>
        <v>WHEATFIELD TOWNSHIP</v>
      </c>
      <c r="H1267" s="22" t="str">
        <f>'Source - Cert. Funds'!F1266</f>
        <v>0101</v>
      </c>
      <c r="I1267" s="22" t="str">
        <f>'Source - Cert. Funds'!G1266</f>
        <v xml:space="preserve">GENERAL                                 </v>
      </c>
      <c r="J1267" s="23">
        <f>'Source - Cert. Funds'!H1266</f>
        <v>74850</v>
      </c>
      <c r="K1267" s="3"/>
      <c r="L1267" s="3"/>
      <c r="M1267" s="3"/>
      <c r="N1267" s="3"/>
      <c r="O1267" s="3"/>
    </row>
    <row r="1268" spans="1:15" x14ac:dyDescent="0.35">
      <c r="A1268" s="221" t="e">
        <f t="shared" si="23"/>
        <v>#N/A</v>
      </c>
      <c r="B1268" s="221" t="e">
        <f>IF(A1268=1,SUM($A$4:A1268),"")</f>
        <v>#N/A</v>
      </c>
      <c r="C1268" s="22" t="str">
        <f>'Source - Cert. Funds'!A1267</f>
        <v>37</v>
      </c>
      <c r="D1268" s="22" t="str">
        <f>'Source - Cert. Funds'!B1267</f>
        <v>2</v>
      </c>
      <c r="E1268" s="22" t="str">
        <f>'Source - Cert. Funds'!C1267</f>
        <v>0013</v>
      </c>
      <c r="F1268" s="22" t="str">
        <f>'Source - Cert. Funds'!D1267</f>
        <v>3720013</v>
      </c>
      <c r="G1268" s="22" t="str">
        <f>'Source - Cert. Funds'!E1267</f>
        <v>WHEATFIELD TOWNSHIP</v>
      </c>
      <c r="H1268" s="22" t="str">
        <f>'Source - Cert. Funds'!F1267</f>
        <v>1111</v>
      </c>
      <c r="I1268" s="22" t="str">
        <f>'Source - Cert. Funds'!G1267</f>
        <v>TOWNSHIP FIRE AND E.M.S.</v>
      </c>
      <c r="J1268" s="23">
        <f>'Source - Cert. Funds'!H1267</f>
        <v>95000</v>
      </c>
      <c r="K1268" s="3"/>
      <c r="L1268" s="3"/>
      <c r="M1268" s="3"/>
      <c r="N1268" s="3"/>
      <c r="O1268" s="3"/>
    </row>
    <row r="1269" spans="1:15" x14ac:dyDescent="0.35">
      <c r="A1269" s="221" t="e">
        <f t="shared" si="23"/>
        <v>#N/A</v>
      </c>
      <c r="B1269" s="221" t="e">
        <f>IF(A1269=1,SUM($A$4:A1269),"")</f>
        <v>#N/A</v>
      </c>
      <c r="C1269" s="22" t="str">
        <f>'Source - Cert. Funds'!A1268</f>
        <v>37</v>
      </c>
      <c r="D1269" s="22" t="str">
        <f>'Source - Cert. Funds'!B1268</f>
        <v>2</v>
      </c>
      <c r="E1269" s="22" t="str">
        <f>'Source - Cert. Funds'!C1268</f>
        <v>0013</v>
      </c>
      <c r="F1269" s="22" t="str">
        <f>'Source - Cert. Funds'!D1268</f>
        <v>3720013</v>
      </c>
      <c r="G1269" s="22" t="str">
        <f>'Source - Cert. Funds'!E1268</f>
        <v>WHEATFIELD TOWNSHIP</v>
      </c>
      <c r="H1269" s="22" t="str">
        <f>'Source - Cert. Funds'!F1268</f>
        <v>1190</v>
      </c>
      <c r="I1269" s="22" t="str">
        <f>'Source - Cert. Funds'!G1268</f>
        <v xml:space="preserve">CUMULATIVE FIRE (Township)                        </v>
      </c>
      <c r="J1269" s="23">
        <f>'Source - Cert. Funds'!H1268</f>
        <v>550000</v>
      </c>
      <c r="K1269" s="3"/>
      <c r="L1269" s="3"/>
      <c r="M1269" s="3"/>
      <c r="N1269" s="3"/>
      <c r="O1269" s="3"/>
    </row>
    <row r="1270" spans="1:15" x14ac:dyDescent="0.35">
      <c r="A1270" s="221" t="e">
        <f t="shared" si="23"/>
        <v>#N/A</v>
      </c>
      <c r="B1270" s="221" t="e">
        <f>IF(A1270=1,SUM($A$4:A1270),"")</f>
        <v>#N/A</v>
      </c>
      <c r="C1270" s="22" t="str">
        <f>'Source - Cert. Funds'!A1269</f>
        <v>38</v>
      </c>
      <c r="D1270" s="22" t="str">
        <f>'Source - Cert. Funds'!B1269</f>
        <v>2</v>
      </c>
      <c r="E1270" s="22" t="str">
        <f>'Source - Cert. Funds'!C1269</f>
        <v>0001</v>
      </c>
      <c r="F1270" s="22" t="str">
        <f>'Source - Cert. Funds'!D1269</f>
        <v>3820001</v>
      </c>
      <c r="G1270" s="22" t="str">
        <f>'Source - Cert. Funds'!E1269</f>
        <v>BEARCREEK TOWNSHIP</v>
      </c>
      <c r="H1270" s="22" t="str">
        <f>'Source - Cert. Funds'!F1269</f>
        <v>0101</v>
      </c>
      <c r="I1270" s="22" t="str">
        <f>'Source - Cert. Funds'!G1269</f>
        <v xml:space="preserve">GENERAL                                 </v>
      </c>
      <c r="J1270" s="23">
        <f>'Source - Cert. Funds'!H1269</f>
        <v>51335</v>
      </c>
      <c r="K1270" s="3"/>
      <c r="L1270" s="3"/>
      <c r="M1270" s="3"/>
      <c r="N1270" s="3"/>
      <c r="O1270" s="3"/>
    </row>
    <row r="1271" spans="1:15" x14ac:dyDescent="0.35">
      <c r="A1271" s="221" t="e">
        <f t="shared" si="23"/>
        <v>#N/A</v>
      </c>
      <c r="B1271" s="221" t="e">
        <f>IF(A1271=1,SUM($A$4:A1271),"")</f>
        <v>#N/A</v>
      </c>
      <c r="C1271" s="22" t="str">
        <f>'Source - Cert. Funds'!A1270</f>
        <v>38</v>
      </c>
      <c r="D1271" s="22" t="str">
        <f>'Source - Cert. Funds'!B1270</f>
        <v>2</v>
      </c>
      <c r="E1271" s="22" t="str">
        <f>'Source - Cert. Funds'!C1270</f>
        <v>0001</v>
      </c>
      <c r="F1271" s="22" t="str">
        <f>'Source - Cert. Funds'!D1270</f>
        <v>3820001</v>
      </c>
      <c r="G1271" s="22" t="str">
        <f>'Source - Cert. Funds'!E1270</f>
        <v>BEARCREEK TOWNSHIP</v>
      </c>
      <c r="H1271" s="22" t="str">
        <f>'Source - Cert. Funds'!F1270</f>
        <v>1111</v>
      </c>
      <c r="I1271" s="22" t="str">
        <f>'Source - Cert. Funds'!G1270</f>
        <v>TOWNSHIP FIRE AND E.M.S.</v>
      </c>
      <c r="J1271" s="23">
        <f>'Source - Cert. Funds'!H1270</f>
        <v>16500</v>
      </c>
      <c r="K1271" s="3"/>
      <c r="L1271" s="3"/>
      <c r="M1271" s="3"/>
      <c r="N1271" s="3"/>
      <c r="O1271" s="3"/>
    </row>
    <row r="1272" spans="1:15" x14ac:dyDescent="0.35">
      <c r="A1272" s="221" t="e">
        <f t="shared" si="23"/>
        <v>#N/A</v>
      </c>
      <c r="B1272" s="221" t="e">
        <f>IF(A1272=1,SUM($A$4:A1272),"")</f>
        <v>#N/A</v>
      </c>
      <c r="C1272" s="22" t="str">
        <f>'Source - Cert. Funds'!A1271</f>
        <v>38</v>
      </c>
      <c r="D1272" s="22" t="str">
        <f>'Source - Cert. Funds'!B1271</f>
        <v>2</v>
      </c>
      <c r="E1272" s="22" t="str">
        <f>'Source - Cert. Funds'!C1271</f>
        <v>0002</v>
      </c>
      <c r="F1272" s="22" t="str">
        <f>'Source - Cert. Funds'!D1271</f>
        <v>3820002</v>
      </c>
      <c r="G1272" s="22" t="str">
        <f>'Source - Cert. Funds'!E1271</f>
        <v>GREENE TOWNSHIP</v>
      </c>
      <c r="H1272" s="22" t="str">
        <f>'Source - Cert. Funds'!F1271</f>
        <v>0061</v>
      </c>
      <c r="I1272" s="22" t="str">
        <f>'Source - Cert. Funds'!G1271</f>
        <v>RAINY DAY</v>
      </c>
      <c r="J1272" s="23">
        <f>'Source - Cert. Funds'!H1271</f>
        <v>1000</v>
      </c>
      <c r="K1272" s="3"/>
      <c r="L1272" s="3"/>
      <c r="M1272" s="3"/>
      <c r="N1272" s="3"/>
      <c r="O1272" s="3"/>
    </row>
    <row r="1273" spans="1:15" x14ac:dyDescent="0.35">
      <c r="A1273" s="221" t="e">
        <f t="shared" si="23"/>
        <v>#N/A</v>
      </c>
      <c r="B1273" s="221" t="e">
        <f>IF(A1273=1,SUM($A$4:A1273),"")</f>
        <v>#N/A</v>
      </c>
      <c r="C1273" s="22" t="str">
        <f>'Source - Cert. Funds'!A1272</f>
        <v>38</v>
      </c>
      <c r="D1273" s="22" t="str">
        <f>'Source - Cert. Funds'!B1272</f>
        <v>2</v>
      </c>
      <c r="E1273" s="22" t="str">
        <f>'Source - Cert. Funds'!C1272</f>
        <v>0002</v>
      </c>
      <c r="F1273" s="22" t="str">
        <f>'Source - Cert. Funds'!D1272</f>
        <v>3820002</v>
      </c>
      <c r="G1273" s="22" t="str">
        <f>'Source - Cert. Funds'!E1272</f>
        <v>GREENE TOWNSHIP</v>
      </c>
      <c r="H1273" s="22" t="str">
        <f>'Source - Cert. Funds'!F1272</f>
        <v>0101</v>
      </c>
      <c r="I1273" s="22" t="str">
        <f>'Source - Cert. Funds'!G1272</f>
        <v xml:space="preserve">GENERAL                                 </v>
      </c>
      <c r="J1273" s="23">
        <f>'Source - Cert. Funds'!H1272</f>
        <v>19034</v>
      </c>
      <c r="K1273" s="3"/>
      <c r="L1273" s="3"/>
      <c r="M1273" s="3"/>
      <c r="N1273" s="3"/>
      <c r="O1273" s="3"/>
    </row>
    <row r="1274" spans="1:15" x14ac:dyDescent="0.35">
      <c r="A1274" s="221" t="e">
        <f t="shared" si="23"/>
        <v>#N/A</v>
      </c>
      <c r="B1274" s="221" t="e">
        <f>IF(A1274=1,SUM($A$4:A1274),"")</f>
        <v>#N/A</v>
      </c>
      <c r="C1274" s="22" t="str">
        <f>'Source - Cert. Funds'!A1273</f>
        <v>38</v>
      </c>
      <c r="D1274" s="22" t="str">
        <f>'Source - Cert. Funds'!B1273</f>
        <v>2</v>
      </c>
      <c r="E1274" s="22" t="str">
        <f>'Source - Cert. Funds'!C1273</f>
        <v>0002</v>
      </c>
      <c r="F1274" s="22" t="str">
        <f>'Source - Cert. Funds'!D1273</f>
        <v>3820002</v>
      </c>
      <c r="G1274" s="22" t="str">
        <f>'Source - Cert. Funds'!E1273</f>
        <v>GREENE TOWNSHIP</v>
      </c>
      <c r="H1274" s="22" t="str">
        <f>'Source - Cert. Funds'!F1273</f>
        <v>1111</v>
      </c>
      <c r="I1274" s="22" t="str">
        <f>'Source - Cert. Funds'!G1273</f>
        <v>TOWNSHIP FIRE AND E.M.S.</v>
      </c>
      <c r="J1274" s="23">
        <f>'Source - Cert. Funds'!H1273</f>
        <v>22000</v>
      </c>
      <c r="K1274" s="3"/>
      <c r="L1274" s="3"/>
      <c r="M1274" s="3"/>
      <c r="N1274" s="3"/>
      <c r="O1274" s="3"/>
    </row>
    <row r="1275" spans="1:15" x14ac:dyDescent="0.35">
      <c r="A1275" s="221" t="e">
        <f t="shared" si="23"/>
        <v>#N/A</v>
      </c>
      <c r="B1275" s="221" t="e">
        <f>IF(A1275=1,SUM($A$4:A1275),"")</f>
        <v>#N/A</v>
      </c>
      <c r="C1275" s="22" t="str">
        <f>'Source - Cert. Funds'!A1274</f>
        <v>38</v>
      </c>
      <c r="D1275" s="22" t="str">
        <f>'Source - Cert. Funds'!B1274</f>
        <v>2</v>
      </c>
      <c r="E1275" s="22" t="str">
        <f>'Source - Cert. Funds'!C1274</f>
        <v>0003</v>
      </c>
      <c r="F1275" s="22" t="str">
        <f>'Source - Cert. Funds'!D1274</f>
        <v>3820003</v>
      </c>
      <c r="G1275" s="22" t="str">
        <f>'Source - Cert. Funds'!E1274</f>
        <v>JACKSON TOWNSHIP</v>
      </c>
      <c r="H1275" s="22" t="str">
        <f>'Source - Cert. Funds'!F1274</f>
        <v>0101</v>
      </c>
      <c r="I1275" s="22" t="str">
        <f>'Source - Cert. Funds'!G1274</f>
        <v xml:space="preserve">GENERAL                                 </v>
      </c>
      <c r="J1275" s="23">
        <f>'Source - Cert. Funds'!H1274</f>
        <v>37950</v>
      </c>
      <c r="K1275" s="3"/>
      <c r="L1275" s="3"/>
      <c r="M1275" s="3"/>
      <c r="N1275" s="3"/>
      <c r="O1275" s="3"/>
    </row>
    <row r="1276" spans="1:15" x14ac:dyDescent="0.35">
      <c r="A1276" s="221" t="e">
        <f t="shared" si="23"/>
        <v>#N/A</v>
      </c>
      <c r="B1276" s="221" t="e">
        <f>IF(A1276=1,SUM($A$4:A1276),"")</f>
        <v>#N/A</v>
      </c>
      <c r="C1276" s="22" t="str">
        <f>'Source - Cert. Funds'!A1275</f>
        <v>38</v>
      </c>
      <c r="D1276" s="22" t="str">
        <f>'Source - Cert. Funds'!B1275</f>
        <v>2</v>
      </c>
      <c r="E1276" s="22" t="str">
        <f>'Source - Cert. Funds'!C1275</f>
        <v>0003</v>
      </c>
      <c r="F1276" s="22" t="str">
        <f>'Source - Cert. Funds'!D1275</f>
        <v>3820003</v>
      </c>
      <c r="G1276" s="22" t="str">
        <f>'Source - Cert. Funds'!E1275</f>
        <v>JACKSON TOWNSHIP</v>
      </c>
      <c r="H1276" s="22" t="str">
        <f>'Source - Cert. Funds'!F1275</f>
        <v>1111</v>
      </c>
      <c r="I1276" s="22" t="str">
        <f>'Source - Cert. Funds'!G1275</f>
        <v>TOWNSHIP FIRE AND E.M.S.</v>
      </c>
      <c r="J1276" s="23">
        <f>'Source - Cert. Funds'!H1275</f>
        <v>19400</v>
      </c>
      <c r="K1276" s="3"/>
      <c r="L1276" s="3"/>
      <c r="M1276" s="3"/>
      <c r="N1276" s="3"/>
      <c r="O1276" s="3"/>
    </row>
    <row r="1277" spans="1:15" x14ac:dyDescent="0.35">
      <c r="A1277" s="221" t="e">
        <f t="shared" si="23"/>
        <v>#N/A</v>
      </c>
      <c r="B1277" s="221" t="e">
        <f>IF(A1277=1,SUM($A$4:A1277),"")</f>
        <v>#N/A</v>
      </c>
      <c r="C1277" s="22" t="str">
        <f>'Source - Cert. Funds'!A1276</f>
        <v>38</v>
      </c>
      <c r="D1277" s="22" t="str">
        <f>'Source - Cert. Funds'!B1276</f>
        <v>2</v>
      </c>
      <c r="E1277" s="22" t="str">
        <f>'Source - Cert. Funds'!C1276</f>
        <v>0004</v>
      </c>
      <c r="F1277" s="22" t="str">
        <f>'Source - Cert. Funds'!D1276</f>
        <v>3820004</v>
      </c>
      <c r="G1277" s="22" t="str">
        <f>'Source - Cert. Funds'!E1276</f>
        <v>JEFFERSON TOWNSHIP</v>
      </c>
      <c r="H1277" s="22" t="str">
        <f>'Source - Cert. Funds'!F1276</f>
        <v>0061</v>
      </c>
      <c r="I1277" s="22" t="str">
        <f>'Source - Cert. Funds'!G1276</f>
        <v>RAINY DAY</v>
      </c>
      <c r="J1277" s="23">
        <f>'Source - Cert. Funds'!H1276</f>
        <v>1500</v>
      </c>
      <c r="K1277" s="3"/>
      <c r="L1277" s="3"/>
      <c r="M1277" s="3"/>
      <c r="N1277" s="3"/>
      <c r="O1277" s="3"/>
    </row>
    <row r="1278" spans="1:15" x14ac:dyDescent="0.35">
      <c r="A1278" s="221" t="e">
        <f t="shared" si="23"/>
        <v>#N/A</v>
      </c>
      <c r="B1278" s="221" t="e">
        <f>IF(A1278=1,SUM($A$4:A1278),"")</f>
        <v>#N/A</v>
      </c>
      <c r="C1278" s="22" t="str">
        <f>'Source - Cert. Funds'!A1277</f>
        <v>38</v>
      </c>
      <c r="D1278" s="22" t="str">
        <f>'Source - Cert. Funds'!B1277</f>
        <v>2</v>
      </c>
      <c r="E1278" s="22" t="str">
        <f>'Source - Cert. Funds'!C1277</f>
        <v>0004</v>
      </c>
      <c r="F1278" s="22" t="str">
        <f>'Source - Cert. Funds'!D1277</f>
        <v>3820004</v>
      </c>
      <c r="G1278" s="22" t="str">
        <f>'Source - Cert. Funds'!E1277</f>
        <v>JEFFERSON TOWNSHIP</v>
      </c>
      <c r="H1278" s="22" t="str">
        <f>'Source - Cert. Funds'!F1277</f>
        <v>0101</v>
      </c>
      <c r="I1278" s="22" t="str">
        <f>'Source - Cert. Funds'!G1277</f>
        <v xml:space="preserve">GENERAL                                 </v>
      </c>
      <c r="J1278" s="23">
        <f>'Source - Cert. Funds'!H1277</f>
        <v>17475</v>
      </c>
      <c r="K1278" s="3"/>
      <c r="L1278" s="3"/>
      <c r="M1278" s="3"/>
      <c r="N1278" s="3"/>
      <c r="O1278" s="3"/>
    </row>
    <row r="1279" spans="1:15" x14ac:dyDescent="0.35">
      <c r="A1279" s="221" t="e">
        <f t="shared" si="23"/>
        <v>#N/A</v>
      </c>
      <c r="B1279" s="221" t="e">
        <f>IF(A1279=1,SUM($A$4:A1279),"")</f>
        <v>#N/A</v>
      </c>
      <c r="C1279" s="22" t="str">
        <f>'Source - Cert. Funds'!A1278</f>
        <v>38</v>
      </c>
      <c r="D1279" s="22" t="str">
        <f>'Source - Cert. Funds'!B1278</f>
        <v>2</v>
      </c>
      <c r="E1279" s="22" t="str">
        <f>'Source - Cert. Funds'!C1278</f>
        <v>0004</v>
      </c>
      <c r="F1279" s="22" t="str">
        <f>'Source - Cert. Funds'!D1278</f>
        <v>3820004</v>
      </c>
      <c r="G1279" s="22" t="str">
        <f>'Source - Cert. Funds'!E1278</f>
        <v>JEFFERSON TOWNSHIP</v>
      </c>
      <c r="H1279" s="22" t="str">
        <f>'Source - Cert. Funds'!F1278</f>
        <v>1111</v>
      </c>
      <c r="I1279" s="22" t="str">
        <f>'Source - Cert. Funds'!G1278</f>
        <v>TOWNSHIP FIRE AND E.M.S.</v>
      </c>
      <c r="J1279" s="23">
        <f>'Source - Cert. Funds'!H1278</f>
        <v>8500</v>
      </c>
      <c r="K1279" s="3"/>
      <c r="L1279" s="3"/>
      <c r="M1279" s="3"/>
      <c r="N1279" s="3"/>
      <c r="O1279" s="3"/>
    </row>
    <row r="1280" spans="1:15" x14ac:dyDescent="0.35">
      <c r="A1280" s="221" t="e">
        <f t="shared" si="23"/>
        <v>#N/A</v>
      </c>
      <c r="B1280" s="221" t="e">
        <f>IF(A1280=1,SUM($A$4:A1280),"")</f>
        <v>#N/A</v>
      </c>
      <c r="C1280" s="22" t="str">
        <f>'Source - Cert. Funds'!A1279</f>
        <v>38</v>
      </c>
      <c r="D1280" s="22" t="str">
        <f>'Source - Cert. Funds'!B1279</f>
        <v>2</v>
      </c>
      <c r="E1280" s="22" t="str">
        <f>'Source - Cert. Funds'!C1279</f>
        <v>0005</v>
      </c>
      <c r="F1280" s="22" t="str">
        <f>'Source - Cert. Funds'!D1279</f>
        <v>3820005</v>
      </c>
      <c r="G1280" s="22" t="str">
        <f>'Source - Cert. Funds'!E1279</f>
        <v>KNOX TOWNSHIP</v>
      </c>
      <c r="H1280" s="22" t="str">
        <f>'Source - Cert. Funds'!F1279</f>
        <v>0101</v>
      </c>
      <c r="I1280" s="22" t="str">
        <f>'Source - Cert. Funds'!G1279</f>
        <v xml:space="preserve">GENERAL                                 </v>
      </c>
      <c r="J1280" s="23">
        <f>'Source - Cert. Funds'!H1279</f>
        <v>14400</v>
      </c>
      <c r="K1280" s="3"/>
      <c r="L1280" s="3"/>
      <c r="M1280" s="3"/>
      <c r="N1280" s="3"/>
      <c r="O1280" s="3"/>
    </row>
    <row r="1281" spans="1:15" x14ac:dyDescent="0.35">
      <c r="A1281" s="221" t="e">
        <f t="shared" si="23"/>
        <v>#N/A</v>
      </c>
      <c r="B1281" s="221" t="e">
        <f>IF(A1281=1,SUM($A$4:A1281),"")</f>
        <v>#N/A</v>
      </c>
      <c r="C1281" s="22" t="str">
        <f>'Source - Cert. Funds'!A1280</f>
        <v>38</v>
      </c>
      <c r="D1281" s="22" t="str">
        <f>'Source - Cert. Funds'!B1280</f>
        <v>2</v>
      </c>
      <c r="E1281" s="22" t="str">
        <f>'Source - Cert. Funds'!C1280</f>
        <v>0005</v>
      </c>
      <c r="F1281" s="22" t="str">
        <f>'Source - Cert. Funds'!D1280</f>
        <v>3820005</v>
      </c>
      <c r="G1281" s="22" t="str">
        <f>'Source - Cert. Funds'!E1280</f>
        <v>KNOX TOWNSHIP</v>
      </c>
      <c r="H1281" s="22" t="str">
        <f>'Source - Cert. Funds'!F1280</f>
        <v>1111</v>
      </c>
      <c r="I1281" s="22" t="str">
        <f>'Source - Cert. Funds'!G1280</f>
        <v>TOWNSHIP FIRE AND E.M.S.</v>
      </c>
      <c r="J1281" s="23">
        <f>'Source - Cert. Funds'!H1280</f>
        <v>7500</v>
      </c>
      <c r="K1281" s="3"/>
      <c r="L1281" s="3"/>
      <c r="M1281" s="3"/>
      <c r="N1281" s="3"/>
      <c r="O1281" s="3"/>
    </row>
    <row r="1282" spans="1:15" x14ac:dyDescent="0.35">
      <c r="A1282" s="221" t="e">
        <f t="shared" si="23"/>
        <v>#N/A</v>
      </c>
      <c r="B1282" s="221" t="e">
        <f>IF(A1282=1,SUM($A$4:A1282),"")</f>
        <v>#N/A</v>
      </c>
      <c r="C1282" s="22" t="str">
        <f>'Source - Cert. Funds'!A1281</f>
        <v>38</v>
      </c>
      <c r="D1282" s="22" t="str">
        <f>'Source - Cert. Funds'!B1281</f>
        <v>2</v>
      </c>
      <c r="E1282" s="22" t="str">
        <f>'Source - Cert. Funds'!C1281</f>
        <v>0006</v>
      </c>
      <c r="F1282" s="22" t="str">
        <f>'Source - Cert. Funds'!D1281</f>
        <v>3820006</v>
      </c>
      <c r="G1282" s="22" t="str">
        <f>'Source - Cert. Funds'!E1281</f>
        <v>MADISON TOWNSHIP</v>
      </c>
      <c r="H1282" s="22" t="str">
        <f>'Source - Cert. Funds'!F1281</f>
        <v>0101</v>
      </c>
      <c r="I1282" s="22" t="str">
        <f>'Source - Cert. Funds'!G1281</f>
        <v xml:space="preserve">GENERAL                                 </v>
      </c>
      <c r="J1282" s="23">
        <f>'Source - Cert. Funds'!H1281</f>
        <v>16035</v>
      </c>
      <c r="K1282" s="3"/>
      <c r="L1282" s="3"/>
      <c r="M1282" s="3"/>
      <c r="N1282" s="3"/>
      <c r="O1282" s="3"/>
    </row>
    <row r="1283" spans="1:15" x14ac:dyDescent="0.35">
      <c r="A1283" s="221" t="e">
        <f t="shared" si="23"/>
        <v>#N/A</v>
      </c>
      <c r="B1283" s="221" t="e">
        <f>IF(A1283=1,SUM($A$4:A1283),"")</f>
        <v>#N/A</v>
      </c>
      <c r="C1283" s="22" t="str">
        <f>'Source - Cert. Funds'!A1282</f>
        <v>38</v>
      </c>
      <c r="D1283" s="22" t="str">
        <f>'Source - Cert. Funds'!B1282</f>
        <v>2</v>
      </c>
      <c r="E1283" s="22" t="str">
        <f>'Source - Cert. Funds'!C1282</f>
        <v>0006</v>
      </c>
      <c r="F1283" s="22" t="str">
        <f>'Source - Cert. Funds'!D1282</f>
        <v>3820006</v>
      </c>
      <c r="G1283" s="22" t="str">
        <f>'Source - Cert. Funds'!E1282</f>
        <v>MADISON TOWNSHIP</v>
      </c>
      <c r="H1283" s="22" t="str">
        <f>'Source - Cert. Funds'!F1282</f>
        <v>1111</v>
      </c>
      <c r="I1283" s="22" t="str">
        <f>'Source - Cert. Funds'!G1282</f>
        <v>TOWNSHIP FIRE AND E.M.S.</v>
      </c>
      <c r="J1283" s="23">
        <f>'Source - Cert. Funds'!H1282</f>
        <v>3600</v>
      </c>
      <c r="K1283" s="3"/>
      <c r="L1283" s="3"/>
      <c r="M1283" s="3"/>
      <c r="N1283" s="3"/>
      <c r="O1283" s="3"/>
    </row>
    <row r="1284" spans="1:15" x14ac:dyDescent="0.35">
      <c r="A1284" s="221" t="e">
        <f t="shared" si="23"/>
        <v>#N/A</v>
      </c>
      <c r="B1284" s="221" t="e">
        <f>IF(A1284=1,SUM($A$4:A1284),"")</f>
        <v>#N/A</v>
      </c>
      <c r="C1284" s="22" t="str">
        <f>'Source - Cert. Funds'!A1283</f>
        <v>38</v>
      </c>
      <c r="D1284" s="22" t="str">
        <f>'Source - Cert. Funds'!B1283</f>
        <v>2</v>
      </c>
      <c r="E1284" s="22" t="str">
        <f>'Source - Cert. Funds'!C1283</f>
        <v>0006</v>
      </c>
      <c r="F1284" s="22" t="str">
        <f>'Source - Cert. Funds'!D1283</f>
        <v>3820006</v>
      </c>
      <c r="G1284" s="22" t="str">
        <f>'Source - Cert. Funds'!E1283</f>
        <v>MADISON TOWNSHIP</v>
      </c>
      <c r="H1284" s="22" t="str">
        <f>'Source - Cert. Funds'!F1283</f>
        <v>1190</v>
      </c>
      <c r="I1284" s="22" t="str">
        <f>'Source - Cert. Funds'!G1283</f>
        <v xml:space="preserve">CUMULATIVE FIRE (Township)                        </v>
      </c>
      <c r="J1284" s="23">
        <f>'Source - Cert. Funds'!H1283</f>
        <v>9000</v>
      </c>
      <c r="K1284" s="3"/>
      <c r="L1284" s="3"/>
      <c r="M1284" s="3"/>
      <c r="N1284" s="3"/>
      <c r="O1284" s="3"/>
    </row>
    <row r="1285" spans="1:15" x14ac:dyDescent="0.35">
      <c r="A1285" s="221" t="e">
        <f t="shared" ref="A1285:A1348" si="24">IF($L$1=$F1285,1,"")</f>
        <v>#N/A</v>
      </c>
      <c r="B1285" s="221" t="e">
        <f>IF(A1285=1,SUM($A$4:A1285),"")</f>
        <v>#N/A</v>
      </c>
      <c r="C1285" s="22" t="str">
        <f>'Source - Cert. Funds'!A1284</f>
        <v>38</v>
      </c>
      <c r="D1285" s="22" t="str">
        <f>'Source - Cert. Funds'!B1284</f>
        <v>2</v>
      </c>
      <c r="E1285" s="22" t="str">
        <f>'Source - Cert. Funds'!C1284</f>
        <v>0007</v>
      </c>
      <c r="F1285" s="22" t="str">
        <f>'Source - Cert. Funds'!D1284</f>
        <v>3820007</v>
      </c>
      <c r="G1285" s="22" t="str">
        <f>'Source - Cert. Funds'!E1284</f>
        <v>NOBLE TOWNSHIP</v>
      </c>
      <c r="H1285" s="22" t="str">
        <f>'Source - Cert. Funds'!F1284</f>
        <v>0101</v>
      </c>
      <c r="I1285" s="22" t="str">
        <f>'Source - Cert. Funds'!G1284</f>
        <v xml:space="preserve">GENERAL                                 </v>
      </c>
      <c r="J1285" s="23">
        <f>'Source - Cert. Funds'!H1284</f>
        <v>12817</v>
      </c>
      <c r="K1285" s="3"/>
      <c r="L1285" s="3"/>
      <c r="M1285" s="3"/>
      <c r="N1285" s="3"/>
      <c r="O1285" s="3"/>
    </row>
    <row r="1286" spans="1:15" x14ac:dyDescent="0.35">
      <c r="A1286" s="221" t="e">
        <f t="shared" si="24"/>
        <v>#N/A</v>
      </c>
      <c r="B1286" s="221" t="e">
        <f>IF(A1286=1,SUM($A$4:A1286),"")</f>
        <v>#N/A</v>
      </c>
      <c r="C1286" s="22" t="str">
        <f>'Source - Cert. Funds'!A1285</f>
        <v>38</v>
      </c>
      <c r="D1286" s="22" t="str">
        <f>'Source - Cert. Funds'!B1285</f>
        <v>2</v>
      </c>
      <c r="E1286" s="22" t="str">
        <f>'Source - Cert. Funds'!C1285</f>
        <v>0007</v>
      </c>
      <c r="F1286" s="22" t="str">
        <f>'Source - Cert. Funds'!D1285</f>
        <v>3820007</v>
      </c>
      <c r="G1286" s="22" t="str">
        <f>'Source - Cert. Funds'!E1285</f>
        <v>NOBLE TOWNSHIP</v>
      </c>
      <c r="H1286" s="22" t="str">
        <f>'Source - Cert. Funds'!F1285</f>
        <v>1111</v>
      </c>
      <c r="I1286" s="22" t="str">
        <f>'Source - Cert. Funds'!G1285</f>
        <v>TOWNSHIP FIRE AND E.M.S.</v>
      </c>
      <c r="J1286" s="23">
        <f>'Source - Cert. Funds'!H1285</f>
        <v>10600</v>
      </c>
      <c r="K1286" s="3"/>
      <c r="L1286" s="3"/>
      <c r="M1286" s="3"/>
      <c r="N1286" s="3"/>
      <c r="O1286" s="3"/>
    </row>
    <row r="1287" spans="1:15" x14ac:dyDescent="0.35">
      <c r="A1287" s="221" t="e">
        <f t="shared" si="24"/>
        <v>#N/A</v>
      </c>
      <c r="B1287" s="221" t="e">
        <f>IF(A1287=1,SUM($A$4:A1287),"")</f>
        <v>#N/A</v>
      </c>
      <c r="C1287" s="22" t="str">
        <f>'Source - Cert. Funds'!A1286</f>
        <v>38</v>
      </c>
      <c r="D1287" s="22" t="str">
        <f>'Source - Cert. Funds'!B1286</f>
        <v>2</v>
      </c>
      <c r="E1287" s="22" t="str">
        <f>'Source - Cert. Funds'!C1286</f>
        <v>0008</v>
      </c>
      <c r="F1287" s="22" t="str">
        <f>'Source - Cert. Funds'!D1286</f>
        <v>3820008</v>
      </c>
      <c r="G1287" s="22" t="str">
        <f>'Source - Cert. Funds'!E1286</f>
        <v>PENN TOWNSHIP</v>
      </c>
      <c r="H1287" s="22" t="str">
        <f>'Source - Cert. Funds'!F1286</f>
        <v>0101</v>
      </c>
      <c r="I1287" s="22" t="str">
        <f>'Source - Cert. Funds'!G1286</f>
        <v xml:space="preserve">GENERAL                                 </v>
      </c>
      <c r="J1287" s="23">
        <f>'Source - Cert. Funds'!H1286</f>
        <v>85312</v>
      </c>
      <c r="K1287" s="3"/>
      <c r="L1287" s="3"/>
      <c r="M1287" s="3"/>
      <c r="N1287" s="3"/>
      <c r="O1287" s="3"/>
    </row>
    <row r="1288" spans="1:15" x14ac:dyDescent="0.35">
      <c r="A1288" s="221" t="e">
        <f t="shared" si="24"/>
        <v>#N/A</v>
      </c>
      <c r="B1288" s="221" t="e">
        <f>IF(A1288=1,SUM($A$4:A1288),"")</f>
        <v>#N/A</v>
      </c>
      <c r="C1288" s="22" t="str">
        <f>'Source - Cert. Funds'!A1287</f>
        <v>38</v>
      </c>
      <c r="D1288" s="22" t="str">
        <f>'Source - Cert. Funds'!B1287</f>
        <v>2</v>
      </c>
      <c r="E1288" s="22" t="str">
        <f>'Source - Cert. Funds'!C1287</f>
        <v>0008</v>
      </c>
      <c r="F1288" s="22" t="str">
        <f>'Source - Cert. Funds'!D1287</f>
        <v>3820008</v>
      </c>
      <c r="G1288" s="22" t="str">
        <f>'Source - Cert. Funds'!E1287</f>
        <v>PENN TOWNSHIP</v>
      </c>
      <c r="H1288" s="22" t="str">
        <f>'Source - Cert. Funds'!F1287</f>
        <v>1111</v>
      </c>
      <c r="I1288" s="22" t="str">
        <f>'Source - Cert. Funds'!G1287</f>
        <v>TOWNSHIP FIRE AND E.M.S.</v>
      </c>
      <c r="J1288" s="23">
        <f>'Source - Cert. Funds'!H1287</f>
        <v>33471</v>
      </c>
      <c r="K1288" s="3"/>
      <c r="L1288" s="3"/>
      <c r="M1288" s="3"/>
      <c r="N1288" s="3"/>
      <c r="O1288" s="3"/>
    </row>
    <row r="1289" spans="1:15" x14ac:dyDescent="0.35">
      <c r="A1289" s="221" t="e">
        <f t="shared" si="24"/>
        <v>#N/A</v>
      </c>
      <c r="B1289" s="221" t="e">
        <f>IF(A1289=1,SUM($A$4:A1289),"")</f>
        <v>#N/A</v>
      </c>
      <c r="C1289" s="22" t="str">
        <f>'Source - Cert. Funds'!A1288</f>
        <v>38</v>
      </c>
      <c r="D1289" s="22" t="str">
        <f>'Source - Cert. Funds'!B1288</f>
        <v>2</v>
      </c>
      <c r="E1289" s="22" t="str">
        <f>'Source - Cert. Funds'!C1288</f>
        <v>0008</v>
      </c>
      <c r="F1289" s="22" t="str">
        <f>'Source - Cert. Funds'!D1288</f>
        <v>3820008</v>
      </c>
      <c r="G1289" s="22" t="str">
        <f>'Source - Cert. Funds'!E1288</f>
        <v>PENN TOWNSHIP</v>
      </c>
      <c r="H1289" s="22" t="str">
        <f>'Source - Cert. Funds'!F1288</f>
        <v>1301</v>
      </c>
      <c r="I1289" s="22" t="str">
        <f>'Source - Cert. Funds'!G1288</f>
        <v xml:space="preserve">PARK &amp; RECREATION                       </v>
      </c>
      <c r="J1289" s="23">
        <f>'Source - Cert. Funds'!H1288</f>
        <v>15714</v>
      </c>
      <c r="K1289" s="3"/>
      <c r="L1289" s="3"/>
      <c r="M1289" s="3"/>
      <c r="N1289" s="3"/>
      <c r="O1289" s="3"/>
    </row>
    <row r="1290" spans="1:15" x14ac:dyDescent="0.35">
      <c r="A1290" s="221" t="e">
        <f t="shared" si="24"/>
        <v>#N/A</v>
      </c>
      <c r="B1290" s="221" t="e">
        <f>IF(A1290=1,SUM($A$4:A1290),"")</f>
        <v>#N/A</v>
      </c>
      <c r="C1290" s="22" t="str">
        <f>'Source - Cert. Funds'!A1289</f>
        <v>38</v>
      </c>
      <c r="D1290" s="22" t="str">
        <f>'Source - Cert. Funds'!B1289</f>
        <v>2</v>
      </c>
      <c r="E1290" s="22" t="str">
        <f>'Source - Cert. Funds'!C1289</f>
        <v>0009</v>
      </c>
      <c r="F1290" s="22" t="str">
        <f>'Source - Cert. Funds'!D1289</f>
        <v>3820009</v>
      </c>
      <c r="G1290" s="22" t="str">
        <f>'Source - Cert. Funds'!E1289</f>
        <v>PIKE TOWNSHIP</v>
      </c>
      <c r="H1290" s="22" t="str">
        <f>'Source - Cert. Funds'!F1289</f>
        <v>0101</v>
      </c>
      <c r="I1290" s="22" t="str">
        <f>'Source - Cert. Funds'!G1289</f>
        <v xml:space="preserve">GENERAL                                 </v>
      </c>
      <c r="J1290" s="23">
        <f>'Source - Cert. Funds'!H1289</f>
        <v>24650</v>
      </c>
      <c r="K1290" s="3"/>
      <c r="L1290" s="3"/>
      <c r="M1290" s="3"/>
      <c r="N1290" s="3"/>
      <c r="O1290" s="3"/>
    </row>
    <row r="1291" spans="1:15" x14ac:dyDescent="0.35">
      <c r="A1291" s="221" t="e">
        <f t="shared" si="24"/>
        <v>#N/A</v>
      </c>
      <c r="B1291" s="221" t="e">
        <f>IF(A1291=1,SUM($A$4:A1291),"")</f>
        <v>#N/A</v>
      </c>
      <c r="C1291" s="22" t="str">
        <f>'Source - Cert. Funds'!A1290</f>
        <v>38</v>
      </c>
      <c r="D1291" s="22" t="str">
        <f>'Source - Cert. Funds'!B1290</f>
        <v>2</v>
      </c>
      <c r="E1291" s="22" t="str">
        <f>'Source - Cert. Funds'!C1290</f>
        <v>0009</v>
      </c>
      <c r="F1291" s="22" t="str">
        <f>'Source - Cert. Funds'!D1290</f>
        <v>3820009</v>
      </c>
      <c r="G1291" s="22" t="str">
        <f>'Source - Cert. Funds'!E1290</f>
        <v>PIKE TOWNSHIP</v>
      </c>
      <c r="H1291" s="22" t="str">
        <f>'Source - Cert. Funds'!F1290</f>
        <v>1111</v>
      </c>
      <c r="I1291" s="22" t="str">
        <f>'Source - Cert. Funds'!G1290</f>
        <v>TOWNSHIP FIRE AND E.M.S.</v>
      </c>
      <c r="J1291" s="23">
        <f>'Source - Cert. Funds'!H1290</f>
        <v>15000</v>
      </c>
      <c r="K1291" s="3"/>
      <c r="L1291" s="3"/>
      <c r="M1291" s="3"/>
      <c r="N1291" s="3"/>
      <c r="O1291" s="3"/>
    </row>
    <row r="1292" spans="1:15" x14ac:dyDescent="0.35">
      <c r="A1292" s="221" t="e">
        <f t="shared" si="24"/>
        <v>#N/A</v>
      </c>
      <c r="B1292" s="221" t="e">
        <f>IF(A1292=1,SUM($A$4:A1292),"")</f>
        <v>#N/A</v>
      </c>
      <c r="C1292" s="22" t="str">
        <f>'Source - Cert. Funds'!A1291</f>
        <v>38</v>
      </c>
      <c r="D1292" s="22" t="str">
        <f>'Source - Cert. Funds'!B1291</f>
        <v>2</v>
      </c>
      <c r="E1292" s="22" t="str">
        <f>'Source - Cert. Funds'!C1291</f>
        <v>0010</v>
      </c>
      <c r="F1292" s="22" t="str">
        <f>'Source - Cert. Funds'!D1291</f>
        <v>3820010</v>
      </c>
      <c r="G1292" s="22" t="str">
        <f>'Source - Cert. Funds'!E1291</f>
        <v>RICHLAND TOWNSHIP</v>
      </c>
      <c r="H1292" s="22" t="str">
        <f>'Source - Cert. Funds'!F1291</f>
        <v>0101</v>
      </c>
      <c r="I1292" s="22" t="str">
        <f>'Source - Cert. Funds'!G1291</f>
        <v xml:space="preserve">GENERAL                                 </v>
      </c>
      <c r="J1292" s="23">
        <f>'Source - Cert. Funds'!H1291</f>
        <v>173900</v>
      </c>
      <c r="K1292" s="3"/>
      <c r="L1292" s="3"/>
      <c r="M1292" s="3"/>
      <c r="N1292" s="3"/>
      <c r="O1292" s="3"/>
    </row>
    <row r="1293" spans="1:15" x14ac:dyDescent="0.35">
      <c r="A1293" s="221" t="e">
        <f t="shared" si="24"/>
        <v>#N/A</v>
      </c>
      <c r="B1293" s="221" t="e">
        <f>IF(A1293=1,SUM($A$4:A1293),"")</f>
        <v>#N/A</v>
      </c>
      <c r="C1293" s="22" t="str">
        <f>'Source - Cert. Funds'!A1292</f>
        <v>38</v>
      </c>
      <c r="D1293" s="22" t="str">
        <f>'Source - Cert. Funds'!B1292</f>
        <v>2</v>
      </c>
      <c r="E1293" s="22" t="str">
        <f>'Source - Cert. Funds'!C1292</f>
        <v>0010</v>
      </c>
      <c r="F1293" s="22" t="str">
        <f>'Source - Cert. Funds'!D1292</f>
        <v>3820010</v>
      </c>
      <c r="G1293" s="22" t="str">
        <f>'Source - Cert. Funds'!E1292</f>
        <v>RICHLAND TOWNSHIP</v>
      </c>
      <c r="H1293" s="22" t="str">
        <f>'Source - Cert. Funds'!F1292</f>
        <v>1111</v>
      </c>
      <c r="I1293" s="22" t="str">
        <f>'Source - Cert. Funds'!G1292</f>
        <v>TOWNSHIP FIRE AND E.M.S.</v>
      </c>
      <c r="J1293" s="23">
        <f>'Source - Cert. Funds'!H1292</f>
        <v>50000</v>
      </c>
      <c r="K1293" s="3"/>
      <c r="L1293" s="3"/>
      <c r="M1293" s="3"/>
      <c r="N1293" s="3"/>
      <c r="O1293" s="3"/>
    </row>
    <row r="1294" spans="1:15" x14ac:dyDescent="0.35">
      <c r="A1294" s="221" t="e">
        <f t="shared" si="24"/>
        <v>#N/A</v>
      </c>
      <c r="B1294" s="221" t="e">
        <f>IF(A1294=1,SUM($A$4:A1294),"")</f>
        <v>#N/A</v>
      </c>
      <c r="C1294" s="22" t="str">
        <f>'Source - Cert. Funds'!A1293</f>
        <v>38</v>
      </c>
      <c r="D1294" s="22" t="str">
        <f>'Source - Cert. Funds'!B1293</f>
        <v>2</v>
      </c>
      <c r="E1294" s="22" t="str">
        <f>'Source - Cert. Funds'!C1293</f>
        <v>0010</v>
      </c>
      <c r="F1294" s="22" t="str">
        <f>'Source - Cert. Funds'!D1293</f>
        <v>3820010</v>
      </c>
      <c r="G1294" s="22" t="str">
        <f>'Source - Cert. Funds'!E1293</f>
        <v>RICHLAND TOWNSHIP</v>
      </c>
      <c r="H1294" s="22" t="str">
        <f>'Source - Cert. Funds'!F1293</f>
        <v>4501</v>
      </c>
      <c r="I1294" s="22" t="str">
        <f>'Source - Cert. Funds'!G1293</f>
        <v xml:space="preserve">FEDERAL REVENUE SHARING TRUST           </v>
      </c>
      <c r="J1294" s="23">
        <f>'Source - Cert. Funds'!H1293</f>
        <v>2000</v>
      </c>
      <c r="K1294" s="3"/>
      <c r="L1294" s="3"/>
      <c r="M1294" s="3"/>
      <c r="N1294" s="3"/>
      <c r="O1294" s="3"/>
    </row>
    <row r="1295" spans="1:15" x14ac:dyDescent="0.35">
      <c r="A1295" s="221" t="e">
        <f t="shared" si="24"/>
        <v>#N/A</v>
      </c>
      <c r="B1295" s="221" t="e">
        <f>IF(A1295=1,SUM($A$4:A1295),"")</f>
        <v>#N/A</v>
      </c>
      <c r="C1295" s="22" t="str">
        <f>'Source - Cert. Funds'!A1294</f>
        <v>38</v>
      </c>
      <c r="D1295" s="22" t="str">
        <f>'Source - Cert. Funds'!B1294</f>
        <v>2</v>
      </c>
      <c r="E1295" s="22" t="str">
        <f>'Source - Cert. Funds'!C1294</f>
        <v>0011</v>
      </c>
      <c r="F1295" s="22" t="str">
        <f>'Source - Cert. Funds'!D1294</f>
        <v>3820011</v>
      </c>
      <c r="G1295" s="22" t="str">
        <f>'Source - Cert. Funds'!E1294</f>
        <v>WABASH TOWNSHIP</v>
      </c>
      <c r="H1295" s="22" t="str">
        <f>'Source - Cert. Funds'!F1294</f>
        <v>0061</v>
      </c>
      <c r="I1295" s="22" t="str">
        <f>'Source - Cert. Funds'!G1294</f>
        <v>RAINY DAY</v>
      </c>
      <c r="J1295" s="23">
        <f>'Source - Cert. Funds'!H1294</f>
        <v>6588</v>
      </c>
      <c r="K1295" s="3"/>
      <c r="L1295" s="3"/>
      <c r="M1295" s="3"/>
      <c r="N1295" s="3"/>
      <c r="O1295" s="3"/>
    </row>
    <row r="1296" spans="1:15" x14ac:dyDescent="0.35">
      <c r="A1296" s="221" t="e">
        <f t="shared" si="24"/>
        <v>#N/A</v>
      </c>
      <c r="B1296" s="221" t="e">
        <f>IF(A1296=1,SUM($A$4:A1296),"")</f>
        <v>#N/A</v>
      </c>
      <c r="C1296" s="22" t="str">
        <f>'Source - Cert. Funds'!A1295</f>
        <v>38</v>
      </c>
      <c r="D1296" s="22" t="str">
        <f>'Source - Cert. Funds'!B1295</f>
        <v>2</v>
      </c>
      <c r="E1296" s="22" t="str">
        <f>'Source - Cert. Funds'!C1295</f>
        <v>0011</v>
      </c>
      <c r="F1296" s="22" t="str">
        <f>'Source - Cert. Funds'!D1295</f>
        <v>3820011</v>
      </c>
      <c r="G1296" s="22" t="str">
        <f>'Source - Cert. Funds'!E1295</f>
        <v>WABASH TOWNSHIP</v>
      </c>
      <c r="H1296" s="22" t="str">
        <f>'Source - Cert. Funds'!F1295</f>
        <v>0101</v>
      </c>
      <c r="I1296" s="22" t="str">
        <f>'Source - Cert. Funds'!G1295</f>
        <v xml:space="preserve">GENERAL                                 </v>
      </c>
      <c r="J1296" s="23">
        <f>'Source - Cert. Funds'!H1295</f>
        <v>24108</v>
      </c>
      <c r="K1296" s="3"/>
      <c r="L1296" s="3"/>
      <c r="M1296" s="3"/>
      <c r="N1296" s="3"/>
      <c r="O1296" s="3"/>
    </row>
    <row r="1297" spans="1:15" x14ac:dyDescent="0.35">
      <c r="A1297" s="221" t="e">
        <f t="shared" si="24"/>
        <v>#N/A</v>
      </c>
      <c r="B1297" s="221" t="e">
        <f>IF(A1297=1,SUM($A$4:A1297),"")</f>
        <v>#N/A</v>
      </c>
      <c r="C1297" s="22" t="str">
        <f>'Source - Cert. Funds'!A1296</f>
        <v>38</v>
      </c>
      <c r="D1297" s="22" t="str">
        <f>'Source - Cert. Funds'!B1296</f>
        <v>2</v>
      </c>
      <c r="E1297" s="22" t="str">
        <f>'Source - Cert. Funds'!C1296</f>
        <v>0011</v>
      </c>
      <c r="F1297" s="22" t="str">
        <f>'Source - Cert. Funds'!D1296</f>
        <v>3820011</v>
      </c>
      <c r="G1297" s="22" t="str">
        <f>'Source - Cert. Funds'!E1296</f>
        <v>WABASH TOWNSHIP</v>
      </c>
      <c r="H1297" s="22" t="str">
        <f>'Source - Cert. Funds'!F1296</f>
        <v>1111</v>
      </c>
      <c r="I1297" s="22" t="str">
        <f>'Source - Cert. Funds'!G1296</f>
        <v>TOWNSHIP FIRE AND E.M.S.</v>
      </c>
      <c r="J1297" s="23">
        <f>'Source - Cert. Funds'!H1296</f>
        <v>11663</v>
      </c>
      <c r="K1297" s="3"/>
      <c r="L1297" s="3"/>
      <c r="M1297" s="3"/>
      <c r="N1297" s="3"/>
      <c r="O1297" s="3"/>
    </row>
    <row r="1298" spans="1:15" x14ac:dyDescent="0.35">
      <c r="A1298" s="221" t="e">
        <f t="shared" si="24"/>
        <v>#N/A</v>
      </c>
      <c r="B1298" s="221" t="e">
        <f>IF(A1298=1,SUM($A$4:A1298),"")</f>
        <v>#N/A</v>
      </c>
      <c r="C1298" s="22" t="str">
        <f>'Source - Cert. Funds'!A1297</f>
        <v>38</v>
      </c>
      <c r="D1298" s="22" t="str">
        <f>'Source - Cert. Funds'!B1297</f>
        <v>2</v>
      </c>
      <c r="E1298" s="22" t="str">
        <f>'Source - Cert. Funds'!C1297</f>
        <v>0012</v>
      </c>
      <c r="F1298" s="22" t="str">
        <f>'Source - Cert. Funds'!D1297</f>
        <v>3820012</v>
      </c>
      <c r="G1298" s="22" t="str">
        <f>'Source - Cert. Funds'!E1297</f>
        <v>WAYNE TOWNSHIP</v>
      </c>
      <c r="H1298" s="22" t="str">
        <f>'Source - Cert. Funds'!F1297</f>
        <v>0061</v>
      </c>
      <c r="I1298" s="22" t="str">
        <f>'Source - Cert. Funds'!G1297</f>
        <v>RAINY DAY</v>
      </c>
      <c r="J1298" s="23">
        <f>'Source - Cert. Funds'!H1297</f>
        <v>0</v>
      </c>
      <c r="K1298" s="3"/>
      <c r="L1298" s="3"/>
      <c r="M1298" s="3"/>
      <c r="N1298" s="3"/>
      <c r="O1298" s="3"/>
    </row>
    <row r="1299" spans="1:15" x14ac:dyDescent="0.35">
      <c r="A1299" s="221" t="e">
        <f t="shared" si="24"/>
        <v>#N/A</v>
      </c>
      <c r="B1299" s="221" t="e">
        <f>IF(A1299=1,SUM($A$4:A1299),"")</f>
        <v>#N/A</v>
      </c>
      <c r="C1299" s="22" t="str">
        <f>'Source - Cert. Funds'!A1298</f>
        <v>38</v>
      </c>
      <c r="D1299" s="22" t="str">
        <f>'Source - Cert. Funds'!B1298</f>
        <v>2</v>
      </c>
      <c r="E1299" s="22" t="str">
        <f>'Source - Cert. Funds'!C1298</f>
        <v>0012</v>
      </c>
      <c r="F1299" s="22" t="str">
        <f>'Source - Cert. Funds'!D1298</f>
        <v>3820012</v>
      </c>
      <c r="G1299" s="22" t="str">
        <f>'Source - Cert. Funds'!E1298</f>
        <v>WAYNE TOWNSHIP</v>
      </c>
      <c r="H1299" s="22" t="str">
        <f>'Source - Cert. Funds'!F1298</f>
        <v>0101</v>
      </c>
      <c r="I1299" s="22" t="str">
        <f>'Source - Cert. Funds'!G1298</f>
        <v xml:space="preserve">GENERAL                                 </v>
      </c>
      <c r="J1299" s="23">
        <f>'Source - Cert. Funds'!H1298</f>
        <v>98600</v>
      </c>
      <c r="K1299" s="3"/>
      <c r="L1299" s="3"/>
      <c r="M1299" s="3"/>
      <c r="N1299" s="3"/>
      <c r="O1299" s="3"/>
    </row>
    <row r="1300" spans="1:15" x14ac:dyDescent="0.35">
      <c r="A1300" s="221" t="e">
        <f t="shared" si="24"/>
        <v>#N/A</v>
      </c>
      <c r="B1300" s="221" t="e">
        <f>IF(A1300=1,SUM($A$4:A1300),"")</f>
        <v>#N/A</v>
      </c>
      <c r="C1300" s="22" t="str">
        <f>'Source - Cert. Funds'!A1299</f>
        <v>38</v>
      </c>
      <c r="D1300" s="22" t="str">
        <f>'Source - Cert. Funds'!B1299</f>
        <v>2</v>
      </c>
      <c r="E1300" s="22" t="str">
        <f>'Source - Cert. Funds'!C1299</f>
        <v>0012</v>
      </c>
      <c r="F1300" s="22" t="str">
        <f>'Source - Cert. Funds'!D1299</f>
        <v>3820012</v>
      </c>
      <c r="G1300" s="22" t="str">
        <f>'Source - Cert. Funds'!E1299</f>
        <v>WAYNE TOWNSHIP</v>
      </c>
      <c r="H1300" s="22" t="str">
        <f>'Source - Cert. Funds'!F1299</f>
        <v>1111</v>
      </c>
      <c r="I1300" s="22" t="str">
        <f>'Source - Cert. Funds'!G1299</f>
        <v>TOWNSHIP FIRE AND E.M.S.</v>
      </c>
      <c r="J1300" s="23">
        <f>'Source - Cert. Funds'!H1299</f>
        <v>72858</v>
      </c>
      <c r="K1300" s="3"/>
      <c r="L1300" s="3"/>
      <c r="M1300" s="3"/>
      <c r="N1300" s="3"/>
      <c r="O1300" s="3"/>
    </row>
    <row r="1301" spans="1:15" x14ac:dyDescent="0.35">
      <c r="A1301" s="221" t="e">
        <f t="shared" si="24"/>
        <v>#N/A</v>
      </c>
      <c r="B1301" s="221" t="e">
        <f>IF(A1301=1,SUM($A$4:A1301),"")</f>
        <v>#N/A</v>
      </c>
      <c r="C1301" s="22" t="str">
        <f>'Source - Cert. Funds'!A1300</f>
        <v>39</v>
      </c>
      <c r="D1301" s="22" t="str">
        <f>'Source - Cert. Funds'!B1300</f>
        <v>2</v>
      </c>
      <c r="E1301" s="22" t="str">
        <f>'Source - Cert. Funds'!C1300</f>
        <v>0001</v>
      </c>
      <c r="F1301" s="22" t="str">
        <f>'Source - Cert. Funds'!D1300</f>
        <v>3920001</v>
      </c>
      <c r="G1301" s="22" t="str">
        <f>'Source - Cert. Funds'!E1300</f>
        <v>GRAHAM TOWNSHIP</v>
      </c>
      <c r="H1301" s="22" t="str">
        <f>'Source - Cert. Funds'!F1300</f>
        <v>0101</v>
      </c>
      <c r="I1301" s="22" t="str">
        <f>'Source - Cert. Funds'!G1300</f>
        <v xml:space="preserve">GENERAL                                 </v>
      </c>
      <c r="J1301" s="23">
        <f>'Source - Cert. Funds'!H1300</f>
        <v>26250</v>
      </c>
      <c r="K1301" s="3"/>
      <c r="L1301" s="3"/>
      <c r="M1301" s="3"/>
      <c r="N1301" s="3"/>
      <c r="O1301" s="3"/>
    </row>
    <row r="1302" spans="1:15" x14ac:dyDescent="0.35">
      <c r="A1302" s="221" t="e">
        <f t="shared" si="24"/>
        <v>#N/A</v>
      </c>
      <c r="B1302" s="221" t="e">
        <f>IF(A1302=1,SUM($A$4:A1302),"")</f>
        <v>#N/A</v>
      </c>
      <c r="C1302" s="22" t="str">
        <f>'Source - Cert. Funds'!A1301</f>
        <v>39</v>
      </c>
      <c r="D1302" s="22" t="str">
        <f>'Source - Cert. Funds'!B1301</f>
        <v>2</v>
      </c>
      <c r="E1302" s="22" t="str">
        <f>'Source - Cert. Funds'!C1301</f>
        <v>0001</v>
      </c>
      <c r="F1302" s="22" t="str">
        <f>'Source - Cert. Funds'!D1301</f>
        <v>3920001</v>
      </c>
      <c r="G1302" s="22" t="str">
        <f>'Source - Cert. Funds'!E1301</f>
        <v>GRAHAM TOWNSHIP</v>
      </c>
      <c r="H1302" s="22" t="str">
        <f>'Source - Cert. Funds'!F1301</f>
        <v>1111</v>
      </c>
      <c r="I1302" s="22" t="str">
        <f>'Source - Cert. Funds'!G1301</f>
        <v>TOWNSHIP FIRE AND E.M.S.</v>
      </c>
      <c r="J1302" s="23">
        <f>'Source - Cert. Funds'!H1301</f>
        <v>0</v>
      </c>
      <c r="K1302" s="3"/>
      <c r="L1302" s="3"/>
      <c r="M1302" s="3"/>
      <c r="N1302" s="3"/>
      <c r="O1302" s="3"/>
    </row>
    <row r="1303" spans="1:15" x14ac:dyDescent="0.35">
      <c r="A1303" s="221" t="e">
        <f t="shared" si="24"/>
        <v>#N/A</v>
      </c>
      <c r="B1303" s="221" t="e">
        <f>IF(A1303=1,SUM($A$4:A1303),"")</f>
        <v>#N/A</v>
      </c>
      <c r="C1303" s="22" t="str">
        <f>'Source - Cert. Funds'!A1302</f>
        <v>39</v>
      </c>
      <c r="D1303" s="22" t="str">
        <f>'Source - Cert. Funds'!B1302</f>
        <v>2</v>
      </c>
      <c r="E1303" s="22" t="str">
        <f>'Source - Cert. Funds'!C1302</f>
        <v>0002</v>
      </c>
      <c r="F1303" s="22" t="str">
        <f>'Source - Cert. Funds'!D1302</f>
        <v>3920002</v>
      </c>
      <c r="G1303" s="22" t="str">
        <f>'Source - Cert. Funds'!E1302</f>
        <v>HANOVER TOWNSHIP</v>
      </c>
      <c r="H1303" s="22" t="str">
        <f>'Source - Cert. Funds'!F1302</f>
        <v>0101</v>
      </c>
      <c r="I1303" s="22" t="str">
        <f>'Source - Cert. Funds'!G1302</f>
        <v xml:space="preserve">GENERAL                                 </v>
      </c>
      <c r="J1303" s="23">
        <f>'Source - Cert. Funds'!H1302</f>
        <v>55394</v>
      </c>
      <c r="K1303" s="3"/>
      <c r="L1303" s="3"/>
      <c r="M1303" s="3"/>
      <c r="N1303" s="3"/>
      <c r="O1303" s="3"/>
    </row>
    <row r="1304" spans="1:15" x14ac:dyDescent="0.35">
      <c r="A1304" s="221" t="e">
        <f t="shared" si="24"/>
        <v>#N/A</v>
      </c>
      <c r="B1304" s="221" t="e">
        <f>IF(A1304=1,SUM($A$4:A1304),"")</f>
        <v>#N/A</v>
      </c>
      <c r="C1304" s="22" t="str">
        <f>'Source - Cert. Funds'!A1303</f>
        <v>39</v>
      </c>
      <c r="D1304" s="22" t="str">
        <f>'Source - Cert. Funds'!B1303</f>
        <v>2</v>
      </c>
      <c r="E1304" s="22" t="str">
        <f>'Source - Cert. Funds'!C1303</f>
        <v>0002</v>
      </c>
      <c r="F1304" s="22" t="str">
        <f>'Source - Cert. Funds'!D1303</f>
        <v>3920002</v>
      </c>
      <c r="G1304" s="22" t="str">
        <f>'Source - Cert. Funds'!E1303</f>
        <v>HANOVER TOWNSHIP</v>
      </c>
      <c r="H1304" s="22" t="str">
        <f>'Source - Cert. Funds'!F1303</f>
        <v>1111</v>
      </c>
      <c r="I1304" s="22" t="str">
        <f>'Source - Cert. Funds'!G1303</f>
        <v>TOWNSHIP FIRE AND E.M.S.</v>
      </c>
      <c r="J1304" s="23">
        <f>'Source - Cert. Funds'!H1303</f>
        <v>34150</v>
      </c>
      <c r="K1304" s="3"/>
      <c r="L1304" s="3"/>
      <c r="M1304" s="3"/>
      <c r="N1304" s="3"/>
      <c r="O1304" s="3"/>
    </row>
    <row r="1305" spans="1:15" x14ac:dyDescent="0.35">
      <c r="A1305" s="221" t="e">
        <f t="shared" si="24"/>
        <v>#N/A</v>
      </c>
      <c r="B1305" s="221" t="e">
        <f>IF(A1305=1,SUM($A$4:A1305),"")</f>
        <v>#N/A</v>
      </c>
      <c r="C1305" s="22" t="str">
        <f>'Source - Cert. Funds'!A1304</f>
        <v>39</v>
      </c>
      <c r="D1305" s="22" t="str">
        <f>'Source - Cert. Funds'!B1304</f>
        <v>2</v>
      </c>
      <c r="E1305" s="22" t="str">
        <f>'Source - Cert. Funds'!C1304</f>
        <v>0003</v>
      </c>
      <c r="F1305" s="22" t="str">
        <f>'Source - Cert. Funds'!D1304</f>
        <v>3920003</v>
      </c>
      <c r="G1305" s="22" t="str">
        <f>'Source - Cert. Funds'!E1304</f>
        <v>LANCASTER TOWNSHIP</v>
      </c>
      <c r="H1305" s="22" t="str">
        <f>'Source - Cert. Funds'!F1304</f>
        <v>0101</v>
      </c>
      <c r="I1305" s="22" t="str">
        <f>'Source - Cert. Funds'!G1304</f>
        <v xml:space="preserve">GENERAL                                 </v>
      </c>
      <c r="J1305" s="23">
        <f>'Source - Cert. Funds'!H1304</f>
        <v>21780</v>
      </c>
      <c r="K1305" s="3"/>
      <c r="L1305" s="3"/>
      <c r="M1305" s="3"/>
      <c r="N1305" s="3"/>
      <c r="O1305" s="3"/>
    </row>
    <row r="1306" spans="1:15" x14ac:dyDescent="0.35">
      <c r="A1306" s="221" t="e">
        <f t="shared" si="24"/>
        <v>#N/A</v>
      </c>
      <c r="B1306" s="221" t="e">
        <f>IF(A1306=1,SUM($A$4:A1306),"")</f>
        <v>#N/A</v>
      </c>
      <c r="C1306" s="22" t="str">
        <f>'Source - Cert. Funds'!A1305</f>
        <v>39</v>
      </c>
      <c r="D1306" s="22" t="str">
        <f>'Source - Cert. Funds'!B1305</f>
        <v>2</v>
      </c>
      <c r="E1306" s="22" t="str">
        <f>'Source - Cert. Funds'!C1305</f>
        <v>0003</v>
      </c>
      <c r="F1306" s="22" t="str">
        <f>'Source - Cert. Funds'!D1305</f>
        <v>3920003</v>
      </c>
      <c r="G1306" s="22" t="str">
        <f>'Source - Cert. Funds'!E1305</f>
        <v>LANCASTER TOWNSHIP</v>
      </c>
      <c r="H1306" s="22" t="str">
        <f>'Source - Cert. Funds'!F1305</f>
        <v>1111</v>
      </c>
      <c r="I1306" s="22" t="str">
        <f>'Source - Cert. Funds'!G1305</f>
        <v>TOWNSHIP FIRE AND E.M.S.</v>
      </c>
      <c r="J1306" s="23">
        <f>'Source - Cert. Funds'!H1305</f>
        <v>12000</v>
      </c>
      <c r="K1306" s="3"/>
      <c r="L1306" s="3"/>
      <c r="M1306" s="3"/>
      <c r="N1306" s="3"/>
      <c r="O1306" s="3"/>
    </row>
    <row r="1307" spans="1:15" x14ac:dyDescent="0.35">
      <c r="A1307" s="221" t="e">
        <f t="shared" si="24"/>
        <v>#N/A</v>
      </c>
      <c r="B1307" s="221" t="e">
        <f>IF(A1307=1,SUM($A$4:A1307),"")</f>
        <v>#N/A</v>
      </c>
      <c r="C1307" s="22" t="str">
        <f>'Source - Cert. Funds'!A1306</f>
        <v>39</v>
      </c>
      <c r="D1307" s="22" t="str">
        <f>'Source - Cert. Funds'!B1306</f>
        <v>2</v>
      </c>
      <c r="E1307" s="22" t="str">
        <f>'Source - Cert. Funds'!C1306</f>
        <v>0004</v>
      </c>
      <c r="F1307" s="22" t="str">
        <f>'Source - Cert. Funds'!D1306</f>
        <v>3920004</v>
      </c>
      <c r="G1307" s="22" t="str">
        <f>'Source - Cert. Funds'!E1306</f>
        <v>MADISON TOWNSHIP</v>
      </c>
      <c r="H1307" s="22" t="str">
        <f>'Source - Cert. Funds'!F1306</f>
        <v>0101</v>
      </c>
      <c r="I1307" s="22" t="str">
        <f>'Source - Cert. Funds'!G1306</f>
        <v xml:space="preserve">GENERAL                                 </v>
      </c>
      <c r="J1307" s="23">
        <f>'Source - Cert. Funds'!H1306</f>
        <v>118310</v>
      </c>
      <c r="K1307" s="3"/>
      <c r="L1307" s="3"/>
      <c r="M1307" s="3"/>
      <c r="N1307" s="3"/>
      <c r="O1307" s="3"/>
    </row>
    <row r="1308" spans="1:15" x14ac:dyDescent="0.35">
      <c r="A1308" s="221" t="e">
        <f t="shared" si="24"/>
        <v>#N/A</v>
      </c>
      <c r="B1308" s="221" t="e">
        <f>IF(A1308=1,SUM($A$4:A1308),"")</f>
        <v>#N/A</v>
      </c>
      <c r="C1308" s="22" t="str">
        <f>'Source - Cert. Funds'!A1307</f>
        <v>39</v>
      </c>
      <c r="D1308" s="22" t="str">
        <f>'Source - Cert. Funds'!B1307</f>
        <v>2</v>
      </c>
      <c r="E1308" s="22" t="str">
        <f>'Source - Cert. Funds'!C1307</f>
        <v>0004</v>
      </c>
      <c r="F1308" s="22" t="str">
        <f>'Source - Cert. Funds'!D1307</f>
        <v>3920004</v>
      </c>
      <c r="G1308" s="22" t="str">
        <f>'Source - Cert. Funds'!E1307</f>
        <v>MADISON TOWNSHIP</v>
      </c>
      <c r="H1308" s="22" t="str">
        <f>'Source - Cert. Funds'!F1307</f>
        <v>1111</v>
      </c>
      <c r="I1308" s="22" t="str">
        <f>'Source - Cert. Funds'!G1307</f>
        <v>TOWNSHIP FIRE AND E.M.S.</v>
      </c>
      <c r="J1308" s="23">
        <f>'Source - Cert. Funds'!H1307</f>
        <v>211063</v>
      </c>
      <c r="K1308" s="3"/>
      <c r="L1308" s="3"/>
      <c r="M1308" s="3"/>
      <c r="N1308" s="3"/>
      <c r="O1308" s="3"/>
    </row>
    <row r="1309" spans="1:15" x14ac:dyDescent="0.35">
      <c r="A1309" s="221" t="e">
        <f t="shared" si="24"/>
        <v>#N/A</v>
      </c>
      <c r="B1309" s="221" t="e">
        <f>IF(A1309=1,SUM($A$4:A1309),"")</f>
        <v>#N/A</v>
      </c>
      <c r="C1309" s="22" t="str">
        <f>'Source - Cert. Funds'!A1308</f>
        <v>39</v>
      </c>
      <c r="D1309" s="22" t="str">
        <f>'Source - Cert. Funds'!B1308</f>
        <v>2</v>
      </c>
      <c r="E1309" s="22" t="str">
        <f>'Source - Cert. Funds'!C1308</f>
        <v>0005</v>
      </c>
      <c r="F1309" s="22" t="str">
        <f>'Source - Cert. Funds'!D1308</f>
        <v>3920005</v>
      </c>
      <c r="G1309" s="22" t="str">
        <f>'Source - Cert. Funds'!E1308</f>
        <v>MILTON TOWNSHIP</v>
      </c>
      <c r="H1309" s="22" t="str">
        <f>'Source - Cert. Funds'!F1308</f>
        <v>0101</v>
      </c>
      <c r="I1309" s="22" t="str">
        <f>'Source - Cert. Funds'!G1308</f>
        <v xml:space="preserve">GENERAL                                 </v>
      </c>
      <c r="J1309" s="23">
        <f>'Source - Cert. Funds'!H1308</f>
        <v>12048</v>
      </c>
      <c r="K1309" s="3"/>
      <c r="L1309" s="3"/>
      <c r="M1309" s="3"/>
      <c r="N1309" s="3"/>
      <c r="O1309" s="3"/>
    </row>
    <row r="1310" spans="1:15" x14ac:dyDescent="0.35">
      <c r="A1310" s="221" t="e">
        <f t="shared" si="24"/>
        <v>#N/A</v>
      </c>
      <c r="B1310" s="221" t="e">
        <f>IF(A1310=1,SUM($A$4:A1310),"")</f>
        <v>#N/A</v>
      </c>
      <c r="C1310" s="22" t="str">
        <f>'Source - Cert. Funds'!A1309</f>
        <v>39</v>
      </c>
      <c r="D1310" s="22" t="str">
        <f>'Source - Cert. Funds'!B1309</f>
        <v>2</v>
      </c>
      <c r="E1310" s="22" t="str">
        <f>'Source - Cert. Funds'!C1309</f>
        <v>0005</v>
      </c>
      <c r="F1310" s="22" t="str">
        <f>'Source - Cert. Funds'!D1309</f>
        <v>3920005</v>
      </c>
      <c r="G1310" s="22" t="str">
        <f>'Source - Cert. Funds'!E1309</f>
        <v>MILTON TOWNSHIP</v>
      </c>
      <c r="H1310" s="22" t="str">
        <f>'Source - Cert. Funds'!F1309</f>
        <v>1111</v>
      </c>
      <c r="I1310" s="22" t="str">
        <f>'Source - Cert. Funds'!G1309</f>
        <v>TOWNSHIP FIRE AND E.M.S.</v>
      </c>
      <c r="J1310" s="23">
        <f>'Source - Cert. Funds'!H1309</f>
        <v>10000</v>
      </c>
      <c r="K1310" s="3"/>
      <c r="L1310" s="3"/>
      <c r="M1310" s="3"/>
      <c r="N1310" s="3"/>
      <c r="O1310" s="3"/>
    </row>
    <row r="1311" spans="1:15" x14ac:dyDescent="0.35">
      <c r="A1311" s="221" t="e">
        <f t="shared" si="24"/>
        <v>#N/A</v>
      </c>
      <c r="B1311" s="221" t="e">
        <f>IF(A1311=1,SUM($A$4:A1311),"")</f>
        <v>#N/A</v>
      </c>
      <c r="C1311" s="22" t="str">
        <f>'Source - Cert. Funds'!A1310</f>
        <v>39</v>
      </c>
      <c r="D1311" s="22" t="str">
        <f>'Source - Cert. Funds'!B1310</f>
        <v>2</v>
      </c>
      <c r="E1311" s="22" t="str">
        <f>'Source - Cert. Funds'!C1310</f>
        <v>0006</v>
      </c>
      <c r="F1311" s="22" t="str">
        <f>'Source - Cert. Funds'!D1310</f>
        <v>3920006</v>
      </c>
      <c r="G1311" s="22" t="str">
        <f>'Source - Cert. Funds'!E1310</f>
        <v>MONROE TOWNSHIP</v>
      </c>
      <c r="H1311" s="22" t="str">
        <f>'Source - Cert. Funds'!F1310</f>
        <v>0101</v>
      </c>
      <c r="I1311" s="22" t="str">
        <f>'Source - Cert. Funds'!G1310</f>
        <v xml:space="preserve">GENERAL                                 </v>
      </c>
      <c r="J1311" s="23">
        <f>'Source - Cert. Funds'!H1310</f>
        <v>20000</v>
      </c>
      <c r="K1311" s="3"/>
      <c r="L1311" s="3"/>
      <c r="M1311" s="3"/>
      <c r="N1311" s="3"/>
      <c r="O1311" s="3"/>
    </row>
    <row r="1312" spans="1:15" x14ac:dyDescent="0.35">
      <c r="A1312" s="221" t="e">
        <f t="shared" si="24"/>
        <v>#N/A</v>
      </c>
      <c r="B1312" s="221" t="e">
        <f>IF(A1312=1,SUM($A$4:A1312),"")</f>
        <v>#N/A</v>
      </c>
      <c r="C1312" s="22" t="str">
        <f>'Source - Cert. Funds'!A1311</f>
        <v>39</v>
      </c>
      <c r="D1312" s="22" t="str">
        <f>'Source - Cert. Funds'!B1311</f>
        <v>2</v>
      </c>
      <c r="E1312" s="22" t="str">
        <f>'Source - Cert. Funds'!C1311</f>
        <v>0006</v>
      </c>
      <c r="F1312" s="22" t="str">
        <f>'Source - Cert. Funds'!D1311</f>
        <v>3920006</v>
      </c>
      <c r="G1312" s="22" t="str">
        <f>'Source - Cert. Funds'!E1311</f>
        <v>MONROE TOWNSHIP</v>
      </c>
      <c r="H1312" s="22" t="str">
        <f>'Source - Cert. Funds'!F1311</f>
        <v>1111</v>
      </c>
      <c r="I1312" s="22" t="str">
        <f>'Source - Cert. Funds'!G1311</f>
        <v>TOWNSHIP FIRE AND E.M.S.</v>
      </c>
      <c r="J1312" s="23">
        <f>'Source - Cert. Funds'!H1311</f>
        <v>10000</v>
      </c>
      <c r="K1312" s="3"/>
      <c r="L1312" s="3"/>
      <c r="M1312" s="3"/>
      <c r="N1312" s="3"/>
      <c r="O1312" s="3"/>
    </row>
    <row r="1313" spans="1:15" x14ac:dyDescent="0.35">
      <c r="A1313" s="221" t="e">
        <f t="shared" si="24"/>
        <v>#N/A</v>
      </c>
      <c r="B1313" s="221" t="e">
        <f>IF(A1313=1,SUM($A$4:A1313),"")</f>
        <v>#N/A</v>
      </c>
      <c r="C1313" s="22" t="str">
        <f>'Source - Cert. Funds'!A1312</f>
        <v>39</v>
      </c>
      <c r="D1313" s="22" t="str">
        <f>'Source - Cert. Funds'!B1312</f>
        <v>2</v>
      </c>
      <c r="E1313" s="22" t="str">
        <f>'Source - Cert. Funds'!C1312</f>
        <v>0007</v>
      </c>
      <c r="F1313" s="22" t="str">
        <f>'Source - Cert. Funds'!D1312</f>
        <v>3920007</v>
      </c>
      <c r="G1313" s="22" t="str">
        <f>'Source - Cert. Funds'!E1312</f>
        <v>REPUBLICAN TOWNSHIP</v>
      </c>
      <c r="H1313" s="22" t="str">
        <f>'Source - Cert. Funds'!F1312</f>
        <v>0061</v>
      </c>
      <c r="I1313" s="22" t="str">
        <f>'Source - Cert. Funds'!G1312</f>
        <v>RAINY DAY</v>
      </c>
      <c r="J1313" s="23">
        <f>'Source - Cert. Funds'!H1312</f>
        <v>2744</v>
      </c>
      <c r="K1313" s="3"/>
      <c r="L1313" s="3"/>
      <c r="M1313" s="3"/>
      <c r="N1313" s="3"/>
      <c r="O1313" s="3"/>
    </row>
    <row r="1314" spans="1:15" x14ac:dyDescent="0.35">
      <c r="A1314" s="221" t="e">
        <f t="shared" si="24"/>
        <v>#N/A</v>
      </c>
      <c r="B1314" s="221" t="e">
        <f>IF(A1314=1,SUM($A$4:A1314),"")</f>
        <v>#N/A</v>
      </c>
      <c r="C1314" s="22" t="str">
        <f>'Source - Cert. Funds'!A1313</f>
        <v>39</v>
      </c>
      <c r="D1314" s="22" t="str">
        <f>'Source - Cert. Funds'!B1313</f>
        <v>2</v>
      </c>
      <c r="E1314" s="22" t="str">
        <f>'Source - Cert. Funds'!C1313</f>
        <v>0007</v>
      </c>
      <c r="F1314" s="22" t="str">
        <f>'Source - Cert. Funds'!D1313</f>
        <v>3920007</v>
      </c>
      <c r="G1314" s="22" t="str">
        <f>'Source - Cert. Funds'!E1313</f>
        <v>REPUBLICAN TOWNSHIP</v>
      </c>
      <c r="H1314" s="22" t="str">
        <f>'Source - Cert. Funds'!F1313</f>
        <v>0101</v>
      </c>
      <c r="I1314" s="22" t="str">
        <f>'Source - Cert. Funds'!G1313</f>
        <v xml:space="preserve">GENERAL                                 </v>
      </c>
      <c r="J1314" s="23">
        <f>'Source - Cert. Funds'!H1313</f>
        <v>26600</v>
      </c>
      <c r="K1314" s="3"/>
      <c r="L1314" s="3"/>
      <c r="M1314" s="3"/>
      <c r="N1314" s="3"/>
      <c r="O1314" s="3"/>
    </row>
    <row r="1315" spans="1:15" x14ac:dyDescent="0.35">
      <c r="A1315" s="221" t="e">
        <f t="shared" si="24"/>
        <v>#N/A</v>
      </c>
      <c r="B1315" s="221" t="e">
        <f>IF(A1315=1,SUM($A$4:A1315),"")</f>
        <v>#N/A</v>
      </c>
      <c r="C1315" s="22" t="str">
        <f>'Source - Cert. Funds'!A1314</f>
        <v>39</v>
      </c>
      <c r="D1315" s="22" t="str">
        <f>'Source - Cert. Funds'!B1314</f>
        <v>2</v>
      </c>
      <c r="E1315" s="22" t="str">
        <f>'Source - Cert. Funds'!C1314</f>
        <v>0007</v>
      </c>
      <c r="F1315" s="22" t="str">
        <f>'Source - Cert. Funds'!D1314</f>
        <v>3920007</v>
      </c>
      <c r="G1315" s="22" t="str">
        <f>'Source - Cert. Funds'!E1314</f>
        <v>REPUBLICAN TOWNSHIP</v>
      </c>
      <c r="H1315" s="22" t="str">
        <f>'Source - Cert. Funds'!F1314</f>
        <v>1111</v>
      </c>
      <c r="I1315" s="22" t="str">
        <f>'Source - Cert. Funds'!G1314</f>
        <v>TOWNSHIP FIRE AND E.M.S.</v>
      </c>
      <c r="J1315" s="23">
        <f>'Source - Cert. Funds'!H1314</f>
        <v>17100</v>
      </c>
      <c r="K1315" s="3"/>
      <c r="L1315" s="3"/>
      <c r="M1315" s="3"/>
      <c r="N1315" s="3"/>
      <c r="O1315" s="3"/>
    </row>
    <row r="1316" spans="1:15" x14ac:dyDescent="0.35">
      <c r="A1316" s="221" t="e">
        <f t="shared" si="24"/>
        <v>#N/A</v>
      </c>
      <c r="B1316" s="221" t="e">
        <f>IF(A1316=1,SUM($A$4:A1316),"")</f>
        <v>#N/A</v>
      </c>
      <c r="C1316" s="22" t="str">
        <f>'Source - Cert. Funds'!A1315</f>
        <v>39</v>
      </c>
      <c r="D1316" s="22" t="str">
        <f>'Source - Cert. Funds'!B1315</f>
        <v>2</v>
      </c>
      <c r="E1316" s="22" t="str">
        <f>'Source - Cert. Funds'!C1315</f>
        <v>0007</v>
      </c>
      <c r="F1316" s="22" t="str">
        <f>'Source - Cert. Funds'!D1315</f>
        <v>3920007</v>
      </c>
      <c r="G1316" s="22" t="str">
        <f>'Source - Cert. Funds'!E1315</f>
        <v>REPUBLICAN TOWNSHIP</v>
      </c>
      <c r="H1316" s="22" t="str">
        <f>'Source - Cert. Funds'!F1315</f>
        <v>1190</v>
      </c>
      <c r="I1316" s="22" t="str">
        <f>'Source - Cert. Funds'!G1315</f>
        <v xml:space="preserve">CUMULATIVE FIRE (Township)                        </v>
      </c>
      <c r="J1316" s="23">
        <f>'Source - Cert. Funds'!H1315</f>
        <v>18000</v>
      </c>
      <c r="K1316" s="3"/>
      <c r="L1316" s="3"/>
      <c r="M1316" s="3"/>
      <c r="N1316" s="3"/>
      <c r="O1316" s="3"/>
    </row>
    <row r="1317" spans="1:15" x14ac:dyDescent="0.35">
      <c r="A1317" s="221" t="e">
        <f t="shared" si="24"/>
        <v>#N/A</v>
      </c>
      <c r="B1317" s="221" t="e">
        <f>IF(A1317=1,SUM($A$4:A1317),"")</f>
        <v>#N/A</v>
      </c>
      <c r="C1317" s="22" t="str">
        <f>'Source - Cert. Funds'!A1316</f>
        <v>39</v>
      </c>
      <c r="D1317" s="22" t="str">
        <f>'Source - Cert. Funds'!B1316</f>
        <v>2</v>
      </c>
      <c r="E1317" s="22" t="str">
        <f>'Source - Cert. Funds'!C1316</f>
        <v>0008</v>
      </c>
      <c r="F1317" s="22" t="str">
        <f>'Source - Cert. Funds'!D1316</f>
        <v>3920008</v>
      </c>
      <c r="G1317" s="22" t="str">
        <f>'Source - Cert. Funds'!E1316</f>
        <v>SALUDA TOWNSHIP</v>
      </c>
      <c r="H1317" s="22" t="str">
        <f>'Source - Cert. Funds'!F1316</f>
        <v>0101</v>
      </c>
      <c r="I1317" s="22" t="str">
        <f>'Source - Cert. Funds'!G1316</f>
        <v xml:space="preserve">GENERAL                                 </v>
      </c>
      <c r="J1317" s="23">
        <f>'Source - Cert. Funds'!H1316</f>
        <v>36340</v>
      </c>
      <c r="K1317" s="3"/>
      <c r="L1317" s="3"/>
      <c r="M1317" s="3"/>
      <c r="N1317" s="3"/>
      <c r="O1317" s="3"/>
    </row>
    <row r="1318" spans="1:15" x14ac:dyDescent="0.35">
      <c r="A1318" s="221" t="e">
        <f t="shared" si="24"/>
        <v>#N/A</v>
      </c>
      <c r="B1318" s="221" t="e">
        <f>IF(A1318=1,SUM($A$4:A1318),"")</f>
        <v>#N/A</v>
      </c>
      <c r="C1318" s="22" t="str">
        <f>'Source - Cert. Funds'!A1317</f>
        <v>39</v>
      </c>
      <c r="D1318" s="22" t="str">
        <f>'Source - Cert. Funds'!B1317</f>
        <v>2</v>
      </c>
      <c r="E1318" s="22" t="str">
        <f>'Source - Cert. Funds'!C1317</f>
        <v>0008</v>
      </c>
      <c r="F1318" s="22" t="str">
        <f>'Source - Cert. Funds'!D1317</f>
        <v>3920008</v>
      </c>
      <c r="G1318" s="22" t="str">
        <f>'Source - Cert. Funds'!E1317</f>
        <v>SALUDA TOWNSHIP</v>
      </c>
      <c r="H1318" s="22" t="str">
        <f>'Source - Cert. Funds'!F1317</f>
        <v>1111</v>
      </c>
      <c r="I1318" s="22" t="str">
        <f>'Source - Cert. Funds'!G1317</f>
        <v>TOWNSHIP FIRE AND E.M.S.</v>
      </c>
      <c r="J1318" s="23">
        <f>'Source - Cert. Funds'!H1317</f>
        <v>25000</v>
      </c>
      <c r="K1318" s="3"/>
      <c r="L1318" s="3"/>
      <c r="M1318" s="3"/>
      <c r="N1318" s="3"/>
      <c r="O1318" s="3"/>
    </row>
    <row r="1319" spans="1:15" x14ac:dyDescent="0.35">
      <c r="A1319" s="221" t="e">
        <f t="shared" si="24"/>
        <v>#N/A</v>
      </c>
      <c r="B1319" s="221" t="e">
        <f>IF(A1319=1,SUM($A$4:A1319),"")</f>
        <v>#N/A</v>
      </c>
      <c r="C1319" s="22" t="str">
        <f>'Source - Cert. Funds'!A1318</f>
        <v>39</v>
      </c>
      <c r="D1319" s="22" t="str">
        <f>'Source - Cert. Funds'!B1318</f>
        <v>2</v>
      </c>
      <c r="E1319" s="22" t="str">
        <f>'Source - Cert. Funds'!C1318</f>
        <v>0008</v>
      </c>
      <c r="F1319" s="22" t="str">
        <f>'Source - Cert. Funds'!D1318</f>
        <v>3920008</v>
      </c>
      <c r="G1319" s="22" t="str">
        <f>'Source - Cert. Funds'!E1318</f>
        <v>SALUDA TOWNSHIP</v>
      </c>
      <c r="H1319" s="22" t="str">
        <f>'Source - Cert. Funds'!F1318</f>
        <v>1301</v>
      </c>
      <c r="I1319" s="22" t="str">
        <f>'Source - Cert. Funds'!G1318</f>
        <v xml:space="preserve">PARK &amp; RECREATION                       </v>
      </c>
      <c r="J1319" s="23">
        <f>'Source - Cert. Funds'!H1318</f>
        <v>29237</v>
      </c>
      <c r="K1319" s="3"/>
      <c r="L1319" s="3"/>
      <c r="M1319" s="3"/>
      <c r="N1319" s="3"/>
      <c r="O1319" s="3"/>
    </row>
    <row r="1320" spans="1:15" x14ac:dyDescent="0.35">
      <c r="A1320" s="221" t="e">
        <f t="shared" si="24"/>
        <v>#N/A</v>
      </c>
      <c r="B1320" s="221" t="e">
        <f>IF(A1320=1,SUM($A$4:A1320),"")</f>
        <v>#N/A</v>
      </c>
      <c r="C1320" s="22" t="str">
        <f>'Source - Cert. Funds'!A1319</f>
        <v>39</v>
      </c>
      <c r="D1320" s="22" t="str">
        <f>'Source - Cert. Funds'!B1319</f>
        <v>2</v>
      </c>
      <c r="E1320" s="22" t="str">
        <f>'Source - Cert. Funds'!C1319</f>
        <v>0009</v>
      </c>
      <c r="F1320" s="22" t="str">
        <f>'Source - Cert. Funds'!D1319</f>
        <v>3920009</v>
      </c>
      <c r="G1320" s="22" t="str">
        <f>'Source - Cert. Funds'!E1319</f>
        <v>SHELBY TOWNSHIP</v>
      </c>
      <c r="H1320" s="22" t="str">
        <f>'Source - Cert. Funds'!F1319</f>
        <v>0061</v>
      </c>
      <c r="I1320" s="22" t="str">
        <f>'Source - Cert. Funds'!G1319</f>
        <v>RAINY DAY</v>
      </c>
      <c r="J1320" s="23">
        <f>'Source - Cert. Funds'!H1319</f>
        <v>5000</v>
      </c>
      <c r="K1320" s="3"/>
      <c r="L1320" s="3"/>
      <c r="M1320" s="3"/>
      <c r="N1320" s="3"/>
      <c r="O1320" s="3"/>
    </row>
    <row r="1321" spans="1:15" x14ac:dyDescent="0.35">
      <c r="A1321" s="221" t="e">
        <f t="shared" si="24"/>
        <v>#N/A</v>
      </c>
      <c r="B1321" s="221" t="e">
        <f>IF(A1321=1,SUM($A$4:A1321),"")</f>
        <v>#N/A</v>
      </c>
      <c r="C1321" s="22" t="str">
        <f>'Source - Cert. Funds'!A1320</f>
        <v>39</v>
      </c>
      <c r="D1321" s="22" t="str">
        <f>'Source - Cert. Funds'!B1320</f>
        <v>2</v>
      </c>
      <c r="E1321" s="22" t="str">
        <f>'Source - Cert. Funds'!C1320</f>
        <v>0009</v>
      </c>
      <c r="F1321" s="22" t="str">
        <f>'Source - Cert. Funds'!D1320</f>
        <v>3920009</v>
      </c>
      <c r="G1321" s="22" t="str">
        <f>'Source - Cert. Funds'!E1320</f>
        <v>SHELBY TOWNSHIP</v>
      </c>
      <c r="H1321" s="22" t="str">
        <f>'Source - Cert. Funds'!F1320</f>
        <v>0101</v>
      </c>
      <c r="I1321" s="22" t="str">
        <f>'Source - Cert. Funds'!G1320</f>
        <v xml:space="preserve">GENERAL                                 </v>
      </c>
      <c r="J1321" s="23">
        <f>'Source - Cert. Funds'!H1320</f>
        <v>28700</v>
      </c>
      <c r="K1321" s="3"/>
      <c r="L1321" s="3"/>
      <c r="M1321" s="3"/>
      <c r="N1321" s="3"/>
      <c r="O1321" s="3"/>
    </row>
    <row r="1322" spans="1:15" x14ac:dyDescent="0.35">
      <c r="A1322" s="221" t="e">
        <f t="shared" si="24"/>
        <v>#N/A</v>
      </c>
      <c r="B1322" s="221" t="e">
        <f>IF(A1322=1,SUM($A$4:A1322),"")</f>
        <v>#N/A</v>
      </c>
      <c r="C1322" s="22" t="str">
        <f>'Source - Cert. Funds'!A1321</f>
        <v>39</v>
      </c>
      <c r="D1322" s="22" t="str">
        <f>'Source - Cert. Funds'!B1321</f>
        <v>2</v>
      </c>
      <c r="E1322" s="22" t="str">
        <f>'Source - Cert. Funds'!C1321</f>
        <v>0009</v>
      </c>
      <c r="F1322" s="22" t="str">
        <f>'Source - Cert. Funds'!D1321</f>
        <v>3920009</v>
      </c>
      <c r="G1322" s="22" t="str">
        <f>'Source - Cert. Funds'!E1321</f>
        <v>SHELBY TOWNSHIP</v>
      </c>
      <c r="H1322" s="22" t="str">
        <f>'Source - Cert. Funds'!F1321</f>
        <v>1111</v>
      </c>
      <c r="I1322" s="22" t="str">
        <f>'Source - Cert. Funds'!G1321</f>
        <v>TOWNSHIP FIRE AND E.M.S.</v>
      </c>
      <c r="J1322" s="23">
        <f>'Source - Cert. Funds'!H1321</f>
        <v>12648</v>
      </c>
      <c r="K1322" s="3"/>
      <c r="L1322" s="3"/>
      <c r="M1322" s="3"/>
      <c r="N1322" s="3"/>
      <c r="O1322" s="3"/>
    </row>
    <row r="1323" spans="1:15" x14ac:dyDescent="0.35">
      <c r="A1323" s="221" t="e">
        <f t="shared" si="24"/>
        <v>#N/A</v>
      </c>
      <c r="B1323" s="221" t="e">
        <f>IF(A1323=1,SUM($A$4:A1323),"")</f>
        <v>#N/A</v>
      </c>
      <c r="C1323" s="22" t="str">
        <f>'Source - Cert. Funds'!A1322</f>
        <v>39</v>
      </c>
      <c r="D1323" s="22" t="str">
        <f>'Source - Cert. Funds'!B1322</f>
        <v>2</v>
      </c>
      <c r="E1323" s="22" t="str">
        <f>'Source - Cert. Funds'!C1322</f>
        <v>0010</v>
      </c>
      <c r="F1323" s="22" t="str">
        <f>'Source - Cert. Funds'!D1322</f>
        <v>3920010</v>
      </c>
      <c r="G1323" s="22" t="str">
        <f>'Source - Cert. Funds'!E1322</f>
        <v>SMYRNA TOWNSHIP</v>
      </c>
      <c r="H1323" s="22" t="str">
        <f>'Source - Cert. Funds'!F1322</f>
        <v>0101</v>
      </c>
      <c r="I1323" s="22" t="str">
        <f>'Source - Cert. Funds'!G1322</f>
        <v xml:space="preserve">GENERAL                                 </v>
      </c>
      <c r="J1323" s="23">
        <f>'Source - Cert. Funds'!H1322</f>
        <v>15000</v>
      </c>
      <c r="K1323" s="3"/>
      <c r="L1323" s="3"/>
      <c r="M1323" s="3"/>
      <c r="N1323" s="3"/>
      <c r="O1323" s="3"/>
    </row>
    <row r="1324" spans="1:15" x14ac:dyDescent="0.35">
      <c r="A1324" s="221" t="e">
        <f t="shared" si="24"/>
        <v>#N/A</v>
      </c>
      <c r="B1324" s="221" t="e">
        <f>IF(A1324=1,SUM($A$4:A1324),"")</f>
        <v>#N/A</v>
      </c>
      <c r="C1324" s="22" t="str">
        <f>'Source - Cert. Funds'!A1323</f>
        <v>39</v>
      </c>
      <c r="D1324" s="22" t="str">
        <f>'Source - Cert. Funds'!B1323</f>
        <v>2</v>
      </c>
      <c r="E1324" s="22" t="str">
        <f>'Source - Cert. Funds'!C1323</f>
        <v>0010</v>
      </c>
      <c r="F1324" s="22" t="str">
        <f>'Source - Cert. Funds'!D1323</f>
        <v>3920010</v>
      </c>
      <c r="G1324" s="22" t="str">
        <f>'Source - Cert. Funds'!E1323</f>
        <v>SMYRNA TOWNSHIP</v>
      </c>
      <c r="H1324" s="22" t="str">
        <f>'Source - Cert. Funds'!F1323</f>
        <v>1111</v>
      </c>
      <c r="I1324" s="22" t="str">
        <f>'Source - Cert. Funds'!G1323</f>
        <v>TOWNSHIP FIRE AND E.M.S.</v>
      </c>
      <c r="J1324" s="23">
        <f>'Source - Cert. Funds'!H1323</f>
        <v>19500</v>
      </c>
      <c r="K1324" s="3"/>
      <c r="L1324" s="3"/>
      <c r="M1324" s="3"/>
      <c r="N1324" s="3"/>
      <c r="O1324" s="3"/>
    </row>
    <row r="1325" spans="1:15" x14ac:dyDescent="0.35">
      <c r="A1325" s="221" t="e">
        <f t="shared" si="24"/>
        <v>#N/A</v>
      </c>
      <c r="B1325" s="221" t="e">
        <f>IF(A1325=1,SUM($A$4:A1325),"")</f>
        <v>#N/A</v>
      </c>
      <c r="C1325" s="22" t="str">
        <f>'Source - Cert. Funds'!A1324</f>
        <v>39</v>
      </c>
      <c r="D1325" s="22" t="str">
        <f>'Source - Cert. Funds'!B1324</f>
        <v>2</v>
      </c>
      <c r="E1325" s="22" t="str">
        <f>'Source - Cert. Funds'!C1324</f>
        <v>0010</v>
      </c>
      <c r="F1325" s="22" t="str">
        <f>'Source - Cert. Funds'!D1324</f>
        <v>3920010</v>
      </c>
      <c r="G1325" s="22" t="str">
        <f>'Source - Cert. Funds'!E1324</f>
        <v>SMYRNA TOWNSHIP</v>
      </c>
      <c r="H1325" s="22" t="str">
        <f>'Source - Cert. Funds'!F1324</f>
        <v>1190</v>
      </c>
      <c r="I1325" s="22" t="str">
        <f>'Source - Cert. Funds'!G1324</f>
        <v xml:space="preserve">CUMULATIVE FIRE (Township)                        </v>
      </c>
      <c r="J1325" s="23">
        <f>'Source - Cert. Funds'!H1324</f>
        <v>8000</v>
      </c>
      <c r="K1325" s="3"/>
      <c r="L1325" s="3"/>
      <c r="M1325" s="3"/>
      <c r="N1325" s="3"/>
      <c r="O1325" s="3"/>
    </row>
    <row r="1326" spans="1:15" x14ac:dyDescent="0.35">
      <c r="A1326" s="221" t="e">
        <f t="shared" si="24"/>
        <v>#N/A</v>
      </c>
      <c r="B1326" s="221" t="e">
        <f>IF(A1326=1,SUM($A$4:A1326),"")</f>
        <v>#N/A</v>
      </c>
      <c r="C1326" s="22" t="str">
        <f>'Source - Cert. Funds'!A1325</f>
        <v>40</v>
      </c>
      <c r="D1326" s="22" t="str">
        <f>'Source - Cert. Funds'!B1325</f>
        <v>2</v>
      </c>
      <c r="E1326" s="22" t="str">
        <f>'Source - Cert. Funds'!C1325</f>
        <v>0001</v>
      </c>
      <c r="F1326" s="22" t="str">
        <f>'Source - Cert. Funds'!D1325</f>
        <v>4020001</v>
      </c>
      <c r="G1326" s="22" t="str">
        <f>'Source - Cert. Funds'!E1325</f>
        <v>BIGGER TOWNSHIP</v>
      </c>
      <c r="H1326" s="22" t="str">
        <f>'Source - Cert. Funds'!F1325</f>
        <v>0101</v>
      </c>
      <c r="I1326" s="22" t="str">
        <f>'Source - Cert. Funds'!G1325</f>
        <v xml:space="preserve">GENERAL                                 </v>
      </c>
      <c r="J1326" s="23">
        <f>'Source - Cert. Funds'!H1325</f>
        <v>17900</v>
      </c>
      <c r="K1326" s="3"/>
      <c r="L1326" s="3"/>
      <c r="M1326" s="3"/>
      <c r="N1326" s="3"/>
      <c r="O1326" s="3"/>
    </row>
    <row r="1327" spans="1:15" x14ac:dyDescent="0.35">
      <c r="A1327" s="221" t="e">
        <f t="shared" si="24"/>
        <v>#N/A</v>
      </c>
      <c r="B1327" s="221" t="e">
        <f>IF(A1327=1,SUM($A$4:A1327),"")</f>
        <v>#N/A</v>
      </c>
      <c r="C1327" s="22" t="str">
        <f>'Source - Cert. Funds'!A1326</f>
        <v>40</v>
      </c>
      <c r="D1327" s="22" t="str">
        <f>'Source - Cert. Funds'!B1326</f>
        <v>2</v>
      </c>
      <c r="E1327" s="22" t="str">
        <f>'Source - Cert. Funds'!C1326</f>
        <v>0001</v>
      </c>
      <c r="F1327" s="22" t="str">
        <f>'Source - Cert. Funds'!D1326</f>
        <v>4020001</v>
      </c>
      <c r="G1327" s="22" t="str">
        <f>'Source - Cert. Funds'!E1326</f>
        <v>BIGGER TOWNSHIP</v>
      </c>
      <c r="H1327" s="22" t="str">
        <f>'Source - Cert. Funds'!F1326</f>
        <v>1111</v>
      </c>
      <c r="I1327" s="22" t="str">
        <f>'Source - Cert. Funds'!G1326</f>
        <v>TOWNSHIP FIRE AND E.M.S.</v>
      </c>
      <c r="J1327" s="23">
        <f>'Source - Cert. Funds'!H1326</f>
        <v>11600</v>
      </c>
      <c r="K1327" s="3"/>
      <c r="L1327" s="3"/>
      <c r="M1327" s="3"/>
      <c r="N1327" s="3"/>
      <c r="O1327" s="3"/>
    </row>
    <row r="1328" spans="1:15" x14ac:dyDescent="0.35">
      <c r="A1328" s="221" t="e">
        <f t="shared" si="24"/>
        <v>#N/A</v>
      </c>
      <c r="B1328" s="221" t="e">
        <f>IF(A1328=1,SUM($A$4:A1328),"")</f>
        <v>#N/A</v>
      </c>
      <c r="C1328" s="22" t="str">
        <f>'Source - Cert. Funds'!A1327</f>
        <v>40</v>
      </c>
      <c r="D1328" s="22" t="str">
        <f>'Source - Cert. Funds'!B1327</f>
        <v>2</v>
      </c>
      <c r="E1328" s="22" t="str">
        <f>'Source - Cert. Funds'!C1327</f>
        <v>0002</v>
      </c>
      <c r="F1328" s="22" t="str">
        <f>'Source - Cert. Funds'!D1327</f>
        <v>4020002</v>
      </c>
      <c r="G1328" s="22" t="str">
        <f>'Source - Cert. Funds'!E1327</f>
        <v>CAMPBELL TOWNSHIP</v>
      </c>
      <c r="H1328" s="22" t="str">
        <f>'Source - Cert. Funds'!F1327</f>
        <v>0061</v>
      </c>
      <c r="I1328" s="22" t="str">
        <f>'Source - Cert. Funds'!G1327</f>
        <v>RAINY DAY</v>
      </c>
      <c r="J1328" s="23">
        <f>'Source - Cert. Funds'!H1327</f>
        <v>0</v>
      </c>
      <c r="K1328" s="3"/>
      <c r="L1328" s="3"/>
      <c r="M1328" s="3"/>
      <c r="N1328" s="3"/>
      <c r="O1328" s="3"/>
    </row>
    <row r="1329" spans="1:15" x14ac:dyDescent="0.35">
      <c r="A1329" s="221" t="e">
        <f t="shared" si="24"/>
        <v>#N/A</v>
      </c>
      <c r="B1329" s="221" t="e">
        <f>IF(A1329=1,SUM($A$4:A1329),"")</f>
        <v>#N/A</v>
      </c>
      <c r="C1329" s="22" t="str">
        <f>'Source - Cert. Funds'!A1328</f>
        <v>40</v>
      </c>
      <c r="D1329" s="22" t="str">
        <f>'Source - Cert. Funds'!B1328</f>
        <v>2</v>
      </c>
      <c r="E1329" s="22" t="str">
        <f>'Source - Cert. Funds'!C1328</f>
        <v>0002</v>
      </c>
      <c r="F1329" s="22" t="str">
        <f>'Source - Cert. Funds'!D1328</f>
        <v>4020002</v>
      </c>
      <c r="G1329" s="22" t="str">
        <f>'Source - Cert. Funds'!E1328</f>
        <v>CAMPBELL TOWNSHIP</v>
      </c>
      <c r="H1329" s="22" t="str">
        <f>'Source - Cert. Funds'!F1328</f>
        <v>0101</v>
      </c>
      <c r="I1329" s="22" t="str">
        <f>'Source - Cert. Funds'!G1328</f>
        <v xml:space="preserve">GENERAL                                 </v>
      </c>
      <c r="J1329" s="23">
        <f>'Source - Cert. Funds'!H1328</f>
        <v>27394</v>
      </c>
      <c r="K1329" s="3"/>
      <c r="L1329" s="3"/>
      <c r="M1329" s="3"/>
      <c r="N1329" s="3"/>
      <c r="O1329" s="3"/>
    </row>
    <row r="1330" spans="1:15" x14ac:dyDescent="0.35">
      <c r="A1330" s="221" t="e">
        <f t="shared" si="24"/>
        <v>#N/A</v>
      </c>
      <c r="B1330" s="221" t="e">
        <f>IF(A1330=1,SUM($A$4:A1330),"")</f>
        <v>#N/A</v>
      </c>
      <c r="C1330" s="22" t="str">
        <f>'Source - Cert. Funds'!A1329</f>
        <v>40</v>
      </c>
      <c r="D1330" s="22" t="str">
        <f>'Source - Cert. Funds'!B1329</f>
        <v>2</v>
      </c>
      <c r="E1330" s="22" t="str">
        <f>'Source - Cert. Funds'!C1329</f>
        <v>0002</v>
      </c>
      <c r="F1330" s="22" t="str">
        <f>'Source - Cert. Funds'!D1329</f>
        <v>4020002</v>
      </c>
      <c r="G1330" s="22" t="str">
        <f>'Source - Cert. Funds'!E1329</f>
        <v>CAMPBELL TOWNSHIP</v>
      </c>
      <c r="H1330" s="22" t="str">
        <f>'Source - Cert. Funds'!F1329</f>
        <v>1111</v>
      </c>
      <c r="I1330" s="22" t="str">
        <f>'Source - Cert. Funds'!G1329</f>
        <v>TOWNSHIP FIRE AND E.M.S.</v>
      </c>
      <c r="J1330" s="23">
        <f>'Source - Cert. Funds'!H1329</f>
        <v>14000</v>
      </c>
      <c r="K1330" s="3"/>
      <c r="L1330" s="3"/>
      <c r="M1330" s="3"/>
      <c r="N1330" s="3"/>
      <c r="O1330" s="3"/>
    </row>
    <row r="1331" spans="1:15" x14ac:dyDescent="0.35">
      <c r="A1331" s="221" t="e">
        <f t="shared" si="24"/>
        <v>#N/A</v>
      </c>
      <c r="B1331" s="221" t="e">
        <f>IF(A1331=1,SUM($A$4:A1331),"")</f>
        <v>#N/A</v>
      </c>
      <c r="C1331" s="22" t="str">
        <f>'Source - Cert. Funds'!A1330</f>
        <v>40</v>
      </c>
      <c r="D1331" s="22" t="str">
        <f>'Source - Cert. Funds'!B1330</f>
        <v>2</v>
      </c>
      <c r="E1331" s="22" t="str">
        <f>'Source - Cert. Funds'!C1330</f>
        <v>0002</v>
      </c>
      <c r="F1331" s="22" t="str">
        <f>'Source - Cert. Funds'!D1330</f>
        <v>4020002</v>
      </c>
      <c r="G1331" s="22" t="str">
        <f>'Source - Cert. Funds'!E1330</f>
        <v>CAMPBELL TOWNSHIP</v>
      </c>
      <c r="H1331" s="22" t="str">
        <f>'Source - Cert. Funds'!F1330</f>
        <v>1190</v>
      </c>
      <c r="I1331" s="22" t="str">
        <f>'Source - Cert. Funds'!G1330</f>
        <v xml:space="preserve">CUMULATIVE FIRE (Township)                        </v>
      </c>
      <c r="J1331" s="23">
        <f>'Source - Cert. Funds'!H1330</f>
        <v>16000</v>
      </c>
      <c r="K1331" s="3"/>
      <c r="L1331" s="3"/>
      <c r="M1331" s="3"/>
      <c r="N1331" s="3"/>
      <c r="O1331" s="3"/>
    </row>
    <row r="1332" spans="1:15" x14ac:dyDescent="0.35">
      <c r="A1332" s="221" t="e">
        <f t="shared" si="24"/>
        <v>#N/A</v>
      </c>
      <c r="B1332" s="221" t="e">
        <f>IF(A1332=1,SUM($A$4:A1332),"")</f>
        <v>#N/A</v>
      </c>
      <c r="C1332" s="22" t="str">
        <f>'Source - Cert. Funds'!A1331</f>
        <v>40</v>
      </c>
      <c r="D1332" s="22" t="str">
        <f>'Source - Cert. Funds'!B1331</f>
        <v>2</v>
      </c>
      <c r="E1332" s="22" t="str">
        <f>'Source - Cert. Funds'!C1331</f>
        <v>0003</v>
      </c>
      <c r="F1332" s="22" t="str">
        <f>'Source - Cert. Funds'!D1331</f>
        <v>4020003</v>
      </c>
      <c r="G1332" s="22" t="str">
        <f>'Source - Cert. Funds'!E1331</f>
        <v>CENTER TOWNSHIP</v>
      </c>
      <c r="H1332" s="22" t="str">
        <f>'Source - Cert. Funds'!F1331</f>
        <v>0101</v>
      </c>
      <c r="I1332" s="22" t="str">
        <f>'Source - Cert. Funds'!G1331</f>
        <v xml:space="preserve">GENERAL                                 </v>
      </c>
      <c r="J1332" s="23">
        <f>'Source - Cert. Funds'!H1331</f>
        <v>57800</v>
      </c>
      <c r="K1332" s="3"/>
      <c r="L1332" s="3"/>
      <c r="M1332" s="3"/>
      <c r="N1332" s="3"/>
      <c r="O1332" s="3"/>
    </row>
    <row r="1333" spans="1:15" x14ac:dyDescent="0.35">
      <c r="A1333" s="221" t="e">
        <f t="shared" si="24"/>
        <v>#N/A</v>
      </c>
      <c r="B1333" s="221" t="e">
        <f>IF(A1333=1,SUM($A$4:A1333),"")</f>
        <v>#N/A</v>
      </c>
      <c r="C1333" s="22" t="str">
        <f>'Source - Cert. Funds'!A1332</f>
        <v>40</v>
      </c>
      <c r="D1333" s="22" t="str">
        <f>'Source - Cert. Funds'!B1332</f>
        <v>2</v>
      </c>
      <c r="E1333" s="22" t="str">
        <f>'Source - Cert. Funds'!C1332</f>
        <v>0003</v>
      </c>
      <c r="F1333" s="22" t="str">
        <f>'Source - Cert. Funds'!D1332</f>
        <v>4020003</v>
      </c>
      <c r="G1333" s="22" t="str">
        <f>'Source - Cert. Funds'!E1332</f>
        <v>CENTER TOWNSHIP</v>
      </c>
      <c r="H1333" s="22" t="str">
        <f>'Source - Cert. Funds'!F1332</f>
        <v>1111</v>
      </c>
      <c r="I1333" s="22" t="str">
        <f>'Source - Cert. Funds'!G1332</f>
        <v>TOWNSHIP FIRE AND E.M.S.</v>
      </c>
      <c r="J1333" s="23">
        <f>'Source - Cert. Funds'!H1332</f>
        <v>6000</v>
      </c>
      <c r="K1333" s="3"/>
      <c r="L1333" s="3"/>
      <c r="M1333" s="3"/>
      <c r="N1333" s="3"/>
      <c r="O1333" s="3"/>
    </row>
    <row r="1334" spans="1:15" x14ac:dyDescent="0.35">
      <c r="A1334" s="221" t="e">
        <f t="shared" si="24"/>
        <v>#N/A</v>
      </c>
      <c r="B1334" s="221" t="e">
        <f>IF(A1334=1,SUM($A$4:A1334),"")</f>
        <v>#N/A</v>
      </c>
      <c r="C1334" s="22" t="str">
        <f>'Source - Cert. Funds'!A1333</f>
        <v>40</v>
      </c>
      <c r="D1334" s="22" t="str">
        <f>'Source - Cert. Funds'!B1333</f>
        <v>2</v>
      </c>
      <c r="E1334" s="22" t="str">
        <f>'Source - Cert. Funds'!C1333</f>
        <v>0003</v>
      </c>
      <c r="F1334" s="22" t="str">
        <f>'Source - Cert. Funds'!D1333</f>
        <v>4020003</v>
      </c>
      <c r="G1334" s="22" t="str">
        <f>'Source - Cert. Funds'!E1333</f>
        <v>CENTER TOWNSHIP</v>
      </c>
      <c r="H1334" s="22" t="str">
        <f>'Source - Cert. Funds'!F1333</f>
        <v>1190</v>
      </c>
      <c r="I1334" s="22" t="str">
        <f>'Source - Cert. Funds'!G1333</f>
        <v xml:space="preserve">CUMULATIVE FIRE (Township)                        </v>
      </c>
      <c r="J1334" s="23">
        <f>'Source - Cert. Funds'!H1333</f>
        <v>25000</v>
      </c>
      <c r="K1334" s="3"/>
      <c r="L1334" s="3"/>
      <c r="M1334" s="3"/>
      <c r="N1334" s="3"/>
      <c r="O1334" s="3"/>
    </row>
    <row r="1335" spans="1:15" x14ac:dyDescent="0.35">
      <c r="A1335" s="221" t="e">
        <f t="shared" si="24"/>
        <v>#N/A</v>
      </c>
      <c r="B1335" s="221" t="e">
        <f>IF(A1335=1,SUM($A$4:A1335),"")</f>
        <v>#N/A</v>
      </c>
      <c r="C1335" s="22" t="str">
        <f>'Source - Cert. Funds'!A1334</f>
        <v>40</v>
      </c>
      <c r="D1335" s="22" t="str">
        <f>'Source - Cert. Funds'!B1334</f>
        <v>2</v>
      </c>
      <c r="E1335" s="22" t="str">
        <f>'Source - Cert. Funds'!C1334</f>
        <v>0004</v>
      </c>
      <c r="F1335" s="22" t="str">
        <f>'Source - Cert. Funds'!D1334</f>
        <v>4020004</v>
      </c>
      <c r="G1335" s="22" t="str">
        <f>'Source - Cert. Funds'!E1334</f>
        <v>COLUMBIA TOWNSHIP</v>
      </c>
      <c r="H1335" s="22" t="str">
        <f>'Source - Cert. Funds'!F1334</f>
        <v>0101</v>
      </c>
      <c r="I1335" s="22" t="str">
        <f>'Source - Cert. Funds'!G1334</f>
        <v xml:space="preserve">GENERAL                                 </v>
      </c>
      <c r="J1335" s="23">
        <f>'Source - Cert. Funds'!H1334</f>
        <v>20460</v>
      </c>
      <c r="K1335" s="3"/>
      <c r="L1335" s="3"/>
      <c r="M1335" s="3"/>
      <c r="N1335" s="3"/>
      <c r="O1335" s="3"/>
    </row>
    <row r="1336" spans="1:15" x14ac:dyDescent="0.35">
      <c r="A1336" s="221" t="e">
        <f t="shared" si="24"/>
        <v>#N/A</v>
      </c>
      <c r="B1336" s="221" t="e">
        <f>IF(A1336=1,SUM($A$4:A1336),"")</f>
        <v>#N/A</v>
      </c>
      <c r="C1336" s="22" t="str">
        <f>'Source - Cert. Funds'!A1335</f>
        <v>40</v>
      </c>
      <c r="D1336" s="22" t="str">
        <f>'Source - Cert. Funds'!B1335</f>
        <v>2</v>
      </c>
      <c r="E1336" s="22" t="str">
        <f>'Source - Cert. Funds'!C1335</f>
        <v>0004</v>
      </c>
      <c r="F1336" s="22" t="str">
        <f>'Source - Cert. Funds'!D1335</f>
        <v>4020004</v>
      </c>
      <c r="G1336" s="22" t="str">
        <f>'Source - Cert. Funds'!E1335</f>
        <v>COLUMBIA TOWNSHIP</v>
      </c>
      <c r="H1336" s="22" t="str">
        <f>'Source - Cert. Funds'!F1335</f>
        <v>1111</v>
      </c>
      <c r="I1336" s="22" t="str">
        <f>'Source - Cert. Funds'!G1335</f>
        <v>TOWNSHIP FIRE AND E.M.S.</v>
      </c>
      <c r="J1336" s="23">
        <f>'Source - Cert. Funds'!H1335</f>
        <v>8000</v>
      </c>
      <c r="K1336" s="3"/>
      <c r="L1336" s="3"/>
      <c r="M1336" s="3"/>
      <c r="N1336" s="3"/>
      <c r="O1336" s="3"/>
    </row>
    <row r="1337" spans="1:15" x14ac:dyDescent="0.35">
      <c r="A1337" s="221" t="e">
        <f t="shared" si="24"/>
        <v>#N/A</v>
      </c>
      <c r="B1337" s="221" t="e">
        <f>IF(A1337=1,SUM($A$4:A1337),"")</f>
        <v>#N/A</v>
      </c>
      <c r="C1337" s="22" t="str">
        <f>'Source - Cert. Funds'!A1336</f>
        <v>40</v>
      </c>
      <c r="D1337" s="22" t="str">
        <f>'Source - Cert. Funds'!B1336</f>
        <v>2</v>
      </c>
      <c r="E1337" s="22" t="str">
        <f>'Source - Cert. Funds'!C1336</f>
        <v>0005</v>
      </c>
      <c r="F1337" s="22" t="str">
        <f>'Source - Cert. Funds'!D1336</f>
        <v>4020005</v>
      </c>
      <c r="G1337" s="22" t="str">
        <f>'Source - Cert. Funds'!E1336</f>
        <v>GENEVA TOWNSHIP</v>
      </c>
      <c r="H1337" s="22" t="str">
        <f>'Source - Cert. Funds'!F1336</f>
        <v>0101</v>
      </c>
      <c r="I1337" s="22" t="str">
        <f>'Source - Cert. Funds'!G1336</f>
        <v xml:space="preserve">GENERAL                                 </v>
      </c>
      <c r="J1337" s="23">
        <f>'Source - Cert. Funds'!H1336</f>
        <v>51090</v>
      </c>
      <c r="K1337" s="3"/>
      <c r="L1337" s="3"/>
      <c r="M1337" s="3"/>
      <c r="N1337" s="3"/>
      <c r="O1337" s="3"/>
    </row>
    <row r="1338" spans="1:15" x14ac:dyDescent="0.35">
      <c r="A1338" s="221" t="e">
        <f t="shared" si="24"/>
        <v>#N/A</v>
      </c>
      <c r="B1338" s="221" t="e">
        <f>IF(A1338=1,SUM($A$4:A1338),"")</f>
        <v>#N/A</v>
      </c>
      <c r="C1338" s="22" t="str">
        <f>'Source - Cert. Funds'!A1337</f>
        <v>40</v>
      </c>
      <c r="D1338" s="22" t="str">
        <f>'Source - Cert. Funds'!B1337</f>
        <v>2</v>
      </c>
      <c r="E1338" s="22" t="str">
        <f>'Source - Cert. Funds'!C1337</f>
        <v>0005</v>
      </c>
      <c r="F1338" s="22" t="str">
        <f>'Source - Cert. Funds'!D1337</f>
        <v>4020005</v>
      </c>
      <c r="G1338" s="22" t="str">
        <f>'Source - Cert. Funds'!E1337</f>
        <v>GENEVA TOWNSHIP</v>
      </c>
      <c r="H1338" s="22" t="str">
        <f>'Source - Cert. Funds'!F1337</f>
        <v>1111</v>
      </c>
      <c r="I1338" s="22" t="str">
        <f>'Source - Cert. Funds'!G1337</f>
        <v>TOWNSHIP FIRE AND E.M.S.</v>
      </c>
      <c r="J1338" s="23">
        <f>'Source - Cert. Funds'!H1337</f>
        <v>32000</v>
      </c>
      <c r="K1338" s="3"/>
      <c r="L1338" s="3"/>
      <c r="M1338" s="3"/>
      <c r="N1338" s="3"/>
      <c r="O1338" s="3"/>
    </row>
    <row r="1339" spans="1:15" x14ac:dyDescent="0.35">
      <c r="A1339" s="221" t="e">
        <f t="shared" si="24"/>
        <v>#N/A</v>
      </c>
      <c r="B1339" s="221" t="e">
        <f>IF(A1339=1,SUM($A$4:A1339),"")</f>
        <v>#N/A</v>
      </c>
      <c r="C1339" s="22" t="str">
        <f>'Source - Cert. Funds'!A1338</f>
        <v>40</v>
      </c>
      <c r="D1339" s="22" t="str">
        <f>'Source - Cert. Funds'!B1338</f>
        <v>2</v>
      </c>
      <c r="E1339" s="22" t="str">
        <f>'Source - Cert. Funds'!C1338</f>
        <v>0005</v>
      </c>
      <c r="F1339" s="22" t="str">
        <f>'Source - Cert. Funds'!D1338</f>
        <v>4020005</v>
      </c>
      <c r="G1339" s="22" t="str">
        <f>'Source - Cert. Funds'!E1338</f>
        <v>GENEVA TOWNSHIP</v>
      </c>
      <c r="H1339" s="22" t="str">
        <f>'Source - Cert. Funds'!F1338</f>
        <v>1190</v>
      </c>
      <c r="I1339" s="22" t="str">
        <f>'Source - Cert. Funds'!G1338</f>
        <v xml:space="preserve">CUMULATIVE FIRE (Township)                        </v>
      </c>
      <c r="J1339" s="23">
        <f>'Source - Cert. Funds'!H1338</f>
        <v>146329</v>
      </c>
      <c r="K1339" s="3"/>
      <c r="L1339" s="3"/>
      <c r="M1339" s="3"/>
      <c r="N1339" s="3"/>
      <c r="O1339" s="3"/>
    </row>
    <row r="1340" spans="1:15" x14ac:dyDescent="0.35">
      <c r="A1340" s="221" t="e">
        <f t="shared" si="24"/>
        <v>#N/A</v>
      </c>
      <c r="B1340" s="221" t="e">
        <f>IF(A1340=1,SUM($A$4:A1340),"")</f>
        <v>#N/A</v>
      </c>
      <c r="C1340" s="22" t="str">
        <f>'Source - Cert. Funds'!A1339</f>
        <v>40</v>
      </c>
      <c r="D1340" s="22" t="str">
        <f>'Source - Cert. Funds'!B1339</f>
        <v>2</v>
      </c>
      <c r="E1340" s="22" t="str">
        <f>'Source - Cert. Funds'!C1339</f>
        <v>0005</v>
      </c>
      <c r="F1340" s="22" t="str">
        <f>'Source - Cert. Funds'!D1339</f>
        <v>4020005</v>
      </c>
      <c r="G1340" s="22" t="str">
        <f>'Source - Cert. Funds'!E1339</f>
        <v>GENEVA TOWNSHIP</v>
      </c>
      <c r="H1340" s="22" t="str">
        <f>'Source - Cert. Funds'!F1339</f>
        <v>1312</v>
      </c>
      <c r="I1340" s="22" t="str">
        <f>'Source - Cert. Funds'!G1339</f>
        <v xml:space="preserve">RECREATION                              </v>
      </c>
      <c r="J1340" s="23">
        <f>'Source - Cert. Funds'!H1339</f>
        <v>9000</v>
      </c>
      <c r="K1340" s="3"/>
      <c r="L1340" s="3"/>
      <c r="M1340" s="3"/>
      <c r="N1340" s="3"/>
      <c r="O1340" s="3"/>
    </row>
    <row r="1341" spans="1:15" x14ac:dyDescent="0.35">
      <c r="A1341" s="221" t="e">
        <f t="shared" si="24"/>
        <v>#N/A</v>
      </c>
      <c r="B1341" s="221" t="e">
        <f>IF(A1341=1,SUM($A$4:A1341),"")</f>
        <v>#N/A</v>
      </c>
      <c r="C1341" s="22" t="str">
        <f>'Source - Cert. Funds'!A1340</f>
        <v>40</v>
      </c>
      <c r="D1341" s="22" t="str">
        <f>'Source - Cert. Funds'!B1340</f>
        <v>2</v>
      </c>
      <c r="E1341" s="22" t="str">
        <f>'Source - Cert. Funds'!C1340</f>
        <v>0006</v>
      </c>
      <c r="F1341" s="22" t="str">
        <f>'Source - Cert. Funds'!D1340</f>
        <v>4020006</v>
      </c>
      <c r="G1341" s="22" t="str">
        <f>'Source - Cert. Funds'!E1340</f>
        <v>LOVETT TOWNSHIP</v>
      </c>
      <c r="H1341" s="22" t="str">
        <f>'Source - Cert. Funds'!F1340</f>
        <v>0101</v>
      </c>
      <c r="I1341" s="22" t="str">
        <f>'Source - Cert. Funds'!G1340</f>
        <v xml:space="preserve">GENERAL                                 </v>
      </c>
      <c r="J1341" s="23">
        <f>'Source - Cert. Funds'!H1340</f>
        <v>17500</v>
      </c>
      <c r="K1341" s="3"/>
      <c r="L1341" s="3"/>
      <c r="M1341" s="3"/>
      <c r="N1341" s="3"/>
      <c r="O1341" s="3"/>
    </row>
    <row r="1342" spans="1:15" x14ac:dyDescent="0.35">
      <c r="A1342" s="221" t="e">
        <f t="shared" si="24"/>
        <v>#N/A</v>
      </c>
      <c r="B1342" s="221" t="e">
        <f>IF(A1342=1,SUM($A$4:A1342),"")</f>
        <v>#N/A</v>
      </c>
      <c r="C1342" s="22" t="str">
        <f>'Source - Cert. Funds'!A1341</f>
        <v>40</v>
      </c>
      <c r="D1342" s="22" t="str">
        <f>'Source - Cert. Funds'!B1341</f>
        <v>2</v>
      </c>
      <c r="E1342" s="22" t="str">
        <f>'Source - Cert. Funds'!C1341</f>
        <v>0006</v>
      </c>
      <c r="F1342" s="22" t="str">
        <f>'Source - Cert. Funds'!D1341</f>
        <v>4020006</v>
      </c>
      <c r="G1342" s="22" t="str">
        <f>'Source - Cert. Funds'!E1341</f>
        <v>LOVETT TOWNSHIP</v>
      </c>
      <c r="H1342" s="22" t="str">
        <f>'Source - Cert. Funds'!F1341</f>
        <v>1111</v>
      </c>
      <c r="I1342" s="22" t="str">
        <f>'Source - Cert. Funds'!G1341</f>
        <v>TOWNSHIP FIRE AND E.M.S.</v>
      </c>
      <c r="J1342" s="23">
        <f>'Source - Cert. Funds'!H1341</f>
        <v>9200</v>
      </c>
      <c r="K1342" s="3"/>
      <c r="L1342" s="3"/>
      <c r="M1342" s="3"/>
      <c r="N1342" s="3"/>
      <c r="O1342" s="3"/>
    </row>
    <row r="1343" spans="1:15" x14ac:dyDescent="0.35">
      <c r="A1343" s="221" t="e">
        <f t="shared" si="24"/>
        <v>#N/A</v>
      </c>
      <c r="B1343" s="221" t="e">
        <f>IF(A1343=1,SUM($A$4:A1343),"")</f>
        <v>#N/A</v>
      </c>
      <c r="C1343" s="22" t="str">
        <f>'Source - Cert. Funds'!A1342</f>
        <v>40</v>
      </c>
      <c r="D1343" s="22" t="str">
        <f>'Source - Cert. Funds'!B1342</f>
        <v>2</v>
      </c>
      <c r="E1343" s="22" t="str">
        <f>'Source - Cert. Funds'!C1342</f>
        <v>0007</v>
      </c>
      <c r="F1343" s="22" t="str">
        <f>'Source - Cert. Funds'!D1342</f>
        <v>4020007</v>
      </c>
      <c r="G1343" s="22" t="str">
        <f>'Source - Cert. Funds'!E1342</f>
        <v>MARION TOWNSHIP</v>
      </c>
      <c r="H1343" s="22" t="str">
        <f>'Source - Cert. Funds'!F1342</f>
        <v>0101</v>
      </c>
      <c r="I1343" s="22" t="str">
        <f>'Source - Cert. Funds'!G1342</f>
        <v xml:space="preserve">GENERAL                                 </v>
      </c>
      <c r="J1343" s="23">
        <f>'Source - Cert. Funds'!H1342</f>
        <v>22550</v>
      </c>
      <c r="K1343" s="3"/>
      <c r="L1343" s="3"/>
      <c r="M1343" s="3"/>
      <c r="N1343" s="3"/>
      <c r="O1343" s="3"/>
    </row>
    <row r="1344" spans="1:15" x14ac:dyDescent="0.35">
      <c r="A1344" s="221" t="e">
        <f t="shared" si="24"/>
        <v>#N/A</v>
      </c>
      <c r="B1344" s="221" t="e">
        <f>IF(A1344=1,SUM($A$4:A1344),"")</f>
        <v>#N/A</v>
      </c>
      <c r="C1344" s="22" t="str">
        <f>'Source - Cert. Funds'!A1343</f>
        <v>40</v>
      </c>
      <c r="D1344" s="22" t="str">
        <f>'Source - Cert. Funds'!B1343</f>
        <v>2</v>
      </c>
      <c r="E1344" s="22" t="str">
        <f>'Source - Cert. Funds'!C1343</f>
        <v>0007</v>
      </c>
      <c r="F1344" s="22" t="str">
        <f>'Source - Cert. Funds'!D1343</f>
        <v>4020007</v>
      </c>
      <c r="G1344" s="22" t="str">
        <f>'Source - Cert. Funds'!E1343</f>
        <v>MARION TOWNSHIP</v>
      </c>
      <c r="H1344" s="22" t="str">
        <f>'Source - Cert. Funds'!F1343</f>
        <v>1111</v>
      </c>
      <c r="I1344" s="22" t="str">
        <f>'Source - Cert. Funds'!G1343</f>
        <v>TOWNSHIP FIRE AND E.M.S.</v>
      </c>
      <c r="J1344" s="23">
        <f>'Source - Cert. Funds'!H1343</f>
        <v>7000</v>
      </c>
      <c r="K1344" s="3"/>
      <c r="L1344" s="3"/>
      <c r="M1344" s="3"/>
      <c r="N1344" s="3"/>
      <c r="O1344" s="3"/>
    </row>
    <row r="1345" spans="1:15" x14ac:dyDescent="0.35">
      <c r="A1345" s="221" t="e">
        <f t="shared" si="24"/>
        <v>#N/A</v>
      </c>
      <c r="B1345" s="221" t="e">
        <f>IF(A1345=1,SUM($A$4:A1345),"")</f>
        <v>#N/A</v>
      </c>
      <c r="C1345" s="22" t="str">
        <f>'Source - Cert. Funds'!A1344</f>
        <v>40</v>
      </c>
      <c r="D1345" s="22" t="str">
        <f>'Source - Cert. Funds'!B1344</f>
        <v>2</v>
      </c>
      <c r="E1345" s="22" t="str">
        <f>'Source - Cert. Funds'!C1344</f>
        <v>0008</v>
      </c>
      <c r="F1345" s="22" t="str">
        <f>'Source - Cert. Funds'!D1344</f>
        <v>4020008</v>
      </c>
      <c r="G1345" s="22" t="str">
        <f>'Source - Cert. Funds'!E1344</f>
        <v>MONTGOMERY TOWNSHIP</v>
      </c>
      <c r="H1345" s="22" t="str">
        <f>'Source - Cert. Funds'!F1344</f>
        <v>0061</v>
      </c>
      <c r="I1345" s="22" t="str">
        <f>'Source - Cert. Funds'!G1344</f>
        <v>RAINY DAY</v>
      </c>
      <c r="J1345" s="23">
        <f>'Source - Cert. Funds'!H1344</f>
        <v>500</v>
      </c>
      <c r="K1345" s="3"/>
      <c r="L1345" s="3"/>
      <c r="M1345" s="3"/>
      <c r="N1345" s="3"/>
      <c r="O1345" s="3"/>
    </row>
    <row r="1346" spans="1:15" x14ac:dyDescent="0.35">
      <c r="A1346" s="221" t="e">
        <f t="shared" si="24"/>
        <v>#N/A</v>
      </c>
      <c r="B1346" s="221" t="e">
        <f>IF(A1346=1,SUM($A$4:A1346),"")</f>
        <v>#N/A</v>
      </c>
      <c r="C1346" s="22" t="str">
        <f>'Source - Cert. Funds'!A1345</f>
        <v>40</v>
      </c>
      <c r="D1346" s="22" t="str">
        <f>'Source - Cert. Funds'!B1345</f>
        <v>2</v>
      </c>
      <c r="E1346" s="22" t="str">
        <f>'Source - Cert. Funds'!C1345</f>
        <v>0008</v>
      </c>
      <c r="F1346" s="22" t="str">
        <f>'Source - Cert. Funds'!D1345</f>
        <v>4020008</v>
      </c>
      <c r="G1346" s="22" t="str">
        <f>'Source - Cert. Funds'!E1345</f>
        <v>MONTGOMERY TOWNSHIP</v>
      </c>
      <c r="H1346" s="22" t="str">
        <f>'Source - Cert. Funds'!F1345</f>
        <v>0101</v>
      </c>
      <c r="I1346" s="22" t="str">
        <f>'Source - Cert. Funds'!G1345</f>
        <v xml:space="preserve">GENERAL                                 </v>
      </c>
      <c r="J1346" s="23">
        <f>'Source - Cert. Funds'!H1345</f>
        <v>14950</v>
      </c>
      <c r="K1346" s="3"/>
      <c r="L1346" s="3"/>
      <c r="M1346" s="3"/>
      <c r="N1346" s="3"/>
      <c r="O1346" s="3"/>
    </row>
    <row r="1347" spans="1:15" x14ac:dyDescent="0.35">
      <c r="A1347" s="221" t="e">
        <f t="shared" si="24"/>
        <v>#N/A</v>
      </c>
      <c r="B1347" s="221" t="e">
        <f>IF(A1347=1,SUM($A$4:A1347),"")</f>
        <v>#N/A</v>
      </c>
      <c r="C1347" s="22" t="str">
        <f>'Source - Cert. Funds'!A1346</f>
        <v>40</v>
      </c>
      <c r="D1347" s="22" t="str">
        <f>'Source - Cert. Funds'!B1346</f>
        <v>2</v>
      </c>
      <c r="E1347" s="22" t="str">
        <f>'Source - Cert. Funds'!C1346</f>
        <v>0008</v>
      </c>
      <c r="F1347" s="22" t="str">
        <f>'Source - Cert. Funds'!D1346</f>
        <v>4020008</v>
      </c>
      <c r="G1347" s="22" t="str">
        <f>'Source - Cert. Funds'!E1346</f>
        <v>MONTGOMERY TOWNSHIP</v>
      </c>
      <c r="H1347" s="22" t="str">
        <f>'Source - Cert. Funds'!F1346</f>
        <v>1111</v>
      </c>
      <c r="I1347" s="22" t="str">
        <f>'Source - Cert. Funds'!G1346</f>
        <v>TOWNSHIP FIRE AND E.M.S.</v>
      </c>
      <c r="J1347" s="23">
        <f>'Source - Cert. Funds'!H1346</f>
        <v>13000</v>
      </c>
      <c r="K1347" s="3"/>
      <c r="L1347" s="3"/>
      <c r="M1347" s="3"/>
      <c r="N1347" s="3"/>
      <c r="O1347" s="3"/>
    </row>
    <row r="1348" spans="1:15" x14ac:dyDescent="0.35">
      <c r="A1348" s="221" t="e">
        <f t="shared" si="24"/>
        <v>#N/A</v>
      </c>
      <c r="B1348" s="221" t="e">
        <f>IF(A1348=1,SUM($A$4:A1348),"")</f>
        <v>#N/A</v>
      </c>
      <c r="C1348" s="22" t="str">
        <f>'Source - Cert. Funds'!A1347</f>
        <v>40</v>
      </c>
      <c r="D1348" s="22" t="str">
        <f>'Source - Cert. Funds'!B1347</f>
        <v>2</v>
      </c>
      <c r="E1348" s="22" t="str">
        <f>'Source - Cert. Funds'!C1347</f>
        <v>0008</v>
      </c>
      <c r="F1348" s="22" t="str">
        <f>'Source - Cert. Funds'!D1347</f>
        <v>4020008</v>
      </c>
      <c r="G1348" s="22" t="str">
        <f>'Source - Cert. Funds'!E1347</f>
        <v>MONTGOMERY TOWNSHIP</v>
      </c>
      <c r="H1348" s="22" t="str">
        <f>'Source - Cert. Funds'!F1347</f>
        <v>1390</v>
      </c>
      <c r="I1348" s="22" t="str">
        <f>'Source - Cert. Funds'!G1347</f>
        <v xml:space="preserve">CUMULATIVE PARK &amp; RECREATION            </v>
      </c>
      <c r="J1348" s="23">
        <f>'Source - Cert. Funds'!H1347</f>
        <v>8200</v>
      </c>
      <c r="K1348" s="3"/>
      <c r="L1348" s="3"/>
      <c r="M1348" s="3"/>
      <c r="N1348" s="3"/>
      <c r="O1348" s="3"/>
    </row>
    <row r="1349" spans="1:15" x14ac:dyDescent="0.35">
      <c r="A1349" s="221" t="e">
        <f t="shared" ref="A1349:A1412" si="25">IF($L$1=$F1349,1,"")</f>
        <v>#N/A</v>
      </c>
      <c r="B1349" s="221" t="e">
        <f>IF(A1349=1,SUM($A$4:A1349),"")</f>
        <v>#N/A</v>
      </c>
      <c r="C1349" s="22" t="str">
        <f>'Source - Cert. Funds'!A1348</f>
        <v>40</v>
      </c>
      <c r="D1349" s="22" t="str">
        <f>'Source - Cert. Funds'!B1348</f>
        <v>2</v>
      </c>
      <c r="E1349" s="22" t="str">
        <f>'Source - Cert. Funds'!C1348</f>
        <v>0009</v>
      </c>
      <c r="F1349" s="22" t="str">
        <f>'Source - Cert. Funds'!D1348</f>
        <v>4020009</v>
      </c>
      <c r="G1349" s="22" t="str">
        <f>'Source - Cert. Funds'!E1348</f>
        <v>SAND CREEK TOWNSHIP</v>
      </c>
      <c r="H1349" s="22" t="str">
        <f>'Source - Cert. Funds'!F1348</f>
        <v>0101</v>
      </c>
      <c r="I1349" s="22" t="str">
        <f>'Source - Cert. Funds'!G1348</f>
        <v xml:space="preserve">GENERAL                                 </v>
      </c>
      <c r="J1349" s="23">
        <f>'Source - Cert. Funds'!H1348</f>
        <v>31465</v>
      </c>
      <c r="K1349" s="3"/>
      <c r="L1349" s="3"/>
      <c r="M1349" s="3"/>
      <c r="N1349" s="3"/>
      <c r="O1349" s="3"/>
    </row>
    <row r="1350" spans="1:15" x14ac:dyDescent="0.35">
      <c r="A1350" s="221" t="e">
        <f t="shared" si="25"/>
        <v>#N/A</v>
      </c>
      <c r="B1350" s="221" t="e">
        <f>IF(A1350=1,SUM($A$4:A1350),"")</f>
        <v>#N/A</v>
      </c>
      <c r="C1350" s="22" t="str">
        <f>'Source - Cert. Funds'!A1349</f>
        <v>40</v>
      </c>
      <c r="D1350" s="22" t="str">
        <f>'Source - Cert. Funds'!B1349</f>
        <v>2</v>
      </c>
      <c r="E1350" s="22" t="str">
        <f>'Source - Cert. Funds'!C1349</f>
        <v>0009</v>
      </c>
      <c r="F1350" s="22" t="str">
        <f>'Source - Cert. Funds'!D1349</f>
        <v>4020009</v>
      </c>
      <c r="G1350" s="22" t="str">
        <f>'Source - Cert. Funds'!E1349</f>
        <v>SAND CREEK TOWNSHIP</v>
      </c>
      <c r="H1350" s="22" t="str">
        <f>'Source - Cert. Funds'!F1349</f>
        <v>1111</v>
      </c>
      <c r="I1350" s="22" t="str">
        <f>'Source - Cert. Funds'!G1349</f>
        <v>TOWNSHIP FIRE AND E.M.S.</v>
      </c>
      <c r="J1350" s="23">
        <f>'Source - Cert. Funds'!H1349</f>
        <v>6500</v>
      </c>
      <c r="K1350" s="3"/>
      <c r="L1350" s="3"/>
      <c r="M1350" s="3"/>
      <c r="N1350" s="3"/>
      <c r="O1350" s="3"/>
    </row>
    <row r="1351" spans="1:15" x14ac:dyDescent="0.35">
      <c r="A1351" s="221" t="e">
        <f t="shared" si="25"/>
        <v>#N/A</v>
      </c>
      <c r="B1351" s="221" t="e">
        <f>IF(A1351=1,SUM($A$4:A1351),"")</f>
        <v>#N/A</v>
      </c>
      <c r="C1351" s="22" t="str">
        <f>'Source - Cert. Funds'!A1350</f>
        <v>40</v>
      </c>
      <c r="D1351" s="22" t="str">
        <f>'Source - Cert. Funds'!B1350</f>
        <v>2</v>
      </c>
      <c r="E1351" s="22" t="str">
        <f>'Source - Cert. Funds'!C1350</f>
        <v>0009</v>
      </c>
      <c r="F1351" s="22" t="str">
        <f>'Source - Cert. Funds'!D1350</f>
        <v>4020009</v>
      </c>
      <c r="G1351" s="22" t="str">
        <f>'Source - Cert. Funds'!E1350</f>
        <v>SAND CREEK TOWNSHIP</v>
      </c>
      <c r="H1351" s="22" t="str">
        <f>'Source - Cert. Funds'!F1350</f>
        <v>1190</v>
      </c>
      <c r="I1351" s="22" t="str">
        <f>'Source - Cert. Funds'!G1350</f>
        <v xml:space="preserve">CUMULATIVE FIRE (Township)                        </v>
      </c>
      <c r="J1351" s="23">
        <f>'Source - Cert. Funds'!H1350</f>
        <v>12500</v>
      </c>
      <c r="K1351" s="3"/>
      <c r="L1351" s="3"/>
      <c r="M1351" s="3"/>
      <c r="N1351" s="3"/>
      <c r="O1351" s="3"/>
    </row>
    <row r="1352" spans="1:15" x14ac:dyDescent="0.35">
      <c r="A1352" s="221" t="e">
        <f t="shared" si="25"/>
        <v>#N/A</v>
      </c>
      <c r="B1352" s="221" t="e">
        <f>IF(A1352=1,SUM($A$4:A1352),"")</f>
        <v>#N/A</v>
      </c>
      <c r="C1352" s="22" t="str">
        <f>'Source - Cert. Funds'!A1351</f>
        <v>40</v>
      </c>
      <c r="D1352" s="22" t="str">
        <f>'Source - Cert. Funds'!B1351</f>
        <v>2</v>
      </c>
      <c r="E1352" s="22" t="str">
        <f>'Source - Cert. Funds'!C1351</f>
        <v>0010</v>
      </c>
      <c r="F1352" s="22" t="str">
        <f>'Source - Cert. Funds'!D1351</f>
        <v>4020010</v>
      </c>
      <c r="G1352" s="22" t="str">
        <f>'Source - Cert. Funds'!E1351</f>
        <v>SPENCER TOWNSHIP</v>
      </c>
      <c r="H1352" s="22" t="str">
        <f>'Source - Cert. Funds'!F1351</f>
        <v>0101</v>
      </c>
      <c r="I1352" s="22" t="str">
        <f>'Source - Cert. Funds'!G1351</f>
        <v xml:space="preserve">GENERAL                                 </v>
      </c>
      <c r="J1352" s="23">
        <f>'Source - Cert. Funds'!H1351</f>
        <v>29600</v>
      </c>
      <c r="K1352" s="3"/>
      <c r="L1352" s="3"/>
      <c r="M1352" s="3"/>
      <c r="N1352" s="3"/>
      <c r="O1352" s="3"/>
    </row>
    <row r="1353" spans="1:15" x14ac:dyDescent="0.35">
      <c r="A1353" s="221" t="e">
        <f t="shared" si="25"/>
        <v>#N/A</v>
      </c>
      <c r="B1353" s="221" t="e">
        <f>IF(A1353=1,SUM($A$4:A1353),"")</f>
        <v>#N/A</v>
      </c>
      <c r="C1353" s="22" t="str">
        <f>'Source - Cert. Funds'!A1352</f>
        <v>40</v>
      </c>
      <c r="D1353" s="22" t="str">
        <f>'Source - Cert. Funds'!B1352</f>
        <v>2</v>
      </c>
      <c r="E1353" s="22" t="str">
        <f>'Source - Cert. Funds'!C1352</f>
        <v>0010</v>
      </c>
      <c r="F1353" s="22" t="str">
        <f>'Source - Cert. Funds'!D1352</f>
        <v>4020010</v>
      </c>
      <c r="G1353" s="22" t="str">
        <f>'Source - Cert. Funds'!E1352</f>
        <v>SPENCER TOWNSHIP</v>
      </c>
      <c r="H1353" s="22" t="str">
        <f>'Source - Cert. Funds'!F1352</f>
        <v>1111</v>
      </c>
      <c r="I1353" s="22" t="str">
        <f>'Source - Cert. Funds'!G1352</f>
        <v>TOWNSHIP FIRE AND E.M.S.</v>
      </c>
      <c r="J1353" s="23">
        <f>'Source - Cert. Funds'!H1352</f>
        <v>15000</v>
      </c>
      <c r="K1353" s="3"/>
      <c r="L1353" s="3"/>
      <c r="M1353" s="3"/>
      <c r="N1353" s="3"/>
      <c r="O1353" s="3"/>
    </row>
    <row r="1354" spans="1:15" x14ac:dyDescent="0.35">
      <c r="A1354" s="221" t="e">
        <f t="shared" si="25"/>
        <v>#N/A</v>
      </c>
      <c r="B1354" s="221" t="e">
        <f>IF(A1354=1,SUM($A$4:A1354),"")</f>
        <v>#N/A</v>
      </c>
      <c r="C1354" s="22" t="str">
        <f>'Source - Cert. Funds'!A1353</f>
        <v>40</v>
      </c>
      <c r="D1354" s="22" t="str">
        <f>'Source - Cert. Funds'!B1353</f>
        <v>2</v>
      </c>
      <c r="E1354" s="22" t="str">
        <f>'Source - Cert. Funds'!C1353</f>
        <v>0010</v>
      </c>
      <c r="F1354" s="22" t="str">
        <f>'Source - Cert. Funds'!D1353</f>
        <v>4020010</v>
      </c>
      <c r="G1354" s="22" t="str">
        <f>'Source - Cert. Funds'!E1353</f>
        <v>SPENCER TOWNSHIP</v>
      </c>
      <c r="H1354" s="22" t="str">
        <f>'Source - Cert. Funds'!F1353</f>
        <v>1190</v>
      </c>
      <c r="I1354" s="22" t="str">
        <f>'Source - Cert. Funds'!G1353</f>
        <v xml:space="preserve">CUMULATIVE FIRE (Township)                        </v>
      </c>
      <c r="J1354" s="23">
        <f>'Source - Cert. Funds'!H1353</f>
        <v>20000</v>
      </c>
      <c r="K1354" s="3"/>
      <c r="L1354" s="3"/>
      <c r="M1354" s="3"/>
      <c r="N1354" s="3"/>
      <c r="O1354" s="3"/>
    </row>
    <row r="1355" spans="1:15" x14ac:dyDescent="0.35">
      <c r="A1355" s="221" t="e">
        <f t="shared" si="25"/>
        <v>#N/A</v>
      </c>
      <c r="B1355" s="221" t="e">
        <f>IF(A1355=1,SUM($A$4:A1355),"")</f>
        <v>#N/A</v>
      </c>
      <c r="C1355" s="22" t="str">
        <f>'Source - Cert. Funds'!A1354</f>
        <v>40</v>
      </c>
      <c r="D1355" s="22" t="str">
        <f>'Source - Cert. Funds'!B1354</f>
        <v>2</v>
      </c>
      <c r="E1355" s="22" t="str">
        <f>'Source - Cert. Funds'!C1354</f>
        <v>0011</v>
      </c>
      <c r="F1355" s="22" t="str">
        <f>'Source - Cert. Funds'!D1354</f>
        <v>4020011</v>
      </c>
      <c r="G1355" s="22" t="str">
        <f>'Source - Cert. Funds'!E1354</f>
        <v>VERNON TOWNSHIP</v>
      </c>
      <c r="H1355" s="22" t="str">
        <f>'Source - Cert. Funds'!F1354</f>
        <v>0101</v>
      </c>
      <c r="I1355" s="22" t="str">
        <f>'Source - Cert. Funds'!G1354</f>
        <v xml:space="preserve">GENERAL                                 </v>
      </c>
      <c r="J1355" s="23">
        <f>'Source - Cert. Funds'!H1354</f>
        <v>29850</v>
      </c>
      <c r="K1355" s="3"/>
      <c r="L1355" s="3"/>
      <c r="M1355" s="3"/>
      <c r="N1355" s="3"/>
      <c r="O1355" s="3"/>
    </row>
    <row r="1356" spans="1:15" x14ac:dyDescent="0.35">
      <c r="A1356" s="221" t="e">
        <f t="shared" si="25"/>
        <v>#N/A</v>
      </c>
      <c r="B1356" s="221" t="e">
        <f>IF(A1356=1,SUM($A$4:A1356),"")</f>
        <v>#N/A</v>
      </c>
      <c r="C1356" s="22" t="str">
        <f>'Source - Cert. Funds'!A1355</f>
        <v>40</v>
      </c>
      <c r="D1356" s="22" t="str">
        <f>'Source - Cert. Funds'!B1355</f>
        <v>2</v>
      </c>
      <c r="E1356" s="22" t="str">
        <f>'Source - Cert. Funds'!C1355</f>
        <v>0011</v>
      </c>
      <c r="F1356" s="22" t="str">
        <f>'Source - Cert. Funds'!D1355</f>
        <v>4020011</v>
      </c>
      <c r="G1356" s="22" t="str">
        <f>'Source - Cert. Funds'!E1355</f>
        <v>VERNON TOWNSHIP</v>
      </c>
      <c r="H1356" s="22" t="str">
        <f>'Source - Cert. Funds'!F1355</f>
        <v>1111</v>
      </c>
      <c r="I1356" s="22" t="str">
        <f>'Source - Cert. Funds'!G1355</f>
        <v>TOWNSHIP FIRE AND E.M.S.</v>
      </c>
      <c r="J1356" s="23">
        <f>'Source - Cert. Funds'!H1355</f>
        <v>16000</v>
      </c>
      <c r="K1356" s="3"/>
      <c r="L1356" s="3"/>
      <c r="M1356" s="3"/>
      <c r="N1356" s="3"/>
      <c r="O1356" s="3"/>
    </row>
    <row r="1357" spans="1:15" x14ac:dyDescent="0.35">
      <c r="A1357" s="221" t="e">
        <f t="shared" si="25"/>
        <v>#N/A</v>
      </c>
      <c r="B1357" s="221" t="e">
        <f>IF(A1357=1,SUM($A$4:A1357),"")</f>
        <v>#N/A</v>
      </c>
      <c r="C1357" s="22" t="str">
        <f>'Source - Cert. Funds'!A1356</f>
        <v>40</v>
      </c>
      <c r="D1357" s="22" t="str">
        <f>'Source - Cert. Funds'!B1356</f>
        <v>2</v>
      </c>
      <c r="E1357" s="22" t="str">
        <f>'Source - Cert. Funds'!C1356</f>
        <v>0011</v>
      </c>
      <c r="F1357" s="22" t="str">
        <f>'Source - Cert. Funds'!D1356</f>
        <v>4020011</v>
      </c>
      <c r="G1357" s="22" t="str">
        <f>'Source - Cert. Funds'!E1356</f>
        <v>VERNON TOWNSHIP</v>
      </c>
      <c r="H1357" s="22" t="str">
        <f>'Source - Cert. Funds'!F1356</f>
        <v>1190</v>
      </c>
      <c r="I1357" s="22" t="str">
        <f>'Source - Cert. Funds'!G1356</f>
        <v xml:space="preserve">CUMULATIVE FIRE (Township)                        </v>
      </c>
      <c r="J1357" s="23">
        <f>'Source - Cert. Funds'!H1356</f>
        <v>28000</v>
      </c>
      <c r="K1357" s="3"/>
      <c r="L1357" s="3"/>
      <c r="M1357" s="3"/>
      <c r="N1357" s="3"/>
      <c r="O1357" s="3"/>
    </row>
    <row r="1358" spans="1:15" x14ac:dyDescent="0.35">
      <c r="A1358" s="221" t="e">
        <f t="shared" si="25"/>
        <v>#N/A</v>
      </c>
      <c r="B1358" s="221" t="e">
        <f>IF(A1358=1,SUM($A$4:A1358),"")</f>
        <v>#N/A</v>
      </c>
      <c r="C1358" s="22" t="str">
        <f>'Source - Cert. Funds'!A1357</f>
        <v>41</v>
      </c>
      <c r="D1358" s="22" t="str">
        <f>'Source - Cert. Funds'!B1357</f>
        <v>2</v>
      </c>
      <c r="E1358" s="22" t="str">
        <f>'Source - Cert. Funds'!C1357</f>
        <v>0001</v>
      </c>
      <c r="F1358" s="22" t="str">
        <f>'Source - Cert. Funds'!D1357</f>
        <v>4120001</v>
      </c>
      <c r="G1358" s="22" t="str">
        <f>'Source - Cert. Funds'!E1357</f>
        <v>BLUE RIVER TOWNSHIP</v>
      </c>
      <c r="H1358" s="22" t="str">
        <f>'Source - Cert. Funds'!F1357</f>
        <v>0101</v>
      </c>
      <c r="I1358" s="22" t="str">
        <f>'Source - Cert. Funds'!G1357</f>
        <v xml:space="preserve">GENERAL                                 </v>
      </c>
      <c r="J1358" s="23">
        <f>'Source - Cert. Funds'!H1357</f>
        <v>122020</v>
      </c>
      <c r="K1358" s="3"/>
      <c r="L1358" s="3"/>
      <c r="M1358" s="3"/>
      <c r="N1358" s="3"/>
      <c r="O1358" s="3"/>
    </row>
    <row r="1359" spans="1:15" x14ac:dyDescent="0.35">
      <c r="A1359" s="221" t="e">
        <f t="shared" si="25"/>
        <v>#N/A</v>
      </c>
      <c r="B1359" s="221" t="e">
        <f>IF(A1359=1,SUM($A$4:A1359),"")</f>
        <v>#N/A</v>
      </c>
      <c r="C1359" s="22" t="str">
        <f>'Source - Cert. Funds'!A1358</f>
        <v>41</v>
      </c>
      <c r="D1359" s="22" t="str">
        <f>'Source - Cert. Funds'!B1358</f>
        <v>2</v>
      </c>
      <c r="E1359" s="22" t="str">
        <f>'Source - Cert. Funds'!C1358</f>
        <v>0001</v>
      </c>
      <c r="F1359" s="22" t="str">
        <f>'Source - Cert. Funds'!D1358</f>
        <v>4120001</v>
      </c>
      <c r="G1359" s="22" t="str">
        <f>'Source - Cert. Funds'!E1358</f>
        <v>BLUE RIVER TOWNSHIP</v>
      </c>
      <c r="H1359" s="22" t="str">
        <f>'Source - Cert. Funds'!F1358</f>
        <v>1111</v>
      </c>
      <c r="I1359" s="22" t="str">
        <f>'Source - Cert. Funds'!G1358</f>
        <v>TOWNSHIP FIRE AND E.M.S.</v>
      </c>
      <c r="J1359" s="23">
        <f>'Source - Cert. Funds'!H1358</f>
        <v>20000</v>
      </c>
      <c r="K1359" s="3"/>
      <c r="L1359" s="3"/>
      <c r="M1359" s="3"/>
      <c r="N1359" s="3"/>
      <c r="O1359" s="3"/>
    </row>
    <row r="1360" spans="1:15" x14ac:dyDescent="0.35">
      <c r="A1360" s="221" t="e">
        <f t="shared" si="25"/>
        <v>#N/A</v>
      </c>
      <c r="B1360" s="221" t="e">
        <f>IF(A1360=1,SUM($A$4:A1360),"")</f>
        <v>#N/A</v>
      </c>
      <c r="C1360" s="22" t="str">
        <f>'Source - Cert. Funds'!A1359</f>
        <v>41</v>
      </c>
      <c r="D1360" s="22" t="str">
        <f>'Source - Cert. Funds'!B1359</f>
        <v>2</v>
      </c>
      <c r="E1360" s="22" t="str">
        <f>'Source - Cert. Funds'!C1359</f>
        <v>0002</v>
      </c>
      <c r="F1360" s="22" t="str">
        <f>'Source - Cert. Funds'!D1359</f>
        <v>4120002</v>
      </c>
      <c r="G1360" s="22" t="str">
        <f>'Source - Cert. Funds'!E1359</f>
        <v>CLARK TOWNSHIP</v>
      </c>
      <c r="H1360" s="22" t="str">
        <f>'Source - Cert. Funds'!F1359</f>
        <v>0101</v>
      </c>
      <c r="I1360" s="22" t="str">
        <f>'Source - Cert. Funds'!G1359</f>
        <v xml:space="preserve">GENERAL                                 </v>
      </c>
      <c r="J1360" s="23">
        <f>'Source - Cert. Funds'!H1359</f>
        <v>44730</v>
      </c>
      <c r="K1360" s="3"/>
      <c r="L1360" s="3"/>
      <c r="M1360" s="3"/>
      <c r="N1360" s="3"/>
      <c r="O1360" s="3"/>
    </row>
    <row r="1361" spans="1:15" x14ac:dyDescent="0.35">
      <c r="A1361" s="221" t="e">
        <f t="shared" si="25"/>
        <v>#N/A</v>
      </c>
      <c r="B1361" s="221" t="e">
        <f>IF(A1361=1,SUM($A$4:A1361),"")</f>
        <v>#N/A</v>
      </c>
      <c r="C1361" s="22" t="str">
        <f>'Source - Cert. Funds'!A1360</f>
        <v>41</v>
      </c>
      <c r="D1361" s="22" t="str">
        <f>'Source - Cert. Funds'!B1360</f>
        <v>2</v>
      </c>
      <c r="E1361" s="22" t="str">
        <f>'Source - Cert. Funds'!C1360</f>
        <v>0004</v>
      </c>
      <c r="F1361" s="22" t="str">
        <f>'Source - Cert. Funds'!D1360</f>
        <v>4120004</v>
      </c>
      <c r="G1361" s="22" t="str">
        <f>'Source - Cert. Funds'!E1360</f>
        <v>HENSLEY TOWNSHIP</v>
      </c>
      <c r="H1361" s="22" t="str">
        <f>'Source - Cert. Funds'!F1360</f>
        <v>0061</v>
      </c>
      <c r="I1361" s="22" t="str">
        <f>'Source - Cert. Funds'!G1360</f>
        <v>RAINY DAY</v>
      </c>
      <c r="J1361" s="23">
        <f>'Source - Cert. Funds'!H1360</f>
        <v>0</v>
      </c>
      <c r="K1361" s="3"/>
      <c r="L1361" s="3"/>
      <c r="M1361" s="3"/>
      <c r="N1361" s="3"/>
      <c r="O1361" s="3"/>
    </row>
    <row r="1362" spans="1:15" x14ac:dyDescent="0.35">
      <c r="A1362" s="221" t="e">
        <f t="shared" si="25"/>
        <v>#N/A</v>
      </c>
      <c r="B1362" s="221" t="e">
        <f>IF(A1362=1,SUM($A$4:A1362),"")</f>
        <v>#N/A</v>
      </c>
      <c r="C1362" s="22" t="str">
        <f>'Source - Cert. Funds'!A1361</f>
        <v>41</v>
      </c>
      <c r="D1362" s="22" t="str">
        <f>'Source - Cert. Funds'!B1361</f>
        <v>2</v>
      </c>
      <c r="E1362" s="22" t="str">
        <f>'Source - Cert. Funds'!C1361</f>
        <v>0004</v>
      </c>
      <c r="F1362" s="22" t="str">
        <f>'Source - Cert. Funds'!D1361</f>
        <v>4120004</v>
      </c>
      <c r="G1362" s="22" t="str">
        <f>'Source - Cert. Funds'!E1361</f>
        <v>HENSLEY TOWNSHIP</v>
      </c>
      <c r="H1362" s="22" t="str">
        <f>'Source - Cert. Funds'!F1361</f>
        <v>0101</v>
      </c>
      <c r="I1362" s="22" t="str">
        <f>'Source - Cert. Funds'!G1361</f>
        <v xml:space="preserve">GENERAL                                 </v>
      </c>
      <c r="J1362" s="23">
        <f>'Source - Cert. Funds'!H1361</f>
        <v>0</v>
      </c>
      <c r="K1362" s="3"/>
      <c r="L1362" s="3"/>
      <c r="M1362" s="3"/>
      <c r="N1362" s="3"/>
      <c r="O1362" s="3"/>
    </row>
    <row r="1363" spans="1:15" x14ac:dyDescent="0.35">
      <c r="A1363" s="221" t="e">
        <f t="shared" si="25"/>
        <v>#N/A</v>
      </c>
      <c r="B1363" s="221" t="e">
        <f>IF(A1363=1,SUM($A$4:A1363),"")</f>
        <v>#N/A</v>
      </c>
      <c r="C1363" s="22" t="str">
        <f>'Source - Cert. Funds'!A1362</f>
        <v>41</v>
      </c>
      <c r="D1363" s="22" t="str">
        <f>'Source - Cert. Funds'!B1362</f>
        <v>2</v>
      </c>
      <c r="E1363" s="22" t="str">
        <f>'Source - Cert. Funds'!C1362</f>
        <v>0006</v>
      </c>
      <c r="F1363" s="22" t="str">
        <f>'Source - Cert. Funds'!D1362</f>
        <v>4120006</v>
      </c>
      <c r="G1363" s="22" t="str">
        <f>'Source - Cert. Funds'!E1362</f>
        <v>NINEVEH TOWNSHIP</v>
      </c>
      <c r="H1363" s="22" t="str">
        <f>'Source - Cert. Funds'!F1362</f>
        <v>0101</v>
      </c>
      <c r="I1363" s="22" t="str">
        <f>'Source - Cert. Funds'!G1362</f>
        <v xml:space="preserve">GENERAL                                 </v>
      </c>
      <c r="J1363" s="23">
        <f>'Source - Cert. Funds'!H1362</f>
        <v>57350</v>
      </c>
      <c r="K1363" s="3"/>
      <c r="L1363" s="3"/>
      <c r="M1363" s="3"/>
      <c r="N1363" s="3"/>
      <c r="O1363" s="3"/>
    </row>
    <row r="1364" spans="1:15" x14ac:dyDescent="0.35">
      <c r="A1364" s="221" t="e">
        <f t="shared" si="25"/>
        <v>#N/A</v>
      </c>
      <c r="B1364" s="221" t="e">
        <f>IF(A1364=1,SUM($A$4:A1364),"")</f>
        <v>#N/A</v>
      </c>
      <c r="C1364" s="22" t="str">
        <f>'Source - Cert. Funds'!A1363</f>
        <v>41</v>
      </c>
      <c r="D1364" s="22" t="str">
        <f>'Source - Cert. Funds'!B1363</f>
        <v>2</v>
      </c>
      <c r="E1364" s="22" t="str">
        <f>'Source - Cert. Funds'!C1363</f>
        <v>0007</v>
      </c>
      <c r="F1364" s="22" t="str">
        <f>'Source - Cert. Funds'!D1363</f>
        <v>4120007</v>
      </c>
      <c r="G1364" s="22" t="str">
        <f>'Source - Cert. Funds'!E1363</f>
        <v>PLEASANT TOWNSHIP</v>
      </c>
      <c r="H1364" s="22" t="str">
        <f>'Source - Cert. Funds'!F1363</f>
        <v>0061</v>
      </c>
      <c r="I1364" s="22" t="str">
        <f>'Source - Cert. Funds'!G1363</f>
        <v>RAINY DAY</v>
      </c>
      <c r="J1364" s="23">
        <f>'Source - Cert. Funds'!H1363</f>
        <v>0</v>
      </c>
      <c r="K1364" s="3"/>
      <c r="L1364" s="3"/>
      <c r="M1364" s="3"/>
      <c r="N1364" s="3"/>
      <c r="O1364" s="3"/>
    </row>
    <row r="1365" spans="1:15" x14ac:dyDescent="0.35">
      <c r="A1365" s="221" t="e">
        <f t="shared" si="25"/>
        <v>#N/A</v>
      </c>
      <c r="B1365" s="221" t="e">
        <f>IF(A1365=1,SUM($A$4:A1365),"")</f>
        <v>#N/A</v>
      </c>
      <c r="C1365" s="22" t="str">
        <f>'Source - Cert. Funds'!A1364</f>
        <v>41</v>
      </c>
      <c r="D1365" s="22" t="str">
        <f>'Source - Cert. Funds'!B1364</f>
        <v>2</v>
      </c>
      <c r="E1365" s="22" t="str">
        <f>'Source - Cert. Funds'!C1364</f>
        <v>0007</v>
      </c>
      <c r="F1365" s="22" t="str">
        <f>'Source - Cert. Funds'!D1364</f>
        <v>4120007</v>
      </c>
      <c r="G1365" s="22" t="str">
        <f>'Source - Cert. Funds'!E1364</f>
        <v>PLEASANT TOWNSHIP</v>
      </c>
      <c r="H1365" s="22" t="str">
        <f>'Source - Cert. Funds'!F1364</f>
        <v>0101</v>
      </c>
      <c r="I1365" s="22" t="str">
        <f>'Source - Cert. Funds'!G1364</f>
        <v xml:space="preserve">GENERAL                                 </v>
      </c>
      <c r="J1365" s="23">
        <f>'Source - Cert. Funds'!H1364</f>
        <v>180150</v>
      </c>
      <c r="K1365" s="3"/>
      <c r="L1365" s="3"/>
      <c r="M1365" s="3"/>
      <c r="N1365" s="3"/>
      <c r="O1365" s="3"/>
    </row>
    <row r="1366" spans="1:15" x14ac:dyDescent="0.35">
      <c r="A1366" s="221" t="e">
        <f t="shared" si="25"/>
        <v>#N/A</v>
      </c>
      <c r="B1366" s="221" t="e">
        <f>IF(A1366=1,SUM($A$4:A1366),"")</f>
        <v>#N/A</v>
      </c>
      <c r="C1366" s="22" t="str">
        <f>'Source - Cert. Funds'!A1365</f>
        <v>41</v>
      </c>
      <c r="D1366" s="22" t="str">
        <f>'Source - Cert. Funds'!B1365</f>
        <v>2</v>
      </c>
      <c r="E1366" s="22" t="str">
        <f>'Source - Cert. Funds'!C1365</f>
        <v>0007</v>
      </c>
      <c r="F1366" s="22" t="str">
        <f>'Source - Cert. Funds'!D1365</f>
        <v>4120007</v>
      </c>
      <c r="G1366" s="22" t="str">
        <f>'Source - Cert. Funds'!E1365</f>
        <v>PLEASANT TOWNSHIP</v>
      </c>
      <c r="H1366" s="22" t="str">
        <f>'Source - Cert. Funds'!F1365</f>
        <v>1111</v>
      </c>
      <c r="I1366" s="22" t="str">
        <f>'Source - Cert. Funds'!G1365</f>
        <v>TOWNSHIP FIRE AND E.M.S.</v>
      </c>
      <c r="J1366" s="23">
        <f>'Source - Cert. Funds'!H1365</f>
        <v>52000</v>
      </c>
      <c r="K1366" s="3"/>
      <c r="L1366" s="3"/>
      <c r="M1366" s="3"/>
      <c r="N1366" s="3"/>
      <c r="O1366" s="3"/>
    </row>
    <row r="1367" spans="1:15" x14ac:dyDescent="0.35">
      <c r="A1367" s="221" t="e">
        <f t="shared" si="25"/>
        <v>#N/A</v>
      </c>
      <c r="B1367" s="221" t="e">
        <f>IF(A1367=1,SUM($A$4:A1367),"")</f>
        <v>#N/A</v>
      </c>
      <c r="C1367" s="22" t="str">
        <f>'Source - Cert. Funds'!A1366</f>
        <v>41</v>
      </c>
      <c r="D1367" s="22" t="str">
        <f>'Source - Cert. Funds'!B1366</f>
        <v>2</v>
      </c>
      <c r="E1367" s="22" t="str">
        <f>'Source - Cert. Funds'!C1366</f>
        <v>0009</v>
      </c>
      <c r="F1367" s="22" t="str">
        <f>'Source - Cert. Funds'!D1366</f>
        <v>4120009</v>
      </c>
      <c r="G1367" s="22" t="str">
        <f>'Source - Cert. Funds'!E1366</f>
        <v>WHITE RIVER TOWNSHIP</v>
      </c>
      <c r="H1367" s="22" t="str">
        <f>'Source - Cert. Funds'!F1366</f>
        <v>0101</v>
      </c>
      <c r="I1367" s="22" t="str">
        <f>'Source - Cert. Funds'!G1366</f>
        <v xml:space="preserve">GENERAL                                 </v>
      </c>
      <c r="J1367" s="23">
        <f>'Source - Cert. Funds'!H1366</f>
        <v>194550</v>
      </c>
      <c r="K1367" s="3"/>
      <c r="L1367" s="3"/>
      <c r="M1367" s="3"/>
      <c r="N1367" s="3"/>
      <c r="O1367" s="3"/>
    </row>
    <row r="1368" spans="1:15" x14ac:dyDescent="0.35">
      <c r="A1368" s="221" t="e">
        <f t="shared" si="25"/>
        <v>#N/A</v>
      </c>
      <c r="B1368" s="221" t="e">
        <f>IF(A1368=1,SUM($A$4:A1368),"")</f>
        <v>#N/A</v>
      </c>
      <c r="C1368" s="22" t="str">
        <f>'Source - Cert. Funds'!A1367</f>
        <v>41</v>
      </c>
      <c r="D1368" s="22" t="str">
        <f>'Source - Cert. Funds'!B1367</f>
        <v>2</v>
      </c>
      <c r="E1368" s="22" t="str">
        <f>'Source - Cert. Funds'!C1367</f>
        <v>0010</v>
      </c>
      <c r="F1368" s="22" t="str">
        <f>'Source - Cert. Funds'!D1367</f>
        <v>4120010</v>
      </c>
      <c r="G1368" s="22" t="str">
        <f>'Source - Cert. Funds'!E1367</f>
        <v>FRANKLIN UNION NEEDHAM TOWNSHIP</v>
      </c>
      <c r="H1368" s="22" t="str">
        <f>'Source - Cert. Funds'!F1367</f>
        <v>0101</v>
      </c>
      <c r="I1368" s="22" t="str">
        <f>'Source - Cert. Funds'!G1367</f>
        <v xml:space="preserve">GENERAL                                 </v>
      </c>
      <c r="J1368" s="23">
        <f>'Source - Cert. Funds'!H1367</f>
        <v>233700</v>
      </c>
      <c r="K1368" s="3"/>
      <c r="L1368" s="3"/>
      <c r="M1368" s="3"/>
      <c r="N1368" s="3"/>
      <c r="O1368" s="3"/>
    </row>
    <row r="1369" spans="1:15" x14ac:dyDescent="0.35">
      <c r="A1369" s="221" t="e">
        <f t="shared" si="25"/>
        <v>#N/A</v>
      </c>
      <c r="B1369" s="221" t="e">
        <f>IF(A1369=1,SUM($A$4:A1369),"")</f>
        <v>#N/A</v>
      </c>
      <c r="C1369" s="22" t="str">
        <f>'Source - Cert. Funds'!A1368</f>
        <v>41</v>
      </c>
      <c r="D1369" s="22" t="str">
        <f>'Source - Cert. Funds'!B1368</f>
        <v>2</v>
      </c>
      <c r="E1369" s="22" t="str">
        <f>'Source - Cert. Funds'!C1368</f>
        <v>0010</v>
      </c>
      <c r="F1369" s="22" t="str">
        <f>'Source - Cert. Funds'!D1368</f>
        <v>4120010</v>
      </c>
      <c r="G1369" s="22" t="str">
        <f>'Source - Cert. Funds'!E1368</f>
        <v>FRANKLIN UNION NEEDHAM TOWNSHIP</v>
      </c>
      <c r="H1369" s="22" t="str">
        <f>'Source - Cert. Funds'!F1368</f>
        <v>1111</v>
      </c>
      <c r="I1369" s="22" t="str">
        <f>'Source - Cert. Funds'!G1368</f>
        <v>TOWNSHIP FIRE AND E.M.S.</v>
      </c>
      <c r="J1369" s="23">
        <f>'Source - Cert. Funds'!H1368</f>
        <v>70000</v>
      </c>
      <c r="K1369" s="3"/>
      <c r="L1369" s="3"/>
      <c r="M1369" s="3"/>
      <c r="N1369" s="3"/>
      <c r="O1369" s="3"/>
    </row>
    <row r="1370" spans="1:15" x14ac:dyDescent="0.35">
      <c r="A1370" s="221" t="e">
        <f t="shared" si="25"/>
        <v>#N/A</v>
      </c>
      <c r="B1370" s="221" t="e">
        <f>IF(A1370=1,SUM($A$4:A1370),"")</f>
        <v>#N/A</v>
      </c>
      <c r="C1370" s="22" t="str">
        <f>'Source - Cert. Funds'!A1369</f>
        <v>42</v>
      </c>
      <c r="D1370" s="22" t="str">
        <f>'Source - Cert. Funds'!B1369</f>
        <v>2</v>
      </c>
      <c r="E1370" s="22" t="str">
        <f>'Source - Cert. Funds'!C1369</f>
        <v>0001</v>
      </c>
      <c r="F1370" s="22" t="str">
        <f>'Source - Cert. Funds'!D1369</f>
        <v>4220001</v>
      </c>
      <c r="G1370" s="22" t="str">
        <f>'Source - Cert. Funds'!E1369</f>
        <v>BUSSERON TOWNSHIP</v>
      </c>
      <c r="H1370" s="22" t="str">
        <f>'Source - Cert. Funds'!F1369</f>
        <v>0061</v>
      </c>
      <c r="I1370" s="22" t="str">
        <f>'Source - Cert. Funds'!G1369</f>
        <v>RAINY DAY</v>
      </c>
      <c r="J1370" s="23">
        <f>'Source - Cert. Funds'!H1369</f>
        <v>5000</v>
      </c>
      <c r="K1370" s="3"/>
      <c r="L1370" s="3"/>
      <c r="M1370" s="3"/>
      <c r="N1370" s="3"/>
      <c r="O1370" s="3"/>
    </row>
    <row r="1371" spans="1:15" x14ac:dyDescent="0.35">
      <c r="A1371" s="221" t="e">
        <f t="shared" si="25"/>
        <v>#N/A</v>
      </c>
      <c r="B1371" s="221" t="e">
        <f>IF(A1371=1,SUM($A$4:A1371),"")</f>
        <v>#N/A</v>
      </c>
      <c r="C1371" s="22" t="str">
        <f>'Source - Cert. Funds'!A1370</f>
        <v>42</v>
      </c>
      <c r="D1371" s="22" t="str">
        <f>'Source - Cert. Funds'!B1370</f>
        <v>2</v>
      </c>
      <c r="E1371" s="22" t="str">
        <f>'Source - Cert. Funds'!C1370</f>
        <v>0001</v>
      </c>
      <c r="F1371" s="22" t="str">
        <f>'Source - Cert. Funds'!D1370</f>
        <v>4220001</v>
      </c>
      <c r="G1371" s="22" t="str">
        <f>'Source - Cert. Funds'!E1370</f>
        <v>BUSSERON TOWNSHIP</v>
      </c>
      <c r="H1371" s="22" t="str">
        <f>'Source - Cert. Funds'!F1370</f>
        <v>0101</v>
      </c>
      <c r="I1371" s="22" t="str">
        <f>'Source - Cert. Funds'!G1370</f>
        <v xml:space="preserve">GENERAL                                 </v>
      </c>
      <c r="J1371" s="23">
        <f>'Source - Cert. Funds'!H1370</f>
        <v>45800</v>
      </c>
      <c r="K1371" s="3"/>
      <c r="L1371" s="3"/>
      <c r="M1371" s="3"/>
      <c r="N1371" s="3"/>
      <c r="O1371" s="3"/>
    </row>
    <row r="1372" spans="1:15" x14ac:dyDescent="0.35">
      <c r="A1372" s="221" t="e">
        <f t="shared" si="25"/>
        <v>#N/A</v>
      </c>
      <c r="B1372" s="221" t="e">
        <f>IF(A1372=1,SUM($A$4:A1372),"")</f>
        <v>#N/A</v>
      </c>
      <c r="C1372" s="22" t="str">
        <f>'Source - Cert. Funds'!A1371</f>
        <v>42</v>
      </c>
      <c r="D1372" s="22" t="str">
        <f>'Source - Cert. Funds'!B1371</f>
        <v>2</v>
      </c>
      <c r="E1372" s="22" t="str">
        <f>'Source - Cert. Funds'!C1371</f>
        <v>0001</v>
      </c>
      <c r="F1372" s="22" t="str">
        <f>'Source - Cert. Funds'!D1371</f>
        <v>4220001</v>
      </c>
      <c r="G1372" s="22" t="str">
        <f>'Source - Cert. Funds'!E1371</f>
        <v>BUSSERON TOWNSHIP</v>
      </c>
      <c r="H1372" s="22" t="str">
        <f>'Source - Cert. Funds'!F1371</f>
        <v>1111</v>
      </c>
      <c r="I1372" s="22" t="str">
        <f>'Source - Cert. Funds'!G1371</f>
        <v>TOWNSHIP FIRE AND E.M.S.</v>
      </c>
      <c r="J1372" s="23">
        <f>'Source - Cert. Funds'!H1371</f>
        <v>29000</v>
      </c>
      <c r="K1372" s="3"/>
      <c r="L1372" s="3"/>
      <c r="M1372" s="3"/>
      <c r="N1372" s="3"/>
      <c r="O1372" s="3"/>
    </row>
    <row r="1373" spans="1:15" x14ac:dyDescent="0.35">
      <c r="A1373" s="221" t="e">
        <f t="shared" si="25"/>
        <v>#N/A</v>
      </c>
      <c r="B1373" s="221" t="e">
        <f>IF(A1373=1,SUM($A$4:A1373),"")</f>
        <v>#N/A</v>
      </c>
      <c r="C1373" s="22" t="str">
        <f>'Source - Cert. Funds'!A1372</f>
        <v>42</v>
      </c>
      <c r="D1373" s="22" t="str">
        <f>'Source - Cert. Funds'!B1372</f>
        <v>2</v>
      </c>
      <c r="E1373" s="22" t="str">
        <f>'Source - Cert. Funds'!C1372</f>
        <v>0001</v>
      </c>
      <c r="F1373" s="22" t="str">
        <f>'Source - Cert. Funds'!D1372</f>
        <v>4220001</v>
      </c>
      <c r="G1373" s="22" t="str">
        <f>'Source - Cert. Funds'!E1372</f>
        <v>BUSSERON TOWNSHIP</v>
      </c>
      <c r="H1373" s="22" t="str">
        <f>'Source - Cert. Funds'!F1372</f>
        <v>1190</v>
      </c>
      <c r="I1373" s="22" t="str">
        <f>'Source - Cert. Funds'!G1372</f>
        <v xml:space="preserve">CUMULATIVE FIRE (Township)                        </v>
      </c>
      <c r="J1373" s="23">
        <f>'Source - Cert. Funds'!H1372</f>
        <v>50000</v>
      </c>
      <c r="K1373" s="3"/>
      <c r="L1373" s="3"/>
      <c r="M1373" s="3"/>
      <c r="N1373" s="3"/>
      <c r="O1373" s="3"/>
    </row>
    <row r="1374" spans="1:15" x14ac:dyDescent="0.35">
      <c r="A1374" s="221" t="e">
        <f t="shared" si="25"/>
        <v>#N/A</v>
      </c>
      <c r="B1374" s="221" t="e">
        <f>IF(A1374=1,SUM($A$4:A1374),"")</f>
        <v>#N/A</v>
      </c>
      <c r="C1374" s="22" t="str">
        <f>'Source - Cert. Funds'!A1373</f>
        <v>42</v>
      </c>
      <c r="D1374" s="22" t="str">
        <f>'Source - Cert. Funds'!B1373</f>
        <v>2</v>
      </c>
      <c r="E1374" s="22" t="str">
        <f>'Source - Cert. Funds'!C1373</f>
        <v>0002</v>
      </c>
      <c r="F1374" s="22" t="str">
        <f>'Source - Cert. Funds'!D1373</f>
        <v>4220002</v>
      </c>
      <c r="G1374" s="22" t="str">
        <f>'Source - Cert. Funds'!E1373</f>
        <v>DECKER TOWNSHIP</v>
      </c>
      <c r="H1374" s="22" t="str">
        <f>'Source - Cert. Funds'!F1373</f>
        <v>0101</v>
      </c>
      <c r="I1374" s="22" t="str">
        <f>'Source - Cert. Funds'!G1373</f>
        <v xml:space="preserve">GENERAL                                 </v>
      </c>
      <c r="J1374" s="23">
        <f>'Source - Cert. Funds'!H1373</f>
        <v>27600</v>
      </c>
      <c r="K1374" s="3"/>
      <c r="L1374" s="3"/>
      <c r="M1374" s="3"/>
      <c r="N1374" s="3"/>
      <c r="O1374" s="3"/>
    </row>
    <row r="1375" spans="1:15" x14ac:dyDescent="0.35">
      <c r="A1375" s="221" t="e">
        <f t="shared" si="25"/>
        <v>#N/A</v>
      </c>
      <c r="B1375" s="221" t="e">
        <f>IF(A1375=1,SUM($A$4:A1375),"")</f>
        <v>#N/A</v>
      </c>
      <c r="C1375" s="22" t="str">
        <f>'Source - Cert. Funds'!A1374</f>
        <v>42</v>
      </c>
      <c r="D1375" s="22" t="str">
        <f>'Source - Cert. Funds'!B1374</f>
        <v>2</v>
      </c>
      <c r="E1375" s="22" t="str">
        <f>'Source - Cert. Funds'!C1374</f>
        <v>0002</v>
      </c>
      <c r="F1375" s="22" t="str">
        <f>'Source - Cert. Funds'!D1374</f>
        <v>4220002</v>
      </c>
      <c r="G1375" s="22" t="str">
        <f>'Source - Cert. Funds'!E1374</f>
        <v>DECKER TOWNSHIP</v>
      </c>
      <c r="H1375" s="22" t="str">
        <f>'Source - Cert. Funds'!F1374</f>
        <v>1111</v>
      </c>
      <c r="I1375" s="22" t="str">
        <f>'Source - Cert. Funds'!G1374</f>
        <v>TOWNSHIP FIRE AND E.M.S.</v>
      </c>
      <c r="J1375" s="23">
        <f>'Source - Cert. Funds'!H1374</f>
        <v>10000</v>
      </c>
      <c r="K1375" s="3"/>
      <c r="L1375" s="3"/>
      <c r="M1375" s="3"/>
      <c r="N1375" s="3"/>
      <c r="O1375" s="3"/>
    </row>
    <row r="1376" spans="1:15" x14ac:dyDescent="0.35">
      <c r="A1376" s="221" t="e">
        <f t="shared" si="25"/>
        <v>#N/A</v>
      </c>
      <c r="B1376" s="221" t="e">
        <f>IF(A1376=1,SUM($A$4:A1376),"")</f>
        <v>#N/A</v>
      </c>
      <c r="C1376" s="22" t="str">
        <f>'Source - Cert. Funds'!A1375</f>
        <v>42</v>
      </c>
      <c r="D1376" s="22" t="str">
        <f>'Source - Cert. Funds'!B1375</f>
        <v>2</v>
      </c>
      <c r="E1376" s="22" t="str">
        <f>'Source - Cert. Funds'!C1375</f>
        <v>0002</v>
      </c>
      <c r="F1376" s="22" t="str">
        <f>'Source - Cert. Funds'!D1375</f>
        <v>4220002</v>
      </c>
      <c r="G1376" s="22" t="str">
        <f>'Source - Cert. Funds'!E1375</f>
        <v>DECKER TOWNSHIP</v>
      </c>
      <c r="H1376" s="22" t="str">
        <f>'Source - Cert. Funds'!F1375</f>
        <v>1312</v>
      </c>
      <c r="I1376" s="22" t="str">
        <f>'Source - Cert. Funds'!G1375</f>
        <v xml:space="preserve">RECREATION                              </v>
      </c>
      <c r="J1376" s="23">
        <f>'Source - Cert. Funds'!H1375</f>
        <v>30000</v>
      </c>
      <c r="K1376" s="3"/>
      <c r="L1376" s="3"/>
      <c r="M1376" s="3"/>
      <c r="N1376" s="3"/>
      <c r="O1376" s="3"/>
    </row>
    <row r="1377" spans="1:15" x14ac:dyDescent="0.35">
      <c r="A1377" s="221" t="e">
        <f t="shared" si="25"/>
        <v>#N/A</v>
      </c>
      <c r="B1377" s="221" t="e">
        <f>IF(A1377=1,SUM($A$4:A1377),"")</f>
        <v>#N/A</v>
      </c>
      <c r="C1377" s="22" t="str">
        <f>'Source - Cert. Funds'!A1376</f>
        <v>42</v>
      </c>
      <c r="D1377" s="22" t="str">
        <f>'Source - Cert. Funds'!B1376</f>
        <v>2</v>
      </c>
      <c r="E1377" s="22" t="str">
        <f>'Source - Cert. Funds'!C1376</f>
        <v>0003</v>
      </c>
      <c r="F1377" s="22" t="str">
        <f>'Source - Cert. Funds'!D1376</f>
        <v>4220003</v>
      </c>
      <c r="G1377" s="22" t="str">
        <f>'Source - Cert. Funds'!E1376</f>
        <v>HARRISON TOWNSHIP</v>
      </c>
      <c r="H1377" s="22" t="str">
        <f>'Source - Cert. Funds'!F1376</f>
        <v>0050</v>
      </c>
      <c r="I1377" s="22" t="str">
        <f>'Source - Cert. Funds'!G1376</f>
        <v>TOWNSHIP ROAD AND INFRASTRUCTURE</v>
      </c>
      <c r="J1377" s="23">
        <f>'Source - Cert. Funds'!H1376</f>
        <v>0</v>
      </c>
      <c r="K1377" s="3"/>
      <c r="L1377" s="3"/>
      <c r="M1377" s="3"/>
      <c r="N1377" s="3"/>
      <c r="O1377" s="3"/>
    </row>
    <row r="1378" spans="1:15" x14ac:dyDescent="0.35">
      <c r="A1378" s="221" t="e">
        <f t="shared" si="25"/>
        <v>#N/A</v>
      </c>
      <c r="B1378" s="221" t="e">
        <f>IF(A1378=1,SUM($A$4:A1378),"")</f>
        <v>#N/A</v>
      </c>
      <c r="C1378" s="22" t="str">
        <f>'Source - Cert. Funds'!A1377</f>
        <v>42</v>
      </c>
      <c r="D1378" s="22" t="str">
        <f>'Source - Cert. Funds'!B1377</f>
        <v>2</v>
      </c>
      <c r="E1378" s="22" t="str">
        <f>'Source - Cert. Funds'!C1377</f>
        <v>0003</v>
      </c>
      <c r="F1378" s="22" t="str">
        <f>'Source - Cert. Funds'!D1377</f>
        <v>4220003</v>
      </c>
      <c r="G1378" s="22" t="str">
        <f>'Source - Cert. Funds'!E1377</f>
        <v>HARRISON TOWNSHIP</v>
      </c>
      <c r="H1378" s="22" t="str">
        <f>'Source - Cert. Funds'!F1377</f>
        <v>0061</v>
      </c>
      <c r="I1378" s="22" t="str">
        <f>'Source - Cert. Funds'!G1377</f>
        <v>RAINY DAY</v>
      </c>
      <c r="J1378" s="23">
        <f>'Source - Cert. Funds'!H1377</f>
        <v>4000</v>
      </c>
      <c r="K1378" s="3"/>
      <c r="L1378" s="3"/>
      <c r="M1378" s="3"/>
      <c r="N1378" s="3"/>
      <c r="O1378" s="3"/>
    </row>
    <row r="1379" spans="1:15" x14ac:dyDescent="0.35">
      <c r="A1379" s="221" t="e">
        <f t="shared" si="25"/>
        <v>#N/A</v>
      </c>
      <c r="B1379" s="221" t="e">
        <f>IF(A1379=1,SUM($A$4:A1379),"")</f>
        <v>#N/A</v>
      </c>
      <c r="C1379" s="22" t="str">
        <f>'Source - Cert. Funds'!A1378</f>
        <v>42</v>
      </c>
      <c r="D1379" s="22" t="str">
        <f>'Source - Cert. Funds'!B1378</f>
        <v>2</v>
      </c>
      <c r="E1379" s="22" t="str">
        <f>'Source - Cert. Funds'!C1378</f>
        <v>0003</v>
      </c>
      <c r="F1379" s="22" t="str">
        <f>'Source - Cert. Funds'!D1378</f>
        <v>4220003</v>
      </c>
      <c r="G1379" s="22" t="str">
        <f>'Source - Cert. Funds'!E1378</f>
        <v>HARRISON TOWNSHIP</v>
      </c>
      <c r="H1379" s="22" t="str">
        <f>'Source - Cert. Funds'!F1378</f>
        <v>0101</v>
      </c>
      <c r="I1379" s="22" t="str">
        <f>'Source - Cert. Funds'!G1378</f>
        <v xml:space="preserve">GENERAL                                 </v>
      </c>
      <c r="J1379" s="23">
        <f>'Source - Cert. Funds'!H1378</f>
        <v>93473</v>
      </c>
      <c r="K1379" s="3"/>
      <c r="L1379" s="3"/>
      <c r="M1379" s="3"/>
      <c r="N1379" s="3"/>
      <c r="O1379" s="3"/>
    </row>
    <row r="1380" spans="1:15" x14ac:dyDescent="0.35">
      <c r="A1380" s="221" t="e">
        <f t="shared" si="25"/>
        <v>#N/A</v>
      </c>
      <c r="B1380" s="221" t="e">
        <f>IF(A1380=1,SUM($A$4:A1380),"")</f>
        <v>#N/A</v>
      </c>
      <c r="C1380" s="22" t="str">
        <f>'Source - Cert. Funds'!A1379</f>
        <v>42</v>
      </c>
      <c r="D1380" s="22" t="str">
        <f>'Source - Cert. Funds'!B1379</f>
        <v>2</v>
      </c>
      <c r="E1380" s="22" t="str">
        <f>'Source - Cert. Funds'!C1379</f>
        <v>0003</v>
      </c>
      <c r="F1380" s="22" t="str">
        <f>'Source - Cert. Funds'!D1379</f>
        <v>4220003</v>
      </c>
      <c r="G1380" s="22" t="str">
        <f>'Source - Cert. Funds'!E1379</f>
        <v>HARRISON TOWNSHIP</v>
      </c>
      <c r="H1380" s="22" t="str">
        <f>'Source - Cert. Funds'!F1379</f>
        <v>1111</v>
      </c>
      <c r="I1380" s="22" t="str">
        <f>'Source - Cert. Funds'!G1379</f>
        <v>TOWNSHIP FIRE AND E.M.S.</v>
      </c>
      <c r="J1380" s="23">
        <f>'Source - Cert. Funds'!H1379</f>
        <v>64219</v>
      </c>
      <c r="K1380" s="3"/>
      <c r="L1380" s="3"/>
      <c r="M1380" s="3"/>
      <c r="N1380" s="3"/>
      <c r="O1380" s="3"/>
    </row>
    <row r="1381" spans="1:15" x14ac:dyDescent="0.35">
      <c r="A1381" s="221" t="e">
        <f t="shared" si="25"/>
        <v>#N/A</v>
      </c>
      <c r="B1381" s="221" t="e">
        <f>IF(A1381=1,SUM($A$4:A1381),"")</f>
        <v>#N/A</v>
      </c>
      <c r="C1381" s="22" t="str">
        <f>'Source - Cert. Funds'!A1380</f>
        <v>42</v>
      </c>
      <c r="D1381" s="22" t="str">
        <f>'Source - Cert. Funds'!B1380</f>
        <v>2</v>
      </c>
      <c r="E1381" s="22" t="str">
        <f>'Source - Cert. Funds'!C1380</f>
        <v>0003</v>
      </c>
      <c r="F1381" s="22" t="str">
        <f>'Source - Cert. Funds'!D1380</f>
        <v>4220003</v>
      </c>
      <c r="G1381" s="22" t="str">
        <f>'Source - Cert. Funds'!E1380</f>
        <v>HARRISON TOWNSHIP</v>
      </c>
      <c r="H1381" s="22" t="str">
        <f>'Source - Cert. Funds'!F1380</f>
        <v>1190</v>
      </c>
      <c r="I1381" s="22" t="str">
        <f>'Source - Cert. Funds'!G1380</f>
        <v xml:space="preserve">CUMULATIVE FIRE (Township)                        </v>
      </c>
      <c r="J1381" s="23">
        <f>'Source - Cert. Funds'!H1380</f>
        <v>61160</v>
      </c>
      <c r="K1381" s="3"/>
      <c r="L1381" s="3"/>
      <c r="M1381" s="3"/>
      <c r="N1381" s="3"/>
      <c r="O1381" s="3"/>
    </row>
    <row r="1382" spans="1:15" x14ac:dyDescent="0.35">
      <c r="A1382" s="221" t="e">
        <f t="shared" si="25"/>
        <v>#N/A</v>
      </c>
      <c r="B1382" s="221" t="e">
        <f>IF(A1382=1,SUM($A$4:A1382),"")</f>
        <v>#N/A</v>
      </c>
      <c r="C1382" s="22" t="str">
        <f>'Source - Cert. Funds'!A1381</f>
        <v>42</v>
      </c>
      <c r="D1382" s="22" t="str">
        <f>'Source - Cert. Funds'!B1381</f>
        <v>2</v>
      </c>
      <c r="E1382" s="22" t="str">
        <f>'Source - Cert. Funds'!C1381</f>
        <v>0004</v>
      </c>
      <c r="F1382" s="22" t="str">
        <f>'Source - Cert. Funds'!D1381</f>
        <v>4220004</v>
      </c>
      <c r="G1382" s="22" t="str">
        <f>'Source - Cert. Funds'!E1381</f>
        <v>JOHNSON TOWNSHIP</v>
      </c>
      <c r="H1382" s="22" t="str">
        <f>'Source - Cert. Funds'!F1381</f>
        <v>0101</v>
      </c>
      <c r="I1382" s="22" t="str">
        <f>'Source - Cert. Funds'!G1381</f>
        <v xml:space="preserve">GENERAL                                 </v>
      </c>
      <c r="J1382" s="23">
        <f>'Source - Cert. Funds'!H1381</f>
        <v>51397</v>
      </c>
      <c r="K1382" s="3"/>
      <c r="L1382" s="3"/>
      <c r="M1382" s="3"/>
      <c r="N1382" s="3"/>
      <c r="O1382" s="3"/>
    </row>
    <row r="1383" spans="1:15" x14ac:dyDescent="0.35">
      <c r="A1383" s="221" t="e">
        <f t="shared" si="25"/>
        <v>#N/A</v>
      </c>
      <c r="B1383" s="221" t="e">
        <f>IF(A1383=1,SUM($A$4:A1383),"")</f>
        <v>#N/A</v>
      </c>
      <c r="C1383" s="22" t="str">
        <f>'Source - Cert. Funds'!A1382</f>
        <v>42</v>
      </c>
      <c r="D1383" s="22" t="str">
        <f>'Source - Cert. Funds'!B1382</f>
        <v>2</v>
      </c>
      <c r="E1383" s="22" t="str">
        <f>'Source - Cert. Funds'!C1382</f>
        <v>0005</v>
      </c>
      <c r="F1383" s="22" t="str">
        <f>'Source - Cert. Funds'!D1382</f>
        <v>4220005</v>
      </c>
      <c r="G1383" s="22" t="str">
        <f>'Source - Cert. Funds'!E1382</f>
        <v>PALMYRA TOWNSHIP</v>
      </c>
      <c r="H1383" s="22" t="str">
        <f>'Source - Cert. Funds'!F1382</f>
        <v>0101</v>
      </c>
      <c r="I1383" s="22" t="str">
        <f>'Source - Cert. Funds'!G1382</f>
        <v xml:space="preserve">GENERAL                                 </v>
      </c>
      <c r="J1383" s="23">
        <f>'Source - Cert. Funds'!H1382</f>
        <v>99151</v>
      </c>
      <c r="K1383" s="3"/>
      <c r="L1383" s="3"/>
      <c r="M1383" s="3"/>
      <c r="N1383" s="3"/>
      <c r="O1383" s="3"/>
    </row>
    <row r="1384" spans="1:15" x14ac:dyDescent="0.35">
      <c r="A1384" s="221" t="e">
        <f t="shared" si="25"/>
        <v>#N/A</v>
      </c>
      <c r="B1384" s="221" t="e">
        <f>IF(A1384=1,SUM($A$4:A1384),"")</f>
        <v>#N/A</v>
      </c>
      <c r="C1384" s="22" t="str">
        <f>'Source - Cert. Funds'!A1383</f>
        <v>42</v>
      </c>
      <c r="D1384" s="22" t="str">
        <f>'Source - Cert. Funds'!B1383</f>
        <v>2</v>
      </c>
      <c r="E1384" s="22" t="str">
        <f>'Source - Cert. Funds'!C1383</f>
        <v>0005</v>
      </c>
      <c r="F1384" s="22" t="str">
        <f>'Source - Cert. Funds'!D1383</f>
        <v>4220005</v>
      </c>
      <c r="G1384" s="22" t="str">
        <f>'Source - Cert. Funds'!E1383</f>
        <v>PALMYRA TOWNSHIP</v>
      </c>
      <c r="H1384" s="22" t="str">
        <f>'Source - Cert. Funds'!F1383</f>
        <v>1111</v>
      </c>
      <c r="I1384" s="22" t="str">
        <f>'Source - Cert. Funds'!G1383</f>
        <v>TOWNSHIP FIRE AND E.M.S.</v>
      </c>
      <c r="J1384" s="23">
        <f>'Source - Cert. Funds'!H1383</f>
        <v>72434</v>
      </c>
      <c r="K1384" s="3"/>
      <c r="L1384" s="3"/>
      <c r="M1384" s="3"/>
      <c r="N1384" s="3"/>
      <c r="O1384" s="3"/>
    </row>
    <row r="1385" spans="1:15" x14ac:dyDescent="0.35">
      <c r="A1385" s="221" t="e">
        <f t="shared" si="25"/>
        <v>#N/A</v>
      </c>
      <c r="B1385" s="221" t="e">
        <f>IF(A1385=1,SUM($A$4:A1385),"")</f>
        <v>#N/A</v>
      </c>
      <c r="C1385" s="22" t="str">
        <f>'Source - Cert. Funds'!A1384</f>
        <v>42</v>
      </c>
      <c r="D1385" s="22" t="str">
        <f>'Source - Cert. Funds'!B1384</f>
        <v>2</v>
      </c>
      <c r="E1385" s="22" t="str">
        <f>'Source - Cert. Funds'!C1384</f>
        <v>0006</v>
      </c>
      <c r="F1385" s="22" t="str">
        <f>'Source - Cert. Funds'!D1384</f>
        <v>4220006</v>
      </c>
      <c r="G1385" s="22" t="str">
        <f>'Source - Cert. Funds'!E1384</f>
        <v>STEEN TOWNSHIP</v>
      </c>
      <c r="H1385" s="22" t="str">
        <f>'Source - Cert. Funds'!F1384</f>
        <v>0101</v>
      </c>
      <c r="I1385" s="22" t="str">
        <f>'Source - Cert. Funds'!G1384</f>
        <v xml:space="preserve">GENERAL                                 </v>
      </c>
      <c r="J1385" s="23">
        <f>'Source - Cert. Funds'!H1384</f>
        <v>138500</v>
      </c>
      <c r="K1385" s="3"/>
      <c r="L1385" s="3"/>
      <c r="M1385" s="3"/>
      <c r="N1385" s="3"/>
      <c r="O1385" s="3"/>
    </row>
    <row r="1386" spans="1:15" x14ac:dyDescent="0.35">
      <c r="A1386" s="221" t="e">
        <f t="shared" si="25"/>
        <v>#N/A</v>
      </c>
      <c r="B1386" s="221" t="e">
        <f>IF(A1386=1,SUM($A$4:A1386),"")</f>
        <v>#N/A</v>
      </c>
      <c r="C1386" s="22" t="str">
        <f>'Source - Cert. Funds'!A1385</f>
        <v>42</v>
      </c>
      <c r="D1386" s="22" t="str">
        <f>'Source - Cert. Funds'!B1385</f>
        <v>2</v>
      </c>
      <c r="E1386" s="22" t="str">
        <f>'Source - Cert. Funds'!C1385</f>
        <v>0006</v>
      </c>
      <c r="F1386" s="22" t="str">
        <f>'Source - Cert. Funds'!D1385</f>
        <v>4220006</v>
      </c>
      <c r="G1386" s="22" t="str">
        <f>'Source - Cert. Funds'!E1385</f>
        <v>STEEN TOWNSHIP</v>
      </c>
      <c r="H1386" s="22" t="str">
        <f>'Source - Cert. Funds'!F1385</f>
        <v>1111</v>
      </c>
      <c r="I1386" s="22" t="str">
        <f>'Source - Cert. Funds'!G1385</f>
        <v>TOWNSHIP FIRE AND E.M.S.</v>
      </c>
      <c r="J1386" s="23">
        <f>'Source - Cert. Funds'!H1385</f>
        <v>52000</v>
      </c>
      <c r="K1386" s="3"/>
      <c r="L1386" s="3"/>
      <c r="M1386" s="3"/>
      <c r="N1386" s="3"/>
      <c r="O1386" s="3"/>
    </row>
    <row r="1387" spans="1:15" x14ac:dyDescent="0.35">
      <c r="A1387" s="221" t="e">
        <f t="shared" si="25"/>
        <v>#N/A</v>
      </c>
      <c r="B1387" s="221" t="e">
        <f>IF(A1387=1,SUM($A$4:A1387),"")</f>
        <v>#N/A</v>
      </c>
      <c r="C1387" s="22" t="str">
        <f>'Source - Cert. Funds'!A1386</f>
        <v>42</v>
      </c>
      <c r="D1387" s="22" t="str">
        <f>'Source - Cert. Funds'!B1386</f>
        <v>2</v>
      </c>
      <c r="E1387" s="22" t="str">
        <f>'Source - Cert. Funds'!C1386</f>
        <v>0007</v>
      </c>
      <c r="F1387" s="22" t="str">
        <f>'Source - Cert. Funds'!D1386</f>
        <v>4220007</v>
      </c>
      <c r="G1387" s="22" t="str">
        <f>'Source - Cert. Funds'!E1386</f>
        <v>VIGO TOWNSHIP</v>
      </c>
      <c r="H1387" s="22" t="str">
        <f>'Source - Cert. Funds'!F1386</f>
        <v>0101</v>
      </c>
      <c r="I1387" s="22" t="str">
        <f>'Source - Cert. Funds'!G1386</f>
        <v xml:space="preserve">GENERAL                                 </v>
      </c>
      <c r="J1387" s="23">
        <f>'Source - Cert. Funds'!H1386</f>
        <v>154775</v>
      </c>
      <c r="K1387" s="3"/>
      <c r="L1387" s="3"/>
      <c r="M1387" s="3"/>
      <c r="N1387" s="3"/>
      <c r="O1387" s="3"/>
    </row>
    <row r="1388" spans="1:15" x14ac:dyDescent="0.35">
      <c r="A1388" s="221" t="e">
        <f t="shared" si="25"/>
        <v>#N/A</v>
      </c>
      <c r="B1388" s="221" t="e">
        <f>IF(A1388=1,SUM($A$4:A1388),"")</f>
        <v>#N/A</v>
      </c>
      <c r="C1388" s="22" t="str">
        <f>'Source - Cert. Funds'!A1387</f>
        <v>42</v>
      </c>
      <c r="D1388" s="22" t="str">
        <f>'Source - Cert. Funds'!B1387</f>
        <v>2</v>
      </c>
      <c r="E1388" s="22" t="str">
        <f>'Source - Cert. Funds'!C1387</f>
        <v>0007</v>
      </c>
      <c r="F1388" s="22" t="str">
        <f>'Source - Cert. Funds'!D1387</f>
        <v>4220007</v>
      </c>
      <c r="G1388" s="22" t="str">
        <f>'Source - Cert. Funds'!E1387</f>
        <v>VIGO TOWNSHIP</v>
      </c>
      <c r="H1388" s="22" t="str">
        <f>'Source - Cert. Funds'!F1387</f>
        <v>1111</v>
      </c>
      <c r="I1388" s="22" t="str">
        <f>'Source - Cert. Funds'!G1387</f>
        <v>TOWNSHIP FIRE AND E.M.S.</v>
      </c>
      <c r="J1388" s="23">
        <f>'Source - Cert. Funds'!H1387</f>
        <v>110000</v>
      </c>
      <c r="K1388" s="3"/>
      <c r="L1388" s="3"/>
      <c r="M1388" s="3"/>
      <c r="N1388" s="3"/>
      <c r="O1388" s="3"/>
    </row>
    <row r="1389" spans="1:15" x14ac:dyDescent="0.35">
      <c r="A1389" s="221" t="e">
        <f t="shared" si="25"/>
        <v>#N/A</v>
      </c>
      <c r="B1389" s="221" t="e">
        <f>IF(A1389=1,SUM($A$4:A1389),"")</f>
        <v>#N/A</v>
      </c>
      <c r="C1389" s="22" t="str">
        <f>'Source - Cert. Funds'!A1388</f>
        <v>42</v>
      </c>
      <c r="D1389" s="22" t="str">
        <f>'Source - Cert. Funds'!B1388</f>
        <v>2</v>
      </c>
      <c r="E1389" s="22" t="str">
        <f>'Source - Cert. Funds'!C1388</f>
        <v>0007</v>
      </c>
      <c r="F1389" s="22" t="str">
        <f>'Source - Cert. Funds'!D1388</f>
        <v>4220007</v>
      </c>
      <c r="G1389" s="22" t="str">
        <f>'Source - Cert. Funds'!E1388</f>
        <v>VIGO TOWNSHIP</v>
      </c>
      <c r="H1389" s="22" t="str">
        <f>'Source - Cert. Funds'!F1388</f>
        <v>1190</v>
      </c>
      <c r="I1389" s="22" t="str">
        <f>'Source - Cert. Funds'!G1388</f>
        <v xml:space="preserve">CUMULATIVE FIRE (Township)                        </v>
      </c>
      <c r="J1389" s="23">
        <f>'Source - Cert. Funds'!H1388</f>
        <v>33528</v>
      </c>
      <c r="K1389" s="3"/>
      <c r="L1389" s="3"/>
      <c r="M1389" s="3"/>
      <c r="N1389" s="3"/>
      <c r="O1389" s="3"/>
    </row>
    <row r="1390" spans="1:15" x14ac:dyDescent="0.35">
      <c r="A1390" s="221" t="e">
        <f t="shared" si="25"/>
        <v>#N/A</v>
      </c>
      <c r="B1390" s="221" t="e">
        <f>IF(A1390=1,SUM($A$4:A1390),"")</f>
        <v>#N/A</v>
      </c>
      <c r="C1390" s="22" t="str">
        <f>'Source - Cert. Funds'!A1389</f>
        <v>42</v>
      </c>
      <c r="D1390" s="22" t="str">
        <f>'Source - Cert. Funds'!B1389</f>
        <v>2</v>
      </c>
      <c r="E1390" s="22" t="str">
        <f>'Source - Cert. Funds'!C1389</f>
        <v>0008</v>
      </c>
      <c r="F1390" s="22" t="str">
        <f>'Source - Cert. Funds'!D1389</f>
        <v>4220008</v>
      </c>
      <c r="G1390" s="22" t="str">
        <f>'Source - Cert. Funds'!E1389</f>
        <v>VINCENNES TOWNSHIP</v>
      </c>
      <c r="H1390" s="22" t="str">
        <f>'Source - Cert. Funds'!F1389</f>
        <v>0061</v>
      </c>
      <c r="I1390" s="22" t="str">
        <f>'Source - Cert. Funds'!G1389</f>
        <v>RAINY DAY</v>
      </c>
      <c r="J1390" s="23">
        <f>'Source - Cert. Funds'!H1389</f>
        <v>1527</v>
      </c>
      <c r="K1390" s="3"/>
      <c r="L1390" s="3"/>
      <c r="M1390" s="3"/>
      <c r="N1390" s="3"/>
      <c r="O1390" s="3"/>
    </row>
    <row r="1391" spans="1:15" x14ac:dyDescent="0.35">
      <c r="A1391" s="221" t="e">
        <f t="shared" si="25"/>
        <v>#N/A</v>
      </c>
      <c r="B1391" s="221" t="e">
        <f>IF(A1391=1,SUM($A$4:A1391),"")</f>
        <v>#N/A</v>
      </c>
      <c r="C1391" s="22" t="str">
        <f>'Source - Cert. Funds'!A1390</f>
        <v>42</v>
      </c>
      <c r="D1391" s="22" t="str">
        <f>'Source - Cert. Funds'!B1390</f>
        <v>2</v>
      </c>
      <c r="E1391" s="22" t="str">
        <f>'Source - Cert. Funds'!C1390</f>
        <v>0008</v>
      </c>
      <c r="F1391" s="22" t="str">
        <f>'Source - Cert. Funds'!D1390</f>
        <v>4220008</v>
      </c>
      <c r="G1391" s="22" t="str">
        <f>'Source - Cert. Funds'!E1390</f>
        <v>VINCENNES TOWNSHIP</v>
      </c>
      <c r="H1391" s="22" t="str">
        <f>'Source - Cert. Funds'!F1390</f>
        <v>0101</v>
      </c>
      <c r="I1391" s="22" t="str">
        <f>'Source - Cert. Funds'!G1390</f>
        <v xml:space="preserve">GENERAL                                 </v>
      </c>
      <c r="J1391" s="23">
        <f>'Source - Cert. Funds'!H1390</f>
        <v>107950</v>
      </c>
      <c r="K1391" s="3"/>
      <c r="L1391" s="3"/>
      <c r="M1391" s="3"/>
      <c r="N1391" s="3"/>
      <c r="O1391" s="3"/>
    </row>
    <row r="1392" spans="1:15" x14ac:dyDescent="0.35">
      <c r="A1392" s="221" t="e">
        <f t="shared" si="25"/>
        <v>#N/A</v>
      </c>
      <c r="B1392" s="221" t="e">
        <f>IF(A1392=1,SUM($A$4:A1392),"")</f>
        <v>#N/A</v>
      </c>
      <c r="C1392" s="22" t="str">
        <f>'Source - Cert. Funds'!A1391</f>
        <v>42</v>
      </c>
      <c r="D1392" s="22" t="str">
        <f>'Source - Cert. Funds'!B1391</f>
        <v>2</v>
      </c>
      <c r="E1392" s="22" t="str">
        <f>'Source - Cert. Funds'!C1391</f>
        <v>0009</v>
      </c>
      <c r="F1392" s="22" t="str">
        <f>'Source - Cert. Funds'!D1391</f>
        <v>4220009</v>
      </c>
      <c r="G1392" s="22" t="str">
        <f>'Source - Cert. Funds'!E1391</f>
        <v>WASHINGTON TOWNSHIP</v>
      </c>
      <c r="H1392" s="22" t="str">
        <f>'Source - Cert. Funds'!F1391</f>
        <v>0061</v>
      </c>
      <c r="I1392" s="22" t="str">
        <f>'Source - Cert. Funds'!G1391</f>
        <v>RAINY DAY</v>
      </c>
      <c r="J1392" s="23">
        <f>'Source - Cert. Funds'!H1391</f>
        <v>4200</v>
      </c>
      <c r="K1392" s="3"/>
      <c r="L1392" s="3"/>
      <c r="M1392" s="3"/>
      <c r="N1392" s="3"/>
      <c r="O1392" s="3"/>
    </row>
    <row r="1393" spans="1:15" x14ac:dyDescent="0.35">
      <c r="A1393" s="221" t="e">
        <f t="shared" si="25"/>
        <v>#N/A</v>
      </c>
      <c r="B1393" s="221" t="e">
        <f>IF(A1393=1,SUM($A$4:A1393),"")</f>
        <v>#N/A</v>
      </c>
      <c r="C1393" s="22" t="str">
        <f>'Source - Cert. Funds'!A1392</f>
        <v>42</v>
      </c>
      <c r="D1393" s="22" t="str">
        <f>'Source - Cert. Funds'!B1392</f>
        <v>2</v>
      </c>
      <c r="E1393" s="22" t="str">
        <f>'Source - Cert. Funds'!C1392</f>
        <v>0009</v>
      </c>
      <c r="F1393" s="22" t="str">
        <f>'Source - Cert. Funds'!D1392</f>
        <v>4220009</v>
      </c>
      <c r="G1393" s="22" t="str">
        <f>'Source - Cert. Funds'!E1392</f>
        <v>WASHINGTON TOWNSHIP</v>
      </c>
      <c r="H1393" s="22" t="str">
        <f>'Source - Cert. Funds'!F1392</f>
        <v>0101</v>
      </c>
      <c r="I1393" s="22" t="str">
        <f>'Source - Cert. Funds'!G1392</f>
        <v xml:space="preserve">GENERAL                                 </v>
      </c>
      <c r="J1393" s="23">
        <f>'Source - Cert. Funds'!H1392</f>
        <v>75060</v>
      </c>
      <c r="K1393" s="3"/>
      <c r="L1393" s="3"/>
      <c r="M1393" s="3"/>
      <c r="N1393" s="3"/>
      <c r="O1393" s="3"/>
    </row>
    <row r="1394" spans="1:15" x14ac:dyDescent="0.35">
      <c r="A1394" s="221" t="e">
        <f t="shared" si="25"/>
        <v>#N/A</v>
      </c>
      <c r="B1394" s="221" t="e">
        <f>IF(A1394=1,SUM($A$4:A1394),"")</f>
        <v>#N/A</v>
      </c>
      <c r="C1394" s="22" t="str">
        <f>'Source - Cert. Funds'!A1393</f>
        <v>42</v>
      </c>
      <c r="D1394" s="22" t="str">
        <f>'Source - Cert. Funds'!B1393</f>
        <v>2</v>
      </c>
      <c r="E1394" s="22" t="str">
        <f>'Source - Cert. Funds'!C1393</f>
        <v>0009</v>
      </c>
      <c r="F1394" s="22" t="str">
        <f>'Source - Cert. Funds'!D1393</f>
        <v>4220009</v>
      </c>
      <c r="G1394" s="22" t="str">
        <f>'Source - Cert. Funds'!E1393</f>
        <v>WASHINGTON TOWNSHIP</v>
      </c>
      <c r="H1394" s="22" t="str">
        <f>'Source - Cert. Funds'!F1393</f>
        <v>1111</v>
      </c>
      <c r="I1394" s="22" t="str">
        <f>'Source - Cert. Funds'!G1393</f>
        <v>TOWNSHIP FIRE AND E.M.S.</v>
      </c>
      <c r="J1394" s="23">
        <f>'Source - Cert. Funds'!H1393</f>
        <v>0</v>
      </c>
      <c r="K1394" s="3"/>
      <c r="L1394" s="3"/>
      <c r="M1394" s="3"/>
      <c r="N1394" s="3"/>
      <c r="O1394" s="3"/>
    </row>
    <row r="1395" spans="1:15" x14ac:dyDescent="0.35">
      <c r="A1395" s="221" t="e">
        <f t="shared" si="25"/>
        <v>#N/A</v>
      </c>
      <c r="B1395" s="221" t="e">
        <f>IF(A1395=1,SUM($A$4:A1395),"")</f>
        <v>#N/A</v>
      </c>
      <c r="C1395" s="22" t="str">
        <f>'Source - Cert. Funds'!A1394</f>
        <v>42</v>
      </c>
      <c r="D1395" s="22" t="str">
        <f>'Source - Cert. Funds'!B1394</f>
        <v>2</v>
      </c>
      <c r="E1395" s="22" t="str">
        <f>'Source - Cert. Funds'!C1394</f>
        <v>0010</v>
      </c>
      <c r="F1395" s="22" t="str">
        <f>'Source - Cert. Funds'!D1394</f>
        <v>4220010</v>
      </c>
      <c r="G1395" s="22" t="str">
        <f>'Source - Cert. Funds'!E1394</f>
        <v>WIDNER TOWNSHIP</v>
      </c>
      <c r="H1395" s="22" t="str">
        <f>'Source - Cert. Funds'!F1394</f>
        <v>0061</v>
      </c>
      <c r="I1395" s="22" t="str">
        <f>'Source - Cert. Funds'!G1394</f>
        <v>RAINY DAY</v>
      </c>
      <c r="J1395" s="23">
        <f>'Source - Cert. Funds'!H1394</f>
        <v>0</v>
      </c>
      <c r="K1395" s="3"/>
      <c r="L1395" s="3"/>
      <c r="M1395" s="3"/>
      <c r="N1395" s="3"/>
      <c r="O1395" s="3"/>
    </row>
    <row r="1396" spans="1:15" x14ac:dyDescent="0.35">
      <c r="A1396" s="221" t="e">
        <f t="shared" si="25"/>
        <v>#N/A</v>
      </c>
      <c r="B1396" s="221" t="e">
        <f>IF(A1396=1,SUM($A$4:A1396),"")</f>
        <v>#N/A</v>
      </c>
      <c r="C1396" s="22" t="str">
        <f>'Source - Cert. Funds'!A1395</f>
        <v>42</v>
      </c>
      <c r="D1396" s="22" t="str">
        <f>'Source - Cert. Funds'!B1395</f>
        <v>2</v>
      </c>
      <c r="E1396" s="22" t="str">
        <f>'Source - Cert. Funds'!C1395</f>
        <v>0010</v>
      </c>
      <c r="F1396" s="22" t="str">
        <f>'Source - Cert. Funds'!D1395</f>
        <v>4220010</v>
      </c>
      <c r="G1396" s="22" t="str">
        <f>'Source - Cert. Funds'!E1395</f>
        <v>WIDNER TOWNSHIP</v>
      </c>
      <c r="H1396" s="22" t="str">
        <f>'Source - Cert. Funds'!F1395</f>
        <v>0101</v>
      </c>
      <c r="I1396" s="22" t="str">
        <f>'Source - Cert. Funds'!G1395</f>
        <v xml:space="preserve">GENERAL                                 </v>
      </c>
      <c r="J1396" s="23">
        <f>'Source - Cert. Funds'!H1395</f>
        <v>30400</v>
      </c>
      <c r="K1396" s="3"/>
      <c r="L1396" s="3"/>
      <c r="M1396" s="3"/>
      <c r="N1396" s="3"/>
      <c r="O1396" s="3"/>
    </row>
    <row r="1397" spans="1:15" x14ac:dyDescent="0.35">
      <c r="A1397" s="221" t="e">
        <f t="shared" si="25"/>
        <v>#N/A</v>
      </c>
      <c r="B1397" s="221" t="e">
        <f>IF(A1397=1,SUM($A$4:A1397),"")</f>
        <v>#N/A</v>
      </c>
      <c r="C1397" s="22" t="str">
        <f>'Source - Cert. Funds'!A1396</f>
        <v>42</v>
      </c>
      <c r="D1397" s="22" t="str">
        <f>'Source - Cert. Funds'!B1396</f>
        <v>2</v>
      </c>
      <c r="E1397" s="22" t="str">
        <f>'Source - Cert. Funds'!C1396</f>
        <v>0010</v>
      </c>
      <c r="F1397" s="22" t="str">
        <f>'Source - Cert. Funds'!D1396</f>
        <v>4220010</v>
      </c>
      <c r="G1397" s="22" t="str">
        <f>'Source - Cert. Funds'!E1396</f>
        <v>WIDNER TOWNSHIP</v>
      </c>
      <c r="H1397" s="22" t="str">
        <f>'Source - Cert. Funds'!F1396</f>
        <v>1111</v>
      </c>
      <c r="I1397" s="22" t="str">
        <f>'Source - Cert. Funds'!G1396</f>
        <v>TOWNSHIP FIRE AND E.M.S.</v>
      </c>
      <c r="J1397" s="23">
        <f>'Source - Cert. Funds'!H1396</f>
        <v>45000</v>
      </c>
      <c r="K1397" s="3"/>
      <c r="L1397" s="3"/>
      <c r="M1397" s="3"/>
      <c r="N1397" s="3"/>
      <c r="O1397" s="3"/>
    </row>
    <row r="1398" spans="1:15" x14ac:dyDescent="0.35">
      <c r="A1398" s="221" t="e">
        <f t="shared" si="25"/>
        <v>#N/A</v>
      </c>
      <c r="B1398" s="221" t="e">
        <f>IF(A1398=1,SUM($A$4:A1398),"")</f>
        <v>#N/A</v>
      </c>
      <c r="C1398" s="22" t="str">
        <f>'Source - Cert. Funds'!A1397</f>
        <v>42</v>
      </c>
      <c r="D1398" s="22" t="str">
        <f>'Source - Cert. Funds'!B1397</f>
        <v>2</v>
      </c>
      <c r="E1398" s="22" t="str">
        <f>'Source - Cert. Funds'!C1397</f>
        <v>0010</v>
      </c>
      <c r="F1398" s="22" t="str">
        <f>'Source - Cert. Funds'!D1397</f>
        <v>4220010</v>
      </c>
      <c r="G1398" s="22" t="str">
        <f>'Source - Cert. Funds'!E1397</f>
        <v>WIDNER TOWNSHIP</v>
      </c>
      <c r="H1398" s="22" t="str">
        <f>'Source - Cert. Funds'!F1397</f>
        <v>1190</v>
      </c>
      <c r="I1398" s="22" t="str">
        <f>'Source - Cert. Funds'!G1397</f>
        <v xml:space="preserve">CUMULATIVE FIRE (Township)                        </v>
      </c>
      <c r="J1398" s="23">
        <f>'Source - Cert. Funds'!H1397</f>
        <v>52600</v>
      </c>
      <c r="K1398" s="3"/>
      <c r="L1398" s="3"/>
      <c r="M1398" s="3"/>
      <c r="N1398" s="3"/>
      <c r="O1398" s="3"/>
    </row>
    <row r="1399" spans="1:15" x14ac:dyDescent="0.35">
      <c r="A1399" s="221" t="e">
        <f t="shared" si="25"/>
        <v>#N/A</v>
      </c>
      <c r="B1399" s="221" t="e">
        <f>IF(A1399=1,SUM($A$4:A1399),"")</f>
        <v>#N/A</v>
      </c>
      <c r="C1399" s="22" t="str">
        <f>'Source - Cert. Funds'!A1398</f>
        <v>43</v>
      </c>
      <c r="D1399" s="22" t="str">
        <f>'Source - Cert. Funds'!B1398</f>
        <v>2</v>
      </c>
      <c r="E1399" s="22" t="str">
        <f>'Source - Cert. Funds'!C1398</f>
        <v>0001</v>
      </c>
      <c r="F1399" s="22" t="str">
        <f>'Source - Cert. Funds'!D1398</f>
        <v>4320001</v>
      </c>
      <c r="G1399" s="22" t="str">
        <f>'Source - Cert. Funds'!E1398</f>
        <v>CLAY TOWNSHIP</v>
      </c>
      <c r="H1399" s="22" t="str">
        <f>'Source - Cert. Funds'!F1398</f>
        <v>0061</v>
      </c>
      <c r="I1399" s="22" t="str">
        <f>'Source - Cert. Funds'!G1398</f>
        <v>RAINY DAY</v>
      </c>
      <c r="J1399" s="23">
        <f>'Source - Cert. Funds'!H1398</f>
        <v>7400</v>
      </c>
      <c r="K1399" s="3"/>
      <c r="L1399" s="3"/>
      <c r="M1399" s="3"/>
      <c r="N1399" s="3"/>
      <c r="O1399" s="3"/>
    </row>
    <row r="1400" spans="1:15" x14ac:dyDescent="0.35">
      <c r="A1400" s="221" t="e">
        <f t="shared" si="25"/>
        <v>#N/A</v>
      </c>
      <c r="B1400" s="221" t="e">
        <f>IF(A1400=1,SUM($A$4:A1400),"")</f>
        <v>#N/A</v>
      </c>
      <c r="C1400" s="22" t="str">
        <f>'Source - Cert. Funds'!A1399</f>
        <v>43</v>
      </c>
      <c r="D1400" s="22" t="str">
        <f>'Source - Cert. Funds'!B1399</f>
        <v>2</v>
      </c>
      <c r="E1400" s="22" t="str">
        <f>'Source - Cert. Funds'!C1399</f>
        <v>0001</v>
      </c>
      <c r="F1400" s="22" t="str">
        <f>'Source - Cert. Funds'!D1399</f>
        <v>4320001</v>
      </c>
      <c r="G1400" s="22" t="str">
        <f>'Source - Cert. Funds'!E1399</f>
        <v>CLAY TOWNSHIP</v>
      </c>
      <c r="H1400" s="22" t="str">
        <f>'Source - Cert. Funds'!F1399</f>
        <v>0101</v>
      </c>
      <c r="I1400" s="22" t="str">
        <f>'Source - Cert. Funds'!G1399</f>
        <v xml:space="preserve">GENERAL                                 </v>
      </c>
      <c r="J1400" s="23">
        <f>'Source - Cert. Funds'!H1399</f>
        <v>196550</v>
      </c>
      <c r="K1400" s="3"/>
      <c r="L1400" s="3"/>
      <c r="M1400" s="3"/>
      <c r="N1400" s="3"/>
      <c r="O1400" s="3"/>
    </row>
    <row r="1401" spans="1:15" x14ac:dyDescent="0.35">
      <c r="A1401" s="221" t="e">
        <f t="shared" si="25"/>
        <v>#N/A</v>
      </c>
      <c r="B1401" s="221" t="e">
        <f>IF(A1401=1,SUM($A$4:A1401),"")</f>
        <v>#N/A</v>
      </c>
      <c r="C1401" s="22" t="str">
        <f>'Source - Cert. Funds'!A1400</f>
        <v>43</v>
      </c>
      <c r="D1401" s="22" t="str">
        <f>'Source - Cert. Funds'!B1400</f>
        <v>2</v>
      </c>
      <c r="E1401" s="22" t="str">
        <f>'Source - Cert. Funds'!C1400</f>
        <v>0001</v>
      </c>
      <c r="F1401" s="22" t="str">
        <f>'Source - Cert. Funds'!D1400</f>
        <v>4320001</v>
      </c>
      <c r="G1401" s="22" t="str">
        <f>'Source - Cert. Funds'!E1400</f>
        <v>CLAY TOWNSHIP</v>
      </c>
      <c r="H1401" s="22" t="str">
        <f>'Source - Cert. Funds'!F1400</f>
        <v>1111</v>
      </c>
      <c r="I1401" s="22" t="str">
        <f>'Source - Cert. Funds'!G1400</f>
        <v>TOWNSHIP FIRE AND E.M.S.</v>
      </c>
      <c r="J1401" s="23">
        <f>'Source - Cert. Funds'!H1400</f>
        <v>10000</v>
      </c>
      <c r="K1401" s="3"/>
      <c r="L1401" s="3"/>
      <c r="M1401" s="3"/>
      <c r="N1401" s="3"/>
      <c r="O1401" s="3"/>
    </row>
    <row r="1402" spans="1:15" x14ac:dyDescent="0.35">
      <c r="A1402" s="221" t="e">
        <f t="shared" si="25"/>
        <v>#N/A</v>
      </c>
      <c r="B1402" s="221" t="e">
        <f>IF(A1402=1,SUM($A$4:A1402),"")</f>
        <v>#N/A</v>
      </c>
      <c r="C1402" s="22" t="str">
        <f>'Source - Cert. Funds'!A1401</f>
        <v>43</v>
      </c>
      <c r="D1402" s="22" t="str">
        <f>'Source - Cert. Funds'!B1401</f>
        <v>2</v>
      </c>
      <c r="E1402" s="22" t="str">
        <f>'Source - Cert. Funds'!C1401</f>
        <v>0001</v>
      </c>
      <c r="F1402" s="22" t="str">
        <f>'Source - Cert. Funds'!D1401</f>
        <v>4320001</v>
      </c>
      <c r="G1402" s="22" t="str">
        <f>'Source - Cert. Funds'!E1401</f>
        <v>CLAY TOWNSHIP</v>
      </c>
      <c r="H1402" s="22" t="str">
        <f>'Source - Cert. Funds'!F1401</f>
        <v>1190</v>
      </c>
      <c r="I1402" s="22" t="str">
        <f>'Source - Cert. Funds'!G1401</f>
        <v xml:space="preserve">CUMULATIVE FIRE (Township)                        </v>
      </c>
      <c r="J1402" s="23">
        <f>'Source - Cert. Funds'!H1401</f>
        <v>100000</v>
      </c>
      <c r="K1402" s="3"/>
      <c r="L1402" s="3"/>
      <c r="M1402" s="3"/>
      <c r="N1402" s="3"/>
      <c r="O1402" s="3"/>
    </row>
    <row r="1403" spans="1:15" x14ac:dyDescent="0.35">
      <c r="A1403" s="221" t="e">
        <f t="shared" si="25"/>
        <v>#N/A</v>
      </c>
      <c r="B1403" s="221" t="e">
        <f>IF(A1403=1,SUM($A$4:A1403),"")</f>
        <v>#N/A</v>
      </c>
      <c r="C1403" s="22" t="str">
        <f>'Source - Cert. Funds'!A1402</f>
        <v>43</v>
      </c>
      <c r="D1403" s="22" t="str">
        <f>'Source - Cert. Funds'!B1402</f>
        <v>2</v>
      </c>
      <c r="E1403" s="22" t="str">
        <f>'Source - Cert. Funds'!C1402</f>
        <v>0002</v>
      </c>
      <c r="F1403" s="22" t="str">
        <f>'Source - Cert. Funds'!D1402</f>
        <v>4320002</v>
      </c>
      <c r="G1403" s="22" t="str">
        <f>'Source - Cert. Funds'!E1402</f>
        <v>ETNA TOWNSHIP</v>
      </c>
      <c r="H1403" s="22" t="str">
        <f>'Source - Cert. Funds'!F1402</f>
        <v>0061</v>
      </c>
      <c r="I1403" s="22" t="str">
        <f>'Source - Cert. Funds'!G1402</f>
        <v>RAINY DAY</v>
      </c>
      <c r="J1403" s="23">
        <f>'Source - Cert. Funds'!H1402</f>
        <v>10237</v>
      </c>
      <c r="K1403" s="3"/>
      <c r="L1403" s="3"/>
      <c r="M1403" s="3"/>
      <c r="N1403" s="3"/>
      <c r="O1403" s="3"/>
    </row>
    <row r="1404" spans="1:15" x14ac:dyDescent="0.35">
      <c r="A1404" s="221" t="e">
        <f t="shared" si="25"/>
        <v>#N/A</v>
      </c>
      <c r="B1404" s="221" t="e">
        <f>IF(A1404=1,SUM($A$4:A1404),"")</f>
        <v>#N/A</v>
      </c>
      <c r="C1404" s="22" t="str">
        <f>'Source - Cert. Funds'!A1403</f>
        <v>43</v>
      </c>
      <c r="D1404" s="22" t="str">
        <f>'Source - Cert. Funds'!B1403</f>
        <v>2</v>
      </c>
      <c r="E1404" s="22" t="str">
        <f>'Source - Cert. Funds'!C1403</f>
        <v>0002</v>
      </c>
      <c r="F1404" s="22" t="str">
        <f>'Source - Cert. Funds'!D1403</f>
        <v>4320002</v>
      </c>
      <c r="G1404" s="22" t="str">
        <f>'Source - Cert. Funds'!E1403</f>
        <v>ETNA TOWNSHIP</v>
      </c>
      <c r="H1404" s="22" t="str">
        <f>'Source - Cert. Funds'!F1403</f>
        <v>0101</v>
      </c>
      <c r="I1404" s="22" t="str">
        <f>'Source - Cert. Funds'!G1403</f>
        <v xml:space="preserve">GENERAL                                 </v>
      </c>
      <c r="J1404" s="23">
        <f>'Source - Cert. Funds'!H1403</f>
        <v>158550</v>
      </c>
      <c r="K1404" s="3"/>
      <c r="L1404" s="3"/>
      <c r="M1404" s="3"/>
      <c r="N1404" s="3"/>
      <c r="O1404" s="3"/>
    </row>
    <row r="1405" spans="1:15" x14ac:dyDescent="0.35">
      <c r="A1405" s="221" t="e">
        <f t="shared" si="25"/>
        <v>#N/A</v>
      </c>
      <c r="B1405" s="221" t="e">
        <f>IF(A1405=1,SUM($A$4:A1405),"")</f>
        <v>#N/A</v>
      </c>
      <c r="C1405" s="22" t="str">
        <f>'Source - Cert. Funds'!A1404</f>
        <v>43</v>
      </c>
      <c r="D1405" s="22" t="str">
        <f>'Source - Cert. Funds'!B1404</f>
        <v>2</v>
      </c>
      <c r="E1405" s="22" t="str">
        <f>'Source - Cert. Funds'!C1404</f>
        <v>0002</v>
      </c>
      <c r="F1405" s="22" t="str">
        <f>'Source - Cert. Funds'!D1404</f>
        <v>4320002</v>
      </c>
      <c r="G1405" s="22" t="str">
        <f>'Source - Cert. Funds'!E1404</f>
        <v>ETNA TOWNSHIP</v>
      </c>
      <c r="H1405" s="22" t="str">
        <f>'Source - Cert. Funds'!F1404</f>
        <v>1111</v>
      </c>
      <c r="I1405" s="22" t="str">
        <f>'Source - Cert. Funds'!G1404</f>
        <v>TOWNSHIP FIRE AND E.M.S.</v>
      </c>
      <c r="J1405" s="23">
        <f>'Source - Cert. Funds'!H1404</f>
        <v>25000</v>
      </c>
      <c r="K1405" s="3"/>
      <c r="L1405" s="3"/>
      <c r="M1405" s="3"/>
      <c r="N1405" s="3"/>
      <c r="O1405" s="3"/>
    </row>
    <row r="1406" spans="1:15" x14ac:dyDescent="0.35">
      <c r="A1406" s="221" t="e">
        <f t="shared" si="25"/>
        <v>#N/A</v>
      </c>
      <c r="B1406" s="221" t="e">
        <f>IF(A1406=1,SUM($A$4:A1406),"")</f>
        <v>#N/A</v>
      </c>
      <c r="C1406" s="22" t="str">
        <f>'Source - Cert. Funds'!A1405</f>
        <v>43</v>
      </c>
      <c r="D1406" s="22" t="str">
        <f>'Source - Cert. Funds'!B1405</f>
        <v>2</v>
      </c>
      <c r="E1406" s="22" t="str">
        <f>'Source - Cert. Funds'!C1405</f>
        <v>0002</v>
      </c>
      <c r="F1406" s="22" t="str">
        <f>'Source - Cert. Funds'!D1405</f>
        <v>4320002</v>
      </c>
      <c r="G1406" s="22" t="str">
        <f>'Source - Cert. Funds'!E1405</f>
        <v>ETNA TOWNSHIP</v>
      </c>
      <c r="H1406" s="22" t="str">
        <f>'Source - Cert. Funds'!F1405</f>
        <v>1190</v>
      </c>
      <c r="I1406" s="22" t="str">
        <f>'Source - Cert. Funds'!G1405</f>
        <v xml:space="preserve">CUMULATIVE FIRE (Township)                        </v>
      </c>
      <c r="J1406" s="23">
        <f>'Source - Cert. Funds'!H1405</f>
        <v>50000</v>
      </c>
      <c r="K1406" s="3"/>
      <c r="L1406" s="3"/>
      <c r="M1406" s="3"/>
      <c r="N1406" s="3"/>
      <c r="O1406" s="3"/>
    </row>
    <row r="1407" spans="1:15" x14ac:dyDescent="0.35">
      <c r="A1407" s="221" t="e">
        <f t="shared" si="25"/>
        <v>#N/A</v>
      </c>
      <c r="B1407" s="221" t="e">
        <f>IF(A1407=1,SUM($A$4:A1407),"")</f>
        <v>#N/A</v>
      </c>
      <c r="C1407" s="22" t="str">
        <f>'Source - Cert. Funds'!A1406</f>
        <v>43</v>
      </c>
      <c r="D1407" s="22" t="str">
        <f>'Source - Cert. Funds'!B1406</f>
        <v>2</v>
      </c>
      <c r="E1407" s="22" t="str">
        <f>'Source - Cert. Funds'!C1406</f>
        <v>0003</v>
      </c>
      <c r="F1407" s="22" t="str">
        <f>'Source - Cert. Funds'!D1406</f>
        <v>4320003</v>
      </c>
      <c r="G1407" s="22" t="str">
        <f>'Source - Cert. Funds'!E1406</f>
        <v>FRANKLIN TOWNSHIP</v>
      </c>
      <c r="H1407" s="22" t="str">
        <f>'Source - Cert. Funds'!F1406</f>
        <v>0061</v>
      </c>
      <c r="I1407" s="22" t="str">
        <f>'Source - Cert. Funds'!G1406</f>
        <v>RAINY DAY</v>
      </c>
      <c r="J1407" s="23">
        <f>'Source - Cert. Funds'!H1406</f>
        <v>4000</v>
      </c>
      <c r="K1407" s="3"/>
      <c r="L1407" s="3"/>
      <c r="M1407" s="3"/>
      <c r="N1407" s="3"/>
      <c r="O1407" s="3"/>
    </row>
    <row r="1408" spans="1:15" x14ac:dyDescent="0.35">
      <c r="A1408" s="221" t="e">
        <f t="shared" si="25"/>
        <v>#N/A</v>
      </c>
      <c r="B1408" s="221" t="e">
        <f>IF(A1408=1,SUM($A$4:A1408),"")</f>
        <v>#N/A</v>
      </c>
      <c r="C1408" s="22" t="str">
        <f>'Source - Cert. Funds'!A1407</f>
        <v>43</v>
      </c>
      <c r="D1408" s="22" t="str">
        <f>'Source - Cert. Funds'!B1407</f>
        <v>2</v>
      </c>
      <c r="E1408" s="22" t="str">
        <f>'Source - Cert. Funds'!C1407</f>
        <v>0003</v>
      </c>
      <c r="F1408" s="22" t="str">
        <f>'Source - Cert. Funds'!D1407</f>
        <v>4320003</v>
      </c>
      <c r="G1408" s="22" t="str">
        <f>'Source - Cert. Funds'!E1407</f>
        <v>FRANKLIN TOWNSHIP</v>
      </c>
      <c r="H1408" s="22" t="str">
        <f>'Source - Cert. Funds'!F1407</f>
        <v>0101</v>
      </c>
      <c r="I1408" s="22" t="str">
        <f>'Source - Cert. Funds'!G1407</f>
        <v xml:space="preserve">GENERAL                                 </v>
      </c>
      <c r="J1408" s="23">
        <f>'Source - Cert. Funds'!H1407</f>
        <v>35000</v>
      </c>
      <c r="K1408" s="3"/>
      <c r="L1408" s="3"/>
      <c r="M1408" s="3"/>
      <c r="N1408" s="3"/>
      <c r="O1408" s="3"/>
    </row>
    <row r="1409" spans="1:15" x14ac:dyDescent="0.35">
      <c r="A1409" s="221" t="e">
        <f t="shared" si="25"/>
        <v>#N/A</v>
      </c>
      <c r="B1409" s="221" t="e">
        <f>IF(A1409=1,SUM($A$4:A1409),"")</f>
        <v>#N/A</v>
      </c>
      <c r="C1409" s="22" t="str">
        <f>'Source - Cert. Funds'!A1408</f>
        <v>43</v>
      </c>
      <c r="D1409" s="22" t="str">
        <f>'Source - Cert. Funds'!B1408</f>
        <v>2</v>
      </c>
      <c r="E1409" s="22" t="str">
        <f>'Source - Cert. Funds'!C1408</f>
        <v>0003</v>
      </c>
      <c r="F1409" s="22" t="str">
        <f>'Source - Cert. Funds'!D1408</f>
        <v>4320003</v>
      </c>
      <c r="G1409" s="22" t="str">
        <f>'Source - Cert. Funds'!E1408</f>
        <v>FRANKLIN TOWNSHIP</v>
      </c>
      <c r="H1409" s="22" t="str">
        <f>'Source - Cert. Funds'!F1408</f>
        <v>1111</v>
      </c>
      <c r="I1409" s="22" t="str">
        <f>'Source - Cert. Funds'!G1408</f>
        <v>TOWNSHIP FIRE AND E.M.S.</v>
      </c>
      <c r="J1409" s="23">
        <f>'Source - Cert. Funds'!H1408</f>
        <v>60000</v>
      </c>
      <c r="K1409" s="3"/>
      <c r="L1409" s="3"/>
      <c r="M1409" s="3"/>
      <c r="N1409" s="3"/>
      <c r="O1409" s="3"/>
    </row>
    <row r="1410" spans="1:15" x14ac:dyDescent="0.35">
      <c r="A1410" s="221" t="e">
        <f t="shared" si="25"/>
        <v>#N/A</v>
      </c>
      <c r="B1410" s="221" t="e">
        <f>IF(A1410=1,SUM($A$4:A1410),"")</f>
        <v>#N/A</v>
      </c>
      <c r="C1410" s="22" t="str">
        <f>'Source - Cert. Funds'!A1409</f>
        <v>43</v>
      </c>
      <c r="D1410" s="22" t="str">
        <f>'Source - Cert. Funds'!B1409</f>
        <v>2</v>
      </c>
      <c r="E1410" s="22" t="str">
        <f>'Source - Cert. Funds'!C1409</f>
        <v>0003</v>
      </c>
      <c r="F1410" s="22" t="str">
        <f>'Source - Cert. Funds'!D1409</f>
        <v>4320003</v>
      </c>
      <c r="G1410" s="22" t="str">
        <f>'Source - Cert. Funds'!E1409</f>
        <v>FRANKLIN TOWNSHIP</v>
      </c>
      <c r="H1410" s="22" t="str">
        <f>'Source - Cert. Funds'!F1409</f>
        <v>1312</v>
      </c>
      <c r="I1410" s="22" t="str">
        <f>'Source - Cert. Funds'!G1409</f>
        <v xml:space="preserve">RECREATION                              </v>
      </c>
      <c r="J1410" s="23">
        <f>'Source - Cert. Funds'!H1409</f>
        <v>15000</v>
      </c>
      <c r="K1410" s="3"/>
      <c r="L1410" s="3"/>
      <c r="M1410" s="3"/>
      <c r="N1410" s="3"/>
      <c r="O1410" s="3"/>
    </row>
    <row r="1411" spans="1:15" x14ac:dyDescent="0.35">
      <c r="A1411" s="221" t="e">
        <f t="shared" si="25"/>
        <v>#N/A</v>
      </c>
      <c r="B1411" s="221" t="e">
        <f>IF(A1411=1,SUM($A$4:A1411),"")</f>
        <v>#N/A</v>
      </c>
      <c r="C1411" s="22" t="str">
        <f>'Source - Cert. Funds'!A1410</f>
        <v>43</v>
      </c>
      <c r="D1411" s="22" t="str">
        <f>'Source - Cert. Funds'!B1410</f>
        <v>2</v>
      </c>
      <c r="E1411" s="22" t="str">
        <f>'Source - Cert. Funds'!C1410</f>
        <v>0004</v>
      </c>
      <c r="F1411" s="22" t="str">
        <f>'Source - Cert. Funds'!D1410</f>
        <v>4320004</v>
      </c>
      <c r="G1411" s="22" t="str">
        <f>'Source - Cert. Funds'!E1410</f>
        <v>HARRISON TOWNSHIP</v>
      </c>
      <c r="H1411" s="22" t="str">
        <f>'Source - Cert. Funds'!F1410</f>
        <v>0061</v>
      </c>
      <c r="I1411" s="22" t="str">
        <f>'Source - Cert. Funds'!G1410</f>
        <v>RAINY DAY</v>
      </c>
      <c r="J1411" s="23">
        <f>'Source - Cert. Funds'!H1410</f>
        <v>7500</v>
      </c>
      <c r="K1411" s="3"/>
      <c r="L1411" s="3"/>
      <c r="M1411" s="3"/>
      <c r="N1411" s="3"/>
      <c r="O1411" s="3"/>
    </row>
    <row r="1412" spans="1:15" x14ac:dyDescent="0.35">
      <c r="A1412" s="221" t="e">
        <f t="shared" si="25"/>
        <v>#N/A</v>
      </c>
      <c r="B1412" s="221" t="e">
        <f>IF(A1412=1,SUM($A$4:A1412),"")</f>
        <v>#N/A</v>
      </c>
      <c r="C1412" s="22" t="str">
        <f>'Source - Cert. Funds'!A1411</f>
        <v>43</v>
      </c>
      <c r="D1412" s="22" t="str">
        <f>'Source - Cert. Funds'!B1411</f>
        <v>2</v>
      </c>
      <c r="E1412" s="22" t="str">
        <f>'Source - Cert. Funds'!C1411</f>
        <v>0004</v>
      </c>
      <c r="F1412" s="22" t="str">
        <f>'Source - Cert. Funds'!D1411</f>
        <v>4320004</v>
      </c>
      <c r="G1412" s="22" t="str">
        <f>'Source - Cert. Funds'!E1411</f>
        <v>HARRISON TOWNSHIP</v>
      </c>
      <c r="H1412" s="22" t="str">
        <f>'Source - Cert. Funds'!F1411</f>
        <v>0101</v>
      </c>
      <c r="I1412" s="22" t="str">
        <f>'Source - Cert. Funds'!G1411</f>
        <v xml:space="preserve">GENERAL                                 </v>
      </c>
      <c r="J1412" s="23">
        <f>'Source - Cert. Funds'!H1411</f>
        <v>215000</v>
      </c>
      <c r="K1412" s="3"/>
      <c r="L1412" s="3"/>
      <c r="M1412" s="3"/>
      <c r="N1412" s="3"/>
      <c r="O1412" s="3"/>
    </row>
    <row r="1413" spans="1:15" x14ac:dyDescent="0.35">
      <c r="A1413" s="221" t="e">
        <f t="shared" ref="A1413:A1476" si="26">IF($L$1=$F1413,1,"")</f>
        <v>#N/A</v>
      </c>
      <c r="B1413" s="221" t="e">
        <f>IF(A1413=1,SUM($A$4:A1413),"")</f>
        <v>#N/A</v>
      </c>
      <c r="C1413" s="22" t="str">
        <f>'Source - Cert. Funds'!A1412</f>
        <v>43</v>
      </c>
      <c r="D1413" s="22" t="str">
        <f>'Source - Cert. Funds'!B1412</f>
        <v>2</v>
      </c>
      <c r="E1413" s="22" t="str">
        <f>'Source - Cert. Funds'!C1412</f>
        <v>0004</v>
      </c>
      <c r="F1413" s="22" t="str">
        <f>'Source - Cert. Funds'!D1412</f>
        <v>4320004</v>
      </c>
      <c r="G1413" s="22" t="str">
        <f>'Source - Cert. Funds'!E1412</f>
        <v>HARRISON TOWNSHIP</v>
      </c>
      <c r="H1413" s="22" t="str">
        <f>'Source - Cert. Funds'!F1412</f>
        <v>1105</v>
      </c>
      <c r="I1413" s="22" t="str">
        <f>'Source - Cert. Funds'!G1412</f>
        <v>TOWNSHIP FIRE</v>
      </c>
      <c r="J1413" s="23">
        <f>'Source - Cert. Funds'!H1412</f>
        <v>92500</v>
      </c>
      <c r="K1413" s="3"/>
      <c r="L1413" s="3"/>
      <c r="M1413" s="3"/>
      <c r="N1413" s="3"/>
      <c r="O1413" s="3"/>
    </row>
    <row r="1414" spans="1:15" x14ac:dyDescent="0.35">
      <c r="A1414" s="221" t="e">
        <f t="shared" si="26"/>
        <v>#N/A</v>
      </c>
      <c r="B1414" s="221" t="e">
        <f>IF(A1414=1,SUM($A$4:A1414),"")</f>
        <v>#N/A</v>
      </c>
      <c r="C1414" s="22" t="str">
        <f>'Source - Cert. Funds'!A1413</f>
        <v>43</v>
      </c>
      <c r="D1414" s="22" t="str">
        <f>'Source - Cert. Funds'!B1413</f>
        <v>2</v>
      </c>
      <c r="E1414" s="22" t="str">
        <f>'Source - Cert. Funds'!C1413</f>
        <v>0004</v>
      </c>
      <c r="F1414" s="22" t="str">
        <f>'Source - Cert. Funds'!D1413</f>
        <v>4320004</v>
      </c>
      <c r="G1414" s="22" t="str">
        <f>'Source - Cert. Funds'!E1413</f>
        <v>HARRISON TOWNSHIP</v>
      </c>
      <c r="H1414" s="22" t="str">
        <f>'Source - Cert. Funds'!F1413</f>
        <v>1106</v>
      </c>
      <c r="I1414" s="22" t="str">
        <f>'Source - Cert. Funds'!G1413</f>
        <v>TOWNSHIP EMERGENCY MEDICAL SERVICES</v>
      </c>
      <c r="J1414" s="23">
        <f>'Source - Cert. Funds'!H1413</f>
        <v>15000</v>
      </c>
      <c r="K1414" s="3"/>
      <c r="L1414" s="3"/>
      <c r="M1414" s="3"/>
      <c r="N1414" s="3"/>
      <c r="O1414" s="3"/>
    </row>
    <row r="1415" spans="1:15" x14ac:dyDescent="0.35">
      <c r="A1415" s="221" t="e">
        <f t="shared" si="26"/>
        <v>#N/A</v>
      </c>
      <c r="B1415" s="221" t="e">
        <f>IF(A1415=1,SUM($A$4:A1415),"")</f>
        <v>#N/A</v>
      </c>
      <c r="C1415" s="22" t="str">
        <f>'Source - Cert. Funds'!A1414</f>
        <v>43</v>
      </c>
      <c r="D1415" s="22" t="str">
        <f>'Source - Cert. Funds'!B1414</f>
        <v>2</v>
      </c>
      <c r="E1415" s="22" t="str">
        <f>'Source - Cert. Funds'!C1414</f>
        <v>0004</v>
      </c>
      <c r="F1415" s="22" t="str">
        <f>'Source - Cert. Funds'!D1414</f>
        <v>4320004</v>
      </c>
      <c r="G1415" s="22" t="str">
        <f>'Source - Cert. Funds'!E1414</f>
        <v>HARRISON TOWNSHIP</v>
      </c>
      <c r="H1415" s="22" t="str">
        <f>'Source - Cert. Funds'!F1414</f>
        <v>1190</v>
      </c>
      <c r="I1415" s="22" t="str">
        <f>'Source - Cert. Funds'!G1414</f>
        <v xml:space="preserve">CUMULATIVE FIRE (Township)                        </v>
      </c>
      <c r="J1415" s="23">
        <f>'Source - Cert. Funds'!H1414</f>
        <v>30000</v>
      </c>
      <c r="K1415" s="3"/>
      <c r="L1415" s="3"/>
      <c r="M1415" s="3"/>
      <c r="N1415" s="3"/>
      <c r="O1415" s="3"/>
    </row>
    <row r="1416" spans="1:15" x14ac:dyDescent="0.35">
      <c r="A1416" s="221" t="e">
        <f t="shared" si="26"/>
        <v>#N/A</v>
      </c>
      <c r="B1416" s="221" t="e">
        <f>IF(A1416=1,SUM($A$4:A1416),"")</f>
        <v>#N/A</v>
      </c>
      <c r="C1416" s="22" t="str">
        <f>'Source - Cert. Funds'!A1415</f>
        <v>43</v>
      </c>
      <c r="D1416" s="22" t="str">
        <f>'Source - Cert. Funds'!B1415</f>
        <v>2</v>
      </c>
      <c r="E1416" s="22" t="str">
        <f>'Source - Cert. Funds'!C1415</f>
        <v>0004</v>
      </c>
      <c r="F1416" s="22" t="str">
        <f>'Source - Cert. Funds'!D1415</f>
        <v>4320004</v>
      </c>
      <c r="G1416" s="22" t="str">
        <f>'Source - Cert. Funds'!E1415</f>
        <v>HARRISON TOWNSHIP</v>
      </c>
      <c r="H1416" s="22" t="str">
        <f>'Source - Cert. Funds'!F1415</f>
        <v>1312</v>
      </c>
      <c r="I1416" s="22" t="str">
        <f>'Source - Cert. Funds'!G1415</f>
        <v xml:space="preserve">RECREATION                              </v>
      </c>
      <c r="J1416" s="23">
        <f>'Source - Cert. Funds'!H1415</f>
        <v>7000</v>
      </c>
      <c r="K1416" s="3"/>
      <c r="L1416" s="3"/>
      <c r="M1416" s="3"/>
      <c r="N1416" s="3"/>
      <c r="O1416" s="3"/>
    </row>
    <row r="1417" spans="1:15" x14ac:dyDescent="0.35">
      <c r="A1417" s="221" t="e">
        <f t="shared" si="26"/>
        <v>#N/A</v>
      </c>
      <c r="B1417" s="221" t="e">
        <f>IF(A1417=1,SUM($A$4:A1417),"")</f>
        <v>#N/A</v>
      </c>
      <c r="C1417" s="22" t="str">
        <f>'Source - Cert. Funds'!A1416</f>
        <v>43</v>
      </c>
      <c r="D1417" s="22" t="str">
        <f>'Source - Cert. Funds'!B1416</f>
        <v>2</v>
      </c>
      <c r="E1417" s="22" t="str">
        <f>'Source - Cert. Funds'!C1416</f>
        <v>0005</v>
      </c>
      <c r="F1417" s="22" t="str">
        <f>'Source - Cert. Funds'!D1416</f>
        <v>4320005</v>
      </c>
      <c r="G1417" s="22" t="str">
        <f>'Source - Cert. Funds'!E1416</f>
        <v>JACKSON TOWNSHIP</v>
      </c>
      <c r="H1417" s="22" t="str">
        <f>'Source - Cert. Funds'!F1416</f>
        <v>0061</v>
      </c>
      <c r="I1417" s="22" t="str">
        <f>'Source - Cert. Funds'!G1416</f>
        <v>RAINY DAY</v>
      </c>
      <c r="J1417" s="23">
        <f>'Source - Cert. Funds'!H1416</f>
        <v>13525</v>
      </c>
      <c r="K1417" s="3"/>
      <c r="L1417" s="3"/>
      <c r="M1417" s="3"/>
      <c r="N1417" s="3"/>
      <c r="O1417" s="3"/>
    </row>
    <row r="1418" spans="1:15" x14ac:dyDescent="0.35">
      <c r="A1418" s="221" t="e">
        <f t="shared" si="26"/>
        <v>#N/A</v>
      </c>
      <c r="B1418" s="221" t="e">
        <f>IF(A1418=1,SUM($A$4:A1418),"")</f>
        <v>#N/A</v>
      </c>
      <c r="C1418" s="22" t="str">
        <f>'Source - Cert. Funds'!A1417</f>
        <v>43</v>
      </c>
      <c r="D1418" s="22" t="str">
        <f>'Source - Cert. Funds'!B1417</f>
        <v>2</v>
      </c>
      <c r="E1418" s="22" t="str">
        <f>'Source - Cert. Funds'!C1417</f>
        <v>0005</v>
      </c>
      <c r="F1418" s="22" t="str">
        <f>'Source - Cert. Funds'!D1417</f>
        <v>4320005</v>
      </c>
      <c r="G1418" s="22" t="str">
        <f>'Source - Cert. Funds'!E1417</f>
        <v>JACKSON TOWNSHIP</v>
      </c>
      <c r="H1418" s="22" t="str">
        <f>'Source - Cert. Funds'!F1417</f>
        <v>0101</v>
      </c>
      <c r="I1418" s="22" t="str">
        <f>'Source - Cert. Funds'!G1417</f>
        <v xml:space="preserve">GENERAL                                 </v>
      </c>
      <c r="J1418" s="23">
        <f>'Source - Cert. Funds'!H1417</f>
        <v>95325</v>
      </c>
      <c r="K1418" s="3"/>
      <c r="L1418" s="3"/>
      <c r="M1418" s="3"/>
      <c r="N1418" s="3"/>
      <c r="O1418" s="3"/>
    </row>
    <row r="1419" spans="1:15" x14ac:dyDescent="0.35">
      <c r="A1419" s="221" t="e">
        <f t="shared" si="26"/>
        <v>#N/A</v>
      </c>
      <c r="B1419" s="221" t="e">
        <f>IF(A1419=1,SUM($A$4:A1419),"")</f>
        <v>#N/A</v>
      </c>
      <c r="C1419" s="22" t="str">
        <f>'Source - Cert. Funds'!A1418</f>
        <v>43</v>
      </c>
      <c r="D1419" s="22" t="str">
        <f>'Source - Cert. Funds'!B1418</f>
        <v>2</v>
      </c>
      <c r="E1419" s="22" t="str">
        <f>'Source - Cert. Funds'!C1418</f>
        <v>0005</v>
      </c>
      <c r="F1419" s="22" t="str">
        <f>'Source - Cert. Funds'!D1418</f>
        <v>4320005</v>
      </c>
      <c r="G1419" s="22" t="str">
        <f>'Source - Cert. Funds'!E1418</f>
        <v>JACKSON TOWNSHIP</v>
      </c>
      <c r="H1419" s="22" t="str">
        <f>'Source - Cert. Funds'!F1418</f>
        <v>1111</v>
      </c>
      <c r="I1419" s="22" t="str">
        <f>'Source - Cert. Funds'!G1418</f>
        <v>TOWNSHIP FIRE AND E.M.S.</v>
      </c>
      <c r="J1419" s="23">
        <f>'Source - Cert. Funds'!H1418</f>
        <v>91250</v>
      </c>
      <c r="K1419" s="3"/>
      <c r="L1419" s="3"/>
      <c r="M1419" s="3"/>
      <c r="N1419" s="3"/>
      <c r="O1419" s="3"/>
    </row>
    <row r="1420" spans="1:15" x14ac:dyDescent="0.35">
      <c r="A1420" s="221" t="e">
        <f t="shared" si="26"/>
        <v>#N/A</v>
      </c>
      <c r="B1420" s="221" t="e">
        <f>IF(A1420=1,SUM($A$4:A1420),"")</f>
        <v>#N/A</v>
      </c>
      <c r="C1420" s="22" t="str">
        <f>'Source - Cert. Funds'!A1419</f>
        <v>43</v>
      </c>
      <c r="D1420" s="22" t="str">
        <f>'Source - Cert. Funds'!B1419</f>
        <v>2</v>
      </c>
      <c r="E1420" s="22" t="str">
        <f>'Source - Cert. Funds'!C1419</f>
        <v>0005</v>
      </c>
      <c r="F1420" s="22" t="str">
        <f>'Source - Cert. Funds'!D1419</f>
        <v>4320005</v>
      </c>
      <c r="G1420" s="22" t="str">
        <f>'Source - Cert. Funds'!E1419</f>
        <v>JACKSON TOWNSHIP</v>
      </c>
      <c r="H1420" s="22" t="str">
        <f>'Source - Cert. Funds'!F1419</f>
        <v>1190</v>
      </c>
      <c r="I1420" s="22" t="str">
        <f>'Source - Cert. Funds'!G1419</f>
        <v xml:space="preserve">CUMULATIVE FIRE (Township)                        </v>
      </c>
      <c r="J1420" s="23">
        <f>'Source - Cert. Funds'!H1419</f>
        <v>62500</v>
      </c>
      <c r="K1420" s="3"/>
      <c r="L1420" s="3"/>
      <c r="M1420" s="3"/>
      <c r="N1420" s="3"/>
      <c r="O1420" s="3"/>
    </row>
    <row r="1421" spans="1:15" x14ac:dyDescent="0.35">
      <c r="A1421" s="221" t="e">
        <f t="shared" si="26"/>
        <v>#N/A</v>
      </c>
      <c r="B1421" s="221" t="e">
        <f>IF(A1421=1,SUM($A$4:A1421),"")</f>
        <v>#N/A</v>
      </c>
      <c r="C1421" s="22" t="str">
        <f>'Source - Cert. Funds'!A1420</f>
        <v>43</v>
      </c>
      <c r="D1421" s="22" t="str">
        <f>'Source - Cert. Funds'!B1420</f>
        <v>2</v>
      </c>
      <c r="E1421" s="22" t="str">
        <f>'Source - Cert. Funds'!C1420</f>
        <v>0006</v>
      </c>
      <c r="F1421" s="22" t="str">
        <f>'Source - Cert. Funds'!D1420</f>
        <v>4320006</v>
      </c>
      <c r="G1421" s="22" t="str">
        <f>'Source - Cert. Funds'!E1420</f>
        <v>JEFFERSON TOWNSHIP</v>
      </c>
      <c r="H1421" s="22" t="str">
        <f>'Source - Cert. Funds'!F1420</f>
        <v>0061</v>
      </c>
      <c r="I1421" s="22" t="str">
        <f>'Source - Cert. Funds'!G1420</f>
        <v>RAINY DAY</v>
      </c>
      <c r="J1421" s="23">
        <f>'Source - Cert. Funds'!H1420</f>
        <v>4900</v>
      </c>
      <c r="K1421" s="3"/>
      <c r="L1421" s="3"/>
      <c r="M1421" s="3"/>
      <c r="N1421" s="3"/>
      <c r="O1421" s="3"/>
    </row>
    <row r="1422" spans="1:15" x14ac:dyDescent="0.35">
      <c r="A1422" s="221" t="e">
        <f t="shared" si="26"/>
        <v>#N/A</v>
      </c>
      <c r="B1422" s="221" t="e">
        <f>IF(A1422=1,SUM($A$4:A1422),"")</f>
        <v>#N/A</v>
      </c>
      <c r="C1422" s="22" t="str">
        <f>'Source - Cert. Funds'!A1421</f>
        <v>43</v>
      </c>
      <c r="D1422" s="22" t="str">
        <f>'Source - Cert. Funds'!B1421</f>
        <v>2</v>
      </c>
      <c r="E1422" s="22" t="str">
        <f>'Source - Cert. Funds'!C1421</f>
        <v>0006</v>
      </c>
      <c r="F1422" s="22" t="str">
        <f>'Source - Cert. Funds'!D1421</f>
        <v>4320006</v>
      </c>
      <c r="G1422" s="22" t="str">
        <f>'Source - Cert. Funds'!E1421</f>
        <v>JEFFERSON TOWNSHIP</v>
      </c>
      <c r="H1422" s="22" t="str">
        <f>'Source - Cert. Funds'!F1421</f>
        <v>0101</v>
      </c>
      <c r="I1422" s="22" t="str">
        <f>'Source - Cert. Funds'!G1421</f>
        <v xml:space="preserve">GENERAL                                 </v>
      </c>
      <c r="J1422" s="23">
        <f>'Source - Cert. Funds'!H1421</f>
        <v>35025</v>
      </c>
      <c r="K1422" s="3"/>
      <c r="L1422" s="3"/>
      <c r="M1422" s="3"/>
      <c r="N1422" s="3"/>
      <c r="O1422" s="3"/>
    </row>
    <row r="1423" spans="1:15" x14ac:dyDescent="0.35">
      <c r="A1423" s="221" t="e">
        <f t="shared" si="26"/>
        <v>#N/A</v>
      </c>
      <c r="B1423" s="221" t="e">
        <f>IF(A1423=1,SUM($A$4:A1423),"")</f>
        <v>#N/A</v>
      </c>
      <c r="C1423" s="22" t="str">
        <f>'Source - Cert. Funds'!A1422</f>
        <v>43</v>
      </c>
      <c r="D1423" s="22" t="str">
        <f>'Source - Cert. Funds'!B1422</f>
        <v>2</v>
      </c>
      <c r="E1423" s="22" t="str">
        <f>'Source - Cert. Funds'!C1422</f>
        <v>0006</v>
      </c>
      <c r="F1423" s="22" t="str">
        <f>'Source - Cert. Funds'!D1422</f>
        <v>4320006</v>
      </c>
      <c r="G1423" s="22" t="str">
        <f>'Source - Cert. Funds'!E1422</f>
        <v>JEFFERSON TOWNSHIP</v>
      </c>
      <c r="H1423" s="22" t="str">
        <f>'Source - Cert. Funds'!F1422</f>
        <v>1111</v>
      </c>
      <c r="I1423" s="22" t="str">
        <f>'Source - Cert. Funds'!G1422</f>
        <v>TOWNSHIP FIRE AND E.M.S.</v>
      </c>
      <c r="J1423" s="23">
        <f>'Source - Cert. Funds'!H1422</f>
        <v>50000</v>
      </c>
      <c r="K1423" s="3"/>
      <c r="L1423" s="3"/>
      <c r="M1423" s="3"/>
      <c r="N1423" s="3"/>
      <c r="O1423" s="3"/>
    </row>
    <row r="1424" spans="1:15" x14ac:dyDescent="0.35">
      <c r="A1424" s="221" t="e">
        <f t="shared" si="26"/>
        <v>#N/A</v>
      </c>
      <c r="B1424" s="221" t="e">
        <f>IF(A1424=1,SUM($A$4:A1424),"")</f>
        <v>#N/A</v>
      </c>
      <c r="C1424" s="22" t="str">
        <f>'Source - Cert. Funds'!A1423</f>
        <v>43</v>
      </c>
      <c r="D1424" s="22" t="str">
        <f>'Source - Cert. Funds'!B1423</f>
        <v>2</v>
      </c>
      <c r="E1424" s="22" t="str">
        <f>'Source - Cert. Funds'!C1423</f>
        <v>0006</v>
      </c>
      <c r="F1424" s="22" t="str">
        <f>'Source - Cert. Funds'!D1423</f>
        <v>4320006</v>
      </c>
      <c r="G1424" s="22" t="str">
        <f>'Source - Cert. Funds'!E1423</f>
        <v>JEFFERSON TOWNSHIP</v>
      </c>
      <c r="H1424" s="22" t="str">
        <f>'Source - Cert. Funds'!F1423</f>
        <v>1190</v>
      </c>
      <c r="I1424" s="22" t="str">
        <f>'Source - Cert. Funds'!G1423</f>
        <v xml:space="preserve">CUMULATIVE FIRE (Township)                        </v>
      </c>
      <c r="J1424" s="23">
        <f>'Source - Cert. Funds'!H1423</f>
        <v>20000</v>
      </c>
      <c r="K1424" s="3"/>
      <c r="L1424" s="3"/>
      <c r="M1424" s="3"/>
      <c r="N1424" s="3"/>
      <c r="O1424" s="3"/>
    </row>
    <row r="1425" spans="1:15" x14ac:dyDescent="0.35">
      <c r="A1425" s="221" t="e">
        <f t="shared" si="26"/>
        <v>#N/A</v>
      </c>
      <c r="B1425" s="221" t="e">
        <f>IF(A1425=1,SUM($A$4:A1425),"")</f>
        <v>#N/A</v>
      </c>
      <c r="C1425" s="22" t="str">
        <f>'Source - Cert. Funds'!A1424</f>
        <v>43</v>
      </c>
      <c r="D1425" s="22" t="str">
        <f>'Source - Cert. Funds'!B1424</f>
        <v>2</v>
      </c>
      <c r="E1425" s="22" t="str">
        <f>'Source - Cert. Funds'!C1424</f>
        <v>0007</v>
      </c>
      <c r="F1425" s="22" t="str">
        <f>'Source - Cert. Funds'!D1424</f>
        <v>4320007</v>
      </c>
      <c r="G1425" s="22" t="str">
        <f>'Source - Cert. Funds'!E1424</f>
        <v>LAKE TOWNSHIP</v>
      </c>
      <c r="H1425" s="22" t="str">
        <f>'Source - Cert. Funds'!F1424</f>
        <v>0061</v>
      </c>
      <c r="I1425" s="22" t="str">
        <f>'Source - Cert. Funds'!G1424</f>
        <v>RAINY DAY</v>
      </c>
      <c r="J1425" s="23">
        <f>'Source - Cert. Funds'!H1424</f>
        <v>8750</v>
      </c>
      <c r="K1425" s="3"/>
      <c r="L1425" s="3"/>
      <c r="M1425" s="3"/>
      <c r="N1425" s="3"/>
      <c r="O1425" s="3"/>
    </row>
    <row r="1426" spans="1:15" x14ac:dyDescent="0.35">
      <c r="A1426" s="221" t="e">
        <f t="shared" si="26"/>
        <v>#N/A</v>
      </c>
      <c r="B1426" s="221" t="e">
        <f>IF(A1426=1,SUM($A$4:A1426),"")</f>
        <v>#N/A</v>
      </c>
      <c r="C1426" s="22" t="str">
        <f>'Source - Cert. Funds'!A1425</f>
        <v>43</v>
      </c>
      <c r="D1426" s="22" t="str">
        <f>'Source - Cert. Funds'!B1425</f>
        <v>2</v>
      </c>
      <c r="E1426" s="22" t="str">
        <f>'Source - Cert. Funds'!C1425</f>
        <v>0007</v>
      </c>
      <c r="F1426" s="22" t="str">
        <f>'Source - Cert. Funds'!D1425</f>
        <v>4320007</v>
      </c>
      <c r="G1426" s="22" t="str">
        <f>'Source - Cert. Funds'!E1425</f>
        <v>LAKE TOWNSHIP</v>
      </c>
      <c r="H1426" s="22" t="str">
        <f>'Source - Cert. Funds'!F1425</f>
        <v>0101</v>
      </c>
      <c r="I1426" s="22" t="str">
        <f>'Source - Cert. Funds'!G1425</f>
        <v xml:space="preserve">GENERAL                                 </v>
      </c>
      <c r="J1426" s="23">
        <f>'Source - Cert. Funds'!H1425</f>
        <v>100150</v>
      </c>
      <c r="K1426" s="3"/>
      <c r="L1426" s="3"/>
      <c r="M1426" s="3"/>
      <c r="N1426" s="3"/>
      <c r="O1426" s="3"/>
    </row>
    <row r="1427" spans="1:15" x14ac:dyDescent="0.35">
      <c r="A1427" s="221" t="e">
        <f t="shared" si="26"/>
        <v>#N/A</v>
      </c>
      <c r="B1427" s="221" t="e">
        <f>IF(A1427=1,SUM($A$4:A1427),"")</f>
        <v>#N/A</v>
      </c>
      <c r="C1427" s="22" t="str">
        <f>'Source - Cert. Funds'!A1426</f>
        <v>43</v>
      </c>
      <c r="D1427" s="22" t="str">
        <f>'Source - Cert. Funds'!B1426</f>
        <v>2</v>
      </c>
      <c r="E1427" s="22" t="str">
        <f>'Source - Cert. Funds'!C1426</f>
        <v>0007</v>
      </c>
      <c r="F1427" s="22" t="str">
        <f>'Source - Cert. Funds'!D1426</f>
        <v>4320007</v>
      </c>
      <c r="G1427" s="22" t="str">
        <f>'Source - Cert. Funds'!E1426</f>
        <v>LAKE TOWNSHIP</v>
      </c>
      <c r="H1427" s="22" t="str">
        <f>'Source - Cert. Funds'!F1426</f>
        <v>1111</v>
      </c>
      <c r="I1427" s="22" t="str">
        <f>'Source - Cert. Funds'!G1426</f>
        <v>TOWNSHIP FIRE AND E.M.S.</v>
      </c>
      <c r="J1427" s="23">
        <f>'Source - Cert. Funds'!H1426</f>
        <v>80200</v>
      </c>
      <c r="K1427" s="3"/>
      <c r="L1427" s="3"/>
      <c r="M1427" s="3"/>
      <c r="N1427" s="3"/>
      <c r="O1427" s="3"/>
    </row>
    <row r="1428" spans="1:15" x14ac:dyDescent="0.35">
      <c r="A1428" s="221" t="e">
        <f t="shared" si="26"/>
        <v>#N/A</v>
      </c>
      <c r="B1428" s="221" t="e">
        <f>IF(A1428=1,SUM($A$4:A1428),"")</f>
        <v>#N/A</v>
      </c>
      <c r="C1428" s="22" t="str">
        <f>'Source - Cert. Funds'!A1427</f>
        <v>43</v>
      </c>
      <c r="D1428" s="22" t="str">
        <f>'Source - Cert. Funds'!B1427</f>
        <v>2</v>
      </c>
      <c r="E1428" s="22" t="str">
        <f>'Source - Cert. Funds'!C1427</f>
        <v>0007</v>
      </c>
      <c r="F1428" s="22" t="str">
        <f>'Source - Cert. Funds'!D1427</f>
        <v>4320007</v>
      </c>
      <c r="G1428" s="22" t="str">
        <f>'Source - Cert. Funds'!E1427</f>
        <v>LAKE TOWNSHIP</v>
      </c>
      <c r="H1428" s="22" t="str">
        <f>'Source - Cert. Funds'!F1427</f>
        <v>1190</v>
      </c>
      <c r="I1428" s="22" t="str">
        <f>'Source - Cert. Funds'!G1427</f>
        <v xml:space="preserve">CUMULATIVE FIRE (Township)                        </v>
      </c>
      <c r="J1428" s="23">
        <f>'Source - Cert. Funds'!H1427</f>
        <v>15000</v>
      </c>
      <c r="K1428" s="3"/>
      <c r="L1428" s="3"/>
      <c r="M1428" s="3"/>
      <c r="N1428" s="3"/>
      <c r="O1428" s="3"/>
    </row>
    <row r="1429" spans="1:15" x14ac:dyDescent="0.35">
      <c r="A1429" s="221" t="e">
        <f t="shared" si="26"/>
        <v>#N/A</v>
      </c>
      <c r="B1429" s="221" t="e">
        <f>IF(A1429=1,SUM($A$4:A1429),"")</f>
        <v>#N/A</v>
      </c>
      <c r="C1429" s="22" t="str">
        <f>'Source - Cert. Funds'!A1428</f>
        <v>43</v>
      </c>
      <c r="D1429" s="22" t="str">
        <f>'Source - Cert. Funds'!B1428</f>
        <v>2</v>
      </c>
      <c r="E1429" s="22" t="str">
        <f>'Source - Cert. Funds'!C1428</f>
        <v>0008</v>
      </c>
      <c r="F1429" s="22" t="str">
        <f>'Source - Cert. Funds'!D1428</f>
        <v>4320008</v>
      </c>
      <c r="G1429" s="22" t="str">
        <f>'Source - Cert. Funds'!E1428</f>
        <v>MONROE TOWNSHIP</v>
      </c>
      <c r="H1429" s="22" t="str">
        <f>'Source - Cert. Funds'!F1428</f>
        <v>0061</v>
      </c>
      <c r="I1429" s="22" t="str">
        <f>'Source - Cert. Funds'!G1428</f>
        <v>RAINY DAY</v>
      </c>
      <c r="J1429" s="23">
        <f>'Source - Cert. Funds'!H1428</f>
        <v>3000</v>
      </c>
      <c r="K1429" s="3"/>
      <c r="L1429" s="3"/>
      <c r="M1429" s="3"/>
      <c r="N1429" s="3"/>
      <c r="O1429" s="3"/>
    </row>
    <row r="1430" spans="1:15" x14ac:dyDescent="0.35">
      <c r="A1430" s="221" t="e">
        <f t="shared" si="26"/>
        <v>#N/A</v>
      </c>
      <c r="B1430" s="221" t="e">
        <f>IF(A1430=1,SUM($A$4:A1430),"")</f>
        <v>#N/A</v>
      </c>
      <c r="C1430" s="22" t="str">
        <f>'Source - Cert. Funds'!A1429</f>
        <v>43</v>
      </c>
      <c r="D1430" s="22" t="str">
        <f>'Source - Cert. Funds'!B1429</f>
        <v>2</v>
      </c>
      <c r="E1430" s="22" t="str">
        <f>'Source - Cert. Funds'!C1429</f>
        <v>0008</v>
      </c>
      <c r="F1430" s="22" t="str">
        <f>'Source - Cert. Funds'!D1429</f>
        <v>4320008</v>
      </c>
      <c r="G1430" s="22" t="str">
        <f>'Source - Cert. Funds'!E1429</f>
        <v>MONROE TOWNSHIP</v>
      </c>
      <c r="H1430" s="22" t="str">
        <f>'Source - Cert. Funds'!F1429</f>
        <v>0101</v>
      </c>
      <c r="I1430" s="22" t="str">
        <f>'Source - Cert. Funds'!G1429</f>
        <v xml:space="preserve">GENERAL                                 </v>
      </c>
      <c r="J1430" s="23">
        <f>'Source - Cert. Funds'!H1429</f>
        <v>18225</v>
      </c>
      <c r="K1430" s="3"/>
      <c r="L1430" s="3"/>
      <c r="M1430" s="3"/>
      <c r="N1430" s="3"/>
      <c r="O1430" s="3"/>
    </row>
    <row r="1431" spans="1:15" x14ac:dyDescent="0.35">
      <c r="A1431" s="221" t="e">
        <f t="shared" si="26"/>
        <v>#N/A</v>
      </c>
      <c r="B1431" s="221" t="e">
        <f>IF(A1431=1,SUM($A$4:A1431),"")</f>
        <v>#N/A</v>
      </c>
      <c r="C1431" s="22" t="str">
        <f>'Source - Cert. Funds'!A1430</f>
        <v>43</v>
      </c>
      <c r="D1431" s="22" t="str">
        <f>'Source - Cert. Funds'!B1430</f>
        <v>2</v>
      </c>
      <c r="E1431" s="22" t="str">
        <f>'Source - Cert. Funds'!C1430</f>
        <v>0008</v>
      </c>
      <c r="F1431" s="22" t="str">
        <f>'Source - Cert. Funds'!D1430</f>
        <v>4320008</v>
      </c>
      <c r="G1431" s="22" t="str">
        <f>'Source - Cert. Funds'!E1430</f>
        <v>MONROE TOWNSHIP</v>
      </c>
      <c r="H1431" s="22" t="str">
        <f>'Source - Cert. Funds'!F1430</f>
        <v>1111</v>
      </c>
      <c r="I1431" s="22" t="str">
        <f>'Source - Cert. Funds'!G1430</f>
        <v>TOWNSHIP FIRE AND E.M.S.</v>
      </c>
      <c r="J1431" s="23">
        <f>'Source - Cert. Funds'!H1430</f>
        <v>53915</v>
      </c>
      <c r="K1431" s="3"/>
      <c r="L1431" s="3"/>
      <c r="M1431" s="3"/>
      <c r="N1431" s="3"/>
      <c r="O1431" s="3"/>
    </row>
    <row r="1432" spans="1:15" x14ac:dyDescent="0.35">
      <c r="A1432" s="221" t="e">
        <f t="shared" si="26"/>
        <v>#N/A</v>
      </c>
      <c r="B1432" s="221" t="e">
        <f>IF(A1432=1,SUM($A$4:A1432),"")</f>
        <v>#N/A</v>
      </c>
      <c r="C1432" s="22" t="str">
        <f>'Source - Cert. Funds'!A1431</f>
        <v>43</v>
      </c>
      <c r="D1432" s="22" t="str">
        <f>'Source - Cert. Funds'!B1431</f>
        <v>2</v>
      </c>
      <c r="E1432" s="22" t="str">
        <f>'Source - Cert. Funds'!C1431</f>
        <v>0009</v>
      </c>
      <c r="F1432" s="22" t="str">
        <f>'Source - Cert. Funds'!D1431</f>
        <v>4320009</v>
      </c>
      <c r="G1432" s="22" t="str">
        <f>'Source - Cert. Funds'!E1431</f>
        <v>PLAIN TOWNSHIP</v>
      </c>
      <c r="H1432" s="22" t="str">
        <f>'Source - Cert. Funds'!F1431</f>
        <v>0061</v>
      </c>
      <c r="I1432" s="22" t="str">
        <f>'Source - Cert. Funds'!G1431</f>
        <v>RAINY DAY</v>
      </c>
      <c r="J1432" s="23">
        <f>'Source - Cert. Funds'!H1431</f>
        <v>37000</v>
      </c>
      <c r="K1432" s="3"/>
      <c r="L1432" s="3"/>
      <c r="M1432" s="3"/>
      <c r="N1432" s="3"/>
      <c r="O1432" s="3"/>
    </row>
    <row r="1433" spans="1:15" x14ac:dyDescent="0.35">
      <c r="A1433" s="221" t="e">
        <f t="shared" si="26"/>
        <v>#N/A</v>
      </c>
      <c r="B1433" s="221" t="e">
        <f>IF(A1433=1,SUM($A$4:A1433),"")</f>
        <v>#N/A</v>
      </c>
      <c r="C1433" s="22" t="str">
        <f>'Source - Cert. Funds'!A1432</f>
        <v>43</v>
      </c>
      <c r="D1433" s="22" t="str">
        <f>'Source - Cert. Funds'!B1432</f>
        <v>2</v>
      </c>
      <c r="E1433" s="22" t="str">
        <f>'Source - Cert. Funds'!C1432</f>
        <v>0009</v>
      </c>
      <c r="F1433" s="22" t="str">
        <f>'Source - Cert. Funds'!D1432</f>
        <v>4320009</v>
      </c>
      <c r="G1433" s="22" t="str">
        <f>'Source - Cert. Funds'!E1432</f>
        <v>PLAIN TOWNSHIP</v>
      </c>
      <c r="H1433" s="22" t="str">
        <f>'Source - Cert. Funds'!F1432</f>
        <v>0101</v>
      </c>
      <c r="I1433" s="22" t="str">
        <f>'Source - Cert. Funds'!G1432</f>
        <v xml:space="preserve">GENERAL                                 </v>
      </c>
      <c r="J1433" s="23">
        <f>'Source - Cert. Funds'!H1432</f>
        <v>328700</v>
      </c>
      <c r="K1433" s="3"/>
      <c r="L1433" s="3"/>
      <c r="M1433" s="3"/>
      <c r="N1433" s="3"/>
      <c r="O1433" s="3"/>
    </row>
    <row r="1434" spans="1:15" x14ac:dyDescent="0.35">
      <c r="A1434" s="221" t="e">
        <f t="shared" si="26"/>
        <v>#N/A</v>
      </c>
      <c r="B1434" s="221" t="e">
        <f>IF(A1434=1,SUM($A$4:A1434),"")</f>
        <v>#N/A</v>
      </c>
      <c r="C1434" s="22" t="str">
        <f>'Source - Cert. Funds'!A1433</f>
        <v>43</v>
      </c>
      <c r="D1434" s="22" t="str">
        <f>'Source - Cert. Funds'!B1433</f>
        <v>2</v>
      </c>
      <c r="E1434" s="22" t="str">
        <f>'Source - Cert. Funds'!C1433</f>
        <v>0009</v>
      </c>
      <c r="F1434" s="22" t="str">
        <f>'Source - Cert. Funds'!D1433</f>
        <v>4320009</v>
      </c>
      <c r="G1434" s="22" t="str">
        <f>'Source - Cert. Funds'!E1433</f>
        <v>PLAIN TOWNSHIP</v>
      </c>
      <c r="H1434" s="22" t="str">
        <f>'Source - Cert. Funds'!F1433</f>
        <v>1105</v>
      </c>
      <c r="I1434" s="22" t="str">
        <f>'Source - Cert. Funds'!G1433</f>
        <v>TOWNSHIP FIRE</v>
      </c>
      <c r="J1434" s="23">
        <f>'Source - Cert. Funds'!H1433</f>
        <v>109900</v>
      </c>
      <c r="K1434" s="3"/>
      <c r="L1434" s="3"/>
      <c r="M1434" s="3"/>
      <c r="N1434" s="3"/>
      <c r="O1434" s="3"/>
    </row>
    <row r="1435" spans="1:15" x14ac:dyDescent="0.35">
      <c r="A1435" s="221" t="e">
        <f t="shared" si="26"/>
        <v>#N/A</v>
      </c>
      <c r="B1435" s="221" t="e">
        <f>IF(A1435=1,SUM($A$4:A1435),"")</f>
        <v>#N/A</v>
      </c>
      <c r="C1435" s="22" t="str">
        <f>'Source - Cert. Funds'!A1434</f>
        <v>43</v>
      </c>
      <c r="D1435" s="22" t="str">
        <f>'Source - Cert. Funds'!B1434</f>
        <v>2</v>
      </c>
      <c r="E1435" s="22" t="str">
        <f>'Source - Cert. Funds'!C1434</f>
        <v>0009</v>
      </c>
      <c r="F1435" s="22" t="str">
        <f>'Source - Cert. Funds'!D1434</f>
        <v>4320009</v>
      </c>
      <c r="G1435" s="22" t="str">
        <f>'Source - Cert. Funds'!E1434</f>
        <v>PLAIN TOWNSHIP</v>
      </c>
      <c r="H1435" s="22" t="str">
        <f>'Source - Cert. Funds'!F1434</f>
        <v>1106</v>
      </c>
      <c r="I1435" s="22" t="str">
        <f>'Source - Cert. Funds'!G1434</f>
        <v>TOWNSHIP EMERGENCY MEDICAL SERVICES</v>
      </c>
      <c r="J1435" s="23">
        <f>'Source - Cert. Funds'!H1434</f>
        <v>100000</v>
      </c>
      <c r="K1435" s="3"/>
      <c r="L1435" s="3"/>
      <c r="M1435" s="3"/>
      <c r="N1435" s="3"/>
      <c r="O1435" s="3"/>
    </row>
    <row r="1436" spans="1:15" x14ac:dyDescent="0.35">
      <c r="A1436" s="221" t="e">
        <f t="shared" si="26"/>
        <v>#N/A</v>
      </c>
      <c r="B1436" s="221" t="e">
        <f>IF(A1436=1,SUM($A$4:A1436),"")</f>
        <v>#N/A</v>
      </c>
      <c r="C1436" s="22" t="str">
        <f>'Source - Cert. Funds'!A1435</f>
        <v>43</v>
      </c>
      <c r="D1436" s="22" t="str">
        <f>'Source - Cert. Funds'!B1435</f>
        <v>2</v>
      </c>
      <c r="E1436" s="22" t="str">
        <f>'Source - Cert. Funds'!C1435</f>
        <v>0009</v>
      </c>
      <c r="F1436" s="22" t="str">
        <f>'Source - Cert. Funds'!D1435</f>
        <v>4320009</v>
      </c>
      <c r="G1436" s="22" t="str">
        <f>'Source - Cert. Funds'!E1435</f>
        <v>PLAIN TOWNSHIP</v>
      </c>
      <c r="H1436" s="22" t="str">
        <f>'Source - Cert. Funds'!F1435</f>
        <v>1190</v>
      </c>
      <c r="I1436" s="22" t="str">
        <f>'Source - Cert. Funds'!G1435</f>
        <v xml:space="preserve">CUMULATIVE FIRE (Township)                        </v>
      </c>
      <c r="J1436" s="23">
        <f>'Source - Cert. Funds'!H1435</f>
        <v>100000</v>
      </c>
      <c r="K1436" s="3"/>
      <c r="L1436" s="3"/>
      <c r="M1436" s="3"/>
      <c r="N1436" s="3"/>
      <c r="O1436" s="3"/>
    </row>
    <row r="1437" spans="1:15" x14ac:dyDescent="0.35">
      <c r="A1437" s="221" t="e">
        <f t="shared" si="26"/>
        <v>#N/A</v>
      </c>
      <c r="B1437" s="221" t="e">
        <f>IF(A1437=1,SUM($A$4:A1437),"")</f>
        <v>#N/A</v>
      </c>
      <c r="C1437" s="22" t="str">
        <f>'Source - Cert. Funds'!A1436</f>
        <v>43</v>
      </c>
      <c r="D1437" s="22" t="str">
        <f>'Source - Cert. Funds'!B1436</f>
        <v>2</v>
      </c>
      <c r="E1437" s="22" t="str">
        <f>'Source - Cert. Funds'!C1436</f>
        <v>0009</v>
      </c>
      <c r="F1437" s="22" t="str">
        <f>'Source - Cert. Funds'!D1436</f>
        <v>4320009</v>
      </c>
      <c r="G1437" s="22" t="str">
        <f>'Source - Cert. Funds'!E1436</f>
        <v>PLAIN TOWNSHIP</v>
      </c>
      <c r="H1437" s="22" t="str">
        <f>'Source - Cert. Funds'!F1436</f>
        <v>1312</v>
      </c>
      <c r="I1437" s="22" t="str">
        <f>'Source - Cert. Funds'!G1436</f>
        <v xml:space="preserve">RECREATION                              </v>
      </c>
      <c r="J1437" s="23">
        <f>'Source - Cert. Funds'!H1436</f>
        <v>12000</v>
      </c>
      <c r="K1437" s="3"/>
      <c r="L1437" s="3"/>
      <c r="M1437" s="3"/>
      <c r="N1437" s="3"/>
      <c r="O1437" s="3"/>
    </row>
    <row r="1438" spans="1:15" x14ac:dyDescent="0.35">
      <c r="A1438" s="221" t="e">
        <f t="shared" si="26"/>
        <v>#N/A</v>
      </c>
      <c r="B1438" s="221" t="e">
        <f>IF(A1438=1,SUM($A$4:A1438),"")</f>
        <v>#N/A</v>
      </c>
      <c r="C1438" s="22" t="str">
        <f>'Source - Cert. Funds'!A1437</f>
        <v>43</v>
      </c>
      <c r="D1438" s="22" t="str">
        <f>'Source - Cert. Funds'!B1437</f>
        <v>2</v>
      </c>
      <c r="E1438" s="22" t="str">
        <f>'Source - Cert. Funds'!C1437</f>
        <v>0010</v>
      </c>
      <c r="F1438" s="22" t="str">
        <f>'Source - Cert. Funds'!D1437</f>
        <v>4320010</v>
      </c>
      <c r="G1438" s="22" t="str">
        <f>'Source - Cert. Funds'!E1437</f>
        <v>PRAIRIE TOWNSHIP</v>
      </c>
      <c r="H1438" s="22" t="str">
        <f>'Source - Cert. Funds'!F1437</f>
        <v>0061</v>
      </c>
      <c r="I1438" s="22" t="str">
        <f>'Source - Cert. Funds'!G1437</f>
        <v>RAINY DAY</v>
      </c>
      <c r="J1438" s="23">
        <f>'Source - Cert. Funds'!H1437</f>
        <v>52375</v>
      </c>
      <c r="K1438" s="3"/>
      <c r="L1438" s="3"/>
      <c r="M1438" s="3"/>
      <c r="N1438" s="3"/>
      <c r="O1438" s="3"/>
    </row>
    <row r="1439" spans="1:15" x14ac:dyDescent="0.35">
      <c r="A1439" s="221" t="e">
        <f t="shared" si="26"/>
        <v>#N/A</v>
      </c>
      <c r="B1439" s="221" t="e">
        <f>IF(A1439=1,SUM($A$4:A1439),"")</f>
        <v>#N/A</v>
      </c>
      <c r="C1439" s="22" t="str">
        <f>'Source - Cert. Funds'!A1438</f>
        <v>43</v>
      </c>
      <c r="D1439" s="22" t="str">
        <f>'Source - Cert. Funds'!B1438</f>
        <v>2</v>
      </c>
      <c r="E1439" s="22" t="str">
        <f>'Source - Cert. Funds'!C1438</f>
        <v>0010</v>
      </c>
      <c r="F1439" s="22" t="str">
        <f>'Source - Cert. Funds'!D1438</f>
        <v>4320010</v>
      </c>
      <c r="G1439" s="22" t="str">
        <f>'Source - Cert. Funds'!E1438</f>
        <v>PRAIRIE TOWNSHIP</v>
      </c>
      <c r="H1439" s="22" t="str">
        <f>'Source - Cert. Funds'!F1438</f>
        <v>0101</v>
      </c>
      <c r="I1439" s="22" t="str">
        <f>'Source - Cert. Funds'!G1438</f>
        <v xml:space="preserve">GENERAL                                 </v>
      </c>
      <c r="J1439" s="23">
        <f>'Source - Cert. Funds'!H1438</f>
        <v>175500</v>
      </c>
      <c r="K1439" s="3"/>
      <c r="L1439" s="3"/>
      <c r="M1439" s="3"/>
      <c r="N1439" s="3"/>
      <c r="O1439" s="3"/>
    </row>
    <row r="1440" spans="1:15" x14ac:dyDescent="0.35">
      <c r="A1440" s="221" t="e">
        <f t="shared" si="26"/>
        <v>#N/A</v>
      </c>
      <c r="B1440" s="221" t="e">
        <f>IF(A1440=1,SUM($A$4:A1440),"")</f>
        <v>#N/A</v>
      </c>
      <c r="C1440" s="22" t="str">
        <f>'Source - Cert. Funds'!A1439</f>
        <v>43</v>
      </c>
      <c r="D1440" s="22" t="str">
        <f>'Source - Cert. Funds'!B1439</f>
        <v>2</v>
      </c>
      <c r="E1440" s="22" t="str">
        <f>'Source - Cert. Funds'!C1439</f>
        <v>0010</v>
      </c>
      <c r="F1440" s="22" t="str">
        <f>'Source - Cert. Funds'!D1439</f>
        <v>4320010</v>
      </c>
      <c r="G1440" s="22" t="str">
        <f>'Source - Cert. Funds'!E1439</f>
        <v>PRAIRIE TOWNSHIP</v>
      </c>
      <c r="H1440" s="22" t="str">
        <f>'Source - Cert. Funds'!F1439</f>
        <v>1111</v>
      </c>
      <c r="I1440" s="22" t="str">
        <f>'Source - Cert. Funds'!G1439</f>
        <v>TOWNSHIP FIRE AND E.M.S.</v>
      </c>
      <c r="J1440" s="23">
        <f>'Source - Cert. Funds'!H1439</f>
        <v>10000</v>
      </c>
      <c r="K1440" s="3"/>
      <c r="L1440" s="3"/>
      <c r="M1440" s="3"/>
      <c r="N1440" s="3"/>
      <c r="O1440" s="3"/>
    </row>
    <row r="1441" spans="1:15" x14ac:dyDescent="0.35">
      <c r="A1441" s="221" t="e">
        <f t="shared" si="26"/>
        <v>#N/A</v>
      </c>
      <c r="B1441" s="221" t="e">
        <f>IF(A1441=1,SUM($A$4:A1441),"")</f>
        <v>#N/A</v>
      </c>
      <c r="C1441" s="22" t="str">
        <f>'Source - Cert. Funds'!A1440</f>
        <v>43</v>
      </c>
      <c r="D1441" s="22" t="str">
        <f>'Source - Cert. Funds'!B1440</f>
        <v>2</v>
      </c>
      <c r="E1441" s="22" t="str">
        <f>'Source - Cert. Funds'!C1440</f>
        <v>0010</v>
      </c>
      <c r="F1441" s="22" t="str">
        <f>'Source - Cert. Funds'!D1440</f>
        <v>4320010</v>
      </c>
      <c r="G1441" s="22" t="str">
        <f>'Source - Cert. Funds'!E1440</f>
        <v>PRAIRIE TOWNSHIP</v>
      </c>
      <c r="H1441" s="22" t="str">
        <f>'Source - Cert. Funds'!F1440</f>
        <v>1190</v>
      </c>
      <c r="I1441" s="22" t="str">
        <f>'Source - Cert. Funds'!G1440</f>
        <v xml:space="preserve">CUMULATIVE FIRE (Township)                        </v>
      </c>
      <c r="J1441" s="23">
        <f>'Source - Cert. Funds'!H1440</f>
        <v>25000</v>
      </c>
      <c r="K1441" s="3"/>
      <c r="L1441" s="3"/>
      <c r="M1441" s="3"/>
      <c r="N1441" s="3"/>
      <c r="O1441" s="3"/>
    </row>
    <row r="1442" spans="1:15" x14ac:dyDescent="0.35">
      <c r="A1442" s="221" t="e">
        <f t="shared" si="26"/>
        <v>#N/A</v>
      </c>
      <c r="B1442" s="221" t="e">
        <f>IF(A1442=1,SUM($A$4:A1442),"")</f>
        <v>#N/A</v>
      </c>
      <c r="C1442" s="22" t="str">
        <f>'Source - Cert. Funds'!A1441</f>
        <v>43</v>
      </c>
      <c r="D1442" s="22" t="str">
        <f>'Source - Cert. Funds'!B1441</f>
        <v>2</v>
      </c>
      <c r="E1442" s="22" t="str">
        <f>'Source - Cert. Funds'!C1441</f>
        <v>0010</v>
      </c>
      <c r="F1442" s="22" t="str">
        <f>'Source - Cert. Funds'!D1441</f>
        <v>4320010</v>
      </c>
      <c r="G1442" s="22" t="str">
        <f>'Source - Cert. Funds'!E1441</f>
        <v>PRAIRIE TOWNSHIP</v>
      </c>
      <c r="H1442" s="22" t="str">
        <f>'Source - Cert. Funds'!F1441</f>
        <v>1312</v>
      </c>
      <c r="I1442" s="22" t="str">
        <f>'Source - Cert. Funds'!G1441</f>
        <v xml:space="preserve">RECREATION                              </v>
      </c>
      <c r="J1442" s="23">
        <f>'Source - Cert. Funds'!H1441</f>
        <v>10000</v>
      </c>
      <c r="K1442" s="3"/>
      <c r="L1442" s="3"/>
      <c r="M1442" s="3"/>
      <c r="N1442" s="3"/>
      <c r="O1442" s="3"/>
    </row>
    <row r="1443" spans="1:15" x14ac:dyDescent="0.35">
      <c r="A1443" s="221" t="e">
        <f t="shared" si="26"/>
        <v>#N/A</v>
      </c>
      <c r="B1443" s="221" t="e">
        <f>IF(A1443=1,SUM($A$4:A1443),"")</f>
        <v>#N/A</v>
      </c>
      <c r="C1443" s="22" t="str">
        <f>'Source - Cert. Funds'!A1442</f>
        <v>43</v>
      </c>
      <c r="D1443" s="22" t="str">
        <f>'Source - Cert. Funds'!B1442</f>
        <v>2</v>
      </c>
      <c r="E1443" s="22" t="str">
        <f>'Source - Cert. Funds'!C1442</f>
        <v>0011</v>
      </c>
      <c r="F1443" s="22" t="str">
        <f>'Source - Cert. Funds'!D1442</f>
        <v>4320011</v>
      </c>
      <c r="G1443" s="22" t="str">
        <f>'Source - Cert. Funds'!E1442</f>
        <v>SCOTT TOWNSHIP</v>
      </c>
      <c r="H1443" s="22" t="str">
        <f>'Source - Cert. Funds'!F1442</f>
        <v>0061</v>
      </c>
      <c r="I1443" s="22" t="str">
        <f>'Source - Cert. Funds'!G1442</f>
        <v>RAINY DAY</v>
      </c>
      <c r="J1443" s="23">
        <f>'Source - Cert. Funds'!H1442</f>
        <v>600</v>
      </c>
      <c r="K1443" s="3"/>
      <c r="L1443" s="3"/>
      <c r="M1443" s="3"/>
      <c r="N1443" s="3"/>
      <c r="O1443" s="3"/>
    </row>
    <row r="1444" spans="1:15" x14ac:dyDescent="0.35">
      <c r="A1444" s="221" t="e">
        <f t="shared" si="26"/>
        <v>#N/A</v>
      </c>
      <c r="B1444" s="221" t="e">
        <f>IF(A1444=1,SUM($A$4:A1444),"")</f>
        <v>#N/A</v>
      </c>
      <c r="C1444" s="22" t="str">
        <f>'Source - Cert. Funds'!A1443</f>
        <v>43</v>
      </c>
      <c r="D1444" s="22" t="str">
        <f>'Source - Cert. Funds'!B1443</f>
        <v>2</v>
      </c>
      <c r="E1444" s="22" t="str">
        <f>'Source - Cert. Funds'!C1443</f>
        <v>0011</v>
      </c>
      <c r="F1444" s="22" t="str">
        <f>'Source - Cert. Funds'!D1443</f>
        <v>4320011</v>
      </c>
      <c r="G1444" s="22" t="str">
        <f>'Source - Cert. Funds'!E1443</f>
        <v>SCOTT TOWNSHIP</v>
      </c>
      <c r="H1444" s="22" t="str">
        <f>'Source - Cert. Funds'!F1443</f>
        <v>0101</v>
      </c>
      <c r="I1444" s="22" t="str">
        <f>'Source - Cert. Funds'!G1443</f>
        <v xml:space="preserve">GENERAL                                 </v>
      </c>
      <c r="J1444" s="23">
        <f>'Source - Cert. Funds'!H1443</f>
        <v>35630</v>
      </c>
      <c r="K1444" s="3"/>
      <c r="L1444" s="3"/>
      <c r="M1444" s="3"/>
      <c r="N1444" s="3"/>
      <c r="O1444" s="3"/>
    </row>
    <row r="1445" spans="1:15" x14ac:dyDescent="0.35">
      <c r="A1445" s="221" t="e">
        <f t="shared" si="26"/>
        <v>#N/A</v>
      </c>
      <c r="B1445" s="221" t="e">
        <f>IF(A1445=1,SUM($A$4:A1445),"")</f>
        <v>#N/A</v>
      </c>
      <c r="C1445" s="22" t="str">
        <f>'Source - Cert. Funds'!A1444</f>
        <v>43</v>
      </c>
      <c r="D1445" s="22" t="str">
        <f>'Source - Cert. Funds'!B1444</f>
        <v>2</v>
      </c>
      <c r="E1445" s="22" t="str">
        <f>'Source - Cert. Funds'!C1444</f>
        <v>0011</v>
      </c>
      <c r="F1445" s="22" t="str">
        <f>'Source - Cert. Funds'!D1444</f>
        <v>4320011</v>
      </c>
      <c r="G1445" s="22" t="str">
        <f>'Source - Cert. Funds'!E1444</f>
        <v>SCOTT TOWNSHIP</v>
      </c>
      <c r="H1445" s="22" t="str">
        <f>'Source - Cert. Funds'!F1444</f>
        <v>1111</v>
      </c>
      <c r="I1445" s="22" t="str">
        <f>'Source - Cert. Funds'!G1444</f>
        <v>TOWNSHIP FIRE AND E.M.S.</v>
      </c>
      <c r="J1445" s="23">
        <f>'Source - Cert. Funds'!H1444</f>
        <v>22000</v>
      </c>
      <c r="K1445" s="3"/>
      <c r="L1445" s="3"/>
      <c r="M1445" s="3"/>
      <c r="N1445" s="3"/>
      <c r="O1445" s="3"/>
    </row>
    <row r="1446" spans="1:15" x14ac:dyDescent="0.35">
      <c r="A1446" s="221" t="e">
        <f t="shared" si="26"/>
        <v>#N/A</v>
      </c>
      <c r="B1446" s="221" t="e">
        <f>IF(A1446=1,SUM($A$4:A1446),"")</f>
        <v>#N/A</v>
      </c>
      <c r="C1446" s="22" t="str">
        <f>'Source - Cert. Funds'!A1445</f>
        <v>43</v>
      </c>
      <c r="D1446" s="22" t="str">
        <f>'Source - Cert. Funds'!B1445</f>
        <v>2</v>
      </c>
      <c r="E1446" s="22" t="str">
        <f>'Source - Cert. Funds'!C1445</f>
        <v>0011</v>
      </c>
      <c r="F1446" s="22" t="str">
        <f>'Source - Cert. Funds'!D1445</f>
        <v>4320011</v>
      </c>
      <c r="G1446" s="22" t="str">
        <f>'Source - Cert. Funds'!E1445</f>
        <v>SCOTT TOWNSHIP</v>
      </c>
      <c r="H1446" s="22" t="str">
        <f>'Source - Cert. Funds'!F1445</f>
        <v>1190</v>
      </c>
      <c r="I1446" s="22" t="str">
        <f>'Source - Cert. Funds'!G1445</f>
        <v xml:space="preserve">CUMULATIVE FIRE (Township)                        </v>
      </c>
      <c r="J1446" s="23">
        <f>'Source - Cert. Funds'!H1445</f>
        <v>50000</v>
      </c>
      <c r="K1446" s="3"/>
      <c r="L1446" s="3"/>
      <c r="M1446" s="3"/>
      <c r="N1446" s="3"/>
      <c r="O1446" s="3"/>
    </row>
    <row r="1447" spans="1:15" x14ac:dyDescent="0.35">
      <c r="A1447" s="221" t="e">
        <f t="shared" si="26"/>
        <v>#N/A</v>
      </c>
      <c r="B1447" s="221" t="e">
        <f>IF(A1447=1,SUM($A$4:A1447),"")</f>
        <v>#N/A</v>
      </c>
      <c r="C1447" s="22" t="str">
        <f>'Source - Cert. Funds'!A1446</f>
        <v>43</v>
      </c>
      <c r="D1447" s="22" t="str">
        <f>'Source - Cert. Funds'!B1446</f>
        <v>2</v>
      </c>
      <c r="E1447" s="22" t="str">
        <f>'Source - Cert. Funds'!C1446</f>
        <v>0012</v>
      </c>
      <c r="F1447" s="22" t="str">
        <f>'Source - Cert. Funds'!D1446</f>
        <v>4320012</v>
      </c>
      <c r="G1447" s="22" t="str">
        <f>'Source - Cert. Funds'!E1446</f>
        <v>SEWARD TOWNSHIP</v>
      </c>
      <c r="H1447" s="22" t="str">
        <f>'Source - Cert. Funds'!F1446</f>
        <v>0061</v>
      </c>
      <c r="I1447" s="22" t="str">
        <f>'Source - Cert. Funds'!G1446</f>
        <v>RAINY DAY</v>
      </c>
      <c r="J1447" s="23">
        <f>'Source - Cert. Funds'!H1446</f>
        <v>23300</v>
      </c>
      <c r="K1447" s="3"/>
      <c r="L1447" s="3"/>
      <c r="M1447" s="3"/>
      <c r="N1447" s="3"/>
      <c r="O1447" s="3"/>
    </row>
    <row r="1448" spans="1:15" x14ac:dyDescent="0.35">
      <c r="A1448" s="221" t="e">
        <f t="shared" si="26"/>
        <v>#N/A</v>
      </c>
      <c r="B1448" s="221" t="e">
        <f>IF(A1448=1,SUM($A$4:A1448),"")</f>
        <v>#N/A</v>
      </c>
      <c r="C1448" s="22" t="str">
        <f>'Source - Cert. Funds'!A1447</f>
        <v>43</v>
      </c>
      <c r="D1448" s="22" t="str">
        <f>'Source - Cert. Funds'!B1447</f>
        <v>2</v>
      </c>
      <c r="E1448" s="22" t="str">
        <f>'Source - Cert. Funds'!C1447</f>
        <v>0012</v>
      </c>
      <c r="F1448" s="22" t="str">
        <f>'Source - Cert. Funds'!D1447</f>
        <v>4320012</v>
      </c>
      <c r="G1448" s="22" t="str">
        <f>'Source - Cert. Funds'!E1447</f>
        <v>SEWARD TOWNSHIP</v>
      </c>
      <c r="H1448" s="22" t="str">
        <f>'Source - Cert. Funds'!F1447</f>
        <v>0101</v>
      </c>
      <c r="I1448" s="22" t="str">
        <f>'Source - Cert. Funds'!G1447</f>
        <v xml:space="preserve">GENERAL                                 </v>
      </c>
      <c r="J1448" s="23">
        <f>'Source - Cert. Funds'!H1447</f>
        <v>133100</v>
      </c>
      <c r="K1448" s="3"/>
      <c r="L1448" s="3"/>
      <c r="M1448" s="3"/>
      <c r="N1448" s="3"/>
      <c r="O1448" s="3"/>
    </row>
    <row r="1449" spans="1:15" x14ac:dyDescent="0.35">
      <c r="A1449" s="221" t="e">
        <f t="shared" si="26"/>
        <v>#N/A</v>
      </c>
      <c r="B1449" s="221" t="e">
        <f>IF(A1449=1,SUM($A$4:A1449),"")</f>
        <v>#N/A</v>
      </c>
      <c r="C1449" s="22" t="str">
        <f>'Source - Cert. Funds'!A1448</f>
        <v>43</v>
      </c>
      <c r="D1449" s="22" t="str">
        <f>'Source - Cert. Funds'!B1448</f>
        <v>2</v>
      </c>
      <c r="E1449" s="22" t="str">
        <f>'Source - Cert. Funds'!C1448</f>
        <v>0012</v>
      </c>
      <c r="F1449" s="22" t="str">
        <f>'Source - Cert. Funds'!D1448</f>
        <v>4320012</v>
      </c>
      <c r="G1449" s="22" t="str">
        <f>'Source - Cert. Funds'!E1448</f>
        <v>SEWARD TOWNSHIP</v>
      </c>
      <c r="H1449" s="22" t="str">
        <f>'Source - Cert. Funds'!F1448</f>
        <v>1111</v>
      </c>
      <c r="I1449" s="22" t="str">
        <f>'Source - Cert. Funds'!G1448</f>
        <v>TOWNSHIP FIRE AND E.M.S.</v>
      </c>
      <c r="J1449" s="23">
        <f>'Source - Cert. Funds'!H1448</f>
        <v>38000</v>
      </c>
      <c r="K1449" s="3"/>
      <c r="L1449" s="3"/>
      <c r="M1449" s="3"/>
      <c r="N1449" s="3"/>
      <c r="O1449" s="3"/>
    </row>
    <row r="1450" spans="1:15" x14ac:dyDescent="0.35">
      <c r="A1450" s="221" t="e">
        <f t="shared" si="26"/>
        <v>#N/A</v>
      </c>
      <c r="B1450" s="221" t="e">
        <f>IF(A1450=1,SUM($A$4:A1450),"")</f>
        <v>#N/A</v>
      </c>
      <c r="C1450" s="22" t="str">
        <f>'Source - Cert. Funds'!A1449</f>
        <v>43</v>
      </c>
      <c r="D1450" s="22" t="str">
        <f>'Source - Cert. Funds'!B1449</f>
        <v>2</v>
      </c>
      <c r="E1450" s="22" t="str">
        <f>'Source - Cert. Funds'!C1449</f>
        <v>0012</v>
      </c>
      <c r="F1450" s="22" t="str">
        <f>'Source - Cert. Funds'!D1449</f>
        <v>4320012</v>
      </c>
      <c r="G1450" s="22" t="str">
        <f>'Source - Cert. Funds'!E1449</f>
        <v>SEWARD TOWNSHIP</v>
      </c>
      <c r="H1450" s="22" t="str">
        <f>'Source - Cert. Funds'!F1449</f>
        <v>1190</v>
      </c>
      <c r="I1450" s="22" t="str">
        <f>'Source - Cert. Funds'!G1449</f>
        <v xml:space="preserve">CUMULATIVE FIRE (Township)                        </v>
      </c>
      <c r="J1450" s="23">
        <f>'Source - Cert. Funds'!H1449</f>
        <v>0</v>
      </c>
      <c r="K1450" s="3"/>
      <c r="L1450" s="3"/>
      <c r="M1450" s="3"/>
      <c r="N1450" s="3"/>
      <c r="O1450" s="3"/>
    </row>
    <row r="1451" spans="1:15" x14ac:dyDescent="0.35">
      <c r="A1451" s="221" t="e">
        <f t="shared" si="26"/>
        <v>#N/A</v>
      </c>
      <c r="B1451" s="221" t="e">
        <f>IF(A1451=1,SUM($A$4:A1451),"")</f>
        <v>#N/A</v>
      </c>
      <c r="C1451" s="22" t="str">
        <f>'Source - Cert. Funds'!A1450</f>
        <v>43</v>
      </c>
      <c r="D1451" s="22" t="str">
        <f>'Source - Cert. Funds'!B1450</f>
        <v>2</v>
      </c>
      <c r="E1451" s="22" t="str">
        <f>'Source - Cert. Funds'!C1450</f>
        <v>0012</v>
      </c>
      <c r="F1451" s="22" t="str">
        <f>'Source - Cert. Funds'!D1450</f>
        <v>4320012</v>
      </c>
      <c r="G1451" s="22" t="str">
        <f>'Source - Cert. Funds'!E1450</f>
        <v>SEWARD TOWNSHIP</v>
      </c>
      <c r="H1451" s="22" t="str">
        <f>'Source - Cert. Funds'!F1450</f>
        <v>1312</v>
      </c>
      <c r="I1451" s="22" t="str">
        <f>'Source - Cert. Funds'!G1450</f>
        <v xml:space="preserve">RECREATION                              </v>
      </c>
      <c r="J1451" s="23">
        <f>'Source - Cert. Funds'!H1450</f>
        <v>1000</v>
      </c>
      <c r="K1451" s="3"/>
      <c r="L1451" s="3"/>
      <c r="M1451" s="3"/>
      <c r="N1451" s="3"/>
      <c r="O1451" s="3"/>
    </row>
    <row r="1452" spans="1:15" x14ac:dyDescent="0.35">
      <c r="A1452" s="221" t="e">
        <f t="shared" si="26"/>
        <v>#N/A</v>
      </c>
      <c r="B1452" s="221" t="e">
        <f>IF(A1452=1,SUM($A$4:A1452),"")</f>
        <v>#N/A</v>
      </c>
      <c r="C1452" s="22" t="str">
        <f>'Source - Cert. Funds'!A1451</f>
        <v>43</v>
      </c>
      <c r="D1452" s="22" t="str">
        <f>'Source - Cert. Funds'!B1451</f>
        <v>2</v>
      </c>
      <c r="E1452" s="22" t="str">
        <f>'Source - Cert. Funds'!C1451</f>
        <v>0013</v>
      </c>
      <c r="F1452" s="22" t="str">
        <f>'Source - Cert. Funds'!D1451</f>
        <v>4320013</v>
      </c>
      <c r="G1452" s="22" t="str">
        <f>'Source - Cert. Funds'!E1451</f>
        <v>TIPPECANOE TOWNSHIP</v>
      </c>
      <c r="H1452" s="22" t="str">
        <f>'Source - Cert. Funds'!F1451</f>
        <v>0061</v>
      </c>
      <c r="I1452" s="22" t="str">
        <f>'Source - Cert. Funds'!G1451</f>
        <v>RAINY DAY</v>
      </c>
      <c r="J1452" s="23">
        <f>'Source - Cert. Funds'!H1451</f>
        <v>0</v>
      </c>
      <c r="K1452" s="3"/>
      <c r="L1452" s="3"/>
      <c r="M1452" s="3"/>
      <c r="N1452" s="3"/>
      <c r="O1452" s="3"/>
    </row>
    <row r="1453" spans="1:15" x14ac:dyDescent="0.35">
      <c r="A1453" s="221" t="e">
        <f t="shared" si="26"/>
        <v>#N/A</v>
      </c>
      <c r="B1453" s="221" t="e">
        <f>IF(A1453=1,SUM($A$4:A1453),"")</f>
        <v>#N/A</v>
      </c>
      <c r="C1453" s="22" t="str">
        <f>'Source - Cert. Funds'!A1452</f>
        <v>43</v>
      </c>
      <c r="D1453" s="22" t="str">
        <f>'Source - Cert. Funds'!B1452</f>
        <v>2</v>
      </c>
      <c r="E1453" s="22" t="str">
        <f>'Source - Cert. Funds'!C1452</f>
        <v>0013</v>
      </c>
      <c r="F1453" s="22" t="str">
        <f>'Source - Cert. Funds'!D1452</f>
        <v>4320013</v>
      </c>
      <c r="G1453" s="22" t="str">
        <f>'Source - Cert. Funds'!E1452</f>
        <v>TIPPECANOE TOWNSHIP</v>
      </c>
      <c r="H1453" s="22" t="str">
        <f>'Source - Cert. Funds'!F1452</f>
        <v>0101</v>
      </c>
      <c r="I1453" s="22" t="str">
        <f>'Source - Cert. Funds'!G1452</f>
        <v xml:space="preserve">GENERAL                                 </v>
      </c>
      <c r="J1453" s="23">
        <f>'Source - Cert. Funds'!H1452</f>
        <v>586276</v>
      </c>
      <c r="K1453" s="3"/>
      <c r="L1453" s="3"/>
      <c r="M1453" s="3"/>
      <c r="N1453" s="3"/>
      <c r="O1453" s="3"/>
    </row>
    <row r="1454" spans="1:15" x14ac:dyDescent="0.35">
      <c r="A1454" s="221" t="e">
        <f t="shared" si="26"/>
        <v>#N/A</v>
      </c>
      <c r="B1454" s="221" t="e">
        <f>IF(A1454=1,SUM($A$4:A1454),"")</f>
        <v>#N/A</v>
      </c>
      <c r="C1454" s="22" t="str">
        <f>'Source - Cert. Funds'!A1453</f>
        <v>43</v>
      </c>
      <c r="D1454" s="22" t="str">
        <f>'Source - Cert. Funds'!B1453</f>
        <v>2</v>
      </c>
      <c r="E1454" s="22" t="str">
        <f>'Source - Cert. Funds'!C1453</f>
        <v>0013</v>
      </c>
      <c r="F1454" s="22" t="str">
        <f>'Source - Cert. Funds'!D1453</f>
        <v>4320013</v>
      </c>
      <c r="G1454" s="22" t="str">
        <f>'Source - Cert. Funds'!E1453</f>
        <v>TIPPECANOE TOWNSHIP</v>
      </c>
      <c r="H1454" s="22" t="str">
        <f>'Source - Cert. Funds'!F1453</f>
        <v>1312</v>
      </c>
      <c r="I1454" s="22" t="str">
        <f>'Source - Cert. Funds'!G1453</f>
        <v xml:space="preserve">RECREATION                              </v>
      </c>
      <c r="J1454" s="23">
        <f>'Source - Cert. Funds'!H1453</f>
        <v>1734</v>
      </c>
      <c r="K1454" s="3"/>
      <c r="L1454" s="3"/>
      <c r="M1454" s="3"/>
      <c r="N1454" s="3"/>
      <c r="O1454" s="3"/>
    </row>
    <row r="1455" spans="1:15" x14ac:dyDescent="0.35">
      <c r="A1455" s="221" t="e">
        <f t="shared" si="26"/>
        <v>#N/A</v>
      </c>
      <c r="B1455" s="221" t="e">
        <f>IF(A1455=1,SUM($A$4:A1455),"")</f>
        <v>#N/A</v>
      </c>
      <c r="C1455" s="22" t="str">
        <f>'Source - Cert. Funds'!A1454</f>
        <v>43</v>
      </c>
      <c r="D1455" s="22" t="str">
        <f>'Source - Cert. Funds'!B1454</f>
        <v>2</v>
      </c>
      <c r="E1455" s="22" t="str">
        <f>'Source - Cert. Funds'!C1454</f>
        <v>0013</v>
      </c>
      <c r="F1455" s="22" t="str">
        <f>'Source - Cert. Funds'!D1454</f>
        <v>4320013</v>
      </c>
      <c r="G1455" s="22" t="str">
        <f>'Source - Cert. Funds'!E1454</f>
        <v>TIPPECANOE TOWNSHIP</v>
      </c>
      <c r="H1455" s="22" t="str">
        <f>'Source - Cert. Funds'!F1454</f>
        <v>8604</v>
      </c>
      <c r="I1455" s="22" t="str">
        <f>'Source - Cert. Funds'!G1454</f>
        <v>SPECL FIRE PROTECTION TERRITORY GENERAL</v>
      </c>
      <c r="J1455" s="23">
        <f>'Source - Cert. Funds'!H1454</f>
        <v>2249200</v>
      </c>
      <c r="K1455" s="3"/>
      <c r="L1455" s="3"/>
      <c r="M1455" s="3"/>
      <c r="N1455" s="3"/>
      <c r="O1455" s="3"/>
    </row>
    <row r="1456" spans="1:15" x14ac:dyDescent="0.35">
      <c r="A1456" s="221" t="e">
        <f t="shared" si="26"/>
        <v>#N/A</v>
      </c>
      <c r="B1456" s="221" t="e">
        <f>IF(A1456=1,SUM($A$4:A1456),"")</f>
        <v>#N/A</v>
      </c>
      <c r="C1456" s="22" t="str">
        <f>'Source - Cert. Funds'!A1455</f>
        <v>43</v>
      </c>
      <c r="D1456" s="22" t="str">
        <f>'Source - Cert. Funds'!B1455</f>
        <v>2</v>
      </c>
      <c r="E1456" s="22" t="str">
        <f>'Source - Cert. Funds'!C1455</f>
        <v>0013</v>
      </c>
      <c r="F1456" s="22" t="str">
        <f>'Source - Cert. Funds'!D1455</f>
        <v>4320013</v>
      </c>
      <c r="G1456" s="22" t="str">
        <f>'Source - Cert. Funds'!E1455</f>
        <v>TIPPECANOE TOWNSHIP</v>
      </c>
      <c r="H1456" s="22" t="str">
        <f>'Source - Cert. Funds'!F1455</f>
        <v>8692</v>
      </c>
      <c r="I1456" s="22" t="str">
        <f>'Source - Cert. Funds'!G1455</f>
        <v>SPECL FIRE PROTECTION TERRITORY EQUIPMENT REPLACE</v>
      </c>
      <c r="J1456" s="23">
        <f>'Source - Cert. Funds'!H1455</f>
        <v>393690</v>
      </c>
      <c r="K1456" s="3"/>
      <c r="L1456" s="3"/>
      <c r="M1456" s="3"/>
      <c r="N1456" s="3"/>
      <c r="O1456" s="3"/>
    </row>
    <row r="1457" spans="1:15" x14ac:dyDescent="0.35">
      <c r="A1457" s="221" t="e">
        <f t="shared" si="26"/>
        <v>#N/A</v>
      </c>
      <c r="B1457" s="221" t="e">
        <f>IF(A1457=1,SUM($A$4:A1457),"")</f>
        <v>#N/A</v>
      </c>
      <c r="C1457" s="22" t="str">
        <f>'Source - Cert. Funds'!A1456</f>
        <v>43</v>
      </c>
      <c r="D1457" s="22" t="str">
        <f>'Source - Cert. Funds'!B1456</f>
        <v>2</v>
      </c>
      <c r="E1457" s="22" t="str">
        <f>'Source - Cert. Funds'!C1456</f>
        <v>0014</v>
      </c>
      <c r="F1457" s="22" t="str">
        <f>'Source - Cert. Funds'!D1456</f>
        <v>4320014</v>
      </c>
      <c r="G1457" s="22" t="str">
        <f>'Source - Cert. Funds'!E1456</f>
        <v>TURKEY CREEK TOWNSHIP</v>
      </c>
      <c r="H1457" s="22" t="str">
        <f>'Source - Cert. Funds'!F1456</f>
        <v>0061</v>
      </c>
      <c r="I1457" s="22" t="str">
        <f>'Source - Cert. Funds'!G1456</f>
        <v>RAINY DAY</v>
      </c>
      <c r="J1457" s="23">
        <f>'Source - Cert. Funds'!H1456</f>
        <v>140698</v>
      </c>
      <c r="K1457" s="3"/>
      <c r="L1457" s="3"/>
      <c r="M1457" s="3"/>
      <c r="N1457" s="3"/>
      <c r="O1457" s="3"/>
    </row>
    <row r="1458" spans="1:15" x14ac:dyDescent="0.35">
      <c r="A1458" s="221" t="e">
        <f t="shared" si="26"/>
        <v>#N/A</v>
      </c>
      <c r="B1458" s="221" t="e">
        <f>IF(A1458=1,SUM($A$4:A1458),"")</f>
        <v>#N/A</v>
      </c>
      <c r="C1458" s="22" t="str">
        <f>'Source - Cert. Funds'!A1457</f>
        <v>43</v>
      </c>
      <c r="D1458" s="22" t="str">
        <f>'Source - Cert. Funds'!B1457</f>
        <v>2</v>
      </c>
      <c r="E1458" s="22" t="str">
        <f>'Source - Cert. Funds'!C1457</f>
        <v>0014</v>
      </c>
      <c r="F1458" s="22" t="str">
        <f>'Source - Cert. Funds'!D1457</f>
        <v>4320014</v>
      </c>
      <c r="G1458" s="22" t="str">
        <f>'Source - Cert. Funds'!E1457</f>
        <v>TURKEY CREEK TOWNSHIP</v>
      </c>
      <c r="H1458" s="22" t="str">
        <f>'Source - Cert. Funds'!F1457</f>
        <v>0101</v>
      </c>
      <c r="I1458" s="22" t="str">
        <f>'Source - Cert. Funds'!G1457</f>
        <v xml:space="preserve">GENERAL                                 </v>
      </c>
      <c r="J1458" s="23">
        <f>'Source - Cert. Funds'!H1457</f>
        <v>793004</v>
      </c>
      <c r="K1458" s="3"/>
      <c r="L1458" s="3"/>
      <c r="M1458" s="3"/>
      <c r="N1458" s="3"/>
      <c r="O1458" s="3"/>
    </row>
    <row r="1459" spans="1:15" x14ac:dyDescent="0.35">
      <c r="A1459" s="221" t="e">
        <f t="shared" si="26"/>
        <v>#N/A</v>
      </c>
      <c r="B1459" s="221" t="e">
        <f>IF(A1459=1,SUM($A$4:A1459),"")</f>
        <v>#N/A</v>
      </c>
      <c r="C1459" s="22" t="str">
        <f>'Source - Cert. Funds'!A1458</f>
        <v>43</v>
      </c>
      <c r="D1459" s="22" t="str">
        <f>'Source - Cert. Funds'!B1458</f>
        <v>2</v>
      </c>
      <c r="E1459" s="22" t="str">
        <f>'Source - Cert. Funds'!C1458</f>
        <v>0014</v>
      </c>
      <c r="F1459" s="22" t="str">
        <f>'Source - Cert. Funds'!D1458</f>
        <v>4320014</v>
      </c>
      <c r="G1459" s="22" t="str">
        <f>'Source - Cert. Funds'!E1458</f>
        <v>TURKEY CREEK TOWNSHIP</v>
      </c>
      <c r="H1459" s="22" t="str">
        <f>'Source - Cert. Funds'!F1458</f>
        <v>8604</v>
      </c>
      <c r="I1459" s="22" t="str">
        <f>'Source - Cert. Funds'!G1458</f>
        <v>SPECL FIRE PROTECTION TERRITORY GENERAL</v>
      </c>
      <c r="J1459" s="23">
        <f>'Source - Cert. Funds'!H1458</f>
        <v>2819780</v>
      </c>
      <c r="K1459" s="3"/>
      <c r="L1459" s="3"/>
      <c r="M1459" s="3"/>
      <c r="N1459" s="3"/>
      <c r="O1459" s="3"/>
    </row>
    <row r="1460" spans="1:15" x14ac:dyDescent="0.35">
      <c r="A1460" s="221" t="e">
        <f t="shared" si="26"/>
        <v>#N/A</v>
      </c>
      <c r="B1460" s="221" t="e">
        <f>IF(A1460=1,SUM($A$4:A1460),"")</f>
        <v>#N/A</v>
      </c>
      <c r="C1460" s="22" t="str">
        <f>'Source - Cert. Funds'!A1459</f>
        <v>43</v>
      </c>
      <c r="D1460" s="22" t="str">
        <f>'Source - Cert. Funds'!B1459</f>
        <v>2</v>
      </c>
      <c r="E1460" s="22" t="str">
        <f>'Source - Cert. Funds'!C1459</f>
        <v>0014</v>
      </c>
      <c r="F1460" s="22" t="str">
        <f>'Source - Cert. Funds'!D1459</f>
        <v>4320014</v>
      </c>
      <c r="G1460" s="22" t="str">
        <f>'Source - Cert. Funds'!E1459</f>
        <v>TURKEY CREEK TOWNSHIP</v>
      </c>
      <c r="H1460" s="22" t="str">
        <f>'Source - Cert. Funds'!F1459</f>
        <v>8692</v>
      </c>
      <c r="I1460" s="22" t="str">
        <f>'Source - Cert. Funds'!G1459</f>
        <v>SPECL FIRE PROTECTION TERRITORY EQUIPMENT REPLACE</v>
      </c>
      <c r="J1460" s="23">
        <f>'Source - Cert. Funds'!H1459</f>
        <v>2721260</v>
      </c>
      <c r="K1460" s="3"/>
      <c r="L1460" s="3"/>
      <c r="M1460" s="3"/>
      <c r="N1460" s="3"/>
      <c r="O1460" s="3"/>
    </row>
    <row r="1461" spans="1:15" x14ac:dyDescent="0.35">
      <c r="A1461" s="221" t="e">
        <f t="shared" si="26"/>
        <v>#N/A</v>
      </c>
      <c r="B1461" s="221" t="e">
        <f>IF(A1461=1,SUM($A$4:A1461),"")</f>
        <v>#N/A</v>
      </c>
      <c r="C1461" s="22" t="str">
        <f>'Source - Cert. Funds'!A1460</f>
        <v>43</v>
      </c>
      <c r="D1461" s="22" t="str">
        <f>'Source - Cert. Funds'!B1460</f>
        <v>2</v>
      </c>
      <c r="E1461" s="22" t="str">
        <f>'Source - Cert. Funds'!C1460</f>
        <v>0015</v>
      </c>
      <c r="F1461" s="22" t="str">
        <f>'Source - Cert. Funds'!D1460</f>
        <v>4320015</v>
      </c>
      <c r="G1461" s="22" t="str">
        <f>'Source - Cert. Funds'!E1460</f>
        <v>VAN BUREN TOWNSHIP</v>
      </c>
      <c r="H1461" s="22" t="str">
        <f>'Source - Cert. Funds'!F1460</f>
        <v>0061</v>
      </c>
      <c r="I1461" s="22" t="str">
        <f>'Source - Cert. Funds'!G1460</f>
        <v>RAINY DAY</v>
      </c>
      <c r="J1461" s="23">
        <f>'Source - Cert. Funds'!H1460</f>
        <v>5000</v>
      </c>
      <c r="K1461" s="3"/>
      <c r="L1461" s="3"/>
      <c r="M1461" s="3"/>
      <c r="N1461" s="3"/>
      <c r="O1461" s="3"/>
    </row>
    <row r="1462" spans="1:15" x14ac:dyDescent="0.35">
      <c r="A1462" s="221" t="e">
        <f t="shared" si="26"/>
        <v>#N/A</v>
      </c>
      <c r="B1462" s="221" t="e">
        <f>IF(A1462=1,SUM($A$4:A1462),"")</f>
        <v>#N/A</v>
      </c>
      <c r="C1462" s="22" t="str">
        <f>'Source - Cert. Funds'!A1461</f>
        <v>43</v>
      </c>
      <c r="D1462" s="22" t="str">
        <f>'Source - Cert. Funds'!B1461</f>
        <v>2</v>
      </c>
      <c r="E1462" s="22" t="str">
        <f>'Source - Cert. Funds'!C1461</f>
        <v>0015</v>
      </c>
      <c r="F1462" s="22" t="str">
        <f>'Source - Cert. Funds'!D1461</f>
        <v>4320015</v>
      </c>
      <c r="G1462" s="22" t="str">
        <f>'Source - Cert. Funds'!E1461</f>
        <v>VAN BUREN TOWNSHIP</v>
      </c>
      <c r="H1462" s="22" t="str">
        <f>'Source - Cert. Funds'!F1461</f>
        <v>0101</v>
      </c>
      <c r="I1462" s="22" t="str">
        <f>'Source - Cert. Funds'!G1461</f>
        <v xml:space="preserve">GENERAL                                 </v>
      </c>
      <c r="J1462" s="23">
        <f>'Source - Cert. Funds'!H1461</f>
        <v>129475</v>
      </c>
      <c r="K1462" s="3"/>
      <c r="L1462" s="3"/>
      <c r="M1462" s="3"/>
      <c r="N1462" s="3"/>
      <c r="O1462" s="3"/>
    </row>
    <row r="1463" spans="1:15" x14ac:dyDescent="0.35">
      <c r="A1463" s="221" t="e">
        <f t="shared" si="26"/>
        <v>#N/A</v>
      </c>
      <c r="B1463" s="221" t="e">
        <f>IF(A1463=1,SUM($A$4:A1463),"")</f>
        <v>#N/A</v>
      </c>
      <c r="C1463" s="22" t="str">
        <f>'Source - Cert. Funds'!A1462</f>
        <v>43</v>
      </c>
      <c r="D1463" s="22" t="str">
        <f>'Source - Cert. Funds'!B1462</f>
        <v>2</v>
      </c>
      <c r="E1463" s="22" t="str">
        <f>'Source - Cert. Funds'!C1462</f>
        <v>0015</v>
      </c>
      <c r="F1463" s="22" t="str">
        <f>'Source - Cert. Funds'!D1462</f>
        <v>4320015</v>
      </c>
      <c r="G1463" s="22" t="str">
        <f>'Source - Cert. Funds'!E1462</f>
        <v>VAN BUREN TOWNSHIP</v>
      </c>
      <c r="H1463" s="22" t="str">
        <f>'Source - Cert. Funds'!F1462</f>
        <v>1111</v>
      </c>
      <c r="I1463" s="22" t="str">
        <f>'Source - Cert. Funds'!G1462</f>
        <v>TOWNSHIP FIRE AND E.M.S.</v>
      </c>
      <c r="J1463" s="23">
        <f>'Source - Cert. Funds'!H1462</f>
        <v>21500</v>
      </c>
      <c r="K1463" s="3"/>
      <c r="L1463" s="3"/>
      <c r="M1463" s="3"/>
      <c r="N1463" s="3"/>
      <c r="O1463" s="3"/>
    </row>
    <row r="1464" spans="1:15" x14ac:dyDescent="0.35">
      <c r="A1464" s="221" t="e">
        <f t="shared" si="26"/>
        <v>#N/A</v>
      </c>
      <c r="B1464" s="221" t="e">
        <f>IF(A1464=1,SUM($A$4:A1464),"")</f>
        <v>#N/A</v>
      </c>
      <c r="C1464" s="22" t="str">
        <f>'Source - Cert. Funds'!A1463</f>
        <v>43</v>
      </c>
      <c r="D1464" s="22" t="str">
        <f>'Source - Cert. Funds'!B1463</f>
        <v>2</v>
      </c>
      <c r="E1464" s="22" t="str">
        <f>'Source - Cert. Funds'!C1463</f>
        <v>0015</v>
      </c>
      <c r="F1464" s="22" t="str">
        <f>'Source - Cert. Funds'!D1463</f>
        <v>4320015</v>
      </c>
      <c r="G1464" s="22" t="str">
        <f>'Source - Cert. Funds'!E1463</f>
        <v>VAN BUREN TOWNSHIP</v>
      </c>
      <c r="H1464" s="22" t="str">
        <f>'Source - Cert. Funds'!F1463</f>
        <v>1190</v>
      </c>
      <c r="I1464" s="22" t="str">
        <f>'Source - Cert. Funds'!G1463</f>
        <v xml:space="preserve">CUMULATIVE FIRE (Township)                        </v>
      </c>
      <c r="J1464" s="23">
        <f>'Source - Cert. Funds'!H1463</f>
        <v>100000</v>
      </c>
      <c r="K1464" s="3"/>
      <c r="L1464" s="3"/>
      <c r="M1464" s="3"/>
      <c r="N1464" s="3"/>
      <c r="O1464" s="3"/>
    </row>
    <row r="1465" spans="1:15" x14ac:dyDescent="0.35">
      <c r="A1465" s="221" t="e">
        <f t="shared" si="26"/>
        <v>#N/A</v>
      </c>
      <c r="B1465" s="221" t="e">
        <f>IF(A1465=1,SUM($A$4:A1465),"")</f>
        <v>#N/A</v>
      </c>
      <c r="C1465" s="22" t="str">
        <f>'Source - Cert. Funds'!A1464</f>
        <v>43</v>
      </c>
      <c r="D1465" s="22" t="str">
        <f>'Source - Cert. Funds'!B1464</f>
        <v>2</v>
      </c>
      <c r="E1465" s="22" t="str">
        <f>'Source - Cert. Funds'!C1464</f>
        <v>0016</v>
      </c>
      <c r="F1465" s="22" t="str">
        <f>'Source - Cert. Funds'!D1464</f>
        <v>4320016</v>
      </c>
      <c r="G1465" s="22" t="str">
        <f>'Source - Cert. Funds'!E1464</f>
        <v>WASHINGTON TOWNSHIP</v>
      </c>
      <c r="H1465" s="22" t="str">
        <f>'Source - Cert. Funds'!F1464</f>
        <v>0061</v>
      </c>
      <c r="I1465" s="22" t="str">
        <f>'Source - Cert. Funds'!G1464</f>
        <v>RAINY DAY</v>
      </c>
      <c r="J1465" s="23">
        <f>'Source - Cert. Funds'!H1464</f>
        <v>60000</v>
      </c>
      <c r="K1465" s="3"/>
      <c r="L1465" s="3"/>
      <c r="M1465" s="3"/>
      <c r="N1465" s="3"/>
      <c r="O1465" s="3"/>
    </row>
    <row r="1466" spans="1:15" x14ac:dyDescent="0.35">
      <c r="A1466" s="221" t="e">
        <f t="shared" si="26"/>
        <v>#N/A</v>
      </c>
      <c r="B1466" s="221" t="e">
        <f>IF(A1466=1,SUM($A$4:A1466),"")</f>
        <v>#N/A</v>
      </c>
      <c r="C1466" s="22" t="str">
        <f>'Source - Cert. Funds'!A1465</f>
        <v>43</v>
      </c>
      <c r="D1466" s="22" t="str">
        <f>'Source - Cert. Funds'!B1465</f>
        <v>2</v>
      </c>
      <c r="E1466" s="22" t="str">
        <f>'Source - Cert. Funds'!C1465</f>
        <v>0016</v>
      </c>
      <c r="F1466" s="22" t="str">
        <f>'Source - Cert. Funds'!D1465</f>
        <v>4320016</v>
      </c>
      <c r="G1466" s="22" t="str">
        <f>'Source - Cert. Funds'!E1465</f>
        <v>WASHINGTON TOWNSHIP</v>
      </c>
      <c r="H1466" s="22" t="str">
        <f>'Source - Cert. Funds'!F1465</f>
        <v>0101</v>
      </c>
      <c r="I1466" s="22" t="str">
        <f>'Source - Cert. Funds'!G1465</f>
        <v xml:space="preserve">GENERAL                                 </v>
      </c>
      <c r="J1466" s="23">
        <f>'Source - Cert. Funds'!H1465</f>
        <v>237320</v>
      </c>
      <c r="K1466" s="3"/>
      <c r="L1466" s="3"/>
      <c r="M1466" s="3"/>
      <c r="N1466" s="3"/>
      <c r="O1466" s="3"/>
    </row>
    <row r="1467" spans="1:15" x14ac:dyDescent="0.35">
      <c r="A1467" s="221" t="e">
        <f t="shared" si="26"/>
        <v>#N/A</v>
      </c>
      <c r="B1467" s="221" t="e">
        <f>IF(A1467=1,SUM($A$4:A1467),"")</f>
        <v>#N/A</v>
      </c>
      <c r="C1467" s="22" t="str">
        <f>'Source - Cert. Funds'!A1466</f>
        <v>43</v>
      </c>
      <c r="D1467" s="22" t="str">
        <f>'Source - Cert. Funds'!B1466</f>
        <v>2</v>
      </c>
      <c r="E1467" s="22" t="str">
        <f>'Source - Cert. Funds'!C1466</f>
        <v>0016</v>
      </c>
      <c r="F1467" s="22" t="str">
        <f>'Source - Cert. Funds'!D1466</f>
        <v>4320016</v>
      </c>
      <c r="G1467" s="22" t="str">
        <f>'Source - Cert. Funds'!E1466</f>
        <v>WASHINGTON TOWNSHIP</v>
      </c>
      <c r="H1467" s="22" t="str">
        <f>'Source - Cert. Funds'!F1466</f>
        <v>1105</v>
      </c>
      <c r="I1467" s="22" t="str">
        <f>'Source - Cert. Funds'!G1466</f>
        <v>TOWNSHIP FIRE</v>
      </c>
      <c r="J1467" s="23">
        <f>'Source - Cert. Funds'!H1466</f>
        <v>127900</v>
      </c>
      <c r="K1467" s="3"/>
      <c r="L1467" s="3"/>
      <c r="M1467" s="3"/>
      <c r="N1467" s="3"/>
      <c r="O1467" s="3"/>
    </row>
    <row r="1468" spans="1:15" x14ac:dyDescent="0.35">
      <c r="A1468" s="221" t="e">
        <f t="shared" si="26"/>
        <v>#N/A</v>
      </c>
      <c r="B1468" s="221" t="e">
        <f>IF(A1468=1,SUM($A$4:A1468),"")</f>
        <v>#N/A</v>
      </c>
      <c r="C1468" s="22" t="str">
        <f>'Source - Cert. Funds'!A1467</f>
        <v>43</v>
      </c>
      <c r="D1468" s="22" t="str">
        <f>'Source - Cert. Funds'!B1467</f>
        <v>2</v>
      </c>
      <c r="E1468" s="22" t="str">
        <f>'Source - Cert. Funds'!C1467</f>
        <v>0016</v>
      </c>
      <c r="F1468" s="22" t="str">
        <f>'Source - Cert. Funds'!D1467</f>
        <v>4320016</v>
      </c>
      <c r="G1468" s="22" t="str">
        <f>'Source - Cert. Funds'!E1467</f>
        <v>WASHINGTON TOWNSHIP</v>
      </c>
      <c r="H1468" s="22" t="str">
        <f>'Source - Cert. Funds'!F1467</f>
        <v>1106</v>
      </c>
      <c r="I1468" s="22" t="str">
        <f>'Source - Cert. Funds'!G1467</f>
        <v>TOWNSHIP EMERGENCY MEDICAL SERVICES</v>
      </c>
      <c r="J1468" s="23">
        <f>'Source - Cert. Funds'!H1467</f>
        <v>11000</v>
      </c>
      <c r="K1468" s="3"/>
      <c r="L1468" s="3"/>
      <c r="M1468" s="3"/>
      <c r="N1468" s="3"/>
      <c r="O1468" s="3"/>
    </row>
    <row r="1469" spans="1:15" x14ac:dyDescent="0.35">
      <c r="A1469" s="221" t="e">
        <f t="shared" si="26"/>
        <v>#N/A</v>
      </c>
      <c r="B1469" s="221" t="e">
        <f>IF(A1469=1,SUM($A$4:A1469),"")</f>
        <v>#N/A</v>
      </c>
      <c r="C1469" s="22" t="str">
        <f>'Source - Cert. Funds'!A1468</f>
        <v>43</v>
      </c>
      <c r="D1469" s="22" t="str">
        <f>'Source - Cert. Funds'!B1468</f>
        <v>2</v>
      </c>
      <c r="E1469" s="22" t="str">
        <f>'Source - Cert. Funds'!C1468</f>
        <v>0016</v>
      </c>
      <c r="F1469" s="22" t="str">
        <f>'Source - Cert. Funds'!D1468</f>
        <v>4320016</v>
      </c>
      <c r="G1469" s="22" t="str">
        <f>'Source - Cert. Funds'!E1468</f>
        <v>WASHINGTON TOWNSHIP</v>
      </c>
      <c r="H1469" s="22" t="str">
        <f>'Source - Cert. Funds'!F1468</f>
        <v>1190</v>
      </c>
      <c r="I1469" s="22" t="str">
        <f>'Source - Cert. Funds'!G1468</f>
        <v xml:space="preserve">CUMULATIVE FIRE (Township)                        </v>
      </c>
      <c r="J1469" s="23">
        <f>'Source - Cert. Funds'!H1468</f>
        <v>110000</v>
      </c>
      <c r="K1469" s="3"/>
      <c r="L1469" s="3"/>
      <c r="M1469" s="3"/>
      <c r="N1469" s="3"/>
      <c r="O1469" s="3"/>
    </row>
    <row r="1470" spans="1:15" x14ac:dyDescent="0.35">
      <c r="A1470" s="221" t="e">
        <f t="shared" si="26"/>
        <v>#N/A</v>
      </c>
      <c r="B1470" s="221" t="e">
        <f>IF(A1470=1,SUM($A$4:A1470),"")</f>
        <v>#N/A</v>
      </c>
      <c r="C1470" s="22" t="str">
        <f>'Source - Cert. Funds'!A1469</f>
        <v>43</v>
      </c>
      <c r="D1470" s="22" t="str">
        <f>'Source - Cert. Funds'!B1469</f>
        <v>2</v>
      </c>
      <c r="E1470" s="22" t="str">
        <f>'Source - Cert. Funds'!C1469</f>
        <v>0016</v>
      </c>
      <c r="F1470" s="22" t="str">
        <f>'Source - Cert. Funds'!D1469</f>
        <v>4320016</v>
      </c>
      <c r="G1470" s="22" t="str">
        <f>'Source - Cert. Funds'!E1469</f>
        <v>WASHINGTON TOWNSHIP</v>
      </c>
      <c r="H1470" s="22" t="str">
        <f>'Source - Cert. Funds'!F1469</f>
        <v>1312</v>
      </c>
      <c r="I1470" s="22" t="str">
        <f>'Source - Cert. Funds'!G1469</f>
        <v xml:space="preserve">RECREATION                              </v>
      </c>
      <c r="J1470" s="23">
        <f>'Source - Cert. Funds'!H1469</f>
        <v>7400</v>
      </c>
      <c r="K1470" s="3"/>
      <c r="L1470" s="3"/>
      <c r="M1470" s="3"/>
      <c r="N1470" s="3"/>
      <c r="O1470" s="3"/>
    </row>
    <row r="1471" spans="1:15" x14ac:dyDescent="0.35">
      <c r="A1471" s="221" t="e">
        <f t="shared" si="26"/>
        <v>#N/A</v>
      </c>
      <c r="B1471" s="221" t="e">
        <f>IF(A1471=1,SUM($A$4:A1471),"")</f>
        <v>#N/A</v>
      </c>
      <c r="C1471" s="22" t="str">
        <f>'Source - Cert. Funds'!A1470</f>
        <v>43</v>
      </c>
      <c r="D1471" s="22" t="str">
        <f>'Source - Cert. Funds'!B1470</f>
        <v>2</v>
      </c>
      <c r="E1471" s="22" t="str">
        <f>'Source - Cert. Funds'!C1470</f>
        <v>0017</v>
      </c>
      <c r="F1471" s="22" t="str">
        <f>'Source - Cert. Funds'!D1470</f>
        <v>4320017</v>
      </c>
      <c r="G1471" s="22" t="str">
        <f>'Source - Cert. Funds'!E1470</f>
        <v>WAYNE TOWNSHIP</v>
      </c>
      <c r="H1471" s="22" t="str">
        <f>'Source - Cert. Funds'!F1470</f>
        <v>0061</v>
      </c>
      <c r="I1471" s="22" t="str">
        <f>'Source - Cert. Funds'!G1470</f>
        <v>RAINY DAY</v>
      </c>
      <c r="J1471" s="23">
        <f>'Source - Cert. Funds'!H1470</f>
        <v>100000</v>
      </c>
      <c r="K1471" s="3"/>
      <c r="L1471" s="3"/>
      <c r="M1471" s="3"/>
      <c r="N1471" s="3"/>
      <c r="O1471" s="3"/>
    </row>
    <row r="1472" spans="1:15" x14ac:dyDescent="0.35">
      <c r="A1472" s="221" t="e">
        <f t="shared" si="26"/>
        <v>#N/A</v>
      </c>
      <c r="B1472" s="221" t="e">
        <f>IF(A1472=1,SUM($A$4:A1472),"")</f>
        <v>#N/A</v>
      </c>
      <c r="C1472" s="22" t="str">
        <f>'Source - Cert. Funds'!A1471</f>
        <v>43</v>
      </c>
      <c r="D1472" s="22" t="str">
        <f>'Source - Cert. Funds'!B1471</f>
        <v>2</v>
      </c>
      <c r="E1472" s="22" t="str">
        <f>'Source - Cert. Funds'!C1471</f>
        <v>0017</v>
      </c>
      <c r="F1472" s="22" t="str">
        <f>'Source - Cert. Funds'!D1471</f>
        <v>4320017</v>
      </c>
      <c r="G1472" s="22" t="str">
        <f>'Source - Cert. Funds'!E1471</f>
        <v>WAYNE TOWNSHIP</v>
      </c>
      <c r="H1472" s="22" t="str">
        <f>'Source - Cert. Funds'!F1471</f>
        <v>0101</v>
      </c>
      <c r="I1472" s="22" t="str">
        <f>'Source - Cert. Funds'!G1471</f>
        <v xml:space="preserve">GENERAL                                 </v>
      </c>
      <c r="J1472" s="23">
        <f>'Source - Cert. Funds'!H1471</f>
        <v>87987</v>
      </c>
      <c r="K1472" s="3"/>
      <c r="L1472" s="3"/>
      <c r="M1472" s="3"/>
      <c r="N1472" s="3"/>
      <c r="O1472" s="3"/>
    </row>
    <row r="1473" spans="1:15" x14ac:dyDescent="0.35">
      <c r="A1473" s="221" t="e">
        <f t="shared" si="26"/>
        <v>#N/A</v>
      </c>
      <c r="B1473" s="221" t="e">
        <f>IF(A1473=1,SUM($A$4:A1473),"")</f>
        <v>#N/A</v>
      </c>
      <c r="C1473" s="22" t="str">
        <f>'Source - Cert. Funds'!A1472</f>
        <v>43</v>
      </c>
      <c r="D1473" s="22" t="str">
        <f>'Source - Cert. Funds'!B1472</f>
        <v>2</v>
      </c>
      <c r="E1473" s="22" t="str">
        <f>'Source - Cert. Funds'!C1472</f>
        <v>0017</v>
      </c>
      <c r="F1473" s="22" t="str">
        <f>'Source - Cert. Funds'!D1472</f>
        <v>4320017</v>
      </c>
      <c r="G1473" s="22" t="str">
        <f>'Source - Cert. Funds'!E1472</f>
        <v>WAYNE TOWNSHIP</v>
      </c>
      <c r="H1473" s="22" t="str">
        <f>'Source - Cert. Funds'!F1472</f>
        <v>1312</v>
      </c>
      <c r="I1473" s="22" t="str">
        <f>'Source - Cert. Funds'!G1472</f>
        <v xml:space="preserve">RECREATION                              </v>
      </c>
      <c r="J1473" s="23">
        <f>'Source - Cert. Funds'!H1472</f>
        <v>113000</v>
      </c>
      <c r="K1473" s="3"/>
      <c r="L1473" s="3"/>
      <c r="M1473" s="3"/>
      <c r="N1473" s="3"/>
      <c r="O1473" s="3"/>
    </row>
    <row r="1474" spans="1:15" x14ac:dyDescent="0.35">
      <c r="A1474" s="221" t="e">
        <f t="shared" si="26"/>
        <v>#N/A</v>
      </c>
      <c r="B1474" s="221" t="e">
        <f>IF(A1474=1,SUM($A$4:A1474),"")</f>
        <v>#N/A</v>
      </c>
      <c r="C1474" s="22" t="str">
        <f>'Source - Cert. Funds'!A1473</f>
        <v>44</v>
      </c>
      <c r="D1474" s="22" t="str">
        <f>'Source - Cert. Funds'!B1473</f>
        <v>2</v>
      </c>
      <c r="E1474" s="22" t="str">
        <f>'Source - Cert. Funds'!C1473</f>
        <v>0001</v>
      </c>
      <c r="F1474" s="22" t="str">
        <f>'Source - Cert. Funds'!D1473</f>
        <v>4420001</v>
      </c>
      <c r="G1474" s="22" t="str">
        <f>'Source - Cert. Funds'!E1473</f>
        <v>BLOOMFIELD TOWNSHIP</v>
      </c>
      <c r="H1474" s="22" t="str">
        <f>'Source - Cert. Funds'!F1473</f>
        <v>0061</v>
      </c>
      <c r="I1474" s="22" t="str">
        <f>'Source - Cert. Funds'!G1473</f>
        <v>RAINY DAY</v>
      </c>
      <c r="J1474" s="23">
        <f>'Source - Cert. Funds'!H1473</f>
        <v>30000</v>
      </c>
      <c r="K1474" s="3"/>
      <c r="L1474" s="3"/>
      <c r="M1474" s="3"/>
      <c r="N1474" s="3"/>
      <c r="O1474" s="3"/>
    </row>
    <row r="1475" spans="1:15" x14ac:dyDescent="0.35">
      <c r="A1475" s="221" t="e">
        <f t="shared" si="26"/>
        <v>#N/A</v>
      </c>
      <c r="B1475" s="221" t="e">
        <f>IF(A1475=1,SUM($A$4:A1475),"")</f>
        <v>#N/A</v>
      </c>
      <c r="C1475" s="22" t="str">
        <f>'Source - Cert. Funds'!A1474</f>
        <v>44</v>
      </c>
      <c r="D1475" s="22" t="str">
        <f>'Source - Cert. Funds'!B1474</f>
        <v>2</v>
      </c>
      <c r="E1475" s="22" t="str">
        <f>'Source - Cert. Funds'!C1474</f>
        <v>0001</v>
      </c>
      <c r="F1475" s="22" t="str">
        <f>'Source - Cert. Funds'!D1474</f>
        <v>4420001</v>
      </c>
      <c r="G1475" s="22" t="str">
        <f>'Source - Cert. Funds'!E1474</f>
        <v>BLOOMFIELD TOWNSHIP</v>
      </c>
      <c r="H1475" s="22" t="str">
        <f>'Source - Cert. Funds'!F1474</f>
        <v>0101</v>
      </c>
      <c r="I1475" s="22" t="str">
        <f>'Source - Cert. Funds'!G1474</f>
        <v xml:space="preserve">GENERAL                                 </v>
      </c>
      <c r="J1475" s="23">
        <f>'Source - Cert. Funds'!H1474</f>
        <v>72800</v>
      </c>
      <c r="K1475" s="3"/>
      <c r="L1475" s="3"/>
      <c r="M1475" s="3"/>
      <c r="N1475" s="3"/>
      <c r="O1475" s="3"/>
    </row>
    <row r="1476" spans="1:15" x14ac:dyDescent="0.35">
      <c r="A1476" s="221" t="e">
        <f t="shared" si="26"/>
        <v>#N/A</v>
      </c>
      <c r="B1476" s="221" t="e">
        <f>IF(A1476=1,SUM($A$4:A1476),"")</f>
        <v>#N/A</v>
      </c>
      <c r="C1476" s="22" t="str">
        <f>'Source - Cert. Funds'!A1475</f>
        <v>44</v>
      </c>
      <c r="D1476" s="22" t="str">
        <f>'Source - Cert. Funds'!B1475</f>
        <v>2</v>
      </c>
      <c r="E1476" s="22" t="str">
        <f>'Source - Cert. Funds'!C1475</f>
        <v>0001</v>
      </c>
      <c r="F1476" s="22" t="str">
        <f>'Source - Cert. Funds'!D1475</f>
        <v>4420001</v>
      </c>
      <c r="G1476" s="22" t="str">
        <f>'Source - Cert. Funds'!E1475</f>
        <v>BLOOMFIELD TOWNSHIP</v>
      </c>
      <c r="H1476" s="22" t="str">
        <f>'Source - Cert. Funds'!F1475</f>
        <v>1111</v>
      </c>
      <c r="I1476" s="22" t="str">
        <f>'Source - Cert. Funds'!G1475</f>
        <v>TOWNSHIP FIRE AND E.M.S.</v>
      </c>
      <c r="J1476" s="23">
        <f>'Source - Cert. Funds'!H1475</f>
        <v>20000</v>
      </c>
      <c r="K1476" s="3"/>
      <c r="L1476" s="3"/>
      <c r="M1476" s="3"/>
      <c r="N1476" s="3"/>
      <c r="O1476" s="3"/>
    </row>
    <row r="1477" spans="1:15" x14ac:dyDescent="0.35">
      <c r="A1477" s="221" t="e">
        <f t="shared" ref="A1477:A1540" si="27">IF($L$1=$F1477,1,"")</f>
        <v>#N/A</v>
      </c>
      <c r="B1477" s="221" t="e">
        <f>IF(A1477=1,SUM($A$4:A1477),"")</f>
        <v>#N/A</v>
      </c>
      <c r="C1477" s="22" t="str">
        <f>'Source - Cert. Funds'!A1476</f>
        <v>44</v>
      </c>
      <c r="D1477" s="22" t="str">
        <f>'Source - Cert. Funds'!B1476</f>
        <v>2</v>
      </c>
      <c r="E1477" s="22" t="str">
        <f>'Source - Cert. Funds'!C1476</f>
        <v>0001</v>
      </c>
      <c r="F1477" s="22" t="str">
        <f>'Source - Cert. Funds'!D1476</f>
        <v>4420001</v>
      </c>
      <c r="G1477" s="22" t="str">
        <f>'Source - Cert. Funds'!E1476</f>
        <v>BLOOMFIELD TOWNSHIP</v>
      </c>
      <c r="H1477" s="22" t="str">
        <f>'Source - Cert. Funds'!F1476</f>
        <v>1190</v>
      </c>
      <c r="I1477" s="22" t="str">
        <f>'Source - Cert. Funds'!G1476</f>
        <v xml:space="preserve">CUMULATIVE FIRE (Township)                        </v>
      </c>
      <c r="J1477" s="23">
        <f>'Source - Cert. Funds'!H1476</f>
        <v>100000</v>
      </c>
      <c r="K1477" s="3"/>
      <c r="L1477" s="3"/>
      <c r="M1477" s="3"/>
      <c r="N1477" s="3"/>
      <c r="O1477" s="3"/>
    </row>
    <row r="1478" spans="1:15" x14ac:dyDescent="0.35">
      <c r="A1478" s="221" t="e">
        <f t="shared" si="27"/>
        <v>#N/A</v>
      </c>
      <c r="B1478" s="221" t="e">
        <f>IF(A1478=1,SUM($A$4:A1478),"")</f>
        <v>#N/A</v>
      </c>
      <c r="C1478" s="22" t="str">
        <f>'Source - Cert. Funds'!A1477</f>
        <v>44</v>
      </c>
      <c r="D1478" s="22" t="str">
        <f>'Source - Cert. Funds'!B1477</f>
        <v>2</v>
      </c>
      <c r="E1478" s="22" t="str">
        <f>'Source - Cert. Funds'!C1477</f>
        <v>0002</v>
      </c>
      <c r="F1478" s="22" t="str">
        <f>'Source - Cert. Funds'!D1477</f>
        <v>4420002</v>
      </c>
      <c r="G1478" s="22" t="str">
        <f>'Source - Cert. Funds'!E1477</f>
        <v>CLAY TOWNSHIP</v>
      </c>
      <c r="H1478" s="22" t="str">
        <f>'Source - Cert. Funds'!F1477</f>
        <v>0061</v>
      </c>
      <c r="I1478" s="22" t="str">
        <f>'Source - Cert. Funds'!G1477</f>
        <v>RAINY DAY</v>
      </c>
      <c r="J1478" s="23">
        <f>'Source - Cert. Funds'!H1477</f>
        <v>0</v>
      </c>
      <c r="K1478" s="3"/>
      <c r="L1478" s="3"/>
      <c r="M1478" s="3"/>
      <c r="N1478" s="3"/>
      <c r="O1478" s="3"/>
    </row>
    <row r="1479" spans="1:15" x14ac:dyDescent="0.35">
      <c r="A1479" s="221" t="e">
        <f t="shared" si="27"/>
        <v>#N/A</v>
      </c>
      <c r="B1479" s="221" t="e">
        <f>IF(A1479=1,SUM($A$4:A1479),"")</f>
        <v>#N/A</v>
      </c>
      <c r="C1479" s="22" t="str">
        <f>'Source - Cert. Funds'!A1478</f>
        <v>44</v>
      </c>
      <c r="D1479" s="22" t="str">
        <f>'Source - Cert. Funds'!B1478</f>
        <v>2</v>
      </c>
      <c r="E1479" s="22" t="str">
        <f>'Source - Cert. Funds'!C1478</f>
        <v>0002</v>
      </c>
      <c r="F1479" s="22" t="str">
        <f>'Source - Cert. Funds'!D1478</f>
        <v>4420002</v>
      </c>
      <c r="G1479" s="22" t="str">
        <f>'Source - Cert. Funds'!E1478</f>
        <v>CLAY TOWNSHIP</v>
      </c>
      <c r="H1479" s="22" t="str">
        <f>'Source - Cert. Funds'!F1478</f>
        <v>0101</v>
      </c>
      <c r="I1479" s="22" t="str">
        <f>'Source - Cert. Funds'!G1478</f>
        <v xml:space="preserve">GENERAL                                 </v>
      </c>
      <c r="J1479" s="23">
        <f>'Source - Cert. Funds'!H1478</f>
        <v>191250</v>
      </c>
      <c r="K1479" s="3"/>
      <c r="L1479" s="3"/>
      <c r="M1479" s="3"/>
      <c r="N1479" s="3"/>
      <c r="O1479" s="3"/>
    </row>
    <row r="1480" spans="1:15" x14ac:dyDescent="0.35">
      <c r="A1480" s="221" t="e">
        <f t="shared" si="27"/>
        <v>#N/A</v>
      </c>
      <c r="B1480" s="221" t="e">
        <f>IF(A1480=1,SUM($A$4:A1480),"")</f>
        <v>#N/A</v>
      </c>
      <c r="C1480" s="22" t="str">
        <f>'Source - Cert. Funds'!A1479</f>
        <v>44</v>
      </c>
      <c r="D1480" s="22" t="str">
        <f>'Source - Cert. Funds'!B1479</f>
        <v>2</v>
      </c>
      <c r="E1480" s="22" t="str">
        <f>'Source - Cert. Funds'!C1479</f>
        <v>0002</v>
      </c>
      <c r="F1480" s="22" t="str">
        <f>'Source - Cert. Funds'!D1479</f>
        <v>4420002</v>
      </c>
      <c r="G1480" s="22" t="str">
        <f>'Source - Cert. Funds'!E1479</f>
        <v>CLAY TOWNSHIP</v>
      </c>
      <c r="H1480" s="22" t="str">
        <f>'Source - Cert. Funds'!F1479</f>
        <v>1111</v>
      </c>
      <c r="I1480" s="22" t="str">
        <f>'Source - Cert. Funds'!G1479</f>
        <v>TOWNSHIP FIRE AND E.M.S.</v>
      </c>
      <c r="J1480" s="23">
        <f>'Source - Cert. Funds'!H1479</f>
        <v>85000</v>
      </c>
      <c r="K1480" s="3"/>
      <c r="L1480" s="3"/>
      <c r="M1480" s="3"/>
      <c r="N1480" s="3"/>
      <c r="O1480" s="3"/>
    </row>
    <row r="1481" spans="1:15" x14ac:dyDescent="0.35">
      <c r="A1481" s="221" t="e">
        <f t="shared" si="27"/>
        <v>#N/A</v>
      </c>
      <c r="B1481" s="221" t="e">
        <f>IF(A1481=1,SUM($A$4:A1481),"")</f>
        <v>#N/A</v>
      </c>
      <c r="C1481" s="22" t="str">
        <f>'Source - Cert. Funds'!A1480</f>
        <v>44</v>
      </c>
      <c r="D1481" s="22" t="str">
        <f>'Source - Cert. Funds'!B1480</f>
        <v>2</v>
      </c>
      <c r="E1481" s="22" t="str">
        <f>'Source - Cert. Funds'!C1480</f>
        <v>0002</v>
      </c>
      <c r="F1481" s="22" t="str">
        <f>'Source - Cert. Funds'!D1480</f>
        <v>4420002</v>
      </c>
      <c r="G1481" s="22" t="str">
        <f>'Source - Cert. Funds'!E1480</f>
        <v>CLAY TOWNSHIP</v>
      </c>
      <c r="H1481" s="22" t="str">
        <f>'Source - Cert. Funds'!F1480</f>
        <v>1190</v>
      </c>
      <c r="I1481" s="22" t="str">
        <f>'Source - Cert. Funds'!G1480</f>
        <v xml:space="preserve">CUMULATIVE FIRE (Township)                        </v>
      </c>
      <c r="J1481" s="23">
        <f>'Source - Cert. Funds'!H1480</f>
        <v>195355</v>
      </c>
      <c r="K1481" s="3"/>
      <c r="L1481" s="3"/>
      <c r="M1481" s="3"/>
      <c r="N1481" s="3"/>
      <c r="O1481" s="3"/>
    </row>
    <row r="1482" spans="1:15" x14ac:dyDescent="0.35">
      <c r="A1482" s="221" t="e">
        <f t="shared" si="27"/>
        <v>#N/A</v>
      </c>
      <c r="B1482" s="221" t="e">
        <f>IF(A1482=1,SUM($A$4:A1482),"")</f>
        <v>#N/A</v>
      </c>
      <c r="C1482" s="22" t="str">
        <f>'Source - Cert. Funds'!A1481</f>
        <v>44</v>
      </c>
      <c r="D1482" s="22" t="str">
        <f>'Source - Cert. Funds'!B1481</f>
        <v>2</v>
      </c>
      <c r="E1482" s="22" t="str">
        <f>'Source - Cert. Funds'!C1481</f>
        <v>0003</v>
      </c>
      <c r="F1482" s="22" t="str">
        <f>'Source - Cert. Funds'!D1481</f>
        <v>4420003</v>
      </c>
      <c r="G1482" s="22" t="str">
        <f>'Source - Cert. Funds'!E1481</f>
        <v>CLEARSPRING TOWNSHIP</v>
      </c>
      <c r="H1482" s="22" t="str">
        <f>'Source - Cert. Funds'!F1481</f>
        <v>0061</v>
      </c>
      <c r="I1482" s="22" t="str">
        <f>'Source - Cert. Funds'!G1481</f>
        <v>RAINY DAY</v>
      </c>
      <c r="J1482" s="23">
        <f>'Source - Cert. Funds'!H1481</f>
        <v>6000</v>
      </c>
      <c r="K1482" s="3"/>
      <c r="L1482" s="3"/>
      <c r="M1482" s="3"/>
      <c r="N1482" s="3"/>
      <c r="O1482" s="3"/>
    </row>
    <row r="1483" spans="1:15" x14ac:dyDescent="0.35">
      <c r="A1483" s="221" t="e">
        <f t="shared" si="27"/>
        <v>#N/A</v>
      </c>
      <c r="B1483" s="221" t="e">
        <f>IF(A1483=1,SUM($A$4:A1483),"")</f>
        <v>#N/A</v>
      </c>
      <c r="C1483" s="22" t="str">
        <f>'Source - Cert. Funds'!A1482</f>
        <v>44</v>
      </c>
      <c r="D1483" s="22" t="str">
        <f>'Source - Cert. Funds'!B1482</f>
        <v>2</v>
      </c>
      <c r="E1483" s="22" t="str">
        <f>'Source - Cert. Funds'!C1482</f>
        <v>0003</v>
      </c>
      <c r="F1483" s="22" t="str">
        <f>'Source - Cert. Funds'!D1482</f>
        <v>4420003</v>
      </c>
      <c r="G1483" s="22" t="str">
        <f>'Source - Cert. Funds'!E1482</f>
        <v>CLEARSPRING TOWNSHIP</v>
      </c>
      <c r="H1483" s="22" t="str">
        <f>'Source - Cert. Funds'!F1482</f>
        <v>0101</v>
      </c>
      <c r="I1483" s="22" t="str">
        <f>'Source - Cert. Funds'!G1482</f>
        <v xml:space="preserve">GENERAL                                 </v>
      </c>
      <c r="J1483" s="23">
        <f>'Source - Cert. Funds'!H1482</f>
        <v>192503</v>
      </c>
      <c r="K1483" s="3"/>
      <c r="L1483" s="3"/>
      <c r="M1483" s="3"/>
      <c r="N1483" s="3"/>
      <c r="O1483" s="3"/>
    </row>
    <row r="1484" spans="1:15" x14ac:dyDescent="0.35">
      <c r="A1484" s="221" t="e">
        <f t="shared" si="27"/>
        <v>#N/A</v>
      </c>
      <c r="B1484" s="221" t="e">
        <f>IF(A1484=1,SUM($A$4:A1484),"")</f>
        <v>#N/A</v>
      </c>
      <c r="C1484" s="22" t="str">
        <f>'Source - Cert. Funds'!A1483</f>
        <v>44</v>
      </c>
      <c r="D1484" s="22" t="str">
        <f>'Source - Cert. Funds'!B1483</f>
        <v>2</v>
      </c>
      <c r="E1484" s="22" t="str">
        <f>'Source - Cert. Funds'!C1483</f>
        <v>0003</v>
      </c>
      <c r="F1484" s="22" t="str">
        <f>'Source - Cert. Funds'!D1483</f>
        <v>4420003</v>
      </c>
      <c r="G1484" s="22" t="str">
        <f>'Source - Cert. Funds'!E1483</f>
        <v>CLEARSPRING TOWNSHIP</v>
      </c>
      <c r="H1484" s="22" t="str">
        <f>'Source - Cert. Funds'!F1483</f>
        <v>1111</v>
      </c>
      <c r="I1484" s="22" t="str">
        <f>'Source - Cert. Funds'!G1483</f>
        <v>TOWNSHIP FIRE AND E.M.S.</v>
      </c>
      <c r="J1484" s="23">
        <f>'Source - Cert. Funds'!H1483</f>
        <v>72000</v>
      </c>
      <c r="K1484" s="3"/>
      <c r="L1484" s="3"/>
      <c r="M1484" s="3"/>
      <c r="N1484" s="3"/>
      <c r="O1484" s="3"/>
    </row>
    <row r="1485" spans="1:15" x14ac:dyDescent="0.35">
      <c r="A1485" s="221" t="e">
        <f t="shared" si="27"/>
        <v>#N/A</v>
      </c>
      <c r="B1485" s="221" t="e">
        <f>IF(A1485=1,SUM($A$4:A1485),"")</f>
        <v>#N/A</v>
      </c>
      <c r="C1485" s="22" t="str">
        <f>'Source - Cert. Funds'!A1484</f>
        <v>44</v>
      </c>
      <c r="D1485" s="22" t="str">
        <f>'Source - Cert. Funds'!B1484</f>
        <v>2</v>
      </c>
      <c r="E1485" s="22" t="str">
        <f>'Source - Cert. Funds'!C1484</f>
        <v>0003</v>
      </c>
      <c r="F1485" s="22" t="str">
        <f>'Source - Cert. Funds'!D1484</f>
        <v>4420003</v>
      </c>
      <c r="G1485" s="22" t="str">
        <f>'Source - Cert. Funds'!E1484</f>
        <v>CLEARSPRING TOWNSHIP</v>
      </c>
      <c r="H1485" s="22" t="str">
        <f>'Source - Cert. Funds'!F1484</f>
        <v>1190</v>
      </c>
      <c r="I1485" s="22" t="str">
        <f>'Source - Cert. Funds'!G1484</f>
        <v xml:space="preserve">CUMULATIVE FIRE (Township)                        </v>
      </c>
      <c r="J1485" s="23">
        <f>'Source - Cert. Funds'!H1484</f>
        <v>440000</v>
      </c>
      <c r="K1485" s="3"/>
      <c r="L1485" s="3"/>
      <c r="M1485" s="3"/>
      <c r="N1485" s="3"/>
      <c r="O1485" s="3"/>
    </row>
    <row r="1486" spans="1:15" x14ac:dyDescent="0.35">
      <c r="A1486" s="221" t="e">
        <f t="shared" si="27"/>
        <v>#N/A</v>
      </c>
      <c r="B1486" s="221" t="e">
        <f>IF(A1486=1,SUM($A$4:A1486),"")</f>
        <v>#N/A</v>
      </c>
      <c r="C1486" s="22" t="str">
        <f>'Source - Cert. Funds'!A1485</f>
        <v>44</v>
      </c>
      <c r="D1486" s="22" t="str">
        <f>'Source - Cert. Funds'!B1485</f>
        <v>2</v>
      </c>
      <c r="E1486" s="22" t="str">
        <f>'Source - Cert. Funds'!C1485</f>
        <v>0004</v>
      </c>
      <c r="F1486" s="22" t="str">
        <f>'Source - Cert. Funds'!D1485</f>
        <v>4420004</v>
      </c>
      <c r="G1486" s="22" t="str">
        <f>'Source - Cert. Funds'!E1485</f>
        <v>EDEN TOWNSHIP</v>
      </c>
      <c r="H1486" s="22" t="str">
        <f>'Source - Cert. Funds'!F1485</f>
        <v>0061</v>
      </c>
      <c r="I1486" s="22" t="str">
        <f>'Source - Cert. Funds'!G1485</f>
        <v>RAINY DAY</v>
      </c>
      <c r="J1486" s="23">
        <f>'Source - Cert. Funds'!H1485</f>
        <v>10000</v>
      </c>
      <c r="K1486" s="3"/>
      <c r="L1486" s="3"/>
      <c r="M1486" s="3"/>
      <c r="N1486" s="3"/>
      <c r="O1486" s="3"/>
    </row>
    <row r="1487" spans="1:15" x14ac:dyDescent="0.35">
      <c r="A1487" s="221" t="e">
        <f t="shared" si="27"/>
        <v>#N/A</v>
      </c>
      <c r="B1487" s="221" t="e">
        <f>IF(A1487=1,SUM($A$4:A1487),"")</f>
        <v>#N/A</v>
      </c>
      <c r="C1487" s="22" t="str">
        <f>'Source - Cert. Funds'!A1486</f>
        <v>44</v>
      </c>
      <c r="D1487" s="22" t="str">
        <f>'Source - Cert. Funds'!B1486</f>
        <v>2</v>
      </c>
      <c r="E1487" s="22" t="str">
        <f>'Source - Cert. Funds'!C1486</f>
        <v>0004</v>
      </c>
      <c r="F1487" s="22" t="str">
        <f>'Source - Cert. Funds'!D1486</f>
        <v>4420004</v>
      </c>
      <c r="G1487" s="22" t="str">
        <f>'Source - Cert. Funds'!E1486</f>
        <v>EDEN TOWNSHIP</v>
      </c>
      <c r="H1487" s="22" t="str">
        <f>'Source - Cert. Funds'!F1486</f>
        <v>0101</v>
      </c>
      <c r="I1487" s="22" t="str">
        <f>'Source - Cert. Funds'!G1486</f>
        <v xml:space="preserve">GENERAL                                 </v>
      </c>
      <c r="J1487" s="23">
        <f>'Source - Cert. Funds'!H1486</f>
        <v>71717</v>
      </c>
      <c r="K1487" s="3"/>
      <c r="L1487" s="3"/>
      <c r="M1487" s="3"/>
      <c r="N1487" s="3"/>
      <c r="O1487" s="3"/>
    </row>
    <row r="1488" spans="1:15" x14ac:dyDescent="0.35">
      <c r="A1488" s="221" t="e">
        <f t="shared" si="27"/>
        <v>#N/A</v>
      </c>
      <c r="B1488" s="221" t="e">
        <f>IF(A1488=1,SUM($A$4:A1488),"")</f>
        <v>#N/A</v>
      </c>
      <c r="C1488" s="22" t="str">
        <f>'Source - Cert. Funds'!A1487</f>
        <v>44</v>
      </c>
      <c r="D1488" s="22" t="str">
        <f>'Source - Cert. Funds'!B1487</f>
        <v>2</v>
      </c>
      <c r="E1488" s="22" t="str">
        <f>'Source - Cert. Funds'!C1487</f>
        <v>0004</v>
      </c>
      <c r="F1488" s="22" t="str">
        <f>'Source - Cert. Funds'!D1487</f>
        <v>4420004</v>
      </c>
      <c r="G1488" s="22" t="str">
        <f>'Source - Cert. Funds'!E1487</f>
        <v>EDEN TOWNSHIP</v>
      </c>
      <c r="H1488" s="22" t="str">
        <f>'Source - Cert. Funds'!F1487</f>
        <v>1111</v>
      </c>
      <c r="I1488" s="22" t="str">
        <f>'Source - Cert. Funds'!G1487</f>
        <v>TOWNSHIP FIRE AND E.M.S.</v>
      </c>
      <c r="J1488" s="23">
        <f>'Source - Cert. Funds'!H1487</f>
        <v>30000</v>
      </c>
      <c r="K1488" s="3"/>
      <c r="L1488" s="3"/>
      <c r="M1488" s="3"/>
      <c r="N1488" s="3"/>
      <c r="O1488" s="3"/>
    </row>
    <row r="1489" spans="1:15" x14ac:dyDescent="0.35">
      <c r="A1489" s="221" t="e">
        <f t="shared" si="27"/>
        <v>#N/A</v>
      </c>
      <c r="B1489" s="221" t="e">
        <f>IF(A1489=1,SUM($A$4:A1489),"")</f>
        <v>#N/A</v>
      </c>
      <c r="C1489" s="22" t="str">
        <f>'Source - Cert. Funds'!A1488</f>
        <v>44</v>
      </c>
      <c r="D1489" s="22" t="str">
        <f>'Source - Cert. Funds'!B1488</f>
        <v>2</v>
      </c>
      <c r="E1489" s="22" t="str">
        <f>'Source - Cert. Funds'!C1488</f>
        <v>0004</v>
      </c>
      <c r="F1489" s="22" t="str">
        <f>'Source - Cert. Funds'!D1488</f>
        <v>4420004</v>
      </c>
      <c r="G1489" s="22" t="str">
        <f>'Source - Cert. Funds'!E1488</f>
        <v>EDEN TOWNSHIP</v>
      </c>
      <c r="H1489" s="22" t="str">
        <f>'Source - Cert. Funds'!F1488</f>
        <v>1190</v>
      </c>
      <c r="I1489" s="22" t="str">
        <f>'Source - Cert. Funds'!G1488</f>
        <v xml:space="preserve">CUMULATIVE FIRE (Township)                        </v>
      </c>
      <c r="J1489" s="23">
        <f>'Source - Cert. Funds'!H1488</f>
        <v>450000</v>
      </c>
      <c r="K1489" s="3"/>
      <c r="L1489" s="3"/>
      <c r="M1489" s="3"/>
      <c r="N1489" s="3"/>
      <c r="O1489" s="3"/>
    </row>
    <row r="1490" spans="1:15" x14ac:dyDescent="0.35">
      <c r="A1490" s="221" t="e">
        <f t="shared" si="27"/>
        <v>#N/A</v>
      </c>
      <c r="B1490" s="221" t="e">
        <f>IF(A1490=1,SUM($A$4:A1490),"")</f>
        <v>#N/A</v>
      </c>
      <c r="C1490" s="22" t="str">
        <f>'Source - Cert. Funds'!A1489</f>
        <v>44</v>
      </c>
      <c r="D1490" s="22" t="str">
        <f>'Source - Cert. Funds'!B1489</f>
        <v>2</v>
      </c>
      <c r="E1490" s="22" t="str">
        <f>'Source - Cert. Funds'!C1489</f>
        <v>0005</v>
      </c>
      <c r="F1490" s="22" t="str">
        <f>'Source - Cert. Funds'!D1489</f>
        <v>4420005</v>
      </c>
      <c r="G1490" s="22" t="str">
        <f>'Source - Cert. Funds'!E1489</f>
        <v>GREENFIELD TOWNSHIP</v>
      </c>
      <c r="H1490" s="22" t="str">
        <f>'Source - Cert. Funds'!F1489</f>
        <v>0061</v>
      </c>
      <c r="I1490" s="22" t="str">
        <f>'Source - Cert. Funds'!G1489</f>
        <v>RAINY DAY</v>
      </c>
      <c r="J1490" s="23">
        <f>'Source - Cert. Funds'!H1489</f>
        <v>2290</v>
      </c>
      <c r="K1490" s="3"/>
      <c r="L1490" s="3"/>
      <c r="M1490" s="3"/>
      <c r="N1490" s="3"/>
      <c r="O1490" s="3"/>
    </row>
    <row r="1491" spans="1:15" x14ac:dyDescent="0.35">
      <c r="A1491" s="221" t="e">
        <f t="shared" si="27"/>
        <v>#N/A</v>
      </c>
      <c r="B1491" s="221" t="e">
        <f>IF(A1491=1,SUM($A$4:A1491),"")</f>
        <v>#N/A</v>
      </c>
      <c r="C1491" s="22" t="str">
        <f>'Source - Cert. Funds'!A1490</f>
        <v>44</v>
      </c>
      <c r="D1491" s="22" t="str">
        <f>'Source - Cert. Funds'!B1490</f>
        <v>2</v>
      </c>
      <c r="E1491" s="22" t="str">
        <f>'Source - Cert. Funds'!C1490</f>
        <v>0005</v>
      </c>
      <c r="F1491" s="22" t="str">
        <f>'Source - Cert. Funds'!D1490</f>
        <v>4420005</v>
      </c>
      <c r="G1491" s="22" t="str">
        <f>'Source - Cert. Funds'!E1490</f>
        <v>GREENFIELD TOWNSHIP</v>
      </c>
      <c r="H1491" s="22" t="str">
        <f>'Source - Cert. Funds'!F1490</f>
        <v>0101</v>
      </c>
      <c r="I1491" s="22" t="str">
        <f>'Source - Cert. Funds'!G1490</f>
        <v xml:space="preserve">GENERAL                                 </v>
      </c>
      <c r="J1491" s="23">
        <f>'Source - Cert. Funds'!H1490</f>
        <v>43995</v>
      </c>
      <c r="K1491" s="3"/>
      <c r="L1491" s="3"/>
      <c r="M1491" s="3"/>
      <c r="N1491" s="3"/>
      <c r="O1491" s="3"/>
    </row>
    <row r="1492" spans="1:15" x14ac:dyDescent="0.35">
      <c r="A1492" s="221" t="e">
        <f t="shared" si="27"/>
        <v>#N/A</v>
      </c>
      <c r="B1492" s="221" t="e">
        <f>IF(A1492=1,SUM($A$4:A1492),"")</f>
        <v>#N/A</v>
      </c>
      <c r="C1492" s="22" t="str">
        <f>'Source - Cert. Funds'!A1491</f>
        <v>44</v>
      </c>
      <c r="D1492" s="22" t="str">
        <f>'Source - Cert. Funds'!B1491</f>
        <v>2</v>
      </c>
      <c r="E1492" s="22" t="str">
        <f>'Source - Cert. Funds'!C1491</f>
        <v>0005</v>
      </c>
      <c r="F1492" s="22" t="str">
        <f>'Source - Cert. Funds'!D1491</f>
        <v>4420005</v>
      </c>
      <c r="G1492" s="22" t="str">
        <f>'Source - Cert. Funds'!E1491</f>
        <v>GREENFIELD TOWNSHIP</v>
      </c>
      <c r="H1492" s="22" t="str">
        <f>'Source - Cert. Funds'!F1491</f>
        <v>1111</v>
      </c>
      <c r="I1492" s="22" t="str">
        <f>'Source - Cert. Funds'!G1491</f>
        <v>TOWNSHIP FIRE AND E.M.S.</v>
      </c>
      <c r="J1492" s="23">
        <f>'Source - Cert. Funds'!H1491</f>
        <v>29000</v>
      </c>
      <c r="K1492" s="3"/>
      <c r="L1492" s="3"/>
      <c r="M1492" s="3"/>
      <c r="N1492" s="3"/>
      <c r="O1492" s="3"/>
    </row>
    <row r="1493" spans="1:15" x14ac:dyDescent="0.35">
      <c r="A1493" s="221" t="e">
        <f t="shared" si="27"/>
        <v>#N/A</v>
      </c>
      <c r="B1493" s="221" t="e">
        <f>IF(A1493=1,SUM($A$4:A1493),"")</f>
        <v>#N/A</v>
      </c>
      <c r="C1493" s="22" t="str">
        <f>'Source - Cert. Funds'!A1492</f>
        <v>44</v>
      </c>
      <c r="D1493" s="22" t="str">
        <f>'Source - Cert. Funds'!B1492</f>
        <v>2</v>
      </c>
      <c r="E1493" s="22" t="str">
        <f>'Source - Cert. Funds'!C1492</f>
        <v>0006</v>
      </c>
      <c r="F1493" s="22" t="str">
        <f>'Source - Cert. Funds'!D1492</f>
        <v>4420006</v>
      </c>
      <c r="G1493" s="22" t="str">
        <f>'Source - Cert. Funds'!E1492</f>
        <v>JOHNSON TOWNSHIP</v>
      </c>
      <c r="H1493" s="22" t="str">
        <f>'Source - Cert. Funds'!F1492</f>
        <v>0061</v>
      </c>
      <c r="I1493" s="22" t="str">
        <f>'Source - Cert. Funds'!G1492</f>
        <v>RAINY DAY</v>
      </c>
      <c r="J1493" s="23">
        <f>'Source - Cert. Funds'!H1492</f>
        <v>15000</v>
      </c>
      <c r="K1493" s="3"/>
      <c r="L1493" s="3"/>
      <c r="M1493" s="3"/>
      <c r="N1493" s="3"/>
      <c r="O1493" s="3"/>
    </row>
    <row r="1494" spans="1:15" x14ac:dyDescent="0.35">
      <c r="A1494" s="221" t="e">
        <f t="shared" si="27"/>
        <v>#N/A</v>
      </c>
      <c r="B1494" s="221" t="e">
        <f>IF(A1494=1,SUM($A$4:A1494),"")</f>
        <v>#N/A</v>
      </c>
      <c r="C1494" s="22" t="str">
        <f>'Source - Cert. Funds'!A1493</f>
        <v>44</v>
      </c>
      <c r="D1494" s="22" t="str">
        <f>'Source - Cert. Funds'!B1493</f>
        <v>2</v>
      </c>
      <c r="E1494" s="22" t="str">
        <f>'Source - Cert. Funds'!C1493</f>
        <v>0006</v>
      </c>
      <c r="F1494" s="22" t="str">
        <f>'Source - Cert. Funds'!D1493</f>
        <v>4420006</v>
      </c>
      <c r="G1494" s="22" t="str">
        <f>'Source - Cert. Funds'!E1493</f>
        <v>JOHNSON TOWNSHIP</v>
      </c>
      <c r="H1494" s="22" t="str">
        <f>'Source - Cert. Funds'!F1493</f>
        <v>0101</v>
      </c>
      <c r="I1494" s="22" t="str">
        <f>'Source - Cert. Funds'!G1493</f>
        <v xml:space="preserve">GENERAL                                 </v>
      </c>
      <c r="J1494" s="23">
        <f>'Source - Cert. Funds'!H1493</f>
        <v>185000</v>
      </c>
      <c r="K1494" s="3"/>
      <c r="L1494" s="3"/>
      <c r="M1494" s="3"/>
      <c r="N1494" s="3"/>
      <c r="O1494" s="3"/>
    </row>
    <row r="1495" spans="1:15" x14ac:dyDescent="0.35">
      <c r="A1495" s="221" t="e">
        <f t="shared" si="27"/>
        <v>#N/A</v>
      </c>
      <c r="B1495" s="221" t="e">
        <f>IF(A1495=1,SUM($A$4:A1495),"")</f>
        <v>#N/A</v>
      </c>
      <c r="C1495" s="22" t="str">
        <f>'Source - Cert. Funds'!A1494</f>
        <v>44</v>
      </c>
      <c r="D1495" s="22" t="str">
        <f>'Source - Cert. Funds'!B1494</f>
        <v>2</v>
      </c>
      <c r="E1495" s="22" t="str">
        <f>'Source - Cert. Funds'!C1494</f>
        <v>0006</v>
      </c>
      <c r="F1495" s="22" t="str">
        <f>'Source - Cert. Funds'!D1494</f>
        <v>4420006</v>
      </c>
      <c r="G1495" s="22" t="str">
        <f>'Source - Cert. Funds'!E1494</f>
        <v>JOHNSON TOWNSHIP</v>
      </c>
      <c r="H1495" s="22" t="str">
        <f>'Source - Cert. Funds'!F1494</f>
        <v>1111</v>
      </c>
      <c r="I1495" s="22" t="str">
        <f>'Source - Cert. Funds'!G1494</f>
        <v>TOWNSHIP FIRE AND E.M.S.</v>
      </c>
      <c r="J1495" s="23">
        <f>'Source - Cert. Funds'!H1494</f>
        <v>163300</v>
      </c>
      <c r="K1495" s="3"/>
      <c r="L1495" s="3"/>
      <c r="M1495" s="3"/>
      <c r="N1495" s="3"/>
      <c r="O1495" s="3"/>
    </row>
    <row r="1496" spans="1:15" x14ac:dyDescent="0.35">
      <c r="A1496" s="221" t="e">
        <f t="shared" si="27"/>
        <v>#N/A</v>
      </c>
      <c r="B1496" s="221" t="e">
        <f>IF(A1496=1,SUM($A$4:A1496),"")</f>
        <v>#N/A</v>
      </c>
      <c r="C1496" s="22" t="str">
        <f>'Source - Cert. Funds'!A1495</f>
        <v>44</v>
      </c>
      <c r="D1496" s="22" t="str">
        <f>'Source - Cert. Funds'!B1495</f>
        <v>2</v>
      </c>
      <c r="E1496" s="22" t="str">
        <f>'Source - Cert. Funds'!C1495</f>
        <v>0006</v>
      </c>
      <c r="F1496" s="22" t="str">
        <f>'Source - Cert. Funds'!D1495</f>
        <v>4420006</v>
      </c>
      <c r="G1496" s="22" t="str">
        <f>'Source - Cert. Funds'!E1495</f>
        <v>JOHNSON TOWNSHIP</v>
      </c>
      <c r="H1496" s="22" t="str">
        <f>'Source - Cert. Funds'!F1495</f>
        <v>1190</v>
      </c>
      <c r="I1496" s="22" t="str">
        <f>'Source - Cert. Funds'!G1495</f>
        <v xml:space="preserve">CUMULATIVE FIRE (Township)                        </v>
      </c>
      <c r="J1496" s="23">
        <f>'Source - Cert. Funds'!H1495</f>
        <v>116000</v>
      </c>
      <c r="K1496" s="3"/>
      <c r="L1496" s="3"/>
      <c r="M1496" s="3"/>
      <c r="N1496" s="3"/>
      <c r="O1496" s="3"/>
    </row>
    <row r="1497" spans="1:15" x14ac:dyDescent="0.35">
      <c r="A1497" s="221" t="e">
        <f t="shared" si="27"/>
        <v>#N/A</v>
      </c>
      <c r="B1497" s="221" t="e">
        <f>IF(A1497=1,SUM($A$4:A1497),"")</f>
        <v>#N/A</v>
      </c>
      <c r="C1497" s="22" t="str">
        <f>'Source - Cert. Funds'!A1496</f>
        <v>44</v>
      </c>
      <c r="D1497" s="22" t="str">
        <f>'Source - Cert. Funds'!B1496</f>
        <v>2</v>
      </c>
      <c r="E1497" s="22" t="str">
        <f>'Source - Cert. Funds'!C1496</f>
        <v>0006</v>
      </c>
      <c r="F1497" s="22" t="str">
        <f>'Source - Cert. Funds'!D1496</f>
        <v>4420006</v>
      </c>
      <c r="G1497" s="22" t="str">
        <f>'Source - Cert. Funds'!E1496</f>
        <v>JOHNSON TOWNSHIP</v>
      </c>
      <c r="H1497" s="22" t="str">
        <f>'Source - Cert. Funds'!F1496</f>
        <v>1312</v>
      </c>
      <c r="I1497" s="22" t="str">
        <f>'Source - Cert. Funds'!G1496</f>
        <v xml:space="preserve">RECREATION                              </v>
      </c>
      <c r="J1497" s="23">
        <f>'Source - Cert. Funds'!H1496</f>
        <v>2500</v>
      </c>
      <c r="K1497" s="3"/>
      <c r="L1497" s="3"/>
      <c r="M1497" s="3"/>
      <c r="N1497" s="3"/>
      <c r="O1497" s="3"/>
    </row>
    <row r="1498" spans="1:15" x14ac:dyDescent="0.35">
      <c r="A1498" s="221" t="e">
        <f t="shared" si="27"/>
        <v>#N/A</v>
      </c>
      <c r="B1498" s="221" t="e">
        <f>IF(A1498=1,SUM($A$4:A1498),"")</f>
        <v>#N/A</v>
      </c>
      <c r="C1498" s="22" t="str">
        <f>'Source - Cert. Funds'!A1497</f>
        <v>44</v>
      </c>
      <c r="D1498" s="22" t="str">
        <f>'Source - Cert. Funds'!B1497</f>
        <v>2</v>
      </c>
      <c r="E1498" s="22" t="str">
        <f>'Source - Cert. Funds'!C1497</f>
        <v>0007</v>
      </c>
      <c r="F1498" s="22" t="str">
        <f>'Source - Cert. Funds'!D1497</f>
        <v>4420007</v>
      </c>
      <c r="G1498" s="22" t="str">
        <f>'Source - Cert. Funds'!E1497</f>
        <v>LIMA TOWNSHIP</v>
      </c>
      <c r="H1498" s="22" t="str">
        <f>'Source - Cert. Funds'!F1497</f>
        <v>0101</v>
      </c>
      <c r="I1498" s="22" t="str">
        <f>'Source - Cert. Funds'!G1497</f>
        <v xml:space="preserve">GENERAL                                 </v>
      </c>
      <c r="J1498" s="23">
        <f>'Source - Cert. Funds'!H1497</f>
        <v>101350</v>
      </c>
      <c r="K1498" s="3"/>
      <c r="L1498" s="3"/>
      <c r="M1498" s="3"/>
      <c r="N1498" s="3"/>
      <c r="O1498" s="3"/>
    </row>
    <row r="1499" spans="1:15" x14ac:dyDescent="0.35">
      <c r="A1499" s="221" t="e">
        <f t="shared" si="27"/>
        <v>#N/A</v>
      </c>
      <c r="B1499" s="221" t="e">
        <f>IF(A1499=1,SUM($A$4:A1499),"")</f>
        <v>#N/A</v>
      </c>
      <c r="C1499" s="22" t="str">
        <f>'Source - Cert. Funds'!A1498</f>
        <v>44</v>
      </c>
      <c r="D1499" s="22" t="str">
        <f>'Source - Cert. Funds'!B1498</f>
        <v>2</v>
      </c>
      <c r="E1499" s="22" t="str">
        <f>'Source - Cert. Funds'!C1498</f>
        <v>0007</v>
      </c>
      <c r="F1499" s="22" t="str">
        <f>'Source - Cert. Funds'!D1498</f>
        <v>4420007</v>
      </c>
      <c r="G1499" s="22" t="str">
        <f>'Source - Cert. Funds'!E1498</f>
        <v>LIMA TOWNSHIP</v>
      </c>
      <c r="H1499" s="22" t="str">
        <f>'Source - Cert. Funds'!F1498</f>
        <v>1111</v>
      </c>
      <c r="I1499" s="22" t="str">
        <f>'Source - Cert. Funds'!G1498</f>
        <v>TOWNSHIP FIRE AND E.M.S.</v>
      </c>
      <c r="J1499" s="23">
        <f>'Source - Cert. Funds'!H1498</f>
        <v>106050</v>
      </c>
      <c r="K1499" s="3"/>
      <c r="L1499" s="3"/>
      <c r="M1499" s="3"/>
      <c r="N1499" s="3"/>
      <c r="O1499" s="3"/>
    </row>
    <row r="1500" spans="1:15" x14ac:dyDescent="0.35">
      <c r="A1500" s="221" t="e">
        <f t="shared" si="27"/>
        <v>#N/A</v>
      </c>
      <c r="B1500" s="221" t="e">
        <f>IF(A1500=1,SUM($A$4:A1500),"")</f>
        <v>#N/A</v>
      </c>
      <c r="C1500" s="22" t="str">
        <f>'Source - Cert. Funds'!A1499</f>
        <v>44</v>
      </c>
      <c r="D1500" s="22" t="str">
        <f>'Source - Cert. Funds'!B1499</f>
        <v>2</v>
      </c>
      <c r="E1500" s="22" t="str">
        <f>'Source - Cert. Funds'!C1499</f>
        <v>0007</v>
      </c>
      <c r="F1500" s="22" t="str">
        <f>'Source - Cert. Funds'!D1499</f>
        <v>4420007</v>
      </c>
      <c r="G1500" s="22" t="str">
        <f>'Source - Cert. Funds'!E1499</f>
        <v>LIMA TOWNSHIP</v>
      </c>
      <c r="H1500" s="22" t="str">
        <f>'Source - Cert. Funds'!F1499</f>
        <v>1190</v>
      </c>
      <c r="I1500" s="22" t="str">
        <f>'Source - Cert. Funds'!G1499</f>
        <v xml:space="preserve">CUMULATIVE FIRE (Township)                        </v>
      </c>
      <c r="J1500" s="23">
        <f>'Source - Cert. Funds'!H1499</f>
        <v>20000</v>
      </c>
      <c r="K1500" s="3"/>
      <c r="L1500" s="3"/>
      <c r="M1500" s="3"/>
      <c r="N1500" s="3"/>
      <c r="O1500" s="3"/>
    </row>
    <row r="1501" spans="1:15" x14ac:dyDescent="0.35">
      <c r="A1501" s="221" t="e">
        <f t="shared" si="27"/>
        <v>#N/A</v>
      </c>
      <c r="B1501" s="221" t="e">
        <f>IF(A1501=1,SUM($A$4:A1501),"")</f>
        <v>#N/A</v>
      </c>
      <c r="C1501" s="22" t="str">
        <f>'Source - Cert. Funds'!A1500</f>
        <v>44</v>
      </c>
      <c r="D1501" s="22" t="str">
        <f>'Source - Cert. Funds'!B1500</f>
        <v>2</v>
      </c>
      <c r="E1501" s="22" t="str">
        <f>'Source - Cert. Funds'!C1500</f>
        <v>0007</v>
      </c>
      <c r="F1501" s="22" t="str">
        <f>'Source - Cert. Funds'!D1500</f>
        <v>4420007</v>
      </c>
      <c r="G1501" s="22" t="str">
        <f>'Source - Cert. Funds'!E1500</f>
        <v>LIMA TOWNSHIP</v>
      </c>
      <c r="H1501" s="22" t="str">
        <f>'Source - Cert. Funds'!F1500</f>
        <v>1312</v>
      </c>
      <c r="I1501" s="22" t="str">
        <f>'Source - Cert. Funds'!G1500</f>
        <v xml:space="preserve">RECREATION                              </v>
      </c>
      <c r="J1501" s="23">
        <f>'Source - Cert. Funds'!H1500</f>
        <v>12600</v>
      </c>
      <c r="K1501" s="3"/>
      <c r="L1501" s="3"/>
      <c r="M1501" s="3"/>
      <c r="N1501" s="3"/>
      <c r="O1501" s="3"/>
    </row>
    <row r="1502" spans="1:15" x14ac:dyDescent="0.35">
      <c r="A1502" s="221" t="e">
        <f t="shared" si="27"/>
        <v>#N/A</v>
      </c>
      <c r="B1502" s="221" t="e">
        <f>IF(A1502=1,SUM($A$4:A1502),"")</f>
        <v>#N/A</v>
      </c>
      <c r="C1502" s="22" t="str">
        <f>'Source - Cert. Funds'!A1501</f>
        <v>44</v>
      </c>
      <c r="D1502" s="22" t="str">
        <f>'Source - Cert. Funds'!B1501</f>
        <v>2</v>
      </c>
      <c r="E1502" s="22" t="str">
        <f>'Source - Cert. Funds'!C1501</f>
        <v>0008</v>
      </c>
      <c r="F1502" s="22" t="str">
        <f>'Source - Cert. Funds'!D1501</f>
        <v>4420008</v>
      </c>
      <c r="G1502" s="22" t="str">
        <f>'Source - Cert. Funds'!E1501</f>
        <v>MILFORD TOWNSHIP</v>
      </c>
      <c r="H1502" s="22" t="str">
        <f>'Source - Cert. Funds'!F1501</f>
        <v>0061</v>
      </c>
      <c r="I1502" s="22" t="str">
        <f>'Source - Cert. Funds'!G1501</f>
        <v>RAINY DAY</v>
      </c>
      <c r="J1502" s="23">
        <f>'Source - Cert. Funds'!H1501</f>
        <v>9000</v>
      </c>
      <c r="K1502" s="3"/>
      <c r="L1502" s="3"/>
      <c r="M1502" s="3"/>
      <c r="N1502" s="3"/>
      <c r="O1502" s="3"/>
    </row>
    <row r="1503" spans="1:15" x14ac:dyDescent="0.35">
      <c r="A1503" s="221" t="e">
        <f t="shared" si="27"/>
        <v>#N/A</v>
      </c>
      <c r="B1503" s="221" t="e">
        <f>IF(A1503=1,SUM($A$4:A1503),"")</f>
        <v>#N/A</v>
      </c>
      <c r="C1503" s="22" t="str">
        <f>'Source - Cert. Funds'!A1502</f>
        <v>44</v>
      </c>
      <c r="D1503" s="22" t="str">
        <f>'Source - Cert. Funds'!B1502</f>
        <v>2</v>
      </c>
      <c r="E1503" s="22" t="str">
        <f>'Source - Cert. Funds'!C1502</f>
        <v>0008</v>
      </c>
      <c r="F1503" s="22" t="str">
        <f>'Source - Cert. Funds'!D1502</f>
        <v>4420008</v>
      </c>
      <c r="G1503" s="22" t="str">
        <f>'Source - Cert. Funds'!E1502</f>
        <v>MILFORD TOWNSHIP</v>
      </c>
      <c r="H1503" s="22" t="str">
        <f>'Source - Cert. Funds'!F1502</f>
        <v>0101</v>
      </c>
      <c r="I1503" s="22" t="str">
        <f>'Source - Cert. Funds'!G1502</f>
        <v xml:space="preserve">GENERAL                                 </v>
      </c>
      <c r="J1503" s="23">
        <f>'Source - Cert. Funds'!H1502</f>
        <v>79500</v>
      </c>
      <c r="K1503" s="3"/>
      <c r="L1503" s="3"/>
      <c r="M1503" s="3"/>
      <c r="N1503" s="3"/>
      <c r="O1503" s="3"/>
    </row>
    <row r="1504" spans="1:15" x14ac:dyDescent="0.35">
      <c r="A1504" s="221" t="e">
        <f t="shared" si="27"/>
        <v>#N/A</v>
      </c>
      <c r="B1504" s="221" t="e">
        <f>IF(A1504=1,SUM($A$4:A1504),"")</f>
        <v>#N/A</v>
      </c>
      <c r="C1504" s="22" t="str">
        <f>'Source - Cert. Funds'!A1503</f>
        <v>44</v>
      </c>
      <c r="D1504" s="22" t="str">
        <f>'Source - Cert. Funds'!B1503</f>
        <v>2</v>
      </c>
      <c r="E1504" s="22" t="str">
        <f>'Source - Cert. Funds'!C1503</f>
        <v>0008</v>
      </c>
      <c r="F1504" s="22" t="str">
        <f>'Source - Cert. Funds'!D1503</f>
        <v>4420008</v>
      </c>
      <c r="G1504" s="22" t="str">
        <f>'Source - Cert. Funds'!E1503</f>
        <v>MILFORD TOWNSHIP</v>
      </c>
      <c r="H1504" s="22" t="str">
        <f>'Source - Cert. Funds'!F1503</f>
        <v>1111</v>
      </c>
      <c r="I1504" s="22" t="str">
        <f>'Source - Cert. Funds'!G1503</f>
        <v>TOWNSHIP FIRE AND E.M.S.</v>
      </c>
      <c r="J1504" s="23">
        <f>'Source - Cert. Funds'!H1503</f>
        <v>101500</v>
      </c>
      <c r="K1504" s="3"/>
      <c r="L1504" s="3"/>
      <c r="M1504" s="3"/>
      <c r="N1504" s="3"/>
      <c r="O1504" s="3"/>
    </row>
    <row r="1505" spans="1:15" x14ac:dyDescent="0.35">
      <c r="A1505" s="221" t="e">
        <f t="shared" si="27"/>
        <v>#N/A</v>
      </c>
      <c r="B1505" s="221" t="e">
        <f>IF(A1505=1,SUM($A$4:A1505),"")</f>
        <v>#N/A</v>
      </c>
      <c r="C1505" s="22" t="str">
        <f>'Source - Cert. Funds'!A1504</f>
        <v>44</v>
      </c>
      <c r="D1505" s="22" t="str">
        <f>'Source - Cert. Funds'!B1504</f>
        <v>2</v>
      </c>
      <c r="E1505" s="22" t="str">
        <f>'Source - Cert. Funds'!C1504</f>
        <v>0008</v>
      </c>
      <c r="F1505" s="22" t="str">
        <f>'Source - Cert. Funds'!D1504</f>
        <v>4420008</v>
      </c>
      <c r="G1505" s="22" t="str">
        <f>'Source - Cert. Funds'!E1504</f>
        <v>MILFORD TOWNSHIP</v>
      </c>
      <c r="H1505" s="22" t="str">
        <f>'Source - Cert. Funds'!F1504</f>
        <v>1190</v>
      </c>
      <c r="I1505" s="22" t="str">
        <f>'Source - Cert. Funds'!G1504</f>
        <v xml:space="preserve">CUMULATIVE FIRE (Township)                        </v>
      </c>
      <c r="J1505" s="23">
        <f>'Source - Cert. Funds'!H1504</f>
        <v>35000</v>
      </c>
      <c r="K1505" s="3"/>
      <c r="L1505" s="3"/>
      <c r="M1505" s="3"/>
      <c r="N1505" s="3"/>
      <c r="O1505" s="3"/>
    </row>
    <row r="1506" spans="1:15" x14ac:dyDescent="0.35">
      <c r="A1506" s="221" t="e">
        <f t="shared" si="27"/>
        <v>#N/A</v>
      </c>
      <c r="B1506" s="221" t="e">
        <f>IF(A1506=1,SUM($A$4:A1506),"")</f>
        <v>#N/A</v>
      </c>
      <c r="C1506" s="22" t="str">
        <f>'Source - Cert. Funds'!A1505</f>
        <v>44</v>
      </c>
      <c r="D1506" s="22" t="str">
        <f>'Source - Cert. Funds'!B1505</f>
        <v>2</v>
      </c>
      <c r="E1506" s="22" t="str">
        <f>'Source - Cert. Funds'!C1505</f>
        <v>0009</v>
      </c>
      <c r="F1506" s="22" t="str">
        <f>'Source - Cert. Funds'!D1505</f>
        <v>4420009</v>
      </c>
      <c r="G1506" s="22" t="str">
        <f>'Source - Cert. Funds'!E1505</f>
        <v>NEWBURY TOWNSHIP</v>
      </c>
      <c r="H1506" s="22" t="str">
        <f>'Source - Cert. Funds'!F1505</f>
        <v>0061</v>
      </c>
      <c r="I1506" s="22" t="str">
        <f>'Source - Cert. Funds'!G1505</f>
        <v>RAINY DAY</v>
      </c>
      <c r="J1506" s="23">
        <f>'Source - Cert. Funds'!H1505</f>
        <v>15600</v>
      </c>
      <c r="K1506" s="3"/>
      <c r="L1506" s="3"/>
      <c r="M1506" s="3"/>
      <c r="N1506" s="3"/>
      <c r="O1506" s="3"/>
    </row>
    <row r="1507" spans="1:15" x14ac:dyDescent="0.35">
      <c r="A1507" s="221" t="e">
        <f t="shared" si="27"/>
        <v>#N/A</v>
      </c>
      <c r="B1507" s="221" t="e">
        <f>IF(A1507=1,SUM($A$4:A1507),"")</f>
        <v>#N/A</v>
      </c>
      <c r="C1507" s="22" t="str">
        <f>'Source - Cert. Funds'!A1506</f>
        <v>44</v>
      </c>
      <c r="D1507" s="22" t="str">
        <f>'Source - Cert. Funds'!B1506</f>
        <v>2</v>
      </c>
      <c r="E1507" s="22" t="str">
        <f>'Source - Cert. Funds'!C1506</f>
        <v>0009</v>
      </c>
      <c r="F1507" s="22" t="str">
        <f>'Source - Cert. Funds'!D1506</f>
        <v>4420009</v>
      </c>
      <c r="G1507" s="22" t="str">
        <f>'Source - Cert. Funds'!E1506</f>
        <v>NEWBURY TOWNSHIP</v>
      </c>
      <c r="H1507" s="22" t="str">
        <f>'Source - Cert. Funds'!F1506</f>
        <v>0101</v>
      </c>
      <c r="I1507" s="22" t="str">
        <f>'Source - Cert. Funds'!G1506</f>
        <v xml:space="preserve">GENERAL                                 </v>
      </c>
      <c r="J1507" s="23">
        <f>'Source - Cert. Funds'!H1506</f>
        <v>431750</v>
      </c>
      <c r="K1507" s="3"/>
      <c r="L1507" s="3"/>
      <c r="M1507" s="3"/>
      <c r="N1507" s="3"/>
      <c r="O1507" s="3"/>
    </row>
    <row r="1508" spans="1:15" x14ac:dyDescent="0.35">
      <c r="A1508" s="221" t="e">
        <f t="shared" si="27"/>
        <v>#N/A</v>
      </c>
      <c r="B1508" s="221" t="e">
        <f>IF(A1508=1,SUM($A$4:A1508),"")</f>
        <v>#N/A</v>
      </c>
      <c r="C1508" s="22" t="str">
        <f>'Source - Cert. Funds'!A1507</f>
        <v>44</v>
      </c>
      <c r="D1508" s="22" t="str">
        <f>'Source - Cert. Funds'!B1507</f>
        <v>2</v>
      </c>
      <c r="E1508" s="22" t="str">
        <f>'Source - Cert. Funds'!C1507</f>
        <v>0009</v>
      </c>
      <c r="F1508" s="22" t="str">
        <f>'Source - Cert. Funds'!D1507</f>
        <v>4420009</v>
      </c>
      <c r="G1508" s="22" t="str">
        <f>'Source - Cert. Funds'!E1507</f>
        <v>NEWBURY TOWNSHIP</v>
      </c>
      <c r="H1508" s="22" t="str">
        <f>'Source - Cert. Funds'!F1507</f>
        <v>1111</v>
      </c>
      <c r="I1508" s="22" t="str">
        <f>'Source - Cert. Funds'!G1507</f>
        <v>TOWNSHIP FIRE AND E.M.S.</v>
      </c>
      <c r="J1508" s="23">
        <f>'Source - Cert. Funds'!H1507</f>
        <v>92000</v>
      </c>
      <c r="K1508" s="3"/>
      <c r="L1508" s="3"/>
      <c r="M1508" s="3"/>
      <c r="N1508" s="3"/>
      <c r="O1508" s="3"/>
    </row>
    <row r="1509" spans="1:15" x14ac:dyDescent="0.35">
      <c r="A1509" s="221" t="e">
        <f t="shared" si="27"/>
        <v>#N/A</v>
      </c>
      <c r="B1509" s="221" t="e">
        <f>IF(A1509=1,SUM($A$4:A1509),"")</f>
        <v>#N/A</v>
      </c>
      <c r="C1509" s="22" t="str">
        <f>'Source - Cert. Funds'!A1508</f>
        <v>44</v>
      </c>
      <c r="D1509" s="22" t="str">
        <f>'Source - Cert. Funds'!B1508</f>
        <v>2</v>
      </c>
      <c r="E1509" s="22" t="str">
        <f>'Source - Cert. Funds'!C1508</f>
        <v>0009</v>
      </c>
      <c r="F1509" s="22" t="str">
        <f>'Source - Cert. Funds'!D1508</f>
        <v>4420009</v>
      </c>
      <c r="G1509" s="22" t="str">
        <f>'Source - Cert. Funds'!E1508</f>
        <v>NEWBURY TOWNSHIP</v>
      </c>
      <c r="H1509" s="22" t="str">
        <f>'Source - Cert. Funds'!F1508</f>
        <v>1190</v>
      </c>
      <c r="I1509" s="22" t="str">
        <f>'Source - Cert. Funds'!G1508</f>
        <v xml:space="preserve">CUMULATIVE FIRE (Township)                        </v>
      </c>
      <c r="J1509" s="23">
        <f>'Source - Cert. Funds'!H1508</f>
        <v>75000</v>
      </c>
      <c r="K1509" s="3"/>
      <c r="L1509" s="3"/>
      <c r="M1509" s="3"/>
      <c r="N1509" s="3"/>
      <c r="O1509" s="3"/>
    </row>
    <row r="1510" spans="1:15" x14ac:dyDescent="0.35">
      <c r="A1510" s="221" t="e">
        <f t="shared" si="27"/>
        <v>#N/A</v>
      </c>
      <c r="B1510" s="221" t="e">
        <f>IF(A1510=1,SUM($A$4:A1510),"")</f>
        <v>#N/A</v>
      </c>
      <c r="C1510" s="22" t="str">
        <f>'Source - Cert. Funds'!A1509</f>
        <v>44</v>
      </c>
      <c r="D1510" s="22" t="str">
        <f>'Source - Cert. Funds'!B1509</f>
        <v>2</v>
      </c>
      <c r="E1510" s="22" t="str">
        <f>'Source - Cert. Funds'!C1509</f>
        <v>0010</v>
      </c>
      <c r="F1510" s="22" t="str">
        <f>'Source - Cert. Funds'!D1509</f>
        <v>4420010</v>
      </c>
      <c r="G1510" s="22" t="str">
        <f>'Source - Cert. Funds'!E1509</f>
        <v>SPRINGFIELD TOWNSHIP</v>
      </c>
      <c r="H1510" s="22" t="str">
        <f>'Source - Cert. Funds'!F1509</f>
        <v>0061</v>
      </c>
      <c r="I1510" s="22" t="str">
        <f>'Source - Cert. Funds'!G1509</f>
        <v>RAINY DAY</v>
      </c>
      <c r="J1510" s="23">
        <f>'Source - Cert. Funds'!H1509</f>
        <v>0</v>
      </c>
      <c r="K1510" s="3"/>
      <c r="L1510" s="3"/>
      <c r="M1510" s="3"/>
      <c r="N1510" s="3"/>
      <c r="O1510" s="3"/>
    </row>
    <row r="1511" spans="1:15" x14ac:dyDescent="0.35">
      <c r="A1511" s="221" t="e">
        <f t="shared" si="27"/>
        <v>#N/A</v>
      </c>
      <c r="B1511" s="221" t="e">
        <f>IF(A1511=1,SUM($A$4:A1511),"")</f>
        <v>#N/A</v>
      </c>
      <c r="C1511" s="22" t="str">
        <f>'Source - Cert. Funds'!A1510</f>
        <v>44</v>
      </c>
      <c r="D1511" s="22" t="str">
        <f>'Source - Cert. Funds'!B1510</f>
        <v>2</v>
      </c>
      <c r="E1511" s="22" t="str">
        <f>'Source - Cert. Funds'!C1510</f>
        <v>0010</v>
      </c>
      <c r="F1511" s="22" t="str">
        <f>'Source - Cert. Funds'!D1510</f>
        <v>4420010</v>
      </c>
      <c r="G1511" s="22" t="str">
        <f>'Source - Cert. Funds'!E1510</f>
        <v>SPRINGFIELD TOWNSHIP</v>
      </c>
      <c r="H1511" s="22" t="str">
        <f>'Source - Cert. Funds'!F1510</f>
        <v>0101</v>
      </c>
      <c r="I1511" s="22" t="str">
        <f>'Source - Cert. Funds'!G1510</f>
        <v xml:space="preserve">GENERAL                                 </v>
      </c>
      <c r="J1511" s="23">
        <f>'Source - Cert. Funds'!H1510</f>
        <v>28545</v>
      </c>
      <c r="K1511" s="3"/>
      <c r="L1511" s="3"/>
      <c r="M1511" s="3"/>
      <c r="N1511" s="3"/>
      <c r="O1511" s="3"/>
    </row>
    <row r="1512" spans="1:15" x14ac:dyDescent="0.35">
      <c r="A1512" s="221" t="e">
        <f t="shared" si="27"/>
        <v>#N/A</v>
      </c>
      <c r="B1512" s="221" t="e">
        <f>IF(A1512=1,SUM($A$4:A1512),"")</f>
        <v>#N/A</v>
      </c>
      <c r="C1512" s="22" t="str">
        <f>'Source - Cert. Funds'!A1511</f>
        <v>44</v>
      </c>
      <c r="D1512" s="22" t="str">
        <f>'Source - Cert. Funds'!B1511</f>
        <v>2</v>
      </c>
      <c r="E1512" s="22" t="str">
        <f>'Source - Cert. Funds'!C1511</f>
        <v>0010</v>
      </c>
      <c r="F1512" s="22" t="str">
        <f>'Source - Cert. Funds'!D1511</f>
        <v>4420010</v>
      </c>
      <c r="G1512" s="22" t="str">
        <f>'Source - Cert. Funds'!E1511</f>
        <v>SPRINGFIELD TOWNSHIP</v>
      </c>
      <c r="H1512" s="22" t="str">
        <f>'Source - Cert. Funds'!F1511</f>
        <v>1111</v>
      </c>
      <c r="I1512" s="22" t="str">
        <f>'Source - Cert. Funds'!G1511</f>
        <v>TOWNSHIP FIRE AND E.M.S.</v>
      </c>
      <c r="J1512" s="23">
        <f>'Source - Cert. Funds'!H1511</f>
        <v>18000</v>
      </c>
      <c r="K1512" s="3"/>
      <c r="L1512" s="3"/>
      <c r="M1512" s="3"/>
      <c r="N1512" s="3"/>
      <c r="O1512" s="3"/>
    </row>
    <row r="1513" spans="1:15" x14ac:dyDescent="0.35">
      <c r="A1513" s="221" t="e">
        <f t="shared" si="27"/>
        <v>#N/A</v>
      </c>
      <c r="B1513" s="221" t="e">
        <f>IF(A1513=1,SUM($A$4:A1513),"")</f>
        <v>#N/A</v>
      </c>
      <c r="C1513" s="22" t="str">
        <f>'Source - Cert. Funds'!A1512</f>
        <v>44</v>
      </c>
      <c r="D1513" s="22" t="str">
        <f>'Source - Cert. Funds'!B1512</f>
        <v>2</v>
      </c>
      <c r="E1513" s="22" t="str">
        <f>'Source - Cert. Funds'!C1512</f>
        <v>0010</v>
      </c>
      <c r="F1513" s="22" t="str">
        <f>'Source - Cert. Funds'!D1512</f>
        <v>4420010</v>
      </c>
      <c r="G1513" s="22" t="str">
        <f>'Source - Cert. Funds'!E1512</f>
        <v>SPRINGFIELD TOWNSHIP</v>
      </c>
      <c r="H1513" s="22" t="str">
        <f>'Source - Cert. Funds'!F1512</f>
        <v>1190</v>
      </c>
      <c r="I1513" s="22" t="str">
        <f>'Source - Cert. Funds'!G1512</f>
        <v xml:space="preserve">CUMULATIVE FIRE (Township)                        </v>
      </c>
      <c r="J1513" s="23">
        <f>'Source - Cert. Funds'!H1512</f>
        <v>0</v>
      </c>
      <c r="K1513" s="3"/>
      <c r="L1513" s="3"/>
      <c r="M1513" s="3"/>
      <c r="N1513" s="3"/>
      <c r="O1513" s="3"/>
    </row>
    <row r="1514" spans="1:15" x14ac:dyDescent="0.35">
      <c r="A1514" s="221" t="e">
        <f t="shared" si="27"/>
        <v>#N/A</v>
      </c>
      <c r="B1514" s="221" t="e">
        <f>IF(A1514=1,SUM($A$4:A1514),"")</f>
        <v>#N/A</v>
      </c>
      <c r="C1514" s="22" t="str">
        <f>'Source - Cert. Funds'!A1513</f>
        <v>44</v>
      </c>
      <c r="D1514" s="22" t="str">
        <f>'Source - Cert. Funds'!B1513</f>
        <v>2</v>
      </c>
      <c r="E1514" s="22" t="str">
        <f>'Source - Cert. Funds'!C1513</f>
        <v>0011</v>
      </c>
      <c r="F1514" s="22" t="str">
        <f>'Source - Cert. Funds'!D1513</f>
        <v>4420011</v>
      </c>
      <c r="G1514" s="22" t="str">
        <f>'Source - Cert. Funds'!E1513</f>
        <v>VAN BUREN TOWNSHIP</v>
      </c>
      <c r="H1514" s="22" t="str">
        <f>'Source - Cert. Funds'!F1513</f>
        <v>0061</v>
      </c>
      <c r="I1514" s="22" t="str">
        <f>'Source - Cert. Funds'!G1513</f>
        <v>RAINY DAY</v>
      </c>
      <c r="J1514" s="23">
        <f>'Source - Cert. Funds'!H1513</f>
        <v>6000</v>
      </c>
      <c r="K1514" s="3"/>
      <c r="L1514" s="3"/>
      <c r="M1514" s="3"/>
      <c r="N1514" s="3"/>
      <c r="O1514" s="3"/>
    </row>
    <row r="1515" spans="1:15" x14ac:dyDescent="0.35">
      <c r="A1515" s="221" t="e">
        <f t="shared" si="27"/>
        <v>#N/A</v>
      </c>
      <c r="B1515" s="221" t="e">
        <f>IF(A1515=1,SUM($A$4:A1515),"")</f>
        <v>#N/A</v>
      </c>
      <c r="C1515" s="22" t="str">
        <f>'Source - Cert. Funds'!A1514</f>
        <v>44</v>
      </c>
      <c r="D1515" s="22" t="str">
        <f>'Source - Cert. Funds'!B1514</f>
        <v>2</v>
      </c>
      <c r="E1515" s="22" t="str">
        <f>'Source - Cert. Funds'!C1514</f>
        <v>0011</v>
      </c>
      <c r="F1515" s="22" t="str">
        <f>'Source - Cert. Funds'!D1514</f>
        <v>4420011</v>
      </c>
      <c r="G1515" s="22" t="str">
        <f>'Source - Cert. Funds'!E1514</f>
        <v>VAN BUREN TOWNSHIP</v>
      </c>
      <c r="H1515" s="22" t="str">
        <f>'Source - Cert. Funds'!F1514</f>
        <v>0101</v>
      </c>
      <c r="I1515" s="22" t="str">
        <f>'Source - Cert. Funds'!G1514</f>
        <v xml:space="preserve">GENERAL                                 </v>
      </c>
      <c r="J1515" s="23">
        <f>'Source - Cert. Funds'!H1514</f>
        <v>122170</v>
      </c>
      <c r="K1515" s="3"/>
      <c r="L1515" s="3"/>
      <c r="M1515" s="3"/>
      <c r="N1515" s="3"/>
      <c r="O1515" s="3"/>
    </row>
    <row r="1516" spans="1:15" x14ac:dyDescent="0.35">
      <c r="A1516" s="221" t="e">
        <f t="shared" si="27"/>
        <v>#N/A</v>
      </c>
      <c r="B1516" s="221" t="e">
        <f>IF(A1516=1,SUM($A$4:A1516),"")</f>
        <v>#N/A</v>
      </c>
      <c r="C1516" s="22" t="str">
        <f>'Source - Cert. Funds'!A1515</f>
        <v>44</v>
      </c>
      <c r="D1516" s="22" t="str">
        <f>'Source - Cert. Funds'!B1515</f>
        <v>2</v>
      </c>
      <c r="E1516" s="22" t="str">
        <f>'Source - Cert. Funds'!C1515</f>
        <v>0011</v>
      </c>
      <c r="F1516" s="22" t="str">
        <f>'Source - Cert. Funds'!D1515</f>
        <v>4420011</v>
      </c>
      <c r="G1516" s="22" t="str">
        <f>'Source - Cert. Funds'!E1515</f>
        <v>VAN BUREN TOWNSHIP</v>
      </c>
      <c r="H1516" s="22" t="str">
        <f>'Source - Cert. Funds'!F1515</f>
        <v>1111</v>
      </c>
      <c r="I1516" s="22" t="str">
        <f>'Source - Cert. Funds'!G1515</f>
        <v>TOWNSHIP FIRE AND E.M.S.</v>
      </c>
      <c r="J1516" s="23">
        <f>'Source - Cert. Funds'!H1515</f>
        <v>80000</v>
      </c>
      <c r="K1516" s="3"/>
      <c r="L1516" s="3"/>
      <c r="M1516" s="3"/>
      <c r="N1516" s="3"/>
      <c r="O1516" s="3"/>
    </row>
    <row r="1517" spans="1:15" x14ac:dyDescent="0.35">
      <c r="A1517" s="221" t="e">
        <f t="shared" si="27"/>
        <v>#N/A</v>
      </c>
      <c r="B1517" s="221" t="e">
        <f>IF(A1517=1,SUM($A$4:A1517),"")</f>
        <v>#N/A</v>
      </c>
      <c r="C1517" s="22" t="str">
        <f>'Source - Cert. Funds'!A1516</f>
        <v>44</v>
      </c>
      <c r="D1517" s="22" t="str">
        <f>'Source - Cert. Funds'!B1516</f>
        <v>2</v>
      </c>
      <c r="E1517" s="22" t="str">
        <f>'Source - Cert. Funds'!C1516</f>
        <v>0011</v>
      </c>
      <c r="F1517" s="22" t="str">
        <f>'Source - Cert. Funds'!D1516</f>
        <v>4420011</v>
      </c>
      <c r="G1517" s="22" t="str">
        <f>'Source - Cert. Funds'!E1516</f>
        <v>VAN BUREN TOWNSHIP</v>
      </c>
      <c r="H1517" s="22" t="str">
        <f>'Source - Cert. Funds'!F1516</f>
        <v>1190</v>
      </c>
      <c r="I1517" s="22" t="str">
        <f>'Source - Cert. Funds'!G1516</f>
        <v xml:space="preserve">CUMULATIVE FIRE (Township)                        </v>
      </c>
      <c r="J1517" s="23">
        <f>'Source - Cert. Funds'!H1516</f>
        <v>220000</v>
      </c>
      <c r="K1517" s="3"/>
      <c r="L1517" s="3"/>
      <c r="M1517" s="3"/>
      <c r="N1517" s="3"/>
      <c r="O1517" s="3"/>
    </row>
    <row r="1518" spans="1:15" x14ac:dyDescent="0.35">
      <c r="A1518" s="221" t="e">
        <f t="shared" si="27"/>
        <v>#N/A</v>
      </c>
      <c r="B1518" s="221" t="e">
        <f>IF(A1518=1,SUM($A$4:A1518),"")</f>
        <v>#N/A</v>
      </c>
      <c r="C1518" s="22" t="str">
        <f>'Source - Cert. Funds'!A1517</f>
        <v>45</v>
      </c>
      <c r="D1518" s="22" t="str">
        <f>'Source - Cert. Funds'!B1517</f>
        <v>2</v>
      </c>
      <c r="E1518" s="22" t="str">
        <f>'Source - Cert. Funds'!C1517</f>
        <v>0001</v>
      </c>
      <c r="F1518" s="22" t="str">
        <f>'Source - Cert. Funds'!D1517</f>
        <v>4520001</v>
      </c>
      <c r="G1518" s="22" t="str">
        <f>'Source - Cert. Funds'!E1517</f>
        <v>CALUMET TOWNSHIP</v>
      </c>
      <c r="H1518" s="22" t="str">
        <f>'Source - Cert. Funds'!F1517</f>
        <v>0061</v>
      </c>
      <c r="I1518" s="22" t="str">
        <f>'Source - Cert. Funds'!G1517</f>
        <v>RAINY DAY</v>
      </c>
      <c r="J1518" s="23">
        <f>'Source - Cert. Funds'!H1517</f>
        <v>1400000</v>
      </c>
      <c r="K1518" s="3"/>
      <c r="L1518" s="3"/>
      <c r="M1518" s="3"/>
      <c r="N1518" s="3"/>
      <c r="O1518" s="3"/>
    </row>
    <row r="1519" spans="1:15" x14ac:dyDescent="0.35">
      <c r="A1519" s="221" t="e">
        <f t="shared" si="27"/>
        <v>#N/A</v>
      </c>
      <c r="B1519" s="221" t="e">
        <f>IF(A1519=1,SUM($A$4:A1519),"")</f>
        <v>#N/A</v>
      </c>
      <c r="C1519" s="22" t="str">
        <f>'Source - Cert. Funds'!A1518</f>
        <v>45</v>
      </c>
      <c r="D1519" s="22" t="str">
        <f>'Source - Cert. Funds'!B1518</f>
        <v>2</v>
      </c>
      <c r="E1519" s="22" t="str">
        <f>'Source - Cert. Funds'!C1518</f>
        <v>0001</v>
      </c>
      <c r="F1519" s="22" t="str">
        <f>'Source - Cert. Funds'!D1518</f>
        <v>4520001</v>
      </c>
      <c r="G1519" s="22" t="str">
        <f>'Source - Cert. Funds'!E1518</f>
        <v>CALUMET TOWNSHIP</v>
      </c>
      <c r="H1519" s="22" t="str">
        <f>'Source - Cert. Funds'!F1518</f>
        <v>0101</v>
      </c>
      <c r="I1519" s="22" t="str">
        <f>'Source - Cert. Funds'!G1518</f>
        <v xml:space="preserve">GENERAL                                 </v>
      </c>
      <c r="J1519" s="23">
        <f>'Source - Cert. Funds'!H1518</f>
        <v>1640138</v>
      </c>
      <c r="K1519" s="3"/>
      <c r="L1519" s="3"/>
      <c r="M1519" s="3"/>
      <c r="N1519" s="3"/>
      <c r="O1519" s="3"/>
    </row>
    <row r="1520" spans="1:15" x14ac:dyDescent="0.35">
      <c r="A1520" s="221" t="e">
        <f t="shared" si="27"/>
        <v>#N/A</v>
      </c>
      <c r="B1520" s="221" t="e">
        <f>IF(A1520=1,SUM($A$4:A1520),"")</f>
        <v>#N/A</v>
      </c>
      <c r="C1520" s="22" t="str">
        <f>'Source - Cert. Funds'!A1519</f>
        <v>45</v>
      </c>
      <c r="D1520" s="22" t="str">
        <f>'Source - Cert. Funds'!B1519</f>
        <v>2</v>
      </c>
      <c r="E1520" s="22" t="str">
        <f>'Source - Cert. Funds'!C1519</f>
        <v>0002</v>
      </c>
      <c r="F1520" s="22" t="str">
        <f>'Source - Cert. Funds'!D1519</f>
        <v>4520002</v>
      </c>
      <c r="G1520" s="22" t="str">
        <f>'Source - Cert. Funds'!E1519</f>
        <v>CEDAR CREEK TOWNSHIP</v>
      </c>
      <c r="H1520" s="22" t="str">
        <f>'Source - Cert. Funds'!F1519</f>
        <v>0061</v>
      </c>
      <c r="I1520" s="22" t="str">
        <f>'Source - Cert. Funds'!G1519</f>
        <v>RAINY DAY</v>
      </c>
      <c r="J1520" s="23">
        <f>'Source - Cert. Funds'!H1519</f>
        <v>100000</v>
      </c>
      <c r="K1520" s="3"/>
      <c r="L1520" s="3"/>
      <c r="M1520" s="3"/>
      <c r="N1520" s="3"/>
      <c r="O1520" s="3"/>
    </row>
    <row r="1521" spans="1:15" x14ac:dyDescent="0.35">
      <c r="A1521" s="221" t="e">
        <f t="shared" si="27"/>
        <v>#N/A</v>
      </c>
      <c r="B1521" s="221" t="e">
        <f>IF(A1521=1,SUM($A$4:A1521),"")</f>
        <v>#N/A</v>
      </c>
      <c r="C1521" s="22" t="str">
        <f>'Source - Cert. Funds'!A1520</f>
        <v>45</v>
      </c>
      <c r="D1521" s="22" t="str">
        <f>'Source - Cert. Funds'!B1520</f>
        <v>2</v>
      </c>
      <c r="E1521" s="22" t="str">
        <f>'Source - Cert. Funds'!C1520</f>
        <v>0002</v>
      </c>
      <c r="F1521" s="22" t="str">
        <f>'Source - Cert. Funds'!D1520</f>
        <v>4520002</v>
      </c>
      <c r="G1521" s="22" t="str">
        <f>'Source - Cert. Funds'!E1520</f>
        <v>CEDAR CREEK TOWNSHIP</v>
      </c>
      <c r="H1521" s="22" t="str">
        <f>'Source - Cert. Funds'!F1520</f>
        <v>0101</v>
      </c>
      <c r="I1521" s="22" t="str">
        <f>'Source - Cert. Funds'!G1520</f>
        <v xml:space="preserve">GENERAL                                 </v>
      </c>
      <c r="J1521" s="23">
        <f>'Source - Cert. Funds'!H1520</f>
        <v>664150</v>
      </c>
      <c r="K1521" s="3"/>
      <c r="L1521" s="3"/>
      <c r="M1521" s="3"/>
      <c r="N1521" s="3"/>
      <c r="O1521" s="3"/>
    </row>
    <row r="1522" spans="1:15" x14ac:dyDescent="0.35">
      <c r="A1522" s="221" t="e">
        <f t="shared" si="27"/>
        <v>#N/A</v>
      </c>
      <c r="B1522" s="221" t="e">
        <f>IF(A1522=1,SUM($A$4:A1522),"")</f>
        <v>#N/A</v>
      </c>
      <c r="C1522" s="22" t="str">
        <f>'Source - Cert. Funds'!A1521</f>
        <v>45</v>
      </c>
      <c r="D1522" s="22" t="str">
        <f>'Source - Cert. Funds'!B1521</f>
        <v>2</v>
      </c>
      <c r="E1522" s="22" t="str">
        <f>'Source - Cert. Funds'!C1521</f>
        <v>0002</v>
      </c>
      <c r="F1522" s="22" t="str">
        <f>'Source - Cert. Funds'!D1521</f>
        <v>4520002</v>
      </c>
      <c r="G1522" s="22" t="str">
        <f>'Source - Cert. Funds'!E1521</f>
        <v>CEDAR CREEK TOWNSHIP</v>
      </c>
      <c r="H1522" s="22" t="str">
        <f>'Source - Cert. Funds'!F1521</f>
        <v>1111</v>
      </c>
      <c r="I1522" s="22" t="str">
        <f>'Source - Cert. Funds'!G1521</f>
        <v>TOWNSHIP FIRE AND E.M.S.</v>
      </c>
      <c r="J1522" s="23">
        <f>'Source - Cert. Funds'!H1521</f>
        <v>252888</v>
      </c>
      <c r="K1522" s="3"/>
      <c r="L1522" s="3"/>
      <c r="M1522" s="3"/>
      <c r="N1522" s="3"/>
      <c r="O1522" s="3"/>
    </row>
    <row r="1523" spans="1:15" x14ac:dyDescent="0.35">
      <c r="A1523" s="221" t="e">
        <f t="shared" si="27"/>
        <v>#N/A</v>
      </c>
      <c r="B1523" s="221" t="e">
        <f>IF(A1523=1,SUM($A$4:A1523),"")</f>
        <v>#N/A</v>
      </c>
      <c r="C1523" s="22" t="str">
        <f>'Source - Cert. Funds'!A1522</f>
        <v>45</v>
      </c>
      <c r="D1523" s="22" t="str">
        <f>'Source - Cert. Funds'!B1522</f>
        <v>2</v>
      </c>
      <c r="E1523" s="22" t="str">
        <f>'Source - Cert. Funds'!C1522</f>
        <v>0002</v>
      </c>
      <c r="F1523" s="22" t="str">
        <f>'Source - Cert. Funds'!D1522</f>
        <v>4520002</v>
      </c>
      <c r="G1523" s="22" t="str">
        <f>'Source - Cert. Funds'!E1522</f>
        <v>CEDAR CREEK TOWNSHIP</v>
      </c>
      <c r="H1523" s="22" t="str">
        <f>'Source - Cert. Funds'!F1522</f>
        <v>1190</v>
      </c>
      <c r="I1523" s="22" t="str">
        <f>'Source - Cert. Funds'!G1522</f>
        <v xml:space="preserve">CUMULATIVE FIRE (Township)                        </v>
      </c>
      <c r="J1523" s="23">
        <f>'Source - Cert. Funds'!H1522</f>
        <v>180000</v>
      </c>
      <c r="K1523" s="3"/>
      <c r="L1523" s="3"/>
      <c r="M1523" s="3"/>
      <c r="N1523" s="3"/>
      <c r="O1523" s="3"/>
    </row>
    <row r="1524" spans="1:15" x14ac:dyDescent="0.35">
      <c r="A1524" s="221" t="e">
        <f t="shared" si="27"/>
        <v>#N/A</v>
      </c>
      <c r="B1524" s="221" t="e">
        <f>IF(A1524=1,SUM($A$4:A1524),"")</f>
        <v>#N/A</v>
      </c>
      <c r="C1524" s="22" t="str">
        <f>'Source - Cert. Funds'!A1523</f>
        <v>45</v>
      </c>
      <c r="D1524" s="22" t="str">
        <f>'Source - Cert. Funds'!B1523</f>
        <v>2</v>
      </c>
      <c r="E1524" s="22" t="str">
        <f>'Source - Cert. Funds'!C1523</f>
        <v>0002</v>
      </c>
      <c r="F1524" s="22" t="str">
        <f>'Source - Cert. Funds'!D1523</f>
        <v>4520002</v>
      </c>
      <c r="G1524" s="22" t="str">
        <f>'Source - Cert. Funds'!E1523</f>
        <v>CEDAR CREEK TOWNSHIP</v>
      </c>
      <c r="H1524" s="22" t="str">
        <f>'Source - Cert. Funds'!F1523</f>
        <v>1312</v>
      </c>
      <c r="I1524" s="22" t="str">
        <f>'Source - Cert. Funds'!G1523</f>
        <v xml:space="preserve">RECREATION                              </v>
      </c>
      <c r="J1524" s="23">
        <f>'Source - Cert. Funds'!H1523</f>
        <v>68000</v>
      </c>
      <c r="K1524" s="3"/>
      <c r="L1524" s="3"/>
      <c r="M1524" s="3"/>
      <c r="N1524" s="3"/>
      <c r="O1524" s="3"/>
    </row>
    <row r="1525" spans="1:15" x14ac:dyDescent="0.35">
      <c r="A1525" s="221" t="e">
        <f t="shared" si="27"/>
        <v>#N/A</v>
      </c>
      <c r="B1525" s="221" t="e">
        <f>IF(A1525=1,SUM($A$4:A1525),"")</f>
        <v>#N/A</v>
      </c>
      <c r="C1525" s="22" t="str">
        <f>'Source - Cert. Funds'!A1524</f>
        <v>45</v>
      </c>
      <c r="D1525" s="22" t="str">
        <f>'Source - Cert. Funds'!B1524</f>
        <v>2</v>
      </c>
      <c r="E1525" s="22" t="str">
        <f>'Source - Cert. Funds'!C1524</f>
        <v>0003</v>
      </c>
      <c r="F1525" s="22" t="str">
        <f>'Source - Cert. Funds'!D1524</f>
        <v>4520003</v>
      </c>
      <c r="G1525" s="22" t="str">
        <f>'Source - Cert. Funds'!E1524</f>
        <v>CENTER TOWNSHIP</v>
      </c>
      <c r="H1525" s="22" t="str">
        <f>'Source - Cert. Funds'!F1524</f>
        <v>0061</v>
      </c>
      <c r="I1525" s="22" t="str">
        <f>'Source - Cert. Funds'!G1524</f>
        <v>RAINY DAY</v>
      </c>
      <c r="J1525" s="23">
        <f>'Source - Cert. Funds'!H1524</f>
        <v>73265</v>
      </c>
      <c r="K1525" s="3"/>
      <c r="L1525" s="3"/>
      <c r="M1525" s="3"/>
      <c r="N1525" s="3"/>
      <c r="O1525" s="3"/>
    </row>
    <row r="1526" spans="1:15" x14ac:dyDescent="0.35">
      <c r="A1526" s="221" t="e">
        <f t="shared" si="27"/>
        <v>#N/A</v>
      </c>
      <c r="B1526" s="221" t="e">
        <f>IF(A1526=1,SUM($A$4:A1526),"")</f>
        <v>#N/A</v>
      </c>
      <c r="C1526" s="22" t="str">
        <f>'Source - Cert. Funds'!A1525</f>
        <v>45</v>
      </c>
      <c r="D1526" s="22" t="str">
        <f>'Source - Cert. Funds'!B1525</f>
        <v>2</v>
      </c>
      <c r="E1526" s="22" t="str">
        <f>'Source - Cert. Funds'!C1525</f>
        <v>0003</v>
      </c>
      <c r="F1526" s="22" t="str">
        <f>'Source - Cert. Funds'!D1525</f>
        <v>4520003</v>
      </c>
      <c r="G1526" s="22" t="str">
        <f>'Source - Cert. Funds'!E1525</f>
        <v>CENTER TOWNSHIP</v>
      </c>
      <c r="H1526" s="22" t="str">
        <f>'Source - Cert. Funds'!F1525</f>
        <v>0101</v>
      </c>
      <c r="I1526" s="22" t="str">
        <f>'Source - Cert. Funds'!G1525</f>
        <v xml:space="preserve">GENERAL                                 </v>
      </c>
      <c r="J1526" s="23">
        <f>'Source - Cert. Funds'!H1525</f>
        <v>127831</v>
      </c>
      <c r="K1526" s="3"/>
      <c r="L1526" s="3"/>
      <c r="M1526" s="3"/>
      <c r="N1526" s="3"/>
      <c r="O1526" s="3"/>
    </row>
    <row r="1527" spans="1:15" x14ac:dyDescent="0.35">
      <c r="A1527" s="221" t="e">
        <f t="shared" si="27"/>
        <v>#N/A</v>
      </c>
      <c r="B1527" s="221" t="e">
        <f>IF(A1527=1,SUM($A$4:A1527),"")</f>
        <v>#N/A</v>
      </c>
      <c r="C1527" s="22" t="str">
        <f>'Source - Cert. Funds'!A1526</f>
        <v>45</v>
      </c>
      <c r="D1527" s="22" t="str">
        <f>'Source - Cert. Funds'!B1526</f>
        <v>2</v>
      </c>
      <c r="E1527" s="22" t="str">
        <f>'Source - Cert. Funds'!C1526</f>
        <v>0003</v>
      </c>
      <c r="F1527" s="22" t="str">
        <f>'Source - Cert. Funds'!D1526</f>
        <v>4520003</v>
      </c>
      <c r="G1527" s="22" t="str">
        <f>'Source - Cert. Funds'!E1526</f>
        <v>CENTER TOWNSHIP</v>
      </c>
      <c r="H1527" s="22" t="str">
        <f>'Source - Cert. Funds'!F1526</f>
        <v>1111</v>
      </c>
      <c r="I1527" s="22" t="str">
        <f>'Source - Cert. Funds'!G1526</f>
        <v>TOWNSHIP FIRE AND E.M.S.</v>
      </c>
      <c r="J1527" s="23">
        <f>'Source - Cert. Funds'!H1526</f>
        <v>435000</v>
      </c>
      <c r="K1527" s="3"/>
      <c r="L1527" s="3"/>
      <c r="M1527" s="3"/>
      <c r="N1527" s="3"/>
      <c r="O1527" s="3"/>
    </row>
    <row r="1528" spans="1:15" x14ac:dyDescent="0.35">
      <c r="A1528" s="221" t="e">
        <f t="shared" si="27"/>
        <v>#N/A</v>
      </c>
      <c r="B1528" s="221" t="e">
        <f>IF(A1528=1,SUM($A$4:A1528),"")</f>
        <v>#N/A</v>
      </c>
      <c r="C1528" s="22" t="str">
        <f>'Source - Cert. Funds'!A1527</f>
        <v>45</v>
      </c>
      <c r="D1528" s="22" t="str">
        <f>'Source - Cert. Funds'!B1527</f>
        <v>2</v>
      </c>
      <c r="E1528" s="22" t="str">
        <f>'Source - Cert. Funds'!C1527</f>
        <v>0003</v>
      </c>
      <c r="F1528" s="22" t="str">
        <f>'Source - Cert. Funds'!D1527</f>
        <v>4520003</v>
      </c>
      <c r="G1528" s="22" t="str">
        <f>'Source - Cert. Funds'!E1527</f>
        <v>CENTER TOWNSHIP</v>
      </c>
      <c r="H1528" s="22" t="str">
        <f>'Source - Cert. Funds'!F1527</f>
        <v>1190</v>
      </c>
      <c r="I1528" s="22" t="str">
        <f>'Source - Cert. Funds'!G1527</f>
        <v xml:space="preserve">CUMULATIVE FIRE (Township)                        </v>
      </c>
      <c r="J1528" s="23">
        <f>'Source - Cert. Funds'!H1527</f>
        <v>325411</v>
      </c>
      <c r="K1528" s="3"/>
      <c r="L1528" s="3"/>
      <c r="M1528" s="3"/>
      <c r="N1528" s="3"/>
      <c r="O1528" s="3"/>
    </row>
    <row r="1529" spans="1:15" x14ac:dyDescent="0.35">
      <c r="A1529" s="221" t="e">
        <f t="shared" si="27"/>
        <v>#N/A</v>
      </c>
      <c r="B1529" s="221" t="e">
        <f>IF(A1529=1,SUM($A$4:A1529),"")</f>
        <v>#N/A</v>
      </c>
      <c r="C1529" s="22" t="str">
        <f>'Source - Cert. Funds'!A1528</f>
        <v>45</v>
      </c>
      <c r="D1529" s="22" t="str">
        <f>'Source - Cert. Funds'!B1528</f>
        <v>2</v>
      </c>
      <c r="E1529" s="22" t="str">
        <f>'Source - Cert. Funds'!C1528</f>
        <v>0004</v>
      </c>
      <c r="F1529" s="22" t="str">
        <f>'Source - Cert. Funds'!D1528</f>
        <v>4520004</v>
      </c>
      <c r="G1529" s="22" t="str">
        <f>'Source - Cert. Funds'!E1528</f>
        <v>EAGLE CREEK TOWNSHIP</v>
      </c>
      <c r="H1529" s="22" t="str">
        <f>'Source - Cert. Funds'!F1528</f>
        <v>0101</v>
      </c>
      <c r="I1529" s="22" t="str">
        <f>'Source - Cert. Funds'!G1528</f>
        <v xml:space="preserve">GENERAL                                 </v>
      </c>
      <c r="J1529" s="23">
        <f>'Source - Cert. Funds'!H1528</f>
        <v>62810</v>
      </c>
      <c r="K1529" s="3"/>
      <c r="L1529" s="3"/>
      <c r="M1529" s="3"/>
      <c r="N1529" s="3"/>
      <c r="O1529" s="3"/>
    </row>
    <row r="1530" spans="1:15" x14ac:dyDescent="0.35">
      <c r="A1530" s="221" t="e">
        <f t="shared" si="27"/>
        <v>#N/A</v>
      </c>
      <c r="B1530" s="221" t="e">
        <f>IF(A1530=1,SUM($A$4:A1530),"")</f>
        <v>#N/A</v>
      </c>
      <c r="C1530" s="22" t="str">
        <f>'Source - Cert. Funds'!A1529</f>
        <v>45</v>
      </c>
      <c r="D1530" s="22" t="str">
        <f>'Source - Cert. Funds'!B1529</f>
        <v>2</v>
      </c>
      <c r="E1530" s="22" t="str">
        <f>'Source - Cert. Funds'!C1529</f>
        <v>0004</v>
      </c>
      <c r="F1530" s="22" t="str">
        <f>'Source - Cert. Funds'!D1529</f>
        <v>4520004</v>
      </c>
      <c r="G1530" s="22" t="str">
        <f>'Source - Cert. Funds'!E1529</f>
        <v>EAGLE CREEK TOWNSHIP</v>
      </c>
      <c r="H1530" s="22" t="str">
        <f>'Source - Cert. Funds'!F1529</f>
        <v>1111</v>
      </c>
      <c r="I1530" s="22" t="str">
        <f>'Source - Cert. Funds'!G1529</f>
        <v>TOWNSHIP FIRE AND E.M.S.</v>
      </c>
      <c r="J1530" s="23">
        <f>'Source - Cert. Funds'!H1529</f>
        <v>131350</v>
      </c>
      <c r="K1530" s="3"/>
      <c r="L1530" s="3"/>
      <c r="M1530" s="3"/>
      <c r="N1530" s="3"/>
      <c r="O1530" s="3"/>
    </row>
    <row r="1531" spans="1:15" x14ac:dyDescent="0.35">
      <c r="A1531" s="221" t="e">
        <f t="shared" si="27"/>
        <v>#N/A</v>
      </c>
      <c r="B1531" s="221" t="e">
        <f>IF(A1531=1,SUM($A$4:A1531),"")</f>
        <v>#N/A</v>
      </c>
      <c r="C1531" s="22" t="str">
        <f>'Source - Cert. Funds'!A1530</f>
        <v>45</v>
      </c>
      <c r="D1531" s="22" t="str">
        <f>'Source - Cert. Funds'!B1530</f>
        <v>2</v>
      </c>
      <c r="E1531" s="22" t="str">
        <f>'Source - Cert. Funds'!C1530</f>
        <v>0004</v>
      </c>
      <c r="F1531" s="22" t="str">
        <f>'Source - Cert. Funds'!D1530</f>
        <v>4520004</v>
      </c>
      <c r="G1531" s="22" t="str">
        <f>'Source - Cert. Funds'!E1530</f>
        <v>EAGLE CREEK TOWNSHIP</v>
      </c>
      <c r="H1531" s="22" t="str">
        <f>'Source - Cert. Funds'!F1530</f>
        <v>1190</v>
      </c>
      <c r="I1531" s="22" t="str">
        <f>'Source - Cert. Funds'!G1530</f>
        <v xml:space="preserve">CUMULATIVE FIRE (Township)                        </v>
      </c>
      <c r="J1531" s="23">
        <f>'Source - Cert. Funds'!H1530</f>
        <v>70000</v>
      </c>
      <c r="K1531" s="3"/>
      <c r="L1531" s="3"/>
      <c r="M1531" s="3"/>
      <c r="N1531" s="3"/>
      <c r="O1531" s="3"/>
    </row>
    <row r="1532" spans="1:15" x14ac:dyDescent="0.35">
      <c r="A1532" s="221" t="e">
        <f t="shared" si="27"/>
        <v>#N/A</v>
      </c>
      <c r="B1532" s="221" t="e">
        <f>IF(A1532=1,SUM($A$4:A1532),"")</f>
        <v>#N/A</v>
      </c>
      <c r="C1532" s="22" t="str">
        <f>'Source - Cert. Funds'!A1531</f>
        <v>45</v>
      </c>
      <c r="D1532" s="22" t="str">
        <f>'Source - Cert. Funds'!B1531</f>
        <v>2</v>
      </c>
      <c r="E1532" s="22" t="str">
        <f>'Source - Cert. Funds'!C1531</f>
        <v>0005</v>
      </c>
      <c r="F1532" s="22" t="str">
        <f>'Source - Cert. Funds'!D1531</f>
        <v>4520005</v>
      </c>
      <c r="G1532" s="22" t="str">
        <f>'Source - Cert. Funds'!E1531</f>
        <v>HANOVER TOWNSHIP</v>
      </c>
      <c r="H1532" s="22" t="str">
        <f>'Source - Cert. Funds'!F1531</f>
        <v>0061</v>
      </c>
      <c r="I1532" s="22" t="str">
        <f>'Source - Cert. Funds'!G1531</f>
        <v>RAINY DAY</v>
      </c>
      <c r="J1532" s="23">
        <f>'Source - Cert. Funds'!H1531</f>
        <v>10000</v>
      </c>
      <c r="K1532" s="3"/>
      <c r="L1532" s="3"/>
      <c r="M1532" s="3"/>
      <c r="N1532" s="3"/>
      <c r="O1532" s="3"/>
    </row>
    <row r="1533" spans="1:15" x14ac:dyDescent="0.35">
      <c r="A1533" s="221" t="e">
        <f t="shared" si="27"/>
        <v>#N/A</v>
      </c>
      <c r="B1533" s="221" t="e">
        <f>IF(A1533=1,SUM($A$4:A1533),"")</f>
        <v>#N/A</v>
      </c>
      <c r="C1533" s="22" t="str">
        <f>'Source - Cert. Funds'!A1532</f>
        <v>45</v>
      </c>
      <c r="D1533" s="22" t="str">
        <f>'Source - Cert. Funds'!B1532</f>
        <v>2</v>
      </c>
      <c r="E1533" s="22" t="str">
        <f>'Source - Cert. Funds'!C1532</f>
        <v>0005</v>
      </c>
      <c r="F1533" s="22" t="str">
        <f>'Source - Cert. Funds'!D1532</f>
        <v>4520005</v>
      </c>
      <c r="G1533" s="22" t="str">
        <f>'Source - Cert. Funds'!E1532</f>
        <v>HANOVER TOWNSHIP</v>
      </c>
      <c r="H1533" s="22" t="str">
        <f>'Source - Cert. Funds'!F1532</f>
        <v>0101</v>
      </c>
      <c r="I1533" s="22" t="str">
        <f>'Source - Cert. Funds'!G1532</f>
        <v xml:space="preserve">GENERAL                                 </v>
      </c>
      <c r="J1533" s="23">
        <f>'Source - Cert. Funds'!H1532</f>
        <v>244040</v>
      </c>
      <c r="K1533" s="3"/>
      <c r="L1533" s="3"/>
      <c r="M1533" s="3"/>
      <c r="N1533" s="3"/>
      <c r="O1533" s="3"/>
    </row>
    <row r="1534" spans="1:15" x14ac:dyDescent="0.35">
      <c r="A1534" s="221" t="e">
        <f t="shared" si="27"/>
        <v>#N/A</v>
      </c>
      <c r="B1534" s="221" t="e">
        <f>IF(A1534=1,SUM($A$4:A1534),"")</f>
        <v>#N/A</v>
      </c>
      <c r="C1534" s="22" t="str">
        <f>'Source - Cert. Funds'!A1533</f>
        <v>45</v>
      </c>
      <c r="D1534" s="22" t="str">
        <f>'Source - Cert. Funds'!B1533</f>
        <v>2</v>
      </c>
      <c r="E1534" s="22" t="str">
        <f>'Source - Cert. Funds'!C1533</f>
        <v>0005</v>
      </c>
      <c r="F1534" s="22" t="str">
        <f>'Source - Cert. Funds'!D1533</f>
        <v>4520005</v>
      </c>
      <c r="G1534" s="22" t="str">
        <f>'Source - Cert. Funds'!E1533</f>
        <v>HANOVER TOWNSHIP</v>
      </c>
      <c r="H1534" s="22" t="str">
        <f>'Source - Cert. Funds'!F1533</f>
        <v>1111</v>
      </c>
      <c r="I1534" s="22" t="str">
        <f>'Source - Cert. Funds'!G1533</f>
        <v>TOWNSHIP FIRE AND E.M.S.</v>
      </c>
      <c r="J1534" s="23">
        <f>'Source - Cert. Funds'!H1533</f>
        <v>250000</v>
      </c>
      <c r="K1534" s="3"/>
      <c r="L1534" s="3"/>
      <c r="M1534" s="3"/>
      <c r="N1534" s="3"/>
      <c r="O1534" s="3"/>
    </row>
    <row r="1535" spans="1:15" x14ac:dyDescent="0.35">
      <c r="A1535" s="221" t="e">
        <f t="shared" si="27"/>
        <v>#N/A</v>
      </c>
      <c r="B1535" s="221" t="e">
        <f>IF(A1535=1,SUM($A$4:A1535),"")</f>
        <v>#N/A</v>
      </c>
      <c r="C1535" s="22" t="str">
        <f>'Source - Cert. Funds'!A1534</f>
        <v>45</v>
      </c>
      <c r="D1535" s="22" t="str">
        <f>'Source - Cert. Funds'!B1534</f>
        <v>2</v>
      </c>
      <c r="E1535" s="22" t="str">
        <f>'Source - Cert. Funds'!C1534</f>
        <v>0005</v>
      </c>
      <c r="F1535" s="22" t="str">
        <f>'Source - Cert. Funds'!D1534</f>
        <v>4520005</v>
      </c>
      <c r="G1535" s="22" t="str">
        <f>'Source - Cert. Funds'!E1534</f>
        <v>HANOVER TOWNSHIP</v>
      </c>
      <c r="H1535" s="22" t="str">
        <f>'Source - Cert. Funds'!F1534</f>
        <v>1190</v>
      </c>
      <c r="I1535" s="22" t="str">
        <f>'Source - Cert. Funds'!G1534</f>
        <v xml:space="preserve">CUMULATIVE FIRE (Township)                        </v>
      </c>
      <c r="J1535" s="23">
        <f>'Source - Cert. Funds'!H1534</f>
        <v>50000</v>
      </c>
      <c r="K1535" s="3"/>
      <c r="L1535" s="3"/>
      <c r="M1535" s="3"/>
      <c r="N1535" s="3"/>
      <c r="O1535" s="3"/>
    </row>
    <row r="1536" spans="1:15" x14ac:dyDescent="0.35">
      <c r="A1536" s="221" t="e">
        <f t="shared" si="27"/>
        <v>#N/A</v>
      </c>
      <c r="B1536" s="221" t="e">
        <f>IF(A1536=1,SUM($A$4:A1536),"")</f>
        <v>#N/A</v>
      </c>
      <c r="C1536" s="22" t="str">
        <f>'Source - Cert. Funds'!A1535</f>
        <v>45</v>
      </c>
      <c r="D1536" s="22" t="str">
        <f>'Source - Cert. Funds'!B1535</f>
        <v>2</v>
      </c>
      <c r="E1536" s="22" t="str">
        <f>'Source - Cert. Funds'!C1535</f>
        <v>0005</v>
      </c>
      <c r="F1536" s="22" t="str">
        <f>'Source - Cert. Funds'!D1535</f>
        <v>4520005</v>
      </c>
      <c r="G1536" s="22" t="str">
        <f>'Source - Cert. Funds'!E1535</f>
        <v>HANOVER TOWNSHIP</v>
      </c>
      <c r="H1536" s="22" t="str">
        <f>'Source - Cert. Funds'!F1535</f>
        <v>1312</v>
      </c>
      <c r="I1536" s="22" t="str">
        <f>'Source - Cert. Funds'!G1535</f>
        <v xml:space="preserve">RECREATION                              </v>
      </c>
      <c r="J1536" s="23">
        <f>'Source - Cert. Funds'!H1535</f>
        <v>25000</v>
      </c>
      <c r="K1536" s="3"/>
      <c r="L1536" s="3"/>
      <c r="M1536" s="3"/>
      <c r="N1536" s="3"/>
      <c r="O1536" s="3"/>
    </row>
    <row r="1537" spans="1:15" x14ac:dyDescent="0.35">
      <c r="A1537" s="221" t="e">
        <f t="shared" si="27"/>
        <v>#N/A</v>
      </c>
      <c r="B1537" s="221" t="e">
        <f>IF(A1537=1,SUM($A$4:A1537),"")</f>
        <v>#N/A</v>
      </c>
      <c r="C1537" s="22" t="str">
        <f>'Source - Cert. Funds'!A1536</f>
        <v>45</v>
      </c>
      <c r="D1537" s="22" t="str">
        <f>'Source - Cert. Funds'!B1536</f>
        <v>2</v>
      </c>
      <c r="E1537" s="22" t="str">
        <f>'Source - Cert. Funds'!C1536</f>
        <v>0006</v>
      </c>
      <c r="F1537" s="22" t="str">
        <f>'Source - Cert. Funds'!D1536</f>
        <v>4520006</v>
      </c>
      <c r="G1537" s="22" t="str">
        <f>'Source - Cert. Funds'!E1536</f>
        <v>HOBART TOWNSHIP</v>
      </c>
      <c r="H1537" s="22" t="str">
        <f>'Source - Cert. Funds'!F1536</f>
        <v>0061</v>
      </c>
      <c r="I1537" s="22" t="str">
        <f>'Source - Cert. Funds'!G1536</f>
        <v>RAINY DAY</v>
      </c>
      <c r="J1537" s="23">
        <f>'Source - Cert. Funds'!H1536</f>
        <v>0</v>
      </c>
      <c r="K1537" s="3"/>
      <c r="L1537" s="3"/>
      <c r="M1537" s="3"/>
      <c r="N1537" s="3"/>
      <c r="O1537" s="3"/>
    </row>
    <row r="1538" spans="1:15" x14ac:dyDescent="0.35">
      <c r="A1538" s="221" t="e">
        <f t="shared" si="27"/>
        <v>#N/A</v>
      </c>
      <c r="B1538" s="221" t="e">
        <f>IF(A1538=1,SUM($A$4:A1538),"")</f>
        <v>#N/A</v>
      </c>
      <c r="C1538" s="22" t="str">
        <f>'Source - Cert. Funds'!A1537</f>
        <v>45</v>
      </c>
      <c r="D1538" s="22" t="str">
        <f>'Source - Cert. Funds'!B1537</f>
        <v>2</v>
      </c>
      <c r="E1538" s="22" t="str">
        <f>'Source - Cert. Funds'!C1537</f>
        <v>0006</v>
      </c>
      <c r="F1538" s="22" t="str">
        <f>'Source - Cert. Funds'!D1537</f>
        <v>4520006</v>
      </c>
      <c r="G1538" s="22" t="str">
        <f>'Source - Cert. Funds'!E1537</f>
        <v>HOBART TOWNSHIP</v>
      </c>
      <c r="H1538" s="22" t="str">
        <f>'Source - Cert. Funds'!F1537</f>
        <v>0101</v>
      </c>
      <c r="I1538" s="22" t="str">
        <f>'Source - Cert. Funds'!G1537</f>
        <v xml:space="preserve">GENERAL                                 </v>
      </c>
      <c r="J1538" s="23">
        <f>'Source - Cert. Funds'!H1537</f>
        <v>296129</v>
      </c>
      <c r="K1538" s="3"/>
      <c r="L1538" s="3"/>
      <c r="M1538" s="3"/>
      <c r="N1538" s="3"/>
      <c r="O1538" s="3"/>
    </row>
    <row r="1539" spans="1:15" x14ac:dyDescent="0.35">
      <c r="A1539" s="221" t="e">
        <f t="shared" si="27"/>
        <v>#N/A</v>
      </c>
      <c r="B1539" s="221" t="e">
        <f>IF(A1539=1,SUM($A$4:A1539),"")</f>
        <v>#N/A</v>
      </c>
      <c r="C1539" s="22" t="str">
        <f>'Source - Cert. Funds'!A1538</f>
        <v>45</v>
      </c>
      <c r="D1539" s="22" t="str">
        <f>'Source - Cert. Funds'!B1538</f>
        <v>2</v>
      </c>
      <c r="E1539" s="22" t="str">
        <f>'Source - Cert. Funds'!C1538</f>
        <v>0006</v>
      </c>
      <c r="F1539" s="22" t="str">
        <f>'Source - Cert. Funds'!D1538</f>
        <v>4520006</v>
      </c>
      <c r="G1539" s="22" t="str">
        <f>'Source - Cert. Funds'!E1538</f>
        <v>HOBART TOWNSHIP</v>
      </c>
      <c r="H1539" s="22" t="str">
        <f>'Source - Cert. Funds'!F1538</f>
        <v>0107</v>
      </c>
      <c r="I1539" s="22" t="str">
        <f>'Source - Cert. Funds'!G1538</f>
        <v xml:space="preserve">PROPERTY MAINTENANCE                    </v>
      </c>
      <c r="J1539" s="23">
        <f>'Source - Cert. Funds'!H1538</f>
        <v>129072</v>
      </c>
      <c r="K1539" s="3"/>
      <c r="L1539" s="3"/>
      <c r="M1539" s="3"/>
      <c r="N1539" s="3"/>
      <c r="O1539" s="3"/>
    </row>
    <row r="1540" spans="1:15" x14ac:dyDescent="0.35">
      <c r="A1540" s="221" t="e">
        <f t="shared" si="27"/>
        <v>#N/A</v>
      </c>
      <c r="B1540" s="221" t="e">
        <f>IF(A1540=1,SUM($A$4:A1540),"")</f>
        <v>#N/A</v>
      </c>
      <c r="C1540" s="22" t="str">
        <f>'Source - Cert. Funds'!A1539</f>
        <v>45</v>
      </c>
      <c r="D1540" s="22" t="str">
        <f>'Source - Cert. Funds'!B1539</f>
        <v>2</v>
      </c>
      <c r="E1540" s="22" t="str">
        <f>'Source - Cert. Funds'!C1539</f>
        <v>0006</v>
      </c>
      <c r="F1540" s="22" t="str">
        <f>'Source - Cert. Funds'!D1539</f>
        <v>4520006</v>
      </c>
      <c r="G1540" s="22" t="str">
        <f>'Source - Cert. Funds'!E1539</f>
        <v>HOBART TOWNSHIP</v>
      </c>
      <c r="H1540" s="22" t="str">
        <f>'Source - Cert. Funds'!F1539</f>
        <v>1111</v>
      </c>
      <c r="I1540" s="22" t="str">
        <f>'Source - Cert. Funds'!G1539</f>
        <v>TOWNSHIP FIRE AND E.M.S.</v>
      </c>
      <c r="J1540" s="23">
        <f>'Source - Cert. Funds'!H1539</f>
        <v>2270</v>
      </c>
      <c r="K1540" s="3"/>
      <c r="L1540" s="3"/>
      <c r="M1540" s="3"/>
      <c r="N1540" s="3"/>
      <c r="O1540" s="3"/>
    </row>
    <row r="1541" spans="1:15" x14ac:dyDescent="0.35">
      <c r="A1541" s="221" t="e">
        <f t="shared" ref="A1541:A1604" si="28">IF($L$1=$F1541,1,"")</f>
        <v>#N/A</v>
      </c>
      <c r="B1541" s="221" t="e">
        <f>IF(A1541=1,SUM($A$4:A1541),"")</f>
        <v>#N/A</v>
      </c>
      <c r="C1541" s="22" t="str">
        <f>'Source - Cert. Funds'!A1540</f>
        <v>45</v>
      </c>
      <c r="D1541" s="22" t="str">
        <f>'Source - Cert. Funds'!B1540</f>
        <v>2</v>
      </c>
      <c r="E1541" s="22" t="str">
        <f>'Source - Cert. Funds'!C1540</f>
        <v>0006</v>
      </c>
      <c r="F1541" s="22" t="str">
        <f>'Source - Cert. Funds'!D1540</f>
        <v>4520006</v>
      </c>
      <c r="G1541" s="22" t="str">
        <f>'Source - Cert. Funds'!E1540</f>
        <v>HOBART TOWNSHIP</v>
      </c>
      <c r="H1541" s="22" t="str">
        <f>'Source - Cert. Funds'!F1540</f>
        <v>1312</v>
      </c>
      <c r="I1541" s="22" t="str">
        <f>'Source - Cert. Funds'!G1540</f>
        <v xml:space="preserve">RECREATION                              </v>
      </c>
      <c r="J1541" s="23">
        <f>'Source - Cert. Funds'!H1540</f>
        <v>68270</v>
      </c>
      <c r="K1541" s="3"/>
      <c r="L1541" s="3"/>
      <c r="M1541" s="3"/>
      <c r="N1541" s="3"/>
      <c r="O1541" s="3"/>
    </row>
    <row r="1542" spans="1:15" x14ac:dyDescent="0.35">
      <c r="A1542" s="221" t="e">
        <f t="shared" si="28"/>
        <v>#N/A</v>
      </c>
      <c r="B1542" s="221" t="e">
        <f>IF(A1542=1,SUM($A$4:A1542),"")</f>
        <v>#N/A</v>
      </c>
      <c r="C1542" s="22" t="str">
        <f>'Source - Cert. Funds'!A1541</f>
        <v>45</v>
      </c>
      <c r="D1542" s="22" t="str">
        <f>'Source - Cert. Funds'!B1541</f>
        <v>2</v>
      </c>
      <c r="E1542" s="22" t="str">
        <f>'Source - Cert. Funds'!C1541</f>
        <v>0007</v>
      </c>
      <c r="F1542" s="22" t="str">
        <f>'Source - Cert. Funds'!D1541</f>
        <v>4520007</v>
      </c>
      <c r="G1542" s="22" t="str">
        <f>'Source - Cert. Funds'!E1541</f>
        <v>NORTH TOWNSHIP</v>
      </c>
      <c r="H1542" s="22" t="str">
        <f>'Source - Cert. Funds'!F1541</f>
        <v>0101</v>
      </c>
      <c r="I1542" s="22" t="str">
        <f>'Source - Cert. Funds'!G1541</f>
        <v xml:space="preserve">GENERAL                                 </v>
      </c>
      <c r="J1542" s="23">
        <f>'Source - Cert. Funds'!H1541</f>
        <v>1106298</v>
      </c>
      <c r="K1542" s="3"/>
      <c r="L1542" s="3"/>
      <c r="M1542" s="3"/>
      <c r="N1542" s="3"/>
      <c r="O1542" s="3"/>
    </row>
    <row r="1543" spans="1:15" x14ac:dyDescent="0.35">
      <c r="A1543" s="221" t="e">
        <f t="shared" si="28"/>
        <v>#N/A</v>
      </c>
      <c r="B1543" s="221" t="e">
        <f>IF(A1543=1,SUM($A$4:A1543),"")</f>
        <v>#N/A</v>
      </c>
      <c r="C1543" s="22" t="str">
        <f>'Source - Cert. Funds'!A1542</f>
        <v>45</v>
      </c>
      <c r="D1543" s="22" t="str">
        <f>'Source - Cert. Funds'!B1542</f>
        <v>2</v>
      </c>
      <c r="E1543" s="22" t="str">
        <f>'Source - Cert. Funds'!C1542</f>
        <v>0007</v>
      </c>
      <c r="F1543" s="22" t="str">
        <f>'Source - Cert. Funds'!D1542</f>
        <v>4520007</v>
      </c>
      <c r="G1543" s="22" t="str">
        <f>'Source - Cert. Funds'!E1542</f>
        <v>NORTH TOWNSHIP</v>
      </c>
      <c r="H1543" s="22" t="str">
        <f>'Source - Cert. Funds'!F1542</f>
        <v>1312</v>
      </c>
      <c r="I1543" s="22" t="str">
        <f>'Source - Cert. Funds'!G1542</f>
        <v xml:space="preserve">RECREATION                              </v>
      </c>
      <c r="J1543" s="23">
        <f>'Source - Cert. Funds'!H1542</f>
        <v>2044806</v>
      </c>
      <c r="K1543" s="3"/>
      <c r="L1543" s="3"/>
      <c r="M1543" s="3"/>
      <c r="N1543" s="3"/>
      <c r="O1543" s="3"/>
    </row>
    <row r="1544" spans="1:15" x14ac:dyDescent="0.35">
      <c r="A1544" s="221" t="e">
        <f t="shared" si="28"/>
        <v>#N/A</v>
      </c>
      <c r="B1544" s="221" t="e">
        <f>IF(A1544=1,SUM($A$4:A1544),"")</f>
        <v>#N/A</v>
      </c>
      <c r="C1544" s="22" t="str">
        <f>'Source - Cert. Funds'!A1543</f>
        <v>45</v>
      </c>
      <c r="D1544" s="22" t="str">
        <f>'Source - Cert. Funds'!B1543</f>
        <v>2</v>
      </c>
      <c r="E1544" s="22" t="str">
        <f>'Source - Cert. Funds'!C1543</f>
        <v>0007</v>
      </c>
      <c r="F1544" s="22" t="str">
        <f>'Source - Cert. Funds'!D1543</f>
        <v>4520007</v>
      </c>
      <c r="G1544" s="22" t="str">
        <f>'Source - Cert. Funds'!E1543</f>
        <v>NORTH TOWNSHIP</v>
      </c>
      <c r="H1544" s="22" t="str">
        <f>'Source - Cert. Funds'!F1543</f>
        <v>1390</v>
      </c>
      <c r="I1544" s="22" t="str">
        <f>'Source - Cert. Funds'!G1543</f>
        <v xml:space="preserve">CUMULATIVE PARK &amp; RECREATION            </v>
      </c>
      <c r="J1544" s="23">
        <f>'Source - Cert. Funds'!H1543</f>
        <v>487000</v>
      </c>
      <c r="K1544" s="3"/>
      <c r="L1544" s="3"/>
      <c r="M1544" s="3"/>
      <c r="N1544" s="3"/>
      <c r="O1544" s="3"/>
    </row>
    <row r="1545" spans="1:15" x14ac:dyDescent="0.35">
      <c r="A1545" s="221" t="e">
        <f t="shared" si="28"/>
        <v>#N/A</v>
      </c>
      <c r="B1545" s="221" t="e">
        <f>IF(A1545=1,SUM($A$4:A1545),"")</f>
        <v>#N/A</v>
      </c>
      <c r="C1545" s="22" t="str">
        <f>'Source - Cert. Funds'!A1544</f>
        <v>45</v>
      </c>
      <c r="D1545" s="22" t="str">
        <f>'Source - Cert. Funds'!B1544</f>
        <v>2</v>
      </c>
      <c r="E1545" s="22" t="str">
        <f>'Source - Cert. Funds'!C1544</f>
        <v>0008</v>
      </c>
      <c r="F1545" s="22" t="str">
        <f>'Source - Cert. Funds'!D1544</f>
        <v>4520008</v>
      </c>
      <c r="G1545" s="22" t="str">
        <f>'Source - Cert. Funds'!E1544</f>
        <v>ROSS TOWNSHIP</v>
      </c>
      <c r="H1545" s="22" t="str">
        <f>'Source - Cert. Funds'!F1544</f>
        <v>0061</v>
      </c>
      <c r="I1545" s="22" t="str">
        <f>'Source - Cert. Funds'!G1544</f>
        <v>RAINY DAY</v>
      </c>
      <c r="J1545" s="23">
        <f>'Source - Cert. Funds'!H1544</f>
        <v>413087</v>
      </c>
      <c r="K1545" s="3"/>
      <c r="L1545" s="3"/>
      <c r="M1545" s="3"/>
      <c r="N1545" s="3"/>
      <c r="O1545" s="3"/>
    </row>
    <row r="1546" spans="1:15" x14ac:dyDescent="0.35">
      <c r="A1546" s="221" t="e">
        <f t="shared" si="28"/>
        <v>#N/A</v>
      </c>
      <c r="B1546" s="221" t="e">
        <f>IF(A1546=1,SUM($A$4:A1546),"")</f>
        <v>#N/A</v>
      </c>
      <c r="C1546" s="22" t="str">
        <f>'Source - Cert. Funds'!A1545</f>
        <v>45</v>
      </c>
      <c r="D1546" s="22" t="str">
        <f>'Source - Cert. Funds'!B1545</f>
        <v>2</v>
      </c>
      <c r="E1546" s="22" t="str">
        <f>'Source - Cert. Funds'!C1545</f>
        <v>0008</v>
      </c>
      <c r="F1546" s="22" t="str">
        <f>'Source - Cert. Funds'!D1545</f>
        <v>4520008</v>
      </c>
      <c r="G1546" s="22" t="str">
        <f>'Source - Cert. Funds'!E1545</f>
        <v>ROSS TOWNSHIP</v>
      </c>
      <c r="H1546" s="22" t="str">
        <f>'Source - Cert. Funds'!F1545</f>
        <v>0101</v>
      </c>
      <c r="I1546" s="22" t="str">
        <f>'Source - Cert. Funds'!G1545</f>
        <v xml:space="preserve">GENERAL                                 </v>
      </c>
      <c r="J1546" s="23">
        <f>'Source - Cert. Funds'!H1545</f>
        <v>1087496</v>
      </c>
      <c r="K1546" s="3"/>
      <c r="L1546" s="3"/>
      <c r="M1546" s="3"/>
      <c r="N1546" s="3"/>
      <c r="O1546" s="3"/>
    </row>
    <row r="1547" spans="1:15" x14ac:dyDescent="0.35">
      <c r="A1547" s="221" t="e">
        <f t="shared" si="28"/>
        <v>#N/A</v>
      </c>
      <c r="B1547" s="221" t="e">
        <f>IF(A1547=1,SUM($A$4:A1547),"")</f>
        <v>#N/A</v>
      </c>
      <c r="C1547" s="22" t="str">
        <f>'Source - Cert. Funds'!A1546</f>
        <v>45</v>
      </c>
      <c r="D1547" s="22" t="str">
        <f>'Source - Cert. Funds'!B1546</f>
        <v>2</v>
      </c>
      <c r="E1547" s="22" t="str">
        <f>'Source - Cert. Funds'!C1546</f>
        <v>0008</v>
      </c>
      <c r="F1547" s="22" t="str">
        <f>'Source - Cert. Funds'!D1546</f>
        <v>4520008</v>
      </c>
      <c r="G1547" s="22" t="str">
        <f>'Source - Cert. Funds'!E1546</f>
        <v>ROSS TOWNSHIP</v>
      </c>
      <c r="H1547" s="22" t="str">
        <f>'Source - Cert. Funds'!F1546</f>
        <v>0107</v>
      </c>
      <c r="I1547" s="22" t="str">
        <f>'Source - Cert. Funds'!G1546</f>
        <v xml:space="preserve">PROPERTY MAINTENANCE                    </v>
      </c>
      <c r="J1547" s="23">
        <f>'Source - Cert. Funds'!H1546</f>
        <v>508432</v>
      </c>
      <c r="K1547" s="3"/>
      <c r="L1547" s="3"/>
      <c r="M1547" s="3"/>
      <c r="N1547" s="3"/>
      <c r="O1547" s="3"/>
    </row>
    <row r="1548" spans="1:15" x14ac:dyDescent="0.35">
      <c r="A1548" s="221" t="e">
        <f t="shared" si="28"/>
        <v>#N/A</v>
      </c>
      <c r="B1548" s="221" t="e">
        <f>IF(A1548=1,SUM($A$4:A1548),"")</f>
        <v>#N/A</v>
      </c>
      <c r="C1548" s="22" t="str">
        <f>'Source - Cert. Funds'!A1547</f>
        <v>45</v>
      </c>
      <c r="D1548" s="22" t="str">
        <f>'Source - Cert. Funds'!B1547</f>
        <v>2</v>
      </c>
      <c r="E1548" s="22" t="str">
        <f>'Source - Cert. Funds'!C1547</f>
        <v>0008</v>
      </c>
      <c r="F1548" s="22" t="str">
        <f>'Source - Cert. Funds'!D1547</f>
        <v>4520008</v>
      </c>
      <c r="G1548" s="22" t="str">
        <f>'Source - Cert. Funds'!E1547</f>
        <v>ROSS TOWNSHIP</v>
      </c>
      <c r="H1548" s="22" t="str">
        <f>'Source - Cert. Funds'!F1547</f>
        <v>1111</v>
      </c>
      <c r="I1548" s="22" t="str">
        <f>'Source - Cert. Funds'!G1547</f>
        <v>TOWNSHIP FIRE AND E.M.S.</v>
      </c>
      <c r="J1548" s="23">
        <f>'Source - Cert. Funds'!H1547</f>
        <v>84000</v>
      </c>
      <c r="K1548" s="3"/>
      <c r="L1548" s="3"/>
      <c r="M1548" s="3"/>
      <c r="N1548" s="3"/>
      <c r="O1548" s="3"/>
    </row>
    <row r="1549" spans="1:15" x14ac:dyDescent="0.35">
      <c r="A1549" s="221" t="e">
        <f t="shared" si="28"/>
        <v>#N/A</v>
      </c>
      <c r="B1549" s="221" t="e">
        <f>IF(A1549=1,SUM($A$4:A1549),"")</f>
        <v>#N/A</v>
      </c>
      <c r="C1549" s="22" t="str">
        <f>'Source - Cert. Funds'!A1548</f>
        <v>45</v>
      </c>
      <c r="D1549" s="22" t="str">
        <f>'Source - Cert. Funds'!B1548</f>
        <v>2</v>
      </c>
      <c r="E1549" s="22" t="str">
        <f>'Source - Cert. Funds'!C1548</f>
        <v>0008</v>
      </c>
      <c r="F1549" s="22" t="str">
        <f>'Source - Cert. Funds'!D1548</f>
        <v>4520008</v>
      </c>
      <c r="G1549" s="22" t="str">
        <f>'Source - Cert. Funds'!E1548</f>
        <v>ROSS TOWNSHIP</v>
      </c>
      <c r="H1549" s="22" t="str">
        <f>'Source - Cert. Funds'!F1548</f>
        <v>1312</v>
      </c>
      <c r="I1549" s="22" t="str">
        <f>'Source - Cert. Funds'!G1548</f>
        <v xml:space="preserve">RECREATION                              </v>
      </c>
      <c r="J1549" s="23">
        <f>'Source - Cert. Funds'!H1548</f>
        <v>519200</v>
      </c>
      <c r="K1549" s="3"/>
      <c r="L1549" s="3"/>
      <c r="M1549" s="3"/>
      <c r="N1549" s="3"/>
      <c r="O1549" s="3"/>
    </row>
    <row r="1550" spans="1:15" x14ac:dyDescent="0.35">
      <c r="A1550" s="221" t="e">
        <f t="shared" si="28"/>
        <v>#N/A</v>
      </c>
      <c r="B1550" s="221" t="e">
        <f>IF(A1550=1,SUM($A$4:A1550),"")</f>
        <v>#N/A</v>
      </c>
      <c r="C1550" s="22" t="str">
        <f>'Source - Cert. Funds'!A1549</f>
        <v>45</v>
      </c>
      <c r="D1550" s="22" t="str">
        <f>'Source - Cert. Funds'!B1549</f>
        <v>2</v>
      </c>
      <c r="E1550" s="22" t="str">
        <f>'Source - Cert. Funds'!C1549</f>
        <v>0009</v>
      </c>
      <c r="F1550" s="22" t="str">
        <f>'Source - Cert. Funds'!D1549</f>
        <v>4520009</v>
      </c>
      <c r="G1550" s="22" t="str">
        <f>'Source - Cert. Funds'!E1549</f>
        <v>ST. JOHN TOWNSHIP</v>
      </c>
      <c r="H1550" s="22" t="str">
        <f>'Source - Cert. Funds'!F1549</f>
        <v>0061</v>
      </c>
      <c r="I1550" s="22" t="str">
        <f>'Source - Cert. Funds'!G1549</f>
        <v>RAINY DAY</v>
      </c>
      <c r="J1550" s="23">
        <f>'Source - Cert. Funds'!H1549</f>
        <v>298384</v>
      </c>
      <c r="K1550" s="3"/>
      <c r="L1550" s="3"/>
      <c r="M1550" s="3"/>
      <c r="N1550" s="3"/>
      <c r="O1550" s="3"/>
    </row>
    <row r="1551" spans="1:15" x14ac:dyDescent="0.35">
      <c r="A1551" s="221" t="e">
        <f t="shared" si="28"/>
        <v>#N/A</v>
      </c>
      <c r="B1551" s="221" t="e">
        <f>IF(A1551=1,SUM($A$4:A1551),"")</f>
        <v>#N/A</v>
      </c>
      <c r="C1551" s="22" t="str">
        <f>'Source - Cert. Funds'!A1550</f>
        <v>45</v>
      </c>
      <c r="D1551" s="22" t="str">
        <f>'Source - Cert. Funds'!B1550</f>
        <v>2</v>
      </c>
      <c r="E1551" s="22" t="str">
        <f>'Source - Cert. Funds'!C1550</f>
        <v>0009</v>
      </c>
      <c r="F1551" s="22" t="str">
        <f>'Source - Cert. Funds'!D1550</f>
        <v>4520009</v>
      </c>
      <c r="G1551" s="22" t="str">
        <f>'Source - Cert. Funds'!E1550</f>
        <v>ST. JOHN TOWNSHIP</v>
      </c>
      <c r="H1551" s="22" t="str">
        <f>'Source - Cert. Funds'!F1550</f>
        <v>0101</v>
      </c>
      <c r="I1551" s="22" t="str">
        <f>'Source - Cert. Funds'!G1550</f>
        <v xml:space="preserve">GENERAL                                 </v>
      </c>
      <c r="J1551" s="23">
        <f>'Source - Cert. Funds'!H1550</f>
        <v>443471</v>
      </c>
      <c r="K1551" s="3"/>
      <c r="L1551" s="3"/>
      <c r="M1551" s="3"/>
      <c r="N1551" s="3"/>
      <c r="O1551" s="3"/>
    </row>
    <row r="1552" spans="1:15" x14ac:dyDescent="0.35">
      <c r="A1552" s="221" t="e">
        <f t="shared" si="28"/>
        <v>#N/A</v>
      </c>
      <c r="B1552" s="221" t="e">
        <f>IF(A1552=1,SUM($A$4:A1552),"")</f>
        <v>#N/A</v>
      </c>
      <c r="C1552" s="22" t="str">
        <f>'Source - Cert. Funds'!A1551</f>
        <v>45</v>
      </c>
      <c r="D1552" s="22" t="str">
        <f>'Source - Cert. Funds'!B1551</f>
        <v>2</v>
      </c>
      <c r="E1552" s="22" t="str">
        <f>'Source - Cert. Funds'!C1551</f>
        <v>0009</v>
      </c>
      <c r="F1552" s="22" t="str">
        <f>'Source - Cert. Funds'!D1551</f>
        <v>4520009</v>
      </c>
      <c r="G1552" s="22" t="str">
        <f>'Source - Cert. Funds'!E1551</f>
        <v>ST. JOHN TOWNSHIP</v>
      </c>
      <c r="H1552" s="22" t="str">
        <f>'Source - Cert. Funds'!F1551</f>
        <v>1111</v>
      </c>
      <c r="I1552" s="22" t="str">
        <f>'Source - Cert. Funds'!G1551</f>
        <v>TOWNSHIP FIRE AND E.M.S.</v>
      </c>
      <c r="J1552" s="23">
        <f>'Source - Cert. Funds'!H1551</f>
        <v>444088</v>
      </c>
      <c r="K1552" s="3"/>
      <c r="L1552" s="3"/>
      <c r="M1552" s="3"/>
      <c r="N1552" s="3"/>
      <c r="O1552" s="3"/>
    </row>
    <row r="1553" spans="1:15" x14ac:dyDescent="0.35">
      <c r="A1553" s="221" t="e">
        <f t="shared" si="28"/>
        <v>#N/A</v>
      </c>
      <c r="B1553" s="221" t="e">
        <f>IF(A1553=1,SUM($A$4:A1553),"")</f>
        <v>#N/A</v>
      </c>
      <c r="C1553" s="22" t="str">
        <f>'Source - Cert. Funds'!A1552</f>
        <v>45</v>
      </c>
      <c r="D1553" s="22" t="str">
        <f>'Source - Cert. Funds'!B1552</f>
        <v>2</v>
      </c>
      <c r="E1553" s="22" t="str">
        <f>'Source - Cert. Funds'!C1552</f>
        <v>0009</v>
      </c>
      <c r="F1553" s="22" t="str">
        <f>'Source - Cert. Funds'!D1552</f>
        <v>4520009</v>
      </c>
      <c r="G1553" s="22" t="str">
        <f>'Source - Cert. Funds'!E1552</f>
        <v>ST. JOHN TOWNSHIP</v>
      </c>
      <c r="H1553" s="22" t="str">
        <f>'Source - Cert. Funds'!F1552</f>
        <v>1190</v>
      </c>
      <c r="I1553" s="22" t="str">
        <f>'Source - Cert. Funds'!G1552</f>
        <v xml:space="preserve">CUMULATIVE FIRE (Township)                        </v>
      </c>
      <c r="J1553" s="23">
        <f>'Source - Cert. Funds'!H1552</f>
        <v>550000</v>
      </c>
      <c r="K1553" s="3"/>
      <c r="L1553" s="3"/>
      <c r="M1553" s="3"/>
      <c r="N1553" s="3"/>
      <c r="O1553" s="3"/>
    </row>
    <row r="1554" spans="1:15" x14ac:dyDescent="0.35">
      <c r="A1554" s="221" t="e">
        <f t="shared" si="28"/>
        <v>#N/A</v>
      </c>
      <c r="B1554" s="221" t="e">
        <f>IF(A1554=1,SUM($A$4:A1554),"")</f>
        <v>#N/A</v>
      </c>
      <c r="C1554" s="22" t="str">
        <f>'Source - Cert. Funds'!A1553</f>
        <v>45</v>
      </c>
      <c r="D1554" s="22" t="str">
        <f>'Source - Cert. Funds'!B1553</f>
        <v>2</v>
      </c>
      <c r="E1554" s="22" t="str">
        <f>'Source - Cert. Funds'!C1553</f>
        <v>0009</v>
      </c>
      <c r="F1554" s="22" t="str">
        <f>'Source - Cert. Funds'!D1553</f>
        <v>4520009</v>
      </c>
      <c r="G1554" s="22" t="str">
        <f>'Source - Cert. Funds'!E1553</f>
        <v>ST. JOHN TOWNSHIP</v>
      </c>
      <c r="H1554" s="22" t="str">
        <f>'Source - Cert. Funds'!F1553</f>
        <v>1312</v>
      </c>
      <c r="I1554" s="22" t="str">
        <f>'Source - Cert. Funds'!G1553</f>
        <v xml:space="preserve">RECREATION                              </v>
      </c>
      <c r="J1554" s="23">
        <f>'Source - Cert. Funds'!H1553</f>
        <v>130500</v>
      </c>
      <c r="K1554" s="3"/>
      <c r="L1554" s="3"/>
      <c r="M1554" s="3"/>
      <c r="N1554" s="3"/>
      <c r="O1554" s="3"/>
    </row>
    <row r="1555" spans="1:15" x14ac:dyDescent="0.35">
      <c r="A1555" s="221" t="e">
        <f t="shared" si="28"/>
        <v>#N/A</v>
      </c>
      <c r="B1555" s="221" t="e">
        <f>IF(A1555=1,SUM($A$4:A1555),"")</f>
        <v>#N/A</v>
      </c>
      <c r="C1555" s="22" t="str">
        <f>'Source - Cert. Funds'!A1554</f>
        <v>45</v>
      </c>
      <c r="D1555" s="22" t="str">
        <f>'Source - Cert. Funds'!B1554</f>
        <v>2</v>
      </c>
      <c r="E1555" s="22" t="str">
        <f>'Source - Cert. Funds'!C1554</f>
        <v>0010</v>
      </c>
      <c r="F1555" s="22" t="str">
        <f>'Source - Cert. Funds'!D1554</f>
        <v>4520010</v>
      </c>
      <c r="G1555" s="22" t="str">
        <f>'Source - Cert. Funds'!E1554</f>
        <v>WEST CREEK TOWNSHIP</v>
      </c>
      <c r="H1555" s="22" t="str">
        <f>'Source - Cert. Funds'!F1554</f>
        <v>0101</v>
      </c>
      <c r="I1555" s="22" t="str">
        <f>'Source - Cert. Funds'!G1554</f>
        <v xml:space="preserve">GENERAL                                 </v>
      </c>
      <c r="J1555" s="23">
        <f>'Source - Cert. Funds'!H1554</f>
        <v>318189</v>
      </c>
      <c r="K1555" s="3"/>
      <c r="L1555" s="3"/>
      <c r="M1555" s="3"/>
      <c r="N1555" s="3"/>
      <c r="O1555" s="3"/>
    </row>
    <row r="1556" spans="1:15" x14ac:dyDescent="0.35">
      <c r="A1556" s="221" t="e">
        <f t="shared" si="28"/>
        <v>#N/A</v>
      </c>
      <c r="B1556" s="221" t="e">
        <f>IF(A1556=1,SUM($A$4:A1556),"")</f>
        <v>#N/A</v>
      </c>
      <c r="C1556" s="22" t="str">
        <f>'Source - Cert. Funds'!A1555</f>
        <v>45</v>
      </c>
      <c r="D1556" s="22" t="str">
        <f>'Source - Cert. Funds'!B1555</f>
        <v>2</v>
      </c>
      <c r="E1556" s="22" t="str">
        <f>'Source - Cert. Funds'!C1555</f>
        <v>0010</v>
      </c>
      <c r="F1556" s="22" t="str">
        <f>'Source - Cert. Funds'!D1555</f>
        <v>4520010</v>
      </c>
      <c r="G1556" s="22" t="str">
        <f>'Source - Cert. Funds'!E1555</f>
        <v>WEST CREEK TOWNSHIP</v>
      </c>
      <c r="H1556" s="22" t="str">
        <f>'Source - Cert. Funds'!F1555</f>
        <v>1111</v>
      </c>
      <c r="I1556" s="22" t="str">
        <f>'Source - Cert. Funds'!G1555</f>
        <v>TOWNSHIP FIRE AND E.M.S.</v>
      </c>
      <c r="J1556" s="23">
        <f>'Source - Cert. Funds'!H1555</f>
        <v>89423</v>
      </c>
      <c r="K1556" s="3"/>
      <c r="L1556" s="3"/>
      <c r="M1556" s="3"/>
      <c r="N1556" s="3"/>
      <c r="O1556" s="3"/>
    </row>
    <row r="1557" spans="1:15" x14ac:dyDescent="0.35">
      <c r="A1557" s="221" t="e">
        <f t="shared" si="28"/>
        <v>#N/A</v>
      </c>
      <c r="B1557" s="221" t="e">
        <f>IF(A1557=1,SUM($A$4:A1557),"")</f>
        <v>#N/A</v>
      </c>
      <c r="C1557" s="22" t="str">
        <f>'Source - Cert. Funds'!A1556</f>
        <v>45</v>
      </c>
      <c r="D1557" s="22" t="str">
        <f>'Source - Cert. Funds'!B1556</f>
        <v>2</v>
      </c>
      <c r="E1557" s="22" t="str">
        <f>'Source - Cert. Funds'!C1556</f>
        <v>0010</v>
      </c>
      <c r="F1557" s="22" t="str">
        <f>'Source - Cert. Funds'!D1556</f>
        <v>4520010</v>
      </c>
      <c r="G1557" s="22" t="str">
        <f>'Source - Cert. Funds'!E1556</f>
        <v>WEST CREEK TOWNSHIP</v>
      </c>
      <c r="H1557" s="22" t="str">
        <f>'Source - Cert. Funds'!F1556</f>
        <v>1190</v>
      </c>
      <c r="I1557" s="22" t="str">
        <f>'Source - Cert. Funds'!G1556</f>
        <v xml:space="preserve">CUMULATIVE FIRE (Township)                        </v>
      </c>
      <c r="J1557" s="23">
        <f>'Source - Cert. Funds'!H1556</f>
        <v>145000</v>
      </c>
      <c r="K1557" s="3"/>
      <c r="L1557" s="3"/>
      <c r="M1557" s="3"/>
      <c r="N1557" s="3"/>
      <c r="O1557" s="3"/>
    </row>
    <row r="1558" spans="1:15" x14ac:dyDescent="0.35">
      <c r="A1558" s="221" t="e">
        <f t="shared" si="28"/>
        <v>#N/A</v>
      </c>
      <c r="B1558" s="221" t="e">
        <f>IF(A1558=1,SUM($A$4:A1558),"")</f>
        <v>#N/A</v>
      </c>
      <c r="C1558" s="22" t="str">
        <f>'Source - Cert. Funds'!A1557</f>
        <v>45</v>
      </c>
      <c r="D1558" s="22" t="str">
        <f>'Source - Cert. Funds'!B1557</f>
        <v>2</v>
      </c>
      <c r="E1558" s="22" t="str">
        <f>'Source - Cert. Funds'!C1557</f>
        <v>0011</v>
      </c>
      <c r="F1558" s="22" t="str">
        <f>'Source - Cert. Funds'!D1557</f>
        <v>4520011</v>
      </c>
      <c r="G1558" s="22" t="str">
        <f>'Source - Cert. Funds'!E1557</f>
        <v>WINFIELD TOWNSHIP</v>
      </c>
      <c r="H1558" s="22" t="str">
        <f>'Source - Cert. Funds'!F1557</f>
        <v>0061</v>
      </c>
      <c r="I1558" s="22" t="str">
        <f>'Source - Cert. Funds'!G1557</f>
        <v>RAINY DAY</v>
      </c>
      <c r="J1558" s="23">
        <f>'Source - Cert. Funds'!H1557</f>
        <v>15000</v>
      </c>
      <c r="K1558" s="3"/>
      <c r="L1558" s="3"/>
      <c r="M1558" s="3"/>
      <c r="N1558" s="3"/>
      <c r="O1558" s="3"/>
    </row>
    <row r="1559" spans="1:15" x14ac:dyDescent="0.35">
      <c r="A1559" s="221" t="e">
        <f t="shared" si="28"/>
        <v>#N/A</v>
      </c>
      <c r="B1559" s="221" t="e">
        <f>IF(A1559=1,SUM($A$4:A1559),"")</f>
        <v>#N/A</v>
      </c>
      <c r="C1559" s="22" t="str">
        <f>'Source - Cert. Funds'!A1558</f>
        <v>45</v>
      </c>
      <c r="D1559" s="22" t="str">
        <f>'Source - Cert. Funds'!B1558</f>
        <v>2</v>
      </c>
      <c r="E1559" s="22" t="str">
        <f>'Source - Cert. Funds'!C1558</f>
        <v>0011</v>
      </c>
      <c r="F1559" s="22" t="str">
        <f>'Source - Cert. Funds'!D1558</f>
        <v>4520011</v>
      </c>
      <c r="G1559" s="22" t="str">
        <f>'Source - Cert. Funds'!E1558</f>
        <v>WINFIELD TOWNSHIP</v>
      </c>
      <c r="H1559" s="22" t="str">
        <f>'Source - Cert. Funds'!F1558</f>
        <v>0101</v>
      </c>
      <c r="I1559" s="22" t="str">
        <f>'Source - Cert. Funds'!G1558</f>
        <v xml:space="preserve">GENERAL                                 </v>
      </c>
      <c r="J1559" s="23">
        <f>'Source - Cert. Funds'!H1558</f>
        <v>246221</v>
      </c>
      <c r="K1559" s="3"/>
      <c r="L1559" s="3"/>
      <c r="M1559" s="3"/>
      <c r="N1559" s="3"/>
      <c r="O1559" s="3"/>
    </row>
    <row r="1560" spans="1:15" x14ac:dyDescent="0.35">
      <c r="A1560" s="221" t="e">
        <f t="shared" si="28"/>
        <v>#N/A</v>
      </c>
      <c r="B1560" s="221" t="e">
        <f>IF(A1560=1,SUM($A$4:A1560),"")</f>
        <v>#N/A</v>
      </c>
      <c r="C1560" s="22" t="str">
        <f>'Source - Cert. Funds'!A1559</f>
        <v>45</v>
      </c>
      <c r="D1560" s="22" t="str">
        <f>'Source - Cert. Funds'!B1559</f>
        <v>2</v>
      </c>
      <c r="E1560" s="22" t="str">
        <f>'Source - Cert. Funds'!C1559</f>
        <v>0011</v>
      </c>
      <c r="F1560" s="22" t="str">
        <f>'Source - Cert. Funds'!D1559</f>
        <v>4520011</v>
      </c>
      <c r="G1560" s="22" t="str">
        <f>'Source - Cert. Funds'!E1559</f>
        <v>WINFIELD TOWNSHIP</v>
      </c>
      <c r="H1560" s="22" t="str">
        <f>'Source - Cert. Funds'!F1559</f>
        <v>1111</v>
      </c>
      <c r="I1560" s="22" t="str">
        <f>'Source - Cert. Funds'!G1559</f>
        <v>TOWNSHIP FIRE AND E.M.S.</v>
      </c>
      <c r="J1560" s="23">
        <f>'Source - Cert. Funds'!H1559</f>
        <v>526180</v>
      </c>
      <c r="K1560" s="3"/>
      <c r="L1560" s="3"/>
      <c r="M1560" s="3"/>
      <c r="N1560" s="3"/>
      <c r="O1560" s="3"/>
    </row>
    <row r="1561" spans="1:15" x14ac:dyDescent="0.35">
      <c r="A1561" s="221" t="e">
        <f t="shared" si="28"/>
        <v>#N/A</v>
      </c>
      <c r="B1561" s="221" t="e">
        <f>IF(A1561=1,SUM($A$4:A1561),"")</f>
        <v>#N/A</v>
      </c>
      <c r="C1561" s="22" t="str">
        <f>'Source - Cert. Funds'!A1560</f>
        <v>45</v>
      </c>
      <c r="D1561" s="22" t="str">
        <f>'Source - Cert. Funds'!B1560</f>
        <v>2</v>
      </c>
      <c r="E1561" s="22" t="str">
        <f>'Source - Cert. Funds'!C1560</f>
        <v>0011</v>
      </c>
      <c r="F1561" s="22" t="str">
        <f>'Source - Cert. Funds'!D1560</f>
        <v>4520011</v>
      </c>
      <c r="G1561" s="22" t="str">
        <f>'Source - Cert. Funds'!E1560</f>
        <v>WINFIELD TOWNSHIP</v>
      </c>
      <c r="H1561" s="22" t="str">
        <f>'Source - Cert. Funds'!F1560</f>
        <v>1190</v>
      </c>
      <c r="I1561" s="22" t="str">
        <f>'Source - Cert. Funds'!G1560</f>
        <v xml:space="preserve">CUMULATIVE FIRE (Township)                        </v>
      </c>
      <c r="J1561" s="23">
        <f>'Source - Cert. Funds'!H1560</f>
        <v>80000</v>
      </c>
      <c r="K1561" s="3"/>
      <c r="L1561" s="3"/>
      <c r="M1561" s="3"/>
      <c r="N1561" s="3"/>
      <c r="O1561" s="3"/>
    </row>
    <row r="1562" spans="1:15" x14ac:dyDescent="0.35">
      <c r="A1562" s="221" t="e">
        <f t="shared" si="28"/>
        <v>#N/A</v>
      </c>
      <c r="B1562" s="221" t="e">
        <f>IF(A1562=1,SUM($A$4:A1562),"")</f>
        <v>#N/A</v>
      </c>
      <c r="C1562" s="22" t="str">
        <f>'Source - Cert. Funds'!A1561</f>
        <v>45</v>
      </c>
      <c r="D1562" s="22" t="str">
        <f>'Source - Cert. Funds'!B1561</f>
        <v>2</v>
      </c>
      <c r="E1562" s="22" t="str">
        <f>'Source - Cert. Funds'!C1561</f>
        <v>0011</v>
      </c>
      <c r="F1562" s="22" t="str">
        <f>'Source - Cert. Funds'!D1561</f>
        <v>4520011</v>
      </c>
      <c r="G1562" s="22" t="str">
        <f>'Source - Cert. Funds'!E1561</f>
        <v>WINFIELD TOWNSHIP</v>
      </c>
      <c r="H1562" s="22" t="str">
        <f>'Source - Cert. Funds'!F1561</f>
        <v>1312</v>
      </c>
      <c r="I1562" s="22" t="str">
        <f>'Source - Cert. Funds'!G1561</f>
        <v xml:space="preserve">RECREATION                              </v>
      </c>
      <c r="J1562" s="23">
        <f>'Source - Cert. Funds'!H1561</f>
        <v>24700</v>
      </c>
      <c r="K1562" s="3"/>
      <c r="L1562" s="3"/>
      <c r="M1562" s="3"/>
      <c r="N1562" s="3"/>
      <c r="O1562" s="3"/>
    </row>
    <row r="1563" spans="1:15" x14ac:dyDescent="0.35">
      <c r="A1563" s="221" t="e">
        <f t="shared" si="28"/>
        <v>#N/A</v>
      </c>
      <c r="B1563" s="221" t="e">
        <f>IF(A1563=1,SUM($A$4:A1563),"")</f>
        <v>#N/A</v>
      </c>
      <c r="C1563" s="22" t="str">
        <f>'Source - Cert. Funds'!A1562</f>
        <v>46</v>
      </c>
      <c r="D1563" s="22" t="str">
        <f>'Source - Cert. Funds'!B1562</f>
        <v>2</v>
      </c>
      <c r="E1563" s="22" t="str">
        <f>'Source - Cert. Funds'!C1562</f>
        <v>0001</v>
      </c>
      <c r="F1563" s="22" t="str">
        <f>'Source - Cert. Funds'!D1562</f>
        <v>4620001</v>
      </c>
      <c r="G1563" s="22" t="str">
        <f>'Source - Cert. Funds'!E1562</f>
        <v>CASS TOWNSHIP</v>
      </c>
      <c r="H1563" s="22" t="str">
        <f>'Source - Cert. Funds'!F1562</f>
        <v>0101</v>
      </c>
      <c r="I1563" s="22" t="str">
        <f>'Source - Cert. Funds'!G1562</f>
        <v xml:space="preserve">GENERAL                                 </v>
      </c>
      <c r="J1563" s="23">
        <f>'Source - Cert. Funds'!H1562</f>
        <v>47972</v>
      </c>
      <c r="K1563" s="3"/>
      <c r="L1563" s="3"/>
      <c r="M1563" s="3"/>
      <c r="N1563" s="3"/>
      <c r="O1563" s="3"/>
    </row>
    <row r="1564" spans="1:15" x14ac:dyDescent="0.35">
      <c r="A1564" s="221" t="e">
        <f t="shared" si="28"/>
        <v>#N/A</v>
      </c>
      <c r="B1564" s="221" t="e">
        <f>IF(A1564=1,SUM($A$4:A1564),"")</f>
        <v>#N/A</v>
      </c>
      <c r="C1564" s="22" t="str">
        <f>'Source - Cert. Funds'!A1563</f>
        <v>46</v>
      </c>
      <c r="D1564" s="22" t="str">
        <f>'Source - Cert. Funds'!B1563</f>
        <v>2</v>
      </c>
      <c r="E1564" s="22" t="str">
        <f>'Source - Cert. Funds'!C1563</f>
        <v>0001</v>
      </c>
      <c r="F1564" s="22" t="str">
        <f>'Source - Cert. Funds'!D1563</f>
        <v>4620001</v>
      </c>
      <c r="G1564" s="22" t="str">
        <f>'Source - Cert. Funds'!E1563</f>
        <v>CASS TOWNSHIP</v>
      </c>
      <c r="H1564" s="22" t="str">
        <f>'Source - Cert. Funds'!F1563</f>
        <v>1111</v>
      </c>
      <c r="I1564" s="22" t="str">
        <f>'Source - Cert. Funds'!G1563</f>
        <v>TOWNSHIP FIRE AND E.M.S.</v>
      </c>
      <c r="J1564" s="23">
        <f>'Source - Cert. Funds'!H1563</f>
        <v>38000</v>
      </c>
      <c r="K1564" s="3"/>
      <c r="L1564" s="3"/>
      <c r="M1564" s="3"/>
      <c r="N1564" s="3"/>
      <c r="O1564" s="3"/>
    </row>
    <row r="1565" spans="1:15" x14ac:dyDescent="0.35">
      <c r="A1565" s="221" t="e">
        <f t="shared" si="28"/>
        <v>#N/A</v>
      </c>
      <c r="B1565" s="221" t="e">
        <f>IF(A1565=1,SUM($A$4:A1565),"")</f>
        <v>#N/A</v>
      </c>
      <c r="C1565" s="22" t="str">
        <f>'Source - Cert. Funds'!A1564</f>
        <v>46</v>
      </c>
      <c r="D1565" s="22" t="str">
        <f>'Source - Cert. Funds'!B1564</f>
        <v>2</v>
      </c>
      <c r="E1565" s="22" t="str">
        <f>'Source - Cert. Funds'!C1564</f>
        <v>0002</v>
      </c>
      <c r="F1565" s="22" t="str">
        <f>'Source - Cert. Funds'!D1564</f>
        <v>4620002</v>
      </c>
      <c r="G1565" s="22" t="str">
        <f>'Source - Cert. Funds'!E1564</f>
        <v>CENTER TOWNSHIP</v>
      </c>
      <c r="H1565" s="22" t="str">
        <f>'Source - Cert. Funds'!F1564</f>
        <v>0061</v>
      </c>
      <c r="I1565" s="22" t="str">
        <f>'Source - Cert. Funds'!G1564</f>
        <v>RAINY DAY</v>
      </c>
      <c r="J1565" s="23">
        <f>'Source - Cert. Funds'!H1564</f>
        <v>2500</v>
      </c>
      <c r="K1565" s="3"/>
      <c r="L1565" s="3"/>
      <c r="M1565" s="3"/>
      <c r="N1565" s="3"/>
      <c r="O1565" s="3"/>
    </row>
    <row r="1566" spans="1:15" x14ac:dyDescent="0.35">
      <c r="A1566" s="221" t="e">
        <f t="shared" si="28"/>
        <v>#N/A</v>
      </c>
      <c r="B1566" s="221" t="e">
        <f>IF(A1566=1,SUM($A$4:A1566),"")</f>
        <v>#N/A</v>
      </c>
      <c r="C1566" s="22" t="str">
        <f>'Source - Cert. Funds'!A1565</f>
        <v>46</v>
      </c>
      <c r="D1566" s="22" t="str">
        <f>'Source - Cert. Funds'!B1565</f>
        <v>2</v>
      </c>
      <c r="E1566" s="22" t="str">
        <f>'Source - Cert. Funds'!C1565</f>
        <v>0002</v>
      </c>
      <c r="F1566" s="22" t="str">
        <f>'Source - Cert. Funds'!D1565</f>
        <v>4620002</v>
      </c>
      <c r="G1566" s="22" t="str">
        <f>'Source - Cert. Funds'!E1565</f>
        <v>CENTER TOWNSHIP</v>
      </c>
      <c r="H1566" s="22" t="str">
        <f>'Source - Cert. Funds'!F1565</f>
        <v>0101</v>
      </c>
      <c r="I1566" s="22" t="str">
        <f>'Source - Cert. Funds'!G1565</f>
        <v xml:space="preserve">GENERAL                                 </v>
      </c>
      <c r="J1566" s="23">
        <f>'Source - Cert. Funds'!H1565</f>
        <v>261815</v>
      </c>
      <c r="K1566" s="3"/>
      <c r="L1566" s="3"/>
      <c r="M1566" s="3"/>
      <c r="N1566" s="3"/>
      <c r="O1566" s="3"/>
    </row>
    <row r="1567" spans="1:15" x14ac:dyDescent="0.35">
      <c r="A1567" s="221" t="e">
        <f t="shared" si="28"/>
        <v>#N/A</v>
      </c>
      <c r="B1567" s="221" t="e">
        <f>IF(A1567=1,SUM($A$4:A1567),"")</f>
        <v>#N/A</v>
      </c>
      <c r="C1567" s="22" t="str">
        <f>'Source - Cert. Funds'!A1566</f>
        <v>46</v>
      </c>
      <c r="D1567" s="22" t="str">
        <f>'Source - Cert. Funds'!B1566</f>
        <v>2</v>
      </c>
      <c r="E1567" s="22" t="str">
        <f>'Source - Cert. Funds'!C1566</f>
        <v>0002</v>
      </c>
      <c r="F1567" s="22" t="str">
        <f>'Source - Cert. Funds'!D1566</f>
        <v>4620002</v>
      </c>
      <c r="G1567" s="22" t="str">
        <f>'Source - Cert. Funds'!E1566</f>
        <v>CENTER TOWNSHIP</v>
      </c>
      <c r="H1567" s="22" t="str">
        <f>'Source - Cert. Funds'!F1566</f>
        <v>1111</v>
      </c>
      <c r="I1567" s="22" t="str">
        <f>'Source - Cert. Funds'!G1566</f>
        <v>TOWNSHIP FIRE AND E.M.S.</v>
      </c>
      <c r="J1567" s="23">
        <f>'Source - Cert. Funds'!H1566</f>
        <v>276000</v>
      </c>
      <c r="K1567" s="3"/>
      <c r="L1567" s="3"/>
      <c r="M1567" s="3"/>
      <c r="N1567" s="3"/>
      <c r="O1567" s="3"/>
    </row>
    <row r="1568" spans="1:15" x14ac:dyDescent="0.35">
      <c r="A1568" s="221" t="e">
        <f t="shared" si="28"/>
        <v>#N/A</v>
      </c>
      <c r="B1568" s="221" t="e">
        <f>IF(A1568=1,SUM($A$4:A1568),"")</f>
        <v>#N/A</v>
      </c>
      <c r="C1568" s="22" t="str">
        <f>'Source - Cert. Funds'!A1567</f>
        <v>46</v>
      </c>
      <c r="D1568" s="22" t="str">
        <f>'Source - Cert. Funds'!B1567</f>
        <v>2</v>
      </c>
      <c r="E1568" s="22" t="str">
        <f>'Source - Cert. Funds'!C1567</f>
        <v>0002</v>
      </c>
      <c r="F1568" s="22" t="str">
        <f>'Source - Cert. Funds'!D1567</f>
        <v>4620002</v>
      </c>
      <c r="G1568" s="22" t="str">
        <f>'Source - Cert. Funds'!E1567</f>
        <v>CENTER TOWNSHIP</v>
      </c>
      <c r="H1568" s="22" t="str">
        <f>'Source - Cert. Funds'!F1567</f>
        <v>1190</v>
      </c>
      <c r="I1568" s="22" t="str">
        <f>'Source - Cert. Funds'!G1567</f>
        <v xml:space="preserve">CUMULATIVE FIRE (Township)                        </v>
      </c>
      <c r="J1568" s="23">
        <f>'Source - Cert. Funds'!H1567</f>
        <v>475000</v>
      </c>
      <c r="K1568" s="3"/>
      <c r="L1568" s="3"/>
      <c r="M1568" s="3"/>
      <c r="N1568" s="3"/>
      <c r="O1568" s="3"/>
    </row>
    <row r="1569" spans="1:15" x14ac:dyDescent="0.35">
      <c r="A1569" s="221" t="e">
        <f t="shared" si="28"/>
        <v>#N/A</v>
      </c>
      <c r="B1569" s="221" t="e">
        <f>IF(A1569=1,SUM($A$4:A1569),"")</f>
        <v>#N/A</v>
      </c>
      <c r="C1569" s="22" t="str">
        <f>'Source - Cert. Funds'!A1568</f>
        <v>46</v>
      </c>
      <c r="D1569" s="22" t="str">
        <f>'Source - Cert. Funds'!B1568</f>
        <v>2</v>
      </c>
      <c r="E1569" s="22" t="str">
        <f>'Source - Cert. Funds'!C1568</f>
        <v>0003</v>
      </c>
      <c r="F1569" s="22" t="str">
        <f>'Source - Cert. Funds'!D1568</f>
        <v>4620003</v>
      </c>
      <c r="G1569" s="22" t="str">
        <f>'Source - Cert. Funds'!E1568</f>
        <v>CLINTON TOWNSHIP</v>
      </c>
      <c r="H1569" s="22" t="str">
        <f>'Source - Cert. Funds'!F1568</f>
        <v>0101</v>
      </c>
      <c r="I1569" s="22" t="str">
        <f>'Source - Cert. Funds'!G1568</f>
        <v xml:space="preserve">GENERAL                                 </v>
      </c>
      <c r="J1569" s="23">
        <f>'Source - Cert. Funds'!H1568</f>
        <v>32180</v>
      </c>
      <c r="K1569" s="3"/>
      <c r="L1569" s="3"/>
      <c r="M1569" s="3"/>
      <c r="N1569" s="3"/>
      <c r="O1569" s="3"/>
    </row>
    <row r="1570" spans="1:15" x14ac:dyDescent="0.35">
      <c r="A1570" s="221" t="e">
        <f t="shared" si="28"/>
        <v>#N/A</v>
      </c>
      <c r="B1570" s="221" t="e">
        <f>IF(A1570=1,SUM($A$4:A1570),"")</f>
        <v>#N/A</v>
      </c>
      <c r="C1570" s="22" t="str">
        <f>'Source - Cert. Funds'!A1569</f>
        <v>46</v>
      </c>
      <c r="D1570" s="22" t="str">
        <f>'Source - Cert. Funds'!B1569</f>
        <v>2</v>
      </c>
      <c r="E1570" s="22" t="str">
        <f>'Source - Cert. Funds'!C1569</f>
        <v>0003</v>
      </c>
      <c r="F1570" s="22" t="str">
        <f>'Source - Cert. Funds'!D1569</f>
        <v>4620003</v>
      </c>
      <c r="G1570" s="22" t="str">
        <f>'Source - Cert. Funds'!E1569</f>
        <v>CLINTON TOWNSHIP</v>
      </c>
      <c r="H1570" s="22" t="str">
        <f>'Source - Cert. Funds'!F1569</f>
        <v>1111</v>
      </c>
      <c r="I1570" s="22" t="str">
        <f>'Source - Cert. Funds'!G1569</f>
        <v>TOWNSHIP FIRE AND E.M.S.</v>
      </c>
      <c r="J1570" s="23">
        <f>'Source - Cert. Funds'!H1569</f>
        <v>94522</v>
      </c>
      <c r="K1570" s="3"/>
      <c r="L1570" s="3"/>
      <c r="M1570" s="3"/>
      <c r="N1570" s="3"/>
      <c r="O1570" s="3"/>
    </row>
    <row r="1571" spans="1:15" x14ac:dyDescent="0.35">
      <c r="A1571" s="221" t="e">
        <f t="shared" si="28"/>
        <v>#N/A</v>
      </c>
      <c r="B1571" s="221" t="e">
        <f>IF(A1571=1,SUM($A$4:A1571),"")</f>
        <v>#N/A</v>
      </c>
      <c r="C1571" s="22" t="str">
        <f>'Source - Cert. Funds'!A1570</f>
        <v>46</v>
      </c>
      <c r="D1571" s="22" t="str">
        <f>'Source - Cert. Funds'!B1570</f>
        <v>2</v>
      </c>
      <c r="E1571" s="22" t="str">
        <f>'Source - Cert. Funds'!C1570</f>
        <v>0004</v>
      </c>
      <c r="F1571" s="22" t="str">
        <f>'Source - Cert. Funds'!D1570</f>
        <v>4620004</v>
      </c>
      <c r="G1571" s="22" t="str">
        <f>'Source - Cert. Funds'!E1570</f>
        <v>COOLSPRING TOWNSHIP</v>
      </c>
      <c r="H1571" s="22" t="str">
        <f>'Source - Cert. Funds'!F1570</f>
        <v>0101</v>
      </c>
      <c r="I1571" s="22" t="str">
        <f>'Source - Cert. Funds'!G1570</f>
        <v xml:space="preserve">GENERAL                                 </v>
      </c>
      <c r="J1571" s="23">
        <f>'Source - Cert. Funds'!H1570</f>
        <v>115915</v>
      </c>
      <c r="K1571" s="3"/>
      <c r="L1571" s="3"/>
      <c r="M1571" s="3"/>
      <c r="N1571" s="3"/>
      <c r="O1571" s="3"/>
    </row>
    <row r="1572" spans="1:15" x14ac:dyDescent="0.35">
      <c r="A1572" s="221" t="e">
        <f t="shared" si="28"/>
        <v>#N/A</v>
      </c>
      <c r="B1572" s="221" t="e">
        <f>IF(A1572=1,SUM($A$4:A1572),"")</f>
        <v>#N/A</v>
      </c>
      <c r="C1572" s="22" t="str">
        <f>'Source - Cert. Funds'!A1571</f>
        <v>46</v>
      </c>
      <c r="D1572" s="22" t="str">
        <f>'Source - Cert. Funds'!B1571</f>
        <v>2</v>
      </c>
      <c r="E1572" s="22" t="str">
        <f>'Source - Cert. Funds'!C1571</f>
        <v>0004</v>
      </c>
      <c r="F1572" s="22" t="str">
        <f>'Source - Cert. Funds'!D1571</f>
        <v>4620004</v>
      </c>
      <c r="G1572" s="22" t="str">
        <f>'Source - Cert. Funds'!E1571</f>
        <v>COOLSPRING TOWNSHIP</v>
      </c>
      <c r="H1572" s="22" t="str">
        <f>'Source - Cert. Funds'!F1571</f>
        <v>1111</v>
      </c>
      <c r="I1572" s="22" t="str">
        <f>'Source - Cert. Funds'!G1571</f>
        <v>TOWNSHIP FIRE AND E.M.S.</v>
      </c>
      <c r="J1572" s="23">
        <f>'Source - Cert. Funds'!H1571</f>
        <v>150000</v>
      </c>
      <c r="K1572" s="3"/>
      <c r="L1572" s="3"/>
      <c r="M1572" s="3"/>
      <c r="N1572" s="3"/>
      <c r="O1572" s="3"/>
    </row>
    <row r="1573" spans="1:15" x14ac:dyDescent="0.35">
      <c r="A1573" s="221" t="e">
        <f t="shared" si="28"/>
        <v>#N/A</v>
      </c>
      <c r="B1573" s="221" t="e">
        <f>IF(A1573=1,SUM($A$4:A1573),"")</f>
        <v>#N/A</v>
      </c>
      <c r="C1573" s="22" t="str">
        <f>'Source - Cert. Funds'!A1572</f>
        <v>46</v>
      </c>
      <c r="D1573" s="22" t="str">
        <f>'Source - Cert. Funds'!B1572</f>
        <v>2</v>
      </c>
      <c r="E1573" s="22" t="str">
        <f>'Source - Cert. Funds'!C1572</f>
        <v>0005</v>
      </c>
      <c r="F1573" s="22" t="str">
        <f>'Source - Cert. Funds'!D1572</f>
        <v>4620005</v>
      </c>
      <c r="G1573" s="22" t="str">
        <f>'Source - Cert. Funds'!E1572</f>
        <v>DEWEY TOWNSHIP</v>
      </c>
      <c r="H1573" s="22" t="str">
        <f>'Source - Cert. Funds'!F1572</f>
        <v>0101</v>
      </c>
      <c r="I1573" s="22" t="str">
        <f>'Source - Cert. Funds'!G1572</f>
        <v xml:space="preserve">GENERAL                                 </v>
      </c>
      <c r="J1573" s="23">
        <f>'Source - Cert. Funds'!H1572</f>
        <v>114100</v>
      </c>
      <c r="K1573" s="3"/>
      <c r="L1573" s="3"/>
      <c r="M1573" s="3"/>
      <c r="N1573" s="3"/>
      <c r="O1573" s="3"/>
    </row>
    <row r="1574" spans="1:15" x14ac:dyDescent="0.35">
      <c r="A1574" s="221" t="e">
        <f t="shared" si="28"/>
        <v>#N/A</v>
      </c>
      <c r="B1574" s="221" t="e">
        <f>IF(A1574=1,SUM($A$4:A1574),"")</f>
        <v>#N/A</v>
      </c>
      <c r="C1574" s="22" t="str">
        <f>'Source - Cert. Funds'!A1573</f>
        <v>46</v>
      </c>
      <c r="D1574" s="22" t="str">
        <f>'Source - Cert. Funds'!B1573</f>
        <v>2</v>
      </c>
      <c r="E1574" s="22" t="str">
        <f>'Source - Cert. Funds'!C1573</f>
        <v>0005</v>
      </c>
      <c r="F1574" s="22" t="str">
        <f>'Source - Cert. Funds'!D1573</f>
        <v>4620005</v>
      </c>
      <c r="G1574" s="22" t="str">
        <f>'Source - Cert. Funds'!E1573</f>
        <v>DEWEY TOWNSHIP</v>
      </c>
      <c r="H1574" s="22" t="str">
        <f>'Source - Cert. Funds'!F1573</f>
        <v>1111</v>
      </c>
      <c r="I1574" s="22" t="str">
        <f>'Source - Cert. Funds'!G1573</f>
        <v>TOWNSHIP FIRE AND E.M.S.</v>
      </c>
      <c r="J1574" s="23">
        <f>'Source - Cert. Funds'!H1573</f>
        <v>28000</v>
      </c>
      <c r="K1574" s="3"/>
      <c r="L1574" s="3"/>
      <c r="M1574" s="3"/>
      <c r="N1574" s="3"/>
      <c r="O1574" s="3"/>
    </row>
    <row r="1575" spans="1:15" x14ac:dyDescent="0.35">
      <c r="A1575" s="221" t="e">
        <f t="shared" si="28"/>
        <v>#N/A</v>
      </c>
      <c r="B1575" s="221" t="e">
        <f>IF(A1575=1,SUM($A$4:A1575),"")</f>
        <v>#N/A</v>
      </c>
      <c r="C1575" s="22" t="str">
        <f>'Source - Cert. Funds'!A1574</f>
        <v>46</v>
      </c>
      <c r="D1575" s="22" t="str">
        <f>'Source - Cert. Funds'!B1574</f>
        <v>2</v>
      </c>
      <c r="E1575" s="22" t="str">
        <f>'Source - Cert. Funds'!C1574</f>
        <v>0005</v>
      </c>
      <c r="F1575" s="22" t="str">
        <f>'Source - Cert. Funds'!D1574</f>
        <v>4620005</v>
      </c>
      <c r="G1575" s="22" t="str">
        <f>'Source - Cert. Funds'!E1574</f>
        <v>DEWEY TOWNSHIP</v>
      </c>
      <c r="H1575" s="22" t="str">
        <f>'Source - Cert. Funds'!F1574</f>
        <v>1190</v>
      </c>
      <c r="I1575" s="22" t="str">
        <f>'Source - Cert. Funds'!G1574</f>
        <v xml:space="preserve">CUMULATIVE FIRE (Township)                        </v>
      </c>
      <c r="J1575" s="23">
        <f>'Source - Cert. Funds'!H1574</f>
        <v>11217</v>
      </c>
      <c r="K1575" s="3"/>
      <c r="L1575" s="3"/>
      <c r="M1575" s="3"/>
      <c r="N1575" s="3"/>
      <c r="O1575" s="3"/>
    </row>
    <row r="1576" spans="1:15" x14ac:dyDescent="0.35">
      <c r="A1576" s="221" t="e">
        <f t="shared" si="28"/>
        <v>#N/A</v>
      </c>
      <c r="B1576" s="221" t="e">
        <f>IF(A1576=1,SUM($A$4:A1576),"")</f>
        <v>#N/A</v>
      </c>
      <c r="C1576" s="22" t="str">
        <f>'Source - Cert. Funds'!A1575</f>
        <v>46</v>
      </c>
      <c r="D1576" s="22" t="str">
        <f>'Source - Cert. Funds'!B1575</f>
        <v>2</v>
      </c>
      <c r="E1576" s="22" t="str">
        <f>'Source - Cert. Funds'!C1575</f>
        <v>0005</v>
      </c>
      <c r="F1576" s="22" t="str">
        <f>'Source - Cert. Funds'!D1575</f>
        <v>4620005</v>
      </c>
      <c r="G1576" s="22" t="str">
        <f>'Source - Cert. Funds'!E1575</f>
        <v>DEWEY TOWNSHIP</v>
      </c>
      <c r="H1576" s="22" t="str">
        <f>'Source - Cert. Funds'!F1575</f>
        <v>1312</v>
      </c>
      <c r="I1576" s="22" t="str">
        <f>'Source - Cert. Funds'!G1575</f>
        <v xml:space="preserve">RECREATION                              </v>
      </c>
      <c r="J1576" s="23">
        <f>'Source - Cert. Funds'!H1575</f>
        <v>22000</v>
      </c>
      <c r="K1576" s="3"/>
      <c r="L1576" s="3"/>
      <c r="M1576" s="3"/>
      <c r="N1576" s="3"/>
      <c r="O1576" s="3"/>
    </row>
    <row r="1577" spans="1:15" x14ac:dyDescent="0.35">
      <c r="A1577" s="221" t="e">
        <f t="shared" si="28"/>
        <v>#N/A</v>
      </c>
      <c r="B1577" s="221" t="e">
        <f>IF(A1577=1,SUM($A$4:A1577),"")</f>
        <v>#N/A</v>
      </c>
      <c r="C1577" s="22" t="str">
        <f>'Source - Cert. Funds'!A1576</f>
        <v>46</v>
      </c>
      <c r="D1577" s="22" t="str">
        <f>'Source - Cert. Funds'!B1576</f>
        <v>2</v>
      </c>
      <c r="E1577" s="22" t="str">
        <f>'Source - Cert. Funds'!C1576</f>
        <v>0006</v>
      </c>
      <c r="F1577" s="22" t="str">
        <f>'Source - Cert. Funds'!D1576</f>
        <v>4620006</v>
      </c>
      <c r="G1577" s="22" t="str">
        <f>'Source - Cert. Funds'!E1576</f>
        <v>GALENA TOWNSHIP</v>
      </c>
      <c r="H1577" s="22" t="str">
        <f>'Source - Cert. Funds'!F1576</f>
        <v>0101</v>
      </c>
      <c r="I1577" s="22" t="str">
        <f>'Source - Cert. Funds'!G1576</f>
        <v xml:space="preserve">GENERAL                                 </v>
      </c>
      <c r="J1577" s="23">
        <f>'Source - Cert. Funds'!H1576</f>
        <v>38100</v>
      </c>
      <c r="K1577" s="3"/>
      <c r="L1577" s="3"/>
      <c r="M1577" s="3"/>
      <c r="N1577" s="3"/>
      <c r="O1577" s="3"/>
    </row>
    <row r="1578" spans="1:15" x14ac:dyDescent="0.35">
      <c r="A1578" s="221" t="e">
        <f t="shared" si="28"/>
        <v>#N/A</v>
      </c>
      <c r="B1578" s="221" t="e">
        <f>IF(A1578=1,SUM($A$4:A1578),"")</f>
        <v>#N/A</v>
      </c>
      <c r="C1578" s="22" t="str">
        <f>'Source - Cert. Funds'!A1577</f>
        <v>46</v>
      </c>
      <c r="D1578" s="22" t="str">
        <f>'Source - Cert. Funds'!B1577</f>
        <v>2</v>
      </c>
      <c r="E1578" s="22" t="str">
        <f>'Source - Cert. Funds'!C1577</f>
        <v>0006</v>
      </c>
      <c r="F1578" s="22" t="str">
        <f>'Source - Cert. Funds'!D1577</f>
        <v>4620006</v>
      </c>
      <c r="G1578" s="22" t="str">
        <f>'Source - Cert. Funds'!E1577</f>
        <v>GALENA TOWNSHIP</v>
      </c>
      <c r="H1578" s="22" t="str">
        <f>'Source - Cert. Funds'!F1577</f>
        <v>1111</v>
      </c>
      <c r="I1578" s="22" t="str">
        <f>'Source - Cert. Funds'!G1577</f>
        <v>TOWNSHIP FIRE AND E.M.S.</v>
      </c>
      <c r="J1578" s="23">
        <f>'Source - Cert. Funds'!H1577</f>
        <v>40127</v>
      </c>
      <c r="K1578" s="3"/>
      <c r="L1578" s="3"/>
      <c r="M1578" s="3"/>
      <c r="N1578" s="3"/>
      <c r="O1578" s="3"/>
    </row>
    <row r="1579" spans="1:15" x14ac:dyDescent="0.35">
      <c r="A1579" s="221" t="e">
        <f t="shared" si="28"/>
        <v>#N/A</v>
      </c>
      <c r="B1579" s="221" t="e">
        <f>IF(A1579=1,SUM($A$4:A1579),"")</f>
        <v>#N/A</v>
      </c>
      <c r="C1579" s="22" t="str">
        <f>'Source - Cert. Funds'!A1578</f>
        <v>46</v>
      </c>
      <c r="D1579" s="22" t="str">
        <f>'Source - Cert. Funds'!B1578</f>
        <v>2</v>
      </c>
      <c r="E1579" s="22" t="str">
        <f>'Source - Cert. Funds'!C1578</f>
        <v>0007</v>
      </c>
      <c r="F1579" s="22" t="str">
        <f>'Source - Cert. Funds'!D1578</f>
        <v>4620007</v>
      </c>
      <c r="G1579" s="22" t="str">
        <f>'Source - Cert. Funds'!E1578</f>
        <v>HANNA TOWNSHIP</v>
      </c>
      <c r="H1579" s="22" t="str">
        <f>'Source - Cert. Funds'!F1578</f>
        <v>0101</v>
      </c>
      <c r="I1579" s="22" t="str">
        <f>'Source - Cert. Funds'!G1578</f>
        <v xml:space="preserve">GENERAL                                 </v>
      </c>
      <c r="J1579" s="23">
        <f>'Source - Cert. Funds'!H1578</f>
        <v>44375</v>
      </c>
      <c r="K1579" s="3"/>
      <c r="L1579" s="3"/>
      <c r="M1579" s="3"/>
      <c r="N1579" s="3"/>
      <c r="O1579" s="3"/>
    </row>
    <row r="1580" spans="1:15" x14ac:dyDescent="0.35">
      <c r="A1580" s="221" t="e">
        <f t="shared" si="28"/>
        <v>#N/A</v>
      </c>
      <c r="B1580" s="221" t="e">
        <f>IF(A1580=1,SUM($A$4:A1580),"")</f>
        <v>#N/A</v>
      </c>
      <c r="C1580" s="22" t="str">
        <f>'Source - Cert. Funds'!A1579</f>
        <v>46</v>
      </c>
      <c r="D1580" s="22" t="str">
        <f>'Source - Cert. Funds'!B1579</f>
        <v>2</v>
      </c>
      <c r="E1580" s="22" t="str">
        <f>'Source - Cert. Funds'!C1579</f>
        <v>0007</v>
      </c>
      <c r="F1580" s="22" t="str">
        <f>'Source - Cert. Funds'!D1579</f>
        <v>4620007</v>
      </c>
      <c r="G1580" s="22" t="str">
        <f>'Source - Cert. Funds'!E1579</f>
        <v>HANNA TOWNSHIP</v>
      </c>
      <c r="H1580" s="22" t="str">
        <f>'Source - Cert. Funds'!F1579</f>
        <v>1111</v>
      </c>
      <c r="I1580" s="22" t="str">
        <f>'Source - Cert. Funds'!G1579</f>
        <v>TOWNSHIP FIRE AND E.M.S.</v>
      </c>
      <c r="J1580" s="23">
        <f>'Source - Cert. Funds'!H1579</f>
        <v>112000</v>
      </c>
      <c r="K1580" s="3"/>
      <c r="L1580" s="3"/>
      <c r="M1580" s="3"/>
      <c r="N1580" s="3"/>
      <c r="O1580" s="3"/>
    </row>
    <row r="1581" spans="1:15" x14ac:dyDescent="0.35">
      <c r="A1581" s="221" t="e">
        <f t="shared" si="28"/>
        <v>#N/A</v>
      </c>
      <c r="B1581" s="221" t="e">
        <f>IF(A1581=1,SUM($A$4:A1581),"")</f>
        <v>#N/A</v>
      </c>
      <c r="C1581" s="22" t="str">
        <f>'Source - Cert. Funds'!A1580</f>
        <v>46</v>
      </c>
      <c r="D1581" s="22" t="str">
        <f>'Source - Cert. Funds'!B1580</f>
        <v>2</v>
      </c>
      <c r="E1581" s="22" t="str">
        <f>'Source - Cert. Funds'!C1580</f>
        <v>0007</v>
      </c>
      <c r="F1581" s="22" t="str">
        <f>'Source - Cert. Funds'!D1580</f>
        <v>4620007</v>
      </c>
      <c r="G1581" s="22" t="str">
        <f>'Source - Cert. Funds'!E1580</f>
        <v>HANNA TOWNSHIP</v>
      </c>
      <c r="H1581" s="22" t="str">
        <f>'Source - Cert. Funds'!F1580</f>
        <v>1190</v>
      </c>
      <c r="I1581" s="22" t="str">
        <f>'Source - Cert. Funds'!G1580</f>
        <v xml:space="preserve">CUMULATIVE FIRE (Township)                        </v>
      </c>
      <c r="J1581" s="23">
        <f>'Source - Cert. Funds'!H1580</f>
        <v>18000</v>
      </c>
      <c r="K1581" s="3"/>
      <c r="L1581" s="3"/>
      <c r="M1581" s="3"/>
      <c r="N1581" s="3"/>
      <c r="O1581" s="3"/>
    </row>
    <row r="1582" spans="1:15" x14ac:dyDescent="0.35">
      <c r="A1582" s="221" t="e">
        <f t="shared" si="28"/>
        <v>#N/A</v>
      </c>
      <c r="B1582" s="221" t="e">
        <f>IF(A1582=1,SUM($A$4:A1582),"")</f>
        <v>#N/A</v>
      </c>
      <c r="C1582" s="22" t="str">
        <f>'Source - Cert. Funds'!A1581</f>
        <v>46</v>
      </c>
      <c r="D1582" s="22" t="str">
        <f>'Source - Cert. Funds'!B1581</f>
        <v>2</v>
      </c>
      <c r="E1582" s="22" t="str">
        <f>'Source - Cert. Funds'!C1581</f>
        <v>0008</v>
      </c>
      <c r="F1582" s="22" t="str">
        <f>'Source - Cert. Funds'!D1581</f>
        <v>4620008</v>
      </c>
      <c r="G1582" s="22" t="str">
        <f>'Source - Cert. Funds'!E1581</f>
        <v>HUDSON TOWNSHIP</v>
      </c>
      <c r="H1582" s="22" t="str">
        <f>'Source - Cert. Funds'!F1581</f>
        <v>0101</v>
      </c>
      <c r="I1582" s="22" t="str">
        <f>'Source - Cert. Funds'!G1581</f>
        <v xml:space="preserve">GENERAL                                 </v>
      </c>
      <c r="J1582" s="23">
        <f>'Source - Cert. Funds'!H1581</f>
        <v>38925</v>
      </c>
      <c r="K1582" s="3"/>
      <c r="L1582" s="3"/>
      <c r="M1582" s="3"/>
      <c r="N1582" s="3"/>
      <c r="O1582" s="3"/>
    </row>
    <row r="1583" spans="1:15" x14ac:dyDescent="0.35">
      <c r="A1583" s="221" t="e">
        <f t="shared" si="28"/>
        <v>#N/A</v>
      </c>
      <c r="B1583" s="221" t="e">
        <f>IF(A1583=1,SUM($A$4:A1583),"")</f>
        <v>#N/A</v>
      </c>
      <c r="C1583" s="22" t="str">
        <f>'Source - Cert. Funds'!A1582</f>
        <v>46</v>
      </c>
      <c r="D1583" s="22" t="str">
        <f>'Source - Cert. Funds'!B1582</f>
        <v>2</v>
      </c>
      <c r="E1583" s="22" t="str">
        <f>'Source - Cert. Funds'!C1582</f>
        <v>0009</v>
      </c>
      <c r="F1583" s="22" t="str">
        <f>'Source - Cert. Funds'!D1582</f>
        <v>4620009</v>
      </c>
      <c r="G1583" s="22" t="str">
        <f>'Source - Cert. Funds'!E1582</f>
        <v>JOHNSON TOWNSHIP</v>
      </c>
      <c r="H1583" s="22" t="str">
        <f>'Source - Cert. Funds'!F1582</f>
        <v>0101</v>
      </c>
      <c r="I1583" s="22" t="str">
        <f>'Source - Cert. Funds'!G1582</f>
        <v xml:space="preserve">GENERAL                                 </v>
      </c>
      <c r="J1583" s="23">
        <f>'Source - Cert. Funds'!H1582</f>
        <v>20520</v>
      </c>
      <c r="K1583" s="3"/>
      <c r="L1583" s="3"/>
      <c r="M1583" s="3"/>
      <c r="N1583" s="3"/>
      <c r="O1583" s="3"/>
    </row>
    <row r="1584" spans="1:15" x14ac:dyDescent="0.35">
      <c r="A1584" s="221" t="e">
        <f t="shared" si="28"/>
        <v>#N/A</v>
      </c>
      <c r="B1584" s="221" t="e">
        <f>IF(A1584=1,SUM($A$4:A1584),"")</f>
        <v>#N/A</v>
      </c>
      <c r="C1584" s="22" t="str">
        <f>'Source - Cert. Funds'!A1583</f>
        <v>46</v>
      </c>
      <c r="D1584" s="22" t="str">
        <f>'Source - Cert. Funds'!B1583</f>
        <v>2</v>
      </c>
      <c r="E1584" s="22" t="str">
        <f>'Source - Cert. Funds'!C1583</f>
        <v>0009</v>
      </c>
      <c r="F1584" s="22" t="str">
        <f>'Source - Cert. Funds'!D1583</f>
        <v>4620009</v>
      </c>
      <c r="G1584" s="22" t="str">
        <f>'Source - Cert. Funds'!E1583</f>
        <v>JOHNSON TOWNSHIP</v>
      </c>
      <c r="H1584" s="22" t="str">
        <f>'Source - Cert. Funds'!F1583</f>
        <v>1111</v>
      </c>
      <c r="I1584" s="22" t="str">
        <f>'Source - Cert. Funds'!G1583</f>
        <v>TOWNSHIP FIRE AND E.M.S.</v>
      </c>
      <c r="J1584" s="23">
        <f>'Source - Cert. Funds'!H1583</f>
        <v>14500</v>
      </c>
      <c r="K1584" s="3"/>
      <c r="L1584" s="3"/>
      <c r="M1584" s="3"/>
      <c r="N1584" s="3"/>
      <c r="O1584" s="3"/>
    </row>
    <row r="1585" spans="1:15" x14ac:dyDescent="0.35">
      <c r="A1585" s="221" t="e">
        <f t="shared" si="28"/>
        <v>#N/A</v>
      </c>
      <c r="B1585" s="221" t="e">
        <f>IF(A1585=1,SUM($A$4:A1585),"")</f>
        <v>#N/A</v>
      </c>
      <c r="C1585" s="22" t="str">
        <f>'Source - Cert. Funds'!A1584</f>
        <v>46</v>
      </c>
      <c r="D1585" s="22" t="str">
        <f>'Source - Cert. Funds'!B1584</f>
        <v>2</v>
      </c>
      <c r="E1585" s="22" t="str">
        <f>'Source - Cert. Funds'!C1584</f>
        <v>0010</v>
      </c>
      <c r="F1585" s="22" t="str">
        <f>'Source - Cert. Funds'!D1584</f>
        <v>4620010</v>
      </c>
      <c r="G1585" s="22" t="str">
        <f>'Source - Cert. Funds'!E1584</f>
        <v>KANKAKEE TOWNSHIP</v>
      </c>
      <c r="H1585" s="22" t="str">
        <f>'Source - Cert. Funds'!F1584</f>
        <v>0101</v>
      </c>
      <c r="I1585" s="22" t="str">
        <f>'Source - Cert. Funds'!G1584</f>
        <v xml:space="preserve">GENERAL                                 </v>
      </c>
      <c r="J1585" s="23">
        <f>'Source - Cert. Funds'!H1584</f>
        <v>52425</v>
      </c>
      <c r="K1585" s="3"/>
      <c r="L1585" s="3"/>
      <c r="M1585" s="3"/>
      <c r="N1585" s="3"/>
      <c r="O1585" s="3"/>
    </row>
    <row r="1586" spans="1:15" x14ac:dyDescent="0.35">
      <c r="A1586" s="221" t="e">
        <f t="shared" si="28"/>
        <v>#N/A</v>
      </c>
      <c r="B1586" s="221" t="e">
        <f>IF(A1586=1,SUM($A$4:A1586),"")</f>
        <v>#N/A</v>
      </c>
      <c r="C1586" s="22" t="str">
        <f>'Source - Cert. Funds'!A1585</f>
        <v>46</v>
      </c>
      <c r="D1586" s="22" t="str">
        <f>'Source - Cert. Funds'!B1585</f>
        <v>2</v>
      </c>
      <c r="E1586" s="22" t="str">
        <f>'Source - Cert. Funds'!C1585</f>
        <v>0010</v>
      </c>
      <c r="F1586" s="22" t="str">
        <f>'Source - Cert. Funds'!D1585</f>
        <v>4620010</v>
      </c>
      <c r="G1586" s="22" t="str">
        <f>'Source - Cert. Funds'!E1585</f>
        <v>KANKAKEE TOWNSHIP</v>
      </c>
      <c r="H1586" s="22" t="str">
        <f>'Source - Cert. Funds'!F1585</f>
        <v>1111</v>
      </c>
      <c r="I1586" s="22" t="str">
        <f>'Source - Cert. Funds'!G1585</f>
        <v>TOWNSHIP FIRE AND E.M.S.</v>
      </c>
      <c r="J1586" s="23">
        <f>'Source - Cert. Funds'!H1585</f>
        <v>215000</v>
      </c>
      <c r="K1586" s="3"/>
      <c r="L1586" s="3"/>
      <c r="M1586" s="3"/>
      <c r="N1586" s="3"/>
      <c r="O1586" s="3"/>
    </row>
    <row r="1587" spans="1:15" x14ac:dyDescent="0.35">
      <c r="A1587" s="221" t="e">
        <f t="shared" si="28"/>
        <v>#N/A</v>
      </c>
      <c r="B1587" s="221" t="e">
        <f>IF(A1587=1,SUM($A$4:A1587),"")</f>
        <v>#N/A</v>
      </c>
      <c r="C1587" s="22" t="str">
        <f>'Source - Cert. Funds'!A1586</f>
        <v>46</v>
      </c>
      <c r="D1587" s="22" t="str">
        <f>'Source - Cert. Funds'!B1586</f>
        <v>2</v>
      </c>
      <c r="E1587" s="22" t="str">
        <f>'Source - Cert. Funds'!C1586</f>
        <v>0010</v>
      </c>
      <c r="F1587" s="22" t="str">
        <f>'Source - Cert. Funds'!D1586</f>
        <v>4620010</v>
      </c>
      <c r="G1587" s="22" t="str">
        <f>'Source - Cert. Funds'!E1586</f>
        <v>KANKAKEE TOWNSHIP</v>
      </c>
      <c r="H1587" s="22" t="str">
        <f>'Source - Cert. Funds'!F1586</f>
        <v>1190</v>
      </c>
      <c r="I1587" s="22" t="str">
        <f>'Source - Cert. Funds'!G1586</f>
        <v xml:space="preserve">CUMULATIVE FIRE (Township)                        </v>
      </c>
      <c r="J1587" s="23">
        <f>'Source - Cert. Funds'!H1586</f>
        <v>100000</v>
      </c>
      <c r="K1587" s="3"/>
      <c r="L1587" s="3"/>
      <c r="M1587" s="3"/>
      <c r="N1587" s="3"/>
      <c r="O1587" s="3"/>
    </row>
    <row r="1588" spans="1:15" x14ac:dyDescent="0.35">
      <c r="A1588" s="221" t="e">
        <f t="shared" si="28"/>
        <v>#N/A</v>
      </c>
      <c r="B1588" s="221" t="e">
        <f>IF(A1588=1,SUM($A$4:A1588),"")</f>
        <v>#N/A</v>
      </c>
      <c r="C1588" s="22" t="str">
        <f>'Source - Cert. Funds'!A1587</f>
        <v>46</v>
      </c>
      <c r="D1588" s="22" t="str">
        <f>'Source - Cert. Funds'!B1587</f>
        <v>2</v>
      </c>
      <c r="E1588" s="22" t="str">
        <f>'Source - Cert. Funds'!C1587</f>
        <v>0011</v>
      </c>
      <c r="F1588" s="22" t="str">
        <f>'Source - Cert. Funds'!D1587</f>
        <v>4620011</v>
      </c>
      <c r="G1588" s="22" t="str">
        <f>'Source - Cert. Funds'!E1587</f>
        <v>LINCOLN TOWNSHIP</v>
      </c>
      <c r="H1588" s="22" t="str">
        <f>'Source - Cert. Funds'!F1587</f>
        <v>0101</v>
      </c>
      <c r="I1588" s="22" t="str">
        <f>'Source - Cert. Funds'!G1587</f>
        <v xml:space="preserve">GENERAL                                 </v>
      </c>
      <c r="J1588" s="23">
        <f>'Source - Cert. Funds'!H1587</f>
        <v>38300</v>
      </c>
      <c r="K1588" s="3"/>
      <c r="L1588" s="3"/>
      <c r="M1588" s="3"/>
      <c r="N1588" s="3"/>
      <c r="O1588" s="3"/>
    </row>
    <row r="1589" spans="1:15" x14ac:dyDescent="0.35">
      <c r="A1589" s="221" t="e">
        <f t="shared" si="28"/>
        <v>#N/A</v>
      </c>
      <c r="B1589" s="221" t="e">
        <f>IF(A1589=1,SUM($A$4:A1589),"")</f>
        <v>#N/A</v>
      </c>
      <c r="C1589" s="22" t="str">
        <f>'Source - Cert. Funds'!A1588</f>
        <v>46</v>
      </c>
      <c r="D1589" s="22" t="str">
        <f>'Source - Cert. Funds'!B1588</f>
        <v>2</v>
      </c>
      <c r="E1589" s="22" t="str">
        <f>'Source - Cert. Funds'!C1588</f>
        <v>0011</v>
      </c>
      <c r="F1589" s="22" t="str">
        <f>'Source - Cert. Funds'!D1588</f>
        <v>4620011</v>
      </c>
      <c r="G1589" s="22" t="str">
        <f>'Source - Cert. Funds'!E1588</f>
        <v>LINCOLN TOWNSHIP</v>
      </c>
      <c r="H1589" s="22" t="str">
        <f>'Source - Cert. Funds'!F1588</f>
        <v>1111</v>
      </c>
      <c r="I1589" s="22" t="str">
        <f>'Source - Cert. Funds'!G1588</f>
        <v>TOWNSHIP FIRE AND E.M.S.</v>
      </c>
      <c r="J1589" s="23">
        <f>'Source - Cert. Funds'!H1588</f>
        <v>177200</v>
      </c>
      <c r="K1589" s="3"/>
      <c r="L1589" s="3"/>
      <c r="M1589" s="3"/>
      <c r="N1589" s="3"/>
      <c r="O1589" s="3"/>
    </row>
    <row r="1590" spans="1:15" x14ac:dyDescent="0.35">
      <c r="A1590" s="221" t="e">
        <f t="shared" si="28"/>
        <v>#N/A</v>
      </c>
      <c r="B1590" s="221" t="e">
        <f>IF(A1590=1,SUM($A$4:A1590),"")</f>
        <v>#N/A</v>
      </c>
      <c r="C1590" s="22" t="str">
        <f>'Source - Cert. Funds'!A1589</f>
        <v>46</v>
      </c>
      <c r="D1590" s="22" t="str">
        <f>'Source - Cert. Funds'!B1589</f>
        <v>2</v>
      </c>
      <c r="E1590" s="22" t="str">
        <f>'Source - Cert. Funds'!C1589</f>
        <v>0011</v>
      </c>
      <c r="F1590" s="22" t="str">
        <f>'Source - Cert. Funds'!D1589</f>
        <v>4620011</v>
      </c>
      <c r="G1590" s="22" t="str">
        <f>'Source - Cert. Funds'!E1589</f>
        <v>LINCOLN TOWNSHIP</v>
      </c>
      <c r="H1590" s="22" t="str">
        <f>'Source - Cert. Funds'!F1589</f>
        <v>1190</v>
      </c>
      <c r="I1590" s="22" t="str">
        <f>'Source - Cert. Funds'!G1589</f>
        <v xml:space="preserve">CUMULATIVE FIRE (Township)                        </v>
      </c>
      <c r="J1590" s="23">
        <f>'Source - Cert. Funds'!H1589</f>
        <v>25000</v>
      </c>
      <c r="K1590" s="3"/>
      <c r="L1590" s="3"/>
      <c r="M1590" s="3"/>
      <c r="N1590" s="3"/>
      <c r="O1590" s="3"/>
    </row>
    <row r="1591" spans="1:15" x14ac:dyDescent="0.35">
      <c r="A1591" s="221" t="e">
        <f t="shared" si="28"/>
        <v>#N/A</v>
      </c>
      <c r="B1591" s="221" t="e">
        <f>IF(A1591=1,SUM($A$4:A1591),"")</f>
        <v>#N/A</v>
      </c>
      <c r="C1591" s="22" t="str">
        <f>'Source - Cert. Funds'!A1590</f>
        <v>46</v>
      </c>
      <c r="D1591" s="22" t="str">
        <f>'Source - Cert. Funds'!B1590</f>
        <v>2</v>
      </c>
      <c r="E1591" s="22" t="str">
        <f>'Source - Cert. Funds'!C1590</f>
        <v>0012</v>
      </c>
      <c r="F1591" s="22" t="str">
        <f>'Source - Cert. Funds'!D1590</f>
        <v>4620012</v>
      </c>
      <c r="G1591" s="22" t="str">
        <f>'Source - Cert. Funds'!E1590</f>
        <v>MICHIGAN TOWNSHIP</v>
      </c>
      <c r="H1591" s="22" t="str">
        <f>'Source - Cert. Funds'!F1590</f>
        <v>0101</v>
      </c>
      <c r="I1591" s="22" t="str">
        <f>'Source - Cert. Funds'!G1590</f>
        <v xml:space="preserve">GENERAL                                 </v>
      </c>
      <c r="J1591" s="23">
        <f>'Source - Cert. Funds'!H1590</f>
        <v>200900</v>
      </c>
      <c r="K1591" s="3"/>
      <c r="L1591" s="3"/>
      <c r="M1591" s="3"/>
      <c r="N1591" s="3"/>
      <c r="O1591" s="3"/>
    </row>
    <row r="1592" spans="1:15" x14ac:dyDescent="0.35">
      <c r="A1592" s="221" t="e">
        <f t="shared" si="28"/>
        <v>#N/A</v>
      </c>
      <c r="B1592" s="221" t="e">
        <f>IF(A1592=1,SUM($A$4:A1592),"")</f>
        <v>#N/A</v>
      </c>
      <c r="C1592" s="22" t="str">
        <f>'Source - Cert. Funds'!A1591</f>
        <v>46</v>
      </c>
      <c r="D1592" s="22" t="str">
        <f>'Source - Cert. Funds'!B1591</f>
        <v>2</v>
      </c>
      <c r="E1592" s="22" t="str">
        <f>'Source - Cert. Funds'!C1591</f>
        <v>0013</v>
      </c>
      <c r="F1592" s="22" t="str">
        <f>'Source - Cert. Funds'!D1591</f>
        <v>4620013</v>
      </c>
      <c r="G1592" s="22" t="str">
        <f>'Source - Cert. Funds'!E1591</f>
        <v>NEW DURHAM TOWNSHIP</v>
      </c>
      <c r="H1592" s="22" t="str">
        <f>'Source - Cert. Funds'!F1591</f>
        <v>0101</v>
      </c>
      <c r="I1592" s="22" t="str">
        <f>'Source - Cert. Funds'!G1591</f>
        <v xml:space="preserve">GENERAL                                 </v>
      </c>
      <c r="J1592" s="23">
        <f>'Source - Cert. Funds'!H1591</f>
        <v>55500</v>
      </c>
      <c r="K1592" s="3"/>
      <c r="L1592" s="3"/>
      <c r="M1592" s="3"/>
      <c r="N1592" s="3"/>
      <c r="O1592" s="3"/>
    </row>
    <row r="1593" spans="1:15" x14ac:dyDescent="0.35">
      <c r="A1593" s="221" t="e">
        <f t="shared" si="28"/>
        <v>#N/A</v>
      </c>
      <c r="B1593" s="221" t="e">
        <f>IF(A1593=1,SUM($A$4:A1593),"")</f>
        <v>#N/A</v>
      </c>
      <c r="C1593" s="22" t="str">
        <f>'Source - Cert. Funds'!A1592</f>
        <v>46</v>
      </c>
      <c r="D1593" s="22" t="str">
        <f>'Source - Cert. Funds'!B1592</f>
        <v>2</v>
      </c>
      <c r="E1593" s="22" t="str">
        <f>'Source - Cert. Funds'!C1592</f>
        <v>0013</v>
      </c>
      <c r="F1593" s="22" t="str">
        <f>'Source - Cert. Funds'!D1592</f>
        <v>4620013</v>
      </c>
      <c r="G1593" s="22" t="str">
        <f>'Source - Cert. Funds'!E1592</f>
        <v>NEW DURHAM TOWNSHIP</v>
      </c>
      <c r="H1593" s="22" t="str">
        <f>'Source - Cert. Funds'!F1592</f>
        <v>1111</v>
      </c>
      <c r="I1593" s="22" t="str">
        <f>'Source - Cert. Funds'!G1592</f>
        <v>TOWNSHIP FIRE AND E.M.S.</v>
      </c>
      <c r="J1593" s="23">
        <f>'Source - Cert. Funds'!H1592</f>
        <v>120000</v>
      </c>
      <c r="K1593" s="3"/>
      <c r="L1593" s="3"/>
      <c r="M1593" s="3"/>
      <c r="N1593" s="3"/>
      <c r="O1593" s="3"/>
    </row>
    <row r="1594" spans="1:15" x14ac:dyDescent="0.35">
      <c r="A1594" s="221" t="e">
        <f t="shared" si="28"/>
        <v>#N/A</v>
      </c>
      <c r="B1594" s="221" t="e">
        <f>IF(A1594=1,SUM($A$4:A1594),"")</f>
        <v>#N/A</v>
      </c>
      <c r="C1594" s="22" t="str">
        <f>'Source - Cert. Funds'!A1593</f>
        <v>46</v>
      </c>
      <c r="D1594" s="22" t="str">
        <f>'Source - Cert. Funds'!B1593</f>
        <v>2</v>
      </c>
      <c r="E1594" s="22" t="str">
        <f>'Source - Cert. Funds'!C1593</f>
        <v>0013</v>
      </c>
      <c r="F1594" s="22" t="str">
        <f>'Source - Cert. Funds'!D1593</f>
        <v>4620013</v>
      </c>
      <c r="G1594" s="22" t="str">
        <f>'Source - Cert. Funds'!E1593</f>
        <v>NEW DURHAM TOWNSHIP</v>
      </c>
      <c r="H1594" s="22" t="str">
        <f>'Source - Cert. Funds'!F1593</f>
        <v>1190</v>
      </c>
      <c r="I1594" s="22" t="str">
        <f>'Source - Cert. Funds'!G1593</f>
        <v xml:space="preserve">CUMULATIVE FIRE (Township)                        </v>
      </c>
      <c r="J1594" s="23">
        <f>'Source - Cert. Funds'!H1593</f>
        <v>50000</v>
      </c>
      <c r="K1594" s="3"/>
      <c r="L1594" s="3"/>
      <c r="M1594" s="3"/>
      <c r="N1594" s="3"/>
      <c r="O1594" s="3"/>
    </row>
    <row r="1595" spans="1:15" x14ac:dyDescent="0.35">
      <c r="A1595" s="221" t="e">
        <f t="shared" si="28"/>
        <v>#N/A</v>
      </c>
      <c r="B1595" s="221" t="e">
        <f>IF(A1595=1,SUM($A$4:A1595),"")</f>
        <v>#N/A</v>
      </c>
      <c r="C1595" s="22" t="str">
        <f>'Source - Cert. Funds'!A1594</f>
        <v>46</v>
      </c>
      <c r="D1595" s="22" t="str">
        <f>'Source - Cert. Funds'!B1594</f>
        <v>2</v>
      </c>
      <c r="E1595" s="22" t="str">
        <f>'Source - Cert. Funds'!C1594</f>
        <v>0014</v>
      </c>
      <c r="F1595" s="22" t="str">
        <f>'Source - Cert. Funds'!D1594</f>
        <v>4620014</v>
      </c>
      <c r="G1595" s="22" t="str">
        <f>'Source - Cert. Funds'!E1594</f>
        <v>NOBLE TOWNSHIP</v>
      </c>
      <c r="H1595" s="22" t="str">
        <f>'Source - Cert. Funds'!F1594</f>
        <v>0101</v>
      </c>
      <c r="I1595" s="22" t="str">
        <f>'Source - Cert. Funds'!G1594</f>
        <v xml:space="preserve">GENERAL                                 </v>
      </c>
      <c r="J1595" s="23">
        <f>'Source - Cert. Funds'!H1594</f>
        <v>70700</v>
      </c>
      <c r="K1595" s="3"/>
      <c r="L1595" s="3"/>
      <c r="M1595" s="3"/>
      <c r="N1595" s="3"/>
      <c r="O1595" s="3"/>
    </row>
    <row r="1596" spans="1:15" x14ac:dyDescent="0.35">
      <c r="A1596" s="221" t="e">
        <f t="shared" si="28"/>
        <v>#N/A</v>
      </c>
      <c r="B1596" s="221" t="e">
        <f>IF(A1596=1,SUM($A$4:A1596),"")</f>
        <v>#N/A</v>
      </c>
      <c r="C1596" s="22" t="str">
        <f>'Source - Cert. Funds'!A1595</f>
        <v>46</v>
      </c>
      <c r="D1596" s="22" t="str">
        <f>'Source - Cert. Funds'!B1595</f>
        <v>2</v>
      </c>
      <c r="E1596" s="22" t="str">
        <f>'Source - Cert. Funds'!C1595</f>
        <v>0014</v>
      </c>
      <c r="F1596" s="22" t="str">
        <f>'Source - Cert. Funds'!D1595</f>
        <v>4620014</v>
      </c>
      <c r="G1596" s="22" t="str">
        <f>'Source - Cert. Funds'!E1595</f>
        <v>NOBLE TOWNSHIP</v>
      </c>
      <c r="H1596" s="22" t="str">
        <f>'Source - Cert. Funds'!F1595</f>
        <v>1111</v>
      </c>
      <c r="I1596" s="22" t="str">
        <f>'Source - Cert. Funds'!G1595</f>
        <v>TOWNSHIP FIRE AND E.M.S.</v>
      </c>
      <c r="J1596" s="23">
        <f>'Source - Cert. Funds'!H1595</f>
        <v>77527</v>
      </c>
      <c r="K1596" s="3"/>
      <c r="L1596" s="3"/>
      <c r="M1596" s="3"/>
      <c r="N1596" s="3"/>
      <c r="O1596" s="3"/>
    </row>
    <row r="1597" spans="1:15" x14ac:dyDescent="0.35">
      <c r="A1597" s="221" t="e">
        <f t="shared" si="28"/>
        <v>#N/A</v>
      </c>
      <c r="B1597" s="221" t="e">
        <f>IF(A1597=1,SUM($A$4:A1597),"")</f>
        <v>#N/A</v>
      </c>
      <c r="C1597" s="22" t="str">
        <f>'Source - Cert. Funds'!A1596</f>
        <v>46</v>
      </c>
      <c r="D1597" s="22" t="str">
        <f>'Source - Cert. Funds'!B1596</f>
        <v>2</v>
      </c>
      <c r="E1597" s="22" t="str">
        <f>'Source - Cert. Funds'!C1596</f>
        <v>0014</v>
      </c>
      <c r="F1597" s="22" t="str">
        <f>'Source - Cert. Funds'!D1596</f>
        <v>4620014</v>
      </c>
      <c r="G1597" s="22" t="str">
        <f>'Source - Cert. Funds'!E1596</f>
        <v>NOBLE TOWNSHIP</v>
      </c>
      <c r="H1597" s="22" t="str">
        <f>'Source - Cert. Funds'!F1596</f>
        <v>1190</v>
      </c>
      <c r="I1597" s="22" t="str">
        <f>'Source - Cert. Funds'!G1596</f>
        <v xml:space="preserve">CUMULATIVE FIRE (Township)                        </v>
      </c>
      <c r="J1597" s="23">
        <f>'Source - Cert. Funds'!H1596</f>
        <v>104000</v>
      </c>
      <c r="K1597" s="3"/>
      <c r="L1597" s="3"/>
      <c r="M1597" s="3"/>
      <c r="N1597" s="3"/>
      <c r="O1597" s="3"/>
    </row>
    <row r="1598" spans="1:15" x14ac:dyDescent="0.35">
      <c r="A1598" s="221" t="e">
        <f t="shared" si="28"/>
        <v>#N/A</v>
      </c>
      <c r="B1598" s="221" t="e">
        <f>IF(A1598=1,SUM($A$4:A1598),"")</f>
        <v>#N/A</v>
      </c>
      <c r="C1598" s="22" t="str">
        <f>'Source - Cert. Funds'!A1597</f>
        <v>46</v>
      </c>
      <c r="D1598" s="22" t="str">
        <f>'Source - Cert. Funds'!B1597</f>
        <v>2</v>
      </c>
      <c r="E1598" s="22" t="str">
        <f>'Source - Cert. Funds'!C1597</f>
        <v>0015</v>
      </c>
      <c r="F1598" s="22" t="str">
        <f>'Source - Cert. Funds'!D1597</f>
        <v>4620015</v>
      </c>
      <c r="G1598" s="22" t="str">
        <f>'Source - Cert. Funds'!E1597</f>
        <v>PLEASANT TOWNSHIP</v>
      </c>
      <c r="H1598" s="22" t="str">
        <f>'Source - Cert. Funds'!F1597</f>
        <v>0101</v>
      </c>
      <c r="I1598" s="22" t="str">
        <f>'Source - Cert. Funds'!G1597</f>
        <v xml:space="preserve">GENERAL                                 </v>
      </c>
      <c r="J1598" s="23">
        <f>'Source - Cert. Funds'!H1597</f>
        <v>41700</v>
      </c>
      <c r="K1598" s="3"/>
      <c r="L1598" s="3"/>
      <c r="M1598" s="3"/>
      <c r="N1598" s="3"/>
      <c r="O1598" s="3"/>
    </row>
    <row r="1599" spans="1:15" x14ac:dyDescent="0.35">
      <c r="A1599" s="221" t="e">
        <f t="shared" si="28"/>
        <v>#N/A</v>
      </c>
      <c r="B1599" s="221" t="e">
        <f>IF(A1599=1,SUM($A$4:A1599),"")</f>
        <v>#N/A</v>
      </c>
      <c r="C1599" s="22" t="str">
        <f>'Source - Cert. Funds'!A1598</f>
        <v>46</v>
      </c>
      <c r="D1599" s="22" t="str">
        <f>'Source - Cert. Funds'!B1598</f>
        <v>2</v>
      </c>
      <c r="E1599" s="22" t="str">
        <f>'Source - Cert. Funds'!C1598</f>
        <v>0015</v>
      </c>
      <c r="F1599" s="22" t="str">
        <f>'Source - Cert. Funds'!D1598</f>
        <v>4620015</v>
      </c>
      <c r="G1599" s="22" t="str">
        <f>'Source - Cert. Funds'!E1598</f>
        <v>PLEASANT TOWNSHIP</v>
      </c>
      <c r="H1599" s="22" t="str">
        <f>'Source - Cert. Funds'!F1598</f>
        <v>1111</v>
      </c>
      <c r="I1599" s="22" t="str">
        <f>'Source - Cert. Funds'!G1598</f>
        <v>TOWNSHIP FIRE AND E.M.S.</v>
      </c>
      <c r="J1599" s="23">
        <f>'Source - Cert. Funds'!H1598</f>
        <v>180500</v>
      </c>
      <c r="K1599" s="3"/>
      <c r="L1599" s="3"/>
      <c r="M1599" s="3"/>
      <c r="N1599" s="3"/>
      <c r="O1599" s="3"/>
    </row>
    <row r="1600" spans="1:15" x14ac:dyDescent="0.35">
      <c r="A1600" s="221" t="e">
        <f t="shared" si="28"/>
        <v>#N/A</v>
      </c>
      <c r="B1600" s="221" t="e">
        <f>IF(A1600=1,SUM($A$4:A1600),"")</f>
        <v>#N/A</v>
      </c>
      <c r="C1600" s="22" t="str">
        <f>'Source - Cert. Funds'!A1599</f>
        <v>46</v>
      </c>
      <c r="D1600" s="22" t="str">
        <f>'Source - Cert. Funds'!B1599</f>
        <v>2</v>
      </c>
      <c r="E1600" s="22" t="str">
        <f>'Source - Cert. Funds'!C1599</f>
        <v>0015</v>
      </c>
      <c r="F1600" s="22" t="str">
        <f>'Source - Cert. Funds'!D1599</f>
        <v>4620015</v>
      </c>
      <c r="G1600" s="22" t="str">
        <f>'Source - Cert. Funds'!E1599</f>
        <v>PLEASANT TOWNSHIP</v>
      </c>
      <c r="H1600" s="22" t="str">
        <f>'Source - Cert. Funds'!F1599</f>
        <v>1190</v>
      </c>
      <c r="I1600" s="22" t="str">
        <f>'Source - Cert. Funds'!G1599</f>
        <v xml:space="preserve">CUMULATIVE FIRE (Township)                        </v>
      </c>
      <c r="J1600" s="23">
        <f>'Source - Cert. Funds'!H1599</f>
        <v>30000</v>
      </c>
      <c r="K1600" s="3"/>
      <c r="L1600" s="3"/>
      <c r="M1600" s="3"/>
      <c r="N1600" s="3"/>
      <c r="O1600" s="3"/>
    </row>
    <row r="1601" spans="1:15" x14ac:dyDescent="0.35">
      <c r="A1601" s="221" t="e">
        <f t="shared" si="28"/>
        <v>#N/A</v>
      </c>
      <c r="B1601" s="221" t="e">
        <f>IF(A1601=1,SUM($A$4:A1601),"")</f>
        <v>#N/A</v>
      </c>
      <c r="C1601" s="22" t="str">
        <f>'Source - Cert. Funds'!A1600</f>
        <v>46</v>
      </c>
      <c r="D1601" s="22" t="str">
        <f>'Source - Cert. Funds'!B1600</f>
        <v>2</v>
      </c>
      <c r="E1601" s="22" t="str">
        <f>'Source - Cert. Funds'!C1600</f>
        <v>0016</v>
      </c>
      <c r="F1601" s="22" t="str">
        <f>'Source - Cert. Funds'!D1600</f>
        <v>4620016</v>
      </c>
      <c r="G1601" s="22" t="str">
        <f>'Source - Cert. Funds'!E1600</f>
        <v>PRAIRIE TOWNSHIP</v>
      </c>
      <c r="H1601" s="22" t="str">
        <f>'Source - Cert. Funds'!F1600</f>
        <v>0101</v>
      </c>
      <c r="I1601" s="22" t="str">
        <f>'Source - Cert. Funds'!G1600</f>
        <v xml:space="preserve">GENERAL                                 </v>
      </c>
      <c r="J1601" s="23">
        <f>'Source - Cert. Funds'!H1600</f>
        <v>0</v>
      </c>
      <c r="K1601" s="3"/>
      <c r="L1601" s="3"/>
      <c r="M1601" s="3"/>
      <c r="N1601" s="3"/>
      <c r="O1601" s="3"/>
    </row>
    <row r="1602" spans="1:15" x14ac:dyDescent="0.35">
      <c r="A1602" s="221" t="e">
        <f t="shared" si="28"/>
        <v>#N/A</v>
      </c>
      <c r="B1602" s="221" t="e">
        <f>IF(A1602=1,SUM($A$4:A1602),"")</f>
        <v>#N/A</v>
      </c>
      <c r="C1602" s="22" t="str">
        <f>'Source - Cert. Funds'!A1601</f>
        <v>46</v>
      </c>
      <c r="D1602" s="22" t="str">
        <f>'Source - Cert. Funds'!B1601</f>
        <v>2</v>
      </c>
      <c r="E1602" s="22" t="str">
        <f>'Source - Cert. Funds'!C1601</f>
        <v>0016</v>
      </c>
      <c r="F1602" s="22" t="str">
        <f>'Source - Cert. Funds'!D1601</f>
        <v>4620016</v>
      </c>
      <c r="G1602" s="22" t="str">
        <f>'Source - Cert. Funds'!E1601</f>
        <v>PRAIRIE TOWNSHIP</v>
      </c>
      <c r="H1602" s="22" t="str">
        <f>'Source - Cert. Funds'!F1601</f>
        <v>1111</v>
      </c>
      <c r="I1602" s="22" t="str">
        <f>'Source - Cert. Funds'!G1601</f>
        <v>TOWNSHIP FIRE AND E.M.S.</v>
      </c>
      <c r="J1602" s="23">
        <f>'Source - Cert. Funds'!H1601</f>
        <v>0</v>
      </c>
      <c r="K1602" s="3"/>
      <c r="L1602" s="3"/>
      <c r="M1602" s="3"/>
      <c r="N1602" s="3"/>
      <c r="O1602" s="3"/>
    </row>
    <row r="1603" spans="1:15" x14ac:dyDescent="0.35">
      <c r="A1603" s="221" t="e">
        <f t="shared" si="28"/>
        <v>#N/A</v>
      </c>
      <c r="B1603" s="221" t="e">
        <f>IF(A1603=1,SUM($A$4:A1603),"")</f>
        <v>#N/A</v>
      </c>
      <c r="C1603" s="22" t="str">
        <f>'Source - Cert. Funds'!A1602</f>
        <v>46</v>
      </c>
      <c r="D1603" s="22" t="str">
        <f>'Source - Cert. Funds'!B1602</f>
        <v>2</v>
      </c>
      <c r="E1603" s="22" t="str">
        <f>'Source - Cert. Funds'!C1602</f>
        <v>0016</v>
      </c>
      <c r="F1603" s="22" t="str">
        <f>'Source - Cert. Funds'!D1602</f>
        <v>4620016</v>
      </c>
      <c r="G1603" s="22" t="str">
        <f>'Source - Cert. Funds'!E1602</f>
        <v>PRAIRIE TOWNSHIP</v>
      </c>
      <c r="H1603" s="22" t="str">
        <f>'Source - Cert. Funds'!F1602</f>
        <v>1190</v>
      </c>
      <c r="I1603" s="22" t="str">
        <f>'Source - Cert. Funds'!G1602</f>
        <v xml:space="preserve">CUMULATIVE FIRE (Township)                        </v>
      </c>
      <c r="J1603" s="23">
        <f>'Source - Cert. Funds'!H1602</f>
        <v>0</v>
      </c>
      <c r="K1603" s="3"/>
      <c r="L1603" s="3"/>
      <c r="M1603" s="3"/>
      <c r="N1603" s="3"/>
      <c r="O1603" s="3"/>
    </row>
    <row r="1604" spans="1:15" x14ac:dyDescent="0.35">
      <c r="A1604" s="221" t="e">
        <f t="shared" si="28"/>
        <v>#N/A</v>
      </c>
      <c r="B1604" s="221" t="e">
        <f>IF(A1604=1,SUM($A$4:A1604),"")</f>
        <v>#N/A</v>
      </c>
      <c r="C1604" s="22" t="str">
        <f>'Source - Cert. Funds'!A1603</f>
        <v>46</v>
      </c>
      <c r="D1604" s="22" t="str">
        <f>'Source - Cert. Funds'!B1603</f>
        <v>2</v>
      </c>
      <c r="E1604" s="22" t="str">
        <f>'Source - Cert. Funds'!C1603</f>
        <v>0017</v>
      </c>
      <c r="F1604" s="22" t="str">
        <f>'Source - Cert. Funds'!D1603</f>
        <v>4620017</v>
      </c>
      <c r="G1604" s="22" t="str">
        <f>'Source - Cert. Funds'!E1603</f>
        <v>SCIPIO TOWNSHIP</v>
      </c>
      <c r="H1604" s="22" t="str">
        <f>'Source - Cert. Funds'!F1603</f>
        <v>0101</v>
      </c>
      <c r="I1604" s="22" t="str">
        <f>'Source - Cert. Funds'!G1603</f>
        <v xml:space="preserve">GENERAL                                 </v>
      </c>
      <c r="J1604" s="23">
        <f>'Source - Cert. Funds'!H1603</f>
        <v>71850</v>
      </c>
      <c r="K1604" s="3"/>
      <c r="L1604" s="3"/>
      <c r="M1604" s="3"/>
      <c r="N1604" s="3"/>
      <c r="O1604" s="3"/>
    </row>
    <row r="1605" spans="1:15" x14ac:dyDescent="0.35">
      <c r="A1605" s="221" t="e">
        <f t="shared" ref="A1605:A1668" si="29">IF($L$1=$F1605,1,"")</f>
        <v>#N/A</v>
      </c>
      <c r="B1605" s="221" t="e">
        <f>IF(A1605=1,SUM($A$4:A1605),"")</f>
        <v>#N/A</v>
      </c>
      <c r="C1605" s="22" t="str">
        <f>'Source - Cert. Funds'!A1604</f>
        <v>46</v>
      </c>
      <c r="D1605" s="22" t="str">
        <f>'Source - Cert. Funds'!B1604</f>
        <v>2</v>
      </c>
      <c r="E1605" s="22" t="str">
        <f>'Source - Cert. Funds'!C1604</f>
        <v>0017</v>
      </c>
      <c r="F1605" s="22" t="str">
        <f>'Source - Cert. Funds'!D1604</f>
        <v>4620017</v>
      </c>
      <c r="G1605" s="22" t="str">
        <f>'Source - Cert. Funds'!E1604</f>
        <v>SCIPIO TOWNSHIP</v>
      </c>
      <c r="H1605" s="22" t="str">
        <f>'Source - Cert. Funds'!F1604</f>
        <v>1111</v>
      </c>
      <c r="I1605" s="22" t="str">
        <f>'Source - Cert. Funds'!G1604</f>
        <v>TOWNSHIP FIRE AND E.M.S.</v>
      </c>
      <c r="J1605" s="23">
        <f>'Source - Cert. Funds'!H1604</f>
        <v>137000</v>
      </c>
      <c r="K1605" s="3"/>
      <c r="L1605" s="3"/>
      <c r="M1605" s="3"/>
      <c r="N1605" s="3"/>
      <c r="O1605" s="3"/>
    </row>
    <row r="1606" spans="1:15" x14ac:dyDescent="0.35">
      <c r="A1606" s="221" t="e">
        <f t="shared" si="29"/>
        <v>#N/A</v>
      </c>
      <c r="B1606" s="221" t="e">
        <f>IF(A1606=1,SUM($A$4:A1606),"")</f>
        <v>#N/A</v>
      </c>
      <c r="C1606" s="22" t="str">
        <f>'Source - Cert. Funds'!A1605</f>
        <v>46</v>
      </c>
      <c r="D1606" s="22" t="str">
        <f>'Source - Cert. Funds'!B1605</f>
        <v>2</v>
      </c>
      <c r="E1606" s="22" t="str">
        <f>'Source - Cert. Funds'!C1605</f>
        <v>0017</v>
      </c>
      <c r="F1606" s="22" t="str">
        <f>'Source - Cert. Funds'!D1605</f>
        <v>4620017</v>
      </c>
      <c r="G1606" s="22" t="str">
        <f>'Source - Cert. Funds'!E1605</f>
        <v>SCIPIO TOWNSHIP</v>
      </c>
      <c r="H1606" s="22" t="str">
        <f>'Source - Cert. Funds'!F1605</f>
        <v>1190</v>
      </c>
      <c r="I1606" s="22" t="str">
        <f>'Source - Cert. Funds'!G1605</f>
        <v xml:space="preserve">CUMULATIVE FIRE (Township)                        </v>
      </c>
      <c r="J1606" s="23">
        <f>'Source - Cert. Funds'!H1605</f>
        <v>67231</v>
      </c>
      <c r="K1606" s="3"/>
      <c r="L1606" s="3"/>
      <c r="M1606" s="3"/>
      <c r="N1606" s="3"/>
      <c r="O1606" s="3"/>
    </row>
    <row r="1607" spans="1:15" x14ac:dyDescent="0.35">
      <c r="A1607" s="221" t="e">
        <f t="shared" si="29"/>
        <v>#N/A</v>
      </c>
      <c r="B1607" s="221" t="e">
        <f>IF(A1607=1,SUM($A$4:A1607),"")</f>
        <v>#N/A</v>
      </c>
      <c r="C1607" s="22" t="str">
        <f>'Source - Cert. Funds'!A1606</f>
        <v>46</v>
      </c>
      <c r="D1607" s="22" t="str">
        <f>'Source - Cert. Funds'!B1606</f>
        <v>2</v>
      </c>
      <c r="E1607" s="22" t="str">
        <f>'Source - Cert. Funds'!C1606</f>
        <v>0018</v>
      </c>
      <c r="F1607" s="22" t="str">
        <f>'Source - Cert. Funds'!D1606</f>
        <v>4620018</v>
      </c>
      <c r="G1607" s="22" t="str">
        <f>'Source - Cert. Funds'!E1606</f>
        <v>SPRINGFIELD TOWNSHIP</v>
      </c>
      <c r="H1607" s="22" t="str">
        <f>'Source - Cert. Funds'!F1606</f>
        <v>0101</v>
      </c>
      <c r="I1607" s="22" t="str">
        <f>'Source - Cert. Funds'!G1606</f>
        <v xml:space="preserve">GENERAL                                 </v>
      </c>
      <c r="J1607" s="23">
        <f>'Source - Cert. Funds'!H1606</f>
        <v>76643</v>
      </c>
      <c r="K1607" s="3"/>
      <c r="L1607" s="3"/>
      <c r="M1607" s="3"/>
      <c r="N1607" s="3"/>
      <c r="O1607" s="3"/>
    </row>
    <row r="1608" spans="1:15" x14ac:dyDescent="0.35">
      <c r="A1608" s="221" t="e">
        <f t="shared" si="29"/>
        <v>#N/A</v>
      </c>
      <c r="B1608" s="221" t="e">
        <f>IF(A1608=1,SUM($A$4:A1608),"")</f>
        <v>#N/A</v>
      </c>
      <c r="C1608" s="22" t="str">
        <f>'Source - Cert. Funds'!A1607</f>
        <v>46</v>
      </c>
      <c r="D1608" s="22" t="str">
        <f>'Source - Cert. Funds'!B1607</f>
        <v>2</v>
      </c>
      <c r="E1608" s="22" t="str">
        <f>'Source - Cert. Funds'!C1607</f>
        <v>0018</v>
      </c>
      <c r="F1608" s="22" t="str">
        <f>'Source - Cert. Funds'!D1607</f>
        <v>4620018</v>
      </c>
      <c r="G1608" s="22" t="str">
        <f>'Source - Cert. Funds'!E1607</f>
        <v>SPRINGFIELD TOWNSHIP</v>
      </c>
      <c r="H1608" s="22" t="str">
        <f>'Source - Cert. Funds'!F1607</f>
        <v>1111</v>
      </c>
      <c r="I1608" s="22" t="str">
        <f>'Source - Cert. Funds'!G1607</f>
        <v>TOWNSHIP FIRE AND E.M.S.</v>
      </c>
      <c r="J1608" s="23">
        <f>'Source - Cert. Funds'!H1607</f>
        <v>132428</v>
      </c>
      <c r="K1608" s="3"/>
      <c r="L1608" s="3"/>
      <c r="M1608" s="3"/>
      <c r="N1608" s="3"/>
      <c r="O1608" s="3"/>
    </row>
    <row r="1609" spans="1:15" x14ac:dyDescent="0.35">
      <c r="A1609" s="221" t="e">
        <f t="shared" si="29"/>
        <v>#N/A</v>
      </c>
      <c r="B1609" s="221" t="e">
        <f>IF(A1609=1,SUM($A$4:A1609),"")</f>
        <v>#N/A</v>
      </c>
      <c r="C1609" s="22" t="str">
        <f>'Source - Cert. Funds'!A1608</f>
        <v>46</v>
      </c>
      <c r="D1609" s="22" t="str">
        <f>'Source - Cert. Funds'!B1608</f>
        <v>2</v>
      </c>
      <c r="E1609" s="22" t="str">
        <f>'Source - Cert. Funds'!C1608</f>
        <v>0018</v>
      </c>
      <c r="F1609" s="22" t="str">
        <f>'Source - Cert. Funds'!D1608</f>
        <v>4620018</v>
      </c>
      <c r="G1609" s="22" t="str">
        <f>'Source - Cert. Funds'!E1608</f>
        <v>SPRINGFIELD TOWNSHIP</v>
      </c>
      <c r="H1609" s="22" t="str">
        <f>'Source - Cert. Funds'!F1608</f>
        <v>1190</v>
      </c>
      <c r="I1609" s="22" t="str">
        <f>'Source - Cert. Funds'!G1608</f>
        <v xml:space="preserve">CUMULATIVE FIRE (Township)                        </v>
      </c>
      <c r="J1609" s="23">
        <f>'Source - Cert. Funds'!H1608</f>
        <v>79950</v>
      </c>
      <c r="K1609" s="3"/>
      <c r="L1609" s="3"/>
      <c r="M1609" s="3"/>
      <c r="N1609" s="3"/>
      <c r="O1609" s="3"/>
    </row>
    <row r="1610" spans="1:15" x14ac:dyDescent="0.35">
      <c r="A1610" s="221" t="e">
        <f t="shared" si="29"/>
        <v>#N/A</v>
      </c>
      <c r="B1610" s="221" t="e">
        <f>IF(A1610=1,SUM($A$4:A1610),"")</f>
        <v>#N/A</v>
      </c>
      <c r="C1610" s="22" t="str">
        <f>'Source - Cert. Funds'!A1609</f>
        <v>46</v>
      </c>
      <c r="D1610" s="22" t="str">
        <f>'Source - Cert. Funds'!B1609</f>
        <v>2</v>
      </c>
      <c r="E1610" s="22" t="str">
        <f>'Source - Cert. Funds'!C1609</f>
        <v>0019</v>
      </c>
      <c r="F1610" s="22" t="str">
        <f>'Source - Cert. Funds'!D1609</f>
        <v>4620019</v>
      </c>
      <c r="G1610" s="22" t="str">
        <f>'Source - Cert. Funds'!E1609</f>
        <v>UNION TOWNSHIP</v>
      </c>
      <c r="H1610" s="22" t="str">
        <f>'Source - Cert. Funds'!F1609</f>
        <v>0101</v>
      </c>
      <c r="I1610" s="22" t="str">
        <f>'Source - Cert. Funds'!G1609</f>
        <v xml:space="preserve">GENERAL                                 </v>
      </c>
      <c r="J1610" s="23">
        <f>'Source - Cert. Funds'!H1609</f>
        <v>47200</v>
      </c>
      <c r="K1610" s="3"/>
      <c r="L1610" s="3"/>
      <c r="M1610" s="3"/>
      <c r="N1610" s="3"/>
      <c r="O1610" s="3"/>
    </row>
    <row r="1611" spans="1:15" x14ac:dyDescent="0.35">
      <c r="A1611" s="221" t="e">
        <f t="shared" si="29"/>
        <v>#N/A</v>
      </c>
      <c r="B1611" s="221" t="e">
        <f>IF(A1611=1,SUM($A$4:A1611),"")</f>
        <v>#N/A</v>
      </c>
      <c r="C1611" s="22" t="str">
        <f>'Source - Cert. Funds'!A1610</f>
        <v>46</v>
      </c>
      <c r="D1611" s="22" t="str">
        <f>'Source - Cert. Funds'!B1610</f>
        <v>2</v>
      </c>
      <c r="E1611" s="22" t="str">
        <f>'Source - Cert. Funds'!C1610</f>
        <v>0019</v>
      </c>
      <c r="F1611" s="22" t="str">
        <f>'Source - Cert. Funds'!D1610</f>
        <v>4620019</v>
      </c>
      <c r="G1611" s="22" t="str">
        <f>'Source - Cert. Funds'!E1610</f>
        <v>UNION TOWNSHIP</v>
      </c>
      <c r="H1611" s="22" t="str">
        <f>'Source - Cert. Funds'!F1610</f>
        <v>1111</v>
      </c>
      <c r="I1611" s="22" t="str">
        <f>'Source - Cert. Funds'!G1610</f>
        <v>TOWNSHIP FIRE AND E.M.S.</v>
      </c>
      <c r="J1611" s="23">
        <f>'Source - Cert. Funds'!H1610</f>
        <v>65000</v>
      </c>
      <c r="K1611" s="3"/>
      <c r="L1611" s="3"/>
      <c r="M1611" s="3"/>
      <c r="N1611" s="3"/>
      <c r="O1611" s="3"/>
    </row>
    <row r="1612" spans="1:15" x14ac:dyDescent="0.35">
      <c r="A1612" s="221" t="e">
        <f t="shared" si="29"/>
        <v>#N/A</v>
      </c>
      <c r="B1612" s="221" t="e">
        <f>IF(A1612=1,SUM($A$4:A1612),"")</f>
        <v>#N/A</v>
      </c>
      <c r="C1612" s="22" t="str">
        <f>'Source - Cert. Funds'!A1611</f>
        <v>46</v>
      </c>
      <c r="D1612" s="22" t="str">
        <f>'Source - Cert. Funds'!B1611</f>
        <v>2</v>
      </c>
      <c r="E1612" s="22" t="str">
        <f>'Source - Cert. Funds'!C1611</f>
        <v>0019</v>
      </c>
      <c r="F1612" s="22" t="str">
        <f>'Source - Cert. Funds'!D1611</f>
        <v>4620019</v>
      </c>
      <c r="G1612" s="22" t="str">
        <f>'Source - Cert. Funds'!E1611</f>
        <v>UNION TOWNSHIP</v>
      </c>
      <c r="H1612" s="22" t="str">
        <f>'Source - Cert. Funds'!F1611</f>
        <v>1190</v>
      </c>
      <c r="I1612" s="22" t="str">
        <f>'Source - Cert. Funds'!G1611</f>
        <v xml:space="preserve">CUMULATIVE FIRE (Township)                        </v>
      </c>
      <c r="J1612" s="23">
        <f>'Source - Cert. Funds'!H1611</f>
        <v>35000</v>
      </c>
      <c r="K1612" s="3"/>
      <c r="L1612" s="3"/>
      <c r="M1612" s="3"/>
      <c r="N1612" s="3"/>
      <c r="O1612" s="3"/>
    </row>
    <row r="1613" spans="1:15" x14ac:dyDescent="0.35">
      <c r="A1613" s="221" t="e">
        <f t="shared" si="29"/>
        <v>#N/A</v>
      </c>
      <c r="B1613" s="221" t="e">
        <f>IF(A1613=1,SUM($A$4:A1613),"")</f>
        <v>#N/A</v>
      </c>
      <c r="C1613" s="22" t="str">
        <f>'Source - Cert. Funds'!A1612</f>
        <v>46</v>
      </c>
      <c r="D1613" s="22" t="str">
        <f>'Source - Cert. Funds'!B1612</f>
        <v>2</v>
      </c>
      <c r="E1613" s="22" t="str">
        <f>'Source - Cert. Funds'!C1612</f>
        <v>0020</v>
      </c>
      <c r="F1613" s="22" t="str">
        <f>'Source - Cert. Funds'!D1612</f>
        <v>4620020</v>
      </c>
      <c r="G1613" s="22" t="str">
        <f>'Source - Cert. Funds'!E1612</f>
        <v>WASHINGTON TOWNSHIP</v>
      </c>
      <c r="H1613" s="22" t="str">
        <f>'Source - Cert. Funds'!F1612</f>
        <v>0101</v>
      </c>
      <c r="I1613" s="22" t="str">
        <f>'Source - Cert. Funds'!G1612</f>
        <v xml:space="preserve">GENERAL                                 </v>
      </c>
      <c r="J1613" s="23">
        <f>'Source - Cert. Funds'!H1612</f>
        <v>0</v>
      </c>
      <c r="K1613" s="3"/>
      <c r="L1613" s="3"/>
      <c r="M1613" s="3"/>
      <c r="N1613" s="3"/>
      <c r="O1613" s="3"/>
    </row>
    <row r="1614" spans="1:15" x14ac:dyDescent="0.35">
      <c r="A1614" s="221" t="e">
        <f t="shared" si="29"/>
        <v>#N/A</v>
      </c>
      <c r="B1614" s="221" t="e">
        <f>IF(A1614=1,SUM($A$4:A1614),"")</f>
        <v>#N/A</v>
      </c>
      <c r="C1614" s="22" t="str">
        <f>'Source - Cert. Funds'!A1613</f>
        <v>46</v>
      </c>
      <c r="D1614" s="22" t="str">
        <f>'Source - Cert. Funds'!B1613</f>
        <v>2</v>
      </c>
      <c r="E1614" s="22" t="str">
        <f>'Source - Cert. Funds'!C1613</f>
        <v>0020</v>
      </c>
      <c r="F1614" s="22" t="str">
        <f>'Source - Cert. Funds'!D1613</f>
        <v>4620020</v>
      </c>
      <c r="G1614" s="22" t="str">
        <f>'Source - Cert. Funds'!E1613</f>
        <v>WASHINGTON TOWNSHIP</v>
      </c>
      <c r="H1614" s="22" t="str">
        <f>'Source - Cert. Funds'!F1613</f>
        <v>1111</v>
      </c>
      <c r="I1614" s="22" t="str">
        <f>'Source - Cert. Funds'!G1613</f>
        <v>TOWNSHIP FIRE AND E.M.S.</v>
      </c>
      <c r="J1614" s="23">
        <f>'Source - Cert. Funds'!H1613</f>
        <v>0</v>
      </c>
      <c r="K1614" s="3"/>
      <c r="L1614" s="3"/>
      <c r="M1614" s="3"/>
      <c r="N1614" s="3"/>
      <c r="O1614" s="3"/>
    </row>
    <row r="1615" spans="1:15" x14ac:dyDescent="0.35">
      <c r="A1615" s="221" t="e">
        <f t="shared" si="29"/>
        <v>#N/A</v>
      </c>
      <c r="B1615" s="221" t="e">
        <f>IF(A1615=1,SUM($A$4:A1615),"")</f>
        <v>#N/A</v>
      </c>
      <c r="C1615" s="22" t="str">
        <f>'Source - Cert. Funds'!A1614</f>
        <v>46</v>
      </c>
      <c r="D1615" s="22" t="str">
        <f>'Source - Cert. Funds'!B1614</f>
        <v>2</v>
      </c>
      <c r="E1615" s="22" t="str">
        <f>'Source - Cert. Funds'!C1614</f>
        <v>0020</v>
      </c>
      <c r="F1615" s="22" t="str">
        <f>'Source - Cert. Funds'!D1614</f>
        <v>4620020</v>
      </c>
      <c r="G1615" s="22" t="str">
        <f>'Source - Cert. Funds'!E1614</f>
        <v>WASHINGTON TOWNSHIP</v>
      </c>
      <c r="H1615" s="22" t="str">
        <f>'Source - Cert. Funds'!F1614</f>
        <v>1190</v>
      </c>
      <c r="I1615" s="22" t="str">
        <f>'Source - Cert. Funds'!G1614</f>
        <v xml:space="preserve">CUMULATIVE FIRE (Township)                        </v>
      </c>
      <c r="J1615" s="23">
        <f>'Source - Cert. Funds'!H1614</f>
        <v>0</v>
      </c>
      <c r="K1615" s="3"/>
      <c r="L1615" s="3"/>
      <c r="M1615" s="3"/>
      <c r="N1615" s="3"/>
      <c r="O1615" s="3"/>
    </row>
    <row r="1616" spans="1:15" x14ac:dyDescent="0.35">
      <c r="A1616" s="221" t="e">
        <f t="shared" si="29"/>
        <v>#N/A</v>
      </c>
      <c r="B1616" s="221" t="e">
        <f>IF(A1616=1,SUM($A$4:A1616),"")</f>
        <v>#N/A</v>
      </c>
      <c r="C1616" s="22" t="str">
        <f>'Source - Cert. Funds'!A1615</f>
        <v>46</v>
      </c>
      <c r="D1616" s="22" t="str">
        <f>'Source - Cert. Funds'!B1615</f>
        <v>2</v>
      </c>
      <c r="E1616" s="22" t="str">
        <f>'Source - Cert. Funds'!C1615</f>
        <v>0021</v>
      </c>
      <c r="F1616" s="22" t="str">
        <f>'Source - Cert. Funds'!D1615</f>
        <v>4620021</v>
      </c>
      <c r="G1616" s="22" t="str">
        <f>'Source - Cert. Funds'!E1615</f>
        <v>WILLS TOWNSHIP</v>
      </c>
      <c r="H1616" s="22" t="str">
        <f>'Source - Cert. Funds'!F1615</f>
        <v>0061</v>
      </c>
      <c r="I1616" s="22" t="str">
        <f>'Source - Cert. Funds'!G1615</f>
        <v>RAINY DAY</v>
      </c>
      <c r="J1616" s="23">
        <f>'Source - Cert. Funds'!H1615</f>
        <v>717</v>
      </c>
      <c r="K1616" s="3"/>
      <c r="L1616" s="3"/>
      <c r="M1616" s="3"/>
      <c r="N1616" s="3"/>
      <c r="O1616" s="3"/>
    </row>
    <row r="1617" spans="1:15" x14ac:dyDescent="0.35">
      <c r="A1617" s="221" t="e">
        <f t="shared" si="29"/>
        <v>#N/A</v>
      </c>
      <c r="B1617" s="221" t="e">
        <f>IF(A1617=1,SUM($A$4:A1617),"")</f>
        <v>#N/A</v>
      </c>
      <c r="C1617" s="22" t="str">
        <f>'Source - Cert. Funds'!A1616</f>
        <v>46</v>
      </c>
      <c r="D1617" s="22" t="str">
        <f>'Source - Cert. Funds'!B1616</f>
        <v>2</v>
      </c>
      <c r="E1617" s="22" t="str">
        <f>'Source - Cert. Funds'!C1616</f>
        <v>0021</v>
      </c>
      <c r="F1617" s="22" t="str">
        <f>'Source - Cert. Funds'!D1616</f>
        <v>4620021</v>
      </c>
      <c r="G1617" s="22" t="str">
        <f>'Source - Cert. Funds'!E1616</f>
        <v>WILLS TOWNSHIP</v>
      </c>
      <c r="H1617" s="22" t="str">
        <f>'Source - Cert. Funds'!F1616</f>
        <v>0101</v>
      </c>
      <c r="I1617" s="22" t="str">
        <f>'Source - Cert. Funds'!G1616</f>
        <v xml:space="preserve">GENERAL                                 </v>
      </c>
      <c r="J1617" s="23">
        <f>'Source - Cert. Funds'!H1616</f>
        <v>49760</v>
      </c>
      <c r="K1617" s="3"/>
      <c r="L1617" s="3"/>
      <c r="M1617" s="3"/>
      <c r="N1617" s="3"/>
      <c r="O1617" s="3"/>
    </row>
    <row r="1618" spans="1:15" x14ac:dyDescent="0.35">
      <c r="A1618" s="221" t="e">
        <f t="shared" si="29"/>
        <v>#N/A</v>
      </c>
      <c r="B1618" s="221" t="e">
        <f>IF(A1618=1,SUM($A$4:A1618),"")</f>
        <v>#N/A</v>
      </c>
      <c r="C1618" s="22" t="str">
        <f>'Source - Cert. Funds'!A1617</f>
        <v>46</v>
      </c>
      <c r="D1618" s="22" t="str">
        <f>'Source - Cert. Funds'!B1617</f>
        <v>2</v>
      </c>
      <c r="E1618" s="22" t="str">
        <f>'Source - Cert. Funds'!C1617</f>
        <v>0021</v>
      </c>
      <c r="F1618" s="22" t="str">
        <f>'Source - Cert. Funds'!D1617</f>
        <v>4620021</v>
      </c>
      <c r="G1618" s="22" t="str">
        <f>'Source - Cert. Funds'!E1617</f>
        <v>WILLS TOWNSHIP</v>
      </c>
      <c r="H1618" s="22" t="str">
        <f>'Source - Cert. Funds'!F1617</f>
        <v>1111</v>
      </c>
      <c r="I1618" s="22" t="str">
        <f>'Source - Cert. Funds'!G1617</f>
        <v>TOWNSHIP FIRE AND E.M.S.</v>
      </c>
      <c r="J1618" s="23">
        <f>'Source - Cert. Funds'!H1617</f>
        <v>60000</v>
      </c>
      <c r="K1618" s="3"/>
      <c r="L1618" s="3"/>
      <c r="M1618" s="3"/>
      <c r="N1618" s="3"/>
      <c r="O1618" s="3"/>
    </row>
    <row r="1619" spans="1:15" x14ac:dyDescent="0.35">
      <c r="A1619" s="221" t="e">
        <f t="shared" si="29"/>
        <v>#N/A</v>
      </c>
      <c r="B1619" s="221" t="e">
        <f>IF(A1619=1,SUM($A$4:A1619),"")</f>
        <v>#N/A</v>
      </c>
      <c r="C1619" s="22" t="str">
        <f>'Source - Cert. Funds'!A1618</f>
        <v>47</v>
      </c>
      <c r="D1619" s="22" t="str">
        <f>'Source - Cert. Funds'!B1618</f>
        <v>2</v>
      </c>
      <c r="E1619" s="22" t="str">
        <f>'Source - Cert. Funds'!C1618</f>
        <v>0001</v>
      </c>
      <c r="F1619" s="22" t="str">
        <f>'Source - Cert. Funds'!D1618</f>
        <v>4720001</v>
      </c>
      <c r="G1619" s="22" t="str">
        <f>'Source - Cert. Funds'!E1618</f>
        <v>BONO TOWNSHIP</v>
      </c>
      <c r="H1619" s="22" t="str">
        <f>'Source - Cert. Funds'!F1618</f>
        <v>0061</v>
      </c>
      <c r="I1619" s="22" t="str">
        <f>'Source - Cert. Funds'!G1618</f>
        <v>RAINY DAY</v>
      </c>
      <c r="J1619" s="23">
        <f>'Source - Cert. Funds'!H1618</f>
        <v>350</v>
      </c>
      <c r="K1619" s="3"/>
      <c r="L1619" s="3"/>
      <c r="M1619" s="3"/>
      <c r="N1619" s="3"/>
      <c r="O1619" s="3"/>
    </row>
    <row r="1620" spans="1:15" x14ac:dyDescent="0.35">
      <c r="A1620" s="221" t="e">
        <f t="shared" si="29"/>
        <v>#N/A</v>
      </c>
      <c r="B1620" s="221" t="e">
        <f>IF(A1620=1,SUM($A$4:A1620),"")</f>
        <v>#N/A</v>
      </c>
      <c r="C1620" s="22" t="str">
        <f>'Source - Cert. Funds'!A1619</f>
        <v>47</v>
      </c>
      <c r="D1620" s="22" t="str">
        <f>'Source - Cert. Funds'!B1619</f>
        <v>2</v>
      </c>
      <c r="E1620" s="22" t="str">
        <f>'Source - Cert. Funds'!C1619</f>
        <v>0001</v>
      </c>
      <c r="F1620" s="22" t="str">
        <f>'Source - Cert. Funds'!D1619</f>
        <v>4720001</v>
      </c>
      <c r="G1620" s="22" t="str">
        <f>'Source - Cert. Funds'!E1619</f>
        <v>BONO TOWNSHIP</v>
      </c>
      <c r="H1620" s="22" t="str">
        <f>'Source - Cert. Funds'!F1619</f>
        <v>0101</v>
      </c>
      <c r="I1620" s="22" t="str">
        <f>'Source - Cert. Funds'!G1619</f>
        <v xml:space="preserve">GENERAL                                 </v>
      </c>
      <c r="J1620" s="23">
        <f>'Source - Cert. Funds'!H1619</f>
        <v>32408</v>
      </c>
      <c r="K1620" s="3"/>
      <c r="L1620" s="3"/>
      <c r="M1620" s="3"/>
      <c r="N1620" s="3"/>
      <c r="O1620" s="3"/>
    </row>
    <row r="1621" spans="1:15" x14ac:dyDescent="0.35">
      <c r="A1621" s="221" t="e">
        <f t="shared" si="29"/>
        <v>#N/A</v>
      </c>
      <c r="B1621" s="221" t="e">
        <f>IF(A1621=1,SUM($A$4:A1621),"")</f>
        <v>#N/A</v>
      </c>
      <c r="C1621" s="22" t="str">
        <f>'Source - Cert. Funds'!A1620</f>
        <v>47</v>
      </c>
      <c r="D1621" s="22" t="str">
        <f>'Source - Cert. Funds'!B1620</f>
        <v>2</v>
      </c>
      <c r="E1621" s="22" t="str">
        <f>'Source - Cert. Funds'!C1620</f>
        <v>0001</v>
      </c>
      <c r="F1621" s="22" t="str">
        <f>'Source - Cert. Funds'!D1620</f>
        <v>4720001</v>
      </c>
      <c r="G1621" s="22" t="str">
        <f>'Source - Cert. Funds'!E1620</f>
        <v>BONO TOWNSHIP</v>
      </c>
      <c r="H1621" s="22" t="str">
        <f>'Source - Cert. Funds'!F1620</f>
        <v>1111</v>
      </c>
      <c r="I1621" s="22" t="str">
        <f>'Source - Cert. Funds'!G1620</f>
        <v>TOWNSHIP FIRE AND E.M.S.</v>
      </c>
      <c r="J1621" s="23">
        <f>'Source - Cert. Funds'!H1620</f>
        <v>11000</v>
      </c>
      <c r="K1621" s="3"/>
      <c r="L1621" s="3"/>
      <c r="M1621" s="3"/>
      <c r="N1621" s="3"/>
      <c r="O1621" s="3"/>
    </row>
    <row r="1622" spans="1:15" x14ac:dyDescent="0.35">
      <c r="A1622" s="221" t="e">
        <f t="shared" si="29"/>
        <v>#N/A</v>
      </c>
      <c r="B1622" s="221" t="e">
        <f>IF(A1622=1,SUM($A$4:A1622),"")</f>
        <v>#N/A</v>
      </c>
      <c r="C1622" s="22" t="str">
        <f>'Source - Cert. Funds'!A1621</f>
        <v>47</v>
      </c>
      <c r="D1622" s="22" t="str">
        <f>'Source - Cert. Funds'!B1621</f>
        <v>2</v>
      </c>
      <c r="E1622" s="22" t="str">
        <f>'Source - Cert. Funds'!C1621</f>
        <v>0002</v>
      </c>
      <c r="F1622" s="22" t="str">
        <f>'Source - Cert. Funds'!D1621</f>
        <v>4720002</v>
      </c>
      <c r="G1622" s="22" t="str">
        <f>'Source - Cert. Funds'!E1621</f>
        <v>GUTHRIE TOWNSHIP</v>
      </c>
      <c r="H1622" s="22" t="str">
        <f>'Source - Cert. Funds'!F1621</f>
        <v>0101</v>
      </c>
      <c r="I1622" s="22" t="str">
        <f>'Source - Cert. Funds'!G1621</f>
        <v xml:space="preserve">GENERAL                                 </v>
      </c>
      <c r="J1622" s="23">
        <f>'Source - Cert. Funds'!H1621</f>
        <v>41700</v>
      </c>
      <c r="K1622" s="3"/>
      <c r="L1622" s="3"/>
      <c r="M1622" s="3"/>
      <c r="N1622" s="3"/>
      <c r="O1622" s="3"/>
    </row>
    <row r="1623" spans="1:15" x14ac:dyDescent="0.35">
      <c r="A1623" s="221" t="e">
        <f t="shared" si="29"/>
        <v>#N/A</v>
      </c>
      <c r="B1623" s="221" t="e">
        <f>IF(A1623=1,SUM($A$4:A1623),"")</f>
        <v>#N/A</v>
      </c>
      <c r="C1623" s="22" t="str">
        <f>'Source - Cert. Funds'!A1622</f>
        <v>47</v>
      </c>
      <c r="D1623" s="22" t="str">
        <f>'Source - Cert. Funds'!B1622</f>
        <v>2</v>
      </c>
      <c r="E1623" s="22" t="str">
        <f>'Source - Cert. Funds'!C1622</f>
        <v>0003</v>
      </c>
      <c r="F1623" s="22" t="str">
        <f>'Source - Cert. Funds'!D1622</f>
        <v>4720003</v>
      </c>
      <c r="G1623" s="22" t="str">
        <f>'Source - Cert. Funds'!E1622</f>
        <v>INDIAN CREEK TOWNSHIP</v>
      </c>
      <c r="H1623" s="22" t="str">
        <f>'Source - Cert. Funds'!F1622</f>
        <v>0061</v>
      </c>
      <c r="I1623" s="22" t="str">
        <f>'Source - Cert. Funds'!G1622</f>
        <v>RAINY DAY</v>
      </c>
      <c r="J1623" s="23">
        <f>'Source - Cert. Funds'!H1622</f>
        <v>800</v>
      </c>
      <c r="K1623" s="3"/>
      <c r="L1623" s="3"/>
      <c r="M1623" s="3"/>
      <c r="N1623" s="3"/>
      <c r="O1623" s="3"/>
    </row>
    <row r="1624" spans="1:15" x14ac:dyDescent="0.35">
      <c r="A1624" s="221" t="e">
        <f t="shared" si="29"/>
        <v>#N/A</v>
      </c>
      <c r="B1624" s="221" t="e">
        <f>IF(A1624=1,SUM($A$4:A1624),"")</f>
        <v>#N/A</v>
      </c>
      <c r="C1624" s="22" t="str">
        <f>'Source - Cert. Funds'!A1623</f>
        <v>47</v>
      </c>
      <c r="D1624" s="22" t="str">
        <f>'Source - Cert. Funds'!B1623</f>
        <v>2</v>
      </c>
      <c r="E1624" s="22" t="str">
        <f>'Source - Cert. Funds'!C1623</f>
        <v>0003</v>
      </c>
      <c r="F1624" s="22" t="str">
        <f>'Source - Cert. Funds'!D1623</f>
        <v>4720003</v>
      </c>
      <c r="G1624" s="22" t="str">
        <f>'Source - Cert. Funds'!E1623</f>
        <v>INDIAN CREEK TOWNSHIP</v>
      </c>
      <c r="H1624" s="22" t="str">
        <f>'Source - Cert. Funds'!F1623</f>
        <v>0101</v>
      </c>
      <c r="I1624" s="22" t="str">
        <f>'Source - Cert. Funds'!G1623</f>
        <v xml:space="preserve">GENERAL                                 </v>
      </c>
      <c r="J1624" s="23">
        <f>'Source - Cert. Funds'!H1623</f>
        <v>29480</v>
      </c>
      <c r="K1624" s="3"/>
      <c r="L1624" s="3"/>
      <c r="M1624" s="3"/>
      <c r="N1624" s="3"/>
      <c r="O1624" s="3"/>
    </row>
    <row r="1625" spans="1:15" x14ac:dyDescent="0.35">
      <c r="A1625" s="221" t="e">
        <f t="shared" si="29"/>
        <v>#N/A</v>
      </c>
      <c r="B1625" s="221" t="e">
        <f>IF(A1625=1,SUM($A$4:A1625),"")</f>
        <v>#N/A</v>
      </c>
      <c r="C1625" s="22" t="str">
        <f>'Source - Cert. Funds'!A1624</f>
        <v>47</v>
      </c>
      <c r="D1625" s="22" t="str">
        <f>'Source - Cert. Funds'!B1624</f>
        <v>2</v>
      </c>
      <c r="E1625" s="22" t="str">
        <f>'Source - Cert. Funds'!C1624</f>
        <v>0003</v>
      </c>
      <c r="F1625" s="22" t="str">
        <f>'Source - Cert. Funds'!D1624</f>
        <v>4720003</v>
      </c>
      <c r="G1625" s="22" t="str">
        <f>'Source - Cert. Funds'!E1624</f>
        <v>INDIAN CREEK TOWNSHIP</v>
      </c>
      <c r="H1625" s="22" t="str">
        <f>'Source - Cert. Funds'!F1624</f>
        <v>1111</v>
      </c>
      <c r="I1625" s="22" t="str">
        <f>'Source - Cert. Funds'!G1624</f>
        <v>TOWNSHIP FIRE AND E.M.S.</v>
      </c>
      <c r="J1625" s="23">
        <f>'Source - Cert. Funds'!H1624</f>
        <v>25000</v>
      </c>
      <c r="K1625" s="3"/>
      <c r="L1625" s="3"/>
      <c r="M1625" s="3"/>
      <c r="N1625" s="3"/>
      <c r="O1625" s="3"/>
    </row>
    <row r="1626" spans="1:15" x14ac:dyDescent="0.35">
      <c r="A1626" s="221" t="e">
        <f t="shared" si="29"/>
        <v>#N/A</v>
      </c>
      <c r="B1626" s="221" t="e">
        <f>IF(A1626=1,SUM($A$4:A1626),"")</f>
        <v>#N/A</v>
      </c>
      <c r="C1626" s="22" t="str">
        <f>'Source - Cert. Funds'!A1625</f>
        <v>47</v>
      </c>
      <c r="D1626" s="22" t="str">
        <f>'Source - Cert. Funds'!B1625</f>
        <v>2</v>
      </c>
      <c r="E1626" s="22" t="str">
        <f>'Source - Cert. Funds'!C1625</f>
        <v>0003</v>
      </c>
      <c r="F1626" s="22" t="str">
        <f>'Source - Cert. Funds'!D1625</f>
        <v>4720003</v>
      </c>
      <c r="G1626" s="22" t="str">
        <f>'Source - Cert. Funds'!E1625</f>
        <v>INDIAN CREEK TOWNSHIP</v>
      </c>
      <c r="H1626" s="22" t="str">
        <f>'Source - Cert. Funds'!F1625</f>
        <v>1190</v>
      </c>
      <c r="I1626" s="22" t="str">
        <f>'Source - Cert. Funds'!G1625</f>
        <v xml:space="preserve">CUMULATIVE FIRE (Township)                        </v>
      </c>
      <c r="J1626" s="23">
        <f>'Source - Cert. Funds'!H1625</f>
        <v>20000</v>
      </c>
      <c r="K1626" s="3"/>
      <c r="L1626" s="3"/>
      <c r="M1626" s="3"/>
      <c r="N1626" s="3"/>
      <c r="O1626" s="3"/>
    </row>
    <row r="1627" spans="1:15" x14ac:dyDescent="0.35">
      <c r="A1627" s="221" t="e">
        <f t="shared" si="29"/>
        <v>#N/A</v>
      </c>
      <c r="B1627" s="221" t="e">
        <f>IF(A1627=1,SUM($A$4:A1627),"")</f>
        <v>#N/A</v>
      </c>
      <c r="C1627" s="22" t="str">
        <f>'Source - Cert. Funds'!A1626</f>
        <v>47</v>
      </c>
      <c r="D1627" s="22" t="str">
        <f>'Source - Cert. Funds'!B1626</f>
        <v>2</v>
      </c>
      <c r="E1627" s="22" t="str">
        <f>'Source - Cert. Funds'!C1626</f>
        <v>0004</v>
      </c>
      <c r="F1627" s="22" t="str">
        <f>'Source - Cert. Funds'!D1626</f>
        <v>4720004</v>
      </c>
      <c r="G1627" s="22" t="str">
        <f>'Source - Cert. Funds'!E1626</f>
        <v>MARION TOWNSHIP</v>
      </c>
      <c r="H1627" s="22" t="str">
        <f>'Source - Cert. Funds'!F1626</f>
        <v>0061</v>
      </c>
      <c r="I1627" s="22" t="str">
        <f>'Source - Cert. Funds'!G1626</f>
        <v>RAINY DAY</v>
      </c>
      <c r="J1627" s="23">
        <f>'Source - Cert. Funds'!H1626</f>
        <v>10000</v>
      </c>
      <c r="K1627" s="3"/>
      <c r="L1627" s="3"/>
      <c r="M1627" s="3"/>
      <c r="N1627" s="3"/>
      <c r="O1627" s="3"/>
    </row>
    <row r="1628" spans="1:15" x14ac:dyDescent="0.35">
      <c r="A1628" s="221" t="e">
        <f t="shared" si="29"/>
        <v>#N/A</v>
      </c>
      <c r="B1628" s="221" t="e">
        <f>IF(A1628=1,SUM($A$4:A1628),"")</f>
        <v>#N/A</v>
      </c>
      <c r="C1628" s="22" t="str">
        <f>'Source - Cert. Funds'!A1627</f>
        <v>47</v>
      </c>
      <c r="D1628" s="22" t="str">
        <f>'Source - Cert. Funds'!B1627</f>
        <v>2</v>
      </c>
      <c r="E1628" s="22" t="str">
        <f>'Source - Cert. Funds'!C1627</f>
        <v>0004</v>
      </c>
      <c r="F1628" s="22" t="str">
        <f>'Source - Cert. Funds'!D1627</f>
        <v>4720004</v>
      </c>
      <c r="G1628" s="22" t="str">
        <f>'Source - Cert. Funds'!E1627</f>
        <v>MARION TOWNSHIP</v>
      </c>
      <c r="H1628" s="22" t="str">
        <f>'Source - Cert. Funds'!F1627</f>
        <v>0101</v>
      </c>
      <c r="I1628" s="22" t="str">
        <f>'Source - Cert. Funds'!G1627</f>
        <v xml:space="preserve">GENERAL                                 </v>
      </c>
      <c r="J1628" s="23">
        <f>'Source - Cert. Funds'!H1627</f>
        <v>169700</v>
      </c>
      <c r="K1628" s="3"/>
      <c r="L1628" s="3"/>
      <c r="M1628" s="3"/>
      <c r="N1628" s="3"/>
      <c r="O1628" s="3"/>
    </row>
    <row r="1629" spans="1:15" x14ac:dyDescent="0.35">
      <c r="A1629" s="221" t="e">
        <f t="shared" si="29"/>
        <v>#N/A</v>
      </c>
      <c r="B1629" s="221" t="e">
        <f>IF(A1629=1,SUM($A$4:A1629),"")</f>
        <v>#N/A</v>
      </c>
      <c r="C1629" s="22" t="str">
        <f>'Source - Cert. Funds'!A1628</f>
        <v>47</v>
      </c>
      <c r="D1629" s="22" t="str">
        <f>'Source - Cert. Funds'!B1628</f>
        <v>2</v>
      </c>
      <c r="E1629" s="22" t="str">
        <f>'Source - Cert. Funds'!C1628</f>
        <v>0004</v>
      </c>
      <c r="F1629" s="22" t="str">
        <f>'Source - Cert. Funds'!D1628</f>
        <v>4720004</v>
      </c>
      <c r="G1629" s="22" t="str">
        <f>'Source - Cert. Funds'!E1628</f>
        <v>MARION TOWNSHIP</v>
      </c>
      <c r="H1629" s="22" t="str">
        <f>'Source - Cert. Funds'!F1628</f>
        <v>1111</v>
      </c>
      <c r="I1629" s="22" t="str">
        <f>'Source - Cert. Funds'!G1628</f>
        <v>TOWNSHIP FIRE AND E.M.S.</v>
      </c>
      <c r="J1629" s="23">
        <f>'Source - Cert. Funds'!H1628</f>
        <v>18000</v>
      </c>
      <c r="K1629" s="3"/>
      <c r="L1629" s="3"/>
      <c r="M1629" s="3"/>
      <c r="N1629" s="3"/>
      <c r="O1629" s="3"/>
    </row>
    <row r="1630" spans="1:15" x14ac:dyDescent="0.35">
      <c r="A1630" s="221" t="e">
        <f t="shared" si="29"/>
        <v>#N/A</v>
      </c>
      <c r="B1630" s="221" t="e">
        <f>IF(A1630=1,SUM($A$4:A1630),"")</f>
        <v>#N/A</v>
      </c>
      <c r="C1630" s="22" t="str">
        <f>'Source - Cert. Funds'!A1629</f>
        <v>47</v>
      </c>
      <c r="D1630" s="22" t="str">
        <f>'Source - Cert. Funds'!B1629</f>
        <v>2</v>
      </c>
      <c r="E1630" s="22" t="str">
        <f>'Source - Cert. Funds'!C1629</f>
        <v>0004</v>
      </c>
      <c r="F1630" s="22" t="str">
        <f>'Source - Cert. Funds'!D1629</f>
        <v>4720004</v>
      </c>
      <c r="G1630" s="22" t="str">
        <f>'Source - Cert. Funds'!E1629</f>
        <v>MARION TOWNSHIP</v>
      </c>
      <c r="H1630" s="22" t="str">
        <f>'Source - Cert. Funds'!F1629</f>
        <v>1190</v>
      </c>
      <c r="I1630" s="22" t="str">
        <f>'Source - Cert. Funds'!G1629</f>
        <v xml:space="preserve">CUMULATIVE FIRE (Township)                        </v>
      </c>
      <c r="J1630" s="23">
        <f>'Source - Cert. Funds'!H1629</f>
        <v>75000</v>
      </c>
      <c r="K1630" s="3"/>
      <c r="L1630" s="3"/>
      <c r="M1630" s="3"/>
      <c r="N1630" s="3"/>
      <c r="O1630" s="3"/>
    </row>
    <row r="1631" spans="1:15" x14ac:dyDescent="0.35">
      <c r="A1631" s="221" t="e">
        <f t="shared" si="29"/>
        <v>#N/A</v>
      </c>
      <c r="B1631" s="221" t="e">
        <f>IF(A1631=1,SUM($A$4:A1631),"")</f>
        <v>#N/A</v>
      </c>
      <c r="C1631" s="22" t="str">
        <f>'Source - Cert. Funds'!A1630</f>
        <v>47</v>
      </c>
      <c r="D1631" s="22" t="str">
        <f>'Source - Cert. Funds'!B1630</f>
        <v>2</v>
      </c>
      <c r="E1631" s="22" t="str">
        <f>'Source - Cert. Funds'!C1630</f>
        <v>0005</v>
      </c>
      <c r="F1631" s="22" t="str">
        <f>'Source - Cert. Funds'!D1630</f>
        <v>4720005</v>
      </c>
      <c r="G1631" s="22" t="str">
        <f>'Source - Cert. Funds'!E1630</f>
        <v>MARSHALL TOWNSHIP</v>
      </c>
      <c r="H1631" s="22" t="str">
        <f>'Source - Cert. Funds'!F1630</f>
        <v>0061</v>
      </c>
      <c r="I1631" s="22" t="str">
        <f>'Source - Cert. Funds'!G1630</f>
        <v>RAINY DAY</v>
      </c>
      <c r="J1631" s="23">
        <f>'Source - Cert. Funds'!H1630</f>
        <v>0</v>
      </c>
      <c r="K1631" s="3"/>
      <c r="L1631" s="3"/>
      <c r="M1631" s="3"/>
      <c r="N1631" s="3"/>
      <c r="O1631" s="3"/>
    </row>
    <row r="1632" spans="1:15" x14ac:dyDescent="0.35">
      <c r="A1632" s="221" t="e">
        <f t="shared" si="29"/>
        <v>#N/A</v>
      </c>
      <c r="B1632" s="221" t="e">
        <f>IF(A1632=1,SUM($A$4:A1632),"")</f>
        <v>#N/A</v>
      </c>
      <c r="C1632" s="22" t="str">
        <f>'Source - Cert. Funds'!A1631</f>
        <v>47</v>
      </c>
      <c r="D1632" s="22" t="str">
        <f>'Source - Cert. Funds'!B1631</f>
        <v>2</v>
      </c>
      <c r="E1632" s="22" t="str">
        <f>'Source - Cert. Funds'!C1631</f>
        <v>0005</v>
      </c>
      <c r="F1632" s="22" t="str">
        <f>'Source - Cert. Funds'!D1631</f>
        <v>4720005</v>
      </c>
      <c r="G1632" s="22" t="str">
        <f>'Source - Cert. Funds'!E1631</f>
        <v>MARSHALL TOWNSHIP</v>
      </c>
      <c r="H1632" s="22" t="str">
        <f>'Source - Cert. Funds'!F1631</f>
        <v>0101</v>
      </c>
      <c r="I1632" s="22" t="str">
        <f>'Source - Cert. Funds'!G1631</f>
        <v xml:space="preserve">GENERAL                                 </v>
      </c>
      <c r="J1632" s="23">
        <f>'Source - Cert. Funds'!H1631</f>
        <v>57250</v>
      </c>
      <c r="K1632" s="3"/>
      <c r="L1632" s="3"/>
      <c r="M1632" s="3"/>
      <c r="N1632" s="3"/>
      <c r="O1632" s="3"/>
    </row>
    <row r="1633" spans="1:15" x14ac:dyDescent="0.35">
      <c r="A1633" s="221" t="e">
        <f t="shared" si="29"/>
        <v>#N/A</v>
      </c>
      <c r="B1633" s="221" t="e">
        <f>IF(A1633=1,SUM($A$4:A1633),"")</f>
        <v>#N/A</v>
      </c>
      <c r="C1633" s="22" t="str">
        <f>'Source - Cert. Funds'!A1632</f>
        <v>47</v>
      </c>
      <c r="D1633" s="22" t="str">
        <f>'Source - Cert. Funds'!B1632</f>
        <v>2</v>
      </c>
      <c r="E1633" s="22" t="str">
        <f>'Source - Cert. Funds'!C1632</f>
        <v>0005</v>
      </c>
      <c r="F1633" s="22" t="str">
        <f>'Source - Cert. Funds'!D1632</f>
        <v>4720005</v>
      </c>
      <c r="G1633" s="22" t="str">
        <f>'Source - Cert. Funds'!E1632</f>
        <v>MARSHALL TOWNSHIP</v>
      </c>
      <c r="H1633" s="22" t="str">
        <f>'Source - Cert. Funds'!F1632</f>
        <v>1111</v>
      </c>
      <c r="I1633" s="22" t="str">
        <f>'Source - Cert. Funds'!G1632</f>
        <v>TOWNSHIP FIRE AND E.M.S.</v>
      </c>
      <c r="J1633" s="23">
        <f>'Source - Cert. Funds'!H1632</f>
        <v>35000</v>
      </c>
      <c r="K1633" s="3"/>
      <c r="L1633" s="3"/>
      <c r="M1633" s="3"/>
      <c r="N1633" s="3"/>
      <c r="O1633" s="3"/>
    </row>
    <row r="1634" spans="1:15" x14ac:dyDescent="0.35">
      <c r="A1634" s="221" t="e">
        <f t="shared" si="29"/>
        <v>#N/A</v>
      </c>
      <c r="B1634" s="221" t="e">
        <f>IF(A1634=1,SUM($A$4:A1634),"")</f>
        <v>#N/A</v>
      </c>
      <c r="C1634" s="22" t="str">
        <f>'Source - Cert. Funds'!A1633</f>
        <v>47</v>
      </c>
      <c r="D1634" s="22" t="str">
        <f>'Source - Cert. Funds'!B1633</f>
        <v>2</v>
      </c>
      <c r="E1634" s="22" t="str">
        <f>'Source - Cert. Funds'!C1633</f>
        <v>0005</v>
      </c>
      <c r="F1634" s="22" t="str">
        <f>'Source - Cert. Funds'!D1633</f>
        <v>4720005</v>
      </c>
      <c r="G1634" s="22" t="str">
        <f>'Source - Cert. Funds'!E1633</f>
        <v>MARSHALL TOWNSHIP</v>
      </c>
      <c r="H1634" s="22" t="str">
        <f>'Source - Cert. Funds'!F1633</f>
        <v>1190</v>
      </c>
      <c r="I1634" s="22" t="str">
        <f>'Source - Cert. Funds'!G1633</f>
        <v xml:space="preserve">CUMULATIVE FIRE (Township)                        </v>
      </c>
      <c r="J1634" s="23">
        <f>'Source - Cert. Funds'!H1633</f>
        <v>80000</v>
      </c>
      <c r="K1634" s="3"/>
      <c r="L1634" s="3"/>
      <c r="M1634" s="3"/>
      <c r="N1634" s="3"/>
      <c r="O1634" s="3"/>
    </row>
    <row r="1635" spans="1:15" x14ac:dyDescent="0.35">
      <c r="A1635" s="221" t="e">
        <f t="shared" si="29"/>
        <v>#N/A</v>
      </c>
      <c r="B1635" s="221" t="e">
        <f>IF(A1635=1,SUM($A$4:A1635),"")</f>
        <v>#N/A</v>
      </c>
      <c r="C1635" s="22" t="str">
        <f>'Source - Cert. Funds'!A1634</f>
        <v>47</v>
      </c>
      <c r="D1635" s="22" t="str">
        <f>'Source - Cert. Funds'!B1634</f>
        <v>2</v>
      </c>
      <c r="E1635" s="22" t="str">
        <f>'Source - Cert. Funds'!C1634</f>
        <v>0005</v>
      </c>
      <c r="F1635" s="22" t="str">
        <f>'Source - Cert. Funds'!D1634</f>
        <v>4720005</v>
      </c>
      <c r="G1635" s="22" t="str">
        <f>'Source - Cert. Funds'!E1634</f>
        <v>MARSHALL TOWNSHIP</v>
      </c>
      <c r="H1635" s="22" t="str">
        <f>'Source - Cert. Funds'!F1634</f>
        <v>1390</v>
      </c>
      <c r="I1635" s="22" t="str">
        <f>'Source - Cert. Funds'!G1634</f>
        <v xml:space="preserve">CUMULATIVE PARK &amp; RECREATION            </v>
      </c>
      <c r="J1635" s="23">
        <f>'Source - Cert. Funds'!H1634</f>
        <v>300</v>
      </c>
      <c r="K1635" s="3"/>
      <c r="L1635" s="3"/>
      <c r="M1635" s="3"/>
      <c r="N1635" s="3"/>
      <c r="O1635" s="3"/>
    </row>
    <row r="1636" spans="1:15" x14ac:dyDescent="0.35">
      <c r="A1636" s="221" t="e">
        <f t="shared" si="29"/>
        <v>#N/A</v>
      </c>
      <c r="B1636" s="221" t="e">
        <f>IF(A1636=1,SUM($A$4:A1636),"")</f>
        <v>#N/A</v>
      </c>
      <c r="C1636" s="22" t="str">
        <f>'Source - Cert. Funds'!A1635</f>
        <v>47</v>
      </c>
      <c r="D1636" s="22" t="str">
        <f>'Source - Cert. Funds'!B1635</f>
        <v>2</v>
      </c>
      <c r="E1636" s="22" t="str">
        <f>'Source - Cert. Funds'!C1635</f>
        <v>0006</v>
      </c>
      <c r="F1636" s="22" t="str">
        <f>'Source - Cert. Funds'!D1635</f>
        <v>4720006</v>
      </c>
      <c r="G1636" s="22" t="str">
        <f>'Source - Cert. Funds'!E1635</f>
        <v>PERRY TOWNSHIP</v>
      </c>
      <c r="H1636" s="22" t="str">
        <f>'Source - Cert. Funds'!F1635</f>
        <v>0061</v>
      </c>
      <c r="I1636" s="22" t="str">
        <f>'Source - Cert. Funds'!G1635</f>
        <v>RAINY DAY</v>
      </c>
      <c r="J1636" s="23">
        <f>'Source - Cert. Funds'!H1635</f>
        <v>1191</v>
      </c>
      <c r="K1636" s="3"/>
      <c r="L1636" s="3"/>
      <c r="M1636" s="3"/>
      <c r="N1636" s="3"/>
      <c r="O1636" s="3"/>
    </row>
    <row r="1637" spans="1:15" x14ac:dyDescent="0.35">
      <c r="A1637" s="221" t="e">
        <f t="shared" si="29"/>
        <v>#N/A</v>
      </c>
      <c r="B1637" s="221" t="e">
        <f>IF(A1637=1,SUM($A$4:A1637),"")</f>
        <v>#N/A</v>
      </c>
      <c r="C1637" s="22" t="str">
        <f>'Source - Cert. Funds'!A1636</f>
        <v>47</v>
      </c>
      <c r="D1637" s="22" t="str">
        <f>'Source - Cert. Funds'!B1636</f>
        <v>2</v>
      </c>
      <c r="E1637" s="22" t="str">
        <f>'Source - Cert. Funds'!C1636</f>
        <v>0006</v>
      </c>
      <c r="F1637" s="22" t="str">
        <f>'Source - Cert. Funds'!D1636</f>
        <v>4720006</v>
      </c>
      <c r="G1637" s="22" t="str">
        <f>'Source - Cert. Funds'!E1636</f>
        <v>PERRY TOWNSHIP</v>
      </c>
      <c r="H1637" s="22" t="str">
        <f>'Source - Cert. Funds'!F1636</f>
        <v>0101</v>
      </c>
      <c r="I1637" s="22" t="str">
        <f>'Source - Cert. Funds'!G1636</f>
        <v xml:space="preserve">GENERAL                                 </v>
      </c>
      <c r="J1637" s="23">
        <f>'Source - Cert. Funds'!H1636</f>
        <v>27596</v>
      </c>
      <c r="K1637" s="3"/>
      <c r="L1637" s="3"/>
      <c r="M1637" s="3"/>
      <c r="N1637" s="3"/>
      <c r="O1637" s="3"/>
    </row>
    <row r="1638" spans="1:15" x14ac:dyDescent="0.35">
      <c r="A1638" s="221" t="e">
        <f t="shared" si="29"/>
        <v>#N/A</v>
      </c>
      <c r="B1638" s="221" t="e">
        <f>IF(A1638=1,SUM($A$4:A1638),"")</f>
        <v>#N/A</v>
      </c>
      <c r="C1638" s="22" t="str">
        <f>'Source - Cert. Funds'!A1637</f>
        <v>47</v>
      </c>
      <c r="D1638" s="22" t="str">
        <f>'Source - Cert. Funds'!B1637</f>
        <v>2</v>
      </c>
      <c r="E1638" s="22" t="str">
        <f>'Source - Cert. Funds'!C1637</f>
        <v>0006</v>
      </c>
      <c r="F1638" s="22" t="str">
        <f>'Source - Cert. Funds'!D1637</f>
        <v>4720006</v>
      </c>
      <c r="G1638" s="22" t="str">
        <f>'Source - Cert. Funds'!E1637</f>
        <v>PERRY TOWNSHIP</v>
      </c>
      <c r="H1638" s="22" t="str">
        <f>'Source - Cert. Funds'!F1637</f>
        <v>1111</v>
      </c>
      <c r="I1638" s="22" t="str">
        <f>'Source - Cert. Funds'!G1637</f>
        <v>TOWNSHIP FIRE AND E.M.S.</v>
      </c>
      <c r="J1638" s="23">
        <f>'Source - Cert. Funds'!H1637</f>
        <v>20000</v>
      </c>
      <c r="K1638" s="3"/>
      <c r="L1638" s="3"/>
      <c r="M1638" s="3"/>
      <c r="N1638" s="3"/>
      <c r="O1638" s="3"/>
    </row>
    <row r="1639" spans="1:15" x14ac:dyDescent="0.35">
      <c r="A1639" s="221" t="e">
        <f t="shared" si="29"/>
        <v>#N/A</v>
      </c>
      <c r="B1639" s="221" t="e">
        <f>IF(A1639=1,SUM($A$4:A1639),"")</f>
        <v>#N/A</v>
      </c>
      <c r="C1639" s="22" t="str">
        <f>'Source - Cert. Funds'!A1638</f>
        <v>47</v>
      </c>
      <c r="D1639" s="22" t="str">
        <f>'Source - Cert. Funds'!B1638</f>
        <v>2</v>
      </c>
      <c r="E1639" s="22" t="str">
        <f>'Source - Cert. Funds'!C1638</f>
        <v>0006</v>
      </c>
      <c r="F1639" s="22" t="str">
        <f>'Source - Cert. Funds'!D1638</f>
        <v>4720006</v>
      </c>
      <c r="G1639" s="22" t="str">
        <f>'Source - Cert. Funds'!E1638</f>
        <v>PERRY TOWNSHIP</v>
      </c>
      <c r="H1639" s="22" t="str">
        <f>'Source - Cert. Funds'!F1638</f>
        <v>1190</v>
      </c>
      <c r="I1639" s="22" t="str">
        <f>'Source - Cert. Funds'!G1638</f>
        <v xml:space="preserve">CUMULATIVE FIRE (Township)                        </v>
      </c>
      <c r="J1639" s="23">
        <f>'Source - Cert. Funds'!H1638</f>
        <v>11500</v>
      </c>
      <c r="K1639" s="3"/>
      <c r="L1639" s="3"/>
      <c r="M1639" s="3"/>
      <c r="N1639" s="3"/>
      <c r="O1639" s="3"/>
    </row>
    <row r="1640" spans="1:15" x14ac:dyDescent="0.35">
      <c r="A1640" s="221" t="e">
        <f t="shared" si="29"/>
        <v>#N/A</v>
      </c>
      <c r="B1640" s="221" t="e">
        <f>IF(A1640=1,SUM($A$4:A1640),"")</f>
        <v>#N/A</v>
      </c>
      <c r="C1640" s="22" t="str">
        <f>'Source - Cert. Funds'!A1639</f>
        <v>47</v>
      </c>
      <c r="D1640" s="22" t="str">
        <f>'Source - Cert. Funds'!B1639</f>
        <v>2</v>
      </c>
      <c r="E1640" s="22" t="str">
        <f>'Source - Cert. Funds'!C1639</f>
        <v>0007</v>
      </c>
      <c r="F1640" s="22" t="str">
        <f>'Source - Cert. Funds'!D1639</f>
        <v>4720007</v>
      </c>
      <c r="G1640" s="22" t="str">
        <f>'Source - Cert. Funds'!E1639</f>
        <v>PLEASANT RUN TOWNSHIP</v>
      </c>
      <c r="H1640" s="22" t="str">
        <f>'Source - Cert. Funds'!F1639</f>
        <v>0061</v>
      </c>
      <c r="I1640" s="22" t="str">
        <f>'Source - Cert. Funds'!G1639</f>
        <v>RAINY DAY</v>
      </c>
      <c r="J1640" s="23">
        <f>'Source - Cert. Funds'!H1639</f>
        <v>2599</v>
      </c>
      <c r="K1640" s="3"/>
      <c r="L1640" s="3"/>
      <c r="M1640" s="3"/>
      <c r="N1640" s="3"/>
      <c r="O1640" s="3"/>
    </row>
    <row r="1641" spans="1:15" x14ac:dyDescent="0.35">
      <c r="A1641" s="221" t="e">
        <f t="shared" si="29"/>
        <v>#N/A</v>
      </c>
      <c r="B1641" s="221" t="e">
        <f>IF(A1641=1,SUM($A$4:A1641),"")</f>
        <v>#N/A</v>
      </c>
      <c r="C1641" s="22" t="str">
        <f>'Source - Cert. Funds'!A1640</f>
        <v>47</v>
      </c>
      <c r="D1641" s="22" t="str">
        <f>'Source - Cert. Funds'!B1640</f>
        <v>2</v>
      </c>
      <c r="E1641" s="22" t="str">
        <f>'Source - Cert. Funds'!C1640</f>
        <v>0007</v>
      </c>
      <c r="F1641" s="22" t="str">
        <f>'Source - Cert. Funds'!D1640</f>
        <v>4720007</v>
      </c>
      <c r="G1641" s="22" t="str">
        <f>'Source - Cert. Funds'!E1640</f>
        <v>PLEASANT RUN TOWNSHIP</v>
      </c>
      <c r="H1641" s="22" t="str">
        <f>'Source - Cert. Funds'!F1640</f>
        <v>0101</v>
      </c>
      <c r="I1641" s="22" t="str">
        <f>'Source - Cert. Funds'!G1640</f>
        <v xml:space="preserve">GENERAL                                 </v>
      </c>
      <c r="J1641" s="23">
        <f>'Source - Cert. Funds'!H1640</f>
        <v>54458</v>
      </c>
      <c r="K1641" s="3"/>
      <c r="L1641" s="3"/>
      <c r="M1641" s="3"/>
      <c r="N1641" s="3"/>
      <c r="O1641" s="3"/>
    </row>
    <row r="1642" spans="1:15" x14ac:dyDescent="0.35">
      <c r="A1642" s="221" t="e">
        <f t="shared" si="29"/>
        <v>#N/A</v>
      </c>
      <c r="B1642" s="221" t="e">
        <f>IF(A1642=1,SUM($A$4:A1642),"")</f>
        <v>#N/A</v>
      </c>
      <c r="C1642" s="22" t="str">
        <f>'Source - Cert. Funds'!A1641</f>
        <v>47</v>
      </c>
      <c r="D1642" s="22" t="str">
        <f>'Source - Cert. Funds'!B1641</f>
        <v>2</v>
      </c>
      <c r="E1642" s="22" t="str">
        <f>'Source - Cert. Funds'!C1641</f>
        <v>0007</v>
      </c>
      <c r="F1642" s="22" t="str">
        <f>'Source - Cert. Funds'!D1641</f>
        <v>4720007</v>
      </c>
      <c r="G1642" s="22" t="str">
        <f>'Source - Cert. Funds'!E1641</f>
        <v>PLEASANT RUN TOWNSHIP</v>
      </c>
      <c r="H1642" s="22" t="str">
        <f>'Source - Cert. Funds'!F1641</f>
        <v>1111</v>
      </c>
      <c r="I1642" s="22" t="str">
        <f>'Source - Cert. Funds'!G1641</f>
        <v>TOWNSHIP FIRE AND E.M.S.</v>
      </c>
      <c r="J1642" s="23">
        <f>'Source - Cert. Funds'!H1641</f>
        <v>23293</v>
      </c>
      <c r="K1642" s="3"/>
      <c r="L1642" s="3"/>
      <c r="M1642" s="3"/>
      <c r="N1642" s="3"/>
      <c r="O1642" s="3"/>
    </row>
    <row r="1643" spans="1:15" x14ac:dyDescent="0.35">
      <c r="A1643" s="221" t="e">
        <f t="shared" si="29"/>
        <v>#N/A</v>
      </c>
      <c r="B1643" s="221" t="e">
        <f>IF(A1643=1,SUM($A$4:A1643),"")</f>
        <v>#N/A</v>
      </c>
      <c r="C1643" s="22" t="str">
        <f>'Source - Cert. Funds'!A1642</f>
        <v>47</v>
      </c>
      <c r="D1643" s="22" t="str">
        <f>'Source - Cert. Funds'!B1642</f>
        <v>2</v>
      </c>
      <c r="E1643" s="22" t="str">
        <f>'Source - Cert. Funds'!C1642</f>
        <v>0007</v>
      </c>
      <c r="F1643" s="22" t="str">
        <f>'Source - Cert. Funds'!D1642</f>
        <v>4720007</v>
      </c>
      <c r="G1643" s="22" t="str">
        <f>'Source - Cert. Funds'!E1642</f>
        <v>PLEASANT RUN TOWNSHIP</v>
      </c>
      <c r="H1643" s="22" t="str">
        <f>'Source - Cert. Funds'!F1642</f>
        <v>1190</v>
      </c>
      <c r="I1643" s="22" t="str">
        <f>'Source - Cert. Funds'!G1642</f>
        <v xml:space="preserve">CUMULATIVE FIRE (Township)                        </v>
      </c>
      <c r="J1643" s="23">
        <f>'Source - Cert. Funds'!H1642</f>
        <v>24000</v>
      </c>
      <c r="K1643" s="3"/>
      <c r="L1643" s="3"/>
      <c r="M1643" s="3"/>
      <c r="N1643" s="3"/>
      <c r="O1643" s="3"/>
    </row>
    <row r="1644" spans="1:15" x14ac:dyDescent="0.35">
      <c r="A1644" s="221" t="e">
        <f t="shared" si="29"/>
        <v>#N/A</v>
      </c>
      <c r="B1644" s="221" t="e">
        <f>IF(A1644=1,SUM($A$4:A1644),"")</f>
        <v>#N/A</v>
      </c>
      <c r="C1644" s="22" t="str">
        <f>'Source - Cert. Funds'!A1643</f>
        <v>47</v>
      </c>
      <c r="D1644" s="22" t="str">
        <f>'Source - Cert. Funds'!B1643</f>
        <v>2</v>
      </c>
      <c r="E1644" s="22" t="str">
        <f>'Source - Cert. Funds'!C1643</f>
        <v>0008</v>
      </c>
      <c r="F1644" s="22" t="str">
        <f>'Source - Cert. Funds'!D1643</f>
        <v>4720008</v>
      </c>
      <c r="G1644" s="22" t="str">
        <f>'Source - Cert. Funds'!E1643</f>
        <v>SHAWSWICK TOWNSHIP</v>
      </c>
      <c r="H1644" s="22" t="str">
        <f>'Source - Cert. Funds'!F1643</f>
        <v>0061</v>
      </c>
      <c r="I1644" s="22" t="str">
        <f>'Source - Cert. Funds'!G1643</f>
        <v>RAINY DAY</v>
      </c>
      <c r="J1644" s="23">
        <f>'Source - Cert. Funds'!H1643</f>
        <v>42860</v>
      </c>
      <c r="K1644" s="3"/>
      <c r="L1644" s="3"/>
      <c r="M1644" s="3"/>
      <c r="N1644" s="3"/>
      <c r="O1644" s="3"/>
    </row>
    <row r="1645" spans="1:15" x14ac:dyDescent="0.35">
      <c r="A1645" s="221" t="e">
        <f t="shared" si="29"/>
        <v>#N/A</v>
      </c>
      <c r="B1645" s="221" t="e">
        <f>IF(A1645=1,SUM($A$4:A1645),"")</f>
        <v>#N/A</v>
      </c>
      <c r="C1645" s="22" t="str">
        <f>'Source - Cert. Funds'!A1644</f>
        <v>47</v>
      </c>
      <c r="D1645" s="22" t="str">
        <f>'Source - Cert. Funds'!B1644</f>
        <v>2</v>
      </c>
      <c r="E1645" s="22" t="str">
        <f>'Source - Cert. Funds'!C1644</f>
        <v>0008</v>
      </c>
      <c r="F1645" s="22" t="str">
        <f>'Source - Cert. Funds'!D1644</f>
        <v>4720008</v>
      </c>
      <c r="G1645" s="22" t="str">
        <f>'Source - Cert. Funds'!E1644</f>
        <v>SHAWSWICK TOWNSHIP</v>
      </c>
      <c r="H1645" s="22" t="str">
        <f>'Source - Cert. Funds'!F1644</f>
        <v>0101</v>
      </c>
      <c r="I1645" s="22" t="str">
        <f>'Source - Cert. Funds'!G1644</f>
        <v xml:space="preserve">GENERAL                                 </v>
      </c>
      <c r="J1645" s="23">
        <f>'Source - Cert. Funds'!H1644</f>
        <v>689522</v>
      </c>
      <c r="K1645" s="3"/>
      <c r="L1645" s="3"/>
      <c r="M1645" s="3"/>
      <c r="N1645" s="3"/>
      <c r="O1645" s="3"/>
    </row>
    <row r="1646" spans="1:15" x14ac:dyDescent="0.35">
      <c r="A1646" s="221" t="e">
        <f t="shared" si="29"/>
        <v>#N/A</v>
      </c>
      <c r="B1646" s="221" t="e">
        <f>IF(A1646=1,SUM($A$4:A1646),"")</f>
        <v>#N/A</v>
      </c>
      <c r="C1646" s="22" t="str">
        <f>'Source - Cert. Funds'!A1645</f>
        <v>47</v>
      </c>
      <c r="D1646" s="22" t="str">
        <f>'Source - Cert. Funds'!B1645</f>
        <v>2</v>
      </c>
      <c r="E1646" s="22" t="str">
        <f>'Source - Cert. Funds'!C1645</f>
        <v>0008</v>
      </c>
      <c r="F1646" s="22" t="str">
        <f>'Source - Cert. Funds'!D1645</f>
        <v>4720008</v>
      </c>
      <c r="G1646" s="22" t="str">
        <f>'Source - Cert. Funds'!E1645</f>
        <v>SHAWSWICK TOWNSHIP</v>
      </c>
      <c r="H1646" s="22" t="str">
        <f>'Source - Cert. Funds'!F1645</f>
        <v>8604</v>
      </c>
      <c r="I1646" s="22" t="str">
        <f>'Source - Cert. Funds'!G1645</f>
        <v>SPECL FIRE PROTECTION TERRITORY GENERAL</v>
      </c>
      <c r="J1646" s="23">
        <f>'Source - Cert. Funds'!H1645</f>
        <v>810898</v>
      </c>
      <c r="K1646" s="3"/>
      <c r="L1646" s="3"/>
      <c r="M1646" s="3"/>
      <c r="N1646" s="3"/>
      <c r="O1646" s="3"/>
    </row>
    <row r="1647" spans="1:15" x14ac:dyDescent="0.35">
      <c r="A1647" s="221" t="e">
        <f t="shared" si="29"/>
        <v>#N/A</v>
      </c>
      <c r="B1647" s="221" t="e">
        <f>IF(A1647=1,SUM($A$4:A1647),"")</f>
        <v>#N/A</v>
      </c>
      <c r="C1647" s="22" t="str">
        <f>'Source - Cert. Funds'!A1646</f>
        <v>47</v>
      </c>
      <c r="D1647" s="22" t="str">
        <f>'Source - Cert. Funds'!B1646</f>
        <v>2</v>
      </c>
      <c r="E1647" s="22" t="str">
        <f>'Source - Cert. Funds'!C1646</f>
        <v>0008</v>
      </c>
      <c r="F1647" s="22" t="str">
        <f>'Source - Cert. Funds'!D1646</f>
        <v>4720008</v>
      </c>
      <c r="G1647" s="22" t="str">
        <f>'Source - Cert. Funds'!E1646</f>
        <v>SHAWSWICK TOWNSHIP</v>
      </c>
      <c r="H1647" s="22" t="str">
        <f>'Source - Cert. Funds'!F1646</f>
        <v>8692</v>
      </c>
      <c r="I1647" s="22" t="str">
        <f>'Source - Cert. Funds'!G1646</f>
        <v>SPECL FIRE PROTECTION TERRITORY EQUIPMENT REPLACE</v>
      </c>
      <c r="J1647" s="23">
        <f>'Source - Cert. Funds'!H1646</f>
        <v>116000</v>
      </c>
      <c r="K1647" s="3"/>
      <c r="L1647" s="3"/>
      <c r="M1647" s="3"/>
      <c r="N1647" s="3"/>
      <c r="O1647" s="3"/>
    </row>
    <row r="1648" spans="1:15" x14ac:dyDescent="0.35">
      <c r="A1648" s="221" t="e">
        <f t="shared" si="29"/>
        <v>#N/A</v>
      </c>
      <c r="B1648" s="221" t="e">
        <f>IF(A1648=1,SUM($A$4:A1648),"")</f>
        <v>#N/A</v>
      </c>
      <c r="C1648" s="22" t="str">
        <f>'Source - Cert. Funds'!A1647</f>
        <v>47</v>
      </c>
      <c r="D1648" s="22" t="str">
        <f>'Source - Cert. Funds'!B1647</f>
        <v>2</v>
      </c>
      <c r="E1648" s="22" t="str">
        <f>'Source - Cert. Funds'!C1647</f>
        <v>0009</v>
      </c>
      <c r="F1648" s="22" t="str">
        <f>'Source - Cert. Funds'!D1647</f>
        <v>4720009</v>
      </c>
      <c r="G1648" s="22" t="str">
        <f>'Source - Cert. Funds'!E1647</f>
        <v>SPICE VALLEY TOWNSHIP</v>
      </c>
      <c r="H1648" s="22" t="str">
        <f>'Source - Cert. Funds'!F1647</f>
        <v>0061</v>
      </c>
      <c r="I1648" s="22" t="str">
        <f>'Source - Cert. Funds'!G1647</f>
        <v>RAINY DAY</v>
      </c>
      <c r="J1648" s="23">
        <f>'Source - Cert. Funds'!H1647</f>
        <v>2000</v>
      </c>
      <c r="K1648" s="3"/>
      <c r="L1648" s="3"/>
      <c r="M1648" s="3"/>
      <c r="N1648" s="3"/>
      <c r="O1648" s="3"/>
    </row>
    <row r="1649" spans="1:15" x14ac:dyDescent="0.35">
      <c r="A1649" s="221" t="e">
        <f t="shared" si="29"/>
        <v>#N/A</v>
      </c>
      <c r="B1649" s="221" t="e">
        <f>IF(A1649=1,SUM($A$4:A1649),"")</f>
        <v>#N/A</v>
      </c>
      <c r="C1649" s="22" t="str">
        <f>'Source - Cert. Funds'!A1648</f>
        <v>47</v>
      </c>
      <c r="D1649" s="22" t="str">
        <f>'Source - Cert. Funds'!B1648</f>
        <v>2</v>
      </c>
      <c r="E1649" s="22" t="str">
        <f>'Source - Cert. Funds'!C1648</f>
        <v>0009</v>
      </c>
      <c r="F1649" s="22" t="str">
        <f>'Source - Cert. Funds'!D1648</f>
        <v>4720009</v>
      </c>
      <c r="G1649" s="22" t="str">
        <f>'Source - Cert. Funds'!E1648</f>
        <v>SPICE VALLEY TOWNSHIP</v>
      </c>
      <c r="H1649" s="22" t="str">
        <f>'Source - Cert. Funds'!F1648</f>
        <v>0101</v>
      </c>
      <c r="I1649" s="22" t="str">
        <f>'Source - Cert. Funds'!G1648</f>
        <v xml:space="preserve">GENERAL                                 </v>
      </c>
      <c r="J1649" s="23">
        <f>'Source - Cert. Funds'!H1648</f>
        <v>45600</v>
      </c>
      <c r="K1649" s="3"/>
      <c r="L1649" s="3"/>
      <c r="M1649" s="3"/>
      <c r="N1649" s="3"/>
      <c r="O1649" s="3"/>
    </row>
    <row r="1650" spans="1:15" x14ac:dyDescent="0.35">
      <c r="A1650" s="221" t="e">
        <f t="shared" si="29"/>
        <v>#N/A</v>
      </c>
      <c r="B1650" s="221" t="e">
        <f>IF(A1650=1,SUM($A$4:A1650),"")</f>
        <v>#N/A</v>
      </c>
      <c r="C1650" s="22" t="str">
        <f>'Source - Cert. Funds'!A1649</f>
        <v>47</v>
      </c>
      <c r="D1650" s="22" t="str">
        <f>'Source - Cert. Funds'!B1649</f>
        <v>2</v>
      </c>
      <c r="E1650" s="22" t="str">
        <f>'Source - Cert. Funds'!C1649</f>
        <v>0009</v>
      </c>
      <c r="F1650" s="22" t="str">
        <f>'Source - Cert. Funds'!D1649</f>
        <v>4720009</v>
      </c>
      <c r="G1650" s="22" t="str">
        <f>'Source - Cert. Funds'!E1649</f>
        <v>SPICE VALLEY TOWNSHIP</v>
      </c>
      <c r="H1650" s="22" t="str">
        <f>'Source - Cert. Funds'!F1649</f>
        <v>1111</v>
      </c>
      <c r="I1650" s="22" t="str">
        <f>'Source - Cert. Funds'!G1649</f>
        <v>TOWNSHIP FIRE AND E.M.S.</v>
      </c>
      <c r="J1650" s="23">
        <f>'Source - Cert. Funds'!H1649</f>
        <v>27397</v>
      </c>
      <c r="K1650" s="3"/>
      <c r="L1650" s="3"/>
      <c r="M1650" s="3"/>
      <c r="N1650" s="3"/>
      <c r="O1650" s="3"/>
    </row>
    <row r="1651" spans="1:15" x14ac:dyDescent="0.35">
      <c r="A1651" s="221" t="e">
        <f t="shared" si="29"/>
        <v>#N/A</v>
      </c>
      <c r="B1651" s="221" t="e">
        <f>IF(A1651=1,SUM($A$4:A1651),"")</f>
        <v>#N/A</v>
      </c>
      <c r="C1651" s="22" t="str">
        <f>'Source - Cert. Funds'!A1650</f>
        <v>47</v>
      </c>
      <c r="D1651" s="22" t="str">
        <f>'Source - Cert. Funds'!B1650</f>
        <v>2</v>
      </c>
      <c r="E1651" s="22" t="str">
        <f>'Source - Cert. Funds'!C1650</f>
        <v>0009</v>
      </c>
      <c r="F1651" s="22" t="str">
        <f>'Source - Cert. Funds'!D1650</f>
        <v>4720009</v>
      </c>
      <c r="G1651" s="22" t="str">
        <f>'Source - Cert. Funds'!E1650</f>
        <v>SPICE VALLEY TOWNSHIP</v>
      </c>
      <c r="H1651" s="22" t="str">
        <f>'Source - Cert. Funds'!F1650</f>
        <v>1190</v>
      </c>
      <c r="I1651" s="22" t="str">
        <f>'Source - Cert. Funds'!G1650</f>
        <v xml:space="preserve">CUMULATIVE FIRE (Township)                        </v>
      </c>
      <c r="J1651" s="23">
        <f>'Source - Cert. Funds'!H1650</f>
        <v>35000</v>
      </c>
      <c r="K1651" s="3"/>
      <c r="L1651" s="3"/>
      <c r="M1651" s="3"/>
      <c r="N1651" s="3"/>
      <c r="O1651" s="3"/>
    </row>
    <row r="1652" spans="1:15" x14ac:dyDescent="0.35">
      <c r="A1652" s="221" t="e">
        <f t="shared" si="29"/>
        <v>#N/A</v>
      </c>
      <c r="B1652" s="221" t="e">
        <f>IF(A1652=1,SUM($A$4:A1652),"")</f>
        <v>#N/A</v>
      </c>
      <c r="C1652" s="22" t="str">
        <f>'Source - Cert. Funds'!A1651</f>
        <v>48</v>
      </c>
      <c r="D1652" s="22" t="str">
        <f>'Source - Cert. Funds'!B1651</f>
        <v>2</v>
      </c>
      <c r="E1652" s="22" t="str">
        <f>'Source - Cert. Funds'!C1651</f>
        <v>0001</v>
      </c>
      <c r="F1652" s="22" t="str">
        <f>'Source - Cert. Funds'!D1651</f>
        <v>4820001</v>
      </c>
      <c r="G1652" s="22" t="str">
        <f>'Source - Cert. Funds'!E1651</f>
        <v>ADAMS TOWNSHIP</v>
      </c>
      <c r="H1652" s="22" t="str">
        <f>'Source - Cert. Funds'!F1651</f>
        <v>0061</v>
      </c>
      <c r="I1652" s="22" t="str">
        <f>'Source - Cert. Funds'!G1651</f>
        <v>RAINY DAY</v>
      </c>
      <c r="J1652" s="23">
        <f>'Source - Cert. Funds'!H1651</f>
        <v>50000</v>
      </c>
      <c r="K1652" s="3"/>
      <c r="L1652" s="3"/>
      <c r="M1652" s="3"/>
      <c r="N1652" s="3"/>
      <c r="O1652" s="3"/>
    </row>
    <row r="1653" spans="1:15" x14ac:dyDescent="0.35">
      <c r="A1653" s="221" t="e">
        <f t="shared" si="29"/>
        <v>#N/A</v>
      </c>
      <c r="B1653" s="221" t="e">
        <f>IF(A1653=1,SUM($A$4:A1653),"")</f>
        <v>#N/A</v>
      </c>
      <c r="C1653" s="22" t="str">
        <f>'Source - Cert. Funds'!A1652</f>
        <v>48</v>
      </c>
      <c r="D1653" s="22" t="str">
        <f>'Source - Cert. Funds'!B1652</f>
        <v>2</v>
      </c>
      <c r="E1653" s="22" t="str">
        <f>'Source - Cert. Funds'!C1652</f>
        <v>0001</v>
      </c>
      <c r="F1653" s="22" t="str">
        <f>'Source - Cert. Funds'!D1652</f>
        <v>4820001</v>
      </c>
      <c r="G1653" s="22" t="str">
        <f>'Source - Cert. Funds'!E1652</f>
        <v>ADAMS TOWNSHIP</v>
      </c>
      <c r="H1653" s="22" t="str">
        <f>'Source - Cert. Funds'!F1652</f>
        <v>0101</v>
      </c>
      <c r="I1653" s="22" t="str">
        <f>'Source - Cert. Funds'!G1652</f>
        <v xml:space="preserve">GENERAL                                 </v>
      </c>
      <c r="J1653" s="23">
        <f>'Source - Cert. Funds'!H1652</f>
        <v>475275</v>
      </c>
      <c r="K1653" s="3"/>
      <c r="L1653" s="3"/>
      <c r="M1653" s="3"/>
      <c r="N1653" s="3"/>
      <c r="O1653" s="3"/>
    </row>
    <row r="1654" spans="1:15" x14ac:dyDescent="0.35">
      <c r="A1654" s="221" t="e">
        <f t="shared" si="29"/>
        <v>#N/A</v>
      </c>
      <c r="B1654" s="221" t="e">
        <f>IF(A1654=1,SUM($A$4:A1654),"")</f>
        <v>#N/A</v>
      </c>
      <c r="C1654" s="22" t="str">
        <f>'Source - Cert. Funds'!A1653</f>
        <v>48</v>
      </c>
      <c r="D1654" s="22" t="str">
        <f>'Source - Cert. Funds'!B1653</f>
        <v>2</v>
      </c>
      <c r="E1654" s="22" t="str">
        <f>'Source - Cert. Funds'!C1653</f>
        <v>0001</v>
      </c>
      <c r="F1654" s="22" t="str">
        <f>'Source - Cert. Funds'!D1653</f>
        <v>4820001</v>
      </c>
      <c r="G1654" s="22" t="str">
        <f>'Source - Cert. Funds'!E1653</f>
        <v>ADAMS TOWNSHIP</v>
      </c>
      <c r="H1654" s="22" t="str">
        <f>'Source - Cert. Funds'!F1653</f>
        <v>1312</v>
      </c>
      <c r="I1654" s="22" t="str">
        <f>'Source - Cert. Funds'!G1653</f>
        <v xml:space="preserve">RECREATION                              </v>
      </c>
      <c r="J1654" s="23">
        <f>'Source - Cert. Funds'!H1653</f>
        <v>4194</v>
      </c>
      <c r="K1654" s="3"/>
      <c r="L1654" s="3"/>
      <c r="M1654" s="3"/>
      <c r="N1654" s="3"/>
      <c r="O1654" s="3"/>
    </row>
    <row r="1655" spans="1:15" x14ac:dyDescent="0.35">
      <c r="A1655" s="221" t="e">
        <f t="shared" si="29"/>
        <v>#N/A</v>
      </c>
      <c r="B1655" s="221" t="e">
        <f>IF(A1655=1,SUM($A$4:A1655),"")</f>
        <v>#N/A</v>
      </c>
      <c r="C1655" s="22" t="str">
        <f>'Source - Cert. Funds'!A1654</f>
        <v>48</v>
      </c>
      <c r="D1655" s="22" t="str">
        <f>'Source - Cert. Funds'!B1654</f>
        <v>2</v>
      </c>
      <c r="E1655" s="22" t="str">
        <f>'Source - Cert. Funds'!C1654</f>
        <v>0001</v>
      </c>
      <c r="F1655" s="22" t="str">
        <f>'Source - Cert. Funds'!D1654</f>
        <v>4820001</v>
      </c>
      <c r="G1655" s="22" t="str">
        <f>'Source - Cert. Funds'!E1654</f>
        <v>ADAMS TOWNSHIP</v>
      </c>
      <c r="H1655" s="22" t="str">
        <f>'Source - Cert. Funds'!F1654</f>
        <v>8604</v>
      </c>
      <c r="I1655" s="22" t="str">
        <f>'Source - Cert. Funds'!G1654</f>
        <v>SPECL FIRE PROTECTION TERRITORY GENERAL</v>
      </c>
      <c r="J1655" s="23">
        <f>'Source - Cert. Funds'!H1654</f>
        <v>342887</v>
      </c>
      <c r="K1655" s="3"/>
      <c r="L1655" s="3"/>
      <c r="M1655" s="3"/>
      <c r="N1655" s="3"/>
      <c r="O1655" s="3"/>
    </row>
    <row r="1656" spans="1:15" x14ac:dyDescent="0.35">
      <c r="A1656" s="221" t="e">
        <f t="shared" si="29"/>
        <v>#N/A</v>
      </c>
      <c r="B1656" s="221" t="e">
        <f>IF(A1656=1,SUM($A$4:A1656),"")</f>
        <v>#N/A</v>
      </c>
      <c r="C1656" s="22" t="str">
        <f>'Source - Cert. Funds'!A1655</f>
        <v>48</v>
      </c>
      <c r="D1656" s="22" t="str">
        <f>'Source - Cert. Funds'!B1655</f>
        <v>2</v>
      </c>
      <c r="E1656" s="22" t="str">
        <f>'Source - Cert. Funds'!C1655</f>
        <v>0001</v>
      </c>
      <c r="F1656" s="22" t="str">
        <f>'Source - Cert. Funds'!D1655</f>
        <v>4820001</v>
      </c>
      <c r="G1656" s="22" t="str">
        <f>'Source - Cert. Funds'!E1655</f>
        <v>ADAMS TOWNSHIP</v>
      </c>
      <c r="H1656" s="22" t="str">
        <f>'Source - Cert. Funds'!F1655</f>
        <v>8692</v>
      </c>
      <c r="I1656" s="22" t="str">
        <f>'Source - Cert. Funds'!G1655</f>
        <v>SPECL FIRE PROTECTION TERRITORY EQUIPMENT REPLACE</v>
      </c>
      <c r="J1656" s="23">
        <f>'Source - Cert. Funds'!H1655</f>
        <v>237334</v>
      </c>
      <c r="K1656" s="3"/>
      <c r="L1656" s="3"/>
      <c r="M1656" s="3"/>
      <c r="N1656" s="3"/>
      <c r="O1656" s="3"/>
    </row>
    <row r="1657" spans="1:15" x14ac:dyDescent="0.35">
      <c r="A1657" s="221" t="e">
        <f t="shared" si="29"/>
        <v>#N/A</v>
      </c>
      <c r="B1657" s="221" t="e">
        <f>IF(A1657=1,SUM($A$4:A1657),"")</f>
        <v>#N/A</v>
      </c>
      <c r="C1657" s="22" t="str">
        <f>'Source - Cert. Funds'!A1656</f>
        <v>48</v>
      </c>
      <c r="D1657" s="22" t="str">
        <f>'Source - Cert. Funds'!B1656</f>
        <v>2</v>
      </c>
      <c r="E1657" s="22" t="str">
        <f>'Source - Cert. Funds'!C1656</f>
        <v>0002</v>
      </c>
      <c r="F1657" s="22" t="str">
        <f>'Source - Cert. Funds'!D1656</f>
        <v>4820002</v>
      </c>
      <c r="G1657" s="22" t="str">
        <f>'Source - Cert. Funds'!E1656</f>
        <v>ANDERSON TOWNSHIP</v>
      </c>
      <c r="H1657" s="22" t="str">
        <f>'Source - Cert. Funds'!F1656</f>
        <v>0061</v>
      </c>
      <c r="I1657" s="22" t="str">
        <f>'Source - Cert. Funds'!G1656</f>
        <v>RAINY DAY</v>
      </c>
      <c r="J1657" s="23">
        <f>'Source - Cert. Funds'!H1656</f>
        <v>124014</v>
      </c>
      <c r="K1657" s="3"/>
      <c r="L1657" s="3"/>
      <c r="M1657" s="3"/>
      <c r="N1657" s="3"/>
      <c r="O1657" s="3"/>
    </row>
    <row r="1658" spans="1:15" x14ac:dyDescent="0.35">
      <c r="A1658" s="221" t="e">
        <f t="shared" si="29"/>
        <v>#N/A</v>
      </c>
      <c r="B1658" s="221" t="e">
        <f>IF(A1658=1,SUM($A$4:A1658),"")</f>
        <v>#N/A</v>
      </c>
      <c r="C1658" s="22" t="str">
        <f>'Source - Cert. Funds'!A1657</f>
        <v>48</v>
      </c>
      <c r="D1658" s="22" t="str">
        <f>'Source - Cert. Funds'!B1657</f>
        <v>2</v>
      </c>
      <c r="E1658" s="22" t="str">
        <f>'Source - Cert. Funds'!C1657</f>
        <v>0002</v>
      </c>
      <c r="F1658" s="22" t="str">
        <f>'Source - Cert. Funds'!D1657</f>
        <v>4820002</v>
      </c>
      <c r="G1658" s="22" t="str">
        <f>'Source - Cert. Funds'!E1657</f>
        <v>ANDERSON TOWNSHIP</v>
      </c>
      <c r="H1658" s="22" t="str">
        <f>'Source - Cert. Funds'!F1657</f>
        <v>0101</v>
      </c>
      <c r="I1658" s="22" t="str">
        <f>'Source - Cert. Funds'!G1657</f>
        <v xml:space="preserve">GENERAL                                 </v>
      </c>
      <c r="J1658" s="23">
        <f>'Source - Cert. Funds'!H1657</f>
        <v>467578</v>
      </c>
      <c r="K1658" s="3"/>
      <c r="L1658" s="3"/>
      <c r="M1658" s="3"/>
      <c r="N1658" s="3"/>
      <c r="O1658" s="3"/>
    </row>
    <row r="1659" spans="1:15" x14ac:dyDescent="0.35">
      <c r="A1659" s="221" t="e">
        <f t="shared" si="29"/>
        <v>#N/A</v>
      </c>
      <c r="B1659" s="221" t="e">
        <f>IF(A1659=1,SUM($A$4:A1659),"")</f>
        <v>#N/A</v>
      </c>
      <c r="C1659" s="22" t="str">
        <f>'Source - Cert. Funds'!A1658</f>
        <v>48</v>
      </c>
      <c r="D1659" s="22" t="str">
        <f>'Source - Cert. Funds'!B1658</f>
        <v>2</v>
      </c>
      <c r="E1659" s="22" t="str">
        <f>'Source - Cert. Funds'!C1658</f>
        <v>0003</v>
      </c>
      <c r="F1659" s="22" t="str">
        <f>'Source - Cert. Funds'!D1658</f>
        <v>4820003</v>
      </c>
      <c r="G1659" s="22" t="str">
        <f>'Source - Cert. Funds'!E1658</f>
        <v>BOONE TOWNSHIP</v>
      </c>
      <c r="H1659" s="22" t="str">
        <f>'Source - Cert. Funds'!F1658</f>
        <v>0061</v>
      </c>
      <c r="I1659" s="22" t="str">
        <f>'Source - Cert. Funds'!G1658</f>
        <v>RAINY DAY</v>
      </c>
      <c r="J1659" s="23">
        <f>'Source - Cert. Funds'!H1658</f>
        <v>30000</v>
      </c>
      <c r="K1659" s="3"/>
      <c r="L1659" s="3"/>
      <c r="M1659" s="3"/>
      <c r="N1659" s="3"/>
      <c r="O1659" s="3"/>
    </row>
    <row r="1660" spans="1:15" x14ac:dyDescent="0.35">
      <c r="A1660" s="221" t="e">
        <f t="shared" si="29"/>
        <v>#N/A</v>
      </c>
      <c r="B1660" s="221" t="e">
        <f>IF(A1660=1,SUM($A$4:A1660),"")</f>
        <v>#N/A</v>
      </c>
      <c r="C1660" s="22" t="str">
        <f>'Source - Cert. Funds'!A1659</f>
        <v>48</v>
      </c>
      <c r="D1660" s="22" t="str">
        <f>'Source - Cert. Funds'!B1659</f>
        <v>2</v>
      </c>
      <c r="E1660" s="22" t="str">
        <f>'Source - Cert. Funds'!C1659</f>
        <v>0003</v>
      </c>
      <c r="F1660" s="22" t="str">
        <f>'Source - Cert. Funds'!D1659</f>
        <v>4820003</v>
      </c>
      <c r="G1660" s="22" t="str">
        <f>'Source - Cert. Funds'!E1659</f>
        <v>BOONE TOWNSHIP</v>
      </c>
      <c r="H1660" s="22" t="str">
        <f>'Source - Cert. Funds'!F1659</f>
        <v>0101</v>
      </c>
      <c r="I1660" s="22" t="str">
        <f>'Source - Cert. Funds'!G1659</f>
        <v xml:space="preserve">GENERAL                                 </v>
      </c>
      <c r="J1660" s="23">
        <f>'Source - Cert. Funds'!H1659</f>
        <v>84121</v>
      </c>
      <c r="K1660" s="3"/>
      <c r="L1660" s="3"/>
      <c r="M1660" s="3"/>
      <c r="N1660" s="3"/>
      <c r="O1660" s="3"/>
    </row>
    <row r="1661" spans="1:15" x14ac:dyDescent="0.35">
      <c r="A1661" s="221" t="e">
        <f t="shared" si="29"/>
        <v>#N/A</v>
      </c>
      <c r="B1661" s="221" t="e">
        <f>IF(A1661=1,SUM($A$4:A1661),"")</f>
        <v>#N/A</v>
      </c>
      <c r="C1661" s="22" t="str">
        <f>'Source - Cert. Funds'!A1660</f>
        <v>48</v>
      </c>
      <c r="D1661" s="22" t="str">
        <f>'Source - Cert. Funds'!B1660</f>
        <v>2</v>
      </c>
      <c r="E1661" s="22" t="str">
        <f>'Source - Cert. Funds'!C1660</f>
        <v>0003</v>
      </c>
      <c r="F1661" s="22" t="str">
        <f>'Source - Cert. Funds'!D1660</f>
        <v>4820003</v>
      </c>
      <c r="G1661" s="22" t="str">
        <f>'Source - Cert. Funds'!E1660</f>
        <v>BOONE TOWNSHIP</v>
      </c>
      <c r="H1661" s="22" t="str">
        <f>'Source - Cert. Funds'!F1660</f>
        <v>1111</v>
      </c>
      <c r="I1661" s="22" t="str">
        <f>'Source - Cert. Funds'!G1660</f>
        <v>TOWNSHIP FIRE AND E.M.S.</v>
      </c>
      <c r="J1661" s="23">
        <f>'Source - Cert. Funds'!H1660</f>
        <v>40000</v>
      </c>
      <c r="K1661" s="3"/>
      <c r="L1661" s="3"/>
      <c r="M1661" s="3"/>
      <c r="N1661" s="3"/>
      <c r="O1661" s="3"/>
    </row>
    <row r="1662" spans="1:15" x14ac:dyDescent="0.35">
      <c r="A1662" s="221" t="e">
        <f t="shared" si="29"/>
        <v>#N/A</v>
      </c>
      <c r="B1662" s="221" t="e">
        <f>IF(A1662=1,SUM($A$4:A1662),"")</f>
        <v>#N/A</v>
      </c>
      <c r="C1662" s="22" t="str">
        <f>'Source - Cert. Funds'!A1661</f>
        <v>48</v>
      </c>
      <c r="D1662" s="22" t="str">
        <f>'Source - Cert. Funds'!B1661</f>
        <v>2</v>
      </c>
      <c r="E1662" s="22" t="str">
        <f>'Source - Cert. Funds'!C1661</f>
        <v>0003</v>
      </c>
      <c r="F1662" s="22" t="str">
        <f>'Source - Cert. Funds'!D1661</f>
        <v>4820003</v>
      </c>
      <c r="G1662" s="22" t="str">
        <f>'Source - Cert. Funds'!E1661</f>
        <v>BOONE TOWNSHIP</v>
      </c>
      <c r="H1662" s="22" t="str">
        <f>'Source - Cert. Funds'!F1661</f>
        <v>1190</v>
      </c>
      <c r="I1662" s="22" t="str">
        <f>'Source - Cert. Funds'!G1661</f>
        <v xml:space="preserve">CUMULATIVE FIRE (Township)                        </v>
      </c>
      <c r="J1662" s="23">
        <f>'Source - Cert. Funds'!H1661</f>
        <v>20000</v>
      </c>
      <c r="K1662" s="3"/>
      <c r="L1662" s="3"/>
      <c r="M1662" s="3"/>
      <c r="N1662" s="3"/>
      <c r="O1662" s="3"/>
    </row>
    <row r="1663" spans="1:15" x14ac:dyDescent="0.35">
      <c r="A1663" s="221" t="e">
        <f t="shared" si="29"/>
        <v>#N/A</v>
      </c>
      <c r="B1663" s="221" t="e">
        <f>IF(A1663=1,SUM($A$4:A1663),"")</f>
        <v>#N/A</v>
      </c>
      <c r="C1663" s="22" t="str">
        <f>'Source - Cert. Funds'!A1662</f>
        <v>48</v>
      </c>
      <c r="D1663" s="22" t="str">
        <f>'Source - Cert. Funds'!B1662</f>
        <v>2</v>
      </c>
      <c r="E1663" s="22" t="str">
        <f>'Source - Cert. Funds'!C1662</f>
        <v>0004</v>
      </c>
      <c r="F1663" s="22" t="str">
        <f>'Source - Cert. Funds'!D1662</f>
        <v>4820004</v>
      </c>
      <c r="G1663" s="22" t="str">
        <f>'Source - Cert. Funds'!E1662</f>
        <v>DUCK CREEK TOWNSHIP</v>
      </c>
      <c r="H1663" s="22" t="str">
        <f>'Source - Cert. Funds'!F1662</f>
        <v>0061</v>
      </c>
      <c r="I1663" s="22" t="str">
        <f>'Source - Cert. Funds'!G1662</f>
        <v>RAINY DAY</v>
      </c>
      <c r="J1663" s="23">
        <f>'Source - Cert. Funds'!H1662</f>
        <v>17000</v>
      </c>
      <c r="K1663" s="3"/>
      <c r="L1663" s="3"/>
      <c r="M1663" s="3"/>
      <c r="N1663" s="3"/>
      <c r="O1663" s="3"/>
    </row>
    <row r="1664" spans="1:15" x14ac:dyDescent="0.35">
      <c r="A1664" s="221" t="e">
        <f t="shared" si="29"/>
        <v>#N/A</v>
      </c>
      <c r="B1664" s="221" t="e">
        <f>IF(A1664=1,SUM($A$4:A1664),"")</f>
        <v>#N/A</v>
      </c>
      <c r="C1664" s="22" t="str">
        <f>'Source - Cert. Funds'!A1663</f>
        <v>48</v>
      </c>
      <c r="D1664" s="22" t="str">
        <f>'Source - Cert. Funds'!B1663</f>
        <v>2</v>
      </c>
      <c r="E1664" s="22" t="str">
        <f>'Source - Cert. Funds'!C1663</f>
        <v>0004</v>
      </c>
      <c r="F1664" s="22" t="str">
        <f>'Source - Cert. Funds'!D1663</f>
        <v>4820004</v>
      </c>
      <c r="G1664" s="22" t="str">
        <f>'Source - Cert. Funds'!E1663</f>
        <v>DUCK CREEK TOWNSHIP</v>
      </c>
      <c r="H1664" s="22" t="str">
        <f>'Source - Cert. Funds'!F1663</f>
        <v>0101</v>
      </c>
      <c r="I1664" s="22" t="str">
        <f>'Source - Cert. Funds'!G1663</f>
        <v xml:space="preserve">GENERAL                                 </v>
      </c>
      <c r="J1664" s="23">
        <f>'Source - Cert. Funds'!H1663</f>
        <v>55760</v>
      </c>
      <c r="K1664" s="3"/>
      <c r="L1664" s="3"/>
      <c r="M1664" s="3"/>
      <c r="N1664" s="3"/>
      <c r="O1664" s="3"/>
    </row>
    <row r="1665" spans="1:15" x14ac:dyDescent="0.35">
      <c r="A1665" s="221" t="e">
        <f t="shared" si="29"/>
        <v>#N/A</v>
      </c>
      <c r="B1665" s="221" t="e">
        <f>IF(A1665=1,SUM($A$4:A1665),"")</f>
        <v>#N/A</v>
      </c>
      <c r="C1665" s="22" t="str">
        <f>'Source - Cert. Funds'!A1664</f>
        <v>48</v>
      </c>
      <c r="D1665" s="22" t="str">
        <f>'Source - Cert. Funds'!B1664</f>
        <v>2</v>
      </c>
      <c r="E1665" s="22" t="str">
        <f>'Source - Cert. Funds'!C1664</f>
        <v>0004</v>
      </c>
      <c r="F1665" s="22" t="str">
        <f>'Source - Cert. Funds'!D1664</f>
        <v>4820004</v>
      </c>
      <c r="G1665" s="22" t="str">
        <f>'Source - Cert. Funds'!E1664</f>
        <v>DUCK CREEK TOWNSHIP</v>
      </c>
      <c r="H1665" s="22" t="str">
        <f>'Source - Cert. Funds'!F1664</f>
        <v>1111</v>
      </c>
      <c r="I1665" s="22" t="str">
        <f>'Source - Cert. Funds'!G1664</f>
        <v>TOWNSHIP FIRE AND E.M.S.</v>
      </c>
      <c r="J1665" s="23">
        <f>'Source - Cert. Funds'!H1664</f>
        <v>96350</v>
      </c>
      <c r="K1665" s="3"/>
      <c r="L1665" s="3"/>
      <c r="M1665" s="3"/>
      <c r="N1665" s="3"/>
      <c r="O1665" s="3"/>
    </row>
    <row r="1666" spans="1:15" x14ac:dyDescent="0.35">
      <c r="A1666" s="221" t="e">
        <f t="shared" si="29"/>
        <v>#N/A</v>
      </c>
      <c r="B1666" s="221" t="e">
        <f>IF(A1666=1,SUM($A$4:A1666),"")</f>
        <v>#N/A</v>
      </c>
      <c r="C1666" s="22" t="str">
        <f>'Source - Cert. Funds'!A1665</f>
        <v>48</v>
      </c>
      <c r="D1666" s="22" t="str">
        <f>'Source - Cert. Funds'!B1665</f>
        <v>2</v>
      </c>
      <c r="E1666" s="22" t="str">
        <f>'Source - Cert. Funds'!C1665</f>
        <v>0004</v>
      </c>
      <c r="F1666" s="22" t="str">
        <f>'Source - Cert. Funds'!D1665</f>
        <v>4820004</v>
      </c>
      <c r="G1666" s="22" t="str">
        <f>'Source - Cert. Funds'!E1665</f>
        <v>DUCK CREEK TOWNSHIP</v>
      </c>
      <c r="H1666" s="22" t="str">
        <f>'Source - Cert. Funds'!F1665</f>
        <v>1190</v>
      </c>
      <c r="I1666" s="22" t="str">
        <f>'Source - Cert. Funds'!G1665</f>
        <v xml:space="preserve">CUMULATIVE FIRE (Township)                        </v>
      </c>
      <c r="J1666" s="23">
        <f>'Source - Cert. Funds'!H1665</f>
        <v>53000</v>
      </c>
      <c r="K1666" s="3"/>
      <c r="L1666" s="3"/>
      <c r="M1666" s="3"/>
      <c r="N1666" s="3"/>
      <c r="O1666" s="3"/>
    </row>
    <row r="1667" spans="1:15" x14ac:dyDescent="0.35">
      <c r="A1667" s="221" t="e">
        <f t="shared" si="29"/>
        <v>#N/A</v>
      </c>
      <c r="B1667" s="221" t="e">
        <f>IF(A1667=1,SUM($A$4:A1667),"")</f>
        <v>#N/A</v>
      </c>
      <c r="C1667" s="22" t="str">
        <f>'Source - Cert. Funds'!A1666</f>
        <v>48</v>
      </c>
      <c r="D1667" s="22" t="str">
        <f>'Source - Cert. Funds'!B1666</f>
        <v>2</v>
      </c>
      <c r="E1667" s="22" t="str">
        <f>'Source - Cert. Funds'!C1666</f>
        <v>0005</v>
      </c>
      <c r="F1667" s="22" t="str">
        <f>'Source - Cert. Funds'!D1666</f>
        <v>4820005</v>
      </c>
      <c r="G1667" s="22" t="str">
        <f>'Source - Cert. Funds'!E1666</f>
        <v>FALL CREEK TOWNSHIP</v>
      </c>
      <c r="H1667" s="22" t="str">
        <f>'Source - Cert. Funds'!F1666</f>
        <v>0061</v>
      </c>
      <c r="I1667" s="22" t="str">
        <f>'Source - Cert. Funds'!G1666</f>
        <v>RAINY DAY</v>
      </c>
      <c r="J1667" s="23">
        <f>'Source - Cert. Funds'!H1666</f>
        <v>9000</v>
      </c>
      <c r="K1667" s="3"/>
      <c r="L1667" s="3"/>
      <c r="M1667" s="3"/>
      <c r="N1667" s="3"/>
      <c r="O1667" s="3"/>
    </row>
    <row r="1668" spans="1:15" x14ac:dyDescent="0.35">
      <c r="A1668" s="221" t="e">
        <f t="shared" si="29"/>
        <v>#N/A</v>
      </c>
      <c r="B1668" s="221" t="e">
        <f>IF(A1668=1,SUM($A$4:A1668),"")</f>
        <v>#N/A</v>
      </c>
      <c r="C1668" s="22" t="str">
        <f>'Source - Cert. Funds'!A1667</f>
        <v>48</v>
      </c>
      <c r="D1668" s="22" t="str">
        <f>'Source - Cert. Funds'!B1667</f>
        <v>2</v>
      </c>
      <c r="E1668" s="22" t="str">
        <f>'Source - Cert. Funds'!C1667</f>
        <v>0005</v>
      </c>
      <c r="F1668" s="22" t="str">
        <f>'Source - Cert. Funds'!D1667</f>
        <v>4820005</v>
      </c>
      <c r="G1668" s="22" t="str">
        <f>'Source - Cert. Funds'!E1667</f>
        <v>FALL CREEK TOWNSHIP</v>
      </c>
      <c r="H1668" s="22" t="str">
        <f>'Source - Cert. Funds'!F1667</f>
        <v>0101</v>
      </c>
      <c r="I1668" s="22" t="str">
        <f>'Source - Cert. Funds'!G1667</f>
        <v xml:space="preserve">GENERAL                                 </v>
      </c>
      <c r="J1668" s="23">
        <f>'Source - Cert. Funds'!H1667</f>
        <v>51915</v>
      </c>
      <c r="K1668" s="3"/>
      <c r="L1668" s="3"/>
      <c r="M1668" s="3"/>
      <c r="N1668" s="3"/>
      <c r="O1668" s="3"/>
    </row>
    <row r="1669" spans="1:15" x14ac:dyDescent="0.35">
      <c r="A1669" s="221" t="e">
        <f t="shared" ref="A1669:A1732" si="30">IF($L$1=$F1669,1,"")</f>
        <v>#N/A</v>
      </c>
      <c r="B1669" s="221" t="e">
        <f>IF(A1669=1,SUM($A$4:A1669),"")</f>
        <v>#N/A</v>
      </c>
      <c r="C1669" s="22" t="str">
        <f>'Source - Cert. Funds'!A1668</f>
        <v>48</v>
      </c>
      <c r="D1669" s="22" t="str">
        <f>'Source - Cert. Funds'!B1668</f>
        <v>2</v>
      </c>
      <c r="E1669" s="22" t="str">
        <f>'Source - Cert. Funds'!C1668</f>
        <v>0006</v>
      </c>
      <c r="F1669" s="22" t="str">
        <f>'Source - Cert. Funds'!D1668</f>
        <v>4820006</v>
      </c>
      <c r="G1669" s="22" t="str">
        <f>'Source - Cert. Funds'!E1668</f>
        <v>GREEN TOWNSHIP</v>
      </c>
      <c r="H1669" s="22" t="str">
        <f>'Source - Cert. Funds'!F1668</f>
        <v>0101</v>
      </c>
      <c r="I1669" s="22" t="str">
        <f>'Source - Cert. Funds'!G1668</f>
        <v xml:space="preserve">GENERAL                                 </v>
      </c>
      <c r="J1669" s="23">
        <f>'Source - Cert. Funds'!H1668</f>
        <v>112225</v>
      </c>
      <c r="K1669" s="3"/>
      <c r="L1669" s="3"/>
      <c r="M1669" s="3"/>
      <c r="N1669" s="3"/>
      <c r="O1669" s="3"/>
    </row>
    <row r="1670" spans="1:15" x14ac:dyDescent="0.35">
      <c r="A1670" s="221" t="e">
        <f t="shared" si="30"/>
        <v>#N/A</v>
      </c>
      <c r="B1670" s="221" t="e">
        <f>IF(A1670=1,SUM($A$4:A1670),"")</f>
        <v>#N/A</v>
      </c>
      <c r="C1670" s="22" t="str">
        <f>'Source - Cert. Funds'!A1669</f>
        <v>48</v>
      </c>
      <c r="D1670" s="22" t="str">
        <f>'Source - Cert. Funds'!B1669</f>
        <v>2</v>
      </c>
      <c r="E1670" s="22" t="str">
        <f>'Source - Cert. Funds'!C1669</f>
        <v>0006</v>
      </c>
      <c r="F1670" s="22" t="str">
        <f>'Source - Cert. Funds'!D1669</f>
        <v>4820006</v>
      </c>
      <c r="G1670" s="22" t="str">
        <f>'Source - Cert. Funds'!E1669</f>
        <v>GREEN TOWNSHIP</v>
      </c>
      <c r="H1670" s="22" t="str">
        <f>'Source - Cert. Funds'!F1669</f>
        <v>1303</v>
      </c>
      <c r="I1670" s="22" t="str">
        <f>'Source - Cert. Funds'!G1669</f>
        <v xml:space="preserve">PARK                                    </v>
      </c>
      <c r="J1670" s="23">
        <f>'Source - Cert. Funds'!H1669</f>
        <v>81630</v>
      </c>
      <c r="K1670" s="3"/>
      <c r="L1670" s="3"/>
      <c r="M1670" s="3"/>
      <c r="N1670" s="3"/>
      <c r="O1670" s="3"/>
    </row>
    <row r="1671" spans="1:15" x14ac:dyDescent="0.35">
      <c r="A1671" s="221" t="e">
        <f t="shared" si="30"/>
        <v>#N/A</v>
      </c>
      <c r="B1671" s="221" t="e">
        <f>IF(A1671=1,SUM($A$4:A1671),"")</f>
        <v>#N/A</v>
      </c>
      <c r="C1671" s="22" t="str">
        <f>'Source - Cert. Funds'!A1670</f>
        <v>48</v>
      </c>
      <c r="D1671" s="22" t="str">
        <f>'Source - Cert. Funds'!B1670</f>
        <v>2</v>
      </c>
      <c r="E1671" s="22" t="str">
        <f>'Source - Cert. Funds'!C1670</f>
        <v>0007</v>
      </c>
      <c r="F1671" s="22" t="str">
        <f>'Source - Cert. Funds'!D1670</f>
        <v>4820007</v>
      </c>
      <c r="G1671" s="22" t="str">
        <f>'Source - Cert. Funds'!E1670</f>
        <v>JACKSON TOWNSHIP</v>
      </c>
      <c r="H1671" s="22" t="str">
        <f>'Source - Cert. Funds'!F1670</f>
        <v>0101</v>
      </c>
      <c r="I1671" s="22" t="str">
        <f>'Source - Cert. Funds'!G1670</f>
        <v xml:space="preserve">GENERAL                                 </v>
      </c>
      <c r="J1671" s="23">
        <f>'Source - Cert. Funds'!H1670</f>
        <v>24100</v>
      </c>
      <c r="K1671" s="3"/>
      <c r="L1671" s="3"/>
      <c r="M1671" s="3"/>
      <c r="N1671" s="3"/>
      <c r="O1671" s="3"/>
    </row>
    <row r="1672" spans="1:15" x14ac:dyDescent="0.35">
      <c r="A1672" s="221" t="e">
        <f t="shared" si="30"/>
        <v>#N/A</v>
      </c>
      <c r="B1672" s="221" t="e">
        <f>IF(A1672=1,SUM($A$4:A1672),"")</f>
        <v>#N/A</v>
      </c>
      <c r="C1672" s="22" t="str">
        <f>'Source - Cert. Funds'!A1671</f>
        <v>48</v>
      </c>
      <c r="D1672" s="22" t="str">
        <f>'Source - Cert. Funds'!B1671</f>
        <v>2</v>
      </c>
      <c r="E1672" s="22" t="str">
        <f>'Source - Cert. Funds'!C1671</f>
        <v>0007</v>
      </c>
      <c r="F1672" s="22" t="str">
        <f>'Source - Cert. Funds'!D1671</f>
        <v>4820007</v>
      </c>
      <c r="G1672" s="22" t="str">
        <f>'Source - Cert. Funds'!E1671</f>
        <v>JACKSON TOWNSHIP</v>
      </c>
      <c r="H1672" s="22" t="str">
        <f>'Source - Cert. Funds'!F1671</f>
        <v>1111</v>
      </c>
      <c r="I1672" s="22" t="str">
        <f>'Source - Cert. Funds'!G1671</f>
        <v>TOWNSHIP FIRE AND E.M.S.</v>
      </c>
      <c r="J1672" s="23">
        <f>'Source - Cert. Funds'!H1671</f>
        <v>50000</v>
      </c>
      <c r="K1672" s="3"/>
      <c r="L1672" s="3"/>
      <c r="M1672" s="3"/>
      <c r="N1672" s="3"/>
      <c r="O1672" s="3"/>
    </row>
    <row r="1673" spans="1:15" x14ac:dyDescent="0.35">
      <c r="A1673" s="221" t="e">
        <f t="shared" si="30"/>
        <v>#N/A</v>
      </c>
      <c r="B1673" s="221" t="e">
        <f>IF(A1673=1,SUM($A$4:A1673),"")</f>
        <v>#N/A</v>
      </c>
      <c r="C1673" s="22" t="str">
        <f>'Source - Cert. Funds'!A1672</f>
        <v>48</v>
      </c>
      <c r="D1673" s="22" t="str">
        <f>'Source - Cert. Funds'!B1672</f>
        <v>2</v>
      </c>
      <c r="E1673" s="22" t="str">
        <f>'Source - Cert. Funds'!C1672</f>
        <v>0007</v>
      </c>
      <c r="F1673" s="22" t="str">
        <f>'Source - Cert. Funds'!D1672</f>
        <v>4820007</v>
      </c>
      <c r="G1673" s="22" t="str">
        <f>'Source - Cert. Funds'!E1672</f>
        <v>JACKSON TOWNSHIP</v>
      </c>
      <c r="H1673" s="22" t="str">
        <f>'Source - Cert. Funds'!F1672</f>
        <v>1190</v>
      </c>
      <c r="I1673" s="22" t="str">
        <f>'Source - Cert. Funds'!G1672</f>
        <v xml:space="preserve">CUMULATIVE FIRE (Township)                        </v>
      </c>
      <c r="J1673" s="23">
        <f>'Source - Cert. Funds'!H1672</f>
        <v>20000</v>
      </c>
      <c r="K1673" s="3"/>
      <c r="L1673" s="3"/>
      <c r="M1673" s="3"/>
      <c r="N1673" s="3"/>
      <c r="O1673" s="3"/>
    </row>
    <row r="1674" spans="1:15" x14ac:dyDescent="0.35">
      <c r="A1674" s="221" t="e">
        <f t="shared" si="30"/>
        <v>#N/A</v>
      </c>
      <c r="B1674" s="221" t="e">
        <f>IF(A1674=1,SUM($A$4:A1674),"")</f>
        <v>#N/A</v>
      </c>
      <c r="C1674" s="22" t="str">
        <f>'Source - Cert. Funds'!A1673</f>
        <v>48</v>
      </c>
      <c r="D1674" s="22" t="str">
        <f>'Source - Cert. Funds'!B1673</f>
        <v>2</v>
      </c>
      <c r="E1674" s="22" t="str">
        <f>'Source - Cert. Funds'!C1673</f>
        <v>0008</v>
      </c>
      <c r="F1674" s="22" t="str">
        <f>'Source - Cert. Funds'!D1673</f>
        <v>4820008</v>
      </c>
      <c r="G1674" s="22" t="str">
        <f>'Source - Cert. Funds'!E1673</f>
        <v>LAFAYETTE TOWNSHIP</v>
      </c>
      <c r="H1674" s="22" t="str">
        <f>'Source - Cert. Funds'!F1673</f>
        <v>0061</v>
      </c>
      <c r="I1674" s="22" t="str">
        <f>'Source - Cert. Funds'!G1673</f>
        <v>RAINY DAY</v>
      </c>
      <c r="J1674" s="23">
        <f>'Source - Cert. Funds'!H1673</f>
        <v>90000</v>
      </c>
      <c r="K1674" s="3"/>
      <c r="L1674" s="3"/>
      <c r="M1674" s="3"/>
      <c r="N1674" s="3"/>
      <c r="O1674" s="3"/>
    </row>
    <row r="1675" spans="1:15" x14ac:dyDescent="0.35">
      <c r="A1675" s="221" t="e">
        <f t="shared" si="30"/>
        <v>#N/A</v>
      </c>
      <c r="B1675" s="221" t="e">
        <f>IF(A1675=1,SUM($A$4:A1675),"")</f>
        <v>#N/A</v>
      </c>
      <c r="C1675" s="22" t="str">
        <f>'Source - Cert. Funds'!A1674</f>
        <v>48</v>
      </c>
      <c r="D1675" s="22" t="str">
        <f>'Source - Cert. Funds'!B1674</f>
        <v>2</v>
      </c>
      <c r="E1675" s="22" t="str">
        <f>'Source - Cert. Funds'!C1674</f>
        <v>0008</v>
      </c>
      <c r="F1675" s="22" t="str">
        <f>'Source - Cert. Funds'!D1674</f>
        <v>4820008</v>
      </c>
      <c r="G1675" s="22" t="str">
        <f>'Source - Cert. Funds'!E1674</f>
        <v>LAFAYETTE TOWNSHIP</v>
      </c>
      <c r="H1675" s="22" t="str">
        <f>'Source - Cert. Funds'!F1674</f>
        <v>0101</v>
      </c>
      <c r="I1675" s="22" t="str">
        <f>'Source - Cert. Funds'!G1674</f>
        <v xml:space="preserve">GENERAL                                 </v>
      </c>
      <c r="J1675" s="23">
        <f>'Source - Cert. Funds'!H1674</f>
        <v>111850</v>
      </c>
      <c r="K1675" s="3"/>
      <c r="L1675" s="3"/>
      <c r="M1675" s="3"/>
      <c r="N1675" s="3"/>
      <c r="O1675" s="3"/>
    </row>
    <row r="1676" spans="1:15" x14ac:dyDescent="0.35">
      <c r="A1676" s="221" t="e">
        <f t="shared" si="30"/>
        <v>#N/A</v>
      </c>
      <c r="B1676" s="221" t="e">
        <f>IF(A1676=1,SUM($A$4:A1676),"")</f>
        <v>#N/A</v>
      </c>
      <c r="C1676" s="22" t="str">
        <f>'Source - Cert. Funds'!A1675</f>
        <v>48</v>
      </c>
      <c r="D1676" s="22" t="str">
        <f>'Source - Cert. Funds'!B1675</f>
        <v>2</v>
      </c>
      <c r="E1676" s="22" t="str">
        <f>'Source - Cert. Funds'!C1675</f>
        <v>0008</v>
      </c>
      <c r="F1676" s="22" t="str">
        <f>'Source - Cert. Funds'!D1675</f>
        <v>4820008</v>
      </c>
      <c r="G1676" s="22" t="str">
        <f>'Source - Cert. Funds'!E1675</f>
        <v>LAFAYETTE TOWNSHIP</v>
      </c>
      <c r="H1676" s="22" t="str">
        <f>'Source - Cert. Funds'!F1675</f>
        <v>1105</v>
      </c>
      <c r="I1676" s="22" t="str">
        <f>'Source - Cert. Funds'!G1675</f>
        <v>TOWNSHIP FIRE</v>
      </c>
      <c r="J1676" s="23">
        <f>'Source - Cert. Funds'!H1675</f>
        <v>253863</v>
      </c>
      <c r="K1676" s="3"/>
      <c r="L1676" s="3"/>
      <c r="M1676" s="3"/>
      <c r="N1676" s="3"/>
      <c r="O1676" s="3"/>
    </row>
    <row r="1677" spans="1:15" x14ac:dyDescent="0.35">
      <c r="A1677" s="221" t="e">
        <f t="shared" si="30"/>
        <v>#N/A</v>
      </c>
      <c r="B1677" s="221" t="e">
        <f>IF(A1677=1,SUM($A$4:A1677),"")</f>
        <v>#N/A</v>
      </c>
      <c r="C1677" s="22" t="str">
        <f>'Source - Cert. Funds'!A1676</f>
        <v>48</v>
      </c>
      <c r="D1677" s="22" t="str">
        <f>'Source - Cert. Funds'!B1676</f>
        <v>2</v>
      </c>
      <c r="E1677" s="22" t="str">
        <f>'Source - Cert. Funds'!C1676</f>
        <v>0008</v>
      </c>
      <c r="F1677" s="22" t="str">
        <f>'Source - Cert. Funds'!D1676</f>
        <v>4820008</v>
      </c>
      <c r="G1677" s="22" t="str">
        <f>'Source - Cert. Funds'!E1676</f>
        <v>LAFAYETTE TOWNSHIP</v>
      </c>
      <c r="H1677" s="22" t="str">
        <f>'Source - Cert. Funds'!F1676</f>
        <v>1106</v>
      </c>
      <c r="I1677" s="22" t="str">
        <f>'Source - Cert. Funds'!G1676</f>
        <v>TOWNSHIP EMERGENCY MEDICAL SERVICES</v>
      </c>
      <c r="J1677" s="23">
        <f>'Source - Cert. Funds'!H1676</f>
        <v>105975</v>
      </c>
      <c r="K1677" s="3"/>
      <c r="L1677" s="3"/>
      <c r="M1677" s="3"/>
      <c r="N1677" s="3"/>
      <c r="O1677" s="3"/>
    </row>
    <row r="1678" spans="1:15" x14ac:dyDescent="0.35">
      <c r="A1678" s="221" t="e">
        <f t="shared" si="30"/>
        <v>#N/A</v>
      </c>
      <c r="B1678" s="221" t="e">
        <f>IF(A1678=1,SUM($A$4:A1678),"")</f>
        <v>#N/A</v>
      </c>
      <c r="C1678" s="22" t="str">
        <f>'Source - Cert. Funds'!A1677</f>
        <v>48</v>
      </c>
      <c r="D1678" s="22" t="str">
        <f>'Source - Cert. Funds'!B1677</f>
        <v>2</v>
      </c>
      <c r="E1678" s="22" t="str">
        <f>'Source - Cert. Funds'!C1677</f>
        <v>0008</v>
      </c>
      <c r="F1678" s="22" t="str">
        <f>'Source - Cert. Funds'!D1677</f>
        <v>4820008</v>
      </c>
      <c r="G1678" s="22" t="str">
        <f>'Source - Cert. Funds'!E1677</f>
        <v>LAFAYETTE TOWNSHIP</v>
      </c>
      <c r="H1678" s="22" t="str">
        <f>'Source - Cert. Funds'!F1677</f>
        <v>1190</v>
      </c>
      <c r="I1678" s="22" t="str">
        <f>'Source - Cert. Funds'!G1677</f>
        <v xml:space="preserve">CUMULATIVE FIRE (Township)                        </v>
      </c>
      <c r="J1678" s="23">
        <f>'Source - Cert. Funds'!H1677</f>
        <v>85000</v>
      </c>
      <c r="K1678" s="3"/>
      <c r="L1678" s="3"/>
      <c r="M1678" s="3"/>
      <c r="N1678" s="3"/>
      <c r="O1678" s="3"/>
    </row>
    <row r="1679" spans="1:15" x14ac:dyDescent="0.35">
      <c r="A1679" s="221" t="e">
        <f t="shared" si="30"/>
        <v>#N/A</v>
      </c>
      <c r="B1679" s="221" t="e">
        <f>IF(A1679=1,SUM($A$4:A1679),"")</f>
        <v>#N/A</v>
      </c>
      <c r="C1679" s="22" t="str">
        <f>'Source - Cert. Funds'!A1678</f>
        <v>48</v>
      </c>
      <c r="D1679" s="22" t="str">
        <f>'Source - Cert. Funds'!B1678</f>
        <v>2</v>
      </c>
      <c r="E1679" s="22" t="str">
        <f>'Source - Cert. Funds'!C1678</f>
        <v>0009</v>
      </c>
      <c r="F1679" s="22" t="str">
        <f>'Source - Cert. Funds'!D1678</f>
        <v>4820009</v>
      </c>
      <c r="G1679" s="22" t="str">
        <f>'Source - Cert. Funds'!E1678</f>
        <v>MONROE TOWNSHIP</v>
      </c>
      <c r="H1679" s="22" t="str">
        <f>'Source - Cert. Funds'!F1678</f>
        <v>0061</v>
      </c>
      <c r="I1679" s="22" t="str">
        <f>'Source - Cert. Funds'!G1678</f>
        <v>RAINY DAY</v>
      </c>
      <c r="J1679" s="23">
        <f>'Source - Cert. Funds'!H1678</f>
        <v>13555</v>
      </c>
      <c r="K1679" s="3"/>
      <c r="L1679" s="3"/>
      <c r="M1679" s="3"/>
      <c r="N1679" s="3"/>
      <c r="O1679" s="3"/>
    </row>
    <row r="1680" spans="1:15" x14ac:dyDescent="0.35">
      <c r="A1680" s="221" t="e">
        <f t="shared" si="30"/>
        <v>#N/A</v>
      </c>
      <c r="B1680" s="221" t="e">
        <f>IF(A1680=1,SUM($A$4:A1680),"")</f>
        <v>#N/A</v>
      </c>
      <c r="C1680" s="22" t="str">
        <f>'Source - Cert. Funds'!A1679</f>
        <v>48</v>
      </c>
      <c r="D1680" s="22" t="str">
        <f>'Source - Cert. Funds'!B1679</f>
        <v>2</v>
      </c>
      <c r="E1680" s="22" t="str">
        <f>'Source - Cert. Funds'!C1679</f>
        <v>0009</v>
      </c>
      <c r="F1680" s="22" t="str">
        <f>'Source - Cert. Funds'!D1679</f>
        <v>4820009</v>
      </c>
      <c r="G1680" s="22" t="str">
        <f>'Source - Cert. Funds'!E1679</f>
        <v>MONROE TOWNSHIP</v>
      </c>
      <c r="H1680" s="22" t="str">
        <f>'Source - Cert. Funds'!F1679</f>
        <v>0101</v>
      </c>
      <c r="I1680" s="22" t="str">
        <f>'Source - Cert. Funds'!G1679</f>
        <v xml:space="preserve">GENERAL                                 </v>
      </c>
      <c r="J1680" s="23">
        <f>'Source - Cert. Funds'!H1679</f>
        <v>94950</v>
      </c>
      <c r="K1680" s="3"/>
      <c r="L1680" s="3"/>
      <c r="M1680" s="3"/>
      <c r="N1680" s="3"/>
      <c r="O1680" s="3"/>
    </row>
    <row r="1681" spans="1:15" x14ac:dyDescent="0.35">
      <c r="A1681" s="221" t="e">
        <f t="shared" si="30"/>
        <v>#N/A</v>
      </c>
      <c r="B1681" s="221" t="e">
        <f>IF(A1681=1,SUM($A$4:A1681),"")</f>
        <v>#N/A</v>
      </c>
      <c r="C1681" s="22" t="str">
        <f>'Source - Cert. Funds'!A1680</f>
        <v>48</v>
      </c>
      <c r="D1681" s="22" t="str">
        <f>'Source - Cert. Funds'!B1680</f>
        <v>2</v>
      </c>
      <c r="E1681" s="22" t="str">
        <f>'Source - Cert. Funds'!C1680</f>
        <v>0009</v>
      </c>
      <c r="F1681" s="22" t="str">
        <f>'Source - Cert. Funds'!D1680</f>
        <v>4820009</v>
      </c>
      <c r="G1681" s="22" t="str">
        <f>'Source - Cert. Funds'!E1680</f>
        <v>MONROE TOWNSHIP</v>
      </c>
      <c r="H1681" s="22" t="str">
        <f>'Source - Cert. Funds'!F1680</f>
        <v>1111</v>
      </c>
      <c r="I1681" s="22" t="str">
        <f>'Source - Cert. Funds'!G1680</f>
        <v>TOWNSHIP FIRE AND E.M.S.</v>
      </c>
      <c r="J1681" s="23">
        <f>'Source - Cert. Funds'!H1680</f>
        <v>181500</v>
      </c>
      <c r="K1681" s="3"/>
      <c r="L1681" s="3"/>
      <c r="M1681" s="3"/>
      <c r="N1681" s="3"/>
      <c r="O1681" s="3"/>
    </row>
    <row r="1682" spans="1:15" x14ac:dyDescent="0.35">
      <c r="A1682" s="221" t="e">
        <f t="shared" si="30"/>
        <v>#N/A</v>
      </c>
      <c r="B1682" s="221" t="e">
        <f>IF(A1682=1,SUM($A$4:A1682),"")</f>
        <v>#N/A</v>
      </c>
      <c r="C1682" s="22" t="str">
        <f>'Source - Cert. Funds'!A1681</f>
        <v>48</v>
      </c>
      <c r="D1682" s="22" t="str">
        <f>'Source - Cert. Funds'!B1681</f>
        <v>2</v>
      </c>
      <c r="E1682" s="22" t="str">
        <f>'Source - Cert. Funds'!C1681</f>
        <v>0009</v>
      </c>
      <c r="F1682" s="22" t="str">
        <f>'Source - Cert. Funds'!D1681</f>
        <v>4820009</v>
      </c>
      <c r="G1682" s="22" t="str">
        <f>'Source - Cert. Funds'!E1681</f>
        <v>MONROE TOWNSHIP</v>
      </c>
      <c r="H1682" s="22" t="str">
        <f>'Source - Cert. Funds'!F1681</f>
        <v>1190</v>
      </c>
      <c r="I1682" s="22" t="str">
        <f>'Source - Cert. Funds'!G1681</f>
        <v xml:space="preserve">CUMULATIVE FIRE (Township)                        </v>
      </c>
      <c r="J1682" s="23">
        <f>'Source - Cert. Funds'!H1681</f>
        <v>110000</v>
      </c>
      <c r="K1682" s="3"/>
      <c r="L1682" s="3"/>
      <c r="M1682" s="3"/>
      <c r="N1682" s="3"/>
      <c r="O1682" s="3"/>
    </row>
    <row r="1683" spans="1:15" x14ac:dyDescent="0.35">
      <c r="A1683" s="221" t="e">
        <f t="shared" si="30"/>
        <v>#N/A</v>
      </c>
      <c r="B1683" s="221" t="e">
        <f>IF(A1683=1,SUM($A$4:A1683),"")</f>
        <v>#N/A</v>
      </c>
      <c r="C1683" s="22" t="str">
        <f>'Source - Cert. Funds'!A1682</f>
        <v>48</v>
      </c>
      <c r="D1683" s="22" t="str">
        <f>'Source - Cert. Funds'!B1682</f>
        <v>2</v>
      </c>
      <c r="E1683" s="22" t="str">
        <f>'Source - Cert. Funds'!C1682</f>
        <v>0009</v>
      </c>
      <c r="F1683" s="22" t="str">
        <f>'Source - Cert. Funds'!D1682</f>
        <v>4820009</v>
      </c>
      <c r="G1683" s="22" t="str">
        <f>'Source - Cert. Funds'!E1682</f>
        <v>MONROE TOWNSHIP</v>
      </c>
      <c r="H1683" s="22" t="str">
        <f>'Source - Cert. Funds'!F1682</f>
        <v>2120</v>
      </c>
      <c r="I1683" s="22" t="str">
        <f>'Source - Cert. Funds'!G1682</f>
        <v xml:space="preserve">CEMETERY                                </v>
      </c>
      <c r="J1683" s="23">
        <f>'Source - Cert. Funds'!H1682</f>
        <v>51750</v>
      </c>
      <c r="K1683" s="3"/>
      <c r="L1683" s="3"/>
      <c r="M1683" s="3"/>
      <c r="N1683" s="3"/>
      <c r="O1683" s="3"/>
    </row>
    <row r="1684" spans="1:15" x14ac:dyDescent="0.35">
      <c r="A1684" s="221" t="e">
        <f t="shared" si="30"/>
        <v>#N/A</v>
      </c>
      <c r="B1684" s="221" t="e">
        <f>IF(A1684=1,SUM($A$4:A1684),"")</f>
        <v>#N/A</v>
      </c>
      <c r="C1684" s="22" t="str">
        <f>'Source - Cert. Funds'!A1683</f>
        <v>48</v>
      </c>
      <c r="D1684" s="22" t="str">
        <f>'Source - Cert. Funds'!B1683</f>
        <v>2</v>
      </c>
      <c r="E1684" s="22" t="str">
        <f>'Source - Cert. Funds'!C1683</f>
        <v>0010</v>
      </c>
      <c r="F1684" s="22" t="str">
        <f>'Source - Cert. Funds'!D1683</f>
        <v>4820010</v>
      </c>
      <c r="G1684" s="22" t="str">
        <f>'Source - Cert. Funds'!E1683</f>
        <v>PIPE CREEK TOWNSHIP</v>
      </c>
      <c r="H1684" s="22" t="str">
        <f>'Source - Cert. Funds'!F1683</f>
        <v>0061</v>
      </c>
      <c r="I1684" s="22" t="str">
        <f>'Source - Cert. Funds'!G1683</f>
        <v>RAINY DAY</v>
      </c>
      <c r="J1684" s="23">
        <f>'Source - Cert. Funds'!H1683</f>
        <v>20000</v>
      </c>
      <c r="K1684" s="3"/>
      <c r="L1684" s="3"/>
      <c r="M1684" s="3"/>
      <c r="N1684" s="3"/>
      <c r="O1684" s="3"/>
    </row>
    <row r="1685" spans="1:15" x14ac:dyDescent="0.35">
      <c r="A1685" s="221" t="e">
        <f t="shared" si="30"/>
        <v>#N/A</v>
      </c>
      <c r="B1685" s="221" t="e">
        <f>IF(A1685=1,SUM($A$4:A1685),"")</f>
        <v>#N/A</v>
      </c>
      <c r="C1685" s="22" t="str">
        <f>'Source - Cert. Funds'!A1684</f>
        <v>48</v>
      </c>
      <c r="D1685" s="22" t="str">
        <f>'Source - Cert. Funds'!B1684</f>
        <v>2</v>
      </c>
      <c r="E1685" s="22" t="str">
        <f>'Source - Cert. Funds'!C1684</f>
        <v>0010</v>
      </c>
      <c r="F1685" s="22" t="str">
        <f>'Source - Cert. Funds'!D1684</f>
        <v>4820010</v>
      </c>
      <c r="G1685" s="22" t="str">
        <f>'Source - Cert. Funds'!E1684</f>
        <v>PIPE CREEK TOWNSHIP</v>
      </c>
      <c r="H1685" s="22" t="str">
        <f>'Source - Cert. Funds'!F1684</f>
        <v>0101</v>
      </c>
      <c r="I1685" s="22" t="str">
        <f>'Source - Cert. Funds'!G1684</f>
        <v xml:space="preserve">GENERAL                                 </v>
      </c>
      <c r="J1685" s="23">
        <f>'Source - Cert. Funds'!H1684</f>
        <v>109799</v>
      </c>
      <c r="K1685" s="3"/>
      <c r="L1685" s="3"/>
      <c r="M1685" s="3"/>
      <c r="N1685" s="3"/>
      <c r="O1685" s="3"/>
    </row>
    <row r="1686" spans="1:15" x14ac:dyDescent="0.35">
      <c r="A1686" s="221" t="e">
        <f t="shared" si="30"/>
        <v>#N/A</v>
      </c>
      <c r="B1686" s="221" t="e">
        <f>IF(A1686=1,SUM($A$4:A1686),"")</f>
        <v>#N/A</v>
      </c>
      <c r="C1686" s="22" t="str">
        <f>'Source - Cert. Funds'!A1685</f>
        <v>48</v>
      </c>
      <c r="D1686" s="22" t="str">
        <f>'Source - Cert. Funds'!B1685</f>
        <v>2</v>
      </c>
      <c r="E1686" s="22" t="str">
        <f>'Source - Cert. Funds'!C1685</f>
        <v>0010</v>
      </c>
      <c r="F1686" s="22" t="str">
        <f>'Source - Cert. Funds'!D1685</f>
        <v>4820010</v>
      </c>
      <c r="G1686" s="22" t="str">
        <f>'Source - Cert. Funds'!E1685</f>
        <v>PIPE CREEK TOWNSHIP</v>
      </c>
      <c r="H1686" s="22" t="str">
        <f>'Source - Cert. Funds'!F1685</f>
        <v>1111</v>
      </c>
      <c r="I1686" s="22" t="str">
        <f>'Source - Cert. Funds'!G1685</f>
        <v>TOWNSHIP FIRE AND E.M.S.</v>
      </c>
      <c r="J1686" s="23">
        <f>'Source - Cert. Funds'!H1685</f>
        <v>174117</v>
      </c>
      <c r="K1686" s="3"/>
      <c r="L1686" s="3"/>
      <c r="M1686" s="3"/>
      <c r="N1686" s="3"/>
      <c r="O1686" s="3"/>
    </row>
    <row r="1687" spans="1:15" x14ac:dyDescent="0.35">
      <c r="A1687" s="221" t="e">
        <f t="shared" si="30"/>
        <v>#N/A</v>
      </c>
      <c r="B1687" s="221" t="e">
        <f>IF(A1687=1,SUM($A$4:A1687),"")</f>
        <v>#N/A</v>
      </c>
      <c r="C1687" s="22" t="str">
        <f>'Source - Cert. Funds'!A1686</f>
        <v>48</v>
      </c>
      <c r="D1687" s="22" t="str">
        <f>'Source - Cert. Funds'!B1686</f>
        <v>2</v>
      </c>
      <c r="E1687" s="22" t="str">
        <f>'Source - Cert. Funds'!C1686</f>
        <v>0010</v>
      </c>
      <c r="F1687" s="22" t="str">
        <f>'Source - Cert. Funds'!D1686</f>
        <v>4820010</v>
      </c>
      <c r="G1687" s="22" t="str">
        <f>'Source - Cert. Funds'!E1686</f>
        <v>PIPE CREEK TOWNSHIP</v>
      </c>
      <c r="H1687" s="22" t="str">
        <f>'Source - Cert. Funds'!F1686</f>
        <v>1190</v>
      </c>
      <c r="I1687" s="22" t="str">
        <f>'Source - Cert. Funds'!G1686</f>
        <v xml:space="preserve">CUMULATIVE FIRE (Township)                        </v>
      </c>
      <c r="J1687" s="23">
        <f>'Source - Cert. Funds'!H1686</f>
        <v>0</v>
      </c>
      <c r="K1687" s="3"/>
      <c r="L1687" s="3"/>
      <c r="M1687" s="3"/>
      <c r="N1687" s="3"/>
      <c r="O1687" s="3"/>
    </row>
    <row r="1688" spans="1:15" x14ac:dyDescent="0.35">
      <c r="A1688" s="221" t="e">
        <f t="shared" si="30"/>
        <v>#N/A</v>
      </c>
      <c r="B1688" s="221" t="e">
        <f>IF(A1688=1,SUM($A$4:A1688),"")</f>
        <v>#N/A</v>
      </c>
      <c r="C1688" s="22" t="str">
        <f>'Source - Cert. Funds'!A1687</f>
        <v>48</v>
      </c>
      <c r="D1688" s="22" t="str">
        <f>'Source - Cert. Funds'!B1687</f>
        <v>2</v>
      </c>
      <c r="E1688" s="22" t="str">
        <f>'Source - Cert. Funds'!C1687</f>
        <v>0011</v>
      </c>
      <c r="F1688" s="22" t="str">
        <f>'Source - Cert. Funds'!D1687</f>
        <v>4820011</v>
      </c>
      <c r="G1688" s="22" t="str">
        <f>'Source - Cert. Funds'!E1687</f>
        <v>RICHLAND TOWNSHIP</v>
      </c>
      <c r="H1688" s="22" t="str">
        <f>'Source - Cert. Funds'!F1687</f>
        <v>0061</v>
      </c>
      <c r="I1688" s="22" t="str">
        <f>'Source - Cert. Funds'!G1687</f>
        <v>RAINY DAY</v>
      </c>
      <c r="J1688" s="23">
        <f>'Source - Cert. Funds'!H1687</f>
        <v>27734</v>
      </c>
      <c r="K1688" s="3"/>
      <c r="L1688" s="3"/>
      <c r="M1688" s="3"/>
      <c r="N1688" s="3"/>
      <c r="O1688" s="3"/>
    </row>
    <row r="1689" spans="1:15" x14ac:dyDescent="0.35">
      <c r="A1689" s="221" t="e">
        <f t="shared" si="30"/>
        <v>#N/A</v>
      </c>
      <c r="B1689" s="221" t="e">
        <f>IF(A1689=1,SUM($A$4:A1689),"")</f>
        <v>#N/A</v>
      </c>
      <c r="C1689" s="22" t="str">
        <f>'Source - Cert. Funds'!A1688</f>
        <v>48</v>
      </c>
      <c r="D1689" s="22" t="str">
        <f>'Source - Cert. Funds'!B1688</f>
        <v>2</v>
      </c>
      <c r="E1689" s="22" t="str">
        <f>'Source - Cert. Funds'!C1688</f>
        <v>0011</v>
      </c>
      <c r="F1689" s="22" t="str">
        <f>'Source - Cert. Funds'!D1688</f>
        <v>4820011</v>
      </c>
      <c r="G1689" s="22" t="str">
        <f>'Source - Cert. Funds'!E1688</f>
        <v>RICHLAND TOWNSHIP</v>
      </c>
      <c r="H1689" s="22" t="str">
        <f>'Source - Cert. Funds'!F1688</f>
        <v>0101</v>
      </c>
      <c r="I1689" s="22" t="str">
        <f>'Source - Cert. Funds'!G1688</f>
        <v xml:space="preserve">GENERAL                                 </v>
      </c>
      <c r="J1689" s="23">
        <f>'Source - Cert. Funds'!H1688</f>
        <v>400200</v>
      </c>
      <c r="K1689" s="3"/>
      <c r="L1689" s="3"/>
      <c r="M1689" s="3"/>
      <c r="N1689" s="3"/>
      <c r="O1689" s="3"/>
    </row>
    <row r="1690" spans="1:15" x14ac:dyDescent="0.35">
      <c r="A1690" s="221" t="e">
        <f t="shared" si="30"/>
        <v>#N/A</v>
      </c>
      <c r="B1690" s="221" t="e">
        <f>IF(A1690=1,SUM($A$4:A1690),"")</f>
        <v>#N/A</v>
      </c>
      <c r="C1690" s="22" t="str">
        <f>'Source - Cert. Funds'!A1689</f>
        <v>48</v>
      </c>
      <c r="D1690" s="22" t="str">
        <f>'Source - Cert. Funds'!B1689</f>
        <v>2</v>
      </c>
      <c r="E1690" s="22" t="str">
        <f>'Source - Cert. Funds'!C1689</f>
        <v>0012</v>
      </c>
      <c r="F1690" s="22" t="str">
        <f>'Source - Cert. Funds'!D1689</f>
        <v>4820012</v>
      </c>
      <c r="G1690" s="22" t="str">
        <f>'Source - Cert. Funds'!E1689</f>
        <v>STONY CREEK TOWNSHIP</v>
      </c>
      <c r="H1690" s="22" t="str">
        <f>'Source - Cert. Funds'!F1689</f>
        <v>0061</v>
      </c>
      <c r="I1690" s="22" t="str">
        <f>'Source - Cert. Funds'!G1689</f>
        <v>RAINY DAY</v>
      </c>
      <c r="J1690" s="23">
        <f>'Source - Cert. Funds'!H1689</f>
        <v>0</v>
      </c>
      <c r="K1690" s="3"/>
      <c r="L1690" s="3"/>
      <c r="M1690" s="3"/>
      <c r="N1690" s="3"/>
      <c r="O1690" s="3"/>
    </row>
    <row r="1691" spans="1:15" x14ac:dyDescent="0.35">
      <c r="A1691" s="221" t="e">
        <f t="shared" si="30"/>
        <v>#N/A</v>
      </c>
      <c r="B1691" s="221" t="e">
        <f>IF(A1691=1,SUM($A$4:A1691),"")</f>
        <v>#N/A</v>
      </c>
      <c r="C1691" s="22" t="str">
        <f>'Source - Cert. Funds'!A1690</f>
        <v>48</v>
      </c>
      <c r="D1691" s="22" t="str">
        <f>'Source - Cert. Funds'!B1690</f>
        <v>2</v>
      </c>
      <c r="E1691" s="22" t="str">
        <f>'Source - Cert. Funds'!C1690</f>
        <v>0012</v>
      </c>
      <c r="F1691" s="22" t="str">
        <f>'Source - Cert. Funds'!D1690</f>
        <v>4820012</v>
      </c>
      <c r="G1691" s="22" t="str">
        <f>'Source - Cert. Funds'!E1690</f>
        <v>STONY CREEK TOWNSHIP</v>
      </c>
      <c r="H1691" s="22" t="str">
        <f>'Source - Cert. Funds'!F1690</f>
        <v>0101</v>
      </c>
      <c r="I1691" s="22" t="str">
        <f>'Source - Cert. Funds'!G1690</f>
        <v xml:space="preserve">GENERAL                                 </v>
      </c>
      <c r="J1691" s="23">
        <f>'Source - Cert. Funds'!H1690</f>
        <v>60882</v>
      </c>
      <c r="K1691" s="3"/>
      <c r="L1691" s="3"/>
      <c r="M1691" s="3"/>
      <c r="N1691" s="3"/>
      <c r="O1691" s="3"/>
    </row>
    <row r="1692" spans="1:15" x14ac:dyDescent="0.35">
      <c r="A1692" s="221" t="e">
        <f t="shared" si="30"/>
        <v>#N/A</v>
      </c>
      <c r="B1692" s="221" t="e">
        <f>IF(A1692=1,SUM($A$4:A1692),"")</f>
        <v>#N/A</v>
      </c>
      <c r="C1692" s="22" t="str">
        <f>'Source - Cert. Funds'!A1691</f>
        <v>48</v>
      </c>
      <c r="D1692" s="22" t="str">
        <f>'Source - Cert. Funds'!B1691</f>
        <v>2</v>
      </c>
      <c r="E1692" s="22" t="str">
        <f>'Source - Cert. Funds'!C1691</f>
        <v>0012</v>
      </c>
      <c r="F1692" s="22" t="str">
        <f>'Source - Cert. Funds'!D1691</f>
        <v>4820012</v>
      </c>
      <c r="G1692" s="22" t="str">
        <f>'Source - Cert. Funds'!E1691</f>
        <v>STONY CREEK TOWNSHIP</v>
      </c>
      <c r="H1692" s="22" t="str">
        <f>'Source - Cert. Funds'!F1691</f>
        <v>8604</v>
      </c>
      <c r="I1692" s="22" t="str">
        <f>'Source - Cert. Funds'!G1691</f>
        <v>SPECL FIRE PROTECTION TERRITORY GENERAL</v>
      </c>
      <c r="J1692" s="23">
        <f>'Source - Cert. Funds'!H1691</f>
        <v>109101</v>
      </c>
      <c r="K1692" s="3"/>
      <c r="L1692" s="3"/>
      <c r="M1692" s="3"/>
      <c r="N1692" s="3"/>
      <c r="O1692" s="3"/>
    </row>
    <row r="1693" spans="1:15" x14ac:dyDescent="0.35">
      <c r="A1693" s="221" t="e">
        <f t="shared" si="30"/>
        <v>#N/A</v>
      </c>
      <c r="B1693" s="221" t="e">
        <f>IF(A1693=1,SUM($A$4:A1693),"")</f>
        <v>#N/A</v>
      </c>
      <c r="C1693" s="22" t="str">
        <f>'Source - Cert. Funds'!A1692</f>
        <v>48</v>
      </c>
      <c r="D1693" s="22" t="str">
        <f>'Source - Cert. Funds'!B1692</f>
        <v>2</v>
      </c>
      <c r="E1693" s="22" t="str">
        <f>'Source - Cert. Funds'!C1692</f>
        <v>0012</v>
      </c>
      <c r="F1693" s="22" t="str">
        <f>'Source - Cert. Funds'!D1692</f>
        <v>4820012</v>
      </c>
      <c r="G1693" s="22" t="str">
        <f>'Source - Cert. Funds'!E1692</f>
        <v>STONY CREEK TOWNSHIP</v>
      </c>
      <c r="H1693" s="22" t="str">
        <f>'Source - Cert. Funds'!F1692</f>
        <v>8692</v>
      </c>
      <c r="I1693" s="22" t="str">
        <f>'Source - Cert. Funds'!G1692</f>
        <v>SPECL FIRE PROTECTION TERRITORY EQUIPMENT REPLACE</v>
      </c>
      <c r="J1693" s="23">
        <f>'Source - Cert. Funds'!H1692</f>
        <v>65056</v>
      </c>
      <c r="K1693" s="3"/>
      <c r="L1693" s="3"/>
      <c r="M1693" s="3"/>
      <c r="N1693" s="3"/>
      <c r="O1693" s="3"/>
    </row>
    <row r="1694" spans="1:15" x14ac:dyDescent="0.35">
      <c r="A1694" s="221" t="e">
        <f t="shared" si="30"/>
        <v>#N/A</v>
      </c>
      <c r="B1694" s="221" t="e">
        <f>IF(A1694=1,SUM($A$4:A1694),"")</f>
        <v>#N/A</v>
      </c>
      <c r="C1694" s="22" t="str">
        <f>'Source - Cert. Funds'!A1693</f>
        <v>48</v>
      </c>
      <c r="D1694" s="22" t="str">
        <f>'Source - Cert. Funds'!B1693</f>
        <v>2</v>
      </c>
      <c r="E1694" s="22" t="str">
        <f>'Source - Cert. Funds'!C1693</f>
        <v>0013</v>
      </c>
      <c r="F1694" s="22" t="str">
        <f>'Source - Cert. Funds'!D1693</f>
        <v>4820013</v>
      </c>
      <c r="G1694" s="22" t="str">
        <f>'Source - Cert. Funds'!E1693</f>
        <v>UNION TOWNSHIP</v>
      </c>
      <c r="H1694" s="22" t="str">
        <f>'Source - Cert. Funds'!F1693</f>
        <v>0061</v>
      </c>
      <c r="I1694" s="22" t="str">
        <f>'Source - Cert. Funds'!G1693</f>
        <v>RAINY DAY</v>
      </c>
      <c r="J1694" s="23">
        <f>'Source - Cert. Funds'!H1693</f>
        <v>3123</v>
      </c>
      <c r="K1694" s="3"/>
      <c r="L1694" s="3"/>
      <c r="M1694" s="3"/>
      <c r="N1694" s="3"/>
      <c r="O1694" s="3"/>
    </row>
    <row r="1695" spans="1:15" x14ac:dyDescent="0.35">
      <c r="A1695" s="221" t="e">
        <f t="shared" si="30"/>
        <v>#N/A</v>
      </c>
      <c r="B1695" s="221" t="e">
        <f>IF(A1695=1,SUM($A$4:A1695),"")</f>
        <v>#N/A</v>
      </c>
      <c r="C1695" s="22" t="str">
        <f>'Source - Cert. Funds'!A1694</f>
        <v>48</v>
      </c>
      <c r="D1695" s="22" t="str">
        <f>'Source - Cert. Funds'!B1694</f>
        <v>2</v>
      </c>
      <c r="E1695" s="22" t="str">
        <f>'Source - Cert. Funds'!C1694</f>
        <v>0013</v>
      </c>
      <c r="F1695" s="22" t="str">
        <f>'Source - Cert. Funds'!D1694</f>
        <v>4820013</v>
      </c>
      <c r="G1695" s="22" t="str">
        <f>'Source - Cert. Funds'!E1694</f>
        <v>UNION TOWNSHIP</v>
      </c>
      <c r="H1695" s="22" t="str">
        <f>'Source - Cert. Funds'!F1694</f>
        <v>0101</v>
      </c>
      <c r="I1695" s="22" t="str">
        <f>'Source - Cert. Funds'!G1694</f>
        <v xml:space="preserve">GENERAL                                 </v>
      </c>
      <c r="J1695" s="23">
        <f>'Source - Cert. Funds'!H1694</f>
        <v>526506</v>
      </c>
      <c r="K1695" s="3"/>
      <c r="L1695" s="3"/>
      <c r="M1695" s="3"/>
      <c r="N1695" s="3"/>
      <c r="O1695" s="3"/>
    </row>
    <row r="1696" spans="1:15" x14ac:dyDescent="0.35">
      <c r="A1696" s="221" t="e">
        <f t="shared" si="30"/>
        <v>#N/A</v>
      </c>
      <c r="B1696" s="221" t="e">
        <f>IF(A1696=1,SUM($A$4:A1696),"")</f>
        <v>#N/A</v>
      </c>
      <c r="C1696" s="22" t="str">
        <f>'Source - Cert. Funds'!A1695</f>
        <v>48</v>
      </c>
      <c r="D1696" s="22" t="str">
        <f>'Source - Cert. Funds'!B1695</f>
        <v>2</v>
      </c>
      <c r="E1696" s="22" t="str">
        <f>'Source - Cert. Funds'!C1695</f>
        <v>0013</v>
      </c>
      <c r="F1696" s="22" t="str">
        <f>'Source - Cert. Funds'!D1695</f>
        <v>4820013</v>
      </c>
      <c r="G1696" s="22" t="str">
        <f>'Source - Cert. Funds'!E1695</f>
        <v>UNION TOWNSHIP</v>
      </c>
      <c r="H1696" s="22" t="str">
        <f>'Source - Cert. Funds'!F1695</f>
        <v>8604</v>
      </c>
      <c r="I1696" s="22" t="str">
        <f>'Source - Cert. Funds'!G1695</f>
        <v>SPECL FIRE PROTECTION TERRITORY GENERAL</v>
      </c>
      <c r="J1696" s="23">
        <f>'Source - Cert. Funds'!H1695</f>
        <v>3848647</v>
      </c>
      <c r="K1696" s="3"/>
      <c r="L1696" s="3"/>
      <c r="M1696" s="3"/>
      <c r="N1696" s="3"/>
      <c r="O1696" s="3"/>
    </row>
    <row r="1697" spans="1:15" x14ac:dyDescent="0.35">
      <c r="A1697" s="221" t="e">
        <f t="shared" si="30"/>
        <v>#N/A</v>
      </c>
      <c r="B1697" s="221" t="e">
        <f>IF(A1697=1,SUM($A$4:A1697),"")</f>
        <v>#N/A</v>
      </c>
      <c r="C1697" s="22" t="str">
        <f>'Source - Cert. Funds'!A1696</f>
        <v>48</v>
      </c>
      <c r="D1697" s="22" t="str">
        <f>'Source - Cert. Funds'!B1696</f>
        <v>2</v>
      </c>
      <c r="E1697" s="22" t="str">
        <f>'Source - Cert. Funds'!C1696</f>
        <v>0013</v>
      </c>
      <c r="F1697" s="22" t="str">
        <f>'Source - Cert. Funds'!D1696</f>
        <v>4820013</v>
      </c>
      <c r="G1697" s="22" t="str">
        <f>'Source - Cert. Funds'!E1696</f>
        <v>UNION TOWNSHIP</v>
      </c>
      <c r="H1697" s="22" t="str">
        <f>'Source - Cert. Funds'!F1696</f>
        <v>8692</v>
      </c>
      <c r="I1697" s="22" t="str">
        <f>'Source - Cert. Funds'!G1696</f>
        <v>SPECL FIRE PROTECTION TERRITORY EQUIPMENT REPLACE</v>
      </c>
      <c r="J1697" s="23">
        <f>'Source - Cert. Funds'!H1696</f>
        <v>137000</v>
      </c>
      <c r="K1697" s="3"/>
      <c r="L1697" s="3"/>
      <c r="M1697" s="3"/>
      <c r="N1697" s="3"/>
      <c r="O1697" s="3"/>
    </row>
    <row r="1698" spans="1:15" x14ac:dyDescent="0.35">
      <c r="A1698" s="221" t="e">
        <f t="shared" si="30"/>
        <v>#N/A</v>
      </c>
      <c r="B1698" s="221" t="e">
        <f>IF(A1698=1,SUM($A$4:A1698),"")</f>
        <v>#N/A</v>
      </c>
      <c r="C1698" s="22" t="str">
        <f>'Source - Cert. Funds'!A1697</f>
        <v>48</v>
      </c>
      <c r="D1698" s="22" t="str">
        <f>'Source - Cert. Funds'!B1697</f>
        <v>2</v>
      </c>
      <c r="E1698" s="22" t="str">
        <f>'Source - Cert. Funds'!C1697</f>
        <v>0014</v>
      </c>
      <c r="F1698" s="22" t="str">
        <f>'Source - Cert. Funds'!D1697</f>
        <v>4820014</v>
      </c>
      <c r="G1698" s="22" t="str">
        <f>'Source - Cert. Funds'!E1697</f>
        <v>VAN BUREN TOWNSHIP</v>
      </c>
      <c r="H1698" s="22" t="str">
        <f>'Source - Cert. Funds'!F1697</f>
        <v>0061</v>
      </c>
      <c r="I1698" s="22" t="str">
        <f>'Source - Cert. Funds'!G1697</f>
        <v>RAINY DAY</v>
      </c>
      <c r="J1698" s="23">
        <f>'Source - Cert. Funds'!H1697</f>
        <v>60487</v>
      </c>
      <c r="K1698" s="3"/>
      <c r="L1698" s="3"/>
      <c r="M1698" s="3"/>
      <c r="N1698" s="3"/>
      <c r="O1698" s="3"/>
    </row>
    <row r="1699" spans="1:15" x14ac:dyDescent="0.35">
      <c r="A1699" s="221" t="e">
        <f t="shared" si="30"/>
        <v>#N/A</v>
      </c>
      <c r="B1699" s="221" t="e">
        <f>IF(A1699=1,SUM($A$4:A1699),"")</f>
        <v>#N/A</v>
      </c>
      <c r="C1699" s="22" t="str">
        <f>'Source - Cert. Funds'!A1698</f>
        <v>48</v>
      </c>
      <c r="D1699" s="22" t="str">
        <f>'Source - Cert. Funds'!B1698</f>
        <v>2</v>
      </c>
      <c r="E1699" s="22" t="str">
        <f>'Source - Cert. Funds'!C1698</f>
        <v>0014</v>
      </c>
      <c r="F1699" s="22" t="str">
        <f>'Source - Cert. Funds'!D1698</f>
        <v>4820014</v>
      </c>
      <c r="G1699" s="22" t="str">
        <f>'Source - Cert. Funds'!E1698</f>
        <v>VAN BUREN TOWNSHIP</v>
      </c>
      <c r="H1699" s="22" t="str">
        <f>'Source - Cert. Funds'!F1698</f>
        <v>0101</v>
      </c>
      <c r="I1699" s="22" t="str">
        <f>'Source - Cert. Funds'!G1698</f>
        <v xml:space="preserve">GENERAL                                 </v>
      </c>
      <c r="J1699" s="23">
        <f>'Source - Cert. Funds'!H1698</f>
        <v>132500</v>
      </c>
      <c r="K1699" s="3"/>
      <c r="L1699" s="3"/>
      <c r="M1699" s="3"/>
      <c r="N1699" s="3"/>
      <c r="O1699" s="3"/>
    </row>
    <row r="1700" spans="1:15" x14ac:dyDescent="0.35">
      <c r="A1700" s="221" t="e">
        <f t="shared" si="30"/>
        <v>#N/A</v>
      </c>
      <c r="B1700" s="221" t="e">
        <f>IF(A1700=1,SUM($A$4:A1700),"")</f>
        <v>#N/A</v>
      </c>
      <c r="C1700" s="22" t="str">
        <f>'Source - Cert. Funds'!A1699</f>
        <v>48</v>
      </c>
      <c r="D1700" s="22" t="str">
        <f>'Source - Cert. Funds'!B1699</f>
        <v>2</v>
      </c>
      <c r="E1700" s="22" t="str">
        <f>'Source - Cert. Funds'!C1699</f>
        <v>0014</v>
      </c>
      <c r="F1700" s="22" t="str">
        <f>'Source - Cert. Funds'!D1699</f>
        <v>4820014</v>
      </c>
      <c r="G1700" s="22" t="str">
        <f>'Source - Cert. Funds'!E1699</f>
        <v>VAN BUREN TOWNSHIP</v>
      </c>
      <c r="H1700" s="22" t="str">
        <f>'Source - Cert. Funds'!F1699</f>
        <v>1105</v>
      </c>
      <c r="I1700" s="22" t="str">
        <f>'Source - Cert. Funds'!G1699</f>
        <v>TOWNSHIP FIRE</v>
      </c>
      <c r="J1700" s="23">
        <f>'Source - Cert. Funds'!H1699</f>
        <v>100150</v>
      </c>
      <c r="K1700" s="3"/>
      <c r="L1700" s="3"/>
      <c r="M1700" s="3"/>
      <c r="N1700" s="3"/>
      <c r="O1700" s="3"/>
    </row>
    <row r="1701" spans="1:15" x14ac:dyDescent="0.35">
      <c r="A1701" s="221" t="e">
        <f t="shared" si="30"/>
        <v>#N/A</v>
      </c>
      <c r="B1701" s="221" t="e">
        <f>IF(A1701=1,SUM($A$4:A1701),"")</f>
        <v>#N/A</v>
      </c>
      <c r="C1701" s="22" t="str">
        <f>'Source - Cert. Funds'!A1700</f>
        <v>48</v>
      </c>
      <c r="D1701" s="22" t="str">
        <f>'Source - Cert. Funds'!B1700</f>
        <v>2</v>
      </c>
      <c r="E1701" s="22" t="str">
        <f>'Source - Cert. Funds'!C1700</f>
        <v>0014</v>
      </c>
      <c r="F1701" s="22" t="str">
        <f>'Source - Cert. Funds'!D1700</f>
        <v>4820014</v>
      </c>
      <c r="G1701" s="22" t="str">
        <f>'Source - Cert. Funds'!E1700</f>
        <v>VAN BUREN TOWNSHIP</v>
      </c>
      <c r="H1701" s="22" t="str">
        <f>'Source - Cert. Funds'!F1700</f>
        <v>1106</v>
      </c>
      <c r="I1701" s="22" t="str">
        <f>'Source - Cert. Funds'!G1700</f>
        <v>TOWNSHIP EMERGENCY MEDICAL SERVICES</v>
      </c>
      <c r="J1701" s="23">
        <f>'Source - Cert. Funds'!H1700</f>
        <v>188665</v>
      </c>
      <c r="K1701" s="3"/>
      <c r="L1701" s="3"/>
      <c r="M1701" s="3"/>
      <c r="N1701" s="3"/>
      <c r="O1701" s="3"/>
    </row>
    <row r="1702" spans="1:15" x14ac:dyDescent="0.35">
      <c r="A1702" s="221" t="e">
        <f t="shared" si="30"/>
        <v>#N/A</v>
      </c>
      <c r="B1702" s="221" t="e">
        <f>IF(A1702=1,SUM($A$4:A1702),"")</f>
        <v>#N/A</v>
      </c>
      <c r="C1702" s="22" t="str">
        <f>'Source - Cert. Funds'!A1701</f>
        <v>48</v>
      </c>
      <c r="D1702" s="22" t="str">
        <f>'Source - Cert. Funds'!B1701</f>
        <v>2</v>
      </c>
      <c r="E1702" s="22" t="str">
        <f>'Source - Cert. Funds'!C1701</f>
        <v>0014</v>
      </c>
      <c r="F1702" s="22" t="str">
        <f>'Source - Cert. Funds'!D1701</f>
        <v>4820014</v>
      </c>
      <c r="G1702" s="22" t="str">
        <f>'Source - Cert. Funds'!E1701</f>
        <v>VAN BUREN TOWNSHIP</v>
      </c>
      <c r="H1702" s="22" t="str">
        <f>'Source - Cert. Funds'!F1701</f>
        <v>1190</v>
      </c>
      <c r="I1702" s="22" t="str">
        <f>'Source - Cert. Funds'!G1701</f>
        <v xml:space="preserve">CUMULATIVE FIRE (Township)                        </v>
      </c>
      <c r="J1702" s="23">
        <f>'Source - Cert. Funds'!H1701</f>
        <v>20000</v>
      </c>
      <c r="K1702" s="3"/>
      <c r="L1702" s="3"/>
      <c r="M1702" s="3"/>
      <c r="N1702" s="3"/>
      <c r="O1702" s="3"/>
    </row>
    <row r="1703" spans="1:15" x14ac:dyDescent="0.35">
      <c r="A1703" s="221" t="e">
        <f t="shared" si="30"/>
        <v>#N/A</v>
      </c>
      <c r="B1703" s="221" t="e">
        <f>IF(A1703=1,SUM($A$4:A1703),"")</f>
        <v>#N/A</v>
      </c>
      <c r="C1703" s="22" t="str">
        <f>'Source - Cert. Funds'!A1702</f>
        <v>49</v>
      </c>
      <c r="D1703" s="22" t="str">
        <f>'Source - Cert. Funds'!B1702</f>
        <v>2</v>
      </c>
      <c r="E1703" s="22" t="str">
        <f>'Source - Cert. Funds'!C1702</f>
        <v>0001</v>
      </c>
      <c r="F1703" s="22" t="str">
        <f>'Source - Cert. Funds'!D1702</f>
        <v>4920001</v>
      </c>
      <c r="G1703" s="22" t="str">
        <f>'Source - Cert. Funds'!E1702</f>
        <v>CENTER TOWNSHIP</v>
      </c>
      <c r="H1703" s="22" t="str">
        <f>'Source - Cert. Funds'!F1702</f>
        <v>0061</v>
      </c>
      <c r="I1703" s="22" t="str">
        <f>'Source - Cert. Funds'!G1702</f>
        <v>RAINY DAY</v>
      </c>
      <c r="J1703" s="23">
        <f>'Source - Cert. Funds'!H1702</f>
        <v>4600000</v>
      </c>
      <c r="K1703" s="3"/>
      <c r="L1703" s="3"/>
      <c r="M1703" s="3"/>
      <c r="N1703" s="3"/>
      <c r="O1703" s="3"/>
    </row>
    <row r="1704" spans="1:15" x14ac:dyDescent="0.35">
      <c r="A1704" s="221" t="e">
        <f t="shared" si="30"/>
        <v>#N/A</v>
      </c>
      <c r="B1704" s="221" t="e">
        <f>IF(A1704=1,SUM($A$4:A1704),"")</f>
        <v>#N/A</v>
      </c>
      <c r="C1704" s="22" t="str">
        <f>'Source - Cert. Funds'!A1703</f>
        <v>49</v>
      </c>
      <c r="D1704" s="22" t="str">
        <f>'Source - Cert. Funds'!B1703</f>
        <v>2</v>
      </c>
      <c r="E1704" s="22" t="str">
        <f>'Source - Cert. Funds'!C1703</f>
        <v>0001</v>
      </c>
      <c r="F1704" s="22" t="str">
        <f>'Source - Cert. Funds'!D1703</f>
        <v>4920001</v>
      </c>
      <c r="G1704" s="22" t="str">
        <f>'Source - Cert. Funds'!E1703</f>
        <v>CENTER TOWNSHIP</v>
      </c>
      <c r="H1704" s="22" t="str">
        <f>'Source - Cert. Funds'!F1703</f>
        <v>0101</v>
      </c>
      <c r="I1704" s="22" t="str">
        <f>'Source - Cert. Funds'!G1703</f>
        <v xml:space="preserve">GENERAL                                 </v>
      </c>
      <c r="J1704" s="23">
        <f>'Source - Cert. Funds'!H1703</f>
        <v>10965099</v>
      </c>
      <c r="K1704" s="3"/>
      <c r="L1704" s="3"/>
      <c r="M1704" s="3"/>
      <c r="N1704" s="3"/>
      <c r="O1704" s="3"/>
    </row>
    <row r="1705" spans="1:15" x14ac:dyDescent="0.35">
      <c r="A1705" s="221" t="e">
        <f t="shared" si="30"/>
        <v>#N/A</v>
      </c>
      <c r="B1705" s="221" t="e">
        <f>IF(A1705=1,SUM($A$4:A1705),"")</f>
        <v>#N/A</v>
      </c>
      <c r="C1705" s="22" t="str">
        <f>'Source - Cert. Funds'!A1704</f>
        <v>49</v>
      </c>
      <c r="D1705" s="22" t="str">
        <f>'Source - Cert. Funds'!B1704</f>
        <v>2</v>
      </c>
      <c r="E1705" s="22" t="str">
        <f>'Source - Cert. Funds'!C1704</f>
        <v>0002</v>
      </c>
      <c r="F1705" s="22" t="str">
        <f>'Source - Cert. Funds'!D1704</f>
        <v>4920002</v>
      </c>
      <c r="G1705" s="22" t="str">
        <f>'Source - Cert. Funds'!E1704</f>
        <v>DECATUR TOWNSHIP</v>
      </c>
      <c r="H1705" s="22" t="str">
        <f>'Source - Cert. Funds'!F1704</f>
        <v>0061</v>
      </c>
      <c r="I1705" s="22" t="str">
        <f>'Source - Cert. Funds'!G1704</f>
        <v>RAINY DAY</v>
      </c>
      <c r="J1705" s="23">
        <f>'Source - Cert. Funds'!H1704</f>
        <v>205401</v>
      </c>
      <c r="K1705" s="3"/>
      <c r="L1705" s="3"/>
      <c r="M1705" s="3"/>
      <c r="N1705" s="3"/>
      <c r="O1705" s="3"/>
    </row>
    <row r="1706" spans="1:15" x14ac:dyDescent="0.35">
      <c r="A1706" s="221" t="e">
        <f t="shared" si="30"/>
        <v>#N/A</v>
      </c>
      <c r="B1706" s="221" t="e">
        <f>IF(A1706=1,SUM($A$4:A1706),"")</f>
        <v>#N/A</v>
      </c>
      <c r="C1706" s="22" t="str">
        <f>'Source - Cert. Funds'!A1705</f>
        <v>49</v>
      </c>
      <c r="D1706" s="22" t="str">
        <f>'Source - Cert. Funds'!B1705</f>
        <v>2</v>
      </c>
      <c r="E1706" s="22" t="str">
        <f>'Source - Cert. Funds'!C1705</f>
        <v>0002</v>
      </c>
      <c r="F1706" s="22" t="str">
        <f>'Source - Cert. Funds'!D1705</f>
        <v>4920002</v>
      </c>
      <c r="G1706" s="22" t="str">
        <f>'Source - Cert. Funds'!E1705</f>
        <v>DECATUR TOWNSHIP</v>
      </c>
      <c r="H1706" s="22" t="str">
        <f>'Source - Cert. Funds'!F1705</f>
        <v>0101</v>
      </c>
      <c r="I1706" s="22" t="str">
        <f>'Source - Cert. Funds'!G1705</f>
        <v xml:space="preserve">GENERAL                                 </v>
      </c>
      <c r="J1706" s="23">
        <f>'Source - Cert. Funds'!H1705</f>
        <v>3990055</v>
      </c>
      <c r="K1706" s="3"/>
      <c r="L1706" s="3"/>
      <c r="M1706" s="3"/>
      <c r="N1706" s="3"/>
      <c r="O1706" s="3"/>
    </row>
    <row r="1707" spans="1:15" x14ac:dyDescent="0.35">
      <c r="A1707" s="221" t="e">
        <f t="shared" si="30"/>
        <v>#N/A</v>
      </c>
      <c r="B1707" s="221" t="e">
        <f>IF(A1707=1,SUM($A$4:A1707),"")</f>
        <v>#N/A</v>
      </c>
      <c r="C1707" s="22" t="str">
        <f>'Source - Cert. Funds'!A1706</f>
        <v>49</v>
      </c>
      <c r="D1707" s="22" t="str">
        <f>'Source - Cert. Funds'!B1706</f>
        <v>2</v>
      </c>
      <c r="E1707" s="22" t="str">
        <f>'Source - Cert. Funds'!C1706</f>
        <v>0002</v>
      </c>
      <c r="F1707" s="22" t="str">
        <f>'Source - Cert. Funds'!D1706</f>
        <v>4920002</v>
      </c>
      <c r="G1707" s="22" t="str">
        <f>'Source - Cert. Funds'!E1706</f>
        <v>DECATUR TOWNSHIP</v>
      </c>
      <c r="H1707" s="22" t="str">
        <f>'Source - Cert. Funds'!F1706</f>
        <v>1111</v>
      </c>
      <c r="I1707" s="22" t="str">
        <f>'Source - Cert. Funds'!G1706</f>
        <v>TOWNSHIP FIRE AND E.M.S.</v>
      </c>
      <c r="J1707" s="23">
        <f>'Source - Cert. Funds'!H1706</f>
        <v>14970250</v>
      </c>
      <c r="K1707" s="3"/>
      <c r="L1707" s="3"/>
      <c r="M1707" s="3"/>
      <c r="N1707" s="3"/>
      <c r="O1707" s="3"/>
    </row>
    <row r="1708" spans="1:15" x14ac:dyDescent="0.35">
      <c r="A1708" s="221" t="e">
        <f t="shared" si="30"/>
        <v>#N/A</v>
      </c>
      <c r="B1708" s="221" t="e">
        <f>IF(A1708=1,SUM($A$4:A1708),"")</f>
        <v>#N/A</v>
      </c>
      <c r="C1708" s="22" t="str">
        <f>'Source - Cert. Funds'!A1707</f>
        <v>49</v>
      </c>
      <c r="D1708" s="22" t="str">
        <f>'Source - Cert. Funds'!B1707</f>
        <v>2</v>
      </c>
      <c r="E1708" s="22" t="str">
        <f>'Source - Cert. Funds'!C1707</f>
        <v>0002</v>
      </c>
      <c r="F1708" s="22" t="str">
        <f>'Source - Cert. Funds'!D1707</f>
        <v>4920002</v>
      </c>
      <c r="G1708" s="22" t="str">
        <f>'Source - Cert. Funds'!E1707</f>
        <v>DECATUR TOWNSHIP</v>
      </c>
      <c r="H1708" s="22" t="str">
        <f>'Source - Cert. Funds'!F1707</f>
        <v>1190</v>
      </c>
      <c r="I1708" s="22" t="str">
        <f>'Source - Cert. Funds'!G1707</f>
        <v xml:space="preserve">CUMULATIVE FIRE (Township)                        </v>
      </c>
      <c r="J1708" s="23">
        <f>'Source - Cert. Funds'!H1707</f>
        <v>775000</v>
      </c>
      <c r="K1708" s="3"/>
      <c r="L1708" s="3"/>
      <c r="M1708" s="3"/>
      <c r="N1708" s="3"/>
      <c r="O1708" s="3"/>
    </row>
    <row r="1709" spans="1:15" x14ac:dyDescent="0.35">
      <c r="A1709" s="221" t="e">
        <f t="shared" si="30"/>
        <v>#N/A</v>
      </c>
      <c r="B1709" s="221" t="e">
        <f>IF(A1709=1,SUM($A$4:A1709),"")</f>
        <v>#N/A</v>
      </c>
      <c r="C1709" s="22" t="str">
        <f>'Source - Cert. Funds'!A1708</f>
        <v>49</v>
      </c>
      <c r="D1709" s="22" t="str">
        <f>'Source - Cert. Funds'!B1708</f>
        <v>2</v>
      </c>
      <c r="E1709" s="22" t="str">
        <f>'Source - Cert. Funds'!C1708</f>
        <v>0003</v>
      </c>
      <c r="F1709" s="22" t="str">
        <f>'Source - Cert. Funds'!D1708</f>
        <v>4920003</v>
      </c>
      <c r="G1709" s="22" t="str">
        <f>'Source - Cert. Funds'!E1708</f>
        <v>FRANKLIN TOWNSHIP</v>
      </c>
      <c r="H1709" s="22" t="str">
        <f>'Source - Cert. Funds'!F1708</f>
        <v>0061</v>
      </c>
      <c r="I1709" s="22" t="str">
        <f>'Source - Cert. Funds'!G1708</f>
        <v>RAINY DAY</v>
      </c>
      <c r="J1709" s="23">
        <f>'Source - Cert. Funds'!H1708</f>
        <v>145000</v>
      </c>
      <c r="K1709" s="3"/>
      <c r="L1709" s="3"/>
      <c r="M1709" s="3"/>
      <c r="N1709" s="3"/>
      <c r="O1709" s="3"/>
    </row>
    <row r="1710" spans="1:15" x14ac:dyDescent="0.35">
      <c r="A1710" s="221" t="e">
        <f t="shared" si="30"/>
        <v>#N/A</v>
      </c>
      <c r="B1710" s="221" t="e">
        <f>IF(A1710=1,SUM($A$4:A1710),"")</f>
        <v>#N/A</v>
      </c>
      <c r="C1710" s="22" t="str">
        <f>'Source - Cert. Funds'!A1709</f>
        <v>49</v>
      </c>
      <c r="D1710" s="22" t="str">
        <f>'Source - Cert. Funds'!B1709</f>
        <v>2</v>
      </c>
      <c r="E1710" s="22" t="str">
        <f>'Source - Cert. Funds'!C1709</f>
        <v>0003</v>
      </c>
      <c r="F1710" s="22" t="str">
        <f>'Source - Cert. Funds'!D1709</f>
        <v>4920003</v>
      </c>
      <c r="G1710" s="22" t="str">
        <f>'Source - Cert. Funds'!E1709</f>
        <v>FRANKLIN TOWNSHIP</v>
      </c>
      <c r="H1710" s="22" t="str">
        <f>'Source - Cert. Funds'!F1709</f>
        <v>0101</v>
      </c>
      <c r="I1710" s="22" t="str">
        <f>'Source - Cert. Funds'!G1709</f>
        <v xml:space="preserve">GENERAL                                 </v>
      </c>
      <c r="J1710" s="23">
        <f>'Source - Cert. Funds'!H1709</f>
        <v>1501705</v>
      </c>
      <c r="K1710" s="3"/>
      <c r="L1710" s="3"/>
      <c r="M1710" s="3"/>
      <c r="N1710" s="3"/>
      <c r="O1710" s="3"/>
    </row>
    <row r="1711" spans="1:15" x14ac:dyDescent="0.35">
      <c r="A1711" s="221" t="e">
        <f t="shared" si="30"/>
        <v>#N/A</v>
      </c>
      <c r="B1711" s="221" t="e">
        <f>IF(A1711=1,SUM($A$4:A1711),"")</f>
        <v>#N/A</v>
      </c>
      <c r="C1711" s="22" t="str">
        <f>'Source - Cert. Funds'!A1710</f>
        <v>49</v>
      </c>
      <c r="D1711" s="22" t="str">
        <f>'Source - Cert. Funds'!B1710</f>
        <v>2</v>
      </c>
      <c r="E1711" s="22" t="str">
        <f>'Source - Cert. Funds'!C1710</f>
        <v>0004</v>
      </c>
      <c r="F1711" s="22" t="str">
        <f>'Source - Cert. Funds'!D1710</f>
        <v>4920004</v>
      </c>
      <c r="G1711" s="22" t="str">
        <f>'Source - Cert. Funds'!E1710</f>
        <v>LAWRENCE TOWNSHIP</v>
      </c>
      <c r="H1711" s="22" t="str">
        <f>'Source - Cert. Funds'!F1710</f>
        <v>0061</v>
      </c>
      <c r="I1711" s="22" t="str">
        <f>'Source - Cert. Funds'!G1710</f>
        <v>RAINY DAY</v>
      </c>
      <c r="J1711" s="23">
        <f>'Source - Cert. Funds'!H1710</f>
        <v>190000</v>
      </c>
      <c r="K1711" s="3"/>
      <c r="L1711" s="3"/>
      <c r="M1711" s="3"/>
      <c r="N1711" s="3"/>
      <c r="O1711" s="3"/>
    </row>
    <row r="1712" spans="1:15" x14ac:dyDescent="0.35">
      <c r="A1712" s="221" t="e">
        <f t="shared" si="30"/>
        <v>#N/A</v>
      </c>
      <c r="B1712" s="221" t="e">
        <f>IF(A1712=1,SUM($A$4:A1712),"")</f>
        <v>#N/A</v>
      </c>
      <c r="C1712" s="22" t="str">
        <f>'Source - Cert. Funds'!A1711</f>
        <v>49</v>
      </c>
      <c r="D1712" s="22" t="str">
        <f>'Source - Cert. Funds'!B1711</f>
        <v>2</v>
      </c>
      <c r="E1712" s="22" t="str">
        <f>'Source - Cert. Funds'!C1711</f>
        <v>0004</v>
      </c>
      <c r="F1712" s="22" t="str">
        <f>'Source - Cert. Funds'!D1711</f>
        <v>4920004</v>
      </c>
      <c r="G1712" s="22" t="str">
        <f>'Source - Cert. Funds'!E1711</f>
        <v>LAWRENCE TOWNSHIP</v>
      </c>
      <c r="H1712" s="22" t="str">
        <f>'Source - Cert. Funds'!F1711</f>
        <v>0101</v>
      </c>
      <c r="I1712" s="22" t="str">
        <f>'Source - Cert. Funds'!G1711</f>
        <v xml:space="preserve">GENERAL                                 </v>
      </c>
      <c r="J1712" s="23">
        <f>'Source - Cert. Funds'!H1711</f>
        <v>1418429</v>
      </c>
      <c r="K1712" s="3"/>
      <c r="L1712" s="3"/>
      <c r="M1712" s="3"/>
      <c r="N1712" s="3"/>
      <c r="O1712" s="3"/>
    </row>
    <row r="1713" spans="1:15" x14ac:dyDescent="0.35">
      <c r="A1713" s="221" t="e">
        <f t="shared" si="30"/>
        <v>#N/A</v>
      </c>
      <c r="B1713" s="221" t="e">
        <f>IF(A1713=1,SUM($A$4:A1713),"")</f>
        <v>#N/A</v>
      </c>
      <c r="C1713" s="22" t="str">
        <f>'Source - Cert. Funds'!A1712</f>
        <v>49</v>
      </c>
      <c r="D1713" s="22" t="str">
        <f>'Source - Cert. Funds'!B1712</f>
        <v>2</v>
      </c>
      <c r="E1713" s="22" t="str">
        <f>'Source - Cert. Funds'!C1712</f>
        <v>0005</v>
      </c>
      <c r="F1713" s="22" t="str">
        <f>'Source - Cert. Funds'!D1712</f>
        <v>4920005</v>
      </c>
      <c r="G1713" s="22" t="str">
        <f>'Source - Cert. Funds'!E1712</f>
        <v>PERRY TOWNSHIP</v>
      </c>
      <c r="H1713" s="22" t="str">
        <f>'Source - Cert. Funds'!F1712</f>
        <v>0061</v>
      </c>
      <c r="I1713" s="22" t="str">
        <f>'Source - Cert. Funds'!G1712</f>
        <v>RAINY DAY</v>
      </c>
      <c r="J1713" s="23">
        <f>'Source - Cert. Funds'!H1712</f>
        <v>0</v>
      </c>
      <c r="K1713" s="3"/>
      <c r="L1713" s="3"/>
      <c r="M1713" s="3"/>
      <c r="N1713" s="3"/>
      <c r="O1713" s="3"/>
    </row>
    <row r="1714" spans="1:15" x14ac:dyDescent="0.35">
      <c r="A1714" s="221" t="e">
        <f t="shared" si="30"/>
        <v>#N/A</v>
      </c>
      <c r="B1714" s="221" t="e">
        <f>IF(A1714=1,SUM($A$4:A1714),"")</f>
        <v>#N/A</v>
      </c>
      <c r="C1714" s="22" t="str">
        <f>'Source - Cert. Funds'!A1713</f>
        <v>49</v>
      </c>
      <c r="D1714" s="22" t="str">
        <f>'Source - Cert. Funds'!B1713</f>
        <v>2</v>
      </c>
      <c r="E1714" s="22" t="str">
        <f>'Source - Cert. Funds'!C1713</f>
        <v>0005</v>
      </c>
      <c r="F1714" s="22" t="str">
        <f>'Source - Cert. Funds'!D1713</f>
        <v>4920005</v>
      </c>
      <c r="G1714" s="22" t="str">
        <f>'Source - Cert. Funds'!E1713</f>
        <v>PERRY TOWNSHIP</v>
      </c>
      <c r="H1714" s="22" t="str">
        <f>'Source - Cert. Funds'!F1713</f>
        <v>0101</v>
      </c>
      <c r="I1714" s="22" t="str">
        <f>'Source - Cert. Funds'!G1713</f>
        <v xml:space="preserve">GENERAL                                 </v>
      </c>
      <c r="J1714" s="23">
        <f>'Source - Cert. Funds'!H1713</f>
        <v>1915021</v>
      </c>
      <c r="K1714" s="3"/>
      <c r="L1714" s="3"/>
      <c r="M1714" s="3"/>
      <c r="N1714" s="3"/>
      <c r="O1714" s="3"/>
    </row>
    <row r="1715" spans="1:15" x14ac:dyDescent="0.35">
      <c r="A1715" s="221" t="e">
        <f t="shared" si="30"/>
        <v>#N/A</v>
      </c>
      <c r="B1715" s="221" t="e">
        <f>IF(A1715=1,SUM($A$4:A1715),"")</f>
        <v>#N/A</v>
      </c>
      <c r="C1715" s="22" t="str">
        <f>'Source - Cert. Funds'!A1714</f>
        <v>49</v>
      </c>
      <c r="D1715" s="22" t="str">
        <f>'Source - Cert. Funds'!B1714</f>
        <v>2</v>
      </c>
      <c r="E1715" s="22" t="str">
        <f>'Source - Cert. Funds'!C1714</f>
        <v>0006</v>
      </c>
      <c r="F1715" s="22" t="str">
        <f>'Source - Cert. Funds'!D1714</f>
        <v>4920006</v>
      </c>
      <c r="G1715" s="22" t="str">
        <f>'Source - Cert. Funds'!E1714</f>
        <v>PIKE TOWNSHIP</v>
      </c>
      <c r="H1715" s="22" t="str">
        <f>'Source - Cert. Funds'!F1714</f>
        <v>0061</v>
      </c>
      <c r="I1715" s="22" t="str">
        <f>'Source - Cert. Funds'!G1714</f>
        <v>RAINY DAY</v>
      </c>
      <c r="J1715" s="23">
        <f>'Source - Cert. Funds'!H1714</f>
        <v>0</v>
      </c>
      <c r="K1715" s="3"/>
      <c r="L1715" s="3"/>
      <c r="M1715" s="3"/>
      <c r="N1715" s="3"/>
      <c r="O1715" s="3"/>
    </row>
    <row r="1716" spans="1:15" x14ac:dyDescent="0.35">
      <c r="A1716" s="221" t="e">
        <f t="shared" si="30"/>
        <v>#N/A</v>
      </c>
      <c r="B1716" s="221" t="e">
        <f>IF(A1716=1,SUM($A$4:A1716),"")</f>
        <v>#N/A</v>
      </c>
      <c r="C1716" s="22" t="str">
        <f>'Source - Cert. Funds'!A1715</f>
        <v>49</v>
      </c>
      <c r="D1716" s="22" t="str">
        <f>'Source - Cert. Funds'!B1715</f>
        <v>2</v>
      </c>
      <c r="E1716" s="22" t="str">
        <f>'Source - Cert. Funds'!C1715</f>
        <v>0006</v>
      </c>
      <c r="F1716" s="22" t="str">
        <f>'Source - Cert. Funds'!D1715</f>
        <v>4920006</v>
      </c>
      <c r="G1716" s="22" t="str">
        <f>'Source - Cert. Funds'!E1715</f>
        <v>PIKE TOWNSHIP</v>
      </c>
      <c r="H1716" s="22" t="str">
        <f>'Source - Cert. Funds'!F1715</f>
        <v>0101</v>
      </c>
      <c r="I1716" s="22" t="str">
        <f>'Source - Cert. Funds'!G1715</f>
        <v xml:space="preserve">GENERAL                                 </v>
      </c>
      <c r="J1716" s="23">
        <f>'Source - Cert. Funds'!H1715</f>
        <v>2724688</v>
      </c>
      <c r="K1716" s="3"/>
      <c r="L1716" s="3"/>
      <c r="M1716" s="3"/>
      <c r="N1716" s="3"/>
      <c r="O1716" s="3"/>
    </row>
    <row r="1717" spans="1:15" x14ac:dyDescent="0.35">
      <c r="A1717" s="221" t="e">
        <f t="shared" si="30"/>
        <v>#N/A</v>
      </c>
      <c r="B1717" s="221" t="e">
        <f>IF(A1717=1,SUM($A$4:A1717),"")</f>
        <v>#N/A</v>
      </c>
      <c r="C1717" s="22" t="str">
        <f>'Source - Cert. Funds'!A1716</f>
        <v>49</v>
      </c>
      <c r="D1717" s="22" t="str">
        <f>'Source - Cert. Funds'!B1716</f>
        <v>2</v>
      </c>
      <c r="E1717" s="22" t="str">
        <f>'Source - Cert. Funds'!C1716</f>
        <v>0006</v>
      </c>
      <c r="F1717" s="22" t="str">
        <f>'Source - Cert. Funds'!D1716</f>
        <v>4920006</v>
      </c>
      <c r="G1717" s="22" t="str">
        <f>'Source - Cert. Funds'!E1716</f>
        <v>PIKE TOWNSHIP</v>
      </c>
      <c r="H1717" s="22" t="str">
        <f>'Source - Cert. Funds'!F1716</f>
        <v>1111</v>
      </c>
      <c r="I1717" s="22" t="str">
        <f>'Source - Cert. Funds'!G1716</f>
        <v>TOWNSHIP FIRE AND E.M.S.</v>
      </c>
      <c r="J1717" s="23">
        <f>'Source - Cert. Funds'!H1716</f>
        <v>52520134</v>
      </c>
      <c r="K1717" s="3"/>
      <c r="L1717" s="3"/>
      <c r="M1717" s="3"/>
      <c r="N1717" s="3"/>
      <c r="O1717" s="3"/>
    </row>
    <row r="1718" spans="1:15" x14ac:dyDescent="0.35">
      <c r="A1718" s="221" t="e">
        <f t="shared" si="30"/>
        <v>#N/A</v>
      </c>
      <c r="B1718" s="221" t="e">
        <f>IF(A1718=1,SUM($A$4:A1718),"")</f>
        <v>#N/A</v>
      </c>
      <c r="C1718" s="22" t="str">
        <f>'Source - Cert. Funds'!A1717</f>
        <v>49</v>
      </c>
      <c r="D1718" s="22" t="str">
        <f>'Source - Cert. Funds'!B1717</f>
        <v>2</v>
      </c>
      <c r="E1718" s="22" t="str">
        <f>'Source - Cert. Funds'!C1717</f>
        <v>0006</v>
      </c>
      <c r="F1718" s="22" t="str">
        <f>'Source - Cert. Funds'!D1717</f>
        <v>4920006</v>
      </c>
      <c r="G1718" s="22" t="str">
        <f>'Source - Cert. Funds'!E1717</f>
        <v>PIKE TOWNSHIP</v>
      </c>
      <c r="H1718" s="22" t="str">
        <f>'Source - Cert. Funds'!F1717</f>
        <v>1190</v>
      </c>
      <c r="I1718" s="22" t="str">
        <f>'Source - Cert. Funds'!G1717</f>
        <v xml:space="preserve">CUMULATIVE FIRE (Township)                        </v>
      </c>
      <c r="J1718" s="23">
        <f>'Source - Cert. Funds'!H1717</f>
        <v>940000</v>
      </c>
      <c r="K1718" s="3"/>
      <c r="L1718" s="3"/>
      <c r="M1718" s="3"/>
      <c r="N1718" s="3"/>
      <c r="O1718" s="3"/>
    </row>
    <row r="1719" spans="1:15" x14ac:dyDescent="0.35">
      <c r="A1719" s="221" t="e">
        <f t="shared" si="30"/>
        <v>#N/A</v>
      </c>
      <c r="B1719" s="221" t="e">
        <f>IF(A1719=1,SUM($A$4:A1719),"")</f>
        <v>#N/A</v>
      </c>
      <c r="C1719" s="22" t="str">
        <f>'Source - Cert. Funds'!A1718</f>
        <v>49</v>
      </c>
      <c r="D1719" s="22" t="str">
        <f>'Source - Cert. Funds'!B1718</f>
        <v>2</v>
      </c>
      <c r="E1719" s="22" t="str">
        <f>'Source - Cert. Funds'!C1718</f>
        <v>0007</v>
      </c>
      <c r="F1719" s="22" t="str">
        <f>'Source - Cert. Funds'!D1718</f>
        <v>4920007</v>
      </c>
      <c r="G1719" s="22" t="str">
        <f>'Source - Cert. Funds'!E1718</f>
        <v>WARREN TOWNSHIP</v>
      </c>
      <c r="H1719" s="22" t="str">
        <f>'Source - Cert. Funds'!F1718</f>
        <v>0061</v>
      </c>
      <c r="I1719" s="22" t="str">
        <f>'Source - Cert. Funds'!G1718</f>
        <v>RAINY DAY</v>
      </c>
      <c r="J1719" s="23">
        <f>'Source - Cert. Funds'!H1718</f>
        <v>0</v>
      </c>
      <c r="K1719" s="3"/>
      <c r="L1719" s="3"/>
      <c r="M1719" s="3"/>
      <c r="N1719" s="3"/>
      <c r="O1719" s="3"/>
    </row>
    <row r="1720" spans="1:15" x14ac:dyDescent="0.35">
      <c r="A1720" s="221" t="e">
        <f t="shared" si="30"/>
        <v>#N/A</v>
      </c>
      <c r="B1720" s="221" t="e">
        <f>IF(A1720=1,SUM($A$4:A1720),"")</f>
        <v>#N/A</v>
      </c>
      <c r="C1720" s="22" t="str">
        <f>'Source - Cert. Funds'!A1719</f>
        <v>49</v>
      </c>
      <c r="D1720" s="22" t="str">
        <f>'Source - Cert. Funds'!B1719</f>
        <v>2</v>
      </c>
      <c r="E1720" s="22" t="str">
        <f>'Source - Cert. Funds'!C1719</f>
        <v>0007</v>
      </c>
      <c r="F1720" s="22" t="str">
        <f>'Source - Cert. Funds'!D1719</f>
        <v>4920007</v>
      </c>
      <c r="G1720" s="22" t="str">
        <f>'Source - Cert. Funds'!E1719</f>
        <v>WARREN TOWNSHIP</v>
      </c>
      <c r="H1720" s="22" t="str">
        <f>'Source - Cert. Funds'!F1719</f>
        <v>0101</v>
      </c>
      <c r="I1720" s="22" t="str">
        <f>'Source - Cert. Funds'!G1719</f>
        <v xml:space="preserve">GENERAL                                 </v>
      </c>
      <c r="J1720" s="23">
        <f>'Source - Cert. Funds'!H1719</f>
        <v>1158780</v>
      </c>
      <c r="K1720" s="3"/>
      <c r="L1720" s="3"/>
      <c r="M1720" s="3"/>
      <c r="N1720" s="3"/>
      <c r="O1720" s="3"/>
    </row>
    <row r="1721" spans="1:15" x14ac:dyDescent="0.35">
      <c r="A1721" s="221" t="e">
        <f t="shared" si="30"/>
        <v>#N/A</v>
      </c>
      <c r="B1721" s="221" t="e">
        <f>IF(A1721=1,SUM($A$4:A1721),"")</f>
        <v>#N/A</v>
      </c>
      <c r="C1721" s="22" t="str">
        <f>'Source - Cert. Funds'!A1720</f>
        <v>49</v>
      </c>
      <c r="D1721" s="22" t="str">
        <f>'Source - Cert. Funds'!B1720</f>
        <v>2</v>
      </c>
      <c r="E1721" s="22" t="str">
        <f>'Source - Cert. Funds'!C1720</f>
        <v>0008</v>
      </c>
      <c r="F1721" s="22" t="str">
        <f>'Source - Cert. Funds'!D1720</f>
        <v>4920008</v>
      </c>
      <c r="G1721" s="22" t="str">
        <f>'Source - Cert. Funds'!E1720</f>
        <v>WASHINGTON TOWNSHIP</v>
      </c>
      <c r="H1721" s="22" t="str">
        <f>'Source - Cert. Funds'!F1720</f>
        <v>0061</v>
      </c>
      <c r="I1721" s="22" t="str">
        <f>'Source - Cert. Funds'!G1720</f>
        <v>RAINY DAY</v>
      </c>
      <c r="J1721" s="23">
        <f>'Source - Cert. Funds'!H1720</f>
        <v>0</v>
      </c>
      <c r="K1721" s="3"/>
      <c r="L1721" s="3"/>
      <c r="M1721" s="3"/>
      <c r="N1721" s="3"/>
      <c r="O1721" s="3"/>
    </row>
    <row r="1722" spans="1:15" x14ac:dyDescent="0.35">
      <c r="A1722" s="221" t="e">
        <f t="shared" si="30"/>
        <v>#N/A</v>
      </c>
      <c r="B1722" s="221" t="e">
        <f>IF(A1722=1,SUM($A$4:A1722),"")</f>
        <v>#N/A</v>
      </c>
      <c r="C1722" s="22" t="str">
        <f>'Source - Cert. Funds'!A1721</f>
        <v>49</v>
      </c>
      <c r="D1722" s="22" t="str">
        <f>'Source - Cert. Funds'!B1721</f>
        <v>2</v>
      </c>
      <c r="E1722" s="22" t="str">
        <f>'Source - Cert. Funds'!C1721</f>
        <v>0008</v>
      </c>
      <c r="F1722" s="22" t="str">
        <f>'Source - Cert. Funds'!D1721</f>
        <v>4920008</v>
      </c>
      <c r="G1722" s="22" t="str">
        <f>'Source - Cert. Funds'!E1721</f>
        <v>WASHINGTON TOWNSHIP</v>
      </c>
      <c r="H1722" s="22" t="str">
        <f>'Source - Cert. Funds'!F1721</f>
        <v>0101</v>
      </c>
      <c r="I1722" s="22" t="str">
        <f>'Source - Cert. Funds'!G1721</f>
        <v xml:space="preserve">GENERAL                                 </v>
      </c>
      <c r="J1722" s="23">
        <f>'Source - Cert. Funds'!H1721</f>
        <v>2926595</v>
      </c>
      <c r="K1722" s="3"/>
      <c r="L1722" s="3"/>
      <c r="M1722" s="3"/>
      <c r="N1722" s="3"/>
      <c r="O1722" s="3"/>
    </row>
    <row r="1723" spans="1:15" x14ac:dyDescent="0.35">
      <c r="A1723" s="221" t="e">
        <f t="shared" si="30"/>
        <v>#N/A</v>
      </c>
      <c r="B1723" s="221" t="e">
        <f>IF(A1723=1,SUM($A$4:A1723),"")</f>
        <v>#N/A</v>
      </c>
      <c r="C1723" s="22" t="str">
        <f>'Source - Cert. Funds'!A1722</f>
        <v>49</v>
      </c>
      <c r="D1723" s="22" t="str">
        <f>'Source - Cert. Funds'!B1722</f>
        <v>2</v>
      </c>
      <c r="E1723" s="22" t="str">
        <f>'Source - Cert. Funds'!C1722</f>
        <v>0009</v>
      </c>
      <c r="F1723" s="22" t="str">
        <f>'Source - Cert. Funds'!D1722</f>
        <v>4920009</v>
      </c>
      <c r="G1723" s="22" t="str">
        <f>'Source - Cert. Funds'!E1722</f>
        <v>WAYNE TOWNSHIP</v>
      </c>
      <c r="H1723" s="22" t="str">
        <f>'Source - Cert. Funds'!F1722</f>
        <v>0061</v>
      </c>
      <c r="I1723" s="22" t="str">
        <f>'Source - Cert. Funds'!G1722</f>
        <v>RAINY DAY</v>
      </c>
      <c r="J1723" s="23">
        <f>'Source - Cert. Funds'!H1722</f>
        <v>0</v>
      </c>
      <c r="K1723" s="3"/>
      <c r="L1723" s="3"/>
      <c r="M1723" s="3"/>
      <c r="N1723" s="3"/>
      <c r="O1723" s="3"/>
    </row>
    <row r="1724" spans="1:15" x14ac:dyDescent="0.35">
      <c r="A1724" s="221" t="e">
        <f t="shared" si="30"/>
        <v>#N/A</v>
      </c>
      <c r="B1724" s="221" t="e">
        <f>IF(A1724=1,SUM($A$4:A1724),"")</f>
        <v>#N/A</v>
      </c>
      <c r="C1724" s="22" t="str">
        <f>'Source - Cert. Funds'!A1723</f>
        <v>49</v>
      </c>
      <c r="D1724" s="22" t="str">
        <f>'Source - Cert. Funds'!B1723</f>
        <v>2</v>
      </c>
      <c r="E1724" s="22" t="str">
        <f>'Source - Cert. Funds'!C1723</f>
        <v>0009</v>
      </c>
      <c r="F1724" s="22" t="str">
        <f>'Source - Cert. Funds'!D1723</f>
        <v>4920009</v>
      </c>
      <c r="G1724" s="22" t="str">
        <f>'Source - Cert. Funds'!E1723</f>
        <v>WAYNE TOWNSHIP</v>
      </c>
      <c r="H1724" s="22" t="str">
        <f>'Source - Cert. Funds'!F1723</f>
        <v>0101</v>
      </c>
      <c r="I1724" s="22" t="str">
        <f>'Source - Cert. Funds'!G1723</f>
        <v xml:space="preserve">GENERAL                                 </v>
      </c>
      <c r="J1724" s="23">
        <f>'Source - Cert. Funds'!H1723</f>
        <v>12862074</v>
      </c>
      <c r="K1724" s="3"/>
      <c r="L1724" s="3"/>
      <c r="M1724" s="3"/>
      <c r="N1724" s="3"/>
      <c r="O1724" s="3"/>
    </row>
    <row r="1725" spans="1:15" x14ac:dyDescent="0.35">
      <c r="A1725" s="221" t="e">
        <f t="shared" si="30"/>
        <v>#N/A</v>
      </c>
      <c r="B1725" s="221" t="e">
        <f>IF(A1725=1,SUM($A$4:A1725),"")</f>
        <v>#N/A</v>
      </c>
      <c r="C1725" s="22" t="str">
        <f>'Source - Cert. Funds'!A1724</f>
        <v>49</v>
      </c>
      <c r="D1725" s="22" t="str">
        <f>'Source - Cert. Funds'!B1724</f>
        <v>2</v>
      </c>
      <c r="E1725" s="22" t="str">
        <f>'Source - Cert. Funds'!C1724</f>
        <v>0009</v>
      </c>
      <c r="F1725" s="22" t="str">
        <f>'Source - Cert. Funds'!D1724</f>
        <v>4920009</v>
      </c>
      <c r="G1725" s="22" t="str">
        <f>'Source - Cert. Funds'!E1724</f>
        <v>WAYNE TOWNSHIP</v>
      </c>
      <c r="H1725" s="22" t="str">
        <f>'Source - Cert. Funds'!F1724</f>
        <v>1111</v>
      </c>
      <c r="I1725" s="22" t="str">
        <f>'Source - Cert. Funds'!G1724</f>
        <v>TOWNSHIP FIRE AND E.M.S.</v>
      </c>
      <c r="J1725" s="23">
        <f>'Source - Cert. Funds'!H1724</f>
        <v>39116197</v>
      </c>
      <c r="K1725" s="3"/>
      <c r="L1725" s="3"/>
      <c r="M1725" s="3"/>
      <c r="N1725" s="3"/>
      <c r="O1725" s="3"/>
    </row>
    <row r="1726" spans="1:15" x14ac:dyDescent="0.35">
      <c r="A1726" s="221" t="e">
        <f t="shared" si="30"/>
        <v>#N/A</v>
      </c>
      <c r="B1726" s="221" t="e">
        <f>IF(A1726=1,SUM($A$4:A1726),"")</f>
        <v>#N/A</v>
      </c>
      <c r="C1726" s="22" t="str">
        <f>'Source - Cert. Funds'!A1725</f>
        <v>49</v>
      </c>
      <c r="D1726" s="22" t="str">
        <f>'Source - Cert. Funds'!B1725</f>
        <v>2</v>
      </c>
      <c r="E1726" s="22" t="str">
        <f>'Source - Cert. Funds'!C1725</f>
        <v>0009</v>
      </c>
      <c r="F1726" s="22" t="str">
        <f>'Source - Cert. Funds'!D1725</f>
        <v>4920009</v>
      </c>
      <c r="G1726" s="22" t="str">
        <f>'Source - Cert. Funds'!E1725</f>
        <v>WAYNE TOWNSHIP</v>
      </c>
      <c r="H1726" s="22" t="str">
        <f>'Source - Cert. Funds'!F1725</f>
        <v>1190</v>
      </c>
      <c r="I1726" s="22" t="str">
        <f>'Source - Cert. Funds'!G1725</f>
        <v xml:space="preserve">CUMULATIVE FIRE (Township)                        </v>
      </c>
      <c r="J1726" s="23">
        <f>'Source - Cert. Funds'!H1725</f>
        <v>1000000</v>
      </c>
      <c r="K1726" s="3"/>
      <c r="L1726" s="3"/>
      <c r="M1726" s="3"/>
      <c r="N1726" s="3"/>
      <c r="O1726" s="3"/>
    </row>
    <row r="1727" spans="1:15" x14ac:dyDescent="0.35">
      <c r="A1727" s="221" t="e">
        <f t="shared" si="30"/>
        <v>#N/A</v>
      </c>
      <c r="B1727" s="221" t="e">
        <f>IF(A1727=1,SUM($A$4:A1727),"")</f>
        <v>#N/A</v>
      </c>
      <c r="C1727" s="22" t="str">
        <f>'Source - Cert. Funds'!A1726</f>
        <v>50</v>
      </c>
      <c r="D1727" s="22" t="str">
        <f>'Source - Cert. Funds'!B1726</f>
        <v>2</v>
      </c>
      <c r="E1727" s="22" t="str">
        <f>'Source - Cert. Funds'!C1726</f>
        <v>0001</v>
      </c>
      <c r="F1727" s="22" t="str">
        <f>'Source - Cert. Funds'!D1726</f>
        <v>5020001</v>
      </c>
      <c r="G1727" s="22" t="str">
        <f>'Source - Cert. Funds'!E1726</f>
        <v>BOURBON TOWNSHIP</v>
      </c>
      <c r="H1727" s="22" t="str">
        <f>'Source - Cert. Funds'!F1726</f>
        <v>0061</v>
      </c>
      <c r="I1727" s="22" t="str">
        <f>'Source - Cert. Funds'!G1726</f>
        <v>RAINY DAY</v>
      </c>
      <c r="J1727" s="23">
        <f>'Source - Cert. Funds'!H1726</f>
        <v>62968</v>
      </c>
      <c r="K1727" s="3"/>
      <c r="L1727" s="3"/>
      <c r="M1727" s="3"/>
      <c r="N1727" s="3"/>
      <c r="O1727" s="3"/>
    </row>
    <row r="1728" spans="1:15" x14ac:dyDescent="0.35">
      <c r="A1728" s="221" t="e">
        <f t="shared" si="30"/>
        <v>#N/A</v>
      </c>
      <c r="B1728" s="221" t="e">
        <f>IF(A1728=1,SUM($A$4:A1728),"")</f>
        <v>#N/A</v>
      </c>
      <c r="C1728" s="22" t="str">
        <f>'Source - Cert. Funds'!A1727</f>
        <v>50</v>
      </c>
      <c r="D1728" s="22" t="str">
        <f>'Source - Cert. Funds'!B1727</f>
        <v>2</v>
      </c>
      <c r="E1728" s="22" t="str">
        <f>'Source - Cert. Funds'!C1727</f>
        <v>0001</v>
      </c>
      <c r="F1728" s="22" t="str">
        <f>'Source - Cert. Funds'!D1727</f>
        <v>5020001</v>
      </c>
      <c r="G1728" s="22" t="str">
        <f>'Source - Cert. Funds'!E1727</f>
        <v>BOURBON TOWNSHIP</v>
      </c>
      <c r="H1728" s="22" t="str">
        <f>'Source - Cert. Funds'!F1727</f>
        <v>0101</v>
      </c>
      <c r="I1728" s="22" t="str">
        <f>'Source - Cert. Funds'!G1727</f>
        <v xml:space="preserve">GENERAL                                 </v>
      </c>
      <c r="J1728" s="23">
        <f>'Source - Cert. Funds'!H1727</f>
        <v>353400</v>
      </c>
      <c r="K1728" s="3"/>
      <c r="L1728" s="3"/>
      <c r="M1728" s="3"/>
      <c r="N1728" s="3"/>
      <c r="O1728" s="3"/>
    </row>
    <row r="1729" spans="1:15" x14ac:dyDescent="0.35">
      <c r="A1729" s="221" t="e">
        <f t="shared" si="30"/>
        <v>#N/A</v>
      </c>
      <c r="B1729" s="221" t="e">
        <f>IF(A1729=1,SUM($A$4:A1729),"")</f>
        <v>#N/A</v>
      </c>
      <c r="C1729" s="22" t="str">
        <f>'Source - Cert. Funds'!A1728</f>
        <v>50</v>
      </c>
      <c r="D1729" s="22" t="str">
        <f>'Source - Cert. Funds'!B1728</f>
        <v>2</v>
      </c>
      <c r="E1729" s="22" t="str">
        <f>'Source - Cert. Funds'!C1728</f>
        <v>0001</v>
      </c>
      <c r="F1729" s="22" t="str">
        <f>'Source - Cert. Funds'!D1728</f>
        <v>5020001</v>
      </c>
      <c r="G1729" s="22" t="str">
        <f>'Source - Cert. Funds'!E1728</f>
        <v>BOURBON TOWNSHIP</v>
      </c>
      <c r="H1729" s="22" t="str">
        <f>'Source - Cert. Funds'!F1728</f>
        <v>1105</v>
      </c>
      <c r="I1729" s="22" t="str">
        <f>'Source - Cert. Funds'!G1728</f>
        <v>TOWNSHIP FIRE</v>
      </c>
      <c r="J1729" s="23">
        <f>'Source - Cert. Funds'!H1728</f>
        <v>20453</v>
      </c>
      <c r="K1729" s="3"/>
      <c r="L1729" s="3"/>
      <c r="M1729" s="3"/>
      <c r="N1729" s="3"/>
      <c r="O1729" s="3"/>
    </row>
    <row r="1730" spans="1:15" x14ac:dyDescent="0.35">
      <c r="A1730" s="221" t="e">
        <f t="shared" si="30"/>
        <v>#N/A</v>
      </c>
      <c r="B1730" s="221" t="e">
        <f>IF(A1730=1,SUM($A$4:A1730),"")</f>
        <v>#N/A</v>
      </c>
      <c r="C1730" s="22" t="str">
        <f>'Source - Cert. Funds'!A1729</f>
        <v>50</v>
      </c>
      <c r="D1730" s="22" t="str">
        <f>'Source - Cert. Funds'!B1729</f>
        <v>2</v>
      </c>
      <c r="E1730" s="22" t="str">
        <f>'Source - Cert. Funds'!C1729</f>
        <v>0001</v>
      </c>
      <c r="F1730" s="22" t="str">
        <f>'Source - Cert. Funds'!D1729</f>
        <v>5020001</v>
      </c>
      <c r="G1730" s="22" t="str">
        <f>'Source - Cert. Funds'!E1729</f>
        <v>BOURBON TOWNSHIP</v>
      </c>
      <c r="H1730" s="22" t="str">
        <f>'Source - Cert. Funds'!F1729</f>
        <v>1106</v>
      </c>
      <c r="I1730" s="22" t="str">
        <f>'Source - Cert. Funds'!G1729</f>
        <v>TOWNSHIP EMERGENCY MEDICAL SERVICES</v>
      </c>
      <c r="J1730" s="23">
        <f>'Source - Cert. Funds'!H1729</f>
        <v>36275</v>
      </c>
      <c r="K1730" s="3"/>
      <c r="L1730" s="3"/>
      <c r="M1730" s="3"/>
      <c r="N1730" s="3"/>
      <c r="O1730" s="3"/>
    </row>
    <row r="1731" spans="1:15" x14ac:dyDescent="0.35">
      <c r="A1731" s="221" t="e">
        <f t="shared" si="30"/>
        <v>#N/A</v>
      </c>
      <c r="B1731" s="221" t="e">
        <f>IF(A1731=1,SUM($A$4:A1731),"")</f>
        <v>#N/A</v>
      </c>
      <c r="C1731" s="22" t="str">
        <f>'Source - Cert. Funds'!A1730</f>
        <v>50</v>
      </c>
      <c r="D1731" s="22" t="str">
        <f>'Source - Cert. Funds'!B1730</f>
        <v>2</v>
      </c>
      <c r="E1731" s="22" t="str">
        <f>'Source - Cert. Funds'!C1730</f>
        <v>0001</v>
      </c>
      <c r="F1731" s="22" t="str">
        <f>'Source - Cert. Funds'!D1730</f>
        <v>5020001</v>
      </c>
      <c r="G1731" s="22" t="str">
        <f>'Source - Cert. Funds'!E1730</f>
        <v>BOURBON TOWNSHIP</v>
      </c>
      <c r="H1731" s="22" t="str">
        <f>'Source - Cert. Funds'!F1730</f>
        <v>1190</v>
      </c>
      <c r="I1731" s="22" t="str">
        <f>'Source - Cert. Funds'!G1730</f>
        <v xml:space="preserve">CUMULATIVE FIRE (Township)                        </v>
      </c>
      <c r="J1731" s="23">
        <f>'Source - Cert. Funds'!H1730</f>
        <v>127798</v>
      </c>
      <c r="K1731" s="3"/>
      <c r="L1731" s="3"/>
      <c r="M1731" s="3"/>
      <c r="N1731" s="3"/>
      <c r="O1731" s="3"/>
    </row>
    <row r="1732" spans="1:15" x14ac:dyDescent="0.35">
      <c r="A1732" s="221" t="e">
        <f t="shared" si="30"/>
        <v>#N/A</v>
      </c>
      <c r="B1732" s="221" t="e">
        <f>IF(A1732=1,SUM($A$4:A1732),"")</f>
        <v>#N/A</v>
      </c>
      <c r="C1732" s="22" t="str">
        <f>'Source - Cert. Funds'!A1731</f>
        <v>50</v>
      </c>
      <c r="D1732" s="22" t="str">
        <f>'Source - Cert. Funds'!B1731</f>
        <v>2</v>
      </c>
      <c r="E1732" s="22" t="str">
        <f>'Source - Cert. Funds'!C1731</f>
        <v>0001</v>
      </c>
      <c r="F1732" s="22" t="str">
        <f>'Source - Cert. Funds'!D1731</f>
        <v>5020001</v>
      </c>
      <c r="G1732" s="22" t="str">
        <f>'Source - Cert. Funds'!E1731</f>
        <v>BOURBON TOWNSHIP</v>
      </c>
      <c r="H1732" s="22" t="str">
        <f>'Source - Cert. Funds'!F1731</f>
        <v>1312</v>
      </c>
      <c r="I1732" s="22" t="str">
        <f>'Source - Cert. Funds'!G1731</f>
        <v xml:space="preserve">RECREATION                              </v>
      </c>
      <c r="J1732" s="23">
        <f>'Source - Cert. Funds'!H1731</f>
        <v>1000</v>
      </c>
      <c r="K1732" s="3"/>
      <c r="L1732" s="3"/>
      <c r="M1732" s="3"/>
      <c r="N1732" s="3"/>
      <c r="O1732" s="3"/>
    </row>
    <row r="1733" spans="1:15" x14ac:dyDescent="0.35">
      <c r="A1733" s="221" t="e">
        <f t="shared" ref="A1733:A1796" si="31">IF($L$1=$F1733,1,"")</f>
        <v>#N/A</v>
      </c>
      <c r="B1733" s="221" t="e">
        <f>IF(A1733=1,SUM($A$4:A1733),"")</f>
        <v>#N/A</v>
      </c>
      <c r="C1733" s="22" t="str">
        <f>'Source - Cert. Funds'!A1732</f>
        <v>50</v>
      </c>
      <c r="D1733" s="22" t="str">
        <f>'Source - Cert. Funds'!B1732</f>
        <v>2</v>
      </c>
      <c r="E1733" s="22" t="str">
        <f>'Source - Cert. Funds'!C1732</f>
        <v>0002</v>
      </c>
      <c r="F1733" s="22" t="str">
        <f>'Source - Cert. Funds'!D1732</f>
        <v>5020002</v>
      </c>
      <c r="G1733" s="22" t="str">
        <f>'Source - Cert. Funds'!E1732</f>
        <v>CENTER TOWNSHIP</v>
      </c>
      <c r="H1733" s="22" t="str">
        <f>'Source - Cert. Funds'!F1732</f>
        <v>0061</v>
      </c>
      <c r="I1733" s="22" t="str">
        <f>'Source - Cert. Funds'!G1732</f>
        <v>RAINY DAY</v>
      </c>
      <c r="J1733" s="23">
        <f>'Source - Cert. Funds'!H1732</f>
        <v>455000</v>
      </c>
      <c r="K1733" s="3"/>
      <c r="L1733" s="3"/>
      <c r="M1733" s="3"/>
      <c r="N1733" s="3"/>
      <c r="O1733" s="3"/>
    </row>
    <row r="1734" spans="1:15" x14ac:dyDescent="0.35">
      <c r="A1734" s="221" t="e">
        <f t="shared" si="31"/>
        <v>#N/A</v>
      </c>
      <c r="B1734" s="221" t="e">
        <f>IF(A1734=1,SUM($A$4:A1734),"")</f>
        <v>#N/A</v>
      </c>
      <c r="C1734" s="22" t="str">
        <f>'Source - Cert. Funds'!A1733</f>
        <v>50</v>
      </c>
      <c r="D1734" s="22" t="str">
        <f>'Source - Cert. Funds'!B1733</f>
        <v>2</v>
      </c>
      <c r="E1734" s="22" t="str">
        <f>'Source - Cert. Funds'!C1733</f>
        <v>0002</v>
      </c>
      <c r="F1734" s="22" t="str">
        <f>'Source - Cert. Funds'!D1733</f>
        <v>5020002</v>
      </c>
      <c r="G1734" s="22" t="str">
        <f>'Source - Cert. Funds'!E1733</f>
        <v>CENTER TOWNSHIP</v>
      </c>
      <c r="H1734" s="22" t="str">
        <f>'Source - Cert. Funds'!F1733</f>
        <v>0101</v>
      </c>
      <c r="I1734" s="22" t="str">
        <f>'Source - Cert. Funds'!G1733</f>
        <v xml:space="preserve">GENERAL                                 </v>
      </c>
      <c r="J1734" s="23">
        <f>'Source - Cert. Funds'!H1733</f>
        <v>379621</v>
      </c>
      <c r="K1734" s="3"/>
      <c r="L1734" s="3"/>
      <c r="M1734" s="3"/>
      <c r="N1734" s="3"/>
      <c r="O1734" s="3"/>
    </row>
    <row r="1735" spans="1:15" x14ac:dyDescent="0.35">
      <c r="A1735" s="221" t="e">
        <f t="shared" si="31"/>
        <v>#N/A</v>
      </c>
      <c r="B1735" s="221" t="e">
        <f>IF(A1735=1,SUM($A$4:A1735),"")</f>
        <v>#N/A</v>
      </c>
      <c r="C1735" s="22" t="str">
        <f>'Source - Cert. Funds'!A1734</f>
        <v>50</v>
      </c>
      <c r="D1735" s="22" t="str">
        <f>'Source - Cert. Funds'!B1734</f>
        <v>2</v>
      </c>
      <c r="E1735" s="22" t="str">
        <f>'Source - Cert. Funds'!C1734</f>
        <v>0002</v>
      </c>
      <c r="F1735" s="22" t="str">
        <f>'Source - Cert. Funds'!D1734</f>
        <v>5020002</v>
      </c>
      <c r="G1735" s="22" t="str">
        <f>'Source - Cert. Funds'!E1734</f>
        <v>CENTER TOWNSHIP</v>
      </c>
      <c r="H1735" s="22" t="str">
        <f>'Source - Cert. Funds'!F1734</f>
        <v>1111</v>
      </c>
      <c r="I1735" s="22" t="str">
        <f>'Source - Cert. Funds'!G1734</f>
        <v>TOWNSHIP FIRE AND E.M.S.</v>
      </c>
      <c r="J1735" s="23">
        <f>'Source - Cert. Funds'!H1734</f>
        <v>238272</v>
      </c>
      <c r="K1735" s="3"/>
      <c r="L1735" s="3"/>
      <c r="M1735" s="3"/>
      <c r="N1735" s="3"/>
      <c r="O1735" s="3"/>
    </row>
    <row r="1736" spans="1:15" x14ac:dyDescent="0.35">
      <c r="A1736" s="221" t="e">
        <f t="shared" si="31"/>
        <v>#N/A</v>
      </c>
      <c r="B1736" s="221" t="e">
        <f>IF(A1736=1,SUM($A$4:A1736),"")</f>
        <v>#N/A</v>
      </c>
      <c r="C1736" s="22" t="str">
        <f>'Source - Cert. Funds'!A1735</f>
        <v>50</v>
      </c>
      <c r="D1736" s="22" t="str">
        <f>'Source - Cert. Funds'!B1735</f>
        <v>2</v>
      </c>
      <c r="E1736" s="22" t="str">
        <f>'Source - Cert. Funds'!C1735</f>
        <v>0002</v>
      </c>
      <c r="F1736" s="22" t="str">
        <f>'Source - Cert. Funds'!D1735</f>
        <v>5020002</v>
      </c>
      <c r="G1736" s="22" t="str">
        <f>'Source - Cert. Funds'!E1735</f>
        <v>CENTER TOWNSHIP</v>
      </c>
      <c r="H1736" s="22" t="str">
        <f>'Source - Cert. Funds'!F1735</f>
        <v>1190</v>
      </c>
      <c r="I1736" s="22" t="str">
        <f>'Source - Cert. Funds'!G1735</f>
        <v xml:space="preserve">CUMULATIVE FIRE (Township)                        </v>
      </c>
      <c r="J1736" s="23">
        <f>'Source - Cert. Funds'!H1735</f>
        <v>274484</v>
      </c>
      <c r="K1736" s="3"/>
      <c r="L1736" s="3"/>
      <c r="M1736" s="3"/>
      <c r="N1736" s="3"/>
      <c r="O1736" s="3"/>
    </row>
    <row r="1737" spans="1:15" x14ac:dyDescent="0.35">
      <c r="A1737" s="221" t="e">
        <f t="shared" si="31"/>
        <v>#N/A</v>
      </c>
      <c r="B1737" s="221" t="e">
        <f>IF(A1737=1,SUM($A$4:A1737),"")</f>
        <v>#N/A</v>
      </c>
      <c r="C1737" s="22" t="str">
        <f>'Source - Cert. Funds'!A1736</f>
        <v>50</v>
      </c>
      <c r="D1737" s="22" t="str">
        <f>'Source - Cert. Funds'!B1736</f>
        <v>2</v>
      </c>
      <c r="E1737" s="22" t="str">
        <f>'Source - Cert. Funds'!C1736</f>
        <v>0003</v>
      </c>
      <c r="F1737" s="22" t="str">
        <f>'Source - Cert. Funds'!D1736</f>
        <v>5020003</v>
      </c>
      <c r="G1737" s="22" t="str">
        <f>'Source - Cert. Funds'!E1736</f>
        <v>GERMAN TOWNSHIP</v>
      </c>
      <c r="H1737" s="22" t="str">
        <f>'Source - Cert. Funds'!F1736</f>
        <v>0061</v>
      </c>
      <c r="I1737" s="22" t="str">
        <f>'Source - Cert. Funds'!G1736</f>
        <v>RAINY DAY</v>
      </c>
      <c r="J1737" s="23">
        <f>'Source - Cert. Funds'!H1736</f>
        <v>50000</v>
      </c>
      <c r="K1737" s="3"/>
      <c r="L1737" s="3"/>
      <c r="M1737" s="3"/>
      <c r="N1737" s="3"/>
      <c r="O1737" s="3"/>
    </row>
    <row r="1738" spans="1:15" x14ac:dyDescent="0.35">
      <c r="A1738" s="221" t="e">
        <f t="shared" si="31"/>
        <v>#N/A</v>
      </c>
      <c r="B1738" s="221" t="e">
        <f>IF(A1738=1,SUM($A$4:A1738),"")</f>
        <v>#N/A</v>
      </c>
      <c r="C1738" s="22" t="str">
        <f>'Source - Cert. Funds'!A1737</f>
        <v>50</v>
      </c>
      <c r="D1738" s="22" t="str">
        <f>'Source - Cert. Funds'!B1737</f>
        <v>2</v>
      </c>
      <c r="E1738" s="22" t="str">
        <f>'Source - Cert. Funds'!C1737</f>
        <v>0003</v>
      </c>
      <c r="F1738" s="22" t="str">
        <f>'Source - Cert. Funds'!D1737</f>
        <v>5020003</v>
      </c>
      <c r="G1738" s="22" t="str">
        <f>'Source - Cert. Funds'!E1737</f>
        <v>GERMAN TOWNSHIP</v>
      </c>
      <c r="H1738" s="22" t="str">
        <f>'Source - Cert. Funds'!F1737</f>
        <v>0101</v>
      </c>
      <c r="I1738" s="22" t="str">
        <f>'Source - Cert. Funds'!G1737</f>
        <v xml:space="preserve">GENERAL                                 </v>
      </c>
      <c r="J1738" s="23">
        <f>'Source - Cert. Funds'!H1737</f>
        <v>434350</v>
      </c>
      <c r="K1738" s="3"/>
      <c r="L1738" s="3"/>
      <c r="M1738" s="3"/>
      <c r="N1738" s="3"/>
      <c r="O1738" s="3"/>
    </row>
    <row r="1739" spans="1:15" x14ac:dyDescent="0.35">
      <c r="A1739" s="221" t="e">
        <f t="shared" si="31"/>
        <v>#N/A</v>
      </c>
      <c r="B1739" s="221" t="e">
        <f>IF(A1739=1,SUM($A$4:A1739),"")</f>
        <v>#N/A</v>
      </c>
      <c r="C1739" s="22" t="str">
        <f>'Source - Cert. Funds'!A1738</f>
        <v>50</v>
      </c>
      <c r="D1739" s="22" t="str">
        <f>'Source - Cert. Funds'!B1738</f>
        <v>2</v>
      </c>
      <c r="E1739" s="22" t="str">
        <f>'Source - Cert. Funds'!C1738</f>
        <v>0003</v>
      </c>
      <c r="F1739" s="22" t="str">
        <f>'Source - Cert. Funds'!D1738</f>
        <v>5020003</v>
      </c>
      <c r="G1739" s="22" t="str">
        <f>'Source - Cert. Funds'!E1738</f>
        <v>GERMAN TOWNSHIP</v>
      </c>
      <c r="H1739" s="22" t="str">
        <f>'Source - Cert. Funds'!F1738</f>
        <v>1105</v>
      </c>
      <c r="I1739" s="22" t="str">
        <f>'Source - Cert. Funds'!G1738</f>
        <v>TOWNSHIP FIRE</v>
      </c>
      <c r="J1739" s="23">
        <f>'Source - Cert. Funds'!H1738</f>
        <v>113985</v>
      </c>
      <c r="K1739" s="3"/>
      <c r="L1739" s="3"/>
      <c r="M1739" s="3"/>
      <c r="N1739" s="3"/>
      <c r="O1739" s="3"/>
    </row>
    <row r="1740" spans="1:15" x14ac:dyDescent="0.35">
      <c r="A1740" s="221" t="e">
        <f t="shared" si="31"/>
        <v>#N/A</v>
      </c>
      <c r="B1740" s="221" t="e">
        <f>IF(A1740=1,SUM($A$4:A1740),"")</f>
        <v>#N/A</v>
      </c>
      <c r="C1740" s="22" t="str">
        <f>'Source - Cert. Funds'!A1739</f>
        <v>50</v>
      </c>
      <c r="D1740" s="22" t="str">
        <f>'Source - Cert. Funds'!B1739</f>
        <v>2</v>
      </c>
      <c r="E1740" s="22" t="str">
        <f>'Source - Cert. Funds'!C1739</f>
        <v>0003</v>
      </c>
      <c r="F1740" s="22" t="str">
        <f>'Source - Cert. Funds'!D1739</f>
        <v>5020003</v>
      </c>
      <c r="G1740" s="22" t="str">
        <f>'Source - Cert. Funds'!E1739</f>
        <v>GERMAN TOWNSHIP</v>
      </c>
      <c r="H1740" s="22" t="str">
        <f>'Source - Cert. Funds'!F1739</f>
        <v>1106</v>
      </c>
      <c r="I1740" s="22" t="str">
        <f>'Source - Cert. Funds'!G1739</f>
        <v>TOWNSHIP EMERGENCY MEDICAL SERVICES</v>
      </c>
      <c r="J1740" s="23">
        <f>'Source - Cert. Funds'!H1739</f>
        <v>0</v>
      </c>
      <c r="K1740" s="3"/>
      <c r="L1740" s="3"/>
      <c r="M1740" s="3"/>
      <c r="N1740" s="3"/>
      <c r="O1740" s="3"/>
    </row>
    <row r="1741" spans="1:15" x14ac:dyDescent="0.35">
      <c r="A1741" s="221" t="e">
        <f t="shared" si="31"/>
        <v>#N/A</v>
      </c>
      <c r="B1741" s="221" t="e">
        <f>IF(A1741=1,SUM($A$4:A1741),"")</f>
        <v>#N/A</v>
      </c>
      <c r="C1741" s="22" t="str">
        <f>'Source - Cert. Funds'!A1740</f>
        <v>50</v>
      </c>
      <c r="D1741" s="22" t="str">
        <f>'Source - Cert. Funds'!B1740</f>
        <v>2</v>
      </c>
      <c r="E1741" s="22" t="str">
        <f>'Source - Cert. Funds'!C1740</f>
        <v>0003</v>
      </c>
      <c r="F1741" s="22" t="str">
        <f>'Source - Cert. Funds'!D1740</f>
        <v>5020003</v>
      </c>
      <c r="G1741" s="22" t="str">
        <f>'Source - Cert. Funds'!E1740</f>
        <v>GERMAN TOWNSHIP</v>
      </c>
      <c r="H1741" s="22" t="str">
        <f>'Source - Cert. Funds'!F1740</f>
        <v>1190</v>
      </c>
      <c r="I1741" s="22" t="str">
        <f>'Source - Cert. Funds'!G1740</f>
        <v xml:space="preserve">CUMULATIVE FIRE (Township)                        </v>
      </c>
      <c r="J1741" s="23">
        <f>'Source - Cert. Funds'!H1740</f>
        <v>50000</v>
      </c>
      <c r="K1741" s="3"/>
      <c r="L1741" s="3"/>
      <c r="M1741" s="3"/>
      <c r="N1741" s="3"/>
      <c r="O1741" s="3"/>
    </row>
    <row r="1742" spans="1:15" x14ac:dyDescent="0.35">
      <c r="A1742" s="221" t="e">
        <f t="shared" si="31"/>
        <v>#N/A</v>
      </c>
      <c r="B1742" s="221" t="e">
        <f>IF(A1742=1,SUM($A$4:A1742),"")</f>
        <v>#N/A</v>
      </c>
      <c r="C1742" s="22" t="str">
        <f>'Source - Cert. Funds'!A1741</f>
        <v>50</v>
      </c>
      <c r="D1742" s="22" t="str">
        <f>'Source - Cert. Funds'!B1741</f>
        <v>2</v>
      </c>
      <c r="E1742" s="22" t="str">
        <f>'Source - Cert. Funds'!C1741</f>
        <v>0003</v>
      </c>
      <c r="F1742" s="22" t="str">
        <f>'Source - Cert. Funds'!D1741</f>
        <v>5020003</v>
      </c>
      <c r="G1742" s="22" t="str">
        <f>'Source - Cert. Funds'!E1741</f>
        <v>GERMAN TOWNSHIP</v>
      </c>
      <c r="H1742" s="22" t="str">
        <f>'Source - Cert. Funds'!F1741</f>
        <v>1312</v>
      </c>
      <c r="I1742" s="22" t="str">
        <f>'Source - Cert. Funds'!G1741</f>
        <v xml:space="preserve">RECREATION                              </v>
      </c>
      <c r="J1742" s="23">
        <f>'Source - Cert. Funds'!H1741</f>
        <v>15000</v>
      </c>
      <c r="K1742" s="3"/>
      <c r="L1742" s="3"/>
      <c r="M1742" s="3"/>
      <c r="N1742" s="3"/>
      <c r="O1742" s="3"/>
    </row>
    <row r="1743" spans="1:15" x14ac:dyDescent="0.35">
      <c r="A1743" s="221" t="e">
        <f t="shared" si="31"/>
        <v>#N/A</v>
      </c>
      <c r="B1743" s="221" t="e">
        <f>IF(A1743=1,SUM($A$4:A1743),"")</f>
        <v>#N/A</v>
      </c>
      <c r="C1743" s="22" t="str">
        <f>'Source - Cert. Funds'!A1742</f>
        <v>50</v>
      </c>
      <c r="D1743" s="22" t="str">
        <f>'Source - Cert. Funds'!B1742</f>
        <v>2</v>
      </c>
      <c r="E1743" s="22" t="str">
        <f>'Source - Cert. Funds'!C1742</f>
        <v>0004</v>
      </c>
      <c r="F1743" s="22" t="str">
        <f>'Source - Cert. Funds'!D1742</f>
        <v>5020004</v>
      </c>
      <c r="G1743" s="22" t="str">
        <f>'Source - Cert. Funds'!E1742</f>
        <v>GREEN TOWNSHIP</v>
      </c>
      <c r="H1743" s="22" t="str">
        <f>'Source - Cert. Funds'!F1742</f>
        <v>0061</v>
      </c>
      <c r="I1743" s="22" t="str">
        <f>'Source - Cert. Funds'!G1742</f>
        <v>RAINY DAY</v>
      </c>
      <c r="J1743" s="23">
        <f>'Source - Cert. Funds'!H1742</f>
        <v>5823</v>
      </c>
      <c r="K1743" s="3"/>
      <c r="L1743" s="3"/>
      <c r="M1743" s="3"/>
      <c r="N1743" s="3"/>
      <c r="O1743" s="3"/>
    </row>
    <row r="1744" spans="1:15" x14ac:dyDescent="0.35">
      <c r="A1744" s="221" t="e">
        <f t="shared" si="31"/>
        <v>#N/A</v>
      </c>
      <c r="B1744" s="221" t="e">
        <f>IF(A1744=1,SUM($A$4:A1744),"")</f>
        <v>#N/A</v>
      </c>
      <c r="C1744" s="22" t="str">
        <f>'Source - Cert. Funds'!A1743</f>
        <v>50</v>
      </c>
      <c r="D1744" s="22" t="str">
        <f>'Source - Cert. Funds'!B1743</f>
        <v>2</v>
      </c>
      <c r="E1744" s="22" t="str">
        <f>'Source - Cert. Funds'!C1743</f>
        <v>0004</v>
      </c>
      <c r="F1744" s="22" t="str">
        <f>'Source - Cert. Funds'!D1743</f>
        <v>5020004</v>
      </c>
      <c r="G1744" s="22" t="str">
        <f>'Source - Cert. Funds'!E1743</f>
        <v>GREEN TOWNSHIP</v>
      </c>
      <c r="H1744" s="22" t="str">
        <f>'Source - Cert. Funds'!F1743</f>
        <v>0101</v>
      </c>
      <c r="I1744" s="22" t="str">
        <f>'Source - Cert. Funds'!G1743</f>
        <v xml:space="preserve">GENERAL                                 </v>
      </c>
      <c r="J1744" s="23">
        <f>'Source - Cert. Funds'!H1743</f>
        <v>22960</v>
      </c>
      <c r="K1744" s="3"/>
      <c r="L1744" s="3"/>
      <c r="M1744" s="3"/>
      <c r="N1744" s="3"/>
      <c r="O1744" s="3"/>
    </row>
    <row r="1745" spans="1:15" x14ac:dyDescent="0.35">
      <c r="A1745" s="221" t="e">
        <f t="shared" si="31"/>
        <v>#N/A</v>
      </c>
      <c r="B1745" s="221" t="e">
        <f>IF(A1745=1,SUM($A$4:A1745),"")</f>
        <v>#N/A</v>
      </c>
      <c r="C1745" s="22" t="str">
        <f>'Source - Cert. Funds'!A1744</f>
        <v>50</v>
      </c>
      <c r="D1745" s="22" t="str">
        <f>'Source - Cert. Funds'!B1744</f>
        <v>2</v>
      </c>
      <c r="E1745" s="22" t="str">
        <f>'Source - Cert. Funds'!C1744</f>
        <v>0005</v>
      </c>
      <c r="F1745" s="22" t="str">
        <f>'Source - Cert. Funds'!D1744</f>
        <v>5020005</v>
      </c>
      <c r="G1745" s="22" t="str">
        <f>'Source - Cert. Funds'!E1744</f>
        <v>NORTH TOWNSHIP</v>
      </c>
      <c r="H1745" s="22" t="str">
        <f>'Source - Cert. Funds'!F1744</f>
        <v>0061</v>
      </c>
      <c r="I1745" s="22" t="str">
        <f>'Source - Cert. Funds'!G1744</f>
        <v>RAINY DAY</v>
      </c>
      <c r="J1745" s="23">
        <f>'Source - Cert. Funds'!H1744</f>
        <v>0</v>
      </c>
      <c r="K1745" s="3"/>
      <c r="L1745" s="3"/>
      <c r="M1745" s="3"/>
      <c r="N1745" s="3"/>
      <c r="O1745" s="3"/>
    </row>
    <row r="1746" spans="1:15" x14ac:dyDescent="0.35">
      <c r="A1746" s="221" t="e">
        <f t="shared" si="31"/>
        <v>#N/A</v>
      </c>
      <c r="B1746" s="221" t="e">
        <f>IF(A1746=1,SUM($A$4:A1746),"")</f>
        <v>#N/A</v>
      </c>
      <c r="C1746" s="22" t="str">
        <f>'Source - Cert. Funds'!A1745</f>
        <v>50</v>
      </c>
      <c r="D1746" s="22" t="str">
        <f>'Source - Cert. Funds'!B1745</f>
        <v>2</v>
      </c>
      <c r="E1746" s="22" t="str">
        <f>'Source - Cert. Funds'!C1745</f>
        <v>0005</v>
      </c>
      <c r="F1746" s="22" t="str">
        <f>'Source - Cert. Funds'!D1745</f>
        <v>5020005</v>
      </c>
      <c r="G1746" s="22" t="str">
        <f>'Source - Cert. Funds'!E1745</f>
        <v>NORTH TOWNSHIP</v>
      </c>
      <c r="H1746" s="22" t="str">
        <f>'Source - Cert. Funds'!F1745</f>
        <v>0101</v>
      </c>
      <c r="I1746" s="22" t="str">
        <f>'Source - Cert. Funds'!G1745</f>
        <v xml:space="preserve">GENERAL                                 </v>
      </c>
      <c r="J1746" s="23">
        <f>'Source - Cert. Funds'!H1745</f>
        <v>134200</v>
      </c>
      <c r="K1746" s="3"/>
      <c r="L1746" s="3"/>
      <c r="M1746" s="3"/>
      <c r="N1746" s="3"/>
      <c r="O1746" s="3"/>
    </row>
    <row r="1747" spans="1:15" x14ac:dyDescent="0.35">
      <c r="A1747" s="221" t="e">
        <f t="shared" si="31"/>
        <v>#N/A</v>
      </c>
      <c r="B1747" s="221" t="e">
        <f>IF(A1747=1,SUM($A$4:A1747),"")</f>
        <v>#N/A</v>
      </c>
      <c r="C1747" s="22" t="str">
        <f>'Source - Cert. Funds'!A1746</f>
        <v>50</v>
      </c>
      <c r="D1747" s="22" t="str">
        <f>'Source - Cert. Funds'!B1746</f>
        <v>2</v>
      </c>
      <c r="E1747" s="22" t="str">
        <f>'Source - Cert. Funds'!C1746</f>
        <v>0005</v>
      </c>
      <c r="F1747" s="22" t="str">
        <f>'Source - Cert. Funds'!D1746</f>
        <v>5020005</v>
      </c>
      <c r="G1747" s="22" t="str">
        <f>'Source - Cert. Funds'!E1746</f>
        <v>NORTH TOWNSHIP</v>
      </c>
      <c r="H1747" s="22" t="str">
        <f>'Source - Cert. Funds'!F1746</f>
        <v>8704</v>
      </c>
      <c r="I1747" s="22" t="str">
        <f>'Source - Cert. Funds'!G1746</f>
        <v>SPECL FIRE TERRITORY GENERAL (POST 2022)</v>
      </c>
      <c r="J1747" s="23">
        <f>'Source - Cert. Funds'!H1746</f>
        <v>817200</v>
      </c>
      <c r="K1747" s="3"/>
      <c r="L1747" s="3"/>
      <c r="M1747" s="3"/>
      <c r="N1747" s="3"/>
      <c r="O1747" s="3"/>
    </row>
    <row r="1748" spans="1:15" x14ac:dyDescent="0.35">
      <c r="A1748" s="221" t="e">
        <f t="shared" si="31"/>
        <v>#N/A</v>
      </c>
      <c r="B1748" s="221" t="e">
        <f>IF(A1748=1,SUM($A$4:A1748),"")</f>
        <v>#N/A</v>
      </c>
      <c r="C1748" s="22" t="str">
        <f>'Source - Cert. Funds'!A1747</f>
        <v>50</v>
      </c>
      <c r="D1748" s="22" t="str">
        <f>'Source - Cert. Funds'!B1747</f>
        <v>2</v>
      </c>
      <c r="E1748" s="22" t="str">
        <f>'Source - Cert. Funds'!C1747</f>
        <v>0005</v>
      </c>
      <c r="F1748" s="22" t="str">
        <f>'Source - Cert. Funds'!D1747</f>
        <v>5020005</v>
      </c>
      <c r="G1748" s="22" t="str">
        <f>'Source - Cert. Funds'!E1747</f>
        <v>NORTH TOWNSHIP</v>
      </c>
      <c r="H1748" s="22" t="str">
        <f>'Source - Cert. Funds'!F1747</f>
        <v>8792</v>
      </c>
      <c r="I1748" s="22" t="str">
        <f>'Source - Cert. Funds'!G1747</f>
        <v>SPECL FIRE TERRITORY EQUIPMENT REPLACE (POST 2022)</v>
      </c>
      <c r="J1748" s="23">
        <f>'Source - Cert. Funds'!H1747</f>
        <v>0</v>
      </c>
      <c r="K1748" s="3"/>
      <c r="L1748" s="3"/>
      <c r="M1748" s="3"/>
      <c r="N1748" s="3"/>
      <c r="O1748" s="3"/>
    </row>
    <row r="1749" spans="1:15" x14ac:dyDescent="0.35">
      <c r="A1749" s="221" t="e">
        <f t="shared" si="31"/>
        <v>#N/A</v>
      </c>
      <c r="B1749" s="221" t="e">
        <f>IF(A1749=1,SUM($A$4:A1749),"")</f>
        <v>#N/A</v>
      </c>
      <c r="C1749" s="22" t="str">
        <f>'Source - Cert. Funds'!A1748</f>
        <v>50</v>
      </c>
      <c r="D1749" s="22" t="str">
        <f>'Source - Cert. Funds'!B1748</f>
        <v>2</v>
      </c>
      <c r="E1749" s="22" t="str">
        <f>'Source - Cert. Funds'!C1748</f>
        <v>0006</v>
      </c>
      <c r="F1749" s="22" t="str">
        <f>'Source - Cert. Funds'!D1748</f>
        <v>5020006</v>
      </c>
      <c r="G1749" s="22" t="str">
        <f>'Source - Cert. Funds'!E1748</f>
        <v>POLK TOWNSHIP</v>
      </c>
      <c r="H1749" s="22" t="str">
        <f>'Source - Cert. Funds'!F1748</f>
        <v>0061</v>
      </c>
      <c r="I1749" s="22" t="str">
        <f>'Source - Cert. Funds'!G1748</f>
        <v>RAINY DAY</v>
      </c>
      <c r="J1749" s="23">
        <f>'Source - Cert. Funds'!H1748</f>
        <v>50000</v>
      </c>
      <c r="K1749" s="3"/>
      <c r="L1749" s="3"/>
      <c r="M1749" s="3"/>
      <c r="N1749" s="3"/>
      <c r="O1749" s="3"/>
    </row>
    <row r="1750" spans="1:15" x14ac:dyDescent="0.35">
      <c r="A1750" s="221" t="e">
        <f t="shared" si="31"/>
        <v>#N/A</v>
      </c>
      <c r="B1750" s="221" t="e">
        <f>IF(A1750=1,SUM($A$4:A1750),"")</f>
        <v>#N/A</v>
      </c>
      <c r="C1750" s="22" t="str">
        <f>'Source - Cert. Funds'!A1749</f>
        <v>50</v>
      </c>
      <c r="D1750" s="22" t="str">
        <f>'Source - Cert. Funds'!B1749</f>
        <v>2</v>
      </c>
      <c r="E1750" s="22" t="str">
        <f>'Source - Cert. Funds'!C1749</f>
        <v>0006</v>
      </c>
      <c r="F1750" s="22" t="str">
        <f>'Source - Cert. Funds'!D1749</f>
        <v>5020006</v>
      </c>
      <c r="G1750" s="22" t="str">
        <f>'Source - Cert. Funds'!E1749</f>
        <v>POLK TOWNSHIP</v>
      </c>
      <c r="H1750" s="22" t="str">
        <f>'Source - Cert. Funds'!F1749</f>
        <v>0101</v>
      </c>
      <c r="I1750" s="22" t="str">
        <f>'Source - Cert. Funds'!G1749</f>
        <v xml:space="preserve">GENERAL                                 </v>
      </c>
      <c r="J1750" s="23">
        <f>'Source - Cert. Funds'!H1749</f>
        <v>58700</v>
      </c>
      <c r="K1750" s="3"/>
      <c r="L1750" s="3"/>
      <c r="M1750" s="3"/>
      <c r="N1750" s="3"/>
      <c r="O1750" s="3"/>
    </row>
    <row r="1751" spans="1:15" x14ac:dyDescent="0.35">
      <c r="A1751" s="221" t="e">
        <f t="shared" si="31"/>
        <v>#N/A</v>
      </c>
      <c r="B1751" s="221" t="e">
        <f>IF(A1751=1,SUM($A$4:A1751),"")</f>
        <v>#N/A</v>
      </c>
      <c r="C1751" s="22" t="str">
        <f>'Source - Cert. Funds'!A1750</f>
        <v>50</v>
      </c>
      <c r="D1751" s="22" t="str">
        <f>'Source - Cert. Funds'!B1750</f>
        <v>2</v>
      </c>
      <c r="E1751" s="22" t="str">
        <f>'Source - Cert. Funds'!C1750</f>
        <v>0006</v>
      </c>
      <c r="F1751" s="22" t="str">
        <f>'Source - Cert. Funds'!D1750</f>
        <v>5020006</v>
      </c>
      <c r="G1751" s="22" t="str">
        <f>'Source - Cert. Funds'!E1750</f>
        <v>POLK TOWNSHIP</v>
      </c>
      <c r="H1751" s="22" t="str">
        <f>'Source - Cert. Funds'!F1750</f>
        <v>1111</v>
      </c>
      <c r="I1751" s="22" t="str">
        <f>'Source - Cert. Funds'!G1750</f>
        <v>TOWNSHIP FIRE AND E.M.S.</v>
      </c>
      <c r="J1751" s="23">
        <f>'Source - Cert. Funds'!H1750</f>
        <v>273000</v>
      </c>
      <c r="K1751" s="3"/>
      <c r="L1751" s="3"/>
      <c r="M1751" s="3"/>
      <c r="N1751" s="3"/>
      <c r="O1751" s="3"/>
    </row>
    <row r="1752" spans="1:15" x14ac:dyDescent="0.35">
      <c r="A1752" s="221" t="e">
        <f t="shared" si="31"/>
        <v>#N/A</v>
      </c>
      <c r="B1752" s="221" t="e">
        <f>IF(A1752=1,SUM($A$4:A1752),"")</f>
        <v>#N/A</v>
      </c>
      <c r="C1752" s="22" t="str">
        <f>'Source - Cert. Funds'!A1751</f>
        <v>50</v>
      </c>
      <c r="D1752" s="22" t="str">
        <f>'Source - Cert. Funds'!B1751</f>
        <v>2</v>
      </c>
      <c r="E1752" s="22" t="str">
        <f>'Source - Cert. Funds'!C1751</f>
        <v>0006</v>
      </c>
      <c r="F1752" s="22" t="str">
        <f>'Source - Cert. Funds'!D1751</f>
        <v>5020006</v>
      </c>
      <c r="G1752" s="22" t="str">
        <f>'Source - Cert. Funds'!E1751</f>
        <v>POLK TOWNSHIP</v>
      </c>
      <c r="H1752" s="22" t="str">
        <f>'Source - Cert. Funds'!F1751</f>
        <v>1190</v>
      </c>
      <c r="I1752" s="22" t="str">
        <f>'Source - Cert. Funds'!G1751</f>
        <v xml:space="preserve">CUMULATIVE FIRE (Township)                        </v>
      </c>
      <c r="J1752" s="23">
        <f>'Source - Cert. Funds'!H1751</f>
        <v>50000</v>
      </c>
      <c r="K1752" s="3"/>
      <c r="L1752" s="3"/>
      <c r="M1752" s="3"/>
      <c r="N1752" s="3"/>
      <c r="O1752" s="3"/>
    </row>
    <row r="1753" spans="1:15" x14ac:dyDescent="0.35">
      <c r="A1753" s="221" t="e">
        <f t="shared" si="31"/>
        <v>#N/A</v>
      </c>
      <c r="B1753" s="221" t="e">
        <f>IF(A1753=1,SUM($A$4:A1753),"")</f>
        <v>#N/A</v>
      </c>
      <c r="C1753" s="22" t="str">
        <f>'Source - Cert. Funds'!A1752</f>
        <v>50</v>
      </c>
      <c r="D1753" s="22" t="str">
        <f>'Source - Cert. Funds'!B1752</f>
        <v>2</v>
      </c>
      <c r="E1753" s="22" t="str">
        <f>'Source - Cert. Funds'!C1752</f>
        <v>0006</v>
      </c>
      <c r="F1753" s="22" t="str">
        <f>'Source - Cert. Funds'!D1752</f>
        <v>5020006</v>
      </c>
      <c r="G1753" s="22" t="str">
        <f>'Source - Cert. Funds'!E1752</f>
        <v>POLK TOWNSHIP</v>
      </c>
      <c r="H1753" s="22" t="str">
        <f>'Source - Cert. Funds'!F1752</f>
        <v>1312</v>
      </c>
      <c r="I1753" s="22" t="str">
        <f>'Source - Cert. Funds'!G1752</f>
        <v xml:space="preserve">RECREATION                              </v>
      </c>
      <c r="J1753" s="23">
        <f>'Source - Cert. Funds'!H1752</f>
        <v>10300</v>
      </c>
      <c r="K1753" s="3"/>
      <c r="L1753" s="3"/>
      <c r="M1753" s="3"/>
      <c r="N1753" s="3"/>
      <c r="O1753" s="3"/>
    </row>
    <row r="1754" spans="1:15" x14ac:dyDescent="0.35">
      <c r="A1754" s="221" t="e">
        <f t="shared" si="31"/>
        <v>#N/A</v>
      </c>
      <c r="B1754" s="221" t="e">
        <f>IF(A1754=1,SUM($A$4:A1754),"")</f>
        <v>#N/A</v>
      </c>
      <c r="C1754" s="22" t="str">
        <f>'Source - Cert. Funds'!A1753</f>
        <v>50</v>
      </c>
      <c r="D1754" s="22" t="str">
        <f>'Source - Cert. Funds'!B1753</f>
        <v>2</v>
      </c>
      <c r="E1754" s="22" t="str">
        <f>'Source - Cert. Funds'!C1753</f>
        <v>0007</v>
      </c>
      <c r="F1754" s="22" t="str">
        <f>'Source - Cert. Funds'!D1753</f>
        <v>5020007</v>
      </c>
      <c r="G1754" s="22" t="str">
        <f>'Source - Cert. Funds'!E1753</f>
        <v>TIPPECANOE TOWNSHIP</v>
      </c>
      <c r="H1754" s="22" t="str">
        <f>'Source - Cert. Funds'!F1753</f>
        <v>0101</v>
      </c>
      <c r="I1754" s="22" t="str">
        <f>'Source - Cert. Funds'!G1753</f>
        <v xml:space="preserve">GENERAL                                 </v>
      </c>
      <c r="J1754" s="23">
        <f>'Source - Cert. Funds'!H1753</f>
        <v>191800</v>
      </c>
      <c r="K1754" s="3"/>
      <c r="L1754" s="3"/>
      <c r="M1754" s="3"/>
      <c r="N1754" s="3"/>
      <c r="O1754" s="3"/>
    </row>
    <row r="1755" spans="1:15" x14ac:dyDescent="0.35">
      <c r="A1755" s="221" t="e">
        <f t="shared" si="31"/>
        <v>#N/A</v>
      </c>
      <c r="B1755" s="221" t="e">
        <f>IF(A1755=1,SUM($A$4:A1755),"")</f>
        <v>#N/A</v>
      </c>
      <c r="C1755" s="22" t="str">
        <f>'Source - Cert. Funds'!A1754</f>
        <v>50</v>
      </c>
      <c r="D1755" s="22" t="str">
        <f>'Source - Cert. Funds'!B1754</f>
        <v>2</v>
      </c>
      <c r="E1755" s="22" t="str">
        <f>'Source - Cert. Funds'!C1754</f>
        <v>0007</v>
      </c>
      <c r="F1755" s="22" t="str">
        <f>'Source - Cert. Funds'!D1754</f>
        <v>5020007</v>
      </c>
      <c r="G1755" s="22" t="str">
        <f>'Source - Cert. Funds'!E1754</f>
        <v>TIPPECANOE TOWNSHIP</v>
      </c>
      <c r="H1755" s="22" t="str">
        <f>'Source - Cert. Funds'!F1754</f>
        <v>1111</v>
      </c>
      <c r="I1755" s="22" t="str">
        <f>'Source - Cert. Funds'!G1754</f>
        <v>TOWNSHIP FIRE AND E.M.S.</v>
      </c>
      <c r="J1755" s="23">
        <f>'Source - Cert. Funds'!H1754</f>
        <v>48500</v>
      </c>
      <c r="K1755" s="3"/>
      <c r="L1755" s="3"/>
      <c r="M1755" s="3"/>
      <c r="N1755" s="3"/>
      <c r="O1755" s="3"/>
    </row>
    <row r="1756" spans="1:15" x14ac:dyDescent="0.35">
      <c r="A1756" s="221" t="e">
        <f t="shared" si="31"/>
        <v>#N/A</v>
      </c>
      <c r="B1756" s="221" t="e">
        <f>IF(A1756=1,SUM($A$4:A1756),"")</f>
        <v>#N/A</v>
      </c>
      <c r="C1756" s="22" t="str">
        <f>'Source - Cert. Funds'!A1755</f>
        <v>50</v>
      </c>
      <c r="D1756" s="22" t="str">
        <f>'Source - Cert. Funds'!B1755</f>
        <v>2</v>
      </c>
      <c r="E1756" s="22" t="str">
        <f>'Source - Cert. Funds'!C1755</f>
        <v>0007</v>
      </c>
      <c r="F1756" s="22" t="str">
        <f>'Source - Cert. Funds'!D1755</f>
        <v>5020007</v>
      </c>
      <c r="G1756" s="22" t="str">
        <f>'Source - Cert. Funds'!E1755</f>
        <v>TIPPECANOE TOWNSHIP</v>
      </c>
      <c r="H1756" s="22" t="str">
        <f>'Source - Cert. Funds'!F1755</f>
        <v>1190</v>
      </c>
      <c r="I1756" s="22" t="str">
        <f>'Source - Cert. Funds'!G1755</f>
        <v xml:space="preserve">CUMULATIVE FIRE (Township)                        </v>
      </c>
      <c r="J1756" s="23">
        <f>'Source - Cert. Funds'!H1755</f>
        <v>55000</v>
      </c>
      <c r="K1756" s="3"/>
      <c r="L1756" s="3"/>
      <c r="M1756" s="3"/>
      <c r="N1756" s="3"/>
      <c r="O1756" s="3"/>
    </row>
    <row r="1757" spans="1:15" x14ac:dyDescent="0.35">
      <c r="A1757" s="221" t="e">
        <f t="shared" si="31"/>
        <v>#N/A</v>
      </c>
      <c r="B1757" s="221" t="e">
        <f>IF(A1757=1,SUM($A$4:A1757),"")</f>
        <v>#N/A</v>
      </c>
      <c r="C1757" s="22" t="str">
        <f>'Source - Cert. Funds'!A1756</f>
        <v>50</v>
      </c>
      <c r="D1757" s="22" t="str">
        <f>'Source - Cert. Funds'!B1756</f>
        <v>2</v>
      </c>
      <c r="E1757" s="22" t="str">
        <f>'Source - Cert. Funds'!C1756</f>
        <v>0008</v>
      </c>
      <c r="F1757" s="22" t="str">
        <f>'Source - Cert. Funds'!D1756</f>
        <v>5020008</v>
      </c>
      <c r="G1757" s="22" t="str">
        <f>'Source - Cert. Funds'!E1756</f>
        <v>UNION TOWNSHIP</v>
      </c>
      <c r="H1757" s="22" t="str">
        <f>'Source - Cert. Funds'!F1756</f>
        <v>0061</v>
      </c>
      <c r="I1757" s="22" t="str">
        <f>'Source - Cert. Funds'!G1756</f>
        <v>RAINY DAY</v>
      </c>
      <c r="J1757" s="23">
        <f>'Source - Cert. Funds'!H1756</f>
        <v>100000</v>
      </c>
      <c r="K1757" s="3"/>
      <c r="L1757" s="3"/>
      <c r="M1757" s="3"/>
      <c r="N1757" s="3"/>
      <c r="O1757" s="3"/>
    </row>
    <row r="1758" spans="1:15" x14ac:dyDescent="0.35">
      <c r="A1758" s="221" t="e">
        <f t="shared" si="31"/>
        <v>#N/A</v>
      </c>
      <c r="B1758" s="221" t="e">
        <f>IF(A1758=1,SUM($A$4:A1758),"")</f>
        <v>#N/A</v>
      </c>
      <c r="C1758" s="22" t="str">
        <f>'Source - Cert. Funds'!A1757</f>
        <v>50</v>
      </c>
      <c r="D1758" s="22" t="str">
        <f>'Source - Cert. Funds'!B1757</f>
        <v>2</v>
      </c>
      <c r="E1758" s="22" t="str">
        <f>'Source - Cert. Funds'!C1757</f>
        <v>0008</v>
      </c>
      <c r="F1758" s="22" t="str">
        <f>'Source - Cert. Funds'!D1757</f>
        <v>5020008</v>
      </c>
      <c r="G1758" s="22" t="str">
        <f>'Source - Cert. Funds'!E1757</f>
        <v>UNION TOWNSHIP</v>
      </c>
      <c r="H1758" s="22" t="str">
        <f>'Source - Cert. Funds'!F1757</f>
        <v>0101</v>
      </c>
      <c r="I1758" s="22" t="str">
        <f>'Source - Cert. Funds'!G1757</f>
        <v xml:space="preserve">GENERAL                                 </v>
      </c>
      <c r="J1758" s="23">
        <f>'Source - Cert. Funds'!H1757</f>
        <v>471423</v>
      </c>
      <c r="K1758" s="3"/>
      <c r="L1758" s="3"/>
      <c r="M1758" s="3"/>
      <c r="N1758" s="3"/>
      <c r="O1758" s="3"/>
    </row>
    <row r="1759" spans="1:15" x14ac:dyDescent="0.35">
      <c r="A1759" s="221" t="e">
        <f t="shared" si="31"/>
        <v>#N/A</v>
      </c>
      <c r="B1759" s="221" t="e">
        <f>IF(A1759=1,SUM($A$4:A1759),"")</f>
        <v>#N/A</v>
      </c>
      <c r="C1759" s="22" t="str">
        <f>'Source - Cert. Funds'!A1758</f>
        <v>50</v>
      </c>
      <c r="D1759" s="22" t="str">
        <f>'Source - Cert. Funds'!B1758</f>
        <v>2</v>
      </c>
      <c r="E1759" s="22" t="str">
        <f>'Source - Cert. Funds'!C1758</f>
        <v>0008</v>
      </c>
      <c r="F1759" s="22" t="str">
        <f>'Source - Cert. Funds'!D1758</f>
        <v>5020008</v>
      </c>
      <c r="G1759" s="22" t="str">
        <f>'Source - Cert. Funds'!E1758</f>
        <v>UNION TOWNSHIP</v>
      </c>
      <c r="H1759" s="22" t="str">
        <f>'Source - Cert. Funds'!F1758</f>
        <v>1105</v>
      </c>
      <c r="I1759" s="22" t="str">
        <f>'Source - Cert. Funds'!G1758</f>
        <v>TOWNSHIP FIRE</v>
      </c>
      <c r="J1759" s="23">
        <f>'Source - Cert. Funds'!H1758</f>
        <v>210000</v>
      </c>
      <c r="K1759" s="3"/>
      <c r="L1759" s="3"/>
      <c r="M1759" s="3"/>
      <c r="N1759" s="3"/>
      <c r="O1759" s="3"/>
    </row>
    <row r="1760" spans="1:15" x14ac:dyDescent="0.35">
      <c r="A1760" s="221" t="e">
        <f t="shared" si="31"/>
        <v>#N/A</v>
      </c>
      <c r="B1760" s="221" t="e">
        <f>IF(A1760=1,SUM($A$4:A1760),"")</f>
        <v>#N/A</v>
      </c>
      <c r="C1760" s="22" t="str">
        <f>'Source - Cert. Funds'!A1759</f>
        <v>50</v>
      </c>
      <c r="D1760" s="22" t="str">
        <f>'Source - Cert. Funds'!B1759</f>
        <v>2</v>
      </c>
      <c r="E1760" s="22" t="str">
        <f>'Source - Cert. Funds'!C1759</f>
        <v>0008</v>
      </c>
      <c r="F1760" s="22" t="str">
        <f>'Source - Cert. Funds'!D1759</f>
        <v>5020008</v>
      </c>
      <c r="G1760" s="22" t="str">
        <f>'Source - Cert. Funds'!E1759</f>
        <v>UNION TOWNSHIP</v>
      </c>
      <c r="H1760" s="22" t="str">
        <f>'Source - Cert. Funds'!F1759</f>
        <v>1190</v>
      </c>
      <c r="I1760" s="22" t="str">
        <f>'Source - Cert. Funds'!G1759</f>
        <v xml:space="preserve">CUMULATIVE FIRE (Township)                        </v>
      </c>
      <c r="J1760" s="23">
        <f>'Source - Cert. Funds'!H1759</f>
        <v>393557</v>
      </c>
      <c r="K1760" s="3"/>
      <c r="L1760" s="3"/>
      <c r="M1760" s="3"/>
      <c r="N1760" s="3"/>
      <c r="O1760" s="3"/>
    </row>
    <row r="1761" spans="1:15" x14ac:dyDescent="0.35">
      <c r="A1761" s="221" t="e">
        <f t="shared" si="31"/>
        <v>#N/A</v>
      </c>
      <c r="B1761" s="221" t="e">
        <f>IF(A1761=1,SUM($A$4:A1761),"")</f>
        <v>#N/A</v>
      </c>
      <c r="C1761" s="22" t="str">
        <f>'Source - Cert. Funds'!A1760</f>
        <v>50</v>
      </c>
      <c r="D1761" s="22" t="str">
        <f>'Source - Cert. Funds'!B1760</f>
        <v>2</v>
      </c>
      <c r="E1761" s="22" t="str">
        <f>'Source - Cert. Funds'!C1760</f>
        <v>0008</v>
      </c>
      <c r="F1761" s="22" t="str">
        <f>'Source - Cert. Funds'!D1760</f>
        <v>5020008</v>
      </c>
      <c r="G1761" s="22" t="str">
        <f>'Source - Cert. Funds'!E1760</f>
        <v>UNION TOWNSHIP</v>
      </c>
      <c r="H1761" s="22" t="str">
        <f>'Source - Cert. Funds'!F1760</f>
        <v>1312</v>
      </c>
      <c r="I1761" s="22" t="str">
        <f>'Source - Cert. Funds'!G1760</f>
        <v xml:space="preserve">RECREATION                              </v>
      </c>
      <c r="J1761" s="23">
        <f>'Source - Cert. Funds'!H1760</f>
        <v>13350</v>
      </c>
      <c r="K1761" s="3"/>
      <c r="L1761" s="3"/>
      <c r="M1761" s="3"/>
      <c r="N1761" s="3"/>
      <c r="O1761" s="3"/>
    </row>
    <row r="1762" spans="1:15" x14ac:dyDescent="0.35">
      <c r="A1762" s="221" t="e">
        <f t="shared" si="31"/>
        <v>#N/A</v>
      </c>
      <c r="B1762" s="221" t="e">
        <f>IF(A1762=1,SUM($A$4:A1762),"")</f>
        <v>#N/A</v>
      </c>
      <c r="C1762" s="22" t="str">
        <f>'Source - Cert. Funds'!A1761</f>
        <v>50</v>
      </c>
      <c r="D1762" s="22" t="str">
        <f>'Source - Cert. Funds'!B1761</f>
        <v>2</v>
      </c>
      <c r="E1762" s="22" t="str">
        <f>'Source - Cert. Funds'!C1761</f>
        <v>0009</v>
      </c>
      <c r="F1762" s="22" t="str">
        <f>'Source - Cert. Funds'!D1761</f>
        <v>5020009</v>
      </c>
      <c r="G1762" s="22" t="str">
        <f>'Source - Cert. Funds'!E1761</f>
        <v>WALNUT TOWNSHIP</v>
      </c>
      <c r="H1762" s="22" t="str">
        <f>'Source - Cert. Funds'!F1761</f>
        <v>0061</v>
      </c>
      <c r="I1762" s="22" t="str">
        <f>'Source - Cert. Funds'!G1761</f>
        <v>RAINY DAY</v>
      </c>
      <c r="J1762" s="23">
        <f>'Source - Cert. Funds'!H1761</f>
        <v>75000</v>
      </c>
      <c r="K1762" s="3"/>
      <c r="L1762" s="3"/>
      <c r="M1762" s="3"/>
      <c r="N1762" s="3"/>
      <c r="O1762" s="3"/>
    </row>
    <row r="1763" spans="1:15" x14ac:dyDescent="0.35">
      <c r="A1763" s="221" t="e">
        <f t="shared" si="31"/>
        <v>#N/A</v>
      </c>
      <c r="B1763" s="221" t="e">
        <f>IF(A1763=1,SUM($A$4:A1763),"")</f>
        <v>#N/A</v>
      </c>
      <c r="C1763" s="22" t="str">
        <f>'Source - Cert. Funds'!A1762</f>
        <v>50</v>
      </c>
      <c r="D1763" s="22" t="str">
        <f>'Source - Cert. Funds'!B1762</f>
        <v>2</v>
      </c>
      <c r="E1763" s="22" t="str">
        <f>'Source - Cert. Funds'!C1762</f>
        <v>0009</v>
      </c>
      <c r="F1763" s="22" t="str">
        <f>'Source - Cert. Funds'!D1762</f>
        <v>5020009</v>
      </c>
      <c r="G1763" s="22" t="str">
        <f>'Source - Cert. Funds'!E1762</f>
        <v>WALNUT TOWNSHIP</v>
      </c>
      <c r="H1763" s="22" t="str">
        <f>'Source - Cert. Funds'!F1762</f>
        <v>0101</v>
      </c>
      <c r="I1763" s="22" t="str">
        <f>'Source - Cert. Funds'!G1762</f>
        <v xml:space="preserve">GENERAL                                 </v>
      </c>
      <c r="J1763" s="23">
        <f>'Source - Cert. Funds'!H1762</f>
        <v>52000</v>
      </c>
      <c r="K1763" s="3"/>
      <c r="L1763" s="3"/>
      <c r="M1763" s="3"/>
      <c r="N1763" s="3"/>
      <c r="O1763" s="3"/>
    </row>
    <row r="1764" spans="1:15" x14ac:dyDescent="0.35">
      <c r="A1764" s="221" t="e">
        <f t="shared" si="31"/>
        <v>#N/A</v>
      </c>
      <c r="B1764" s="221" t="e">
        <f>IF(A1764=1,SUM($A$4:A1764),"")</f>
        <v>#N/A</v>
      </c>
      <c r="C1764" s="22" t="str">
        <f>'Source - Cert. Funds'!A1763</f>
        <v>50</v>
      </c>
      <c r="D1764" s="22" t="str">
        <f>'Source - Cert. Funds'!B1763</f>
        <v>2</v>
      </c>
      <c r="E1764" s="22" t="str">
        <f>'Source - Cert. Funds'!C1763</f>
        <v>0009</v>
      </c>
      <c r="F1764" s="22" t="str">
        <f>'Source - Cert. Funds'!D1763</f>
        <v>5020009</v>
      </c>
      <c r="G1764" s="22" t="str">
        <f>'Source - Cert. Funds'!E1763</f>
        <v>WALNUT TOWNSHIP</v>
      </c>
      <c r="H1764" s="22" t="str">
        <f>'Source - Cert. Funds'!F1763</f>
        <v>1312</v>
      </c>
      <c r="I1764" s="22" t="str">
        <f>'Source - Cert. Funds'!G1763</f>
        <v xml:space="preserve">RECREATION                              </v>
      </c>
      <c r="J1764" s="23">
        <f>'Source - Cert. Funds'!H1763</f>
        <v>8000</v>
      </c>
      <c r="K1764" s="3"/>
      <c r="L1764" s="3"/>
      <c r="M1764" s="3"/>
      <c r="N1764" s="3"/>
      <c r="O1764" s="3"/>
    </row>
    <row r="1765" spans="1:15" x14ac:dyDescent="0.35">
      <c r="A1765" s="221" t="e">
        <f t="shared" si="31"/>
        <v>#N/A</v>
      </c>
      <c r="B1765" s="221" t="e">
        <f>IF(A1765=1,SUM($A$4:A1765),"")</f>
        <v>#N/A</v>
      </c>
      <c r="C1765" s="22" t="str">
        <f>'Source - Cert. Funds'!A1764</f>
        <v>50</v>
      </c>
      <c r="D1765" s="22" t="str">
        <f>'Source - Cert. Funds'!B1764</f>
        <v>2</v>
      </c>
      <c r="E1765" s="22" t="str">
        <f>'Source - Cert. Funds'!C1764</f>
        <v>0010</v>
      </c>
      <c r="F1765" s="22" t="str">
        <f>'Source - Cert. Funds'!D1764</f>
        <v>5020010</v>
      </c>
      <c r="G1765" s="22" t="str">
        <f>'Source - Cert. Funds'!E1764</f>
        <v>WEST TOWNSHIP</v>
      </c>
      <c r="H1765" s="22" t="str">
        <f>'Source - Cert. Funds'!F1764</f>
        <v>0061</v>
      </c>
      <c r="I1765" s="22" t="str">
        <f>'Source - Cert. Funds'!G1764</f>
        <v>RAINY DAY</v>
      </c>
      <c r="J1765" s="23">
        <f>'Source - Cert. Funds'!H1764</f>
        <v>720000</v>
      </c>
      <c r="K1765" s="3"/>
      <c r="L1765" s="3"/>
      <c r="M1765" s="3"/>
      <c r="N1765" s="3"/>
      <c r="O1765" s="3"/>
    </row>
    <row r="1766" spans="1:15" x14ac:dyDescent="0.35">
      <c r="A1766" s="221" t="e">
        <f t="shared" si="31"/>
        <v>#N/A</v>
      </c>
      <c r="B1766" s="221" t="e">
        <f>IF(A1766=1,SUM($A$4:A1766),"")</f>
        <v>#N/A</v>
      </c>
      <c r="C1766" s="22" t="str">
        <f>'Source - Cert. Funds'!A1765</f>
        <v>50</v>
      </c>
      <c r="D1766" s="22" t="str">
        <f>'Source - Cert. Funds'!B1765</f>
        <v>2</v>
      </c>
      <c r="E1766" s="22" t="str">
        <f>'Source - Cert. Funds'!C1765</f>
        <v>0010</v>
      </c>
      <c r="F1766" s="22" t="str">
        <f>'Source - Cert. Funds'!D1765</f>
        <v>5020010</v>
      </c>
      <c r="G1766" s="22" t="str">
        <f>'Source - Cert. Funds'!E1765</f>
        <v>WEST TOWNSHIP</v>
      </c>
      <c r="H1766" s="22" t="str">
        <f>'Source - Cert. Funds'!F1765</f>
        <v>0101</v>
      </c>
      <c r="I1766" s="22" t="str">
        <f>'Source - Cert. Funds'!G1765</f>
        <v xml:space="preserve">GENERAL                                 </v>
      </c>
      <c r="J1766" s="23">
        <f>'Source - Cert. Funds'!H1765</f>
        <v>104415</v>
      </c>
      <c r="K1766" s="3"/>
      <c r="L1766" s="3"/>
      <c r="M1766" s="3"/>
      <c r="N1766" s="3"/>
      <c r="O1766" s="3"/>
    </row>
    <row r="1767" spans="1:15" x14ac:dyDescent="0.35">
      <c r="A1767" s="221" t="e">
        <f t="shared" si="31"/>
        <v>#N/A</v>
      </c>
      <c r="B1767" s="221" t="e">
        <f>IF(A1767=1,SUM($A$4:A1767),"")</f>
        <v>#N/A</v>
      </c>
      <c r="C1767" s="22" t="str">
        <f>'Source - Cert. Funds'!A1766</f>
        <v>50</v>
      </c>
      <c r="D1767" s="22" t="str">
        <f>'Source - Cert. Funds'!B1766</f>
        <v>2</v>
      </c>
      <c r="E1767" s="22" t="str">
        <f>'Source - Cert. Funds'!C1766</f>
        <v>0010</v>
      </c>
      <c r="F1767" s="22" t="str">
        <f>'Source - Cert. Funds'!D1766</f>
        <v>5020010</v>
      </c>
      <c r="G1767" s="22" t="str">
        <f>'Source - Cert. Funds'!E1766</f>
        <v>WEST TOWNSHIP</v>
      </c>
      <c r="H1767" s="22" t="str">
        <f>'Source - Cert. Funds'!F1766</f>
        <v>1111</v>
      </c>
      <c r="I1767" s="22" t="str">
        <f>'Source - Cert. Funds'!G1766</f>
        <v>TOWNSHIP FIRE AND E.M.S.</v>
      </c>
      <c r="J1767" s="23">
        <f>'Source - Cert. Funds'!H1766</f>
        <v>312512</v>
      </c>
      <c r="K1767" s="3"/>
      <c r="L1767" s="3"/>
      <c r="M1767" s="3"/>
      <c r="N1767" s="3"/>
      <c r="O1767" s="3"/>
    </row>
    <row r="1768" spans="1:15" x14ac:dyDescent="0.35">
      <c r="A1768" s="221" t="e">
        <f t="shared" si="31"/>
        <v>#N/A</v>
      </c>
      <c r="B1768" s="221" t="e">
        <f>IF(A1768=1,SUM($A$4:A1768),"")</f>
        <v>#N/A</v>
      </c>
      <c r="C1768" s="22" t="str">
        <f>'Source - Cert. Funds'!A1767</f>
        <v>50</v>
      </c>
      <c r="D1768" s="22" t="str">
        <f>'Source - Cert. Funds'!B1767</f>
        <v>2</v>
      </c>
      <c r="E1768" s="22" t="str">
        <f>'Source - Cert. Funds'!C1767</f>
        <v>0010</v>
      </c>
      <c r="F1768" s="22" t="str">
        <f>'Source - Cert. Funds'!D1767</f>
        <v>5020010</v>
      </c>
      <c r="G1768" s="22" t="str">
        <f>'Source - Cert. Funds'!E1767</f>
        <v>WEST TOWNSHIP</v>
      </c>
      <c r="H1768" s="22" t="str">
        <f>'Source - Cert. Funds'!F1767</f>
        <v>1190</v>
      </c>
      <c r="I1768" s="22" t="str">
        <f>'Source - Cert. Funds'!G1767</f>
        <v xml:space="preserve">CUMULATIVE FIRE (Township)                        </v>
      </c>
      <c r="J1768" s="23">
        <f>'Source - Cert. Funds'!H1767</f>
        <v>50000</v>
      </c>
      <c r="K1768" s="3"/>
      <c r="L1768" s="3"/>
      <c r="M1768" s="3"/>
      <c r="N1768" s="3"/>
      <c r="O1768" s="3"/>
    </row>
    <row r="1769" spans="1:15" x14ac:dyDescent="0.35">
      <c r="A1769" s="221" t="e">
        <f t="shared" si="31"/>
        <v>#N/A</v>
      </c>
      <c r="B1769" s="221" t="e">
        <f>IF(A1769=1,SUM($A$4:A1769),"")</f>
        <v>#N/A</v>
      </c>
      <c r="C1769" s="22" t="str">
        <f>'Source - Cert. Funds'!A1768</f>
        <v>51</v>
      </c>
      <c r="D1769" s="22" t="str">
        <f>'Source - Cert. Funds'!B1768</f>
        <v>2</v>
      </c>
      <c r="E1769" s="22" t="str">
        <f>'Source - Cert. Funds'!C1768</f>
        <v>0001</v>
      </c>
      <c r="F1769" s="22" t="str">
        <f>'Source - Cert. Funds'!D1768</f>
        <v>5120001</v>
      </c>
      <c r="G1769" s="22" t="str">
        <f>'Source - Cert. Funds'!E1768</f>
        <v>CENTER TOWNSHIP</v>
      </c>
      <c r="H1769" s="22" t="str">
        <f>'Source - Cert. Funds'!F1768</f>
        <v>0061</v>
      </c>
      <c r="I1769" s="22" t="str">
        <f>'Source - Cert. Funds'!G1768</f>
        <v>RAINY DAY</v>
      </c>
      <c r="J1769" s="23">
        <f>'Source - Cert. Funds'!H1768</f>
        <v>900</v>
      </c>
      <c r="K1769" s="3"/>
      <c r="L1769" s="3"/>
      <c r="M1769" s="3"/>
      <c r="N1769" s="3"/>
      <c r="O1769" s="3"/>
    </row>
    <row r="1770" spans="1:15" x14ac:dyDescent="0.35">
      <c r="A1770" s="221" t="e">
        <f t="shared" si="31"/>
        <v>#N/A</v>
      </c>
      <c r="B1770" s="221" t="e">
        <f>IF(A1770=1,SUM($A$4:A1770),"")</f>
        <v>#N/A</v>
      </c>
      <c r="C1770" s="22" t="str">
        <f>'Source - Cert. Funds'!A1769</f>
        <v>51</v>
      </c>
      <c r="D1770" s="22" t="str">
        <f>'Source - Cert. Funds'!B1769</f>
        <v>2</v>
      </c>
      <c r="E1770" s="22" t="str">
        <f>'Source - Cert. Funds'!C1769</f>
        <v>0001</v>
      </c>
      <c r="F1770" s="22" t="str">
        <f>'Source - Cert. Funds'!D1769</f>
        <v>5120001</v>
      </c>
      <c r="G1770" s="22" t="str">
        <f>'Source - Cert. Funds'!E1769</f>
        <v>CENTER TOWNSHIP</v>
      </c>
      <c r="H1770" s="22" t="str">
        <f>'Source - Cert. Funds'!F1769</f>
        <v>0101</v>
      </c>
      <c r="I1770" s="22" t="str">
        <f>'Source - Cert. Funds'!G1769</f>
        <v xml:space="preserve">GENERAL                                 </v>
      </c>
      <c r="J1770" s="23">
        <f>'Source - Cert. Funds'!H1769</f>
        <v>31000</v>
      </c>
      <c r="K1770" s="3"/>
      <c r="L1770" s="3"/>
      <c r="M1770" s="3"/>
      <c r="N1770" s="3"/>
      <c r="O1770" s="3"/>
    </row>
    <row r="1771" spans="1:15" x14ac:dyDescent="0.35">
      <c r="A1771" s="221" t="e">
        <f t="shared" si="31"/>
        <v>#N/A</v>
      </c>
      <c r="B1771" s="221" t="e">
        <f>IF(A1771=1,SUM($A$4:A1771),"")</f>
        <v>#N/A</v>
      </c>
      <c r="C1771" s="22" t="str">
        <f>'Source - Cert. Funds'!A1770</f>
        <v>51</v>
      </c>
      <c r="D1771" s="22" t="str">
        <f>'Source - Cert. Funds'!B1770</f>
        <v>2</v>
      </c>
      <c r="E1771" s="22" t="str">
        <f>'Source - Cert. Funds'!C1770</f>
        <v>0001</v>
      </c>
      <c r="F1771" s="22" t="str">
        <f>'Source - Cert. Funds'!D1770</f>
        <v>5120001</v>
      </c>
      <c r="G1771" s="22" t="str">
        <f>'Source - Cert. Funds'!E1770</f>
        <v>CENTER TOWNSHIP</v>
      </c>
      <c r="H1771" s="22" t="str">
        <f>'Source - Cert. Funds'!F1770</f>
        <v>1111</v>
      </c>
      <c r="I1771" s="22" t="str">
        <f>'Source - Cert. Funds'!G1770</f>
        <v>TOWNSHIP FIRE AND E.M.S.</v>
      </c>
      <c r="J1771" s="23">
        <f>'Source - Cert. Funds'!H1770</f>
        <v>16000</v>
      </c>
      <c r="K1771" s="3"/>
      <c r="L1771" s="3"/>
      <c r="M1771" s="3"/>
      <c r="N1771" s="3"/>
      <c r="O1771" s="3"/>
    </row>
    <row r="1772" spans="1:15" x14ac:dyDescent="0.35">
      <c r="A1772" s="221" t="e">
        <f t="shared" si="31"/>
        <v>#N/A</v>
      </c>
      <c r="B1772" s="221" t="e">
        <f>IF(A1772=1,SUM($A$4:A1772),"")</f>
        <v>#N/A</v>
      </c>
      <c r="C1772" s="22" t="str">
        <f>'Source - Cert. Funds'!A1771</f>
        <v>51</v>
      </c>
      <c r="D1772" s="22" t="str">
        <f>'Source - Cert. Funds'!B1771</f>
        <v>2</v>
      </c>
      <c r="E1772" s="22" t="str">
        <f>'Source - Cert. Funds'!C1771</f>
        <v>0001</v>
      </c>
      <c r="F1772" s="22" t="str">
        <f>'Source - Cert. Funds'!D1771</f>
        <v>5120001</v>
      </c>
      <c r="G1772" s="22" t="str">
        <f>'Source - Cert. Funds'!E1771</f>
        <v>CENTER TOWNSHIP</v>
      </c>
      <c r="H1772" s="22" t="str">
        <f>'Source - Cert. Funds'!F1771</f>
        <v>1190</v>
      </c>
      <c r="I1772" s="22" t="str">
        <f>'Source - Cert. Funds'!G1771</f>
        <v xml:space="preserve">CUMULATIVE FIRE (Township)                        </v>
      </c>
      <c r="J1772" s="23">
        <f>'Source - Cert. Funds'!H1771</f>
        <v>23156</v>
      </c>
      <c r="K1772" s="3"/>
      <c r="L1772" s="3"/>
      <c r="M1772" s="3"/>
      <c r="N1772" s="3"/>
      <c r="O1772" s="3"/>
    </row>
    <row r="1773" spans="1:15" x14ac:dyDescent="0.35">
      <c r="A1773" s="221" t="e">
        <f t="shared" si="31"/>
        <v>#N/A</v>
      </c>
      <c r="B1773" s="221" t="e">
        <f>IF(A1773=1,SUM($A$4:A1773),"")</f>
        <v>#N/A</v>
      </c>
      <c r="C1773" s="22" t="str">
        <f>'Source - Cert. Funds'!A1772</f>
        <v>51</v>
      </c>
      <c r="D1773" s="22" t="str">
        <f>'Source - Cert. Funds'!B1772</f>
        <v>2</v>
      </c>
      <c r="E1773" s="22" t="str">
        <f>'Source - Cert. Funds'!C1772</f>
        <v>0002</v>
      </c>
      <c r="F1773" s="22" t="str">
        <f>'Source - Cert. Funds'!D1772</f>
        <v>5120002</v>
      </c>
      <c r="G1773" s="22" t="str">
        <f>'Source - Cert. Funds'!E1772</f>
        <v>HALBERT TOWNSHIP</v>
      </c>
      <c r="H1773" s="22" t="str">
        <f>'Source - Cert. Funds'!F1772</f>
        <v>0061</v>
      </c>
      <c r="I1773" s="22" t="str">
        <f>'Source - Cert. Funds'!G1772</f>
        <v>RAINY DAY</v>
      </c>
      <c r="J1773" s="23">
        <f>'Source - Cert. Funds'!H1772</f>
        <v>2000</v>
      </c>
      <c r="K1773" s="3"/>
      <c r="L1773" s="3"/>
      <c r="M1773" s="3"/>
      <c r="N1773" s="3"/>
      <c r="O1773" s="3"/>
    </row>
    <row r="1774" spans="1:15" x14ac:dyDescent="0.35">
      <c r="A1774" s="221" t="e">
        <f t="shared" si="31"/>
        <v>#N/A</v>
      </c>
      <c r="B1774" s="221" t="e">
        <f>IF(A1774=1,SUM($A$4:A1774),"")</f>
        <v>#N/A</v>
      </c>
      <c r="C1774" s="22" t="str">
        <f>'Source - Cert. Funds'!A1773</f>
        <v>51</v>
      </c>
      <c r="D1774" s="22" t="str">
        <f>'Source - Cert. Funds'!B1773</f>
        <v>2</v>
      </c>
      <c r="E1774" s="22" t="str">
        <f>'Source - Cert. Funds'!C1773</f>
        <v>0002</v>
      </c>
      <c r="F1774" s="22" t="str">
        <f>'Source - Cert. Funds'!D1773</f>
        <v>5120002</v>
      </c>
      <c r="G1774" s="22" t="str">
        <f>'Source - Cert. Funds'!E1773</f>
        <v>HALBERT TOWNSHIP</v>
      </c>
      <c r="H1774" s="22" t="str">
        <f>'Source - Cert. Funds'!F1773</f>
        <v>0101</v>
      </c>
      <c r="I1774" s="22" t="str">
        <f>'Source - Cert. Funds'!G1773</f>
        <v xml:space="preserve">GENERAL                                 </v>
      </c>
      <c r="J1774" s="23">
        <f>'Source - Cert. Funds'!H1773</f>
        <v>37750</v>
      </c>
      <c r="K1774" s="3"/>
      <c r="L1774" s="3"/>
      <c r="M1774" s="3"/>
      <c r="N1774" s="3"/>
      <c r="O1774" s="3"/>
    </row>
    <row r="1775" spans="1:15" x14ac:dyDescent="0.35">
      <c r="A1775" s="221" t="e">
        <f t="shared" si="31"/>
        <v>#N/A</v>
      </c>
      <c r="B1775" s="221" t="e">
        <f>IF(A1775=1,SUM($A$4:A1775),"")</f>
        <v>#N/A</v>
      </c>
      <c r="C1775" s="22" t="str">
        <f>'Source - Cert. Funds'!A1774</f>
        <v>51</v>
      </c>
      <c r="D1775" s="22" t="str">
        <f>'Source - Cert. Funds'!B1774</f>
        <v>2</v>
      </c>
      <c r="E1775" s="22" t="str">
        <f>'Source - Cert. Funds'!C1774</f>
        <v>0002</v>
      </c>
      <c r="F1775" s="22" t="str">
        <f>'Source - Cert. Funds'!D1774</f>
        <v>5120002</v>
      </c>
      <c r="G1775" s="22" t="str">
        <f>'Source - Cert. Funds'!E1774</f>
        <v>HALBERT TOWNSHIP</v>
      </c>
      <c r="H1775" s="22" t="str">
        <f>'Source - Cert. Funds'!F1774</f>
        <v>1111</v>
      </c>
      <c r="I1775" s="22" t="str">
        <f>'Source - Cert. Funds'!G1774</f>
        <v>TOWNSHIP FIRE AND E.M.S.</v>
      </c>
      <c r="J1775" s="23">
        <f>'Source - Cert. Funds'!H1774</f>
        <v>7820</v>
      </c>
      <c r="K1775" s="3"/>
      <c r="L1775" s="3"/>
      <c r="M1775" s="3"/>
      <c r="N1775" s="3"/>
      <c r="O1775" s="3"/>
    </row>
    <row r="1776" spans="1:15" x14ac:dyDescent="0.35">
      <c r="A1776" s="221" t="e">
        <f t="shared" si="31"/>
        <v>#N/A</v>
      </c>
      <c r="B1776" s="221" t="e">
        <f>IF(A1776=1,SUM($A$4:A1776),"")</f>
        <v>#N/A</v>
      </c>
      <c r="C1776" s="22" t="str">
        <f>'Source - Cert. Funds'!A1775</f>
        <v>51</v>
      </c>
      <c r="D1776" s="22" t="str">
        <f>'Source - Cert. Funds'!B1775</f>
        <v>2</v>
      </c>
      <c r="E1776" s="22" t="str">
        <f>'Source - Cert. Funds'!C1775</f>
        <v>0002</v>
      </c>
      <c r="F1776" s="22" t="str">
        <f>'Source - Cert. Funds'!D1775</f>
        <v>5120002</v>
      </c>
      <c r="G1776" s="22" t="str">
        <f>'Source - Cert. Funds'!E1775</f>
        <v>HALBERT TOWNSHIP</v>
      </c>
      <c r="H1776" s="22" t="str">
        <f>'Source - Cert. Funds'!F1775</f>
        <v>1190</v>
      </c>
      <c r="I1776" s="22" t="str">
        <f>'Source - Cert. Funds'!G1775</f>
        <v xml:space="preserve">CUMULATIVE FIRE (Township)                        </v>
      </c>
      <c r="J1776" s="23">
        <f>'Source - Cert. Funds'!H1775</f>
        <v>29520</v>
      </c>
      <c r="K1776" s="3"/>
      <c r="L1776" s="3"/>
      <c r="M1776" s="3"/>
      <c r="N1776" s="3"/>
      <c r="O1776" s="3"/>
    </row>
    <row r="1777" spans="1:15" x14ac:dyDescent="0.35">
      <c r="A1777" s="221" t="e">
        <f t="shared" si="31"/>
        <v>#N/A</v>
      </c>
      <c r="B1777" s="221" t="e">
        <f>IF(A1777=1,SUM($A$4:A1777),"")</f>
        <v>#N/A</v>
      </c>
      <c r="C1777" s="22" t="str">
        <f>'Source - Cert. Funds'!A1776</f>
        <v>51</v>
      </c>
      <c r="D1777" s="22" t="str">
        <f>'Source - Cert. Funds'!B1776</f>
        <v>2</v>
      </c>
      <c r="E1777" s="22" t="str">
        <f>'Source - Cert. Funds'!C1776</f>
        <v>0003</v>
      </c>
      <c r="F1777" s="22" t="str">
        <f>'Source - Cert. Funds'!D1776</f>
        <v>5120003</v>
      </c>
      <c r="G1777" s="22" t="str">
        <f>'Source - Cert. Funds'!E1776</f>
        <v>LOST RIVER TOWNSHIP</v>
      </c>
      <c r="H1777" s="22" t="str">
        <f>'Source - Cert. Funds'!F1776</f>
        <v>0101</v>
      </c>
      <c r="I1777" s="22" t="str">
        <f>'Source - Cert. Funds'!G1776</f>
        <v xml:space="preserve">GENERAL                                 </v>
      </c>
      <c r="J1777" s="23">
        <f>'Source - Cert. Funds'!H1776</f>
        <v>22300</v>
      </c>
      <c r="K1777" s="3"/>
      <c r="L1777" s="3"/>
      <c r="M1777" s="3"/>
      <c r="N1777" s="3"/>
      <c r="O1777" s="3"/>
    </row>
    <row r="1778" spans="1:15" x14ac:dyDescent="0.35">
      <c r="A1778" s="221" t="e">
        <f t="shared" si="31"/>
        <v>#N/A</v>
      </c>
      <c r="B1778" s="221" t="e">
        <f>IF(A1778=1,SUM($A$4:A1778),"")</f>
        <v>#N/A</v>
      </c>
      <c r="C1778" s="22" t="str">
        <f>'Source - Cert. Funds'!A1777</f>
        <v>51</v>
      </c>
      <c r="D1778" s="22" t="str">
        <f>'Source - Cert. Funds'!B1777</f>
        <v>2</v>
      </c>
      <c r="E1778" s="22" t="str">
        <f>'Source - Cert. Funds'!C1777</f>
        <v>0003</v>
      </c>
      <c r="F1778" s="22" t="str">
        <f>'Source - Cert. Funds'!D1777</f>
        <v>5120003</v>
      </c>
      <c r="G1778" s="22" t="str">
        <f>'Source - Cert. Funds'!E1777</f>
        <v>LOST RIVER TOWNSHIP</v>
      </c>
      <c r="H1778" s="22" t="str">
        <f>'Source - Cert. Funds'!F1777</f>
        <v>1111</v>
      </c>
      <c r="I1778" s="22" t="str">
        <f>'Source - Cert. Funds'!G1777</f>
        <v>TOWNSHIP FIRE AND E.M.S.</v>
      </c>
      <c r="J1778" s="23">
        <f>'Source - Cert. Funds'!H1777</f>
        <v>10000</v>
      </c>
      <c r="K1778" s="3"/>
      <c r="L1778" s="3"/>
      <c r="M1778" s="3"/>
      <c r="N1778" s="3"/>
      <c r="O1778" s="3"/>
    </row>
    <row r="1779" spans="1:15" x14ac:dyDescent="0.35">
      <c r="A1779" s="221" t="e">
        <f t="shared" si="31"/>
        <v>#N/A</v>
      </c>
      <c r="B1779" s="221" t="e">
        <f>IF(A1779=1,SUM($A$4:A1779),"")</f>
        <v>#N/A</v>
      </c>
      <c r="C1779" s="22" t="str">
        <f>'Source - Cert. Funds'!A1778</f>
        <v>51</v>
      </c>
      <c r="D1779" s="22" t="str">
        <f>'Source - Cert. Funds'!B1778</f>
        <v>2</v>
      </c>
      <c r="E1779" s="22" t="str">
        <f>'Source - Cert. Funds'!C1778</f>
        <v>0003</v>
      </c>
      <c r="F1779" s="22" t="str">
        <f>'Source - Cert. Funds'!D1778</f>
        <v>5120003</v>
      </c>
      <c r="G1779" s="22" t="str">
        <f>'Source - Cert. Funds'!E1778</f>
        <v>LOST RIVER TOWNSHIP</v>
      </c>
      <c r="H1779" s="22" t="str">
        <f>'Source - Cert. Funds'!F1778</f>
        <v>1190</v>
      </c>
      <c r="I1779" s="22" t="str">
        <f>'Source - Cert. Funds'!G1778</f>
        <v xml:space="preserve">CUMULATIVE FIRE (Township)                        </v>
      </c>
      <c r="J1779" s="23">
        <f>'Source - Cert. Funds'!H1778</f>
        <v>16000</v>
      </c>
      <c r="K1779" s="3"/>
      <c r="L1779" s="3"/>
      <c r="M1779" s="3"/>
      <c r="N1779" s="3"/>
      <c r="O1779" s="3"/>
    </row>
    <row r="1780" spans="1:15" x14ac:dyDescent="0.35">
      <c r="A1780" s="221" t="e">
        <f t="shared" si="31"/>
        <v>#N/A</v>
      </c>
      <c r="B1780" s="221" t="e">
        <f>IF(A1780=1,SUM($A$4:A1780),"")</f>
        <v>#N/A</v>
      </c>
      <c r="C1780" s="22" t="str">
        <f>'Source - Cert. Funds'!A1779</f>
        <v>51</v>
      </c>
      <c r="D1780" s="22" t="str">
        <f>'Source - Cert. Funds'!B1779</f>
        <v>2</v>
      </c>
      <c r="E1780" s="22" t="str">
        <f>'Source - Cert. Funds'!C1779</f>
        <v>0004</v>
      </c>
      <c r="F1780" s="22" t="str">
        <f>'Source - Cert. Funds'!D1779</f>
        <v>5120004</v>
      </c>
      <c r="G1780" s="22" t="str">
        <f>'Source - Cert. Funds'!E1779</f>
        <v>MITCHELTREE TOWNSHIP</v>
      </c>
      <c r="H1780" s="22" t="str">
        <f>'Source - Cert. Funds'!F1779</f>
        <v>0061</v>
      </c>
      <c r="I1780" s="22" t="str">
        <f>'Source - Cert. Funds'!G1779</f>
        <v>RAINY DAY</v>
      </c>
      <c r="J1780" s="23">
        <f>'Source - Cert. Funds'!H1779</f>
        <v>800</v>
      </c>
      <c r="K1780" s="3"/>
      <c r="L1780" s="3"/>
      <c r="M1780" s="3"/>
      <c r="N1780" s="3"/>
      <c r="O1780" s="3"/>
    </row>
    <row r="1781" spans="1:15" x14ac:dyDescent="0.35">
      <c r="A1781" s="221" t="e">
        <f t="shared" si="31"/>
        <v>#N/A</v>
      </c>
      <c r="B1781" s="221" t="e">
        <f>IF(A1781=1,SUM($A$4:A1781),"")</f>
        <v>#N/A</v>
      </c>
      <c r="C1781" s="22" t="str">
        <f>'Source - Cert. Funds'!A1780</f>
        <v>51</v>
      </c>
      <c r="D1781" s="22" t="str">
        <f>'Source - Cert. Funds'!B1780</f>
        <v>2</v>
      </c>
      <c r="E1781" s="22" t="str">
        <f>'Source - Cert. Funds'!C1780</f>
        <v>0004</v>
      </c>
      <c r="F1781" s="22" t="str">
        <f>'Source - Cert. Funds'!D1780</f>
        <v>5120004</v>
      </c>
      <c r="G1781" s="22" t="str">
        <f>'Source - Cert. Funds'!E1780</f>
        <v>MITCHELTREE TOWNSHIP</v>
      </c>
      <c r="H1781" s="22" t="str">
        <f>'Source - Cert. Funds'!F1780</f>
        <v>0101</v>
      </c>
      <c r="I1781" s="22" t="str">
        <f>'Source - Cert. Funds'!G1780</f>
        <v xml:space="preserve">GENERAL                                 </v>
      </c>
      <c r="J1781" s="23">
        <f>'Source - Cert. Funds'!H1780</f>
        <v>65600</v>
      </c>
      <c r="K1781" s="3"/>
      <c r="L1781" s="3"/>
      <c r="M1781" s="3"/>
      <c r="N1781" s="3"/>
      <c r="O1781" s="3"/>
    </row>
    <row r="1782" spans="1:15" x14ac:dyDescent="0.35">
      <c r="A1782" s="221" t="e">
        <f t="shared" si="31"/>
        <v>#N/A</v>
      </c>
      <c r="B1782" s="221" t="e">
        <f>IF(A1782=1,SUM($A$4:A1782),"")</f>
        <v>#N/A</v>
      </c>
      <c r="C1782" s="22" t="str">
        <f>'Source - Cert. Funds'!A1781</f>
        <v>51</v>
      </c>
      <c r="D1782" s="22" t="str">
        <f>'Source - Cert. Funds'!B1781</f>
        <v>2</v>
      </c>
      <c r="E1782" s="22" t="str">
        <f>'Source - Cert. Funds'!C1781</f>
        <v>0004</v>
      </c>
      <c r="F1782" s="22" t="str">
        <f>'Source - Cert. Funds'!D1781</f>
        <v>5120004</v>
      </c>
      <c r="G1782" s="22" t="str">
        <f>'Source - Cert. Funds'!E1781</f>
        <v>MITCHELTREE TOWNSHIP</v>
      </c>
      <c r="H1782" s="22" t="str">
        <f>'Source - Cert. Funds'!F1781</f>
        <v>1111</v>
      </c>
      <c r="I1782" s="22" t="str">
        <f>'Source - Cert. Funds'!G1781</f>
        <v>TOWNSHIP FIRE AND E.M.S.</v>
      </c>
      <c r="J1782" s="23">
        <f>'Source - Cert. Funds'!H1781</f>
        <v>10000</v>
      </c>
      <c r="K1782" s="3"/>
      <c r="L1782" s="3"/>
      <c r="M1782" s="3"/>
      <c r="N1782" s="3"/>
      <c r="O1782" s="3"/>
    </row>
    <row r="1783" spans="1:15" x14ac:dyDescent="0.35">
      <c r="A1783" s="221" t="e">
        <f t="shared" si="31"/>
        <v>#N/A</v>
      </c>
      <c r="B1783" s="221" t="e">
        <f>IF(A1783=1,SUM($A$4:A1783),"")</f>
        <v>#N/A</v>
      </c>
      <c r="C1783" s="22" t="str">
        <f>'Source - Cert. Funds'!A1782</f>
        <v>51</v>
      </c>
      <c r="D1783" s="22" t="str">
        <f>'Source - Cert. Funds'!B1782</f>
        <v>2</v>
      </c>
      <c r="E1783" s="22" t="str">
        <f>'Source - Cert. Funds'!C1782</f>
        <v>0005</v>
      </c>
      <c r="F1783" s="22" t="str">
        <f>'Source - Cert. Funds'!D1782</f>
        <v>5120005</v>
      </c>
      <c r="G1783" s="22" t="str">
        <f>'Source - Cert. Funds'!E1782</f>
        <v>PERRY TOWNSHIP</v>
      </c>
      <c r="H1783" s="22" t="str">
        <f>'Source - Cert. Funds'!F1782</f>
        <v>0061</v>
      </c>
      <c r="I1783" s="22" t="str">
        <f>'Source - Cert. Funds'!G1782</f>
        <v>RAINY DAY</v>
      </c>
      <c r="J1783" s="23">
        <f>'Source - Cert. Funds'!H1782</f>
        <v>3000</v>
      </c>
      <c r="K1783" s="3"/>
      <c r="L1783" s="3"/>
      <c r="M1783" s="3"/>
      <c r="N1783" s="3"/>
      <c r="O1783" s="3"/>
    </row>
    <row r="1784" spans="1:15" x14ac:dyDescent="0.35">
      <c r="A1784" s="221" t="e">
        <f t="shared" si="31"/>
        <v>#N/A</v>
      </c>
      <c r="B1784" s="221" t="e">
        <f>IF(A1784=1,SUM($A$4:A1784),"")</f>
        <v>#N/A</v>
      </c>
      <c r="C1784" s="22" t="str">
        <f>'Source - Cert. Funds'!A1783</f>
        <v>51</v>
      </c>
      <c r="D1784" s="22" t="str">
        <f>'Source - Cert. Funds'!B1783</f>
        <v>2</v>
      </c>
      <c r="E1784" s="22" t="str">
        <f>'Source - Cert. Funds'!C1783</f>
        <v>0005</v>
      </c>
      <c r="F1784" s="22" t="str">
        <f>'Source - Cert. Funds'!D1783</f>
        <v>5120005</v>
      </c>
      <c r="G1784" s="22" t="str">
        <f>'Source - Cert. Funds'!E1783</f>
        <v>PERRY TOWNSHIP</v>
      </c>
      <c r="H1784" s="22" t="str">
        <f>'Source - Cert. Funds'!F1783</f>
        <v>0101</v>
      </c>
      <c r="I1784" s="22" t="str">
        <f>'Source - Cert. Funds'!G1783</f>
        <v xml:space="preserve">GENERAL                                 </v>
      </c>
      <c r="J1784" s="23">
        <f>'Source - Cert. Funds'!H1783</f>
        <v>85700</v>
      </c>
      <c r="K1784" s="3"/>
      <c r="L1784" s="3"/>
      <c r="M1784" s="3"/>
      <c r="N1784" s="3"/>
      <c r="O1784" s="3"/>
    </row>
    <row r="1785" spans="1:15" x14ac:dyDescent="0.35">
      <c r="A1785" s="221" t="e">
        <f t="shared" si="31"/>
        <v>#N/A</v>
      </c>
      <c r="B1785" s="221" t="e">
        <f>IF(A1785=1,SUM($A$4:A1785),"")</f>
        <v>#N/A</v>
      </c>
      <c r="C1785" s="22" t="str">
        <f>'Source - Cert. Funds'!A1784</f>
        <v>51</v>
      </c>
      <c r="D1785" s="22" t="str">
        <f>'Source - Cert. Funds'!B1784</f>
        <v>2</v>
      </c>
      <c r="E1785" s="22" t="str">
        <f>'Source - Cert. Funds'!C1784</f>
        <v>0005</v>
      </c>
      <c r="F1785" s="22" t="str">
        <f>'Source - Cert. Funds'!D1784</f>
        <v>5120005</v>
      </c>
      <c r="G1785" s="22" t="str">
        <f>'Source - Cert. Funds'!E1784</f>
        <v>PERRY TOWNSHIP</v>
      </c>
      <c r="H1785" s="22" t="str">
        <f>'Source - Cert. Funds'!F1784</f>
        <v>1111</v>
      </c>
      <c r="I1785" s="22" t="str">
        <f>'Source - Cert. Funds'!G1784</f>
        <v>TOWNSHIP FIRE AND E.M.S.</v>
      </c>
      <c r="J1785" s="23">
        <f>'Source - Cert. Funds'!H1784</f>
        <v>35000</v>
      </c>
      <c r="K1785" s="3"/>
      <c r="L1785" s="3"/>
      <c r="M1785" s="3"/>
      <c r="N1785" s="3"/>
      <c r="O1785" s="3"/>
    </row>
    <row r="1786" spans="1:15" x14ac:dyDescent="0.35">
      <c r="A1786" s="221" t="e">
        <f t="shared" si="31"/>
        <v>#N/A</v>
      </c>
      <c r="B1786" s="221" t="e">
        <f>IF(A1786=1,SUM($A$4:A1786),"")</f>
        <v>#N/A</v>
      </c>
      <c r="C1786" s="22" t="str">
        <f>'Source - Cert. Funds'!A1785</f>
        <v>51</v>
      </c>
      <c r="D1786" s="22" t="str">
        <f>'Source - Cert. Funds'!B1785</f>
        <v>2</v>
      </c>
      <c r="E1786" s="22" t="str">
        <f>'Source - Cert. Funds'!C1785</f>
        <v>0006</v>
      </c>
      <c r="F1786" s="22" t="str">
        <f>'Source - Cert. Funds'!D1785</f>
        <v>5120006</v>
      </c>
      <c r="G1786" s="22" t="str">
        <f>'Source - Cert. Funds'!E1785</f>
        <v>RUTHERFORD TOWNSHIP</v>
      </c>
      <c r="H1786" s="22" t="str">
        <f>'Source - Cert. Funds'!F1785</f>
        <v>0101</v>
      </c>
      <c r="I1786" s="22" t="str">
        <f>'Source - Cert. Funds'!G1785</f>
        <v xml:space="preserve">GENERAL                                 </v>
      </c>
      <c r="J1786" s="23">
        <f>'Source - Cert. Funds'!H1785</f>
        <v>21351</v>
      </c>
      <c r="K1786" s="3"/>
      <c r="L1786" s="3"/>
      <c r="M1786" s="3"/>
      <c r="N1786" s="3"/>
      <c r="O1786" s="3"/>
    </row>
    <row r="1787" spans="1:15" x14ac:dyDescent="0.35">
      <c r="A1787" s="221" t="e">
        <f t="shared" si="31"/>
        <v>#N/A</v>
      </c>
      <c r="B1787" s="221" t="e">
        <f>IF(A1787=1,SUM($A$4:A1787),"")</f>
        <v>#N/A</v>
      </c>
      <c r="C1787" s="22" t="str">
        <f>'Source - Cert. Funds'!A1786</f>
        <v>51</v>
      </c>
      <c r="D1787" s="22" t="str">
        <f>'Source - Cert. Funds'!B1786</f>
        <v>2</v>
      </c>
      <c r="E1787" s="22" t="str">
        <f>'Source - Cert. Funds'!C1786</f>
        <v>0006</v>
      </c>
      <c r="F1787" s="22" t="str">
        <f>'Source - Cert. Funds'!D1786</f>
        <v>5120006</v>
      </c>
      <c r="G1787" s="22" t="str">
        <f>'Source - Cert. Funds'!E1786</f>
        <v>RUTHERFORD TOWNSHIP</v>
      </c>
      <c r="H1787" s="22" t="str">
        <f>'Source - Cert. Funds'!F1786</f>
        <v>1111</v>
      </c>
      <c r="I1787" s="22" t="str">
        <f>'Source - Cert. Funds'!G1786</f>
        <v>TOWNSHIP FIRE AND E.M.S.</v>
      </c>
      <c r="J1787" s="23">
        <f>'Source - Cert. Funds'!H1786</f>
        <v>14383</v>
      </c>
      <c r="K1787" s="3"/>
      <c r="L1787" s="3"/>
      <c r="M1787" s="3"/>
      <c r="N1787" s="3"/>
      <c r="O1787" s="3"/>
    </row>
    <row r="1788" spans="1:15" x14ac:dyDescent="0.35">
      <c r="A1788" s="221" t="e">
        <f t="shared" si="31"/>
        <v>#N/A</v>
      </c>
      <c r="B1788" s="221" t="e">
        <f>IF(A1788=1,SUM($A$4:A1788),"")</f>
        <v>#N/A</v>
      </c>
      <c r="C1788" s="22" t="str">
        <f>'Source - Cert. Funds'!A1787</f>
        <v>52</v>
      </c>
      <c r="D1788" s="22" t="str">
        <f>'Source - Cert. Funds'!B1787</f>
        <v>2</v>
      </c>
      <c r="E1788" s="22" t="str">
        <f>'Source - Cert. Funds'!C1787</f>
        <v>0001</v>
      </c>
      <c r="F1788" s="22" t="str">
        <f>'Source - Cert. Funds'!D1787</f>
        <v>5220001</v>
      </c>
      <c r="G1788" s="22" t="str">
        <f>'Source - Cert. Funds'!E1787</f>
        <v>ALLEN TOWNSHIP</v>
      </c>
      <c r="H1788" s="22" t="str">
        <f>'Source - Cert. Funds'!F1787</f>
        <v>0061</v>
      </c>
      <c r="I1788" s="22" t="str">
        <f>'Source - Cert. Funds'!G1787</f>
        <v>RAINY DAY</v>
      </c>
      <c r="J1788" s="23">
        <f>'Source - Cert. Funds'!H1787</f>
        <v>0</v>
      </c>
      <c r="K1788" s="3"/>
      <c r="L1788" s="3"/>
      <c r="M1788" s="3"/>
      <c r="N1788" s="3"/>
      <c r="O1788" s="3"/>
    </row>
    <row r="1789" spans="1:15" x14ac:dyDescent="0.35">
      <c r="A1789" s="221" t="e">
        <f t="shared" si="31"/>
        <v>#N/A</v>
      </c>
      <c r="B1789" s="221" t="e">
        <f>IF(A1789=1,SUM($A$4:A1789),"")</f>
        <v>#N/A</v>
      </c>
      <c r="C1789" s="22" t="str">
        <f>'Source - Cert. Funds'!A1788</f>
        <v>52</v>
      </c>
      <c r="D1789" s="22" t="str">
        <f>'Source - Cert. Funds'!B1788</f>
        <v>2</v>
      </c>
      <c r="E1789" s="22" t="str">
        <f>'Source - Cert. Funds'!C1788</f>
        <v>0001</v>
      </c>
      <c r="F1789" s="22" t="str">
        <f>'Source - Cert. Funds'!D1788</f>
        <v>5220001</v>
      </c>
      <c r="G1789" s="22" t="str">
        <f>'Source - Cert. Funds'!E1788</f>
        <v>ALLEN TOWNSHIP</v>
      </c>
      <c r="H1789" s="22" t="str">
        <f>'Source - Cert. Funds'!F1788</f>
        <v>0101</v>
      </c>
      <c r="I1789" s="22" t="str">
        <f>'Source - Cert. Funds'!G1788</f>
        <v xml:space="preserve">GENERAL                                 </v>
      </c>
      <c r="J1789" s="23">
        <f>'Source - Cert. Funds'!H1788</f>
        <v>23550</v>
      </c>
      <c r="K1789" s="3"/>
      <c r="L1789" s="3"/>
      <c r="M1789" s="3"/>
      <c r="N1789" s="3"/>
      <c r="O1789" s="3"/>
    </row>
    <row r="1790" spans="1:15" x14ac:dyDescent="0.35">
      <c r="A1790" s="221" t="e">
        <f t="shared" si="31"/>
        <v>#N/A</v>
      </c>
      <c r="B1790" s="221" t="e">
        <f>IF(A1790=1,SUM($A$4:A1790),"")</f>
        <v>#N/A</v>
      </c>
      <c r="C1790" s="22" t="str">
        <f>'Source - Cert. Funds'!A1789</f>
        <v>52</v>
      </c>
      <c r="D1790" s="22" t="str">
        <f>'Source - Cert. Funds'!B1789</f>
        <v>2</v>
      </c>
      <c r="E1790" s="22" t="str">
        <f>'Source - Cert. Funds'!C1789</f>
        <v>0001</v>
      </c>
      <c r="F1790" s="22" t="str">
        <f>'Source - Cert. Funds'!D1789</f>
        <v>5220001</v>
      </c>
      <c r="G1790" s="22" t="str">
        <f>'Source - Cert. Funds'!E1789</f>
        <v>ALLEN TOWNSHIP</v>
      </c>
      <c r="H1790" s="22" t="str">
        <f>'Source - Cert. Funds'!F1789</f>
        <v>1111</v>
      </c>
      <c r="I1790" s="22" t="str">
        <f>'Source - Cert. Funds'!G1789</f>
        <v>TOWNSHIP FIRE AND E.M.S.</v>
      </c>
      <c r="J1790" s="23">
        <f>'Source - Cert. Funds'!H1789</f>
        <v>18250</v>
      </c>
      <c r="K1790" s="3"/>
      <c r="L1790" s="3"/>
      <c r="M1790" s="3"/>
      <c r="N1790" s="3"/>
      <c r="O1790" s="3"/>
    </row>
    <row r="1791" spans="1:15" x14ac:dyDescent="0.35">
      <c r="A1791" s="221" t="e">
        <f t="shared" si="31"/>
        <v>#N/A</v>
      </c>
      <c r="B1791" s="221" t="e">
        <f>IF(A1791=1,SUM($A$4:A1791),"")</f>
        <v>#N/A</v>
      </c>
      <c r="C1791" s="22" t="str">
        <f>'Source - Cert. Funds'!A1790</f>
        <v>52</v>
      </c>
      <c r="D1791" s="22" t="str">
        <f>'Source - Cert. Funds'!B1790</f>
        <v>2</v>
      </c>
      <c r="E1791" s="22" t="str">
        <f>'Source - Cert. Funds'!C1790</f>
        <v>0001</v>
      </c>
      <c r="F1791" s="22" t="str">
        <f>'Source - Cert. Funds'!D1790</f>
        <v>5220001</v>
      </c>
      <c r="G1791" s="22" t="str">
        <f>'Source - Cert. Funds'!E1790</f>
        <v>ALLEN TOWNSHIP</v>
      </c>
      <c r="H1791" s="22" t="str">
        <f>'Source - Cert. Funds'!F1790</f>
        <v>1190</v>
      </c>
      <c r="I1791" s="22" t="str">
        <f>'Source - Cert. Funds'!G1790</f>
        <v xml:space="preserve">CUMULATIVE FIRE (Township)                        </v>
      </c>
      <c r="J1791" s="23">
        <f>'Source - Cert. Funds'!H1790</f>
        <v>10000</v>
      </c>
      <c r="K1791" s="3"/>
      <c r="L1791" s="3"/>
      <c r="M1791" s="3"/>
      <c r="N1791" s="3"/>
      <c r="O1791" s="3"/>
    </row>
    <row r="1792" spans="1:15" x14ac:dyDescent="0.35">
      <c r="A1792" s="221" t="e">
        <f t="shared" si="31"/>
        <v>#N/A</v>
      </c>
      <c r="B1792" s="221" t="e">
        <f>IF(A1792=1,SUM($A$4:A1792),"")</f>
        <v>#N/A</v>
      </c>
      <c r="C1792" s="22" t="str">
        <f>'Source - Cert. Funds'!A1791</f>
        <v>52</v>
      </c>
      <c r="D1792" s="22" t="str">
        <f>'Source - Cert. Funds'!B1791</f>
        <v>2</v>
      </c>
      <c r="E1792" s="22" t="str">
        <f>'Source - Cert. Funds'!C1791</f>
        <v>0002</v>
      </c>
      <c r="F1792" s="22" t="str">
        <f>'Source - Cert. Funds'!D1791</f>
        <v>5220002</v>
      </c>
      <c r="G1792" s="22" t="str">
        <f>'Source - Cert. Funds'!E1791</f>
        <v>BUTLER TOWNSHIP</v>
      </c>
      <c r="H1792" s="22" t="str">
        <f>'Source - Cert. Funds'!F1791</f>
        <v>0061</v>
      </c>
      <c r="I1792" s="22" t="str">
        <f>'Source - Cert. Funds'!G1791</f>
        <v>RAINY DAY</v>
      </c>
      <c r="J1792" s="23">
        <f>'Source - Cert. Funds'!H1791</f>
        <v>0</v>
      </c>
      <c r="K1792" s="3"/>
      <c r="L1792" s="3"/>
      <c r="M1792" s="3"/>
      <c r="N1792" s="3"/>
      <c r="O1792" s="3"/>
    </row>
    <row r="1793" spans="1:15" x14ac:dyDescent="0.35">
      <c r="A1793" s="221" t="e">
        <f t="shared" si="31"/>
        <v>#N/A</v>
      </c>
      <c r="B1793" s="221" t="e">
        <f>IF(A1793=1,SUM($A$4:A1793),"")</f>
        <v>#N/A</v>
      </c>
      <c r="C1793" s="22" t="str">
        <f>'Source - Cert. Funds'!A1792</f>
        <v>52</v>
      </c>
      <c r="D1793" s="22" t="str">
        <f>'Source - Cert. Funds'!B1792</f>
        <v>2</v>
      </c>
      <c r="E1793" s="22" t="str">
        <f>'Source - Cert. Funds'!C1792</f>
        <v>0002</v>
      </c>
      <c r="F1793" s="22" t="str">
        <f>'Source - Cert. Funds'!D1792</f>
        <v>5220002</v>
      </c>
      <c r="G1793" s="22" t="str">
        <f>'Source - Cert. Funds'!E1792</f>
        <v>BUTLER TOWNSHIP</v>
      </c>
      <c r="H1793" s="22" t="str">
        <f>'Source - Cert. Funds'!F1792</f>
        <v>0101</v>
      </c>
      <c r="I1793" s="22" t="str">
        <f>'Source - Cert. Funds'!G1792</f>
        <v xml:space="preserve">GENERAL                                 </v>
      </c>
      <c r="J1793" s="23">
        <f>'Source - Cert. Funds'!H1792</f>
        <v>16860</v>
      </c>
      <c r="K1793" s="3"/>
      <c r="L1793" s="3"/>
      <c r="M1793" s="3"/>
      <c r="N1793" s="3"/>
      <c r="O1793" s="3"/>
    </row>
    <row r="1794" spans="1:15" x14ac:dyDescent="0.35">
      <c r="A1794" s="221" t="e">
        <f t="shared" si="31"/>
        <v>#N/A</v>
      </c>
      <c r="B1794" s="221" t="e">
        <f>IF(A1794=1,SUM($A$4:A1794),"")</f>
        <v>#N/A</v>
      </c>
      <c r="C1794" s="22" t="str">
        <f>'Source - Cert. Funds'!A1793</f>
        <v>52</v>
      </c>
      <c r="D1794" s="22" t="str">
        <f>'Source - Cert. Funds'!B1793</f>
        <v>2</v>
      </c>
      <c r="E1794" s="22" t="str">
        <f>'Source - Cert. Funds'!C1793</f>
        <v>0002</v>
      </c>
      <c r="F1794" s="22" t="str">
        <f>'Source - Cert. Funds'!D1793</f>
        <v>5220002</v>
      </c>
      <c r="G1794" s="22" t="str">
        <f>'Source - Cert. Funds'!E1793</f>
        <v>BUTLER TOWNSHIP</v>
      </c>
      <c r="H1794" s="22" t="str">
        <f>'Source - Cert. Funds'!F1793</f>
        <v>1111</v>
      </c>
      <c r="I1794" s="22" t="str">
        <f>'Source - Cert. Funds'!G1793</f>
        <v>TOWNSHIP FIRE AND E.M.S.</v>
      </c>
      <c r="J1794" s="23">
        <f>'Source - Cert. Funds'!H1793</f>
        <v>10000</v>
      </c>
      <c r="K1794" s="3"/>
      <c r="L1794" s="3"/>
      <c r="M1794" s="3"/>
      <c r="N1794" s="3"/>
      <c r="O1794" s="3"/>
    </row>
    <row r="1795" spans="1:15" x14ac:dyDescent="0.35">
      <c r="A1795" s="221" t="e">
        <f t="shared" si="31"/>
        <v>#N/A</v>
      </c>
      <c r="B1795" s="221" t="e">
        <f>IF(A1795=1,SUM($A$4:A1795),"")</f>
        <v>#N/A</v>
      </c>
      <c r="C1795" s="22" t="str">
        <f>'Source - Cert. Funds'!A1794</f>
        <v>52</v>
      </c>
      <c r="D1795" s="22" t="str">
        <f>'Source - Cert. Funds'!B1794</f>
        <v>2</v>
      </c>
      <c r="E1795" s="22" t="str">
        <f>'Source - Cert. Funds'!C1794</f>
        <v>0002</v>
      </c>
      <c r="F1795" s="22" t="str">
        <f>'Source - Cert. Funds'!D1794</f>
        <v>5220002</v>
      </c>
      <c r="G1795" s="22" t="str">
        <f>'Source - Cert. Funds'!E1794</f>
        <v>BUTLER TOWNSHIP</v>
      </c>
      <c r="H1795" s="22" t="str">
        <f>'Source - Cert. Funds'!F1794</f>
        <v>1190</v>
      </c>
      <c r="I1795" s="22" t="str">
        <f>'Source - Cert. Funds'!G1794</f>
        <v xml:space="preserve">CUMULATIVE FIRE (Township)                        </v>
      </c>
      <c r="J1795" s="23">
        <f>'Source - Cert. Funds'!H1794</f>
        <v>15000</v>
      </c>
      <c r="K1795" s="3"/>
      <c r="L1795" s="3"/>
      <c r="M1795" s="3"/>
      <c r="N1795" s="3"/>
      <c r="O1795" s="3"/>
    </row>
    <row r="1796" spans="1:15" x14ac:dyDescent="0.35">
      <c r="A1796" s="221" t="e">
        <f t="shared" si="31"/>
        <v>#N/A</v>
      </c>
      <c r="B1796" s="221" t="e">
        <f>IF(A1796=1,SUM($A$4:A1796),"")</f>
        <v>#N/A</v>
      </c>
      <c r="C1796" s="22" t="str">
        <f>'Source - Cert. Funds'!A1795</f>
        <v>52</v>
      </c>
      <c r="D1796" s="22" t="str">
        <f>'Source - Cert. Funds'!B1795</f>
        <v>2</v>
      </c>
      <c r="E1796" s="22" t="str">
        <f>'Source - Cert. Funds'!C1795</f>
        <v>0003</v>
      </c>
      <c r="F1796" s="22" t="str">
        <f>'Source - Cert. Funds'!D1795</f>
        <v>5220003</v>
      </c>
      <c r="G1796" s="22" t="str">
        <f>'Source - Cert. Funds'!E1795</f>
        <v>CLAY TOWNSHIP</v>
      </c>
      <c r="H1796" s="22" t="str">
        <f>'Source - Cert. Funds'!F1795</f>
        <v>0061</v>
      </c>
      <c r="I1796" s="22" t="str">
        <f>'Source - Cert. Funds'!G1795</f>
        <v>RAINY DAY</v>
      </c>
      <c r="J1796" s="23">
        <f>'Source - Cert. Funds'!H1795</f>
        <v>0</v>
      </c>
      <c r="K1796" s="3"/>
      <c r="L1796" s="3"/>
      <c r="M1796" s="3"/>
      <c r="N1796" s="3"/>
      <c r="O1796" s="3"/>
    </row>
    <row r="1797" spans="1:15" x14ac:dyDescent="0.35">
      <c r="A1797" s="221" t="e">
        <f t="shared" ref="A1797:A1860" si="32">IF($L$1=$F1797,1,"")</f>
        <v>#N/A</v>
      </c>
      <c r="B1797" s="221" t="e">
        <f>IF(A1797=1,SUM($A$4:A1797),"")</f>
        <v>#N/A</v>
      </c>
      <c r="C1797" s="22" t="str">
        <f>'Source - Cert. Funds'!A1796</f>
        <v>52</v>
      </c>
      <c r="D1797" s="22" t="str">
        <f>'Source - Cert. Funds'!B1796</f>
        <v>2</v>
      </c>
      <c r="E1797" s="22" t="str">
        <f>'Source - Cert. Funds'!C1796</f>
        <v>0003</v>
      </c>
      <c r="F1797" s="22" t="str">
        <f>'Source - Cert. Funds'!D1796</f>
        <v>5220003</v>
      </c>
      <c r="G1797" s="22" t="str">
        <f>'Source - Cert. Funds'!E1796</f>
        <v>CLAY TOWNSHIP</v>
      </c>
      <c r="H1797" s="22" t="str">
        <f>'Source - Cert. Funds'!F1796</f>
        <v>0101</v>
      </c>
      <c r="I1797" s="22" t="str">
        <f>'Source - Cert. Funds'!G1796</f>
        <v xml:space="preserve">GENERAL                                 </v>
      </c>
      <c r="J1797" s="23">
        <f>'Source - Cert. Funds'!H1796</f>
        <v>21307</v>
      </c>
      <c r="K1797" s="3"/>
      <c r="L1797" s="3"/>
      <c r="M1797" s="3"/>
      <c r="N1797" s="3"/>
      <c r="O1797" s="3"/>
    </row>
    <row r="1798" spans="1:15" x14ac:dyDescent="0.35">
      <c r="A1798" s="221" t="e">
        <f t="shared" si="32"/>
        <v>#N/A</v>
      </c>
      <c r="B1798" s="221" t="e">
        <f>IF(A1798=1,SUM($A$4:A1798),"")</f>
        <v>#N/A</v>
      </c>
      <c r="C1798" s="22" t="str">
        <f>'Source - Cert. Funds'!A1797</f>
        <v>52</v>
      </c>
      <c r="D1798" s="22" t="str">
        <f>'Source - Cert. Funds'!B1797</f>
        <v>2</v>
      </c>
      <c r="E1798" s="22" t="str">
        <f>'Source - Cert. Funds'!C1797</f>
        <v>0003</v>
      </c>
      <c r="F1798" s="22" t="str">
        <f>'Source - Cert. Funds'!D1797</f>
        <v>5220003</v>
      </c>
      <c r="G1798" s="22" t="str">
        <f>'Source - Cert. Funds'!E1797</f>
        <v>CLAY TOWNSHIP</v>
      </c>
      <c r="H1798" s="22" t="str">
        <f>'Source - Cert. Funds'!F1797</f>
        <v>1111</v>
      </c>
      <c r="I1798" s="22" t="str">
        <f>'Source - Cert. Funds'!G1797</f>
        <v>TOWNSHIP FIRE AND E.M.S.</v>
      </c>
      <c r="J1798" s="23">
        <f>'Source - Cert. Funds'!H1797</f>
        <v>40000</v>
      </c>
      <c r="K1798" s="3"/>
      <c r="L1798" s="3"/>
      <c r="M1798" s="3"/>
      <c r="N1798" s="3"/>
      <c r="O1798" s="3"/>
    </row>
    <row r="1799" spans="1:15" x14ac:dyDescent="0.35">
      <c r="A1799" s="221" t="e">
        <f t="shared" si="32"/>
        <v>#N/A</v>
      </c>
      <c r="B1799" s="221" t="e">
        <f>IF(A1799=1,SUM($A$4:A1799),"")</f>
        <v>#N/A</v>
      </c>
      <c r="C1799" s="22" t="str">
        <f>'Source - Cert. Funds'!A1798</f>
        <v>52</v>
      </c>
      <c r="D1799" s="22" t="str">
        <f>'Source - Cert. Funds'!B1798</f>
        <v>2</v>
      </c>
      <c r="E1799" s="22" t="str">
        <f>'Source - Cert. Funds'!C1798</f>
        <v>0003</v>
      </c>
      <c r="F1799" s="22" t="str">
        <f>'Source - Cert. Funds'!D1798</f>
        <v>5220003</v>
      </c>
      <c r="G1799" s="22" t="str">
        <f>'Source - Cert. Funds'!E1798</f>
        <v>CLAY TOWNSHIP</v>
      </c>
      <c r="H1799" s="22" t="str">
        <f>'Source - Cert. Funds'!F1798</f>
        <v>1190</v>
      </c>
      <c r="I1799" s="22" t="str">
        <f>'Source - Cert. Funds'!G1798</f>
        <v xml:space="preserve">CUMULATIVE FIRE (Township)                        </v>
      </c>
      <c r="J1799" s="23">
        <f>'Source - Cert. Funds'!H1798</f>
        <v>20000</v>
      </c>
      <c r="K1799" s="3"/>
      <c r="L1799" s="3"/>
      <c r="M1799" s="3"/>
      <c r="N1799" s="3"/>
      <c r="O1799" s="3"/>
    </row>
    <row r="1800" spans="1:15" x14ac:dyDescent="0.35">
      <c r="A1800" s="221" t="e">
        <f t="shared" si="32"/>
        <v>#N/A</v>
      </c>
      <c r="B1800" s="221" t="e">
        <f>IF(A1800=1,SUM($A$4:A1800),"")</f>
        <v>#N/A</v>
      </c>
      <c r="C1800" s="22" t="str">
        <f>'Source - Cert. Funds'!A1799</f>
        <v>52</v>
      </c>
      <c r="D1800" s="22" t="str">
        <f>'Source - Cert. Funds'!B1799</f>
        <v>2</v>
      </c>
      <c r="E1800" s="22" t="str">
        <f>'Source - Cert. Funds'!C1799</f>
        <v>0004</v>
      </c>
      <c r="F1800" s="22" t="str">
        <f>'Source - Cert. Funds'!D1799</f>
        <v>5220004</v>
      </c>
      <c r="G1800" s="22" t="str">
        <f>'Source - Cert. Funds'!E1799</f>
        <v>DEER CREEK TOWNSHIP</v>
      </c>
      <c r="H1800" s="22" t="str">
        <f>'Source - Cert. Funds'!F1799</f>
        <v>0061</v>
      </c>
      <c r="I1800" s="22" t="str">
        <f>'Source - Cert. Funds'!G1799</f>
        <v>RAINY DAY</v>
      </c>
      <c r="J1800" s="23">
        <f>'Source - Cert. Funds'!H1799</f>
        <v>2000</v>
      </c>
      <c r="K1800" s="3"/>
      <c r="L1800" s="3"/>
      <c r="M1800" s="3"/>
      <c r="N1800" s="3"/>
      <c r="O1800" s="3"/>
    </row>
    <row r="1801" spans="1:15" x14ac:dyDescent="0.35">
      <c r="A1801" s="221" t="e">
        <f t="shared" si="32"/>
        <v>#N/A</v>
      </c>
      <c r="B1801" s="221" t="e">
        <f>IF(A1801=1,SUM($A$4:A1801),"")</f>
        <v>#N/A</v>
      </c>
      <c r="C1801" s="22" t="str">
        <f>'Source - Cert. Funds'!A1800</f>
        <v>52</v>
      </c>
      <c r="D1801" s="22" t="str">
        <f>'Source - Cert. Funds'!B1800</f>
        <v>2</v>
      </c>
      <c r="E1801" s="22" t="str">
        <f>'Source - Cert. Funds'!C1800</f>
        <v>0004</v>
      </c>
      <c r="F1801" s="22" t="str">
        <f>'Source - Cert. Funds'!D1800</f>
        <v>5220004</v>
      </c>
      <c r="G1801" s="22" t="str">
        <f>'Source - Cert. Funds'!E1800</f>
        <v>DEER CREEK TOWNSHIP</v>
      </c>
      <c r="H1801" s="22" t="str">
        <f>'Source - Cert. Funds'!F1800</f>
        <v>0101</v>
      </c>
      <c r="I1801" s="22" t="str">
        <f>'Source - Cert. Funds'!G1800</f>
        <v xml:space="preserve">GENERAL                                 </v>
      </c>
      <c r="J1801" s="23">
        <f>'Source - Cert. Funds'!H1800</f>
        <v>30276</v>
      </c>
      <c r="K1801" s="3"/>
      <c r="L1801" s="3"/>
      <c r="M1801" s="3"/>
      <c r="N1801" s="3"/>
      <c r="O1801" s="3"/>
    </row>
    <row r="1802" spans="1:15" x14ac:dyDescent="0.35">
      <c r="A1802" s="221" t="e">
        <f t="shared" si="32"/>
        <v>#N/A</v>
      </c>
      <c r="B1802" s="221" t="e">
        <f>IF(A1802=1,SUM($A$4:A1802),"")</f>
        <v>#N/A</v>
      </c>
      <c r="C1802" s="22" t="str">
        <f>'Source - Cert. Funds'!A1801</f>
        <v>52</v>
      </c>
      <c r="D1802" s="22" t="str">
        <f>'Source - Cert. Funds'!B1801</f>
        <v>2</v>
      </c>
      <c r="E1802" s="22" t="str">
        <f>'Source - Cert. Funds'!C1801</f>
        <v>0004</v>
      </c>
      <c r="F1802" s="22" t="str">
        <f>'Source - Cert. Funds'!D1801</f>
        <v>5220004</v>
      </c>
      <c r="G1802" s="22" t="str">
        <f>'Source - Cert. Funds'!E1801</f>
        <v>DEER CREEK TOWNSHIP</v>
      </c>
      <c r="H1802" s="22" t="str">
        <f>'Source - Cert. Funds'!F1801</f>
        <v>1111</v>
      </c>
      <c r="I1802" s="22" t="str">
        <f>'Source - Cert. Funds'!G1801</f>
        <v>TOWNSHIP FIRE AND E.M.S.</v>
      </c>
      <c r="J1802" s="23">
        <f>'Source - Cert. Funds'!H1801</f>
        <v>20560</v>
      </c>
      <c r="K1802" s="3"/>
      <c r="L1802" s="3"/>
      <c r="M1802" s="3"/>
      <c r="N1802" s="3"/>
      <c r="O1802" s="3"/>
    </row>
    <row r="1803" spans="1:15" x14ac:dyDescent="0.35">
      <c r="A1803" s="221" t="e">
        <f t="shared" si="32"/>
        <v>#N/A</v>
      </c>
      <c r="B1803" s="221" t="e">
        <f>IF(A1803=1,SUM($A$4:A1803),"")</f>
        <v>#N/A</v>
      </c>
      <c r="C1803" s="22" t="str">
        <f>'Source - Cert. Funds'!A1802</f>
        <v>52</v>
      </c>
      <c r="D1803" s="22" t="str">
        <f>'Source - Cert. Funds'!B1802</f>
        <v>2</v>
      </c>
      <c r="E1803" s="22" t="str">
        <f>'Source - Cert. Funds'!C1802</f>
        <v>0004</v>
      </c>
      <c r="F1803" s="22" t="str">
        <f>'Source - Cert. Funds'!D1802</f>
        <v>5220004</v>
      </c>
      <c r="G1803" s="22" t="str">
        <f>'Source - Cert. Funds'!E1802</f>
        <v>DEER CREEK TOWNSHIP</v>
      </c>
      <c r="H1803" s="22" t="str">
        <f>'Source - Cert. Funds'!F1802</f>
        <v>1190</v>
      </c>
      <c r="I1803" s="22" t="str">
        <f>'Source - Cert. Funds'!G1802</f>
        <v xml:space="preserve">CUMULATIVE FIRE (Township)                        </v>
      </c>
      <c r="J1803" s="23">
        <f>'Source - Cert. Funds'!H1802</f>
        <v>10600</v>
      </c>
      <c r="K1803" s="3"/>
      <c r="L1803" s="3"/>
      <c r="M1803" s="3"/>
      <c r="N1803" s="3"/>
      <c r="O1803" s="3"/>
    </row>
    <row r="1804" spans="1:15" x14ac:dyDescent="0.35">
      <c r="A1804" s="221" t="e">
        <f t="shared" si="32"/>
        <v>#N/A</v>
      </c>
      <c r="B1804" s="221" t="e">
        <f>IF(A1804=1,SUM($A$4:A1804),"")</f>
        <v>#N/A</v>
      </c>
      <c r="C1804" s="22" t="str">
        <f>'Source - Cert. Funds'!A1803</f>
        <v>52</v>
      </c>
      <c r="D1804" s="22" t="str">
        <f>'Source - Cert. Funds'!B1803</f>
        <v>2</v>
      </c>
      <c r="E1804" s="22" t="str">
        <f>'Source - Cert. Funds'!C1803</f>
        <v>0004</v>
      </c>
      <c r="F1804" s="22" t="str">
        <f>'Source - Cert. Funds'!D1803</f>
        <v>5220004</v>
      </c>
      <c r="G1804" s="22" t="str">
        <f>'Source - Cert. Funds'!E1803</f>
        <v>DEER CREEK TOWNSHIP</v>
      </c>
      <c r="H1804" s="22" t="str">
        <f>'Source - Cert. Funds'!F1803</f>
        <v>2129</v>
      </c>
      <c r="I1804" s="22" t="str">
        <f>'Source - Cert. Funds'!G1803</f>
        <v>CEMETERY OUTSIDE MUNICIPALITY</v>
      </c>
      <c r="J1804" s="23">
        <f>'Source - Cert. Funds'!H1803</f>
        <v>13863</v>
      </c>
      <c r="K1804" s="3"/>
      <c r="L1804" s="3"/>
      <c r="M1804" s="3"/>
      <c r="N1804" s="3"/>
      <c r="O1804" s="3"/>
    </row>
    <row r="1805" spans="1:15" x14ac:dyDescent="0.35">
      <c r="A1805" s="221" t="e">
        <f t="shared" si="32"/>
        <v>#N/A</v>
      </c>
      <c r="B1805" s="221" t="e">
        <f>IF(A1805=1,SUM($A$4:A1805),"")</f>
        <v>#N/A</v>
      </c>
      <c r="C1805" s="22" t="str">
        <f>'Source - Cert. Funds'!A1804</f>
        <v>52</v>
      </c>
      <c r="D1805" s="22" t="str">
        <f>'Source - Cert. Funds'!B1804</f>
        <v>2</v>
      </c>
      <c r="E1805" s="22" t="str">
        <f>'Source - Cert. Funds'!C1804</f>
        <v>0005</v>
      </c>
      <c r="F1805" s="22" t="str">
        <f>'Source - Cert. Funds'!D1804</f>
        <v>5220005</v>
      </c>
      <c r="G1805" s="22" t="str">
        <f>'Source - Cert. Funds'!E1804</f>
        <v>ERIE TOWNSHIP</v>
      </c>
      <c r="H1805" s="22" t="str">
        <f>'Source - Cert. Funds'!F1804</f>
        <v>0101</v>
      </c>
      <c r="I1805" s="22" t="str">
        <f>'Source - Cert. Funds'!G1804</f>
        <v xml:space="preserve">GENERAL                                 </v>
      </c>
      <c r="J1805" s="23">
        <f>'Source - Cert. Funds'!H1804</f>
        <v>8860</v>
      </c>
      <c r="K1805" s="3"/>
      <c r="L1805" s="3"/>
      <c r="M1805" s="3"/>
      <c r="N1805" s="3"/>
      <c r="O1805" s="3"/>
    </row>
    <row r="1806" spans="1:15" x14ac:dyDescent="0.35">
      <c r="A1806" s="221" t="e">
        <f t="shared" si="32"/>
        <v>#N/A</v>
      </c>
      <c r="B1806" s="221" t="e">
        <f>IF(A1806=1,SUM($A$4:A1806),"")</f>
        <v>#N/A</v>
      </c>
      <c r="C1806" s="22" t="str">
        <f>'Source - Cert. Funds'!A1805</f>
        <v>52</v>
      </c>
      <c r="D1806" s="22" t="str">
        <f>'Source - Cert. Funds'!B1805</f>
        <v>2</v>
      </c>
      <c r="E1806" s="22" t="str">
        <f>'Source - Cert. Funds'!C1805</f>
        <v>0005</v>
      </c>
      <c r="F1806" s="22" t="str">
        <f>'Source - Cert. Funds'!D1805</f>
        <v>5220005</v>
      </c>
      <c r="G1806" s="22" t="str">
        <f>'Source - Cert. Funds'!E1805</f>
        <v>ERIE TOWNSHIP</v>
      </c>
      <c r="H1806" s="22" t="str">
        <f>'Source - Cert. Funds'!F1805</f>
        <v>1111</v>
      </c>
      <c r="I1806" s="22" t="str">
        <f>'Source - Cert. Funds'!G1805</f>
        <v>TOWNSHIP FIRE AND E.M.S.</v>
      </c>
      <c r="J1806" s="23">
        <f>'Source - Cert. Funds'!H1805</f>
        <v>12954</v>
      </c>
      <c r="K1806" s="3"/>
      <c r="L1806" s="3"/>
      <c r="M1806" s="3"/>
      <c r="N1806" s="3"/>
      <c r="O1806" s="3"/>
    </row>
    <row r="1807" spans="1:15" x14ac:dyDescent="0.35">
      <c r="A1807" s="221" t="e">
        <f t="shared" si="32"/>
        <v>#N/A</v>
      </c>
      <c r="B1807" s="221" t="e">
        <f>IF(A1807=1,SUM($A$4:A1807),"")</f>
        <v>#N/A</v>
      </c>
      <c r="C1807" s="22" t="str">
        <f>'Source - Cert. Funds'!A1806</f>
        <v>52</v>
      </c>
      <c r="D1807" s="22" t="str">
        <f>'Source - Cert. Funds'!B1806</f>
        <v>2</v>
      </c>
      <c r="E1807" s="22" t="str">
        <f>'Source - Cert. Funds'!C1806</f>
        <v>0005</v>
      </c>
      <c r="F1807" s="22" t="str">
        <f>'Source - Cert. Funds'!D1806</f>
        <v>5220005</v>
      </c>
      <c r="G1807" s="22" t="str">
        <f>'Source - Cert. Funds'!E1806</f>
        <v>ERIE TOWNSHIP</v>
      </c>
      <c r="H1807" s="22" t="str">
        <f>'Source - Cert. Funds'!F1806</f>
        <v>1190</v>
      </c>
      <c r="I1807" s="22" t="str">
        <f>'Source - Cert. Funds'!G1806</f>
        <v xml:space="preserve">CUMULATIVE FIRE (Township)                        </v>
      </c>
      <c r="J1807" s="23">
        <f>'Source - Cert. Funds'!H1806</f>
        <v>10000</v>
      </c>
      <c r="K1807" s="3"/>
      <c r="L1807" s="3"/>
      <c r="M1807" s="3"/>
      <c r="N1807" s="3"/>
      <c r="O1807" s="3"/>
    </row>
    <row r="1808" spans="1:15" x14ac:dyDescent="0.35">
      <c r="A1808" s="221" t="e">
        <f t="shared" si="32"/>
        <v>#N/A</v>
      </c>
      <c r="B1808" s="221" t="e">
        <f>IF(A1808=1,SUM($A$4:A1808),"")</f>
        <v>#N/A</v>
      </c>
      <c r="C1808" s="22" t="str">
        <f>'Source - Cert. Funds'!A1807</f>
        <v>52</v>
      </c>
      <c r="D1808" s="22" t="str">
        <f>'Source - Cert. Funds'!B1807</f>
        <v>2</v>
      </c>
      <c r="E1808" s="22" t="str">
        <f>'Source - Cert. Funds'!C1807</f>
        <v>0006</v>
      </c>
      <c r="F1808" s="22" t="str">
        <f>'Source - Cert. Funds'!D1807</f>
        <v>5220006</v>
      </c>
      <c r="G1808" s="22" t="str">
        <f>'Source - Cert. Funds'!E1807</f>
        <v>HARRISON TOWNSHIP</v>
      </c>
      <c r="H1808" s="22" t="str">
        <f>'Source - Cert. Funds'!F1807</f>
        <v>0061</v>
      </c>
      <c r="I1808" s="22" t="str">
        <f>'Source - Cert. Funds'!G1807</f>
        <v>RAINY DAY</v>
      </c>
      <c r="J1808" s="23">
        <f>'Source - Cert. Funds'!H1807</f>
        <v>0</v>
      </c>
      <c r="K1808" s="3"/>
      <c r="L1808" s="3"/>
      <c r="M1808" s="3"/>
      <c r="N1808" s="3"/>
      <c r="O1808" s="3"/>
    </row>
    <row r="1809" spans="1:15" x14ac:dyDescent="0.35">
      <c r="A1809" s="221" t="e">
        <f t="shared" si="32"/>
        <v>#N/A</v>
      </c>
      <c r="B1809" s="221" t="e">
        <f>IF(A1809=1,SUM($A$4:A1809),"")</f>
        <v>#N/A</v>
      </c>
      <c r="C1809" s="22" t="str">
        <f>'Source - Cert. Funds'!A1808</f>
        <v>52</v>
      </c>
      <c r="D1809" s="22" t="str">
        <f>'Source - Cert. Funds'!B1808</f>
        <v>2</v>
      </c>
      <c r="E1809" s="22" t="str">
        <f>'Source - Cert. Funds'!C1808</f>
        <v>0006</v>
      </c>
      <c r="F1809" s="22" t="str">
        <f>'Source - Cert. Funds'!D1808</f>
        <v>5220006</v>
      </c>
      <c r="G1809" s="22" t="str">
        <f>'Source - Cert. Funds'!E1808</f>
        <v>HARRISON TOWNSHIP</v>
      </c>
      <c r="H1809" s="22" t="str">
        <f>'Source - Cert. Funds'!F1808</f>
        <v>0101</v>
      </c>
      <c r="I1809" s="22" t="str">
        <f>'Source - Cert. Funds'!G1808</f>
        <v xml:space="preserve">GENERAL                                 </v>
      </c>
      <c r="J1809" s="23">
        <f>'Source - Cert. Funds'!H1808</f>
        <v>10356</v>
      </c>
      <c r="K1809" s="3"/>
      <c r="L1809" s="3"/>
      <c r="M1809" s="3"/>
      <c r="N1809" s="3"/>
      <c r="O1809" s="3"/>
    </row>
    <row r="1810" spans="1:15" x14ac:dyDescent="0.35">
      <c r="A1810" s="221" t="e">
        <f t="shared" si="32"/>
        <v>#N/A</v>
      </c>
      <c r="B1810" s="221" t="e">
        <f>IF(A1810=1,SUM($A$4:A1810),"")</f>
        <v>#N/A</v>
      </c>
      <c r="C1810" s="22" t="str">
        <f>'Source - Cert. Funds'!A1809</f>
        <v>52</v>
      </c>
      <c r="D1810" s="22" t="str">
        <f>'Source - Cert. Funds'!B1809</f>
        <v>2</v>
      </c>
      <c r="E1810" s="22" t="str">
        <f>'Source - Cert. Funds'!C1809</f>
        <v>0006</v>
      </c>
      <c r="F1810" s="22" t="str">
        <f>'Source - Cert. Funds'!D1809</f>
        <v>5220006</v>
      </c>
      <c r="G1810" s="22" t="str">
        <f>'Source - Cert. Funds'!E1809</f>
        <v>HARRISON TOWNSHIP</v>
      </c>
      <c r="H1810" s="22" t="str">
        <f>'Source - Cert. Funds'!F1809</f>
        <v>1111</v>
      </c>
      <c r="I1810" s="22" t="str">
        <f>'Source - Cert. Funds'!G1809</f>
        <v>TOWNSHIP FIRE AND E.M.S.</v>
      </c>
      <c r="J1810" s="23">
        <f>'Source - Cert. Funds'!H1809</f>
        <v>12500</v>
      </c>
      <c r="K1810" s="3"/>
      <c r="L1810" s="3"/>
      <c r="M1810" s="3"/>
      <c r="N1810" s="3"/>
      <c r="O1810" s="3"/>
    </row>
    <row r="1811" spans="1:15" x14ac:dyDescent="0.35">
      <c r="A1811" s="221" t="e">
        <f t="shared" si="32"/>
        <v>#N/A</v>
      </c>
      <c r="B1811" s="221" t="e">
        <f>IF(A1811=1,SUM($A$4:A1811),"")</f>
        <v>#N/A</v>
      </c>
      <c r="C1811" s="22" t="str">
        <f>'Source - Cert. Funds'!A1810</f>
        <v>52</v>
      </c>
      <c r="D1811" s="22" t="str">
        <f>'Source - Cert. Funds'!B1810</f>
        <v>2</v>
      </c>
      <c r="E1811" s="22" t="str">
        <f>'Source - Cert. Funds'!C1810</f>
        <v>0006</v>
      </c>
      <c r="F1811" s="22" t="str">
        <f>'Source - Cert. Funds'!D1810</f>
        <v>5220006</v>
      </c>
      <c r="G1811" s="22" t="str">
        <f>'Source - Cert. Funds'!E1810</f>
        <v>HARRISON TOWNSHIP</v>
      </c>
      <c r="H1811" s="22" t="str">
        <f>'Source - Cert. Funds'!F1810</f>
        <v>1190</v>
      </c>
      <c r="I1811" s="22" t="str">
        <f>'Source - Cert. Funds'!G1810</f>
        <v xml:space="preserve">CUMULATIVE FIRE (Township)                        </v>
      </c>
      <c r="J1811" s="23">
        <f>'Source - Cert. Funds'!H1810</f>
        <v>0</v>
      </c>
      <c r="K1811" s="3"/>
      <c r="L1811" s="3"/>
      <c r="M1811" s="3"/>
      <c r="N1811" s="3"/>
      <c r="O1811" s="3"/>
    </row>
    <row r="1812" spans="1:15" x14ac:dyDescent="0.35">
      <c r="A1812" s="221" t="e">
        <f t="shared" si="32"/>
        <v>#N/A</v>
      </c>
      <c r="B1812" s="221" t="e">
        <f>IF(A1812=1,SUM($A$4:A1812),"")</f>
        <v>#N/A</v>
      </c>
      <c r="C1812" s="22" t="str">
        <f>'Source - Cert. Funds'!A1811</f>
        <v>52</v>
      </c>
      <c r="D1812" s="22" t="str">
        <f>'Source - Cert. Funds'!B1811</f>
        <v>2</v>
      </c>
      <c r="E1812" s="22" t="str">
        <f>'Source - Cert. Funds'!C1811</f>
        <v>0007</v>
      </c>
      <c r="F1812" s="22" t="str">
        <f>'Source - Cert. Funds'!D1811</f>
        <v>5220007</v>
      </c>
      <c r="G1812" s="22" t="str">
        <f>'Source - Cert. Funds'!E1811</f>
        <v>JACKSON TOWNSHIP</v>
      </c>
      <c r="H1812" s="22" t="str">
        <f>'Source - Cert. Funds'!F1811</f>
        <v>0061</v>
      </c>
      <c r="I1812" s="22" t="str">
        <f>'Source - Cert. Funds'!G1811</f>
        <v>RAINY DAY</v>
      </c>
      <c r="J1812" s="23">
        <f>'Source - Cert. Funds'!H1811</f>
        <v>0</v>
      </c>
      <c r="K1812" s="3"/>
      <c r="L1812" s="3"/>
      <c r="M1812" s="3"/>
      <c r="N1812" s="3"/>
      <c r="O1812" s="3"/>
    </row>
    <row r="1813" spans="1:15" x14ac:dyDescent="0.35">
      <c r="A1813" s="221" t="e">
        <f t="shared" si="32"/>
        <v>#N/A</v>
      </c>
      <c r="B1813" s="221" t="e">
        <f>IF(A1813=1,SUM($A$4:A1813),"")</f>
        <v>#N/A</v>
      </c>
      <c r="C1813" s="22" t="str">
        <f>'Source - Cert. Funds'!A1812</f>
        <v>52</v>
      </c>
      <c r="D1813" s="22" t="str">
        <f>'Source - Cert. Funds'!B1812</f>
        <v>2</v>
      </c>
      <c r="E1813" s="22" t="str">
        <f>'Source - Cert. Funds'!C1812</f>
        <v>0007</v>
      </c>
      <c r="F1813" s="22" t="str">
        <f>'Source - Cert. Funds'!D1812</f>
        <v>5220007</v>
      </c>
      <c r="G1813" s="22" t="str">
        <f>'Source - Cert. Funds'!E1812</f>
        <v>JACKSON TOWNSHIP</v>
      </c>
      <c r="H1813" s="22" t="str">
        <f>'Source - Cert. Funds'!F1812</f>
        <v>0101</v>
      </c>
      <c r="I1813" s="22" t="str">
        <f>'Source - Cert. Funds'!G1812</f>
        <v xml:space="preserve">GENERAL                                 </v>
      </c>
      <c r="J1813" s="23">
        <f>'Source - Cert. Funds'!H1812</f>
        <v>24100</v>
      </c>
      <c r="K1813" s="3"/>
      <c r="L1813" s="3"/>
      <c r="M1813" s="3"/>
      <c r="N1813" s="3"/>
      <c r="O1813" s="3"/>
    </row>
    <row r="1814" spans="1:15" x14ac:dyDescent="0.35">
      <c r="A1814" s="221" t="e">
        <f t="shared" si="32"/>
        <v>#N/A</v>
      </c>
      <c r="B1814" s="221" t="e">
        <f>IF(A1814=1,SUM($A$4:A1814),"")</f>
        <v>#N/A</v>
      </c>
      <c r="C1814" s="22" t="str">
        <f>'Source - Cert. Funds'!A1813</f>
        <v>52</v>
      </c>
      <c r="D1814" s="22" t="str">
        <f>'Source - Cert. Funds'!B1813</f>
        <v>2</v>
      </c>
      <c r="E1814" s="22" t="str">
        <f>'Source - Cert. Funds'!C1813</f>
        <v>0007</v>
      </c>
      <c r="F1814" s="22" t="str">
        <f>'Source - Cert. Funds'!D1813</f>
        <v>5220007</v>
      </c>
      <c r="G1814" s="22" t="str">
        <f>'Source - Cert. Funds'!E1813</f>
        <v>JACKSON TOWNSHIP</v>
      </c>
      <c r="H1814" s="22" t="str">
        <f>'Source - Cert. Funds'!F1813</f>
        <v>1111</v>
      </c>
      <c r="I1814" s="22" t="str">
        <f>'Source - Cert. Funds'!G1813</f>
        <v>TOWNSHIP FIRE AND E.M.S.</v>
      </c>
      <c r="J1814" s="23">
        <f>'Source - Cert. Funds'!H1813</f>
        <v>25000</v>
      </c>
      <c r="K1814" s="3"/>
      <c r="L1814" s="3"/>
      <c r="M1814" s="3"/>
      <c r="N1814" s="3"/>
      <c r="O1814" s="3"/>
    </row>
    <row r="1815" spans="1:15" x14ac:dyDescent="0.35">
      <c r="A1815" s="221" t="e">
        <f t="shared" si="32"/>
        <v>#N/A</v>
      </c>
      <c r="B1815" s="221" t="e">
        <f>IF(A1815=1,SUM($A$4:A1815),"")</f>
        <v>#N/A</v>
      </c>
      <c r="C1815" s="22" t="str">
        <f>'Source - Cert. Funds'!A1814</f>
        <v>52</v>
      </c>
      <c r="D1815" s="22" t="str">
        <f>'Source - Cert. Funds'!B1814</f>
        <v>2</v>
      </c>
      <c r="E1815" s="22" t="str">
        <f>'Source - Cert. Funds'!C1814</f>
        <v>0007</v>
      </c>
      <c r="F1815" s="22" t="str">
        <f>'Source - Cert. Funds'!D1814</f>
        <v>5220007</v>
      </c>
      <c r="G1815" s="22" t="str">
        <f>'Source - Cert. Funds'!E1814</f>
        <v>JACKSON TOWNSHIP</v>
      </c>
      <c r="H1815" s="22" t="str">
        <f>'Source - Cert. Funds'!F1814</f>
        <v>1190</v>
      </c>
      <c r="I1815" s="22" t="str">
        <f>'Source - Cert. Funds'!G1814</f>
        <v xml:space="preserve">CUMULATIVE FIRE (Township)                        </v>
      </c>
      <c r="J1815" s="23">
        <f>'Source - Cert. Funds'!H1814</f>
        <v>0</v>
      </c>
      <c r="K1815" s="3"/>
      <c r="L1815" s="3"/>
      <c r="M1815" s="3"/>
      <c r="N1815" s="3"/>
      <c r="O1815" s="3"/>
    </row>
    <row r="1816" spans="1:15" x14ac:dyDescent="0.35">
      <c r="A1816" s="221" t="e">
        <f t="shared" si="32"/>
        <v>#N/A</v>
      </c>
      <c r="B1816" s="221" t="e">
        <f>IF(A1816=1,SUM($A$4:A1816),"")</f>
        <v>#N/A</v>
      </c>
      <c r="C1816" s="22" t="str">
        <f>'Source - Cert. Funds'!A1815</f>
        <v>52</v>
      </c>
      <c r="D1816" s="22" t="str">
        <f>'Source - Cert. Funds'!B1815</f>
        <v>2</v>
      </c>
      <c r="E1816" s="22" t="str">
        <f>'Source - Cert. Funds'!C1815</f>
        <v>0008</v>
      </c>
      <c r="F1816" s="22" t="str">
        <f>'Source - Cert. Funds'!D1815</f>
        <v>5220008</v>
      </c>
      <c r="G1816" s="22" t="str">
        <f>'Source - Cert. Funds'!E1815</f>
        <v>JEFFERSON TOWNSHIP</v>
      </c>
      <c r="H1816" s="22" t="str">
        <f>'Source - Cert. Funds'!F1815</f>
        <v>0061</v>
      </c>
      <c r="I1816" s="22" t="str">
        <f>'Source - Cert. Funds'!G1815</f>
        <v>RAINY DAY</v>
      </c>
      <c r="J1816" s="23">
        <f>'Source - Cert. Funds'!H1815</f>
        <v>0</v>
      </c>
      <c r="K1816" s="3"/>
      <c r="L1816" s="3"/>
      <c r="M1816" s="3"/>
      <c r="N1816" s="3"/>
      <c r="O1816" s="3"/>
    </row>
    <row r="1817" spans="1:15" x14ac:dyDescent="0.35">
      <c r="A1817" s="221" t="e">
        <f t="shared" si="32"/>
        <v>#N/A</v>
      </c>
      <c r="B1817" s="221" t="e">
        <f>IF(A1817=1,SUM($A$4:A1817),"")</f>
        <v>#N/A</v>
      </c>
      <c r="C1817" s="22" t="str">
        <f>'Source - Cert. Funds'!A1816</f>
        <v>52</v>
      </c>
      <c r="D1817" s="22" t="str">
        <f>'Source - Cert. Funds'!B1816</f>
        <v>2</v>
      </c>
      <c r="E1817" s="22" t="str">
        <f>'Source - Cert. Funds'!C1816</f>
        <v>0008</v>
      </c>
      <c r="F1817" s="22" t="str">
        <f>'Source - Cert. Funds'!D1816</f>
        <v>5220008</v>
      </c>
      <c r="G1817" s="22" t="str">
        <f>'Source - Cert. Funds'!E1816</f>
        <v>JEFFERSON TOWNSHIP</v>
      </c>
      <c r="H1817" s="22" t="str">
        <f>'Source - Cert. Funds'!F1816</f>
        <v>0101</v>
      </c>
      <c r="I1817" s="22" t="str">
        <f>'Source - Cert. Funds'!G1816</f>
        <v xml:space="preserve">GENERAL                                 </v>
      </c>
      <c r="J1817" s="23">
        <f>'Source - Cert. Funds'!H1816</f>
        <v>22720</v>
      </c>
      <c r="K1817" s="3"/>
      <c r="L1817" s="3"/>
      <c r="M1817" s="3"/>
      <c r="N1817" s="3"/>
      <c r="O1817" s="3"/>
    </row>
    <row r="1818" spans="1:15" x14ac:dyDescent="0.35">
      <c r="A1818" s="221" t="e">
        <f t="shared" si="32"/>
        <v>#N/A</v>
      </c>
      <c r="B1818" s="221" t="e">
        <f>IF(A1818=1,SUM($A$4:A1818),"")</f>
        <v>#N/A</v>
      </c>
      <c r="C1818" s="22" t="str">
        <f>'Source - Cert. Funds'!A1817</f>
        <v>52</v>
      </c>
      <c r="D1818" s="22" t="str">
        <f>'Source - Cert. Funds'!B1817</f>
        <v>2</v>
      </c>
      <c r="E1818" s="22" t="str">
        <f>'Source - Cert. Funds'!C1817</f>
        <v>0008</v>
      </c>
      <c r="F1818" s="22" t="str">
        <f>'Source - Cert. Funds'!D1817</f>
        <v>5220008</v>
      </c>
      <c r="G1818" s="22" t="str">
        <f>'Source - Cert. Funds'!E1817</f>
        <v>JEFFERSON TOWNSHIP</v>
      </c>
      <c r="H1818" s="22" t="str">
        <f>'Source - Cert. Funds'!F1817</f>
        <v>1111</v>
      </c>
      <c r="I1818" s="22" t="str">
        <f>'Source - Cert. Funds'!G1817</f>
        <v>TOWNSHIP FIRE AND E.M.S.</v>
      </c>
      <c r="J1818" s="23">
        <f>'Source - Cert. Funds'!H1817</f>
        <v>100000</v>
      </c>
      <c r="K1818" s="3"/>
      <c r="L1818" s="3"/>
      <c r="M1818" s="3"/>
      <c r="N1818" s="3"/>
      <c r="O1818" s="3"/>
    </row>
    <row r="1819" spans="1:15" x14ac:dyDescent="0.35">
      <c r="A1819" s="221" t="e">
        <f t="shared" si="32"/>
        <v>#N/A</v>
      </c>
      <c r="B1819" s="221" t="e">
        <f>IF(A1819=1,SUM($A$4:A1819),"")</f>
        <v>#N/A</v>
      </c>
      <c r="C1819" s="22" t="str">
        <f>'Source - Cert. Funds'!A1818</f>
        <v>52</v>
      </c>
      <c r="D1819" s="22" t="str">
        <f>'Source - Cert. Funds'!B1818</f>
        <v>2</v>
      </c>
      <c r="E1819" s="22" t="str">
        <f>'Source - Cert. Funds'!C1818</f>
        <v>0008</v>
      </c>
      <c r="F1819" s="22" t="str">
        <f>'Source - Cert. Funds'!D1818</f>
        <v>5220008</v>
      </c>
      <c r="G1819" s="22" t="str">
        <f>'Source - Cert. Funds'!E1818</f>
        <v>JEFFERSON TOWNSHIP</v>
      </c>
      <c r="H1819" s="22" t="str">
        <f>'Source - Cert. Funds'!F1818</f>
        <v>1312</v>
      </c>
      <c r="I1819" s="22" t="str">
        <f>'Source - Cert. Funds'!G1818</f>
        <v xml:space="preserve">RECREATION                              </v>
      </c>
      <c r="J1819" s="23">
        <f>'Source - Cert. Funds'!H1818</f>
        <v>33500</v>
      </c>
      <c r="K1819" s="3"/>
      <c r="L1819" s="3"/>
      <c r="M1819" s="3"/>
      <c r="N1819" s="3"/>
      <c r="O1819" s="3"/>
    </row>
    <row r="1820" spans="1:15" x14ac:dyDescent="0.35">
      <c r="A1820" s="221" t="e">
        <f t="shared" si="32"/>
        <v>#N/A</v>
      </c>
      <c r="B1820" s="221" t="e">
        <f>IF(A1820=1,SUM($A$4:A1820),"")</f>
        <v>#N/A</v>
      </c>
      <c r="C1820" s="22" t="str">
        <f>'Source - Cert. Funds'!A1819</f>
        <v>52</v>
      </c>
      <c r="D1820" s="22" t="str">
        <f>'Source - Cert. Funds'!B1819</f>
        <v>2</v>
      </c>
      <c r="E1820" s="22" t="str">
        <f>'Source - Cert. Funds'!C1819</f>
        <v>0009</v>
      </c>
      <c r="F1820" s="22" t="str">
        <f>'Source - Cert. Funds'!D1819</f>
        <v>5220009</v>
      </c>
      <c r="G1820" s="22" t="str">
        <f>'Source - Cert. Funds'!E1819</f>
        <v>PERRY TOWNSHIP</v>
      </c>
      <c r="H1820" s="22" t="str">
        <f>'Source - Cert. Funds'!F1819</f>
        <v>0061</v>
      </c>
      <c r="I1820" s="22" t="str">
        <f>'Source - Cert. Funds'!G1819</f>
        <v>RAINY DAY</v>
      </c>
      <c r="J1820" s="23">
        <f>'Source - Cert. Funds'!H1819</f>
        <v>2200</v>
      </c>
      <c r="K1820" s="3"/>
      <c r="L1820" s="3"/>
      <c r="M1820" s="3"/>
      <c r="N1820" s="3"/>
      <c r="O1820" s="3"/>
    </row>
    <row r="1821" spans="1:15" x14ac:dyDescent="0.35">
      <c r="A1821" s="221" t="e">
        <f t="shared" si="32"/>
        <v>#N/A</v>
      </c>
      <c r="B1821" s="221" t="e">
        <f>IF(A1821=1,SUM($A$4:A1821),"")</f>
        <v>#N/A</v>
      </c>
      <c r="C1821" s="22" t="str">
        <f>'Source - Cert. Funds'!A1820</f>
        <v>52</v>
      </c>
      <c r="D1821" s="22" t="str">
        <f>'Source - Cert. Funds'!B1820</f>
        <v>2</v>
      </c>
      <c r="E1821" s="22" t="str">
        <f>'Source - Cert. Funds'!C1820</f>
        <v>0009</v>
      </c>
      <c r="F1821" s="22" t="str">
        <f>'Source - Cert. Funds'!D1820</f>
        <v>5220009</v>
      </c>
      <c r="G1821" s="22" t="str">
        <f>'Source - Cert. Funds'!E1820</f>
        <v>PERRY TOWNSHIP</v>
      </c>
      <c r="H1821" s="22" t="str">
        <f>'Source - Cert. Funds'!F1820</f>
        <v>0101</v>
      </c>
      <c r="I1821" s="22" t="str">
        <f>'Source - Cert. Funds'!G1820</f>
        <v xml:space="preserve">GENERAL                                 </v>
      </c>
      <c r="J1821" s="23">
        <f>'Source - Cert. Funds'!H1820</f>
        <v>21151</v>
      </c>
      <c r="K1821" s="3"/>
      <c r="L1821" s="3"/>
      <c r="M1821" s="3"/>
      <c r="N1821" s="3"/>
      <c r="O1821" s="3"/>
    </row>
    <row r="1822" spans="1:15" x14ac:dyDescent="0.35">
      <c r="A1822" s="221" t="e">
        <f t="shared" si="32"/>
        <v>#N/A</v>
      </c>
      <c r="B1822" s="221" t="e">
        <f>IF(A1822=1,SUM($A$4:A1822),"")</f>
        <v>#N/A</v>
      </c>
      <c r="C1822" s="22" t="str">
        <f>'Source - Cert. Funds'!A1821</f>
        <v>52</v>
      </c>
      <c r="D1822" s="22" t="str">
        <f>'Source - Cert. Funds'!B1821</f>
        <v>2</v>
      </c>
      <c r="E1822" s="22" t="str">
        <f>'Source - Cert. Funds'!C1821</f>
        <v>0009</v>
      </c>
      <c r="F1822" s="22" t="str">
        <f>'Source - Cert. Funds'!D1821</f>
        <v>5220009</v>
      </c>
      <c r="G1822" s="22" t="str">
        <f>'Source - Cert. Funds'!E1821</f>
        <v>PERRY TOWNSHIP</v>
      </c>
      <c r="H1822" s="22" t="str">
        <f>'Source - Cert. Funds'!F1821</f>
        <v>1111</v>
      </c>
      <c r="I1822" s="22" t="str">
        <f>'Source - Cert. Funds'!G1821</f>
        <v>TOWNSHIP FIRE AND E.M.S.</v>
      </c>
      <c r="J1822" s="23">
        <f>'Source - Cert. Funds'!H1821</f>
        <v>16000</v>
      </c>
      <c r="K1822" s="3"/>
      <c r="L1822" s="3"/>
      <c r="M1822" s="3"/>
      <c r="N1822" s="3"/>
      <c r="O1822" s="3"/>
    </row>
    <row r="1823" spans="1:15" x14ac:dyDescent="0.35">
      <c r="A1823" s="221" t="e">
        <f t="shared" si="32"/>
        <v>#N/A</v>
      </c>
      <c r="B1823" s="221" t="e">
        <f>IF(A1823=1,SUM($A$4:A1823),"")</f>
        <v>#N/A</v>
      </c>
      <c r="C1823" s="22" t="str">
        <f>'Source - Cert. Funds'!A1822</f>
        <v>52</v>
      </c>
      <c r="D1823" s="22" t="str">
        <f>'Source - Cert. Funds'!B1822</f>
        <v>2</v>
      </c>
      <c r="E1823" s="22" t="str">
        <f>'Source - Cert. Funds'!C1822</f>
        <v>0009</v>
      </c>
      <c r="F1823" s="22" t="str">
        <f>'Source - Cert. Funds'!D1822</f>
        <v>5220009</v>
      </c>
      <c r="G1823" s="22" t="str">
        <f>'Source - Cert. Funds'!E1822</f>
        <v>PERRY TOWNSHIP</v>
      </c>
      <c r="H1823" s="22" t="str">
        <f>'Source - Cert. Funds'!F1822</f>
        <v>2120</v>
      </c>
      <c r="I1823" s="22" t="str">
        <f>'Source - Cert. Funds'!G1822</f>
        <v xml:space="preserve">CEMETERY                                </v>
      </c>
      <c r="J1823" s="23">
        <f>'Source - Cert. Funds'!H1822</f>
        <v>11000</v>
      </c>
      <c r="K1823" s="3"/>
      <c r="L1823" s="3"/>
      <c r="M1823" s="3"/>
      <c r="N1823" s="3"/>
      <c r="O1823" s="3"/>
    </row>
    <row r="1824" spans="1:15" x14ac:dyDescent="0.35">
      <c r="A1824" s="221" t="e">
        <f t="shared" si="32"/>
        <v>#N/A</v>
      </c>
      <c r="B1824" s="221" t="e">
        <f>IF(A1824=1,SUM($A$4:A1824),"")</f>
        <v>#N/A</v>
      </c>
      <c r="C1824" s="22" t="str">
        <f>'Source - Cert. Funds'!A1823</f>
        <v>52</v>
      </c>
      <c r="D1824" s="22" t="str">
        <f>'Source - Cert. Funds'!B1823</f>
        <v>2</v>
      </c>
      <c r="E1824" s="22" t="str">
        <f>'Source - Cert. Funds'!C1823</f>
        <v>0010</v>
      </c>
      <c r="F1824" s="22" t="str">
        <f>'Source - Cert. Funds'!D1823</f>
        <v>5220010</v>
      </c>
      <c r="G1824" s="22" t="str">
        <f>'Source - Cert. Funds'!E1823</f>
        <v>PERU TOWNSHIP</v>
      </c>
      <c r="H1824" s="22" t="str">
        <f>'Source - Cert. Funds'!F1823</f>
        <v>0061</v>
      </c>
      <c r="I1824" s="22" t="str">
        <f>'Source - Cert. Funds'!G1823</f>
        <v>RAINY DAY</v>
      </c>
      <c r="J1824" s="23">
        <f>'Source - Cert. Funds'!H1823</f>
        <v>44000</v>
      </c>
      <c r="K1824" s="3"/>
      <c r="L1824" s="3"/>
      <c r="M1824" s="3"/>
      <c r="N1824" s="3"/>
      <c r="O1824" s="3"/>
    </row>
    <row r="1825" spans="1:15" x14ac:dyDescent="0.35">
      <c r="A1825" s="221" t="e">
        <f t="shared" si="32"/>
        <v>#N/A</v>
      </c>
      <c r="B1825" s="221" t="e">
        <f>IF(A1825=1,SUM($A$4:A1825),"")</f>
        <v>#N/A</v>
      </c>
      <c r="C1825" s="22" t="str">
        <f>'Source - Cert. Funds'!A1824</f>
        <v>52</v>
      </c>
      <c r="D1825" s="22" t="str">
        <f>'Source - Cert. Funds'!B1824</f>
        <v>2</v>
      </c>
      <c r="E1825" s="22" t="str">
        <f>'Source - Cert. Funds'!C1824</f>
        <v>0010</v>
      </c>
      <c r="F1825" s="22" t="str">
        <f>'Source - Cert. Funds'!D1824</f>
        <v>5220010</v>
      </c>
      <c r="G1825" s="22" t="str">
        <f>'Source - Cert. Funds'!E1824</f>
        <v>PERU TOWNSHIP</v>
      </c>
      <c r="H1825" s="22" t="str">
        <f>'Source - Cert. Funds'!F1824</f>
        <v>0101</v>
      </c>
      <c r="I1825" s="22" t="str">
        <f>'Source - Cert. Funds'!G1824</f>
        <v xml:space="preserve">GENERAL                                 </v>
      </c>
      <c r="J1825" s="23">
        <f>'Source - Cert. Funds'!H1824</f>
        <v>66644</v>
      </c>
      <c r="K1825" s="3"/>
      <c r="L1825" s="3"/>
      <c r="M1825" s="3"/>
      <c r="N1825" s="3"/>
      <c r="O1825" s="3"/>
    </row>
    <row r="1826" spans="1:15" x14ac:dyDescent="0.35">
      <c r="A1826" s="221" t="e">
        <f t="shared" si="32"/>
        <v>#N/A</v>
      </c>
      <c r="B1826" s="221" t="e">
        <f>IF(A1826=1,SUM($A$4:A1826),"")</f>
        <v>#N/A</v>
      </c>
      <c r="C1826" s="22" t="str">
        <f>'Source - Cert. Funds'!A1825</f>
        <v>52</v>
      </c>
      <c r="D1826" s="22" t="str">
        <f>'Source - Cert. Funds'!B1825</f>
        <v>2</v>
      </c>
      <c r="E1826" s="22" t="str">
        <f>'Source - Cert. Funds'!C1825</f>
        <v>0011</v>
      </c>
      <c r="F1826" s="22" t="str">
        <f>'Source - Cert. Funds'!D1825</f>
        <v>5220011</v>
      </c>
      <c r="G1826" s="22" t="str">
        <f>'Source - Cert. Funds'!E1825</f>
        <v>PIPE CREEK TOWNSHIP</v>
      </c>
      <c r="H1826" s="22" t="str">
        <f>'Source - Cert. Funds'!F1825</f>
        <v>0061</v>
      </c>
      <c r="I1826" s="22" t="str">
        <f>'Source - Cert. Funds'!G1825</f>
        <v>RAINY DAY</v>
      </c>
      <c r="J1826" s="23">
        <f>'Source - Cert. Funds'!H1825</f>
        <v>0</v>
      </c>
      <c r="K1826" s="3"/>
      <c r="L1826" s="3"/>
      <c r="M1826" s="3"/>
      <c r="N1826" s="3"/>
      <c r="O1826" s="3"/>
    </row>
    <row r="1827" spans="1:15" x14ac:dyDescent="0.35">
      <c r="A1827" s="221" t="e">
        <f t="shared" si="32"/>
        <v>#N/A</v>
      </c>
      <c r="B1827" s="221" t="e">
        <f>IF(A1827=1,SUM($A$4:A1827),"")</f>
        <v>#N/A</v>
      </c>
      <c r="C1827" s="22" t="str">
        <f>'Source - Cert. Funds'!A1826</f>
        <v>52</v>
      </c>
      <c r="D1827" s="22" t="str">
        <f>'Source - Cert. Funds'!B1826</f>
        <v>2</v>
      </c>
      <c r="E1827" s="22" t="str">
        <f>'Source - Cert. Funds'!C1826</f>
        <v>0011</v>
      </c>
      <c r="F1827" s="22" t="str">
        <f>'Source - Cert. Funds'!D1826</f>
        <v>5220011</v>
      </c>
      <c r="G1827" s="22" t="str">
        <f>'Source - Cert. Funds'!E1826</f>
        <v>PIPE CREEK TOWNSHIP</v>
      </c>
      <c r="H1827" s="22" t="str">
        <f>'Source - Cert. Funds'!F1826</f>
        <v>0101</v>
      </c>
      <c r="I1827" s="22" t="str">
        <f>'Source - Cert. Funds'!G1826</f>
        <v xml:space="preserve">GENERAL                                 </v>
      </c>
      <c r="J1827" s="23">
        <f>'Source - Cert. Funds'!H1826</f>
        <v>30255</v>
      </c>
      <c r="K1827" s="3"/>
      <c r="L1827" s="3"/>
      <c r="M1827" s="3"/>
      <c r="N1827" s="3"/>
      <c r="O1827" s="3"/>
    </row>
    <row r="1828" spans="1:15" x14ac:dyDescent="0.35">
      <c r="A1828" s="221" t="e">
        <f t="shared" si="32"/>
        <v>#N/A</v>
      </c>
      <c r="B1828" s="221" t="e">
        <f>IF(A1828=1,SUM($A$4:A1828),"")</f>
        <v>#N/A</v>
      </c>
      <c r="C1828" s="22" t="str">
        <f>'Source - Cert. Funds'!A1827</f>
        <v>52</v>
      </c>
      <c r="D1828" s="22" t="str">
        <f>'Source - Cert. Funds'!B1827</f>
        <v>2</v>
      </c>
      <c r="E1828" s="22" t="str">
        <f>'Source - Cert. Funds'!C1827</f>
        <v>0011</v>
      </c>
      <c r="F1828" s="22" t="str">
        <f>'Source - Cert. Funds'!D1827</f>
        <v>5220011</v>
      </c>
      <c r="G1828" s="22" t="str">
        <f>'Source - Cert. Funds'!E1827</f>
        <v>PIPE CREEK TOWNSHIP</v>
      </c>
      <c r="H1828" s="22" t="str">
        <f>'Source - Cert. Funds'!F1827</f>
        <v>1111</v>
      </c>
      <c r="I1828" s="22" t="str">
        <f>'Source - Cert. Funds'!G1827</f>
        <v>TOWNSHIP FIRE AND E.M.S.</v>
      </c>
      <c r="J1828" s="23">
        <f>'Source - Cert. Funds'!H1827</f>
        <v>45254</v>
      </c>
      <c r="K1828" s="3"/>
      <c r="L1828" s="3"/>
      <c r="M1828" s="3"/>
      <c r="N1828" s="3"/>
      <c r="O1828" s="3"/>
    </row>
    <row r="1829" spans="1:15" x14ac:dyDescent="0.35">
      <c r="A1829" s="221" t="e">
        <f t="shared" si="32"/>
        <v>#N/A</v>
      </c>
      <c r="B1829" s="221" t="e">
        <f>IF(A1829=1,SUM($A$4:A1829),"")</f>
        <v>#N/A</v>
      </c>
      <c r="C1829" s="22" t="str">
        <f>'Source - Cert. Funds'!A1828</f>
        <v>52</v>
      </c>
      <c r="D1829" s="22" t="str">
        <f>'Source - Cert. Funds'!B1828</f>
        <v>2</v>
      </c>
      <c r="E1829" s="22" t="str">
        <f>'Source - Cert. Funds'!C1828</f>
        <v>0011</v>
      </c>
      <c r="F1829" s="22" t="str">
        <f>'Source - Cert. Funds'!D1828</f>
        <v>5220011</v>
      </c>
      <c r="G1829" s="22" t="str">
        <f>'Source - Cert. Funds'!E1828</f>
        <v>PIPE CREEK TOWNSHIP</v>
      </c>
      <c r="H1829" s="22" t="str">
        <f>'Source - Cert. Funds'!F1828</f>
        <v>1190</v>
      </c>
      <c r="I1829" s="22" t="str">
        <f>'Source - Cert. Funds'!G1828</f>
        <v xml:space="preserve">CUMULATIVE FIRE (Township)                        </v>
      </c>
      <c r="J1829" s="23">
        <f>'Source - Cert. Funds'!H1828</f>
        <v>70000</v>
      </c>
      <c r="K1829" s="3"/>
      <c r="L1829" s="3"/>
      <c r="M1829" s="3"/>
      <c r="N1829" s="3"/>
      <c r="O1829" s="3"/>
    </row>
    <row r="1830" spans="1:15" x14ac:dyDescent="0.35">
      <c r="A1830" s="221" t="e">
        <f t="shared" si="32"/>
        <v>#N/A</v>
      </c>
      <c r="B1830" s="221" t="e">
        <f>IF(A1830=1,SUM($A$4:A1830),"")</f>
        <v>#N/A</v>
      </c>
      <c r="C1830" s="22" t="str">
        <f>'Source - Cert. Funds'!A1829</f>
        <v>52</v>
      </c>
      <c r="D1830" s="22" t="str">
        <f>'Source - Cert. Funds'!B1829</f>
        <v>2</v>
      </c>
      <c r="E1830" s="22" t="str">
        <f>'Source - Cert. Funds'!C1829</f>
        <v>0012</v>
      </c>
      <c r="F1830" s="22" t="str">
        <f>'Source - Cert. Funds'!D1829</f>
        <v>5220012</v>
      </c>
      <c r="G1830" s="22" t="str">
        <f>'Source - Cert. Funds'!E1829</f>
        <v>RICHLAND TOWNSHIP</v>
      </c>
      <c r="H1830" s="22" t="str">
        <f>'Source - Cert. Funds'!F1829</f>
        <v>0101</v>
      </c>
      <c r="I1830" s="22" t="str">
        <f>'Source - Cert. Funds'!G1829</f>
        <v xml:space="preserve">GENERAL                                 </v>
      </c>
      <c r="J1830" s="23">
        <f>'Source - Cert. Funds'!H1829</f>
        <v>71114</v>
      </c>
      <c r="K1830" s="3"/>
      <c r="L1830" s="3"/>
      <c r="M1830" s="3"/>
      <c r="N1830" s="3"/>
      <c r="O1830" s="3"/>
    </row>
    <row r="1831" spans="1:15" x14ac:dyDescent="0.35">
      <c r="A1831" s="221" t="e">
        <f t="shared" si="32"/>
        <v>#N/A</v>
      </c>
      <c r="B1831" s="221" t="e">
        <f>IF(A1831=1,SUM($A$4:A1831),"")</f>
        <v>#N/A</v>
      </c>
      <c r="C1831" s="22" t="str">
        <f>'Source - Cert. Funds'!A1830</f>
        <v>52</v>
      </c>
      <c r="D1831" s="22" t="str">
        <f>'Source - Cert. Funds'!B1830</f>
        <v>2</v>
      </c>
      <c r="E1831" s="22" t="str">
        <f>'Source - Cert. Funds'!C1830</f>
        <v>0012</v>
      </c>
      <c r="F1831" s="22" t="str">
        <f>'Source - Cert. Funds'!D1830</f>
        <v>5220012</v>
      </c>
      <c r="G1831" s="22" t="str">
        <f>'Source - Cert. Funds'!E1830</f>
        <v>RICHLAND TOWNSHIP</v>
      </c>
      <c r="H1831" s="22" t="str">
        <f>'Source - Cert. Funds'!F1830</f>
        <v>1111</v>
      </c>
      <c r="I1831" s="22" t="str">
        <f>'Source - Cert. Funds'!G1830</f>
        <v>TOWNSHIP FIRE AND E.M.S.</v>
      </c>
      <c r="J1831" s="23">
        <f>'Source - Cert. Funds'!H1830</f>
        <v>58910</v>
      </c>
      <c r="K1831" s="3"/>
      <c r="L1831" s="3"/>
      <c r="M1831" s="3"/>
      <c r="N1831" s="3"/>
      <c r="O1831" s="3"/>
    </row>
    <row r="1832" spans="1:15" x14ac:dyDescent="0.35">
      <c r="A1832" s="221" t="e">
        <f t="shared" si="32"/>
        <v>#N/A</v>
      </c>
      <c r="B1832" s="221" t="e">
        <f>IF(A1832=1,SUM($A$4:A1832),"")</f>
        <v>#N/A</v>
      </c>
      <c r="C1832" s="22" t="str">
        <f>'Source - Cert. Funds'!A1831</f>
        <v>52</v>
      </c>
      <c r="D1832" s="22" t="str">
        <f>'Source - Cert. Funds'!B1831</f>
        <v>2</v>
      </c>
      <c r="E1832" s="22" t="str">
        <f>'Source - Cert. Funds'!C1831</f>
        <v>0012</v>
      </c>
      <c r="F1832" s="22" t="str">
        <f>'Source - Cert. Funds'!D1831</f>
        <v>5220012</v>
      </c>
      <c r="G1832" s="22" t="str">
        <f>'Source - Cert. Funds'!E1831</f>
        <v>RICHLAND TOWNSHIP</v>
      </c>
      <c r="H1832" s="22" t="str">
        <f>'Source - Cert. Funds'!F1831</f>
        <v>1190</v>
      </c>
      <c r="I1832" s="22" t="str">
        <f>'Source - Cert. Funds'!G1831</f>
        <v xml:space="preserve">CUMULATIVE FIRE (Township)                        </v>
      </c>
      <c r="J1832" s="23">
        <f>'Source - Cert. Funds'!H1831</f>
        <v>20000</v>
      </c>
      <c r="K1832" s="3"/>
      <c r="L1832" s="3"/>
      <c r="M1832" s="3"/>
      <c r="N1832" s="3"/>
      <c r="O1832" s="3"/>
    </row>
    <row r="1833" spans="1:15" x14ac:dyDescent="0.35">
      <c r="A1833" s="221" t="e">
        <f t="shared" si="32"/>
        <v>#N/A</v>
      </c>
      <c r="B1833" s="221" t="e">
        <f>IF(A1833=1,SUM($A$4:A1833),"")</f>
        <v>#N/A</v>
      </c>
      <c r="C1833" s="22" t="str">
        <f>'Source - Cert. Funds'!A1832</f>
        <v>52</v>
      </c>
      <c r="D1833" s="22" t="str">
        <f>'Source - Cert. Funds'!B1832</f>
        <v>2</v>
      </c>
      <c r="E1833" s="22" t="str">
        <f>'Source - Cert. Funds'!C1832</f>
        <v>0013</v>
      </c>
      <c r="F1833" s="22" t="str">
        <f>'Source - Cert. Funds'!D1832</f>
        <v>5220013</v>
      </c>
      <c r="G1833" s="22" t="str">
        <f>'Source - Cert. Funds'!E1832</f>
        <v>UNION TOWNSHIP</v>
      </c>
      <c r="H1833" s="22" t="str">
        <f>'Source - Cert. Funds'!F1832</f>
        <v>0101</v>
      </c>
      <c r="I1833" s="22" t="str">
        <f>'Source - Cert. Funds'!G1832</f>
        <v xml:space="preserve">GENERAL                                 </v>
      </c>
      <c r="J1833" s="23">
        <f>'Source - Cert. Funds'!H1832</f>
        <v>0</v>
      </c>
      <c r="K1833" s="3"/>
      <c r="L1833" s="3"/>
      <c r="M1833" s="3"/>
      <c r="N1833" s="3"/>
      <c r="O1833" s="3"/>
    </row>
    <row r="1834" spans="1:15" x14ac:dyDescent="0.35">
      <c r="A1834" s="221" t="e">
        <f t="shared" si="32"/>
        <v>#N/A</v>
      </c>
      <c r="B1834" s="221" t="e">
        <f>IF(A1834=1,SUM($A$4:A1834),"")</f>
        <v>#N/A</v>
      </c>
      <c r="C1834" s="22" t="str">
        <f>'Source - Cert. Funds'!A1833</f>
        <v>52</v>
      </c>
      <c r="D1834" s="22" t="str">
        <f>'Source - Cert. Funds'!B1833</f>
        <v>2</v>
      </c>
      <c r="E1834" s="22" t="str">
        <f>'Source - Cert. Funds'!C1833</f>
        <v>0013</v>
      </c>
      <c r="F1834" s="22" t="str">
        <f>'Source - Cert. Funds'!D1833</f>
        <v>5220013</v>
      </c>
      <c r="G1834" s="22" t="str">
        <f>'Source - Cert. Funds'!E1833</f>
        <v>UNION TOWNSHIP</v>
      </c>
      <c r="H1834" s="22" t="str">
        <f>'Source - Cert. Funds'!F1833</f>
        <v>1111</v>
      </c>
      <c r="I1834" s="22" t="str">
        <f>'Source - Cert. Funds'!G1833</f>
        <v>TOWNSHIP FIRE AND E.M.S.</v>
      </c>
      <c r="J1834" s="23">
        <f>'Source - Cert. Funds'!H1833</f>
        <v>0</v>
      </c>
      <c r="K1834" s="3"/>
      <c r="L1834" s="3"/>
      <c r="M1834" s="3"/>
      <c r="N1834" s="3"/>
      <c r="O1834" s="3"/>
    </row>
    <row r="1835" spans="1:15" x14ac:dyDescent="0.35">
      <c r="A1835" s="221" t="e">
        <f t="shared" si="32"/>
        <v>#N/A</v>
      </c>
      <c r="B1835" s="221" t="e">
        <f>IF(A1835=1,SUM($A$4:A1835),"")</f>
        <v>#N/A</v>
      </c>
      <c r="C1835" s="22" t="str">
        <f>'Source - Cert. Funds'!A1834</f>
        <v>52</v>
      </c>
      <c r="D1835" s="22" t="str">
        <f>'Source - Cert. Funds'!B1834</f>
        <v>2</v>
      </c>
      <c r="E1835" s="22" t="str">
        <f>'Source - Cert. Funds'!C1834</f>
        <v>0014</v>
      </c>
      <c r="F1835" s="22" t="str">
        <f>'Source - Cert. Funds'!D1834</f>
        <v>5220014</v>
      </c>
      <c r="G1835" s="22" t="str">
        <f>'Source - Cert. Funds'!E1834</f>
        <v>WASHINGTON TOWNSHIP</v>
      </c>
      <c r="H1835" s="22" t="str">
        <f>'Source - Cert. Funds'!F1834</f>
        <v>0061</v>
      </c>
      <c r="I1835" s="22" t="str">
        <f>'Source - Cert. Funds'!G1834</f>
        <v>RAINY DAY</v>
      </c>
      <c r="J1835" s="23">
        <f>'Source - Cert. Funds'!H1834</f>
        <v>0</v>
      </c>
      <c r="K1835" s="3"/>
      <c r="L1835" s="3"/>
      <c r="M1835" s="3"/>
      <c r="N1835" s="3"/>
      <c r="O1835" s="3"/>
    </row>
    <row r="1836" spans="1:15" x14ac:dyDescent="0.35">
      <c r="A1836" s="221" t="e">
        <f t="shared" si="32"/>
        <v>#N/A</v>
      </c>
      <c r="B1836" s="221" t="e">
        <f>IF(A1836=1,SUM($A$4:A1836),"")</f>
        <v>#N/A</v>
      </c>
      <c r="C1836" s="22" t="str">
        <f>'Source - Cert. Funds'!A1835</f>
        <v>52</v>
      </c>
      <c r="D1836" s="22" t="str">
        <f>'Source - Cert. Funds'!B1835</f>
        <v>2</v>
      </c>
      <c r="E1836" s="22" t="str">
        <f>'Source - Cert. Funds'!C1835</f>
        <v>0014</v>
      </c>
      <c r="F1836" s="22" t="str">
        <f>'Source - Cert. Funds'!D1835</f>
        <v>5220014</v>
      </c>
      <c r="G1836" s="22" t="str">
        <f>'Source - Cert. Funds'!E1835</f>
        <v>WASHINGTON TOWNSHIP</v>
      </c>
      <c r="H1836" s="22" t="str">
        <f>'Source - Cert. Funds'!F1835</f>
        <v>0101</v>
      </c>
      <c r="I1836" s="22" t="str">
        <f>'Source - Cert. Funds'!G1835</f>
        <v xml:space="preserve">GENERAL                                 </v>
      </c>
      <c r="J1836" s="23">
        <f>'Source - Cert. Funds'!H1835</f>
        <v>39242</v>
      </c>
      <c r="K1836" s="3"/>
      <c r="L1836" s="3"/>
      <c r="M1836" s="3"/>
      <c r="N1836" s="3"/>
      <c r="O1836" s="3"/>
    </row>
    <row r="1837" spans="1:15" x14ac:dyDescent="0.35">
      <c r="A1837" s="221" t="e">
        <f t="shared" si="32"/>
        <v>#N/A</v>
      </c>
      <c r="B1837" s="221" t="e">
        <f>IF(A1837=1,SUM($A$4:A1837),"")</f>
        <v>#N/A</v>
      </c>
      <c r="C1837" s="22" t="str">
        <f>'Source - Cert. Funds'!A1836</f>
        <v>52</v>
      </c>
      <c r="D1837" s="22" t="str">
        <f>'Source - Cert. Funds'!B1836</f>
        <v>2</v>
      </c>
      <c r="E1837" s="22" t="str">
        <f>'Source - Cert. Funds'!C1836</f>
        <v>0014</v>
      </c>
      <c r="F1837" s="22" t="str">
        <f>'Source - Cert. Funds'!D1836</f>
        <v>5220014</v>
      </c>
      <c r="G1837" s="22" t="str">
        <f>'Source - Cert. Funds'!E1836</f>
        <v>WASHINGTON TOWNSHIP</v>
      </c>
      <c r="H1837" s="22" t="str">
        <f>'Source - Cert. Funds'!F1836</f>
        <v>1111</v>
      </c>
      <c r="I1837" s="22" t="str">
        <f>'Source - Cert. Funds'!G1836</f>
        <v>TOWNSHIP FIRE AND E.M.S.</v>
      </c>
      <c r="J1837" s="23">
        <f>'Source - Cert. Funds'!H1836</f>
        <v>43105</v>
      </c>
      <c r="K1837" s="3"/>
      <c r="L1837" s="3"/>
      <c r="M1837" s="3"/>
      <c r="N1837" s="3"/>
      <c r="O1837" s="3"/>
    </row>
    <row r="1838" spans="1:15" x14ac:dyDescent="0.35">
      <c r="A1838" s="221" t="e">
        <f t="shared" si="32"/>
        <v>#N/A</v>
      </c>
      <c r="B1838" s="221" t="e">
        <f>IF(A1838=1,SUM($A$4:A1838),"")</f>
        <v>#N/A</v>
      </c>
      <c r="C1838" s="22" t="str">
        <f>'Source - Cert. Funds'!A1837</f>
        <v>52</v>
      </c>
      <c r="D1838" s="22" t="str">
        <f>'Source - Cert. Funds'!B1837</f>
        <v>2</v>
      </c>
      <c r="E1838" s="22" t="str">
        <f>'Source - Cert. Funds'!C1837</f>
        <v>0014</v>
      </c>
      <c r="F1838" s="22" t="str">
        <f>'Source - Cert. Funds'!D1837</f>
        <v>5220014</v>
      </c>
      <c r="G1838" s="22" t="str">
        <f>'Source - Cert. Funds'!E1837</f>
        <v>WASHINGTON TOWNSHIP</v>
      </c>
      <c r="H1838" s="22" t="str">
        <f>'Source - Cert. Funds'!F1837</f>
        <v>1190</v>
      </c>
      <c r="I1838" s="22" t="str">
        <f>'Source - Cert. Funds'!G1837</f>
        <v xml:space="preserve">CUMULATIVE FIRE (Township)                        </v>
      </c>
      <c r="J1838" s="23">
        <f>'Source - Cert. Funds'!H1837</f>
        <v>35000</v>
      </c>
      <c r="K1838" s="3"/>
      <c r="L1838" s="3"/>
      <c r="M1838" s="3"/>
      <c r="N1838" s="3"/>
      <c r="O1838" s="3"/>
    </row>
    <row r="1839" spans="1:15" x14ac:dyDescent="0.35">
      <c r="A1839" s="221" t="e">
        <f t="shared" si="32"/>
        <v>#N/A</v>
      </c>
      <c r="B1839" s="221" t="e">
        <f>IF(A1839=1,SUM($A$4:A1839),"")</f>
        <v>#N/A</v>
      </c>
      <c r="C1839" s="22" t="str">
        <f>'Source - Cert. Funds'!A1838</f>
        <v>53</v>
      </c>
      <c r="D1839" s="22" t="str">
        <f>'Source - Cert. Funds'!B1838</f>
        <v>2</v>
      </c>
      <c r="E1839" s="22" t="str">
        <f>'Source - Cert. Funds'!C1838</f>
        <v>0001</v>
      </c>
      <c r="F1839" s="22" t="str">
        <f>'Source - Cert. Funds'!D1838</f>
        <v>5320001</v>
      </c>
      <c r="G1839" s="22" t="str">
        <f>'Source - Cert. Funds'!E1838</f>
        <v>BEAN BLOSSOM TOWNSHIP</v>
      </c>
      <c r="H1839" s="22" t="str">
        <f>'Source - Cert. Funds'!F1838</f>
        <v>0061</v>
      </c>
      <c r="I1839" s="22" t="str">
        <f>'Source - Cert. Funds'!G1838</f>
        <v>RAINY DAY</v>
      </c>
      <c r="J1839" s="23">
        <f>'Source - Cert. Funds'!H1838</f>
        <v>10233</v>
      </c>
      <c r="K1839" s="3"/>
      <c r="L1839" s="3"/>
      <c r="M1839" s="3"/>
      <c r="N1839" s="3"/>
      <c r="O1839" s="3"/>
    </row>
    <row r="1840" spans="1:15" x14ac:dyDescent="0.35">
      <c r="A1840" s="221" t="e">
        <f t="shared" si="32"/>
        <v>#N/A</v>
      </c>
      <c r="B1840" s="221" t="e">
        <f>IF(A1840=1,SUM($A$4:A1840),"")</f>
        <v>#N/A</v>
      </c>
      <c r="C1840" s="22" t="str">
        <f>'Source - Cert. Funds'!A1839</f>
        <v>53</v>
      </c>
      <c r="D1840" s="22" t="str">
        <f>'Source - Cert. Funds'!B1839</f>
        <v>2</v>
      </c>
      <c r="E1840" s="22" t="str">
        <f>'Source - Cert. Funds'!C1839</f>
        <v>0001</v>
      </c>
      <c r="F1840" s="22" t="str">
        <f>'Source - Cert. Funds'!D1839</f>
        <v>5320001</v>
      </c>
      <c r="G1840" s="22" t="str">
        <f>'Source - Cert. Funds'!E1839</f>
        <v>BEAN BLOSSOM TOWNSHIP</v>
      </c>
      <c r="H1840" s="22" t="str">
        <f>'Source - Cert. Funds'!F1839</f>
        <v>0101</v>
      </c>
      <c r="I1840" s="22" t="str">
        <f>'Source - Cert. Funds'!G1839</f>
        <v xml:space="preserve">GENERAL                                 </v>
      </c>
      <c r="J1840" s="23">
        <f>'Source - Cert. Funds'!H1839</f>
        <v>67689</v>
      </c>
      <c r="K1840" s="3"/>
      <c r="L1840" s="3"/>
      <c r="M1840" s="3"/>
      <c r="N1840" s="3"/>
      <c r="O1840" s="3"/>
    </row>
    <row r="1841" spans="1:15" x14ac:dyDescent="0.35">
      <c r="A1841" s="221" t="e">
        <f t="shared" si="32"/>
        <v>#N/A</v>
      </c>
      <c r="B1841" s="221" t="e">
        <f>IF(A1841=1,SUM($A$4:A1841),"")</f>
        <v>#N/A</v>
      </c>
      <c r="C1841" s="22" t="str">
        <f>'Source - Cert. Funds'!A1840</f>
        <v>53</v>
      </c>
      <c r="D1841" s="22" t="str">
        <f>'Source - Cert. Funds'!B1840</f>
        <v>2</v>
      </c>
      <c r="E1841" s="22" t="str">
        <f>'Source - Cert. Funds'!C1840</f>
        <v>0001</v>
      </c>
      <c r="F1841" s="22" t="str">
        <f>'Source - Cert. Funds'!D1840</f>
        <v>5320001</v>
      </c>
      <c r="G1841" s="22" t="str">
        <f>'Source - Cert. Funds'!E1840</f>
        <v>BEAN BLOSSOM TOWNSHIP</v>
      </c>
      <c r="H1841" s="22" t="str">
        <f>'Source - Cert. Funds'!F1840</f>
        <v>1111</v>
      </c>
      <c r="I1841" s="22" t="str">
        <f>'Source - Cert. Funds'!G1840</f>
        <v>TOWNSHIP FIRE AND E.M.S.</v>
      </c>
      <c r="J1841" s="23">
        <f>'Source - Cert. Funds'!H1840</f>
        <v>100000</v>
      </c>
      <c r="K1841" s="3"/>
      <c r="L1841" s="3"/>
      <c r="M1841" s="3"/>
      <c r="N1841" s="3"/>
      <c r="O1841" s="3"/>
    </row>
    <row r="1842" spans="1:15" x14ac:dyDescent="0.35">
      <c r="A1842" s="221" t="e">
        <f t="shared" si="32"/>
        <v>#N/A</v>
      </c>
      <c r="B1842" s="221" t="e">
        <f>IF(A1842=1,SUM($A$4:A1842),"")</f>
        <v>#N/A</v>
      </c>
      <c r="C1842" s="22" t="str">
        <f>'Source - Cert. Funds'!A1841</f>
        <v>53</v>
      </c>
      <c r="D1842" s="22" t="str">
        <f>'Source - Cert. Funds'!B1841</f>
        <v>2</v>
      </c>
      <c r="E1842" s="22" t="str">
        <f>'Source - Cert. Funds'!C1841</f>
        <v>0001</v>
      </c>
      <c r="F1842" s="22" t="str">
        <f>'Source - Cert. Funds'!D1841</f>
        <v>5320001</v>
      </c>
      <c r="G1842" s="22" t="str">
        <f>'Source - Cert. Funds'!E1841</f>
        <v>BEAN BLOSSOM TOWNSHIP</v>
      </c>
      <c r="H1842" s="22" t="str">
        <f>'Source - Cert. Funds'!F1841</f>
        <v>1190</v>
      </c>
      <c r="I1842" s="22" t="str">
        <f>'Source - Cert. Funds'!G1841</f>
        <v xml:space="preserve">CUMULATIVE FIRE (Township)                        </v>
      </c>
      <c r="J1842" s="23">
        <f>'Source - Cert. Funds'!H1841</f>
        <v>100000</v>
      </c>
      <c r="K1842" s="3"/>
      <c r="L1842" s="3"/>
      <c r="M1842" s="3"/>
      <c r="N1842" s="3"/>
      <c r="O1842" s="3"/>
    </row>
    <row r="1843" spans="1:15" x14ac:dyDescent="0.35">
      <c r="A1843" s="221" t="e">
        <f t="shared" si="32"/>
        <v>#N/A</v>
      </c>
      <c r="B1843" s="221" t="e">
        <f>IF(A1843=1,SUM($A$4:A1843),"")</f>
        <v>#N/A</v>
      </c>
      <c r="C1843" s="22" t="str">
        <f>'Source - Cert. Funds'!A1842</f>
        <v>53</v>
      </c>
      <c r="D1843" s="22" t="str">
        <f>'Source - Cert. Funds'!B1842</f>
        <v>2</v>
      </c>
      <c r="E1843" s="22" t="str">
        <f>'Source - Cert. Funds'!C1842</f>
        <v>0001</v>
      </c>
      <c r="F1843" s="22" t="str">
        <f>'Source - Cert. Funds'!D1842</f>
        <v>5320001</v>
      </c>
      <c r="G1843" s="22" t="str">
        <f>'Source - Cert. Funds'!E1842</f>
        <v>BEAN BLOSSOM TOWNSHIP</v>
      </c>
      <c r="H1843" s="22" t="str">
        <f>'Source - Cert. Funds'!F1842</f>
        <v>1312</v>
      </c>
      <c r="I1843" s="22" t="str">
        <f>'Source - Cert. Funds'!G1842</f>
        <v xml:space="preserve">RECREATION                              </v>
      </c>
      <c r="J1843" s="23">
        <f>'Source - Cert. Funds'!H1842</f>
        <v>17000</v>
      </c>
      <c r="K1843" s="3"/>
      <c r="L1843" s="3"/>
      <c r="M1843" s="3"/>
      <c r="N1843" s="3"/>
      <c r="O1843" s="3"/>
    </row>
    <row r="1844" spans="1:15" x14ac:dyDescent="0.35">
      <c r="A1844" s="221" t="e">
        <f t="shared" si="32"/>
        <v>#N/A</v>
      </c>
      <c r="B1844" s="221" t="e">
        <f>IF(A1844=1,SUM($A$4:A1844),"")</f>
        <v>#N/A</v>
      </c>
      <c r="C1844" s="22" t="str">
        <f>'Source - Cert. Funds'!A1843</f>
        <v>53</v>
      </c>
      <c r="D1844" s="22" t="str">
        <f>'Source - Cert. Funds'!B1843</f>
        <v>2</v>
      </c>
      <c r="E1844" s="22" t="str">
        <f>'Source - Cert. Funds'!C1843</f>
        <v>0002</v>
      </c>
      <c r="F1844" s="22" t="str">
        <f>'Source - Cert. Funds'!D1843</f>
        <v>5320002</v>
      </c>
      <c r="G1844" s="22" t="str">
        <f>'Source - Cert. Funds'!E1843</f>
        <v>BENTON TOWNSHIP</v>
      </c>
      <c r="H1844" s="22" t="str">
        <f>'Source - Cert. Funds'!F1843</f>
        <v>0101</v>
      </c>
      <c r="I1844" s="22" t="str">
        <f>'Source - Cert. Funds'!G1843</f>
        <v xml:space="preserve">GENERAL                                 </v>
      </c>
      <c r="J1844" s="23">
        <f>'Source - Cert. Funds'!H1843</f>
        <v>115000</v>
      </c>
      <c r="K1844" s="3"/>
      <c r="L1844" s="3"/>
      <c r="M1844" s="3"/>
      <c r="N1844" s="3"/>
      <c r="O1844" s="3"/>
    </row>
    <row r="1845" spans="1:15" x14ac:dyDescent="0.35">
      <c r="A1845" s="221" t="e">
        <f t="shared" si="32"/>
        <v>#N/A</v>
      </c>
      <c r="B1845" s="221" t="e">
        <f>IF(A1845=1,SUM($A$4:A1845),"")</f>
        <v>#N/A</v>
      </c>
      <c r="C1845" s="22" t="str">
        <f>'Source - Cert. Funds'!A1844</f>
        <v>53</v>
      </c>
      <c r="D1845" s="22" t="str">
        <f>'Source - Cert. Funds'!B1844</f>
        <v>2</v>
      </c>
      <c r="E1845" s="22" t="str">
        <f>'Source - Cert. Funds'!C1844</f>
        <v>0002</v>
      </c>
      <c r="F1845" s="22" t="str">
        <f>'Source - Cert. Funds'!D1844</f>
        <v>5320002</v>
      </c>
      <c r="G1845" s="22" t="str">
        <f>'Source - Cert. Funds'!E1844</f>
        <v>BENTON TOWNSHIP</v>
      </c>
      <c r="H1845" s="22" t="str">
        <f>'Source - Cert. Funds'!F1844</f>
        <v>1312</v>
      </c>
      <c r="I1845" s="22" t="str">
        <f>'Source - Cert. Funds'!G1844</f>
        <v xml:space="preserve">RECREATION                              </v>
      </c>
      <c r="J1845" s="23">
        <f>'Source - Cert. Funds'!H1844</f>
        <v>6500</v>
      </c>
      <c r="K1845" s="3"/>
      <c r="L1845" s="3"/>
      <c r="M1845" s="3"/>
      <c r="N1845" s="3"/>
      <c r="O1845" s="3"/>
    </row>
    <row r="1846" spans="1:15" x14ac:dyDescent="0.35">
      <c r="A1846" s="221" t="e">
        <f t="shared" si="32"/>
        <v>#N/A</v>
      </c>
      <c r="B1846" s="221" t="e">
        <f>IF(A1846=1,SUM($A$4:A1846),"")</f>
        <v>#N/A</v>
      </c>
      <c r="C1846" s="22" t="str">
        <f>'Source - Cert. Funds'!A1845</f>
        <v>53</v>
      </c>
      <c r="D1846" s="22" t="str">
        <f>'Source - Cert. Funds'!B1845</f>
        <v>2</v>
      </c>
      <c r="E1846" s="22" t="str">
        <f>'Source - Cert. Funds'!C1845</f>
        <v>0003</v>
      </c>
      <c r="F1846" s="22" t="str">
        <f>'Source - Cert. Funds'!D1845</f>
        <v>5320003</v>
      </c>
      <c r="G1846" s="22" t="str">
        <f>'Source - Cert. Funds'!E1845</f>
        <v>BLOOMINGTON TOWNSHIP</v>
      </c>
      <c r="H1846" s="22" t="str">
        <f>'Source - Cert. Funds'!F1845</f>
        <v>0061</v>
      </c>
      <c r="I1846" s="22" t="str">
        <f>'Source - Cert. Funds'!G1845</f>
        <v>RAINY DAY</v>
      </c>
      <c r="J1846" s="23">
        <f>'Source - Cert. Funds'!H1845</f>
        <v>369230</v>
      </c>
      <c r="K1846" s="3"/>
      <c r="L1846" s="3"/>
      <c r="M1846" s="3"/>
      <c r="N1846" s="3"/>
      <c r="O1846" s="3"/>
    </row>
    <row r="1847" spans="1:15" x14ac:dyDescent="0.35">
      <c r="A1847" s="221" t="e">
        <f t="shared" si="32"/>
        <v>#N/A</v>
      </c>
      <c r="B1847" s="221" t="e">
        <f>IF(A1847=1,SUM($A$4:A1847),"")</f>
        <v>#N/A</v>
      </c>
      <c r="C1847" s="22" t="str">
        <f>'Source - Cert. Funds'!A1846</f>
        <v>53</v>
      </c>
      <c r="D1847" s="22" t="str">
        <f>'Source - Cert. Funds'!B1846</f>
        <v>2</v>
      </c>
      <c r="E1847" s="22" t="str">
        <f>'Source - Cert. Funds'!C1846</f>
        <v>0003</v>
      </c>
      <c r="F1847" s="22" t="str">
        <f>'Source - Cert. Funds'!D1846</f>
        <v>5320003</v>
      </c>
      <c r="G1847" s="22" t="str">
        <f>'Source - Cert. Funds'!E1846</f>
        <v>BLOOMINGTON TOWNSHIP</v>
      </c>
      <c r="H1847" s="22" t="str">
        <f>'Source - Cert. Funds'!F1846</f>
        <v>0101</v>
      </c>
      <c r="I1847" s="22" t="str">
        <f>'Source - Cert. Funds'!G1846</f>
        <v xml:space="preserve">GENERAL                                 </v>
      </c>
      <c r="J1847" s="23">
        <f>'Source - Cert. Funds'!H1846</f>
        <v>365307</v>
      </c>
      <c r="K1847" s="3"/>
      <c r="L1847" s="3"/>
      <c r="M1847" s="3"/>
      <c r="N1847" s="3"/>
      <c r="O1847" s="3"/>
    </row>
    <row r="1848" spans="1:15" x14ac:dyDescent="0.35">
      <c r="A1848" s="221" t="e">
        <f t="shared" si="32"/>
        <v>#N/A</v>
      </c>
      <c r="B1848" s="221" t="e">
        <f>IF(A1848=1,SUM($A$4:A1848),"")</f>
        <v>#N/A</v>
      </c>
      <c r="C1848" s="22" t="str">
        <f>'Source - Cert. Funds'!A1847</f>
        <v>53</v>
      </c>
      <c r="D1848" s="22" t="str">
        <f>'Source - Cert. Funds'!B1847</f>
        <v>2</v>
      </c>
      <c r="E1848" s="22" t="str">
        <f>'Source - Cert. Funds'!C1847</f>
        <v>0004</v>
      </c>
      <c r="F1848" s="22" t="str">
        <f>'Source - Cert. Funds'!D1847</f>
        <v>5320004</v>
      </c>
      <c r="G1848" s="22" t="str">
        <f>'Source - Cert. Funds'!E1847</f>
        <v>CLEAR CREEK TOWNSHIP</v>
      </c>
      <c r="H1848" s="22" t="str">
        <f>'Source - Cert. Funds'!F1847</f>
        <v>0061</v>
      </c>
      <c r="I1848" s="22" t="str">
        <f>'Source - Cert. Funds'!G1847</f>
        <v>RAINY DAY</v>
      </c>
      <c r="J1848" s="23">
        <f>'Source - Cert. Funds'!H1847</f>
        <v>0</v>
      </c>
      <c r="K1848" s="3"/>
      <c r="L1848" s="3"/>
      <c r="M1848" s="3"/>
      <c r="N1848" s="3"/>
      <c r="O1848" s="3"/>
    </row>
    <row r="1849" spans="1:15" x14ac:dyDescent="0.35">
      <c r="A1849" s="221" t="e">
        <f t="shared" si="32"/>
        <v>#N/A</v>
      </c>
      <c r="B1849" s="221" t="e">
        <f>IF(A1849=1,SUM($A$4:A1849),"")</f>
        <v>#N/A</v>
      </c>
      <c r="C1849" s="22" t="str">
        <f>'Source - Cert. Funds'!A1848</f>
        <v>53</v>
      </c>
      <c r="D1849" s="22" t="str">
        <f>'Source - Cert. Funds'!B1848</f>
        <v>2</v>
      </c>
      <c r="E1849" s="22" t="str">
        <f>'Source - Cert. Funds'!C1848</f>
        <v>0004</v>
      </c>
      <c r="F1849" s="22" t="str">
        <f>'Source - Cert. Funds'!D1848</f>
        <v>5320004</v>
      </c>
      <c r="G1849" s="22" t="str">
        <f>'Source - Cert. Funds'!E1848</f>
        <v>CLEAR CREEK TOWNSHIP</v>
      </c>
      <c r="H1849" s="22" t="str">
        <f>'Source - Cert. Funds'!F1848</f>
        <v>0101</v>
      </c>
      <c r="I1849" s="22" t="str">
        <f>'Source - Cert. Funds'!G1848</f>
        <v xml:space="preserve">GENERAL                                 </v>
      </c>
      <c r="J1849" s="23">
        <f>'Source - Cert. Funds'!H1848</f>
        <v>236400</v>
      </c>
      <c r="K1849" s="3"/>
      <c r="L1849" s="3"/>
      <c r="M1849" s="3"/>
      <c r="N1849" s="3"/>
      <c r="O1849" s="3"/>
    </row>
    <row r="1850" spans="1:15" x14ac:dyDescent="0.35">
      <c r="A1850" s="221" t="e">
        <f t="shared" si="32"/>
        <v>#N/A</v>
      </c>
      <c r="B1850" s="221" t="e">
        <f>IF(A1850=1,SUM($A$4:A1850),"")</f>
        <v>#N/A</v>
      </c>
      <c r="C1850" s="22" t="str">
        <f>'Source - Cert. Funds'!A1849</f>
        <v>53</v>
      </c>
      <c r="D1850" s="22" t="str">
        <f>'Source - Cert. Funds'!B1849</f>
        <v>2</v>
      </c>
      <c r="E1850" s="22" t="str">
        <f>'Source - Cert. Funds'!C1849</f>
        <v>0004</v>
      </c>
      <c r="F1850" s="22" t="str">
        <f>'Source - Cert. Funds'!D1849</f>
        <v>5320004</v>
      </c>
      <c r="G1850" s="22" t="str">
        <f>'Source - Cert. Funds'!E1849</f>
        <v>CLEAR CREEK TOWNSHIP</v>
      </c>
      <c r="H1850" s="22" t="str">
        <f>'Source - Cert. Funds'!F1849</f>
        <v>1312</v>
      </c>
      <c r="I1850" s="22" t="str">
        <f>'Source - Cert. Funds'!G1849</f>
        <v xml:space="preserve">RECREATION                              </v>
      </c>
      <c r="J1850" s="23">
        <f>'Source - Cert. Funds'!H1849</f>
        <v>288600</v>
      </c>
      <c r="K1850" s="3"/>
      <c r="L1850" s="3"/>
      <c r="M1850" s="3"/>
      <c r="N1850" s="3"/>
      <c r="O1850" s="3"/>
    </row>
    <row r="1851" spans="1:15" x14ac:dyDescent="0.35">
      <c r="A1851" s="221" t="e">
        <f t="shared" si="32"/>
        <v>#N/A</v>
      </c>
      <c r="B1851" s="221" t="e">
        <f>IF(A1851=1,SUM($A$4:A1851),"")</f>
        <v>#N/A</v>
      </c>
      <c r="C1851" s="22" t="str">
        <f>'Source - Cert. Funds'!A1850</f>
        <v>53</v>
      </c>
      <c r="D1851" s="22" t="str">
        <f>'Source - Cert. Funds'!B1850</f>
        <v>2</v>
      </c>
      <c r="E1851" s="22" t="str">
        <f>'Source - Cert. Funds'!C1850</f>
        <v>0005</v>
      </c>
      <c r="F1851" s="22" t="str">
        <f>'Source - Cert. Funds'!D1850</f>
        <v>5320005</v>
      </c>
      <c r="G1851" s="22" t="str">
        <f>'Source - Cert. Funds'!E1850</f>
        <v>INDIAN CREEK TOWNSHIP</v>
      </c>
      <c r="H1851" s="22" t="str">
        <f>'Source - Cert. Funds'!F1850</f>
        <v>0061</v>
      </c>
      <c r="I1851" s="22" t="str">
        <f>'Source - Cert. Funds'!G1850</f>
        <v>RAINY DAY</v>
      </c>
      <c r="J1851" s="23">
        <f>'Source - Cert. Funds'!H1850</f>
        <v>64000</v>
      </c>
      <c r="K1851" s="3"/>
      <c r="L1851" s="3"/>
      <c r="M1851" s="3"/>
      <c r="N1851" s="3"/>
      <c r="O1851" s="3"/>
    </row>
    <row r="1852" spans="1:15" x14ac:dyDescent="0.35">
      <c r="A1852" s="221" t="e">
        <f t="shared" si="32"/>
        <v>#N/A</v>
      </c>
      <c r="B1852" s="221" t="e">
        <f>IF(A1852=1,SUM($A$4:A1852),"")</f>
        <v>#N/A</v>
      </c>
      <c r="C1852" s="22" t="str">
        <f>'Source - Cert. Funds'!A1851</f>
        <v>53</v>
      </c>
      <c r="D1852" s="22" t="str">
        <f>'Source - Cert. Funds'!B1851</f>
        <v>2</v>
      </c>
      <c r="E1852" s="22" t="str">
        <f>'Source - Cert. Funds'!C1851</f>
        <v>0005</v>
      </c>
      <c r="F1852" s="22" t="str">
        <f>'Source - Cert. Funds'!D1851</f>
        <v>5320005</v>
      </c>
      <c r="G1852" s="22" t="str">
        <f>'Source - Cert. Funds'!E1851</f>
        <v>INDIAN CREEK TOWNSHIP</v>
      </c>
      <c r="H1852" s="22" t="str">
        <f>'Source - Cert. Funds'!F1851</f>
        <v>0101</v>
      </c>
      <c r="I1852" s="22" t="str">
        <f>'Source - Cert. Funds'!G1851</f>
        <v xml:space="preserve">GENERAL                                 </v>
      </c>
      <c r="J1852" s="23">
        <f>'Source - Cert. Funds'!H1851</f>
        <v>48250</v>
      </c>
      <c r="K1852" s="3"/>
      <c r="L1852" s="3"/>
      <c r="M1852" s="3"/>
      <c r="N1852" s="3"/>
      <c r="O1852" s="3"/>
    </row>
    <row r="1853" spans="1:15" x14ac:dyDescent="0.35">
      <c r="A1853" s="221" t="e">
        <f t="shared" si="32"/>
        <v>#N/A</v>
      </c>
      <c r="B1853" s="221" t="e">
        <f>IF(A1853=1,SUM($A$4:A1853),"")</f>
        <v>#N/A</v>
      </c>
      <c r="C1853" s="22" t="str">
        <f>'Source - Cert. Funds'!A1852</f>
        <v>53</v>
      </c>
      <c r="D1853" s="22" t="str">
        <f>'Source - Cert. Funds'!B1852</f>
        <v>2</v>
      </c>
      <c r="E1853" s="22" t="str">
        <f>'Source - Cert. Funds'!C1852</f>
        <v>0005</v>
      </c>
      <c r="F1853" s="22" t="str">
        <f>'Source - Cert. Funds'!D1852</f>
        <v>5320005</v>
      </c>
      <c r="G1853" s="22" t="str">
        <f>'Source - Cert. Funds'!E1852</f>
        <v>INDIAN CREEK TOWNSHIP</v>
      </c>
      <c r="H1853" s="22" t="str">
        <f>'Source - Cert. Funds'!F1852</f>
        <v>1312</v>
      </c>
      <c r="I1853" s="22" t="str">
        <f>'Source - Cert. Funds'!G1852</f>
        <v xml:space="preserve">RECREATION                              </v>
      </c>
      <c r="J1853" s="23">
        <f>'Source - Cert. Funds'!H1852</f>
        <v>56596</v>
      </c>
      <c r="K1853" s="3"/>
      <c r="L1853" s="3"/>
      <c r="M1853" s="3"/>
      <c r="N1853" s="3"/>
      <c r="O1853" s="3"/>
    </row>
    <row r="1854" spans="1:15" x14ac:dyDescent="0.35">
      <c r="A1854" s="221" t="e">
        <f t="shared" si="32"/>
        <v>#N/A</v>
      </c>
      <c r="B1854" s="221" t="e">
        <f>IF(A1854=1,SUM($A$4:A1854),"")</f>
        <v>#N/A</v>
      </c>
      <c r="C1854" s="22" t="str">
        <f>'Source - Cert. Funds'!A1853</f>
        <v>53</v>
      </c>
      <c r="D1854" s="22" t="str">
        <f>'Source - Cert. Funds'!B1853</f>
        <v>2</v>
      </c>
      <c r="E1854" s="22" t="str">
        <f>'Source - Cert. Funds'!C1853</f>
        <v>0006</v>
      </c>
      <c r="F1854" s="22" t="str">
        <f>'Source - Cert. Funds'!D1853</f>
        <v>5320006</v>
      </c>
      <c r="G1854" s="22" t="str">
        <f>'Source - Cert. Funds'!E1853</f>
        <v>PERRY TOWNSHIP</v>
      </c>
      <c r="H1854" s="22" t="str">
        <f>'Source - Cert. Funds'!F1853</f>
        <v>0061</v>
      </c>
      <c r="I1854" s="22" t="str">
        <f>'Source - Cert. Funds'!G1853</f>
        <v>RAINY DAY</v>
      </c>
      <c r="J1854" s="23">
        <f>'Source - Cert. Funds'!H1853</f>
        <v>100000</v>
      </c>
      <c r="K1854" s="3"/>
      <c r="L1854" s="3"/>
      <c r="M1854" s="3"/>
      <c r="N1854" s="3"/>
      <c r="O1854" s="3"/>
    </row>
    <row r="1855" spans="1:15" x14ac:dyDescent="0.35">
      <c r="A1855" s="221" t="e">
        <f t="shared" si="32"/>
        <v>#N/A</v>
      </c>
      <c r="B1855" s="221" t="e">
        <f>IF(A1855=1,SUM($A$4:A1855),"")</f>
        <v>#N/A</v>
      </c>
      <c r="C1855" s="22" t="str">
        <f>'Source - Cert. Funds'!A1854</f>
        <v>53</v>
      </c>
      <c r="D1855" s="22" t="str">
        <f>'Source - Cert. Funds'!B1854</f>
        <v>2</v>
      </c>
      <c r="E1855" s="22" t="str">
        <f>'Source - Cert. Funds'!C1854</f>
        <v>0006</v>
      </c>
      <c r="F1855" s="22" t="str">
        <f>'Source - Cert. Funds'!D1854</f>
        <v>5320006</v>
      </c>
      <c r="G1855" s="22" t="str">
        <f>'Source - Cert. Funds'!E1854</f>
        <v>PERRY TOWNSHIP</v>
      </c>
      <c r="H1855" s="22" t="str">
        <f>'Source - Cert. Funds'!F1854</f>
        <v>0101</v>
      </c>
      <c r="I1855" s="22" t="str">
        <f>'Source - Cert. Funds'!G1854</f>
        <v xml:space="preserve">GENERAL                                 </v>
      </c>
      <c r="J1855" s="23">
        <f>'Source - Cert. Funds'!H1854</f>
        <v>604165</v>
      </c>
      <c r="K1855" s="3"/>
      <c r="L1855" s="3"/>
      <c r="M1855" s="3"/>
      <c r="N1855" s="3"/>
      <c r="O1855" s="3"/>
    </row>
    <row r="1856" spans="1:15" x14ac:dyDescent="0.35">
      <c r="A1856" s="221" t="e">
        <f t="shared" si="32"/>
        <v>#N/A</v>
      </c>
      <c r="B1856" s="221" t="e">
        <f>IF(A1856=1,SUM($A$4:A1856),"")</f>
        <v>#N/A</v>
      </c>
      <c r="C1856" s="22" t="str">
        <f>'Source - Cert. Funds'!A1855</f>
        <v>53</v>
      </c>
      <c r="D1856" s="22" t="str">
        <f>'Source - Cert. Funds'!B1855</f>
        <v>2</v>
      </c>
      <c r="E1856" s="22" t="str">
        <f>'Source - Cert. Funds'!C1855</f>
        <v>0007</v>
      </c>
      <c r="F1856" s="22" t="str">
        <f>'Source - Cert. Funds'!D1855</f>
        <v>5320007</v>
      </c>
      <c r="G1856" s="22" t="str">
        <f>'Source - Cert. Funds'!E1855</f>
        <v>POLK TOWNSHIP</v>
      </c>
      <c r="H1856" s="22" t="str">
        <f>'Source - Cert. Funds'!F1855</f>
        <v>0101</v>
      </c>
      <c r="I1856" s="22" t="str">
        <f>'Source - Cert. Funds'!G1855</f>
        <v xml:space="preserve">GENERAL                                 </v>
      </c>
      <c r="J1856" s="23">
        <f>'Source - Cert. Funds'!H1855</f>
        <v>93550</v>
      </c>
      <c r="K1856" s="3"/>
      <c r="L1856" s="3"/>
      <c r="M1856" s="3"/>
      <c r="N1856" s="3"/>
      <c r="O1856" s="3"/>
    </row>
    <row r="1857" spans="1:15" x14ac:dyDescent="0.35">
      <c r="A1857" s="221" t="e">
        <f t="shared" si="32"/>
        <v>#N/A</v>
      </c>
      <c r="B1857" s="221" t="e">
        <f>IF(A1857=1,SUM($A$4:A1857),"")</f>
        <v>#N/A</v>
      </c>
      <c r="C1857" s="22" t="str">
        <f>'Source - Cert. Funds'!A1856</f>
        <v>53</v>
      </c>
      <c r="D1857" s="22" t="str">
        <f>'Source - Cert. Funds'!B1856</f>
        <v>2</v>
      </c>
      <c r="E1857" s="22" t="str">
        <f>'Source - Cert. Funds'!C1856</f>
        <v>0007</v>
      </c>
      <c r="F1857" s="22" t="str">
        <f>'Source - Cert. Funds'!D1856</f>
        <v>5320007</v>
      </c>
      <c r="G1857" s="22" t="str">
        <f>'Source - Cert. Funds'!E1856</f>
        <v>POLK TOWNSHIP</v>
      </c>
      <c r="H1857" s="22" t="str">
        <f>'Source - Cert. Funds'!F1856</f>
        <v>1111</v>
      </c>
      <c r="I1857" s="22" t="str">
        <f>'Source - Cert. Funds'!G1856</f>
        <v>TOWNSHIP FIRE AND E.M.S.</v>
      </c>
      <c r="J1857" s="23">
        <f>'Source - Cert. Funds'!H1856</f>
        <v>38088</v>
      </c>
      <c r="K1857" s="3"/>
      <c r="L1857" s="3"/>
      <c r="M1857" s="3"/>
      <c r="N1857" s="3"/>
      <c r="O1857" s="3"/>
    </row>
    <row r="1858" spans="1:15" x14ac:dyDescent="0.35">
      <c r="A1858" s="221" t="e">
        <f t="shared" si="32"/>
        <v>#N/A</v>
      </c>
      <c r="B1858" s="221" t="e">
        <f>IF(A1858=1,SUM($A$4:A1858),"")</f>
        <v>#N/A</v>
      </c>
      <c r="C1858" s="22" t="str">
        <f>'Source - Cert. Funds'!A1857</f>
        <v>53</v>
      </c>
      <c r="D1858" s="22" t="str">
        <f>'Source - Cert. Funds'!B1857</f>
        <v>2</v>
      </c>
      <c r="E1858" s="22" t="str">
        <f>'Source - Cert. Funds'!C1857</f>
        <v>0008</v>
      </c>
      <c r="F1858" s="22" t="str">
        <f>'Source - Cert. Funds'!D1857</f>
        <v>5320008</v>
      </c>
      <c r="G1858" s="22" t="str">
        <f>'Source - Cert. Funds'!E1857</f>
        <v>RICHLAND TOWNSHIP</v>
      </c>
      <c r="H1858" s="22" t="str">
        <f>'Source - Cert. Funds'!F1857</f>
        <v>0061</v>
      </c>
      <c r="I1858" s="22" t="str">
        <f>'Source - Cert. Funds'!G1857</f>
        <v>RAINY DAY</v>
      </c>
      <c r="J1858" s="23">
        <f>'Source - Cert. Funds'!H1857</f>
        <v>18000</v>
      </c>
      <c r="K1858" s="3"/>
      <c r="L1858" s="3"/>
      <c r="M1858" s="3"/>
      <c r="N1858" s="3"/>
      <c r="O1858" s="3"/>
    </row>
    <row r="1859" spans="1:15" x14ac:dyDescent="0.35">
      <c r="A1859" s="221" t="e">
        <f t="shared" si="32"/>
        <v>#N/A</v>
      </c>
      <c r="B1859" s="221" t="e">
        <f>IF(A1859=1,SUM($A$4:A1859),"")</f>
        <v>#N/A</v>
      </c>
      <c r="C1859" s="22" t="str">
        <f>'Source - Cert. Funds'!A1858</f>
        <v>53</v>
      </c>
      <c r="D1859" s="22" t="str">
        <f>'Source - Cert. Funds'!B1858</f>
        <v>2</v>
      </c>
      <c r="E1859" s="22" t="str">
        <f>'Source - Cert. Funds'!C1858</f>
        <v>0008</v>
      </c>
      <c r="F1859" s="22" t="str">
        <f>'Source - Cert. Funds'!D1858</f>
        <v>5320008</v>
      </c>
      <c r="G1859" s="22" t="str">
        <f>'Source - Cert. Funds'!E1858</f>
        <v>RICHLAND TOWNSHIP</v>
      </c>
      <c r="H1859" s="22" t="str">
        <f>'Source - Cert. Funds'!F1858</f>
        <v>0101</v>
      </c>
      <c r="I1859" s="22" t="str">
        <f>'Source - Cert. Funds'!G1858</f>
        <v xml:space="preserve">GENERAL                                 </v>
      </c>
      <c r="J1859" s="23">
        <f>'Source - Cert. Funds'!H1858</f>
        <v>608819</v>
      </c>
      <c r="K1859" s="3"/>
      <c r="L1859" s="3"/>
      <c r="M1859" s="3"/>
      <c r="N1859" s="3"/>
      <c r="O1859" s="3"/>
    </row>
    <row r="1860" spans="1:15" x14ac:dyDescent="0.35">
      <c r="A1860" s="221" t="e">
        <f t="shared" si="32"/>
        <v>#N/A</v>
      </c>
      <c r="B1860" s="221" t="e">
        <f>IF(A1860=1,SUM($A$4:A1860),"")</f>
        <v>#N/A</v>
      </c>
      <c r="C1860" s="22" t="str">
        <f>'Source - Cert. Funds'!A1859</f>
        <v>53</v>
      </c>
      <c r="D1860" s="22" t="str">
        <f>'Source - Cert. Funds'!B1859</f>
        <v>2</v>
      </c>
      <c r="E1860" s="22" t="str">
        <f>'Source - Cert. Funds'!C1859</f>
        <v>0008</v>
      </c>
      <c r="F1860" s="22" t="str">
        <f>'Source - Cert. Funds'!D1859</f>
        <v>5320008</v>
      </c>
      <c r="G1860" s="22" t="str">
        <f>'Source - Cert. Funds'!E1859</f>
        <v>RICHLAND TOWNSHIP</v>
      </c>
      <c r="H1860" s="22" t="str">
        <f>'Source - Cert. Funds'!F1859</f>
        <v>1111</v>
      </c>
      <c r="I1860" s="22" t="str">
        <f>'Source - Cert. Funds'!G1859</f>
        <v>TOWNSHIP FIRE AND E.M.S.</v>
      </c>
      <c r="J1860" s="23">
        <f>'Source - Cert. Funds'!H1859</f>
        <v>815000</v>
      </c>
      <c r="K1860" s="3"/>
      <c r="L1860" s="3"/>
      <c r="M1860" s="3"/>
      <c r="N1860" s="3"/>
      <c r="O1860" s="3"/>
    </row>
    <row r="1861" spans="1:15" x14ac:dyDescent="0.35">
      <c r="A1861" s="221" t="e">
        <f t="shared" ref="A1861:A1924" si="33">IF($L$1=$F1861,1,"")</f>
        <v>#N/A</v>
      </c>
      <c r="B1861" s="221" t="e">
        <f>IF(A1861=1,SUM($A$4:A1861),"")</f>
        <v>#N/A</v>
      </c>
      <c r="C1861" s="22" t="str">
        <f>'Source - Cert. Funds'!A1860</f>
        <v>53</v>
      </c>
      <c r="D1861" s="22" t="str">
        <f>'Source - Cert. Funds'!B1860</f>
        <v>2</v>
      </c>
      <c r="E1861" s="22" t="str">
        <f>'Source - Cert. Funds'!C1860</f>
        <v>0008</v>
      </c>
      <c r="F1861" s="22" t="str">
        <f>'Source - Cert. Funds'!D1860</f>
        <v>5320008</v>
      </c>
      <c r="G1861" s="22" t="str">
        <f>'Source - Cert. Funds'!E1860</f>
        <v>RICHLAND TOWNSHIP</v>
      </c>
      <c r="H1861" s="22" t="str">
        <f>'Source - Cert. Funds'!F1860</f>
        <v>1190</v>
      </c>
      <c r="I1861" s="22" t="str">
        <f>'Source - Cert. Funds'!G1860</f>
        <v xml:space="preserve">CUMULATIVE FIRE (Township)                        </v>
      </c>
      <c r="J1861" s="23">
        <f>'Source - Cert. Funds'!H1860</f>
        <v>208000</v>
      </c>
      <c r="K1861" s="3"/>
      <c r="L1861" s="3"/>
      <c r="M1861" s="3"/>
      <c r="N1861" s="3"/>
      <c r="O1861" s="3"/>
    </row>
    <row r="1862" spans="1:15" x14ac:dyDescent="0.35">
      <c r="A1862" s="221" t="e">
        <f t="shared" si="33"/>
        <v>#N/A</v>
      </c>
      <c r="B1862" s="221" t="e">
        <f>IF(A1862=1,SUM($A$4:A1862),"")</f>
        <v>#N/A</v>
      </c>
      <c r="C1862" s="22" t="str">
        <f>'Source - Cert. Funds'!A1861</f>
        <v>53</v>
      </c>
      <c r="D1862" s="22" t="str">
        <f>'Source - Cert. Funds'!B1861</f>
        <v>2</v>
      </c>
      <c r="E1862" s="22" t="str">
        <f>'Source - Cert. Funds'!C1861</f>
        <v>0008</v>
      </c>
      <c r="F1862" s="22" t="str">
        <f>'Source - Cert. Funds'!D1861</f>
        <v>5320008</v>
      </c>
      <c r="G1862" s="22" t="str">
        <f>'Source - Cert. Funds'!E1861</f>
        <v>RICHLAND TOWNSHIP</v>
      </c>
      <c r="H1862" s="22" t="str">
        <f>'Source - Cert. Funds'!F1861</f>
        <v>1312</v>
      </c>
      <c r="I1862" s="22" t="str">
        <f>'Source - Cert. Funds'!G1861</f>
        <v xml:space="preserve">RECREATION                              </v>
      </c>
      <c r="J1862" s="23">
        <f>'Source - Cert. Funds'!H1861</f>
        <v>16224</v>
      </c>
      <c r="K1862" s="3"/>
      <c r="L1862" s="3"/>
      <c r="M1862" s="3"/>
      <c r="N1862" s="3"/>
      <c r="O1862" s="3"/>
    </row>
    <row r="1863" spans="1:15" x14ac:dyDescent="0.35">
      <c r="A1863" s="221" t="e">
        <f t="shared" si="33"/>
        <v>#N/A</v>
      </c>
      <c r="B1863" s="221" t="e">
        <f>IF(A1863=1,SUM($A$4:A1863),"")</f>
        <v>#N/A</v>
      </c>
      <c r="C1863" s="22" t="str">
        <f>'Source - Cert. Funds'!A1862</f>
        <v>53</v>
      </c>
      <c r="D1863" s="22" t="str">
        <f>'Source - Cert. Funds'!B1862</f>
        <v>2</v>
      </c>
      <c r="E1863" s="22" t="str">
        <f>'Source - Cert. Funds'!C1862</f>
        <v>0009</v>
      </c>
      <c r="F1863" s="22" t="str">
        <f>'Source - Cert. Funds'!D1862</f>
        <v>5320009</v>
      </c>
      <c r="G1863" s="22" t="str">
        <f>'Source - Cert. Funds'!E1862</f>
        <v>SALT CREEK TOWNSHIP</v>
      </c>
      <c r="H1863" s="22" t="str">
        <f>'Source - Cert. Funds'!F1862</f>
        <v>0061</v>
      </c>
      <c r="I1863" s="22" t="str">
        <f>'Source - Cert. Funds'!G1862</f>
        <v>RAINY DAY</v>
      </c>
      <c r="J1863" s="23">
        <f>'Source - Cert. Funds'!H1862</f>
        <v>53364</v>
      </c>
      <c r="K1863" s="3"/>
      <c r="L1863" s="3"/>
      <c r="M1863" s="3"/>
      <c r="N1863" s="3"/>
      <c r="O1863" s="3"/>
    </row>
    <row r="1864" spans="1:15" x14ac:dyDescent="0.35">
      <c r="A1864" s="221" t="e">
        <f t="shared" si="33"/>
        <v>#N/A</v>
      </c>
      <c r="B1864" s="221" t="e">
        <f>IF(A1864=1,SUM($A$4:A1864),"")</f>
        <v>#N/A</v>
      </c>
      <c r="C1864" s="22" t="str">
        <f>'Source - Cert. Funds'!A1863</f>
        <v>53</v>
      </c>
      <c r="D1864" s="22" t="str">
        <f>'Source - Cert. Funds'!B1863</f>
        <v>2</v>
      </c>
      <c r="E1864" s="22" t="str">
        <f>'Source - Cert. Funds'!C1863</f>
        <v>0009</v>
      </c>
      <c r="F1864" s="22" t="str">
        <f>'Source - Cert. Funds'!D1863</f>
        <v>5320009</v>
      </c>
      <c r="G1864" s="22" t="str">
        <f>'Source - Cert. Funds'!E1863</f>
        <v>SALT CREEK TOWNSHIP</v>
      </c>
      <c r="H1864" s="22" t="str">
        <f>'Source - Cert. Funds'!F1863</f>
        <v>0101</v>
      </c>
      <c r="I1864" s="22" t="str">
        <f>'Source - Cert. Funds'!G1863</f>
        <v xml:space="preserve">GENERAL                                 </v>
      </c>
      <c r="J1864" s="23">
        <f>'Source - Cert. Funds'!H1863</f>
        <v>84925</v>
      </c>
      <c r="K1864" s="3"/>
      <c r="L1864" s="3"/>
      <c r="M1864" s="3"/>
      <c r="N1864" s="3"/>
      <c r="O1864" s="3"/>
    </row>
    <row r="1865" spans="1:15" x14ac:dyDescent="0.35">
      <c r="A1865" s="221" t="e">
        <f t="shared" si="33"/>
        <v>#N/A</v>
      </c>
      <c r="B1865" s="221" t="e">
        <f>IF(A1865=1,SUM($A$4:A1865),"")</f>
        <v>#N/A</v>
      </c>
      <c r="C1865" s="22" t="str">
        <f>'Source - Cert. Funds'!A1864</f>
        <v>53</v>
      </c>
      <c r="D1865" s="22" t="str">
        <f>'Source - Cert. Funds'!B1864</f>
        <v>2</v>
      </c>
      <c r="E1865" s="22" t="str">
        <f>'Source - Cert. Funds'!C1864</f>
        <v>0009</v>
      </c>
      <c r="F1865" s="22" t="str">
        <f>'Source - Cert. Funds'!D1864</f>
        <v>5320009</v>
      </c>
      <c r="G1865" s="22" t="str">
        <f>'Source - Cert. Funds'!E1864</f>
        <v>SALT CREEK TOWNSHIP</v>
      </c>
      <c r="H1865" s="22" t="str">
        <f>'Source - Cert. Funds'!F1864</f>
        <v>1111</v>
      </c>
      <c r="I1865" s="22" t="str">
        <f>'Source - Cert. Funds'!G1864</f>
        <v>TOWNSHIP FIRE AND E.M.S.</v>
      </c>
      <c r="J1865" s="23">
        <f>'Source - Cert. Funds'!H1864</f>
        <v>221400</v>
      </c>
      <c r="K1865" s="3"/>
      <c r="L1865" s="3"/>
      <c r="M1865" s="3"/>
      <c r="N1865" s="3"/>
      <c r="O1865" s="3"/>
    </row>
    <row r="1866" spans="1:15" x14ac:dyDescent="0.35">
      <c r="A1866" s="221" t="e">
        <f t="shared" si="33"/>
        <v>#N/A</v>
      </c>
      <c r="B1866" s="221" t="e">
        <f>IF(A1866=1,SUM($A$4:A1866),"")</f>
        <v>#N/A</v>
      </c>
      <c r="C1866" s="22" t="str">
        <f>'Source - Cert. Funds'!A1865</f>
        <v>53</v>
      </c>
      <c r="D1866" s="22" t="str">
        <f>'Source - Cert. Funds'!B1865</f>
        <v>2</v>
      </c>
      <c r="E1866" s="22" t="str">
        <f>'Source - Cert. Funds'!C1865</f>
        <v>0010</v>
      </c>
      <c r="F1866" s="22" t="str">
        <f>'Source - Cert. Funds'!D1865</f>
        <v>5320010</v>
      </c>
      <c r="G1866" s="22" t="str">
        <f>'Source - Cert. Funds'!E1865</f>
        <v>VAN BUREN TOWNSHIP</v>
      </c>
      <c r="H1866" s="22" t="str">
        <f>'Source - Cert. Funds'!F1865</f>
        <v>0061</v>
      </c>
      <c r="I1866" s="22" t="str">
        <f>'Source - Cert. Funds'!G1865</f>
        <v>RAINY DAY</v>
      </c>
      <c r="J1866" s="23">
        <f>'Source - Cert. Funds'!H1865</f>
        <v>0</v>
      </c>
      <c r="K1866" s="3"/>
      <c r="L1866" s="3"/>
      <c r="M1866" s="3"/>
      <c r="N1866" s="3"/>
      <c r="O1866" s="3"/>
    </row>
    <row r="1867" spans="1:15" x14ac:dyDescent="0.35">
      <c r="A1867" s="221" t="e">
        <f t="shared" si="33"/>
        <v>#N/A</v>
      </c>
      <c r="B1867" s="221" t="e">
        <f>IF(A1867=1,SUM($A$4:A1867),"")</f>
        <v>#N/A</v>
      </c>
      <c r="C1867" s="22" t="str">
        <f>'Source - Cert. Funds'!A1866</f>
        <v>53</v>
      </c>
      <c r="D1867" s="22" t="str">
        <f>'Source - Cert. Funds'!B1866</f>
        <v>2</v>
      </c>
      <c r="E1867" s="22" t="str">
        <f>'Source - Cert. Funds'!C1866</f>
        <v>0010</v>
      </c>
      <c r="F1867" s="22" t="str">
        <f>'Source - Cert. Funds'!D1866</f>
        <v>5320010</v>
      </c>
      <c r="G1867" s="22" t="str">
        <f>'Source - Cert. Funds'!E1866</f>
        <v>VAN BUREN TOWNSHIP</v>
      </c>
      <c r="H1867" s="22" t="str">
        <f>'Source - Cert. Funds'!F1866</f>
        <v>0101</v>
      </c>
      <c r="I1867" s="22" t="str">
        <f>'Source - Cert. Funds'!G1866</f>
        <v xml:space="preserve">GENERAL                                 </v>
      </c>
      <c r="J1867" s="23">
        <f>'Source - Cert. Funds'!H1866</f>
        <v>333900</v>
      </c>
      <c r="K1867" s="3"/>
      <c r="L1867" s="3"/>
      <c r="M1867" s="3"/>
      <c r="N1867" s="3"/>
      <c r="O1867" s="3"/>
    </row>
    <row r="1868" spans="1:15" x14ac:dyDescent="0.35">
      <c r="A1868" s="221" t="e">
        <f t="shared" si="33"/>
        <v>#N/A</v>
      </c>
      <c r="B1868" s="221" t="e">
        <f>IF(A1868=1,SUM($A$4:A1868),"")</f>
        <v>#N/A</v>
      </c>
      <c r="C1868" s="22" t="str">
        <f>'Source - Cert. Funds'!A1867</f>
        <v>53</v>
      </c>
      <c r="D1868" s="22" t="str">
        <f>'Source - Cert. Funds'!B1867</f>
        <v>2</v>
      </c>
      <c r="E1868" s="22" t="str">
        <f>'Source - Cert. Funds'!C1867</f>
        <v>0010</v>
      </c>
      <c r="F1868" s="22" t="str">
        <f>'Source - Cert. Funds'!D1867</f>
        <v>5320010</v>
      </c>
      <c r="G1868" s="22" t="str">
        <f>'Source - Cert. Funds'!E1867</f>
        <v>VAN BUREN TOWNSHIP</v>
      </c>
      <c r="H1868" s="22" t="str">
        <f>'Source - Cert. Funds'!F1867</f>
        <v>1312</v>
      </c>
      <c r="I1868" s="22" t="str">
        <f>'Source - Cert. Funds'!G1867</f>
        <v xml:space="preserve">RECREATION                              </v>
      </c>
      <c r="J1868" s="23">
        <f>'Source - Cert. Funds'!H1867</f>
        <v>101449</v>
      </c>
      <c r="K1868" s="3"/>
      <c r="L1868" s="3"/>
      <c r="M1868" s="3"/>
      <c r="N1868" s="3"/>
      <c r="O1868" s="3"/>
    </row>
    <row r="1869" spans="1:15" x14ac:dyDescent="0.35">
      <c r="A1869" s="221" t="e">
        <f t="shared" si="33"/>
        <v>#N/A</v>
      </c>
      <c r="B1869" s="221" t="e">
        <f>IF(A1869=1,SUM($A$4:A1869),"")</f>
        <v>#N/A</v>
      </c>
      <c r="C1869" s="22" t="str">
        <f>'Source - Cert. Funds'!A1868</f>
        <v>53</v>
      </c>
      <c r="D1869" s="22" t="str">
        <f>'Source - Cert. Funds'!B1868</f>
        <v>2</v>
      </c>
      <c r="E1869" s="22" t="str">
        <f>'Source - Cert. Funds'!C1868</f>
        <v>0011</v>
      </c>
      <c r="F1869" s="22" t="str">
        <f>'Source - Cert. Funds'!D1868</f>
        <v>5320011</v>
      </c>
      <c r="G1869" s="22" t="str">
        <f>'Source - Cert. Funds'!E1868</f>
        <v>WASHINGTON TOWNSHIP</v>
      </c>
      <c r="H1869" s="22" t="str">
        <f>'Source - Cert. Funds'!F1868</f>
        <v>0101</v>
      </c>
      <c r="I1869" s="22" t="str">
        <f>'Source - Cert. Funds'!G1868</f>
        <v xml:space="preserve">GENERAL                                 </v>
      </c>
      <c r="J1869" s="23">
        <f>'Source - Cert. Funds'!H1868</f>
        <v>44560</v>
      </c>
      <c r="K1869" s="3"/>
      <c r="L1869" s="3"/>
      <c r="M1869" s="3"/>
      <c r="N1869" s="3"/>
      <c r="O1869" s="3"/>
    </row>
    <row r="1870" spans="1:15" x14ac:dyDescent="0.35">
      <c r="A1870" s="221" t="e">
        <f t="shared" si="33"/>
        <v>#N/A</v>
      </c>
      <c r="B1870" s="221" t="e">
        <f>IF(A1870=1,SUM($A$4:A1870),"")</f>
        <v>#N/A</v>
      </c>
      <c r="C1870" s="22" t="str">
        <f>'Source - Cert. Funds'!A1869</f>
        <v>53</v>
      </c>
      <c r="D1870" s="22" t="str">
        <f>'Source - Cert. Funds'!B1869</f>
        <v>2</v>
      </c>
      <c r="E1870" s="22" t="str">
        <f>'Source - Cert. Funds'!C1869</f>
        <v>0011</v>
      </c>
      <c r="F1870" s="22" t="str">
        <f>'Source - Cert. Funds'!D1869</f>
        <v>5320011</v>
      </c>
      <c r="G1870" s="22" t="str">
        <f>'Source - Cert. Funds'!E1869</f>
        <v>WASHINGTON TOWNSHIP</v>
      </c>
      <c r="H1870" s="22" t="str">
        <f>'Source - Cert. Funds'!F1869</f>
        <v>2120</v>
      </c>
      <c r="I1870" s="22" t="str">
        <f>'Source - Cert. Funds'!G1869</f>
        <v xml:space="preserve">CEMETERY                                </v>
      </c>
      <c r="J1870" s="23">
        <f>'Source - Cert. Funds'!H1869</f>
        <v>20000</v>
      </c>
      <c r="K1870" s="3"/>
      <c r="L1870" s="3"/>
      <c r="M1870" s="3"/>
      <c r="N1870" s="3"/>
      <c r="O1870" s="3"/>
    </row>
    <row r="1871" spans="1:15" x14ac:dyDescent="0.35">
      <c r="A1871" s="221" t="e">
        <f t="shared" si="33"/>
        <v>#N/A</v>
      </c>
      <c r="B1871" s="221" t="e">
        <f>IF(A1871=1,SUM($A$4:A1871),"")</f>
        <v>#N/A</v>
      </c>
      <c r="C1871" s="22" t="str">
        <f>'Source - Cert. Funds'!A1870</f>
        <v>54</v>
      </c>
      <c r="D1871" s="22" t="str">
        <f>'Source - Cert. Funds'!B1870</f>
        <v>2</v>
      </c>
      <c r="E1871" s="22" t="str">
        <f>'Source - Cert. Funds'!C1870</f>
        <v>0001</v>
      </c>
      <c r="F1871" s="22" t="str">
        <f>'Source - Cert. Funds'!D1870</f>
        <v>5420001</v>
      </c>
      <c r="G1871" s="22" t="str">
        <f>'Source - Cert. Funds'!E1870</f>
        <v>BROWN TOWNSHIP</v>
      </c>
      <c r="H1871" s="22" t="str">
        <f>'Source - Cert. Funds'!F1870</f>
        <v>0061</v>
      </c>
      <c r="I1871" s="22" t="str">
        <f>'Source - Cert. Funds'!G1870</f>
        <v>RAINY DAY</v>
      </c>
      <c r="J1871" s="23">
        <f>'Source - Cert. Funds'!H1870</f>
        <v>7875</v>
      </c>
      <c r="K1871" s="3"/>
      <c r="L1871" s="3"/>
      <c r="M1871" s="3"/>
      <c r="N1871" s="3"/>
      <c r="O1871" s="3"/>
    </row>
    <row r="1872" spans="1:15" x14ac:dyDescent="0.35">
      <c r="A1872" s="221" t="e">
        <f t="shared" si="33"/>
        <v>#N/A</v>
      </c>
      <c r="B1872" s="221" t="e">
        <f>IF(A1872=1,SUM($A$4:A1872),"")</f>
        <v>#N/A</v>
      </c>
      <c r="C1872" s="22" t="str">
        <f>'Source - Cert. Funds'!A1871</f>
        <v>54</v>
      </c>
      <c r="D1872" s="22" t="str">
        <f>'Source - Cert. Funds'!B1871</f>
        <v>2</v>
      </c>
      <c r="E1872" s="22" t="str">
        <f>'Source - Cert. Funds'!C1871</f>
        <v>0001</v>
      </c>
      <c r="F1872" s="22" t="str">
        <f>'Source - Cert. Funds'!D1871</f>
        <v>5420001</v>
      </c>
      <c r="G1872" s="22" t="str">
        <f>'Source - Cert. Funds'!E1871</f>
        <v>BROWN TOWNSHIP</v>
      </c>
      <c r="H1872" s="22" t="str">
        <f>'Source - Cert. Funds'!F1871</f>
        <v>0101</v>
      </c>
      <c r="I1872" s="22" t="str">
        <f>'Source - Cert. Funds'!G1871</f>
        <v xml:space="preserve">GENERAL                                 </v>
      </c>
      <c r="J1872" s="23">
        <f>'Source - Cert. Funds'!H1871</f>
        <v>35984</v>
      </c>
      <c r="K1872" s="3"/>
      <c r="L1872" s="3"/>
      <c r="M1872" s="3"/>
      <c r="N1872" s="3"/>
      <c r="O1872" s="3"/>
    </row>
    <row r="1873" spans="1:15" x14ac:dyDescent="0.35">
      <c r="A1873" s="221" t="e">
        <f t="shared" si="33"/>
        <v>#N/A</v>
      </c>
      <c r="B1873" s="221" t="e">
        <f>IF(A1873=1,SUM($A$4:A1873),"")</f>
        <v>#N/A</v>
      </c>
      <c r="C1873" s="22" t="str">
        <f>'Source - Cert. Funds'!A1872</f>
        <v>54</v>
      </c>
      <c r="D1873" s="22" t="str">
        <f>'Source - Cert. Funds'!B1872</f>
        <v>2</v>
      </c>
      <c r="E1873" s="22" t="str">
        <f>'Source - Cert. Funds'!C1872</f>
        <v>0001</v>
      </c>
      <c r="F1873" s="22" t="str">
        <f>'Source - Cert. Funds'!D1872</f>
        <v>5420001</v>
      </c>
      <c r="G1873" s="22" t="str">
        <f>'Source - Cert. Funds'!E1872</f>
        <v>BROWN TOWNSHIP</v>
      </c>
      <c r="H1873" s="22" t="str">
        <f>'Source - Cert. Funds'!F1872</f>
        <v>1111</v>
      </c>
      <c r="I1873" s="22" t="str">
        <f>'Source - Cert. Funds'!G1872</f>
        <v>TOWNSHIP FIRE AND E.M.S.</v>
      </c>
      <c r="J1873" s="23">
        <f>'Source - Cert. Funds'!H1872</f>
        <v>73116</v>
      </c>
      <c r="K1873" s="3"/>
      <c r="L1873" s="3"/>
      <c r="M1873" s="3"/>
      <c r="N1873" s="3"/>
      <c r="O1873" s="3"/>
    </row>
    <row r="1874" spans="1:15" x14ac:dyDescent="0.35">
      <c r="A1874" s="221" t="e">
        <f t="shared" si="33"/>
        <v>#N/A</v>
      </c>
      <c r="B1874" s="221" t="e">
        <f>IF(A1874=1,SUM($A$4:A1874),"")</f>
        <v>#N/A</v>
      </c>
      <c r="C1874" s="22" t="str">
        <f>'Source - Cert. Funds'!A1873</f>
        <v>54</v>
      </c>
      <c r="D1874" s="22" t="str">
        <f>'Source - Cert. Funds'!B1873</f>
        <v>2</v>
      </c>
      <c r="E1874" s="22" t="str">
        <f>'Source - Cert. Funds'!C1873</f>
        <v>0001</v>
      </c>
      <c r="F1874" s="22" t="str">
        <f>'Source - Cert. Funds'!D1873</f>
        <v>5420001</v>
      </c>
      <c r="G1874" s="22" t="str">
        <f>'Source - Cert. Funds'!E1873</f>
        <v>BROWN TOWNSHIP</v>
      </c>
      <c r="H1874" s="22" t="str">
        <f>'Source - Cert. Funds'!F1873</f>
        <v>1190</v>
      </c>
      <c r="I1874" s="22" t="str">
        <f>'Source - Cert. Funds'!G1873</f>
        <v xml:space="preserve">CUMULATIVE FIRE (Township)                        </v>
      </c>
      <c r="J1874" s="23">
        <f>'Source - Cert. Funds'!H1873</f>
        <v>78741</v>
      </c>
      <c r="K1874" s="3"/>
      <c r="L1874" s="3"/>
      <c r="M1874" s="3"/>
      <c r="N1874" s="3"/>
      <c r="O1874" s="3"/>
    </row>
    <row r="1875" spans="1:15" x14ac:dyDescent="0.35">
      <c r="A1875" s="221" t="e">
        <f t="shared" si="33"/>
        <v>#N/A</v>
      </c>
      <c r="B1875" s="221" t="e">
        <f>IF(A1875=1,SUM($A$4:A1875),"")</f>
        <v>#N/A</v>
      </c>
      <c r="C1875" s="22" t="str">
        <f>'Source - Cert. Funds'!A1874</f>
        <v>54</v>
      </c>
      <c r="D1875" s="22" t="str">
        <f>'Source - Cert. Funds'!B1874</f>
        <v>2</v>
      </c>
      <c r="E1875" s="22" t="str">
        <f>'Source - Cert. Funds'!C1874</f>
        <v>0002</v>
      </c>
      <c r="F1875" s="22" t="str">
        <f>'Source - Cert. Funds'!D1874</f>
        <v>5420002</v>
      </c>
      <c r="G1875" s="22" t="str">
        <f>'Source - Cert. Funds'!E1874</f>
        <v>CLARK TOWNSHIP</v>
      </c>
      <c r="H1875" s="22" t="str">
        <f>'Source - Cert. Funds'!F1874</f>
        <v>0061</v>
      </c>
      <c r="I1875" s="22" t="str">
        <f>'Source - Cert. Funds'!G1874</f>
        <v>RAINY DAY</v>
      </c>
      <c r="J1875" s="23">
        <f>'Source - Cert. Funds'!H1874</f>
        <v>2000</v>
      </c>
      <c r="K1875" s="3"/>
      <c r="L1875" s="3"/>
      <c r="M1875" s="3"/>
      <c r="N1875" s="3"/>
      <c r="O1875" s="3"/>
    </row>
    <row r="1876" spans="1:15" x14ac:dyDescent="0.35">
      <c r="A1876" s="221" t="e">
        <f t="shared" si="33"/>
        <v>#N/A</v>
      </c>
      <c r="B1876" s="221" t="e">
        <f>IF(A1876=1,SUM($A$4:A1876),"")</f>
        <v>#N/A</v>
      </c>
      <c r="C1876" s="22" t="str">
        <f>'Source - Cert. Funds'!A1875</f>
        <v>54</v>
      </c>
      <c r="D1876" s="22" t="str">
        <f>'Source - Cert. Funds'!B1875</f>
        <v>2</v>
      </c>
      <c r="E1876" s="22" t="str">
        <f>'Source - Cert. Funds'!C1875</f>
        <v>0002</v>
      </c>
      <c r="F1876" s="22" t="str">
        <f>'Source - Cert. Funds'!D1875</f>
        <v>5420002</v>
      </c>
      <c r="G1876" s="22" t="str">
        <f>'Source - Cert. Funds'!E1875</f>
        <v>CLARK TOWNSHIP</v>
      </c>
      <c r="H1876" s="22" t="str">
        <f>'Source - Cert. Funds'!F1875</f>
        <v>0101</v>
      </c>
      <c r="I1876" s="22" t="str">
        <f>'Source - Cert. Funds'!G1875</f>
        <v xml:space="preserve">GENERAL                                 </v>
      </c>
      <c r="J1876" s="23">
        <f>'Source - Cert. Funds'!H1875</f>
        <v>35825</v>
      </c>
      <c r="K1876" s="3"/>
      <c r="L1876" s="3"/>
      <c r="M1876" s="3"/>
      <c r="N1876" s="3"/>
      <c r="O1876" s="3"/>
    </row>
    <row r="1877" spans="1:15" x14ac:dyDescent="0.35">
      <c r="A1877" s="221" t="e">
        <f t="shared" si="33"/>
        <v>#N/A</v>
      </c>
      <c r="B1877" s="221" t="e">
        <f>IF(A1877=1,SUM($A$4:A1877),"")</f>
        <v>#N/A</v>
      </c>
      <c r="C1877" s="22" t="str">
        <f>'Source - Cert. Funds'!A1876</f>
        <v>54</v>
      </c>
      <c r="D1877" s="22" t="str">
        <f>'Source - Cert. Funds'!B1876</f>
        <v>2</v>
      </c>
      <c r="E1877" s="22" t="str">
        <f>'Source - Cert. Funds'!C1876</f>
        <v>0002</v>
      </c>
      <c r="F1877" s="22" t="str">
        <f>'Source - Cert. Funds'!D1876</f>
        <v>5420002</v>
      </c>
      <c r="G1877" s="22" t="str">
        <f>'Source - Cert. Funds'!E1876</f>
        <v>CLARK TOWNSHIP</v>
      </c>
      <c r="H1877" s="22" t="str">
        <f>'Source - Cert. Funds'!F1876</f>
        <v>1111</v>
      </c>
      <c r="I1877" s="22" t="str">
        <f>'Source - Cert. Funds'!G1876</f>
        <v>TOWNSHIP FIRE AND E.M.S.</v>
      </c>
      <c r="J1877" s="23">
        <f>'Source - Cert. Funds'!H1876</f>
        <v>102900</v>
      </c>
      <c r="K1877" s="3"/>
      <c r="L1877" s="3"/>
      <c r="M1877" s="3"/>
      <c r="N1877" s="3"/>
      <c r="O1877" s="3"/>
    </row>
    <row r="1878" spans="1:15" x14ac:dyDescent="0.35">
      <c r="A1878" s="221" t="e">
        <f t="shared" si="33"/>
        <v>#N/A</v>
      </c>
      <c r="B1878" s="221" t="e">
        <f>IF(A1878=1,SUM($A$4:A1878),"")</f>
        <v>#N/A</v>
      </c>
      <c r="C1878" s="22" t="str">
        <f>'Source - Cert. Funds'!A1877</f>
        <v>54</v>
      </c>
      <c r="D1878" s="22" t="str">
        <f>'Source - Cert. Funds'!B1877</f>
        <v>2</v>
      </c>
      <c r="E1878" s="22" t="str">
        <f>'Source - Cert. Funds'!C1877</f>
        <v>0002</v>
      </c>
      <c r="F1878" s="22" t="str">
        <f>'Source - Cert. Funds'!D1877</f>
        <v>5420002</v>
      </c>
      <c r="G1878" s="22" t="str">
        <f>'Source - Cert. Funds'!E1877</f>
        <v>CLARK TOWNSHIP</v>
      </c>
      <c r="H1878" s="22" t="str">
        <f>'Source - Cert. Funds'!F1877</f>
        <v>1190</v>
      </c>
      <c r="I1878" s="22" t="str">
        <f>'Source - Cert. Funds'!G1877</f>
        <v xml:space="preserve">CUMULATIVE FIRE (Township)                        </v>
      </c>
      <c r="J1878" s="23">
        <f>'Source - Cert. Funds'!H1877</f>
        <v>0</v>
      </c>
      <c r="K1878" s="3"/>
      <c r="L1878" s="3"/>
      <c r="M1878" s="3"/>
      <c r="N1878" s="3"/>
      <c r="O1878" s="3"/>
    </row>
    <row r="1879" spans="1:15" x14ac:dyDescent="0.35">
      <c r="A1879" s="221" t="e">
        <f t="shared" si="33"/>
        <v>#N/A</v>
      </c>
      <c r="B1879" s="221" t="e">
        <f>IF(A1879=1,SUM($A$4:A1879),"")</f>
        <v>#N/A</v>
      </c>
      <c r="C1879" s="22" t="str">
        <f>'Source - Cert. Funds'!A1878</f>
        <v>54</v>
      </c>
      <c r="D1879" s="22" t="str">
        <f>'Source - Cert. Funds'!B1878</f>
        <v>2</v>
      </c>
      <c r="E1879" s="22" t="str">
        <f>'Source - Cert. Funds'!C1878</f>
        <v>0002</v>
      </c>
      <c r="F1879" s="22" t="str">
        <f>'Source - Cert. Funds'!D1878</f>
        <v>5420002</v>
      </c>
      <c r="G1879" s="22" t="str">
        <f>'Source - Cert. Funds'!E1878</f>
        <v>CLARK TOWNSHIP</v>
      </c>
      <c r="H1879" s="22" t="str">
        <f>'Source - Cert. Funds'!F1878</f>
        <v>1312</v>
      </c>
      <c r="I1879" s="22" t="str">
        <f>'Source - Cert. Funds'!G1878</f>
        <v xml:space="preserve">RECREATION                              </v>
      </c>
      <c r="J1879" s="23">
        <f>'Source - Cert. Funds'!H1878</f>
        <v>1000</v>
      </c>
      <c r="K1879" s="3"/>
      <c r="L1879" s="3"/>
      <c r="M1879" s="3"/>
      <c r="N1879" s="3"/>
      <c r="O1879" s="3"/>
    </row>
    <row r="1880" spans="1:15" x14ac:dyDescent="0.35">
      <c r="A1880" s="221" t="e">
        <f t="shared" si="33"/>
        <v>#N/A</v>
      </c>
      <c r="B1880" s="221" t="e">
        <f>IF(A1880=1,SUM($A$4:A1880),"")</f>
        <v>#N/A</v>
      </c>
      <c r="C1880" s="22" t="str">
        <f>'Source - Cert. Funds'!A1879</f>
        <v>54</v>
      </c>
      <c r="D1880" s="22" t="str">
        <f>'Source - Cert. Funds'!B1879</f>
        <v>2</v>
      </c>
      <c r="E1880" s="22" t="str">
        <f>'Source - Cert. Funds'!C1879</f>
        <v>0003</v>
      </c>
      <c r="F1880" s="22" t="str">
        <f>'Source - Cert. Funds'!D1879</f>
        <v>5420003</v>
      </c>
      <c r="G1880" s="22" t="str">
        <f>'Source - Cert. Funds'!E1879</f>
        <v>COAL CREEK TOWNSHIP</v>
      </c>
      <c r="H1880" s="22" t="str">
        <f>'Source - Cert. Funds'!F1879</f>
        <v>0061</v>
      </c>
      <c r="I1880" s="22" t="str">
        <f>'Source - Cert. Funds'!G1879</f>
        <v>RAINY DAY</v>
      </c>
      <c r="J1880" s="23">
        <f>'Source - Cert. Funds'!H1879</f>
        <v>0</v>
      </c>
      <c r="K1880" s="3"/>
      <c r="L1880" s="3"/>
      <c r="M1880" s="3"/>
      <c r="N1880" s="3"/>
      <c r="O1880" s="3"/>
    </row>
    <row r="1881" spans="1:15" x14ac:dyDescent="0.35">
      <c r="A1881" s="221" t="e">
        <f t="shared" si="33"/>
        <v>#N/A</v>
      </c>
      <c r="B1881" s="221" t="e">
        <f>IF(A1881=1,SUM($A$4:A1881),"")</f>
        <v>#N/A</v>
      </c>
      <c r="C1881" s="22" t="str">
        <f>'Source - Cert. Funds'!A1880</f>
        <v>54</v>
      </c>
      <c r="D1881" s="22" t="str">
        <f>'Source - Cert. Funds'!B1880</f>
        <v>2</v>
      </c>
      <c r="E1881" s="22" t="str">
        <f>'Source - Cert. Funds'!C1880</f>
        <v>0003</v>
      </c>
      <c r="F1881" s="22" t="str">
        <f>'Source - Cert. Funds'!D1880</f>
        <v>5420003</v>
      </c>
      <c r="G1881" s="22" t="str">
        <f>'Source - Cert. Funds'!E1880</f>
        <v>COAL CREEK TOWNSHIP</v>
      </c>
      <c r="H1881" s="22" t="str">
        <f>'Source - Cert. Funds'!F1880</f>
        <v>0101</v>
      </c>
      <c r="I1881" s="22" t="str">
        <f>'Source - Cert. Funds'!G1880</f>
        <v xml:space="preserve">GENERAL                                 </v>
      </c>
      <c r="J1881" s="23">
        <f>'Source - Cert. Funds'!H1880</f>
        <v>79850</v>
      </c>
      <c r="K1881" s="3"/>
      <c r="L1881" s="3"/>
      <c r="M1881" s="3"/>
      <c r="N1881" s="3"/>
      <c r="O1881" s="3"/>
    </row>
    <row r="1882" spans="1:15" x14ac:dyDescent="0.35">
      <c r="A1882" s="221" t="e">
        <f t="shared" si="33"/>
        <v>#N/A</v>
      </c>
      <c r="B1882" s="221" t="e">
        <f>IF(A1882=1,SUM($A$4:A1882),"")</f>
        <v>#N/A</v>
      </c>
      <c r="C1882" s="22" t="str">
        <f>'Source - Cert. Funds'!A1881</f>
        <v>54</v>
      </c>
      <c r="D1882" s="22" t="str">
        <f>'Source - Cert. Funds'!B1881</f>
        <v>2</v>
      </c>
      <c r="E1882" s="22" t="str">
        <f>'Source - Cert. Funds'!C1881</f>
        <v>0003</v>
      </c>
      <c r="F1882" s="22" t="str">
        <f>'Source - Cert. Funds'!D1881</f>
        <v>5420003</v>
      </c>
      <c r="G1882" s="22" t="str">
        <f>'Source - Cert. Funds'!E1881</f>
        <v>COAL CREEK TOWNSHIP</v>
      </c>
      <c r="H1882" s="22" t="str">
        <f>'Source - Cert. Funds'!F1881</f>
        <v>1111</v>
      </c>
      <c r="I1882" s="22" t="str">
        <f>'Source - Cert. Funds'!G1881</f>
        <v>TOWNSHIP FIRE AND E.M.S.</v>
      </c>
      <c r="J1882" s="23">
        <f>'Source - Cert. Funds'!H1881</f>
        <v>42250</v>
      </c>
      <c r="K1882" s="3"/>
      <c r="L1882" s="3"/>
      <c r="M1882" s="3"/>
      <c r="N1882" s="3"/>
      <c r="O1882" s="3"/>
    </row>
    <row r="1883" spans="1:15" x14ac:dyDescent="0.35">
      <c r="A1883" s="221" t="e">
        <f t="shared" si="33"/>
        <v>#N/A</v>
      </c>
      <c r="B1883" s="221" t="e">
        <f>IF(A1883=1,SUM($A$4:A1883),"")</f>
        <v>#N/A</v>
      </c>
      <c r="C1883" s="22" t="str">
        <f>'Source - Cert. Funds'!A1882</f>
        <v>54</v>
      </c>
      <c r="D1883" s="22" t="str">
        <f>'Source - Cert. Funds'!B1882</f>
        <v>2</v>
      </c>
      <c r="E1883" s="22" t="str">
        <f>'Source - Cert. Funds'!C1882</f>
        <v>0003</v>
      </c>
      <c r="F1883" s="22" t="str">
        <f>'Source - Cert. Funds'!D1882</f>
        <v>5420003</v>
      </c>
      <c r="G1883" s="22" t="str">
        <f>'Source - Cert. Funds'!E1882</f>
        <v>COAL CREEK TOWNSHIP</v>
      </c>
      <c r="H1883" s="22" t="str">
        <f>'Source - Cert. Funds'!F1882</f>
        <v>1190</v>
      </c>
      <c r="I1883" s="22" t="str">
        <f>'Source - Cert. Funds'!G1882</f>
        <v xml:space="preserve">CUMULATIVE FIRE (Township)                        </v>
      </c>
      <c r="J1883" s="23">
        <f>'Source - Cert. Funds'!H1882</f>
        <v>100000</v>
      </c>
      <c r="K1883" s="3"/>
      <c r="L1883" s="3"/>
      <c r="M1883" s="3"/>
      <c r="N1883" s="3"/>
      <c r="O1883" s="3"/>
    </row>
    <row r="1884" spans="1:15" x14ac:dyDescent="0.35">
      <c r="A1884" s="221" t="e">
        <f t="shared" si="33"/>
        <v>#N/A</v>
      </c>
      <c r="B1884" s="221" t="e">
        <f>IF(A1884=1,SUM($A$4:A1884),"")</f>
        <v>#N/A</v>
      </c>
      <c r="C1884" s="22" t="str">
        <f>'Source - Cert. Funds'!A1883</f>
        <v>54</v>
      </c>
      <c r="D1884" s="22" t="str">
        <f>'Source - Cert. Funds'!B1883</f>
        <v>2</v>
      </c>
      <c r="E1884" s="22" t="str">
        <f>'Source - Cert. Funds'!C1883</f>
        <v>0004</v>
      </c>
      <c r="F1884" s="22" t="str">
        <f>'Source - Cert. Funds'!D1883</f>
        <v>5420004</v>
      </c>
      <c r="G1884" s="22" t="str">
        <f>'Source - Cert. Funds'!E1883</f>
        <v>FRANKLIN TOWNSHIP</v>
      </c>
      <c r="H1884" s="22" t="str">
        <f>'Source - Cert. Funds'!F1883</f>
        <v>0101</v>
      </c>
      <c r="I1884" s="22" t="str">
        <f>'Source - Cert. Funds'!G1883</f>
        <v xml:space="preserve">GENERAL                                 </v>
      </c>
      <c r="J1884" s="23">
        <f>'Source - Cert. Funds'!H1883</f>
        <v>13625</v>
      </c>
      <c r="K1884" s="3"/>
      <c r="L1884" s="3"/>
      <c r="M1884" s="3"/>
      <c r="N1884" s="3"/>
      <c r="O1884" s="3"/>
    </row>
    <row r="1885" spans="1:15" x14ac:dyDescent="0.35">
      <c r="A1885" s="221" t="e">
        <f t="shared" si="33"/>
        <v>#N/A</v>
      </c>
      <c r="B1885" s="221" t="e">
        <f>IF(A1885=1,SUM($A$4:A1885),"")</f>
        <v>#N/A</v>
      </c>
      <c r="C1885" s="22" t="str">
        <f>'Source - Cert. Funds'!A1884</f>
        <v>54</v>
      </c>
      <c r="D1885" s="22" t="str">
        <f>'Source - Cert. Funds'!B1884</f>
        <v>2</v>
      </c>
      <c r="E1885" s="22" t="str">
        <f>'Source - Cert. Funds'!C1884</f>
        <v>0004</v>
      </c>
      <c r="F1885" s="22" t="str">
        <f>'Source - Cert. Funds'!D1884</f>
        <v>5420004</v>
      </c>
      <c r="G1885" s="22" t="str">
        <f>'Source - Cert. Funds'!E1884</f>
        <v>FRANKLIN TOWNSHIP</v>
      </c>
      <c r="H1885" s="22" t="str">
        <f>'Source - Cert. Funds'!F1884</f>
        <v>1301</v>
      </c>
      <c r="I1885" s="22" t="str">
        <f>'Source - Cert. Funds'!G1884</f>
        <v xml:space="preserve">PARK &amp; RECREATION                       </v>
      </c>
      <c r="J1885" s="23">
        <f>'Source - Cert. Funds'!H1884</f>
        <v>3300</v>
      </c>
      <c r="K1885" s="3"/>
      <c r="L1885" s="3"/>
      <c r="M1885" s="3"/>
      <c r="N1885" s="3"/>
      <c r="O1885" s="3"/>
    </row>
    <row r="1886" spans="1:15" x14ac:dyDescent="0.35">
      <c r="A1886" s="221" t="e">
        <f t="shared" si="33"/>
        <v>#N/A</v>
      </c>
      <c r="B1886" s="221" t="e">
        <f>IF(A1886=1,SUM($A$4:A1886),"")</f>
        <v>#N/A</v>
      </c>
      <c r="C1886" s="22" t="str">
        <f>'Source - Cert. Funds'!A1885</f>
        <v>54</v>
      </c>
      <c r="D1886" s="22" t="str">
        <f>'Source - Cert. Funds'!B1885</f>
        <v>2</v>
      </c>
      <c r="E1886" s="22" t="str">
        <f>'Source - Cert. Funds'!C1885</f>
        <v>0004</v>
      </c>
      <c r="F1886" s="22" t="str">
        <f>'Source - Cert. Funds'!D1885</f>
        <v>5420004</v>
      </c>
      <c r="G1886" s="22" t="str">
        <f>'Source - Cert. Funds'!E1885</f>
        <v>FRANKLIN TOWNSHIP</v>
      </c>
      <c r="H1886" s="22" t="str">
        <f>'Source - Cert. Funds'!F1885</f>
        <v>8604</v>
      </c>
      <c r="I1886" s="22" t="str">
        <f>'Source - Cert. Funds'!G1885</f>
        <v>SPECL FIRE PROTECTION TERRITORY GENERAL</v>
      </c>
      <c r="J1886" s="23">
        <f>'Source - Cert. Funds'!H1885</f>
        <v>125325</v>
      </c>
      <c r="K1886" s="3"/>
      <c r="L1886" s="3"/>
      <c r="M1886" s="3"/>
      <c r="N1886" s="3"/>
      <c r="O1886" s="3"/>
    </row>
    <row r="1887" spans="1:15" x14ac:dyDescent="0.35">
      <c r="A1887" s="221" t="e">
        <f t="shared" si="33"/>
        <v>#N/A</v>
      </c>
      <c r="B1887" s="221" t="e">
        <f>IF(A1887=1,SUM($A$4:A1887),"")</f>
        <v>#N/A</v>
      </c>
      <c r="C1887" s="22" t="str">
        <f>'Source - Cert. Funds'!A1886</f>
        <v>54</v>
      </c>
      <c r="D1887" s="22" t="str">
        <f>'Source - Cert. Funds'!B1886</f>
        <v>2</v>
      </c>
      <c r="E1887" s="22" t="str">
        <f>'Source - Cert. Funds'!C1886</f>
        <v>0004</v>
      </c>
      <c r="F1887" s="22" t="str">
        <f>'Source - Cert. Funds'!D1886</f>
        <v>5420004</v>
      </c>
      <c r="G1887" s="22" t="str">
        <f>'Source - Cert. Funds'!E1886</f>
        <v>FRANKLIN TOWNSHIP</v>
      </c>
      <c r="H1887" s="22" t="str">
        <f>'Source - Cert. Funds'!F1886</f>
        <v>8692</v>
      </c>
      <c r="I1887" s="22" t="str">
        <f>'Source - Cert. Funds'!G1886</f>
        <v>SPECL FIRE PROTECTION TERRITORY EQUIPMENT REPLACE</v>
      </c>
      <c r="J1887" s="23">
        <f>'Source - Cert. Funds'!H1886</f>
        <v>80000</v>
      </c>
      <c r="K1887" s="3"/>
      <c r="L1887" s="3"/>
      <c r="M1887" s="3"/>
      <c r="N1887" s="3"/>
      <c r="O1887" s="3"/>
    </row>
    <row r="1888" spans="1:15" x14ac:dyDescent="0.35">
      <c r="A1888" s="221" t="e">
        <f t="shared" si="33"/>
        <v>#N/A</v>
      </c>
      <c r="B1888" s="221" t="e">
        <f>IF(A1888=1,SUM($A$4:A1888),"")</f>
        <v>#N/A</v>
      </c>
      <c r="C1888" s="22" t="str">
        <f>'Source - Cert. Funds'!A1887</f>
        <v>54</v>
      </c>
      <c r="D1888" s="22" t="str">
        <f>'Source - Cert. Funds'!B1887</f>
        <v>2</v>
      </c>
      <c r="E1888" s="22" t="str">
        <f>'Source - Cert. Funds'!C1887</f>
        <v>0005</v>
      </c>
      <c r="F1888" s="22" t="str">
        <f>'Source - Cert. Funds'!D1887</f>
        <v>5420005</v>
      </c>
      <c r="G1888" s="22" t="str">
        <f>'Source - Cert. Funds'!E1887</f>
        <v>MADISON TOWNSHIP</v>
      </c>
      <c r="H1888" s="22" t="str">
        <f>'Source - Cert. Funds'!F1887</f>
        <v>0101</v>
      </c>
      <c r="I1888" s="22" t="str">
        <f>'Source - Cert. Funds'!G1887</f>
        <v xml:space="preserve">GENERAL                                 </v>
      </c>
      <c r="J1888" s="23">
        <f>'Source - Cert. Funds'!H1887</f>
        <v>286330</v>
      </c>
      <c r="K1888" s="3"/>
      <c r="L1888" s="3"/>
      <c r="M1888" s="3"/>
      <c r="N1888" s="3"/>
      <c r="O1888" s="3"/>
    </row>
    <row r="1889" spans="1:15" x14ac:dyDescent="0.35">
      <c r="A1889" s="221" t="e">
        <f t="shared" si="33"/>
        <v>#N/A</v>
      </c>
      <c r="B1889" s="221" t="e">
        <f>IF(A1889=1,SUM($A$4:A1889),"")</f>
        <v>#N/A</v>
      </c>
      <c r="C1889" s="22" t="str">
        <f>'Source - Cert. Funds'!A1888</f>
        <v>54</v>
      </c>
      <c r="D1889" s="22" t="str">
        <f>'Source - Cert. Funds'!B1888</f>
        <v>2</v>
      </c>
      <c r="E1889" s="22" t="str">
        <f>'Source - Cert. Funds'!C1888</f>
        <v>0005</v>
      </c>
      <c r="F1889" s="22" t="str">
        <f>'Source - Cert. Funds'!D1888</f>
        <v>5420005</v>
      </c>
      <c r="G1889" s="22" t="str">
        <f>'Source - Cert. Funds'!E1888</f>
        <v>MADISON TOWNSHIP</v>
      </c>
      <c r="H1889" s="22" t="str">
        <f>'Source - Cert. Funds'!F1888</f>
        <v>1111</v>
      </c>
      <c r="I1889" s="22" t="str">
        <f>'Source - Cert. Funds'!G1888</f>
        <v>TOWNSHIP FIRE AND E.M.S.</v>
      </c>
      <c r="J1889" s="23">
        <f>'Source - Cert. Funds'!H1888</f>
        <v>426000</v>
      </c>
      <c r="K1889" s="3"/>
      <c r="L1889" s="3"/>
      <c r="M1889" s="3"/>
      <c r="N1889" s="3"/>
      <c r="O1889" s="3"/>
    </row>
    <row r="1890" spans="1:15" x14ac:dyDescent="0.35">
      <c r="A1890" s="221" t="e">
        <f t="shared" si="33"/>
        <v>#N/A</v>
      </c>
      <c r="B1890" s="221" t="e">
        <f>IF(A1890=1,SUM($A$4:A1890),"")</f>
        <v>#N/A</v>
      </c>
      <c r="C1890" s="22" t="str">
        <f>'Source - Cert. Funds'!A1889</f>
        <v>54</v>
      </c>
      <c r="D1890" s="22" t="str">
        <f>'Source - Cert. Funds'!B1889</f>
        <v>2</v>
      </c>
      <c r="E1890" s="22" t="str">
        <f>'Source - Cert. Funds'!C1889</f>
        <v>0005</v>
      </c>
      <c r="F1890" s="22" t="str">
        <f>'Source - Cert. Funds'!D1889</f>
        <v>5420005</v>
      </c>
      <c r="G1890" s="22" t="str">
        <f>'Source - Cert. Funds'!E1889</f>
        <v>MADISON TOWNSHIP</v>
      </c>
      <c r="H1890" s="22" t="str">
        <f>'Source - Cert. Funds'!F1889</f>
        <v>1312</v>
      </c>
      <c r="I1890" s="22" t="str">
        <f>'Source - Cert. Funds'!G1889</f>
        <v xml:space="preserve">RECREATION                              </v>
      </c>
      <c r="J1890" s="23">
        <f>'Source - Cert. Funds'!H1889</f>
        <v>15000</v>
      </c>
      <c r="K1890" s="3"/>
      <c r="L1890" s="3"/>
      <c r="M1890" s="3"/>
      <c r="N1890" s="3"/>
      <c r="O1890" s="3"/>
    </row>
    <row r="1891" spans="1:15" x14ac:dyDescent="0.35">
      <c r="A1891" s="221" t="e">
        <f t="shared" si="33"/>
        <v>#N/A</v>
      </c>
      <c r="B1891" s="221" t="e">
        <f>IF(A1891=1,SUM($A$4:A1891),"")</f>
        <v>#N/A</v>
      </c>
      <c r="C1891" s="22" t="str">
        <f>'Source - Cert. Funds'!A1890</f>
        <v>54</v>
      </c>
      <c r="D1891" s="22" t="str">
        <f>'Source - Cert. Funds'!B1890</f>
        <v>2</v>
      </c>
      <c r="E1891" s="22" t="str">
        <f>'Source - Cert. Funds'!C1890</f>
        <v>0006</v>
      </c>
      <c r="F1891" s="22" t="str">
        <f>'Source - Cert. Funds'!D1890</f>
        <v>5420006</v>
      </c>
      <c r="G1891" s="22" t="str">
        <f>'Source - Cert. Funds'!E1890</f>
        <v>RIPLEY TOWNSHIP</v>
      </c>
      <c r="H1891" s="22" t="str">
        <f>'Source - Cert. Funds'!F1890</f>
        <v>0061</v>
      </c>
      <c r="I1891" s="22" t="str">
        <f>'Source - Cert. Funds'!G1890</f>
        <v>RAINY DAY</v>
      </c>
      <c r="J1891" s="23">
        <f>'Source - Cert. Funds'!H1890</f>
        <v>26000</v>
      </c>
      <c r="K1891" s="3"/>
      <c r="L1891" s="3"/>
      <c r="M1891" s="3"/>
      <c r="N1891" s="3"/>
      <c r="O1891" s="3"/>
    </row>
    <row r="1892" spans="1:15" x14ac:dyDescent="0.35">
      <c r="A1892" s="221" t="e">
        <f t="shared" si="33"/>
        <v>#N/A</v>
      </c>
      <c r="B1892" s="221" t="e">
        <f>IF(A1892=1,SUM($A$4:A1892),"")</f>
        <v>#N/A</v>
      </c>
      <c r="C1892" s="22" t="str">
        <f>'Source - Cert. Funds'!A1891</f>
        <v>54</v>
      </c>
      <c r="D1892" s="22" t="str">
        <f>'Source - Cert. Funds'!B1891</f>
        <v>2</v>
      </c>
      <c r="E1892" s="22" t="str">
        <f>'Source - Cert. Funds'!C1891</f>
        <v>0006</v>
      </c>
      <c r="F1892" s="22" t="str">
        <f>'Source - Cert. Funds'!D1891</f>
        <v>5420006</v>
      </c>
      <c r="G1892" s="22" t="str">
        <f>'Source - Cert. Funds'!E1891</f>
        <v>RIPLEY TOWNSHIP</v>
      </c>
      <c r="H1892" s="22" t="str">
        <f>'Source - Cert. Funds'!F1891</f>
        <v>0101</v>
      </c>
      <c r="I1892" s="22" t="str">
        <f>'Source - Cert. Funds'!G1891</f>
        <v xml:space="preserve">GENERAL                                 </v>
      </c>
      <c r="J1892" s="23">
        <f>'Source - Cert. Funds'!H1891</f>
        <v>61684</v>
      </c>
      <c r="K1892" s="3"/>
      <c r="L1892" s="3"/>
      <c r="M1892" s="3"/>
      <c r="N1892" s="3"/>
      <c r="O1892" s="3"/>
    </row>
    <row r="1893" spans="1:15" x14ac:dyDescent="0.35">
      <c r="A1893" s="221" t="e">
        <f t="shared" si="33"/>
        <v>#N/A</v>
      </c>
      <c r="B1893" s="221" t="e">
        <f>IF(A1893=1,SUM($A$4:A1893),"")</f>
        <v>#N/A</v>
      </c>
      <c r="C1893" s="22" t="str">
        <f>'Source - Cert. Funds'!A1892</f>
        <v>54</v>
      </c>
      <c r="D1893" s="22" t="str">
        <f>'Source - Cert. Funds'!B1892</f>
        <v>2</v>
      </c>
      <c r="E1893" s="22" t="str">
        <f>'Source - Cert. Funds'!C1892</f>
        <v>0006</v>
      </c>
      <c r="F1893" s="22" t="str">
        <f>'Source - Cert. Funds'!D1892</f>
        <v>5420006</v>
      </c>
      <c r="G1893" s="22" t="str">
        <f>'Source - Cert. Funds'!E1892</f>
        <v>RIPLEY TOWNSHIP</v>
      </c>
      <c r="H1893" s="22" t="str">
        <f>'Source - Cert. Funds'!F1892</f>
        <v>1111</v>
      </c>
      <c r="I1893" s="22" t="str">
        <f>'Source - Cert. Funds'!G1892</f>
        <v>TOWNSHIP FIRE AND E.M.S.</v>
      </c>
      <c r="J1893" s="23">
        <f>'Source - Cert. Funds'!H1892</f>
        <v>52000</v>
      </c>
      <c r="K1893" s="3"/>
      <c r="L1893" s="3"/>
      <c r="M1893" s="3"/>
      <c r="N1893" s="3"/>
      <c r="O1893" s="3"/>
    </row>
    <row r="1894" spans="1:15" x14ac:dyDescent="0.35">
      <c r="A1894" s="221" t="e">
        <f t="shared" si="33"/>
        <v>#N/A</v>
      </c>
      <c r="B1894" s="221" t="e">
        <f>IF(A1894=1,SUM($A$4:A1894),"")</f>
        <v>#N/A</v>
      </c>
      <c r="C1894" s="22" t="str">
        <f>'Source - Cert. Funds'!A1893</f>
        <v>54</v>
      </c>
      <c r="D1894" s="22" t="str">
        <f>'Source - Cert. Funds'!B1893</f>
        <v>2</v>
      </c>
      <c r="E1894" s="22" t="str">
        <f>'Source - Cert. Funds'!C1893</f>
        <v>0006</v>
      </c>
      <c r="F1894" s="22" t="str">
        <f>'Source - Cert. Funds'!D1893</f>
        <v>5420006</v>
      </c>
      <c r="G1894" s="22" t="str">
        <f>'Source - Cert. Funds'!E1893</f>
        <v>RIPLEY TOWNSHIP</v>
      </c>
      <c r="H1894" s="22" t="str">
        <f>'Source - Cert. Funds'!F1893</f>
        <v>1190</v>
      </c>
      <c r="I1894" s="22" t="str">
        <f>'Source - Cert. Funds'!G1893</f>
        <v xml:space="preserve">CUMULATIVE FIRE (Township)                        </v>
      </c>
      <c r="J1894" s="23">
        <f>'Source - Cert. Funds'!H1893</f>
        <v>31200</v>
      </c>
      <c r="K1894" s="3"/>
      <c r="L1894" s="3"/>
      <c r="M1894" s="3"/>
      <c r="N1894" s="3"/>
      <c r="O1894" s="3"/>
    </row>
    <row r="1895" spans="1:15" x14ac:dyDescent="0.35">
      <c r="A1895" s="221" t="e">
        <f t="shared" si="33"/>
        <v>#N/A</v>
      </c>
      <c r="B1895" s="221" t="e">
        <f>IF(A1895=1,SUM($A$4:A1895),"")</f>
        <v>#N/A</v>
      </c>
      <c r="C1895" s="22" t="str">
        <f>'Source - Cert. Funds'!A1894</f>
        <v>54</v>
      </c>
      <c r="D1895" s="22" t="str">
        <f>'Source - Cert. Funds'!B1894</f>
        <v>2</v>
      </c>
      <c r="E1895" s="22" t="str">
        <f>'Source - Cert. Funds'!C1894</f>
        <v>0007</v>
      </c>
      <c r="F1895" s="22" t="str">
        <f>'Source - Cert. Funds'!D1894</f>
        <v>5420007</v>
      </c>
      <c r="G1895" s="22" t="str">
        <f>'Source - Cert. Funds'!E1894</f>
        <v>SCOTT TOWNSHIP</v>
      </c>
      <c r="H1895" s="22" t="str">
        <f>'Source - Cert. Funds'!F1894</f>
        <v>0061</v>
      </c>
      <c r="I1895" s="22" t="str">
        <f>'Source - Cert. Funds'!G1894</f>
        <v>RAINY DAY</v>
      </c>
      <c r="J1895" s="23">
        <f>'Source - Cert. Funds'!H1894</f>
        <v>0</v>
      </c>
      <c r="K1895" s="3"/>
      <c r="L1895" s="3"/>
      <c r="M1895" s="3"/>
      <c r="N1895" s="3"/>
      <c r="O1895" s="3"/>
    </row>
    <row r="1896" spans="1:15" x14ac:dyDescent="0.35">
      <c r="A1896" s="221" t="e">
        <f t="shared" si="33"/>
        <v>#N/A</v>
      </c>
      <c r="B1896" s="221" t="e">
        <f>IF(A1896=1,SUM($A$4:A1896),"")</f>
        <v>#N/A</v>
      </c>
      <c r="C1896" s="22" t="str">
        <f>'Source - Cert. Funds'!A1895</f>
        <v>54</v>
      </c>
      <c r="D1896" s="22" t="str">
        <f>'Source - Cert. Funds'!B1895</f>
        <v>2</v>
      </c>
      <c r="E1896" s="22" t="str">
        <f>'Source - Cert. Funds'!C1895</f>
        <v>0007</v>
      </c>
      <c r="F1896" s="22" t="str">
        <f>'Source - Cert. Funds'!D1895</f>
        <v>5420007</v>
      </c>
      <c r="G1896" s="22" t="str">
        <f>'Source - Cert. Funds'!E1895</f>
        <v>SCOTT TOWNSHIP</v>
      </c>
      <c r="H1896" s="22" t="str">
        <f>'Source - Cert. Funds'!F1895</f>
        <v>0101</v>
      </c>
      <c r="I1896" s="22" t="str">
        <f>'Source - Cert. Funds'!G1895</f>
        <v xml:space="preserve">GENERAL                                 </v>
      </c>
      <c r="J1896" s="23">
        <f>'Source - Cert. Funds'!H1895</f>
        <v>14665</v>
      </c>
      <c r="K1896" s="3"/>
      <c r="L1896" s="3"/>
      <c r="M1896" s="3"/>
      <c r="N1896" s="3"/>
      <c r="O1896" s="3"/>
    </row>
    <row r="1897" spans="1:15" x14ac:dyDescent="0.35">
      <c r="A1897" s="221" t="e">
        <f t="shared" si="33"/>
        <v>#N/A</v>
      </c>
      <c r="B1897" s="221" t="e">
        <f>IF(A1897=1,SUM($A$4:A1897),"")</f>
        <v>#N/A</v>
      </c>
      <c r="C1897" s="22" t="str">
        <f>'Source - Cert. Funds'!A1896</f>
        <v>54</v>
      </c>
      <c r="D1897" s="22" t="str">
        <f>'Source - Cert. Funds'!B1896</f>
        <v>2</v>
      </c>
      <c r="E1897" s="22" t="str">
        <f>'Source - Cert. Funds'!C1896</f>
        <v>0007</v>
      </c>
      <c r="F1897" s="22" t="str">
        <f>'Source - Cert. Funds'!D1896</f>
        <v>5420007</v>
      </c>
      <c r="G1897" s="22" t="str">
        <f>'Source - Cert. Funds'!E1896</f>
        <v>SCOTT TOWNSHIP</v>
      </c>
      <c r="H1897" s="22" t="str">
        <f>'Source - Cert. Funds'!F1896</f>
        <v>1111</v>
      </c>
      <c r="I1897" s="22" t="str">
        <f>'Source - Cert. Funds'!G1896</f>
        <v>TOWNSHIP FIRE AND E.M.S.</v>
      </c>
      <c r="J1897" s="23">
        <f>'Source - Cert. Funds'!H1896</f>
        <v>40000</v>
      </c>
      <c r="K1897" s="3"/>
      <c r="L1897" s="3"/>
      <c r="M1897" s="3"/>
      <c r="N1897" s="3"/>
      <c r="O1897" s="3"/>
    </row>
    <row r="1898" spans="1:15" x14ac:dyDescent="0.35">
      <c r="A1898" s="221" t="e">
        <f t="shared" si="33"/>
        <v>#N/A</v>
      </c>
      <c r="B1898" s="221" t="e">
        <f>IF(A1898=1,SUM($A$4:A1898),"")</f>
        <v>#N/A</v>
      </c>
      <c r="C1898" s="22" t="str">
        <f>'Source - Cert. Funds'!A1897</f>
        <v>54</v>
      </c>
      <c r="D1898" s="22" t="str">
        <f>'Source - Cert. Funds'!B1897</f>
        <v>2</v>
      </c>
      <c r="E1898" s="22" t="str">
        <f>'Source - Cert. Funds'!C1897</f>
        <v>0007</v>
      </c>
      <c r="F1898" s="22" t="str">
        <f>'Source - Cert. Funds'!D1897</f>
        <v>5420007</v>
      </c>
      <c r="G1898" s="22" t="str">
        <f>'Source - Cert. Funds'!E1897</f>
        <v>SCOTT TOWNSHIP</v>
      </c>
      <c r="H1898" s="22" t="str">
        <f>'Source - Cert. Funds'!F1897</f>
        <v>1190</v>
      </c>
      <c r="I1898" s="22" t="str">
        <f>'Source - Cert. Funds'!G1897</f>
        <v xml:space="preserve">CUMULATIVE FIRE (Township)                        </v>
      </c>
      <c r="J1898" s="23">
        <f>'Source - Cert. Funds'!H1897</f>
        <v>40000</v>
      </c>
      <c r="K1898" s="3"/>
      <c r="L1898" s="3"/>
      <c r="M1898" s="3"/>
      <c r="N1898" s="3"/>
      <c r="O1898" s="3"/>
    </row>
    <row r="1899" spans="1:15" x14ac:dyDescent="0.35">
      <c r="A1899" s="221" t="e">
        <f t="shared" si="33"/>
        <v>#N/A</v>
      </c>
      <c r="B1899" s="221" t="e">
        <f>IF(A1899=1,SUM($A$4:A1899),"")</f>
        <v>#N/A</v>
      </c>
      <c r="C1899" s="22" t="str">
        <f>'Source - Cert. Funds'!A1898</f>
        <v>54</v>
      </c>
      <c r="D1899" s="22" t="str">
        <f>'Source - Cert. Funds'!B1898</f>
        <v>2</v>
      </c>
      <c r="E1899" s="22" t="str">
        <f>'Source - Cert. Funds'!C1898</f>
        <v>0008</v>
      </c>
      <c r="F1899" s="22" t="str">
        <f>'Source - Cert. Funds'!D1898</f>
        <v>5420008</v>
      </c>
      <c r="G1899" s="22" t="str">
        <f>'Source - Cert. Funds'!E1898</f>
        <v>SUGAR CREEK TOWNSHIP</v>
      </c>
      <c r="H1899" s="22" t="str">
        <f>'Source - Cert. Funds'!F1898</f>
        <v>0061</v>
      </c>
      <c r="I1899" s="22" t="str">
        <f>'Source - Cert. Funds'!G1898</f>
        <v>RAINY DAY</v>
      </c>
      <c r="J1899" s="23">
        <f>'Source - Cert. Funds'!H1898</f>
        <v>3104</v>
      </c>
      <c r="K1899" s="3"/>
      <c r="L1899" s="3"/>
      <c r="M1899" s="3"/>
      <c r="N1899" s="3"/>
      <c r="O1899" s="3"/>
    </row>
    <row r="1900" spans="1:15" x14ac:dyDescent="0.35">
      <c r="A1900" s="221" t="e">
        <f t="shared" si="33"/>
        <v>#N/A</v>
      </c>
      <c r="B1900" s="221" t="e">
        <f>IF(A1900=1,SUM($A$4:A1900),"")</f>
        <v>#N/A</v>
      </c>
      <c r="C1900" s="22" t="str">
        <f>'Source - Cert. Funds'!A1899</f>
        <v>54</v>
      </c>
      <c r="D1900" s="22" t="str">
        <f>'Source - Cert. Funds'!B1899</f>
        <v>2</v>
      </c>
      <c r="E1900" s="22" t="str">
        <f>'Source - Cert. Funds'!C1899</f>
        <v>0008</v>
      </c>
      <c r="F1900" s="22" t="str">
        <f>'Source - Cert. Funds'!D1899</f>
        <v>5420008</v>
      </c>
      <c r="G1900" s="22" t="str">
        <f>'Source - Cert. Funds'!E1899</f>
        <v>SUGAR CREEK TOWNSHIP</v>
      </c>
      <c r="H1900" s="22" t="str">
        <f>'Source - Cert. Funds'!F1899</f>
        <v>0101</v>
      </c>
      <c r="I1900" s="22" t="str">
        <f>'Source - Cert. Funds'!G1899</f>
        <v xml:space="preserve">GENERAL                                 </v>
      </c>
      <c r="J1900" s="23">
        <f>'Source - Cert. Funds'!H1899</f>
        <v>36959</v>
      </c>
      <c r="K1900" s="3"/>
      <c r="L1900" s="3"/>
      <c r="M1900" s="3"/>
      <c r="N1900" s="3"/>
      <c r="O1900" s="3"/>
    </row>
    <row r="1901" spans="1:15" x14ac:dyDescent="0.35">
      <c r="A1901" s="221" t="e">
        <f t="shared" si="33"/>
        <v>#N/A</v>
      </c>
      <c r="B1901" s="221" t="e">
        <f>IF(A1901=1,SUM($A$4:A1901),"")</f>
        <v>#N/A</v>
      </c>
      <c r="C1901" s="22" t="str">
        <f>'Source - Cert. Funds'!A1900</f>
        <v>54</v>
      </c>
      <c r="D1901" s="22" t="str">
        <f>'Source - Cert. Funds'!B1900</f>
        <v>2</v>
      </c>
      <c r="E1901" s="22" t="str">
        <f>'Source - Cert. Funds'!C1900</f>
        <v>0009</v>
      </c>
      <c r="F1901" s="22" t="str">
        <f>'Source - Cert. Funds'!D1900</f>
        <v>5420009</v>
      </c>
      <c r="G1901" s="22" t="str">
        <f>'Source - Cert. Funds'!E1900</f>
        <v>UNION TOWNSHIP</v>
      </c>
      <c r="H1901" s="22" t="str">
        <f>'Source - Cert. Funds'!F1900</f>
        <v>0101</v>
      </c>
      <c r="I1901" s="22" t="str">
        <f>'Source - Cert. Funds'!G1900</f>
        <v xml:space="preserve">GENERAL                                 </v>
      </c>
      <c r="J1901" s="23">
        <f>'Source - Cert. Funds'!H1900</f>
        <v>556300</v>
      </c>
      <c r="K1901" s="3"/>
      <c r="L1901" s="3"/>
      <c r="M1901" s="3"/>
      <c r="N1901" s="3"/>
      <c r="O1901" s="3"/>
    </row>
    <row r="1902" spans="1:15" x14ac:dyDescent="0.35">
      <c r="A1902" s="221" t="e">
        <f t="shared" si="33"/>
        <v>#N/A</v>
      </c>
      <c r="B1902" s="221" t="e">
        <f>IF(A1902=1,SUM($A$4:A1902),"")</f>
        <v>#N/A</v>
      </c>
      <c r="C1902" s="22" t="str">
        <f>'Source - Cert. Funds'!A1901</f>
        <v>54</v>
      </c>
      <c r="D1902" s="22" t="str">
        <f>'Source - Cert. Funds'!B1901</f>
        <v>2</v>
      </c>
      <c r="E1902" s="22" t="str">
        <f>'Source - Cert. Funds'!C1901</f>
        <v>0009</v>
      </c>
      <c r="F1902" s="22" t="str">
        <f>'Source - Cert. Funds'!D1901</f>
        <v>5420009</v>
      </c>
      <c r="G1902" s="22" t="str">
        <f>'Source - Cert. Funds'!E1901</f>
        <v>UNION TOWNSHIP</v>
      </c>
      <c r="H1902" s="22" t="str">
        <f>'Source - Cert. Funds'!F1901</f>
        <v>1111</v>
      </c>
      <c r="I1902" s="22" t="str">
        <f>'Source - Cert. Funds'!G1901</f>
        <v>TOWNSHIP FIRE AND E.M.S.</v>
      </c>
      <c r="J1902" s="23">
        <f>'Source - Cert. Funds'!H1901</f>
        <v>115000</v>
      </c>
      <c r="K1902" s="3"/>
      <c r="L1902" s="3"/>
      <c r="M1902" s="3"/>
      <c r="N1902" s="3"/>
      <c r="O1902" s="3"/>
    </row>
    <row r="1903" spans="1:15" x14ac:dyDescent="0.35">
      <c r="A1903" s="221" t="e">
        <f t="shared" si="33"/>
        <v>#N/A</v>
      </c>
      <c r="B1903" s="221" t="e">
        <f>IF(A1903=1,SUM($A$4:A1903),"")</f>
        <v>#N/A</v>
      </c>
      <c r="C1903" s="22" t="str">
        <f>'Source - Cert. Funds'!A1902</f>
        <v>54</v>
      </c>
      <c r="D1903" s="22" t="str">
        <f>'Source - Cert. Funds'!B1902</f>
        <v>2</v>
      </c>
      <c r="E1903" s="22" t="str">
        <f>'Source - Cert. Funds'!C1902</f>
        <v>0009</v>
      </c>
      <c r="F1903" s="22" t="str">
        <f>'Source - Cert. Funds'!D1902</f>
        <v>5420009</v>
      </c>
      <c r="G1903" s="22" t="str">
        <f>'Source - Cert. Funds'!E1902</f>
        <v>UNION TOWNSHIP</v>
      </c>
      <c r="H1903" s="22" t="str">
        <f>'Source - Cert. Funds'!F1902</f>
        <v>1190</v>
      </c>
      <c r="I1903" s="22" t="str">
        <f>'Source - Cert. Funds'!G1902</f>
        <v xml:space="preserve">CUMULATIVE FIRE (Township)                        </v>
      </c>
      <c r="J1903" s="23">
        <f>'Source - Cert. Funds'!H1902</f>
        <v>100000</v>
      </c>
      <c r="K1903" s="3"/>
      <c r="L1903" s="3"/>
      <c r="M1903" s="3"/>
      <c r="N1903" s="3"/>
      <c r="O1903" s="3"/>
    </row>
    <row r="1904" spans="1:15" x14ac:dyDescent="0.35">
      <c r="A1904" s="221" t="e">
        <f t="shared" si="33"/>
        <v>#N/A</v>
      </c>
      <c r="B1904" s="221" t="e">
        <f>IF(A1904=1,SUM($A$4:A1904),"")</f>
        <v>#N/A</v>
      </c>
      <c r="C1904" s="22" t="str">
        <f>'Source - Cert. Funds'!A1903</f>
        <v>54</v>
      </c>
      <c r="D1904" s="22" t="str">
        <f>'Source - Cert. Funds'!B1903</f>
        <v>2</v>
      </c>
      <c r="E1904" s="22" t="str">
        <f>'Source - Cert. Funds'!C1903</f>
        <v>0009</v>
      </c>
      <c r="F1904" s="22" t="str">
        <f>'Source - Cert. Funds'!D1903</f>
        <v>5420009</v>
      </c>
      <c r="G1904" s="22" t="str">
        <f>'Source - Cert. Funds'!E1903</f>
        <v>UNION TOWNSHIP</v>
      </c>
      <c r="H1904" s="22" t="str">
        <f>'Source - Cert. Funds'!F1903</f>
        <v>1312</v>
      </c>
      <c r="I1904" s="22" t="str">
        <f>'Source - Cert. Funds'!G1903</f>
        <v xml:space="preserve">RECREATION                              </v>
      </c>
      <c r="J1904" s="23">
        <f>'Source - Cert. Funds'!H1903</f>
        <v>0</v>
      </c>
      <c r="K1904" s="3"/>
      <c r="L1904" s="3"/>
      <c r="M1904" s="3"/>
      <c r="N1904" s="3"/>
      <c r="O1904" s="3"/>
    </row>
    <row r="1905" spans="1:15" x14ac:dyDescent="0.35">
      <c r="A1905" s="221" t="e">
        <f t="shared" si="33"/>
        <v>#N/A</v>
      </c>
      <c r="B1905" s="221" t="e">
        <f>IF(A1905=1,SUM($A$4:A1905),"")</f>
        <v>#N/A</v>
      </c>
      <c r="C1905" s="22" t="str">
        <f>'Source - Cert. Funds'!A1904</f>
        <v>54</v>
      </c>
      <c r="D1905" s="22" t="str">
        <f>'Source - Cert. Funds'!B1904</f>
        <v>2</v>
      </c>
      <c r="E1905" s="22" t="str">
        <f>'Source - Cert. Funds'!C1904</f>
        <v>0009</v>
      </c>
      <c r="F1905" s="22" t="str">
        <f>'Source - Cert. Funds'!D1904</f>
        <v>5420009</v>
      </c>
      <c r="G1905" s="22" t="str">
        <f>'Source - Cert. Funds'!E1904</f>
        <v>UNION TOWNSHIP</v>
      </c>
      <c r="H1905" s="22" t="str">
        <f>'Source - Cert. Funds'!F1904</f>
        <v>2120</v>
      </c>
      <c r="I1905" s="22" t="str">
        <f>'Source - Cert. Funds'!G1904</f>
        <v xml:space="preserve">CEMETERY                                </v>
      </c>
      <c r="J1905" s="23">
        <f>'Source - Cert. Funds'!H1904</f>
        <v>15000</v>
      </c>
      <c r="K1905" s="3"/>
      <c r="L1905" s="3"/>
      <c r="M1905" s="3"/>
      <c r="N1905" s="3"/>
      <c r="O1905" s="3"/>
    </row>
    <row r="1906" spans="1:15" x14ac:dyDescent="0.35">
      <c r="A1906" s="221" t="e">
        <f t="shared" si="33"/>
        <v>#N/A</v>
      </c>
      <c r="B1906" s="221" t="e">
        <f>IF(A1906=1,SUM($A$4:A1906),"")</f>
        <v>#N/A</v>
      </c>
      <c r="C1906" s="22" t="str">
        <f>'Source - Cert. Funds'!A1905</f>
        <v>54</v>
      </c>
      <c r="D1906" s="22" t="str">
        <f>'Source - Cert. Funds'!B1905</f>
        <v>2</v>
      </c>
      <c r="E1906" s="22" t="str">
        <f>'Source - Cert. Funds'!C1905</f>
        <v>0010</v>
      </c>
      <c r="F1906" s="22" t="str">
        <f>'Source - Cert. Funds'!D1905</f>
        <v>5420010</v>
      </c>
      <c r="G1906" s="22" t="str">
        <f>'Source - Cert. Funds'!E1905</f>
        <v>WALNUT TOWNSHIP</v>
      </c>
      <c r="H1906" s="22" t="str">
        <f>'Source - Cert. Funds'!F1905</f>
        <v>0061</v>
      </c>
      <c r="I1906" s="22" t="str">
        <f>'Source - Cert. Funds'!G1905</f>
        <v>RAINY DAY</v>
      </c>
      <c r="J1906" s="23">
        <f>'Source - Cert. Funds'!H1905</f>
        <v>1880</v>
      </c>
      <c r="K1906" s="3"/>
      <c r="L1906" s="3"/>
      <c r="M1906" s="3"/>
      <c r="N1906" s="3"/>
      <c r="O1906" s="3"/>
    </row>
    <row r="1907" spans="1:15" x14ac:dyDescent="0.35">
      <c r="A1907" s="221" t="e">
        <f t="shared" si="33"/>
        <v>#N/A</v>
      </c>
      <c r="B1907" s="221" t="e">
        <f>IF(A1907=1,SUM($A$4:A1907),"")</f>
        <v>#N/A</v>
      </c>
      <c r="C1907" s="22" t="str">
        <f>'Source - Cert. Funds'!A1906</f>
        <v>54</v>
      </c>
      <c r="D1907" s="22" t="str">
        <f>'Source - Cert. Funds'!B1906</f>
        <v>2</v>
      </c>
      <c r="E1907" s="22" t="str">
        <f>'Source - Cert. Funds'!C1906</f>
        <v>0010</v>
      </c>
      <c r="F1907" s="22" t="str">
        <f>'Source - Cert. Funds'!D1906</f>
        <v>5420010</v>
      </c>
      <c r="G1907" s="22" t="str">
        <f>'Source - Cert. Funds'!E1906</f>
        <v>WALNUT TOWNSHIP</v>
      </c>
      <c r="H1907" s="22" t="str">
        <f>'Source - Cert. Funds'!F1906</f>
        <v>0101</v>
      </c>
      <c r="I1907" s="22" t="str">
        <f>'Source - Cert. Funds'!G1906</f>
        <v xml:space="preserve">GENERAL                                 </v>
      </c>
      <c r="J1907" s="23">
        <f>'Source - Cert. Funds'!H1906</f>
        <v>44724</v>
      </c>
      <c r="K1907" s="3"/>
      <c r="L1907" s="3"/>
      <c r="M1907" s="3"/>
      <c r="N1907" s="3"/>
      <c r="O1907" s="3"/>
    </row>
    <row r="1908" spans="1:15" x14ac:dyDescent="0.35">
      <c r="A1908" s="221" t="e">
        <f t="shared" si="33"/>
        <v>#N/A</v>
      </c>
      <c r="B1908" s="221" t="e">
        <f>IF(A1908=1,SUM($A$4:A1908),"")</f>
        <v>#N/A</v>
      </c>
      <c r="C1908" s="22" t="str">
        <f>'Source - Cert. Funds'!A1907</f>
        <v>54</v>
      </c>
      <c r="D1908" s="22" t="str">
        <f>'Source - Cert. Funds'!B1907</f>
        <v>2</v>
      </c>
      <c r="E1908" s="22" t="str">
        <f>'Source - Cert. Funds'!C1907</f>
        <v>0010</v>
      </c>
      <c r="F1908" s="22" t="str">
        <f>'Source - Cert. Funds'!D1907</f>
        <v>5420010</v>
      </c>
      <c r="G1908" s="22" t="str">
        <f>'Source - Cert. Funds'!E1907</f>
        <v>WALNUT TOWNSHIP</v>
      </c>
      <c r="H1908" s="22" t="str">
        <f>'Source - Cert. Funds'!F1907</f>
        <v>1111</v>
      </c>
      <c r="I1908" s="22" t="str">
        <f>'Source - Cert. Funds'!G1907</f>
        <v>TOWNSHIP FIRE AND E.M.S.</v>
      </c>
      <c r="J1908" s="23">
        <f>'Source - Cert. Funds'!H1907</f>
        <v>36600</v>
      </c>
      <c r="K1908" s="3"/>
      <c r="L1908" s="3"/>
      <c r="M1908" s="3"/>
      <c r="N1908" s="3"/>
      <c r="O1908" s="3"/>
    </row>
    <row r="1909" spans="1:15" x14ac:dyDescent="0.35">
      <c r="A1909" s="221" t="e">
        <f t="shared" si="33"/>
        <v>#N/A</v>
      </c>
      <c r="B1909" s="221" t="e">
        <f>IF(A1909=1,SUM($A$4:A1909),"")</f>
        <v>#N/A</v>
      </c>
      <c r="C1909" s="22" t="str">
        <f>'Source - Cert. Funds'!A1908</f>
        <v>54</v>
      </c>
      <c r="D1909" s="22" t="str">
        <f>'Source - Cert. Funds'!B1908</f>
        <v>2</v>
      </c>
      <c r="E1909" s="22" t="str">
        <f>'Source - Cert. Funds'!C1908</f>
        <v>0010</v>
      </c>
      <c r="F1909" s="22" t="str">
        <f>'Source - Cert. Funds'!D1908</f>
        <v>5420010</v>
      </c>
      <c r="G1909" s="22" t="str">
        <f>'Source - Cert. Funds'!E1908</f>
        <v>WALNUT TOWNSHIP</v>
      </c>
      <c r="H1909" s="22" t="str">
        <f>'Source - Cert. Funds'!F1908</f>
        <v>1190</v>
      </c>
      <c r="I1909" s="22" t="str">
        <f>'Source - Cert. Funds'!G1908</f>
        <v xml:space="preserve">CUMULATIVE FIRE (Township)                        </v>
      </c>
      <c r="J1909" s="23">
        <f>'Source - Cert. Funds'!H1908</f>
        <v>38800</v>
      </c>
      <c r="K1909" s="3"/>
      <c r="L1909" s="3"/>
      <c r="M1909" s="3"/>
      <c r="N1909" s="3"/>
      <c r="O1909" s="3"/>
    </row>
    <row r="1910" spans="1:15" x14ac:dyDescent="0.35">
      <c r="A1910" s="221" t="e">
        <f t="shared" si="33"/>
        <v>#N/A</v>
      </c>
      <c r="B1910" s="221" t="e">
        <f>IF(A1910=1,SUM($A$4:A1910),"")</f>
        <v>#N/A</v>
      </c>
      <c r="C1910" s="22" t="str">
        <f>'Source - Cert. Funds'!A1909</f>
        <v>54</v>
      </c>
      <c r="D1910" s="22" t="str">
        <f>'Source - Cert. Funds'!B1909</f>
        <v>2</v>
      </c>
      <c r="E1910" s="22" t="str">
        <f>'Source - Cert. Funds'!C1909</f>
        <v>0011</v>
      </c>
      <c r="F1910" s="22" t="str">
        <f>'Source - Cert. Funds'!D1909</f>
        <v>5420011</v>
      </c>
      <c r="G1910" s="22" t="str">
        <f>'Source - Cert. Funds'!E1909</f>
        <v>WAYNE TOWNSHIP</v>
      </c>
      <c r="H1910" s="22" t="str">
        <f>'Source - Cert. Funds'!F1909</f>
        <v>0101</v>
      </c>
      <c r="I1910" s="22" t="str">
        <f>'Source - Cert. Funds'!G1909</f>
        <v xml:space="preserve">GENERAL                                 </v>
      </c>
      <c r="J1910" s="23">
        <f>'Source - Cert. Funds'!H1909</f>
        <v>34500</v>
      </c>
      <c r="K1910" s="3"/>
      <c r="L1910" s="3"/>
      <c r="M1910" s="3"/>
      <c r="N1910" s="3"/>
      <c r="O1910" s="3"/>
    </row>
    <row r="1911" spans="1:15" x14ac:dyDescent="0.35">
      <c r="A1911" s="221" t="e">
        <f t="shared" si="33"/>
        <v>#N/A</v>
      </c>
      <c r="B1911" s="221" t="e">
        <f>IF(A1911=1,SUM($A$4:A1911),"")</f>
        <v>#N/A</v>
      </c>
      <c r="C1911" s="22" t="str">
        <f>'Source - Cert. Funds'!A1910</f>
        <v>54</v>
      </c>
      <c r="D1911" s="22" t="str">
        <f>'Source - Cert. Funds'!B1910</f>
        <v>2</v>
      </c>
      <c r="E1911" s="22" t="str">
        <f>'Source - Cert. Funds'!C1910</f>
        <v>0011</v>
      </c>
      <c r="F1911" s="22" t="str">
        <f>'Source - Cert. Funds'!D1910</f>
        <v>5420011</v>
      </c>
      <c r="G1911" s="22" t="str">
        <f>'Source - Cert. Funds'!E1910</f>
        <v>WAYNE TOWNSHIP</v>
      </c>
      <c r="H1911" s="22" t="str">
        <f>'Source - Cert. Funds'!F1910</f>
        <v>1111</v>
      </c>
      <c r="I1911" s="22" t="str">
        <f>'Source - Cert. Funds'!G1910</f>
        <v>TOWNSHIP FIRE AND E.M.S.</v>
      </c>
      <c r="J1911" s="23">
        <f>'Source - Cert. Funds'!H1910</f>
        <v>70270</v>
      </c>
      <c r="K1911" s="3"/>
      <c r="L1911" s="3"/>
      <c r="M1911" s="3"/>
      <c r="N1911" s="3"/>
      <c r="O1911" s="3"/>
    </row>
    <row r="1912" spans="1:15" x14ac:dyDescent="0.35">
      <c r="A1912" s="221" t="e">
        <f t="shared" si="33"/>
        <v>#N/A</v>
      </c>
      <c r="B1912" s="221" t="e">
        <f>IF(A1912=1,SUM($A$4:A1912),"")</f>
        <v>#N/A</v>
      </c>
      <c r="C1912" s="22" t="str">
        <f>'Source - Cert. Funds'!A1911</f>
        <v>54</v>
      </c>
      <c r="D1912" s="22" t="str">
        <f>'Source - Cert. Funds'!B1911</f>
        <v>2</v>
      </c>
      <c r="E1912" s="22" t="str">
        <f>'Source - Cert. Funds'!C1911</f>
        <v>0011</v>
      </c>
      <c r="F1912" s="22" t="str">
        <f>'Source - Cert. Funds'!D1911</f>
        <v>5420011</v>
      </c>
      <c r="G1912" s="22" t="str">
        <f>'Source - Cert. Funds'!E1911</f>
        <v>WAYNE TOWNSHIP</v>
      </c>
      <c r="H1912" s="22" t="str">
        <f>'Source - Cert. Funds'!F1911</f>
        <v>1190</v>
      </c>
      <c r="I1912" s="22" t="str">
        <f>'Source - Cert. Funds'!G1911</f>
        <v xml:space="preserve">CUMULATIVE FIRE (Township)                        </v>
      </c>
      <c r="J1912" s="23">
        <f>'Source - Cert. Funds'!H1911</f>
        <v>95000</v>
      </c>
      <c r="K1912" s="3"/>
      <c r="L1912" s="3"/>
      <c r="M1912" s="3"/>
      <c r="N1912" s="3"/>
      <c r="O1912" s="3"/>
    </row>
    <row r="1913" spans="1:15" x14ac:dyDescent="0.35">
      <c r="A1913" s="221" t="e">
        <f t="shared" si="33"/>
        <v>#N/A</v>
      </c>
      <c r="B1913" s="221" t="e">
        <f>IF(A1913=1,SUM($A$4:A1913),"")</f>
        <v>#N/A</v>
      </c>
      <c r="C1913" s="22" t="str">
        <f>'Source - Cert. Funds'!A1912</f>
        <v>55</v>
      </c>
      <c r="D1913" s="22" t="str">
        <f>'Source - Cert. Funds'!B1912</f>
        <v>2</v>
      </c>
      <c r="E1913" s="22" t="str">
        <f>'Source - Cert. Funds'!C1912</f>
        <v>0001</v>
      </c>
      <c r="F1913" s="22" t="str">
        <f>'Source - Cert. Funds'!D1912</f>
        <v>5520001</v>
      </c>
      <c r="G1913" s="22" t="str">
        <f>'Source - Cert. Funds'!E1912</f>
        <v>ADAMS TOWNSHIP</v>
      </c>
      <c r="H1913" s="22" t="str">
        <f>'Source - Cert. Funds'!F1912</f>
        <v>0061</v>
      </c>
      <c r="I1913" s="22" t="str">
        <f>'Source - Cert. Funds'!G1912</f>
        <v>RAINY DAY</v>
      </c>
      <c r="J1913" s="23">
        <f>'Source - Cert. Funds'!H1912</f>
        <v>3450</v>
      </c>
      <c r="K1913" s="3"/>
      <c r="L1913" s="3"/>
      <c r="M1913" s="3"/>
      <c r="N1913" s="3"/>
      <c r="O1913" s="3"/>
    </row>
    <row r="1914" spans="1:15" x14ac:dyDescent="0.35">
      <c r="A1914" s="221" t="e">
        <f t="shared" si="33"/>
        <v>#N/A</v>
      </c>
      <c r="B1914" s="221" t="e">
        <f>IF(A1914=1,SUM($A$4:A1914),"")</f>
        <v>#N/A</v>
      </c>
      <c r="C1914" s="22" t="str">
        <f>'Source - Cert. Funds'!A1913</f>
        <v>55</v>
      </c>
      <c r="D1914" s="22" t="str">
        <f>'Source - Cert. Funds'!B1913</f>
        <v>2</v>
      </c>
      <c r="E1914" s="22" t="str">
        <f>'Source - Cert. Funds'!C1913</f>
        <v>0001</v>
      </c>
      <c r="F1914" s="22" t="str">
        <f>'Source - Cert. Funds'!D1913</f>
        <v>5520001</v>
      </c>
      <c r="G1914" s="22" t="str">
        <f>'Source - Cert. Funds'!E1913</f>
        <v>ADAMS TOWNSHIP</v>
      </c>
      <c r="H1914" s="22" t="str">
        <f>'Source - Cert. Funds'!F1913</f>
        <v>0101</v>
      </c>
      <c r="I1914" s="22" t="str">
        <f>'Source - Cert. Funds'!G1913</f>
        <v xml:space="preserve">GENERAL                                 </v>
      </c>
      <c r="J1914" s="23">
        <f>'Source - Cert. Funds'!H1913</f>
        <v>26400</v>
      </c>
      <c r="K1914" s="3"/>
      <c r="L1914" s="3"/>
      <c r="M1914" s="3"/>
      <c r="N1914" s="3"/>
      <c r="O1914" s="3"/>
    </row>
    <row r="1915" spans="1:15" x14ac:dyDescent="0.35">
      <c r="A1915" s="221" t="e">
        <f t="shared" si="33"/>
        <v>#N/A</v>
      </c>
      <c r="B1915" s="221" t="e">
        <f>IF(A1915=1,SUM($A$4:A1915),"")</f>
        <v>#N/A</v>
      </c>
      <c r="C1915" s="22" t="str">
        <f>'Source - Cert. Funds'!A1914</f>
        <v>55</v>
      </c>
      <c r="D1915" s="22" t="str">
        <f>'Source - Cert. Funds'!B1914</f>
        <v>2</v>
      </c>
      <c r="E1915" s="22" t="str">
        <f>'Source - Cert. Funds'!C1914</f>
        <v>0001</v>
      </c>
      <c r="F1915" s="22" t="str">
        <f>'Source - Cert. Funds'!D1914</f>
        <v>5520001</v>
      </c>
      <c r="G1915" s="22" t="str">
        <f>'Source - Cert. Funds'!E1914</f>
        <v>ADAMS TOWNSHIP</v>
      </c>
      <c r="H1915" s="22" t="str">
        <f>'Source - Cert. Funds'!F1914</f>
        <v>1111</v>
      </c>
      <c r="I1915" s="22" t="str">
        <f>'Source - Cert. Funds'!G1914</f>
        <v>TOWNSHIP FIRE AND E.M.S.</v>
      </c>
      <c r="J1915" s="23">
        <f>'Source - Cert. Funds'!H1914</f>
        <v>0</v>
      </c>
      <c r="K1915" s="3"/>
      <c r="L1915" s="3"/>
      <c r="M1915" s="3"/>
      <c r="N1915" s="3"/>
      <c r="O1915" s="3"/>
    </row>
    <row r="1916" spans="1:15" x14ac:dyDescent="0.35">
      <c r="A1916" s="221" t="e">
        <f t="shared" si="33"/>
        <v>#N/A</v>
      </c>
      <c r="B1916" s="221" t="e">
        <f>IF(A1916=1,SUM($A$4:A1916),"")</f>
        <v>#N/A</v>
      </c>
      <c r="C1916" s="22" t="str">
        <f>'Source - Cert. Funds'!A1915</f>
        <v>55</v>
      </c>
      <c r="D1916" s="22" t="str">
        <f>'Source - Cert. Funds'!B1915</f>
        <v>2</v>
      </c>
      <c r="E1916" s="22" t="str">
        <f>'Source - Cert. Funds'!C1915</f>
        <v>0002</v>
      </c>
      <c r="F1916" s="22" t="str">
        <f>'Source - Cert. Funds'!D1915</f>
        <v>5520002</v>
      </c>
      <c r="G1916" s="22" t="str">
        <f>'Source - Cert. Funds'!E1915</f>
        <v>ASHLAND TOWNSHIP</v>
      </c>
      <c r="H1916" s="22" t="str">
        <f>'Source - Cert. Funds'!F1915</f>
        <v>0061</v>
      </c>
      <c r="I1916" s="22" t="str">
        <f>'Source - Cert. Funds'!G1915</f>
        <v>RAINY DAY</v>
      </c>
      <c r="J1916" s="23">
        <f>'Source - Cert. Funds'!H1915</f>
        <v>1000</v>
      </c>
      <c r="K1916" s="3"/>
      <c r="L1916" s="3"/>
      <c r="M1916" s="3"/>
      <c r="N1916" s="3"/>
      <c r="O1916" s="3"/>
    </row>
    <row r="1917" spans="1:15" x14ac:dyDescent="0.35">
      <c r="A1917" s="221" t="e">
        <f t="shared" si="33"/>
        <v>#N/A</v>
      </c>
      <c r="B1917" s="221" t="e">
        <f>IF(A1917=1,SUM($A$4:A1917),"")</f>
        <v>#N/A</v>
      </c>
      <c r="C1917" s="22" t="str">
        <f>'Source - Cert. Funds'!A1916</f>
        <v>55</v>
      </c>
      <c r="D1917" s="22" t="str">
        <f>'Source - Cert. Funds'!B1916</f>
        <v>2</v>
      </c>
      <c r="E1917" s="22" t="str">
        <f>'Source - Cert. Funds'!C1916</f>
        <v>0002</v>
      </c>
      <c r="F1917" s="22" t="str">
        <f>'Source - Cert. Funds'!D1916</f>
        <v>5520002</v>
      </c>
      <c r="G1917" s="22" t="str">
        <f>'Source - Cert. Funds'!E1916</f>
        <v>ASHLAND TOWNSHIP</v>
      </c>
      <c r="H1917" s="22" t="str">
        <f>'Source - Cert. Funds'!F1916</f>
        <v>0101</v>
      </c>
      <c r="I1917" s="22" t="str">
        <f>'Source - Cert. Funds'!G1916</f>
        <v xml:space="preserve">GENERAL                                 </v>
      </c>
      <c r="J1917" s="23">
        <f>'Source - Cert. Funds'!H1916</f>
        <v>60850</v>
      </c>
      <c r="K1917" s="3"/>
      <c r="L1917" s="3"/>
      <c r="M1917" s="3"/>
      <c r="N1917" s="3"/>
      <c r="O1917" s="3"/>
    </row>
    <row r="1918" spans="1:15" x14ac:dyDescent="0.35">
      <c r="A1918" s="221" t="e">
        <f t="shared" si="33"/>
        <v>#N/A</v>
      </c>
      <c r="B1918" s="221" t="e">
        <f>IF(A1918=1,SUM($A$4:A1918),"")</f>
        <v>#N/A</v>
      </c>
      <c r="C1918" s="22" t="str">
        <f>'Source - Cert. Funds'!A1917</f>
        <v>55</v>
      </c>
      <c r="D1918" s="22" t="str">
        <f>'Source - Cert. Funds'!B1917</f>
        <v>2</v>
      </c>
      <c r="E1918" s="22" t="str">
        <f>'Source - Cert. Funds'!C1917</f>
        <v>0002</v>
      </c>
      <c r="F1918" s="22" t="str">
        <f>'Source - Cert. Funds'!D1917</f>
        <v>5520002</v>
      </c>
      <c r="G1918" s="22" t="str">
        <f>'Source - Cert. Funds'!E1917</f>
        <v>ASHLAND TOWNSHIP</v>
      </c>
      <c r="H1918" s="22" t="str">
        <f>'Source - Cert. Funds'!F1917</f>
        <v>1111</v>
      </c>
      <c r="I1918" s="22" t="str">
        <f>'Source - Cert. Funds'!G1917</f>
        <v>TOWNSHIP FIRE AND E.M.S.</v>
      </c>
      <c r="J1918" s="23">
        <f>'Source - Cert. Funds'!H1917</f>
        <v>0</v>
      </c>
      <c r="K1918" s="3"/>
      <c r="L1918" s="3"/>
      <c r="M1918" s="3"/>
      <c r="N1918" s="3"/>
      <c r="O1918" s="3"/>
    </row>
    <row r="1919" spans="1:15" x14ac:dyDescent="0.35">
      <c r="A1919" s="221" t="e">
        <f t="shared" si="33"/>
        <v>#N/A</v>
      </c>
      <c r="B1919" s="221" t="e">
        <f>IF(A1919=1,SUM($A$4:A1919),"")</f>
        <v>#N/A</v>
      </c>
      <c r="C1919" s="22" t="str">
        <f>'Source - Cert. Funds'!A1918</f>
        <v>55</v>
      </c>
      <c r="D1919" s="22" t="str">
        <f>'Source - Cert. Funds'!B1918</f>
        <v>2</v>
      </c>
      <c r="E1919" s="22" t="str">
        <f>'Source - Cert. Funds'!C1918</f>
        <v>0002</v>
      </c>
      <c r="F1919" s="22" t="str">
        <f>'Source - Cert. Funds'!D1918</f>
        <v>5520002</v>
      </c>
      <c r="G1919" s="22" t="str">
        <f>'Source - Cert. Funds'!E1918</f>
        <v>ASHLAND TOWNSHIP</v>
      </c>
      <c r="H1919" s="22" t="str">
        <f>'Source - Cert. Funds'!F1918</f>
        <v>8705</v>
      </c>
      <c r="I1919" s="22" t="str">
        <f>'Source - Cert. Funds'!G1918</f>
        <v>FIRE TERRITORY GENERAL (POST 2024)</v>
      </c>
      <c r="J1919" s="23">
        <f>'Source - Cert. Funds'!H1918</f>
        <v>0</v>
      </c>
      <c r="K1919" s="3"/>
      <c r="L1919" s="3"/>
      <c r="M1919" s="3"/>
      <c r="N1919" s="3"/>
      <c r="O1919" s="3"/>
    </row>
    <row r="1920" spans="1:15" x14ac:dyDescent="0.35">
      <c r="A1920" s="221" t="e">
        <f t="shared" si="33"/>
        <v>#N/A</v>
      </c>
      <c r="B1920" s="221" t="e">
        <f>IF(A1920=1,SUM($A$4:A1920),"")</f>
        <v>#N/A</v>
      </c>
      <c r="C1920" s="22" t="str">
        <f>'Source - Cert. Funds'!A1919</f>
        <v>55</v>
      </c>
      <c r="D1920" s="22" t="str">
        <f>'Source - Cert. Funds'!B1919</f>
        <v>2</v>
      </c>
      <c r="E1920" s="22" t="str">
        <f>'Source - Cert. Funds'!C1919</f>
        <v>0002</v>
      </c>
      <c r="F1920" s="22" t="str">
        <f>'Source - Cert. Funds'!D1919</f>
        <v>5520002</v>
      </c>
      <c r="G1920" s="22" t="str">
        <f>'Source - Cert. Funds'!E1919</f>
        <v>ASHLAND TOWNSHIP</v>
      </c>
      <c r="H1920" s="22" t="str">
        <f>'Source - Cert. Funds'!F1919</f>
        <v>8793</v>
      </c>
      <c r="I1920" s="22" t="str">
        <f>'Source - Cert. Funds'!G1919</f>
        <v>FIRE TERRITORY CUMULATIVE FUND (POST 2024)</v>
      </c>
      <c r="J1920" s="23">
        <f>'Source - Cert. Funds'!H1919</f>
        <v>0</v>
      </c>
      <c r="K1920" s="3"/>
      <c r="L1920" s="3"/>
      <c r="M1920" s="3"/>
      <c r="N1920" s="3"/>
      <c r="O1920" s="3"/>
    </row>
    <row r="1921" spans="1:15" x14ac:dyDescent="0.35">
      <c r="A1921" s="221" t="e">
        <f t="shared" si="33"/>
        <v>#N/A</v>
      </c>
      <c r="B1921" s="221" t="e">
        <f>IF(A1921=1,SUM($A$4:A1921),"")</f>
        <v>#N/A</v>
      </c>
      <c r="C1921" s="22" t="str">
        <f>'Source - Cert. Funds'!A1920</f>
        <v>55</v>
      </c>
      <c r="D1921" s="22" t="str">
        <f>'Source - Cert. Funds'!B1920</f>
        <v>2</v>
      </c>
      <c r="E1921" s="22" t="str">
        <f>'Source - Cert. Funds'!C1920</f>
        <v>0003</v>
      </c>
      <c r="F1921" s="22" t="str">
        <f>'Source - Cert. Funds'!D1920</f>
        <v>5520003</v>
      </c>
      <c r="G1921" s="22" t="str">
        <f>'Source - Cert. Funds'!E1920</f>
        <v>BAKER TOWNSHIP</v>
      </c>
      <c r="H1921" s="22" t="str">
        <f>'Source - Cert. Funds'!F1920</f>
        <v>0101</v>
      </c>
      <c r="I1921" s="22" t="str">
        <f>'Source - Cert. Funds'!G1920</f>
        <v xml:space="preserve">GENERAL                                 </v>
      </c>
      <c r="J1921" s="23">
        <f>'Source - Cert. Funds'!H1920</f>
        <v>29930</v>
      </c>
      <c r="K1921" s="3"/>
      <c r="L1921" s="3"/>
      <c r="M1921" s="3"/>
      <c r="N1921" s="3"/>
      <c r="O1921" s="3"/>
    </row>
    <row r="1922" spans="1:15" x14ac:dyDescent="0.35">
      <c r="A1922" s="221" t="e">
        <f t="shared" si="33"/>
        <v>#N/A</v>
      </c>
      <c r="B1922" s="221" t="e">
        <f>IF(A1922=1,SUM($A$4:A1922),"")</f>
        <v>#N/A</v>
      </c>
      <c r="C1922" s="22" t="str">
        <f>'Source - Cert. Funds'!A1921</f>
        <v>55</v>
      </c>
      <c r="D1922" s="22" t="str">
        <f>'Source - Cert. Funds'!B1921</f>
        <v>2</v>
      </c>
      <c r="E1922" s="22" t="str">
        <f>'Source - Cert. Funds'!C1921</f>
        <v>0003</v>
      </c>
      <c r="F1922" s="22" t="str">
        <f>'Source - Cert. Funds'!D1921</f>
        <v>5520003</v>
      </c>
      <c r="G1922" s="22" t="str">
        <f>'Source - Cert. Funds'!E1921</f>
        <v>BAKER TOWNSHIP</v>
      </c>
      <c r="H1922" s="22" t="str">
        <f>'Source - Cert. Funds'!F1921</f>
        <v>1111</v>
      </c>
      <c r="I1922" s="22" t="str">
        <f>'Source - Cert. Funds'!G1921</f>
        <v>TOWNSHIP FIRE AND E.M.S.</v>
      </c>
      <c r="J1922" s="23">
        <f>'Source - Cert. Funds'!H1921</f>
        <v>13971</v>
      </c>
      <c r="K1922" s="3"/>
      <c r="L1922" s="3"/>
      <c r="M1922" s="3"/>
      <c r="N1922" s="3"/>
      <c r="O1922" s="3"/>
    </row>
    <row r="1923" spans="1:15" x14ac:dyDescent="0.35">
      <c r="A1923" s="221" t="e">
        <f t="shared" si="33"/>
        <v>#N/A</v>
      </c>
      <c r="B1923" s="221" t="e">
        <f>IF(A1923=1,SUM($A$4:A1923),"")</f>
        <v>#N/A</v>
      </c>
      <c r="C1923" s="22" t="str">
        <f>'Source - Cert. Funds'!A1922</f>
        <v>55</v>
      </c>
      <c r="D1923" s="22" t="str">
        <f>'Source - Cert. Funds'!B1922</f>
        <v>2</v>
      </c>
      <c r="E1923" s="22" t="str">
        <f>'Source - Cert. Funds'!C1922</f>
        <v>0003</v>
      </c>
      <c r="F1923" s="22" t="str">
        <f>'Source - Cert. Funds'!D1922</f>
        <v>5520003</v>
      </c>
      <c r="G1923" s="22" t="str">
        <f>'Source - Cert. Funds'!E1922</f>
        <v>BAKER TOWNSHIP</v>
      </c>
      <c r="H1923" s="22" t="str">
        <f>'Source - Cert. Funds'!F1922</f>
        <v>1190</v>
      </c>
      <c r="I1923" s="22" t="str">
        <f>'Source - Cert. Funds'!G1922</f>
        <v xml:space="preserve">CUMULATIVE FIRE (Township)                        </v>
      </c>
      <c r="J1923" s="23">
        <f>'Source - Cert. Funds'!H1922</f>
        <v>6500</v>
      </c>
      <c r="K1923" s="3"/>
      <c r="L1923" s="3"/>
      <c r="M1923" s="3"/>
      <c r="N1923" s="3"/>
      <c r="O1923" s="3"/>
    </row>
    <row r="1924" spans="1:15" x14ac:dyDescent="0.35">
      <c r="A1924" s="221" t="e">
        <f t="shared" si="33"/>
        <v>#N/A</v>
      </c>
      <c r="B1924" s="221" t="e">
        <f>IF(A1924=1,SUM($A$4:A1924),"")</f>
        <v>#N/A</v>
      </c>
      <c r="C1924" s="22" t="str">
        <f>'Source - Cert. Funds'!A1923</f>
        <v>55</v>
      </c>
      <c r="D1924" s="22" t="str">
        <f>'Source - Cert. Funds'!B1923</f>
        <v>2</v>
      </c>
      <c r="E1924" s="22" t="str">
        <f>'Source - Cert. Funds'!C1923</f>
        <v>0004</v>
      </c>
      <c r="F1924" s="22" t="str">
        <f>'Source - Cert. Funds'!D1923</f>
        <v>5520004</v>
      </c>
      <c r="G1924" s="22" t="str">
        <f>'Source - Cert. Funds'!E1923</f>
        <v>BROWN TOWNSHIP</v>
      </c>
      <c r="H1924" s="22" t="str">
        <f>'Source - Cert. Funds'!F1923</f>
        <v>0061</v>
      </c>
      <c r="I1924" s="22" t="str">
        <f>'Source - Cert. Funds'!G1923</f>
        <v>RAINY DAY</v>
      </c>
      <c r="J1924" s="23">
        <f>'Source - Cert. Funds'!H1923</f>
        <v>54183</v>
      </c>
      <c r="K1924" s="3"/>
      <c r="L1924" s="3"/>
      <c r="M1924" s="3"/>
      <c r="N1924" s="3"/>
      <c r="O1924" s="3"/>
    </row>
    <row r="1925" spans="1:15" x14ac:dyDescent="0.35">
      <c r="A1925" s="221" t="e">
        <f t="shared" ref="A1925:A1988" si="34">IF($L$1=$F1925,1,"")</f>
        <v>#N/A</v>
      </c>
      <c r="B1925" s="221" t="e">
        <f>IF(A1925=1,SUM($A$4:A1925),"")</f>
        <v>#N/A</v>
      </c>
      <c r="C1925" s="22" t="str">
        <f>'Source - Cert. Funds'!A1924</f>
        <v>55</v>
      </c>
      <c r="D1925" s="22" t="str">
        <f>'Source - Cert. Funds'!B1924</f>
        <v>2</v>
      </c>
      <c r="E1925" s="22" t="str">
        <f>'Source - Cert. Funds'!C1924</f>
        <v>0004</v>
      </c>
      <c r="F1925" s="22" t="str">
        <f>'Source - Cert. Funds'!D1924</f>
        <v>5520004</v>
      </c>
      <c r="G1925" s="22" t="str">
        <f>'Source - Cert. Funds'!E1924</f>
        <v>BROWN TOWNSHIP</v>
      </c>
      <c r="H1925" s="22" t="str">
        <f>'Source - Cert. Funds'!F1924</f>
        <v>0101</v>
      </c>
      <c r="I1925" s="22" t="str">
        <f>'Source - Cert. Funds'!G1924</f>
        <v xml:space="preserve">GENERAL                                 </v>
      </c>
      <c r="J1925" s="23">
        <f>'Source - Cert. Funds'!H1924</f>
        <v>734540</v>
      </c>
      <c r="K1925" s="3"/>
      <c r="L1925" s="3"/>
      <c r="M1925" s="3"/>
      <c r="N1925" s="3"/>
      <c r="O1925" s="3"/>
    </row>
    <row r="1926" spans="1:15" x14ac:dyDescent="0.35">
      <c r="A1926" s="221" t="e">
        <f t="shared" si="34"/>
        <v>#N/A</v>
      </c>
      <c r="B1926" s="221" t="e">
        <f>IF(A1926=1,SUM($A$4:A1926),"")</f>
        <v>#N/A</v>
      </c>
      <c r="C1926" s="22" t="str">
        <f>'Source - Cert. Funds'!A1925</f>
        <v>55</v>
      </c>
      <c r="D1926" s="22" t="str">
        <f>'Source - Cert. Funds'!B1925</f>
        <v>2</v>
      </c>
      <c r="E1926" s="22" t="str">
        <f>'Source - Cert. Funds'!C1925</f>
        <v>0004</v>
      </c>
      <c r="F1926" s="22" t="str">
        <f>'Source - Cert. Funds'!D1925</f>
        <v>5520004</v>
      </c>
      <c r="G1926" s="22" t="str">
        <f>'Source - Cert. Funds'!E1925</f>
        <v>BROWN TOWNSHIP</v>
      </c>
      <c r="H1926" s="22" t="str">
        <f>'Source - Cert. Funds'!F1925</f>
        <v>1105</v>
      </c>
      <c r="I1926" s="22" t="str">
        <f>'Source - Cert. Funds'!G1925</f>
        <v>TOWNSHIP FIRE</v>
      </c>
      <c r="J1926" s="23">
        <f>'Source - Cert. Funds'!H1925</f>
        <v>1177675</v>
      </c>
      <c r="K1926" s="3"/>
      <c r="L1926" s="3"/>
      <c r="M1926" s="3"/>
      <c r="N1926" s="3"/>
      <c r="O1926" s="3"/>
    </row>
    <row r="1927" spans="1:15" x14ac:dyDescent="0.35">
      <c r="A1927" s="221" t="e">
        <f t="shared" si="34"/>
        <v>#N/A</v>
      </c>
      <c r="B1927" s="221" t="e">
        <f>IF(A1927=1,SUM($A$4:A1927),"")</f>
        <v>#N/A</v>
      </c>
      <c r="C1927" s="22" t="str">
        <f>'Source - Cert. Funds'!A1926</f>
        <v>55</v>
      </c>
      <c r="D1927" s="22" t="str">
        <f>'Source - Cert. Funds'!B1926</f>
        <v>2</v>
      </c>
      <c r="E1927" s="22" t="str">
        <f>'Source - Cert. Funds'!C1926</f>
        <v>0004</v>
      </c>
      <c r="F1927" s="22" t="str">
        <f>'Source - Cert. Funds'!D1926</f>
        <v>5520004</v>
      </c>
      <c r="G1927" s="22" t="str">
        <f>'Source - Cert. Funds'!E1926</f>
        <v>BROWN TOWNSHIP</v>
      </c>
      <c r="H1927" s="22" t="str">
        <f>'Source - Cert. Funds'!F1926</f>
        <v>1106</v>
      </c>
      <c r="I1927" s="22" t="str">
        <f>'Source - Cert. Funds'!G1926</f>
        <v>TOWNSHIP EMERGENCY MEDICAL SERVICES</v>
      </c>
      <c r="J1927" s="23">
        <f>'Source - Cert. Funds'!H1926</f>
        <v>1373200</v>
      </c>
      <c r="K1927" s="3"/>
      <c r="L1927" s="3"/>
      <c r="M1927" s="3"/>
      <c r="N1927" s="3"/>
      <c r="O1927" s="3"/>
    </row>
    <row r="1928" spans="1:15" x14ac:dyDescent="0.35">
      <c r="A1928" s="221" t="e">
        <f t="shared" si="34"/>
        <v>#N/A</v>
      </c>
      <c r="B1928" s="221" t="e">
        <f>IF(A1928=1,SUM($A$4:A1928),"")</f>
        <v>#N/A</v>
      </c>
      <c r="C1928" s="22" t="str">
        <f>'Source - Cert. Funds'!A1927</f>
        <v>55</v>
      </c>
      <c r="D1928" s="22" t="str">
        <f>'Source - Cert. Funds'!B1927</f>
        <v>2</v>
      </c>
      <c r="E1928" s="22" t="str">
        <f>'Source - Cert. Funds'!C1927</f>
        <v>0004</v>
      </c>
      <c r="F1928" s="22" t="str">
        <f>'Source - Cert. Funds'!D1927</f>
        <v>5520004</v>
      </c>
      <c r="G1928" s="22" t="str">
        <f>'Source - Cert. Funds'!E1927</f>
        <v>BROWN TOWNSHIP</v>
      </c>
      <c r="H1928" s="22" t="str">
        <f>'Source - Cert. Funds'!F1927</f>
        <v>1190</v>
      </c>
      <c r="I1928" s="22" t="str">
        <f>'Source - Cert. Funds'!G1927</f>
        <v xml:space="preserve">CUMULATIVE FIRE (Township)                        </v>
      </c>
      <c r="J1928" s="23">
        <f>'Source - Cert. Funds'!H1927</f>
        <v>100000</v>
      </c>
      <c r="K1928" s="3"/>
      <c r="L1928" s="3"/>
      <c r="M1928" s="3"/>
      <c r="N1928" s="3"/>
      <c r="O1928" s="3"/>
    </row>
    <row r="1929" spans="1:15" x14ac:dyDescent="0.35">
      <c r="A1929" s="221" t="e">
        <f t="shared" si="34"/>
        <v>#N/A</v>
      </c>
      <c r="B1929" s="221" t="e">
        <f>IF(A1929=1,SUM($A$4:A1929),"")</f>
        <v>#N/A</v>
      </c>
      <c r="C1929" s="22" t="str">
        <f>'Source - Cert. Funds'!A1928</f>
        <v>55</v>
      </c>
      <c r="D1929" s="22" t="str">
        <f>'Source - Cert. Funds'!B1928</f>
        <v>2</v>
      </c>
      <c r="E1929" s="22" t="str">
        <f>'Source - Cert. Funds'!C1928</f>
        <v>0005</v>
      </c>
      <c r="F1929" s="22" t="str">
        <f>'Source - Cert. Funds'!D1928</f>
        <v>5520005</v>
      </c>
      <c r="G1929" s="22" t="str">
        <f>'Source - Cert. Funds'!E1928</f>
        <v>CLAY TOWNSHIP</v>
      </c>
      <c r="H1929" s="22" t="str">
        <f>'Source - Cert. Funds'!F1928</f>
        <v>0061</v>
      </c>
      <c r="I1929" s="22" t="str">
        <f>'Source - Cert. Funds'!G1928</f>
        <v>RAINY DAY</v>
      </c>
      <c r="J1929" s="23">
        <f>'Source - Cert. Funds'!H1928</f>
        <v>0</v>
      </c>
      <c r="K1929" s="3"/>
      <c r="L1929" s="3"/>
      <c r="M1929" s="3"/>
      <c r="N1929" s="3"/>
      <c r="O1929" s="3"/>
    </row>
    <row r="1930" spans="1:15" x14ac:dyDescent="0.35">
      <c r="A1930" s="221" t="e">
        <f t="shared" si="34"/>
        <v>#N/A</v>
      </c>
      <c r="B1930" s="221" t="e">
        <f>IF(A1930=1,SUM($A$4:A1930),"")</f>
        <v>#N/A</v>
      </c>
      <c r="C1930" s="22" t="str">
        <f>'Source - Cert. Funds'!A1929</f>
        <v>55</v>
      </c>
      <c r="D1930" s="22" t="str">
        <f>'Source - Cert. Funds'!B1929</f>
        <v>2</v>
      </c>
      <c r="E1930" s="22" t="str">
        <f>'Source - Cert. Funds'!C1929</f>
        <v>0005</v>
      </c>
      <c r="F1930" s="22" t="str">
        <f>'Source - Cert. Funds'!D1929</f>
        <v>5520005</v>
      </c>
      <c r="G1930" s="22" t="str">
        <f>'Source - Cert. Funds'!E1929</f>
        <v>CLAY TOWNSHIP</v>
      </c>
      <c r="H1930" s="22" t="str">
        <f>'Source - Cert. Funds'!F1929</f>
        <v>0101</v>
      </c>
      <c r="I1930" s="22" t="str">
        <f>'Source - Cert. Funds'!G1929</f>
        <v xml:space="preserve">GENERAL                                 </v>
      </c>
      <c r="J1930" s="23">
        <f>'Source - Cert. Funds'!H1929</f>
        <v>110950</v>
      </c>
      <c r="K1930" s="3"/>
      <c r="L1930" s="3"/>
      <c r="M1930" s="3"/>
      <c r="N1930" s="3"/>
      <c r="O1930" s="3"/>
    </row>
    <row r="1931" spans="1:15" x14ac:dyDescent="0.35">
      <c r="A1931" s="221" t="e">
        <f t="shared" si="34"/>
        <v>#N/A</v>
      </c>
      <c r="B1931" s="221" t="e">
        <f>IF(A1931=1,SUM($A$4:A1931),"")</f>
        <v>#N/A</v>
      </c>
      <c r="C1931" s="22" t="str">
        <f>'Source - Cert. Funds'!A1930</f>
        <v>55</v>
      </c>
      <c r="D1931" s="22" t="str">
        <f>'Source - Cert. Funds'!B1930</f>
        <v>2</v>
      </c>
      <c r="E1931" s="22" t="str">
        <f>'Source - Cert. Funds'!C1930</f>
        <v>0005</v>
      </c>
      <c r="F1931" s="22" t="str">
        <f>'Source - Cert. Funds'!D1930</f>
        <v>5520005</v>
      </c>
      <c r="G1931" s="22" t="str">
        <f>'Source - Cert. Funds'!E1930</f>
        <v>CLAY TOWNSHIP</v>
      </c>
      <c r="H1931" s="22" t="str">
        <f>'Source - Cert. Funds'!F1930</f>
        <v>1111</v>
      </c>
      <c r="I1931" s="22" t="str">
        <f>'Source - Cert. Funds'!G1930</f>
        <v>TOWNSHIP FIRE AND E.M.S.</v>
      </c>
      <c r="J1931" s="23">
        <f>'Source - Cert. Funds'!H1930</f>
        <v>72896</v>
      </c>
      <c r="K1931" s="3"/>
      <c r="L1931" s="3"/>
      <c r="M1931" s="3"/>
      <c r="N1931" s="3"/>
      <c r="O1931" s="3"/>
    </row>
    <row r="1932" spans="1:15" x14ac:dyDescent="0.35">
      <c r="A1932" s="221" t="e">
        <f t="shared" si="34"/>
        <v>#N/A</v>
      </c>
      <c r="B1932" s="221" t="e">
        <f>IF(A1932=1,SUM($A$4:A1932),"")</f>
        <v>#N/A</v>
      </c>
      <c r="C1932" s="22" t="str">
        <f>'Source - Cert. Funds'!A1931</f>
        <v>55</v>
      </c>
      <c r="D1932" s="22" t="str">
        <f>'Source - Cert. Funds'!B1931</f>
        <v>2</v>
      </c>
      <c r="E1932" s="22" t="str">
        <f>'Source - Cert. Funds'!C1931</f>
        <v>0005</v>
      </c>
      <c r="F1932" s="22" t="str">
        <f>'Source - Cert. Funds'!D1931</f>
        <v>5520005</v>
      </c>
      <c r="G1932" s="22" t="str">
        <f>'Source - Cert. Funds'!E1931</f>
        <v>CLAY TOWNSHIP</v>
      </c>
      <c r="H1932" s="22" t="str">
        <f>'Source - Cert. Funds'!F1931</f>
        <v>1190</v>
      </c>
      <c r="I1932" s="22" t="str">
        <f>'Source - Cert. Funds'!G1931</f>
        <v xml:space="preserve">CUMULATIVE FIRE (Township)                        </v>
      </c>
      <c r="J1932" s="23">
        <f>'Source - Cert. Funds'!H1931</f>
        <v>30000</v>
      </c>
      <c r="K1932" s="3"/>
      <c r="L1932" s="3"/>
      <c r="M1932" s="3"/>
      <c r="N1932" s="3"/>
      <c r="O1932" s="3"/>
    </row>
    <row r="1933" spans="1:15" x14ac:dyDescent="0.35">
      <c r="A1933" s="221" t="e">
        <f t="shared" si="34"/>
        <v>#N/A</v>
      </c>
      <c r="B1933" s="221" t="e">
        <f>IF(A1933=1,SUM($A$4:A1933),"")</f>
        <v>#N/A</v>
      </c>
      <c r="C1933" s="22" t="str">
        <f>'Source - Cert. Funds'!A1932</f>
        <v>55</v>
      </c>
      <c r="D1933" s="22" t="str">
        <f>'Source - Cert. Funds'!B1932</f>
        <v>2</v>
      </c>
      <c r="E1933" s="22" t="str">
        <f>'Source - Cert. Funds'!C1932</f>
        <v>0006</v>
      </c>
      <c r="F1933" s="22" t="str">
        <f>'Source - Cert. Funds'!D1932</f>
        <v>5520006</v>
      </c>
      <c r="G1933" s="22" t="str">
        <f>'Source - Cert. Funds'!E1932</f>
        <v>GREEN TOWNSHIP</v>
      </c>
      <c r="H1933" s="22" t="str">
        <f>'Source - Cert. Funds'!F1932</f>
        <v>0061</v>
      </c>
      <c r="I1933" s="22" t="str">
        <f>'Source - Cert. Funds'!G1932</f>
        <v>RAINY DAY</v>
      </c>
      <c r="J1933" s="23">
        <f>'Source - Cert. Funds'!H1932</f>
        <v>59500</v>
      </c>
      <c r="K1933" s="3"/>
      <c r="L1933" s="3"/>
      <c r="M1933" s="3"/>
      <c r="N1933" s="3"/>
      <c r="O1933" s="3"/>
    </row>
    <row r="1934" spans="1:15" x14ac:dyDescent="0.35">
      <c r="A1934" s="221" t="e">
        <f t="shared" si="34"/>
        <v>#N/A</v>
      </c>
      <c r="B1934" s="221" t="e">
        <f>IF(A1934=1,SUM($A$4:A1934),"")</f>
        <v>#N/A</v>
      </c>
      <c r="C1934" s="22" t="str">
        <f>'Source - Cert. Funds'!A1933</f>
        <v>55</v>
      </c>
      <c r="D1934" s="22" t="str">
        <f>'Source - Cert. Funds'!B1933</f>
        <v>2</v>
      </c>
      <c r="E1934" s="22" t="str">
        <f>'Source - Cert. Funds'!C1933</f>
        <v>0006</v>
      </c>
      <c r="F1934" s="22" t="str">
        <f>'Source - Cert. Funds'!D1933</f>
        <v>5520006</v>
      </c>
      <c r="G1934" s="22" t="str">
        <f>'Source - Cert. Funds'!E1933</f>
        <v>GREEN TOWNSHIP</v>
      </c>
      <c r="H1934" s="22" t="str">
        <f>'Source - Cert. Funds'!F1933</f>
        <v>0101</v>
      </c>
      <c r="I1934" s="22" t="str">
        <f>'Source - Cert. Funds'!G1933</f>
        <v xml:space="preserve">GENERAL                                 </v>
      </c>
      <c r="J1934" s="23">
        <f>'Source - Cert. Funds'!H1933</f>
        <v>872000</v>
      </c>
      <c r="K1934" s="3"/>
      <c r="L1934" s="3"/>
      <c r="M1934" s="3"/>
      <c r="N1934" s="3"/>
      <c r="O1934" s="3"/>
    </row>
    <row r="1935" spans="1:15" x14ac:dyDescent="0.35">
      <c r="A1935" s="221" t="e">
        <f t="shared" si="34"/>
        <v>#N/A</v>
      </c>
      <c r="B1935" s="221" t="e">
        <f>IF(A1935=1,SUM($A$4:A1935),"")</f>
        <v>#N/A</v>
      </c>
      <c r="C1935" s="22" t="str">
        <f>'Source - Cert. Funds'!A1934</f>
        <v>55</v>
      </c>
      <c r="D1935" s="22" t="str">
        <f>'Source - Cert. Funds'!B1934</f>
        <v>2</v>
      </c>
      <c r="E1935" s="22" t="str">
        <f>'Source - Cert. Funds'!C1934</f>
        <v>0006</v>
      </c>
      <c r="F1935" s="22" t="str">
        <f>'Source - Cert. Funds'!D1934</f>
        <v>5520006</v>
      </c>
      <c r="G1935" s="22" t="str">
        <f>'Source - Cert. Funds'!E1934</f>
        <v>GREEN TOWNSHIP</v>
      </c>
      <c r="H1935" s="22" t="str">
        <f>'Source - Cert. Funds'!F1934</f>
        <v>1111</v>
      </c>
      <c r="I1935" s="22" t="str">
        <f>'Source - Cert. Funds'!G1934</f>
        <v>TOWNSHIP FIRE AND E.M.S.</v>
      </c>
      <c r="J1935" s="23">
        <f>'Source - Cert. Funds'!H1934</f>
        <v>40000</v>
      </c>
      <c r="K1935" s="3"/>
      <c r="L1935" s="3"/>
      <c r="M1935" s="3"/>
      <c r="N1935" s="3"/>
      <c r="O1935" s="3"/>
    </row>
    <row r="1936" spans="1:15" x14ac:dyDescent="0.35">
      <c r="A1936" s="221" t="e">
        <f t="shared" si="34"/>
        <v>#N/A</v>
      </c>
      <c r="B1936" s="221" t="e">
        <f>IF(A1936=1,SUM($A$4:A1936),"")</f>
        <v>#N/A</v>
      </c>
      <c r="C1936" s="22" t="str">
        <f>'Source - Cert. Funds'!A1935</f>
        <v>55</v>
      </c>
      <c r="D1936" s="22" t="str">
        <f>'Source - Cert. Funds'!B1935</f>
        <v>2</v>
      </c>
      <c r="E1936" s="22" t="str">
        <f>'Source - Cert. Funds'!C1935</f>
        <v>0006</v>
      </c>
      <c r="F1936" s="22" t="str">
        <f>'Source - Cert. Funds'!D1935</f>
        <v>5520006</v>
      </c>
      <c r="G1936" s="22" t="str">
        <f>'Source - Cert. Funds'!E1935</f>
        <v>GREEN TOWNSHIP</v>
      </c>
      <c r="H1936" s="22" t="str">
        <f>'Source - Cert. Funds'!F1935</f>
        <v>1190</v>
      </c>
      <c r="I1936" s="22" t="str">
        <f>'Source - Cert. Funds'!G1935</f>
        <v xml:space="preserve">CUMULATIVE FIRE (Township)                        </v>
      </c>
      <c r="J1936" s="23">
        <f>'Source - Cert. Funds'!H1935</f>
        <v>362500</v>
      </c>
      <c r="K1936" s="3"/>
      <c r="L1936" s="3"/>
      <c r="M1936" s="3"/>
      <c r="N1936" s="3"/>
      <c r="O1936" s="3"/>
    </row>
    <row r="1937" spans="1:15" x14ac:dyDescent="0.35">
      <c r="A1937" s="221" t="e">
        <f t="shared" si="34"/>
        <v>#N/A</v>
      </c>
      <c r="B1937" s="221" t="e">
        <f>IF(A1937=1,SUM($A$4:A1937),"")</f>
        <v>#N/A</v>
      </c>
      <c r="C1937" s="22" t="str">
        <f>'Source - Cert. Funds'!A1936</f>
        <v>55</v>
      </c>
      <c r="D1937" s="22" t="str">
        <f>'Source - Cert. Funds'!B1936</f>
        <v>2</v>
      </c>
      <c r="E1937" s="22" t="str">
        <f>'Source - Cert. Funds'!C1936</f>
        <v>0007</v>
      </c>
      <c r="F1937" s="22" t="str">
        <f>'Source - Cert. Funds'!D1936</f>
        <v>5520007</v>
      </c>
      <c r="G1937" s="22" t="str">
        <f>'Source - Cert. Funds'!E1936</f>
        <v>GREGG TOWNSHIP</v>
      </c>
      <c r="H1937" s="22" t="str">
        <f>'Source - Cert. Funds'!F1936</f>
        <v>0061</v>
      </c>
      <c r="I1937" s="22" t="str">
        <f>'Source - Cert. Funds'!G1936</f>
        <v>RAINY DAY</v>
      </c>
      <c r="J1937" s="23">
        <f>'Source - Cert. Funds'!H1936</f>
        <v>400000</v>
      </c>
      <c r="K1937" s="3"/>
      <c r="L1937" s="3"/>
      <c r="M1937" s="3"/>
      <c r="N1937" s="3"/>
      <c r="O1937" s="3"/>
    </row>
    <row r="1938" spans="1:15" x14ac:dyDescent="0.35">
      <c r="A1938" s="221" t="e">
        <f t="shared" si="34"/>
        <v>#N/A</v>
      </c>
      <c r="B1938" s="221" t="e">
        <f>IF(A1938=1,SUM($A$4:A1938),"")</f>
        <v>#N/A</v>
      </c>
      <c r="C1938" s="22" t="str">
        <f>'Source - Cert. Funds'!A1937</f>
        <v>55</v>
      </c>
      <c r="D1938" s="22" t="str">
        <f>'Source - Cert. Funds'!B1937</f>
        <v>2</v>
      </c>
      <c r="E1938" s="22" t="str">
        <f>'Source - Cert. Funds'!C1937</f>
        <v>0007</v>
      </c>
      <c r="F1938" s="22" t="str">
        <f>'Source - Cert. Funds'!D1937</f>
        <v>5520007</v>
      </c>
      <c r="G1938" s="22" t="str">
        <f>'Source - Cert. Funds'!E1937</f>
        <v>GREGG TOWNSHIP</v>
      </c>
      <c r="H1938" s="22" t="str">
        <f>'Source - Cert. Funds'!F1937</f>
        <v>0101</v>
      </c>
      <c r="I1938" s="22" t="str">
        <f>'Source - Cert. Funds'!G1937</f>
        <v xml:space="preserve">GENERAL                                 </v>
      </c>
      <c r="J1938" s="23">
        <f>'Source - Cert. Funds'!H1937</f>
        <v>37700</v>
      </c>
      <c r="K1938" s="3"/>
      <c r="L1938" s="3"/>
      <c r="M1938" s="3"/>
      <c r="N1938" s="3"/>
      <c r="O1938" s="3"/>
    </row>
    <row r="1939" spans="1:15" x14ac:dyDescent="0.35">
      <c r="A1939" s="221" t="e">
        <f t="shared" si="34"/>
        <v>#N/A</v>
      </c>
      <c r="B1939" s="221" t="e">
        <f>IF(A1939=1,SUM($A$4:A1939),"")</f>
        <v>#N/A</v>
      </c>
      <c r="C1939" s="22" t="str">
        <f>'Source - Cert. Funds'!A1938</f>
        <v>55</v>
      </c>
      <c r="D1939" s="22" t="str">
        <f>'Source - Cert. Funds'!B1938</f>
        <v>2</v>
      </c>
      <c r="E1939" s="22" t="str">
        <f>'Source - Cert. Funds'!C1938</f>
        <v>0007</v>
      </c>
      <c r="F1939" s="22" t="str">
        <f>'Source - Cert. Funds'!D1938</f>
        <v>5520007</v>
      </c>
      <c r="G1939" s="22" t="str">
        <f>'Source - Cert. Funds'!E1938</f>
        <v>GREGG TOWNSHIP</v>
      </c>
      <c r="H1939" s="22" t="str">
        <f>'Source - Cert. Funds'!F1938</f>
        <v>1111</v>
      </c>
      <c r="I1939" s="22" t="str">
        <f>'Source - Cert. Funds'!G1938</f>
        <v>TOWNSHIP FIRE AND E.M.S.</v>
      </c>
      <c r="J1939" s="23">
        <f>'Source - Cert. Funds'!H1938</f>
        <v>240000</v>
      </c>
      <c r="K1939" s="3"/>
      <c r="L1939" s="3"/>
      <c r="M1939" s="3"/>
      <c r="N1939" s="3"/>
      <c r="O1939" s="3"/>
    </row>
    <row r="1940" spans="1:15" x14ac:dyDescent="0.35">
      <c r="A1940" s="221" t="e">
        <f t="shared" si="34"/>
        <v>#N/A</v>
      </c>
      <c r="B1940" s="221" t="e">
        <f>IF(A1940=1,SUM($A$4:A1940),"")</f>
        <v>#N/A</v>
      </c>
      <c r="C1940" s="22" t="str">
        <f>'Source - Cert. Funds'!A1939</f>
        <v>55</v>
      </c>
      <c r="D1940" s="22" t="str">
        <f>'Source - Cert. Funds'!B1939</f>
        <v>2</v>
      </c>
      <c r="E1940" s="22" t="str">
        <f>'Source - Cert. Funds'!C1939</f>
        <v>0007</v>
      </c>
      <c r="F1940" s="22" t="str">
        <f>'Source - Cert. Funds'!D1939</f>
        <v>5520007</v>
      </c>
      <c r="G1940" s="22" t="str">
        <f>'Source - Cert. Funds'!E1939</f>
        <v>GREGG TOWNSHIP</v>
      </c>
      <c r="H1940" s="22" t="str">
        <f>'Source - Cert. Funds'!F1939</f>
        <v>1190</v>
      </c>
      <c r="I1940" s="22" t="str">
        <f>'Source - Cert. Funds'!G1939</f>
        <v xml:space="preserve">CUMULATIVE FIRE (Township)                        </v>
      </c>
      <c r="J1940" s="23">
        <f>'Source - Cert. Funds'!H1939</f>
        <v>41000</v>
      </c>
      <c r="K1940" s="3"/>
      <c r="L1940" s="3"/>
      <c r="M1940" s="3"/>
      <c r="N1940" s="3"/>
      <c r="O1940" s="3"/>
    </row>
    <row r="1941" spans="1:15" x14ac:dyDescent="0.35">
      <c r="A1941" s="221" t="e">
        <f t="shared" si="34"/>
        <v>#N/A</v>
      </c>
      <c r="B1941" s="221" t="e">
        <f>IF(A1941=1,SUM($A$4:A1941),"")</f>
        <v>#N/A</v>
      </c>
      <c r="C1941" s="22" t="str">
        <f>'Source - Cert. Funds'!A1940</f>
        <v>55</v>
      </c>
      <c r="D1941" s="22" t="str">
        <f>'Source - Cert. Funds'!B1940</f>
        <v>2</v>
      </c>
      <c r="E1941" s="22" t="str">
        <f>'Source - Cert. Funds'!C1940</f>
        <v>0008</v>
      </c>
      <c r="F1941" s="22" t="str">
        <f>'Source - Cert. Funds'!D1940</f>
        <v>5520008</v>
      </c>
      <c r="G1941" s="22" t="str">
        <f>'Source - Cert. Funds'!E1940</f>
        <v>HARRISON TOWNSHIP</v>
      </c>
      <c r="H1941" s="22" t="str">
        <f>'Source - Cert. Funds'!F1940</f>
        <v>0101</v>
      </c>
      <c r="I1941" s="22" t="str">
        <f>'Source - Cert. Funds'!G1940</f>
        <v xml:space="preserve">GENERAL                                 </v>
      </c>
      <c r="J1941" s="23">
        <f>'Source - Cert. Funds'!H1940</f>
        <v>23050</v>
      </c>
      <c r="K1941" s="3"/>
      <c r="L1941" s="3"/>
      <c r="M1941" s="3"/>
      <c r="N1941" s="3"/>
      <c r="O1941" s="3"/>
    </row>
    <row r="1942" spans="1:15" x14ac:dyDescent="0.35">
      <c r="A1942" s="221" t="e">
        <f t="shared" si="34"/>
        <v>#N/A</v>
      </c>
      <c r="B1942" s="221" t="e">
        <f>IF(A1942=1,SUM($A$4:A1942),"")</f>
        <v>#N/A</v>
      </c>
      <c r="C1942" s="22" t="str">
        <f>'Source - Cert. Funds'!A1941</f>
        <v>55</v>
      </c>
      <c r="D1942" s="22" t="str">
        <f>'Source - Cert. Funds'!B1941</f>
        <v>2</v>
      </c>
      <c r="E1942" s="22" t="str">
        <f>'Source - Cert. Funds'!C1941</f>
        <v>0009</v>
      </c>
      <c r="F1942" s="22" t="str">
        <f>'Source - Cert. Funds'!D1941</f>
        <v>5520009</v>
      </c>
      <c r="G1942" s="22" t="str">
        <f>'Source - Cert. Funds'!E1941</f>
        <v>JACKSON TOWNSHIP</v>
      </c>
      <c r="H1942" s="22" t="str">
        <f>'Source - Cert. Funds'!F1941</f>
        <v>0061</v>
      </c>
      <c r="I1942" s="22" t="str">
        <f>'Source - Cert. Funds'!G1941</f>
        <v>RAINY DAY</v>
      </c>
      <c r="J1942" s="23">
        <f>'Source - Cert. Funds'!H1941</f>
        <v>22000</v>
      </c>
      <c r="K1942" s="3"/>
      <c r="L1942" s="3"/>
      <c r="M1942" s="3"/>
      <c r="N1942" s="3"/>
      <c r="O1942" s="3"/>
    </row>
    <row r="1943" spans="1:15" x14ac:dyDescent="0.35">
      <c r="A1943" s="221" t="e">
        <f t="shared" si="34"/>
        <v>#N/A</v>
      </c>
      <c r="B1943" s="221" t="e">
        <f>IF(A1943=1,SUM($A$4:A1943),"")</f>
        <v>#N/A</v>
      </c>
      <c r="C1943" s="22" t="str">
        <f>'Source - Cert. Funds'!A1942</f>
        <v>55</v>
      </c>
      <c r="D1943" s="22" t="str">
        <f>'Source - Cert. Funds'!B1942</f>
        <v>2</v>
      </c>
      <c r="E1943" s="22" t="str">
        <f>'Source - Cert. Funds'!C1942</f>
        <v>0009</v>
      </c>
      <c r="F1943" s="22" t="str">
        <f>'Source - Cert. Funds'!D1942</f>
        <v>5520009</v>
      </c>
      <c r="G1943" s="22" t="str">
        <f>'Source - Cert. Funds'!E1942</f>
        <v>JACKSON TOWNSHIP</v>
      </c>
      <c r="H1943" s="22" t="str">
        <f>'Source - Cert. Funds'!F1942</f>
        <v>0101</v>
      </c>
      <c r="I1943" s="22" t="str">
        <f>'Source - Cert. Funds'!G1942</f>
        <v xml:space="preserve">GENERAL                                 </v>
      </c>
      <c r="J1943" s="23">
        <f>'Source - Cert. Funds'!H1942</f>
        <v>67000</v>
      </c>
      <c r="K1943" s="3"/>
      <c r="L1943" s="3"/>
      <c r="M1943" s="3"/>
      <c r="N1943" s="3"/>
      <c r="O1943" s="3"/>
    </row>
    <row r="1944" spans="1:15" x14ac:dyDescent="0.35">
      <c r="A1944" s="221" t="e">
        <f t="shared" si="34"/>
        <v>#N/A</v>
      </c>
      <c r="B1944" s="221" t="e">
        <f>IF(A1944=1,SUM($A$4:A1944),"")</f>
        <v>#N/A</v>
      </c>
      <c r="C1944" s="22" t="str">
        <f>'Source - Cert. Funds'!A1943</f>
        <v>55</v>
      </c>
      <c r="D1944" s="22" t="str">
        <f>'Source - Cert. Funds'!B1943</f>
        <v>2</v>
      </c>
      <c r="E1944" s="22" t="str">
        <f>'Source - Cert. Funds'!C1943</f>
        <v>0009</v>
      </c>
      <c r="F1944" s="22" t="str">
        <f>'Source - Cert. Funds'!D1943</f>
        <v>5520009</v>
      </c>
      <c r="G1944" s="22" t="str">
        <f>'Source - Cert. Funds'!E1943</f>
        <v>JACKSON TOWNSHIP</v>
      </c>
      <c r="H1944" s="22" t="str">
        <f>'Source - Cert. Funds'!F1943</f>
        <v>8704</v>
      </c>
      <c r="I1944" s="22" t="str">
        <f>'Source - Cert. Funds'!G1943</f>
        <v>SPECL FIRE TERRITORY GENERAL (POST 2022)</v>
      </c>
      <c r="J1944" s="23">
        <f>'Source - Cert. Funds'!H1943</f>
        <v>839470</v>
      </c>
      <c r="K1944" s="3"/>
      <c r="L1944" s="3"/>
      <c r="M1944" s="3"/>
      <c r="N1944" s="3"/>
      <c r="O1944" s="3"/>
    </row>
    <row r="1945" spans="1:15" x14ac:dyDescent="0.35">
      <c r="A1945" s="221" t="e">
        <f t="shared" si="34"/>
        <v>#N/A</v>
      </c>
      <c r="B1945" s="221" t="e">
        <f>IF(A1945=1,SUM($A$4:A1945),"")</f>
        <v>#N/A</v>
      </c>
      <c r="C1945" s="22" t="str">
        <f>'Source - Cert. Funds'!A1944</f>
        <v>55</v>
      </c>
      <c r="D1945" s="22" t="str">
        <f>'Source - Cert. Funds'!B1944</f>
        <v>2</v>
      </c>
      <c r="E1945" s="22" t="str">
        <f>'Source - Cert. Funds'!C1944</f>
        <v>0009</v>
      </c>
      <c r="F1945" s="22" t="str">
        <f>'Source - Cert. Funds'!D1944</f>
        <v>5520009</v>
      </c>
      <c r="G1945" s="22" t="str">
        <f>'Source - Cert. Funds'!E1944</f>
        <v>JACKSON TOWNSHIP</v>
      </c>
      <c r="H1945" s="22" t="str">
        <f>'Source - Cert. Funds'!F1944</f>
        <v>8792</v>
      </c>
      <c r="I1945" s="22" t="str">
        <f>'Source - Cert. Funds'!G1944</f>
        <v>SPECL FIRE TERRITORY EQUIPMENT REPLACE (POST 2022)</v>
      </c>
      <c r="J1945" s="23">
        <f>'Source - Cert. Funds'!H1944</f>
        <v>113000</v>
      </c>
      <c r="K1945" s="3"/>
      <c r="L1945" s="3"/>
      <c r="M1945" s="3"/>
      <c r="N1945" s="3"/>
      <c r="O1945" s="3"/>
    </row>
    <row r="1946" spans="1:15" x14ac:dyDescent="0.35">
      <c r="A1946" s="221" t="e">
        <f t="shared" si="34"/>
        <v>#N/A</v>
      </c>
      <c r="B1946" s="221" t="e">
        <f>IF(A1946=1,SUM($A$4:A1946),"")</f>
        <v>#N/A</v>
      </c>
      <c r="C1946" s="22" t="str">
        <f>'Source - Cert. Funds'!A1945</f>
        <v>55</v>
      </c>
      <c r="D1946" s="22" t="str">
        <f>'Source - Cert. Funds'!B1945</f>
        <v>2</v>
      </c>
      <c r="E1946" s="22" t="str">
        <f>'Source - Cert. Funds'!C1945</f>
        <v>0010</v>
      </c>
      <c r="F1946" s="22" t="str">
        <f>'Source - Cert. Funds'!D1945</f>
        <v>5520010</v>
      </c>
      <c r="G1946" s="22" t="str">
        <f>'Source - Cert. Funds'!E1945</f>
        <v>JEFFERSON TOWNSHIP</v>
      </c>
      <c r="H1946" s="22" t="str">
        <f>'Source - Cert. Funds'!F1945</f>
        <v>0101</v>
      </c>
      <c r="I1946" s="22" t="str">
        <f>'Source - Cert. Funds'!G1945</f>
        <v xml:space="preserve">GENERAL                                 </v>
      </c>
      <c r="J1946" s="23">
        <f>'Source - Cert. Funds'!H1945</f>
        <v>159300</v>
      </c>
      <c r="K1946" s="3"/>
      <c r="L1946" s="3"/>
      <c r="M1946" s="3"/>
      <c r="N1946" s="3"/>
      <c r="O1946" s="3"/>
    </row>
    <row r="1947" spans="1:15" x14ac:dyDescent="0.35">
      <c r="A1947" s="221" t="e">
        <f t="shared" si="34"/>
        <v>#N/A</v>
      </c>
      <c r="B1947" s="221" t="e">
        <f>IF(A1947=1,SUM($A$4:A1947),"")</f>
        <v>#N/A</v>
      </c>
      <c r="C1947" s="22" t="str">
        <f>'Source - Cert. Funds'!A1946</f>
        <v>55</v>
      </c>
      <c r="D1947" s="22" t="str">
        <f>'Source - Cert. Funds'!B1946</f>
        <v>2</v>
      </c>
      <c r="E1947" s="22" t="str">
        <f>'Source - Cert. Funds'!C1946</f>
        <v>0010</v>
      </c>
      <c r="F1947" s="22" t="str">
        <f>'Source - Cert. Funds'!D1946</f>
        <v>5520010</v>
      </c>
      <c r="G1947" s="22" t="str">
        <f>'Source - Cert. Funds'!E1946</f>
        <v>JEFFERSON TOWNSHIP</v>
      </c>
      <c r="H1947" s="22" t="str">
        <f>'Source - Cert. Funds'!F1946</f>
        <v>1111</v>
      </c>
      <c r="I1947" s="22" t="str">
        <f>'Source - Cert. Funds'!G1946</f>
        <v>TOWNSHIP FIRE AND E.M.S.</v>
      </c>
      <c r="J1947" s="23">
        <f>'Source - Cert. Funds'!H1946</f>
        <v>70000</v>
      </c>
      <c r="K1947" s="3"/>
      <c r="L1947" s="3"/>
      <c r="M1947" s="3"/>
      <c r="N1947" s="3"/>
      <c r="O1947" s="3"/>
    </row>
    <row r="1948" spans="1:15" x14ac:dyDescent="0.35">
      <c r="A1948" s="221" t="e">
        <f t="shared" si="34"/>
        <v>#N/A</v>
      </c>
      <c r="B1948" s="221" t="e">
        <f>IF(A1948=1,SUM($A$4:A1948),"")</f>
        <v>#N/A</v>
      </c>
      <c r="C1948" s="22" t="str">
        <f>'Source - Cert. Funds'!A1947</f>
        <v>55</v>
      </c>
      <c r="D1948" s="22" t="str">
        <f>'Source - Cert. Funds'!B1947</f>
        <v>2</v>
      </c>
      <c r="E1948" s="22" t="str">
        <f>'Source - Cert. Funds'!C1947</f>
        <v>0010</v>
      </c>
      <c r="F1948" s="22" t="str">
        <f>'Source - Cert. Funds'!D1947</f>
        <v>5520010</v>
      </c>
      <c r="G1948" s="22" t="str">
        <f>'Source - Cert. Funds'!E1947</f>
        <v>JEFFERSON TOWNSHIP</v>
      </c>
      <c r="H1948" s="22" t="str">
        <f>'Source - Cert. Funds'!F1947</f>
        <v>1190</v>
      </c>
      <c r="I1948" s="22" t="str">
        <f>'Source - Cert. Funds'!G1947</f>
        <v xml:space="preserve">CUMULATIVE FIRE (Township)                        </v>
      </c>
      <c r="J1948" s="23">
        <f>'Source - Cert. Funds'!H1947</f>
        <v>200000</v>
      </c>
      <c r="K1948" s="3"/>
      <c r="L1948" s="3"/>
      <c r="M1948" s="3"/>
      <c r="N1948" s="3"/>
      <c r="O1948" s="3"/>
    </row>
    <row r="1949" spans="1:15" x14ac:dyDescent="0.35">
      <c r="A1949" s="221" t="e">
        <f t="shared" si="34"/>
        <v>#N/A</v>
      </c>
      <c r="B1949" s="221" t="e">
        <f>IF(A1949=1,SUM($A$4:A1949),"")</f>
        <v>#N/A</v>
      </c>
      <c r="C1949" s="22" t="str">
        <f>'Source - Cert. Funds'!A1948</f>
        <v>55</v>
      </c>
      <c r="D1949" s="22" t="str">
        <f>'Source - Cert. Funds'!B1948</f>
        <v>2</v>
      </c>
      <c r="E1949" s="22" t="str">
        <f>'Source - Cert. Funds'!C1948</f>
        <v>0011</v>
      </c>
      <c r="F1949" s="22" t="str">
        <f>'Source - Cert. Funds'!D1948</f>
        <v>5520011</v>
      </c>
      <c r="G1949" s="22" t="str">
        <f>'Source - Cert. Funds'!E1948</f>
        <v>MADISON TOWNSHIP</v>
      </c>
      <c r="H1949" s="22" t="str">
        <f>'Source - Cert. Funds'!F1948</f>
        <v>0101</v>
      </c>
      <c r="I1949" s="22" t="str">
        <f>'Source - Cert. Funds'!G1948</f>
        <v xml:space="preserve">GENERAL                                 </v>
      </c>
      <c r="J1949" s="23">
        <f>'Source - Cert. Funds'!H1948</f>
        <v>154638</v>
      </c>
      <c r="K1949" s="3"/>
      <c r="L1949" s="3"/>
      <c r="M1949" s="3"/>
      <c r="N1949" s="3"/>
      <c r="O1949" s="3"/>
    </row>
    <row r="1950" spans="1:15" x14ac:dyDescent="0.35">
      <c r="A1950" s="221" t="e">
        <f t="shared" si="34"/>
        <v>#N/A</v>
      </c>
      <c r="B1950" s="221" t="e">
        <f>IF(A1950=1,SUM($A$4:A1950),"")</f>
        <v>#N/A</v>
      </c>
      <c r="C1950" s="22" t="str">
        <f>'Source - Cert. Funds'!A1949</f>
        <v>55</v>
      </c>
      <c r="D1950" s="22" t="str">
        <f>'Source - Cert. Funds'!B1949</f>
        <v>2</v>
      </c>
      <c r="E1950" s="22" t="str">
        <f>'Source - Cert. Funds'!C1949</f>
        <v>0011</v>
      </c>
      <c r="F1950" s="22" t="str">
        <f>'Source - Cert. Funds'!D1949</f>
        <v>5520011</v>
      </c>
      <c r="G1950" s="22" t="str">
        <f>'Source - Cert. Funds'!E1949</f>
        <v>MADISON TOWNSHIP</v>
      </c>
      <c r="H1950" s="22" t="str">
        <f>'Source - Cert. Funds'!F1949</f>
        <v>1111</v>
      </c>
      <c r="I1950" s="22" t="str">
        <f>'Source - Cert. Funds'!G1949</f>
        <v>TOWNSHIP FIRE AND E.M.S.</v>
      </c>
      <c r="J1950" s="23">
        <f>'Source - Cert. Funds'!H1949</f>
        <v>2206558</v>
      </c>
      <c r="K1950" s="3"/>
      <c r="L1950" s="3"/>
      <c r="M1950" s="3"/>
      <c r="N1950" s="3"/>
      <c r="O1950" s="3"/>
    </row>
    <row r="1951" spans="1:15" x14ac:dyDescent="0.35">
      <c r="A1951" s="221" t="e">
        <f t="shared" si="34"/>
        <v>#N/A</v>
      </c>
      <c r="B1951" s="221" t="e">
        <f>IF(A1951=1,SUM($A$4:A1951),"")</f>
        <v>#N/A</v>
      </c>
      <c r="C1951" s="22" t="str">
        <f>'Source - Cert. Funds'!A1950</f>
        <v>55</v>
      </c>
      <c r="D1951" s="22" t="str">
        <f>'Source - Cert. Funds'!B1950</f>
        <v>2</v>
      </c>
      <c r="E1951" s="22" t="str">
        <f>'Source - Cert. Funds'!C1950</f>
        <v>0011</v>
      </c>
      <c r="F1951" s="22" t="str">
        <f>'Source - Cert. Funds'!D1950</f>
        <v>5520011</v>
      </c>
      <c r="G1951" s="22" t="str">
        <f>'Source - Cert. Funds'!E1950</f>
        <v>MADISON TOWNSHIP</v>
      </c>
      <c r="H1951" s="22" t="str">
        <f>'Source - Cert. Funds'!F1950</f>
        <v>1190</v>
      </c>
      <c r="I1951" s="22" t="str">
        <f>'Source - Cert. Funds'!G1950</f>
        <v xml:space="preserve">CUMULATIVE FIRE (Township)                        </v>
      </c>
      <c r="J1951" s="23">
        <f>'Source - Cert. Funds'!H1950</f>
        <v>60000</v>
      </c>
      <c r="K1951" s="3"/>
      <c r="L1951" s="3"/>
      <c r="M1951" s="3"/>
      <c r="N1951" s="3"/>
      <c r="O1951" s="3"/>
    </row>
    <row r="1952" spans="1:15" x14ac:dyDescent="0.35">
      <c r="A1952" s="221" t="e">
        <f t="shared" si="34"/>
        <v>#N/A</v>
      </c>
      <c r="B1952" s="221" t="e">
        <f>IF(A1952=1,SUM($A$4:A1952),"")</f>
        <v>#N/A</v>
      </c>
      <c r="C1952" s="22" t="str">
        <f>'Source - Cert. Funds'!A1951</f>
        <v>55</v>
      </c>
      <c r="D1952" s="22" t="str">
        <f>'Source - Cert. Funds'!B1951</f>
        <v>2</v>
      </c>
      <c r="E1952" s="22" t="str">
        <f>'Source - Cert. Funds'!C1951</f>
        <v>0012</v>
      </c>
      <c r="F1952" s="22" t="str">
        <f>'Source - Cert. Funds'!D1951</f>
        <v>5520012</v>
      </c>
      <c r="G1952" s="22" t="str">
        <f>'Source - Cert. Funds'!E1951</f>
        <v>MONROE TOWNSHIP</v>
      </c>
      <c r="H1952" s="22" t="str">
        <f>'Source - Cert. Funds'!F1951</f>
        <v>0101</v>
      </c>
      <c r="I1952" s="22" t="str">
        <f>'Source - Cert. Funds'!G1951</f>
        <v xml:space="preserve">GENERAL                                 </v>
      </c>
      <c r="J1952" s="23">
        <f>'Source - Cert. Funds'!H1951</f>
        <v>34750</v>
      </c>
      <c r="K1952" s="3"/>
      <c r="L1952" s="3"/>
      <c r="M1952" s="3"/>
      <c r="N1952" s="3"/>
      <c r="O1952" s="3"/>
    </row>
    <row r="1953" spans="1:15" x14ac:dyDescent="0.35">
      <c r="A1953" s="221" t="e">
        <f t="shared" si="34"/>
        <v>#N/A</v>
      </c>
      <c r="B1953" s="221" t="e">
        <f>IF(A1953=1,SUM($A$4:A1953),"")</f>
        <v>#N/A</v>
      </c>
      <c r="C1953" s="22" t="str">
        <f>'Source - Cert. Funds'!A1952</f>
        <v>55</v>
      </c>
      <c r="D1953" s="22" t="str">
        <f>'Source - Cert. Funds'!B1952</f>
        <v>2</v>
      </c>
      <c r="E1953" s="22" t="str">
        <f>'Source - Cert. Funds'!C1952</f>
        <v>0013</v>
      </c>
      <c r="F1953" s="22" t="str">
        <f>'Source - Cert. Funds'!D1952</f>
        <v>5520013</v>
      </c>
      <c r="G1953" s="22" t="str">
        <f>'Source - Cert. Funds'!E1952</f>
        <v>RAY TOWNSHIP</v>
      </c>
      <c r="H1953" s="22" t="str">
        <f>'Source - Cert. Funds'!F1952</f>
        <v>0061</v>
      </c>
      <c r="I1953" s="22" t="str">
        <f>'Source - Cert. Funds'!G1952</f>
        <v>RAINY DAY</v>
      </c>
      <c r="J1953" s="23">
        <f>'Source - Cert. Funds'!H1952</f>
        <v>0</v>
      </c>
      <c r="K1953" s="3"/>
      <c r="L1953" s="3"/>
      <c r="M1953" s="3"/>
      <c r="N1953" s="3"/>
      <c r="O1953" s="3"/>
    </row>
    <row r="1954" spans="1:15" x14ac:dyDescent="0.35">
      <c r="A1954" s="221" t="e">
        <f t="shared" si="34"/>
        <v>#N/A</v>
      </c>
      <c r="B1954" s="221" t="e">
        <f>IF(A1954=1,SUM($A$4:A1954),"")</f>
        <v>#N/A</v>
      </c>
      <c r="C1954" s="22" t="str">
        <f>'Source - Cert. Funds'!A1953</f>
        <v>55</v>
      </c>
      <c r="D1954" s="22" t="str">
        <f>'Source - Cert. Funds'!B1953</f>
        <v>2</v>
      </c>
      <c r="E1954" s="22" t="str">
        <f>'Source - Cert. Funds'!C1953</f>
        <v>0013</v>
      </c>
      <c r="F1954" s="22" t="str">
        <f>'Source - Cert. Funds'!D1953</f>
        <v>5520013</v>
      </c>
      <c r="G1954" s="22" t="str">
        <f>'Source - Cert. Funds'!E1953</f>
        <v>RAY TOWNSHIP</v>
      </c>
      <c r="H1954" s="22" t="str">
        <f>'Source - Cert. Funds'!F1953</f>
        <v>0101</v>
      </c>
      <c r="I1954" s="22" t="str">
        <f>'Source - Cert. Funds'!G1953</f>
        <v xml:space="preserve">GENERAL                                 </v>
      </c>
      <c r="J1954" s="23">
        <f>'Source - Cert. Funds'!H1953</f>
        <v>24850</v>
      </c>
      <c r="K1954" s="3"/>
      <c r="L1954" s="3"/>
      <c r="M1954" s="3"/>
      <c r="N1954" s="3"/>
      <c r="O1954" s="3"/>
    </row>
    <row r="1955" spans="1:15" x14ac:dyDescent="0.35">
      <c r="A1955" s="221" t="e">
        <f t="shared" si="34"/>
        <v>#N/A</v>
      </c>
      <c r="B1955" s="221" t="e">
        <f>IF(A1955=1,SUM($A$4:A1955),"")</f>
        <v>#N/A</v>
      </c>
      <c r="C1955" s="22" t="str">
        <f>'Source - Cert. Funds'!A1954</f>
        <v>55</v>
      </c>
      <c r="D1955" s="22" t="str">
        <f>'Source - Cert. Funds'!B1954</f>
        <v>2</v>
      </c>
      <c r="E1955" s="22" t="str">
        <f>'Source - Cert. Funds'!C1954</f>
        <v>0013</v>
      </c>
      <c r="F1955" s="22" t="str">
        <f>'Source - Cert. Funds'!D1954</f>
        <v>5520013</v>
      </c>
      <c r="G1955" s="22" t="str">
        <f>'Source - Cert. Funds'!E1954</f>
        <v>RAY TOWNSHIP</v>
      </c>
      <c r="H1955" s="22" t="str">
        <f>'Source - Cert. Funds'!F1954</f>
        <v>1111</v>
      </c>
      <c r="I1955" s="22" t="str">
        <f>'Source - Cert. Funds'!G1954</f>
        <v>TOWNSHIP FIRE AND E.M.S.</v>
      </c>
      <c r="J1955" s="23">
        <f>'Source - Cert. Funds'!H1954</f>
        <v>0</v>
      </c>
      <c r="K1955" s="3"/>
      <c r="L1955" s="3"/>
      <c r="M1955" s="3"/>
      <c r="N1955" s="3"/>
      <c r="O1955" s="3"/>
    </row>
    <row r="1956" spans="1:15" x14ac:dyDescent="0.35">
      <c r="A1956" s="221" t="e">
        <f t="shared" si="34"/>
        <v>#N/A</v>
      </c>
      <c r="B1956" s="221" t="e">
        <f>IF(A1956=1,SUM($A$4:A1956),"")</f>
        <v>#N/A</v>
      </c>
      <c r="C1956" s="22" t="str">
        <f>'Source - Cert. Funds'!A1955</f>
        <v>55</v>
      </c>
      <c r="D1956" s="22" t="str">
        <f>'Source - Cert. Funds'!B1955</f>
        <v>2</v>
      </c>
      <c r="E1956" s="22" t="str">
        <f>'Source - Cert. Funds'!C1955</f>
        <v>0013</v>
      </c>
      <c r="F1956" s="22" t="str">
        <f>'Source - Cert. Funds'!D1955</f>
        <v>5520013</v>
      </c>
      <c r="G1956" s="22" t="str">
        <f>'Source - Cert. Funds'!E1955</f>
        <v>RAY TOWNSHIP</v>
      </c>
      <c r="H1956" s="22" t="str">
        <f>'Source - Cert. Funds'!F1955</f>
        <v>1190</v>
      </c>
      <c r="I1956" s="22" t="str">
        <f>'Source - Cert. Funds'!G1955</f>
        <v xml:space="preserve">CUMULATIVE FIRE (Township)                        </v>
      </c>
      <c r="J1956" s="23">
        <f>'Source - Cert. Funds'!H1955</f>
        <v>0</v>
      </c>
      <c r="K1956" s="3"/>
      <c r="L1956" s="3"/>
      <c r="M1956" s="3"/>
      <c r="N1956" s="3"/>
      <c r="O1956" s="3"/>
    </row>
    <row r="1957" spans="1:15" x14ac:dyDescent="0.35">
      <c r="A1957" s="221" t="e">
        <f t="shared" si="34"/>
        <v>#N/A</v>
      </c>
      <c r="B1957" s="221" t="e">
        <f>IF(A1957=1,SUM($A$4:A1957),"")</f>
        <v>#N/A</v>
      </c>
      <c r="C1957" s="22" t="str">
        <f>'Source - Cert. Funds'!A1956</f>
        <v>55</v>
      </c>
      <c r="D1957" s="22" t="str">
        <f>'Source - Cert. Funds'!B1956</f>
        <v>2</v>
      </c>
      <c r="E1957" s="22" t="str">
        <f>'Source - Cert. Funds'!C1956</f>
        <v>0014</v>
      </c>
      <c r="F1957" s="22" t="str">
        <f>'Source - Cert. Funds'!D1956</f>
        <v>5520014</v>
      </c>
      <c r="G1957" s="22" t="str">
        <f>'Source - Cert. Funds'!E1956</f>
        <v>WASHINGTON TOWNSHIP</v>
      </c>
      <c r="H1957" s="22" t="str">
        <f>'Source - Cert. Funds'!F1956</f>
        <v>0061</v>
      </c>
      <c r="I1957" s="22" t="str">
        <f>'Source - Cert. Funds'!G1956</f>
        <v>RAINY DAY</v>
      </c>
      <c r="J1957" s="23">
        <f>'Source - Cert. Funds'!H1956</f>
        <v>22581</v>
      </c>
      <c r="K1957" s="3"/>
      <c r="L1957" s="3"/>
      <c r="M1957" s="3"/>
      <c r="N1957" s="3"/>
      <c r="O1957" s="3"/>
    </row>
    <row r="1958" spans="1:15" x14ac:dyDescent="0.35">
      <c r="A1958" s="221" t="e">
        <f t="shared" si="34"/>
        <v>#N/A</v>
      </c>
      <c r="B1958" s="221" t="e">
        <f>IF(A1958=1,SUM($A$4:A1958),"")</f>
        <v>#N/A</v>
      </c>
      <c r="C1958" s="22" t="str">
        <f>'Source - Cert. Funds'!A1957</f>
        <v>55</v>
      </c>
      <c r="D1958" s="22" t="str">
        <f>'Source - Cert. Funds'!B1957</f>
        <v>2</v>
      </c>
      <c r="E1958" s="22" t="str">
        <f>'Source - Cert. Funds'!C1957</f>
        <v>0014</v>
      </c>
      <c r="F1958" s="22" t="str">
        <f>'Source - Cert. Funds'!D1957</f>
        <v>5520014</v>
      </c>
      <c r="G1958" s="22" t="str">
        <f>'Source - Cert. Funds'!E1957</f>
        <v>WASHINGTON TOWNSHIP</v>
      </c>
      <c r="H1958" s="22" t="str">
        <f>'Source - Cert. Funds'!F1957</f>
        <v>0101</v>
      </c>
      <c r="I1958" s="22" t="str">
        <f>'Source - Cert. Funds'!G1957</f>
        <v xml:space="preserve">GENERAL                                 </v>
      </c>
      <c r="J1958" s="23">
        <f>'Source - Cert. Funds'!H1957</f>
        <v>966300</v>
      </c>
      <c r="K1958" s="3"/>
      <c r="L1958" s="3"/>
      <c r="M1958" s="3"/>
      <c r="N1958" s="3"/>
      <c r="O1958" s="3"/>
    </row>
    <row r="1959" spans="1:15" x14ac:dyDescent="0.35">
      <c r="A1959" s="221" t="e">
        <f t="shared" si="34"/>
        <v>#N/A</v>
      </c>
      <c r="B1959" s="221" t="e">
        <f>IF(A1959=1,SUM($A$4:A1959),"")</f>
        <v>#N/A</v>
      </c>
      <c r="C1959" s="22" t="str">
        <f>'Source - Cert. Funds'!A1958</f>
        <v>55</v>
      </c>
      <c r="D1959" s="22" t="str">
        <f>'Source - Cert. Funds'!B1958</f>
        <v>2</v>
      </c>
      <c r="E1959" s="22" t="str">
        <f>'Source - Cert. Funds'!C1958</f>
        <v>0014</v>
      </c>
      <c r="F1959" s="22" t="str">
        <f>'Source - Cert. Funds'!D1958</f>
        <v>5520014</v>
      </c>
      <c r="G1959" s="22" t="str">
        <f>'Source - Cert. Funds'!E1958</f>
        <v>WASHINGTON TOWNSHIP</v>
      </c>
      <c r="H1959" s="22" t="str">
        <f>'Source - Cert. Funds'!F1958</f>
        <v>1111</v>
      </c>
      <c r="I1959" s="22" t="str">
        <f>'Source - Cert. Funds'!G1958</f>
        <v>TOWNSHIP FIRE AND E.M.S.</v>
      </c>
      <c r="J1959" s="23">
        <f>'Source - Cert. Funds'!H1958</f>
        <v>583774</v>
      </c>
      <c r="K1959" s="3"/>
      <c r="L1959" s="3"/>
      <c r="M1959" s="3"/>
      <c r="N1959" s="3"/>
      <c r="O1959" s="3"/>
    </row>
    <row r="1960" spans="1:15" x14ac:dyDescent="0.35">
      <c r="A1960" s="221" t="e">
        <f t="shared" si="34"/>
        <v>#N/A</v>
      </c>
      <c r="B1960" s="221" t="e">
        <f>IF(A1960=1,SUM($A$4:A1960),"")</f>
        <v>#N/A</v>
      </c>
      <c r="C1960" s="22" t="str">
        <f>'Source - Cert. Funds'!A1959</f>
        <v>55</v>
      </c>
      <c r="D1960" s="22" t="str">
        <f>'Source - Cert. Funds'!B1959</f>
        <v>2</v>
      </c>
      <c r="E1960" s="22" t="str">
        <f>'Source - Cert. Funds'!C1959</f>
        <v>0014</v>
      </c>
      <c r="F1960" s="22" t="str">
        <f>'Source - Cert. Funds'!D1959</f>
        <v>5520014</v>
      </c>
      <c r="G1960" s="22" t="str">
        <f>'Source - Cert. Funds'!E1959</f>
        <v>WASHINGTON TOWNSHIP</v>
      </c>
      <c r="H1960" s="22" t="str">
        <f>'Source - Cert. Funds'!F1959</f>
        <v>1190</v>
      </c>
      <c r="I1960" s="22" t="str">
        <f>'Source - Cert. Funds'!G1959</f>
        <v xml:space="preserve">CUMULATIVE FIRE (Township)                        </v>
      </c>
      <c r="J1960" s="23">
        <f>'Source - Cert. Funds'!H1959</f>
        <v>100000</v>
      </c>
      <c r="K1960" s="3"/>
      <c r="L1960" s="3"/>
      <c r="M1960" s="3"/>
      <c r="N1960" s="3"/>
      <c r="O1960" s="3"/>
    </row>
    <row r="1961" spans="1:15" x14ac:dyDescent="0.35">
      <c r="A1961" s="221" t="e">
        <f t="shared" si="34"/>
        <v>#N/A</v>
      </c>
      <c r="B1961" s="221" t="e">
        <f>IF(A1961=1,SUM($A$4:A1961),"")</f>
        <v>#N/A</v>
      </c>
      <c r="C1961" s="22" t="str">
        <f>'Source - Cert. Funds'!A1960</f>
        <v>56</v>
      </c>
      <c r="D1961" s="22" t="str">
        <f>'Source - Cert. Funds'!B1960</f>
        <v>2</v>
      </c>
      <c r="E1961" s="22" t="str">
        <f>'Source - Cert. Funds'!C1960</f>
        <v>0001</v>
      </c>
      <c r="F1961" s="22" t="str">
        <f>'Source - Cert. Funds'!D1960</f>
        <v>5620001</v>
      </c>
      <c r="G1961" s="22" t="str">
        <f>'Source - Cert. Funds'!E1960</f>
        <v>BEAVER TOWNSHIP</v>
      </c>
      <c r="H1961" s="22" t="str">
        <f>'Source - Cert. Funds'!F1960</f>
        <v>0061</v>
      </c>
      <c r="I1961" s="22" t="str">
        <f>'Source - Cert. Funds'!G1960</f>
        <v>RAINY DAY</v>
      </c>
      <c r="J1961" s="23">
        <f>'Source - Cert. Funds'!H1960</f>
        <v>25000</v>
      </c>
      <c r="K1961" s="3"/>
      <c r="L1961" s="3"/>
      <c r="M1961" s="3"/>
      <c r="N1961" s="3"/>
      <c r="O1961" s="3"/>
    </row>
    <row r="1962" spans="1:15" x14ac:dyDescent="0.35">
      <c r="A1962" s="221" t="e">
        <f t="shared" si="34"/>
        <v>#N/A</v>
      </c>
      <c r="B1962" s="221" t="e">
        <f>IF(A1962=1,SUM($A$4:A1962),"")</f>
        <v>#N/A</v>
      </c>
      <c r="C1962" s="22" t="str">
        <f>'Source - Cert. Funds'!A1961</f>
        <v>56</v>
      </c>
      <c r="D1962" s="22" t="str">
        <f>'Source - Cert. Funds'!B1961</f>
        <v>2</v>
      </c>
      <c r="E1962" s="22" t="str">
        <f>'Source - Cert. Funds'!C1961</f>
        <v>0001</v>
      </c>
      <c r="F1962" s="22" t="str">
        <f>'Source - Cert. Funds'!D1961</f>
        <v>5620001</v>
      </c>
      <c r="G1962" s="22" t="str">
        <f>'Source - Cert. Funds'!E1961</f>
        <v>BEAVER TOWNSHIP</v>
      </c>
      <c r="H1962" s="22" t="str">
        <f>'Source - Cert. Funds'!F1961</f>
        <v>0101</v>
      </c>
      <c r="I1962" s="22" t="str">
        <f>'Source - Cert. Funds'!G1961</f>
        <v xml:space="preserve">GENERAL                                 </v>
      </c>
      <c r="J1962" s="23">
        <f>'Source - Cert. Funds'!H1961</f>
        <v>277339</v>
      </c>
      <c r="K1962" s="3"/>
      <c r="L1962" s="3"/>
      <c r="M1962" s="3"/>
      <c r="N1962" s="3"/>
      <c r="O1962" s="3"/>
    </row>
    <row r="1963" spans="1:15" x14ac:dyDescent="0.35">
      <c r="A1963" s="221" t="e">
        <f t="shared" si="34"/>
        <v>#N/A</v>
      </c>
      <c r="B1963" s="221" t="e">
        <f>IF(A1963=1,SUM($A$4:A1963),"")</f>
        <v>#N/A</v>
      </c>
      <c r="C1963" s="22" t="str">
        <f>'Source - Cert. Funds'!A1962</f>
        <v>56</v>
      </c>
      <c r="D1963" s="22" t="str">
        <f>'Source - Cert. Funds'!B1962</f>
        <v>2</v>
      </c>
      <c r="E1963" s="22" t="str">
        <f>'Source - Cert. Funds'!C1962</f>
        <v>0001</v>
      </c>
      <c r="F1963" s="22" t="str">
        <f>'Source - Cert. Funds'!D1962</f>
        <v>5620001</v>
      </c>
      <c r="G1963" s="22" t="str">
        <f>'Source - Cert. Funds'!E1962</f>
        <v>BEAVER TOWNSHIP</v>
      </c>
      <c r="H1963" s="22" t="str">
        <f>'Source - Cert. Funds'!F1962</f>
        <v>1111</v>
      </c>
      <c r="I1963" s="22" t="str">
        <f>'Source - Cert. Funds'!G1962</f>
        <v>TOWNSHIP FIRE AND E.M.S.</v>
      </c>
      <c r="J1963" s="23">
        <f>'Source - Cert. Funds'!H1962</f>
        <v>340000</v>
      </c>
      <c r="K1963" s="3"/>
      <c r="L1963" s="3"/>
      <c r="M1963" s="3"/>
      <c r="N1963" s="3"/>
      <c r="O1963" s="3"/>
    </row>
    <row r="1964" spans="1:15" x14ac:dyDescent="0.35">
      <c r="A1964" s="221" t="e">
        <f t="shared" si="34"/>
        <v>#N/A</v>
      </c>
      <c r="B1964" s="221" t="e">
        <f>IF(A1964=1,SUM($A$4:A1964),"")</f>
        <v>#N/A</v>
      </c>
      <c r="C1964" s="22" t="str">
        <f>'Source - Cert. Funds'!A1963</f>
        <v>56</v>
      </c>
      <c r="D1964" s="22" t="str">
        <f>'Source - Cert. Funds'!B1963</f>
        <v>2</v>
      </c>
      <c r="E1964" s="22" t="str">
        <f>'Source - Cert. Funds'!C1963</f>
        <v>0001</v>
      </c>
      <c r="F1964" s="22" t="str">
        <f>'Source - Cert. Funds'!D1963</f>
        <v>5620001</v>
      </c>
      <c r="G1964" s="22" t="str">
        <f>'Source - Cert. Funds'!E1963</f>
        <v>BEAVER TOWNSHIP</v>
      </c>
      <c r="H1964" s="22" t="str">
        <f>'Source - Cert. Funds'!F1963</f>
        <v>1190</v>
      </c>
      <c r="I1964" s="22" t="str">
        <f>'Source - Cert. Funds'!G1963</f>
        <v xml:space="preserve">CUMULATIVE FIRE (Township)                        </v>
      </c>
      <c r="J1964" s="23">
        <f>'Source - Cert. Funds'!H1963</f>
        <v>15000</v>
      </c>
      <c r="K1964" s="3"/>
      <c r="L1964" s="3"/>
      <c r="M1964" s="3"/>
      <c r="N1964" s="3"/>
      <c r="O1964" s="3"/>
    </row>
    <row r="1965" spans="1:15" x14ac:dyDescent="0.35">
      <c r="A1965" s="221" t="e">
        <f t="shared" si="34"/>
        <v>#N/A</v>
      </c>
      <c r="B1965" s="221" t="e">
        <f>IF(A1965=1,SUM($A$4:A1965),"")</f>
        <v>#N/A</v>
      </c>
      <c r="C1965" s="22" t="str">
        <f>'Source - Cert. Funds'!A1964</f>
        <v>56</v>
      </c>
      <c r="D1965" s="22" t="str">
        <f>'Source - Cert. Funds'!B1964</f>
        <v>2</v>
      </c>
      <c r="E1965" s="22" t="str">
        <f>'Source - Cert. Funds'!C1964</f>
        <v>0001</v>
      </c>
      <c r="F1965" s="22" t="str">
        <f>'Source - Cert. Funds'!D1964</f>
        <v>5620001</v>
      </c>
      <c r="G1965" s="22" t="str">
        <f>'Source - Cert. Funds'!E1964</f>
        <v>BEAVER TOWNSHIP</v>
      </c>
      <c r="H1965" s="22" t="str">
        <f>'Source - Cert. Funds'!F1964</f>
        <v>1301</v>
      </c>
      <c r="I1965" s="22" t="str">
        <f>'Source - Cert. Funds'!G1964</f>
        <v xml:space="preserve">PARK &amp; RECREATION                       </v>
      </c>
      <c r="J1965" s="23">
        <f>'Source - Cert. Funds'!H1964</f>
        <v>102000</v>
      </c>
      <c r="K1965" s="3"/>
      <c r="L1965" s="3"/>
      <c r="M1965" s="3"/>
      <c r="N1965" s="3"/>
      <c r="O1965" s="3"/>
    </row>
    <row r="1966" spans="1:15" x14ac:dyDescent="0.35">
      <c r="A1966" s="221" t="e">
        <f t="shared" si="34"/>
        <v>#N/A</v>
      </c>
      <c r="B1966" s="221" t="e">
        <f>IF(A1966=1,SUM($A$4:A1966),"")</f>
        <v>#N/A</v>
      </c>
      <c r="C1966" s="22" t="str">
        <f>'Source - Cert. Funds'!A1965</f>
        <v>56</v>
      </c>
      <c r="D1966" s="22" t="str">
        <f>'Source - Cert. Funds'!B1965</f>
        <v>2</v>
      </c>
      <c r="E1966" s="22" t="str">
        <f>'Source - Cert. Funds'!C1965</f>
        <v>0002</v>
      </c>
      <c r="F1966" s="22" t="str">
        <f>'Source - Cert. Funds'!D1965</f>
        <v>5620002</v>
      </c>
      <c r="G1966" s="22" t="str">
        <f>'Source - Cert. Funds'!E1965</f>
        <v>COLFAX TOWNSHIP</v>
      </c>
      <c r="H1966" s="22" t="str">
        <f>'Source - Cert. Funds'!F1965</f>
        <v>0061</v>
      </c>
      <c r="I1966" s="22" t="str">
        <f>'Source - Cert. Funds'!G1965</f>
        <v>RAINY DAY</v>
      </c>
      <c r="J1966" s="23">
        <f>'Source - Cert. Funds'!H1965</f>
        <v>5000</v>
      </c>
      <c r="K1966" s="3"/>
      <c r="L1966" s="3"/>
      <c r="M1966" s="3"/>
      <c r="N1966" s="3"/>
      <c r="O1966" s="3"/>
    </row>
    <row r="1967" spans="1:15" x14ac:dyDescent="0.35">
      <c r="A1967" s="221" t="e">
        <f t="shared" si="34"/>
        <v>#N/A</v>
      </c>
      <c r="B1967" s="221" t="e">
        <f>IF(A1967=1,SUM($A$4:A1967),"")</f>
        <v>#N/A</v>
      </c>
      <c r="C1967" s="22" t="str">
        <f>'Source - Cert. Funds'!A1966</f>
        <v>56</v>
      </c>
      <c r="D1967" s="22" t="str">
        <f>'Source - Cert. Funds'!B1966</f>
        <v>2</v>
      </c>
      <c r="E1967" s="22" t="str">
        <f>'Source - Cert. Funds'!C1966</f>
        <v>0002</v>
      </c>
      <c r="F1967" s="22" t="str">
        <f>'Source - Cert. Funds'!D1966</f>
        <v>5620002</v>
      </c>
      <c r="G1967" s="22" t="str">
        <f>'Source - Cert. Funds'!E1966</f>
        <v>COLFAX TOWNSHIP</v>
      </c>
      <c r="H1967" s="22" t="str">
        <f>'Source - Cert. Funds'!F1966</f>
        <v>0101</v>
      </c>
      <c r="I1967" s="22" t="str">
        <f>'Source - Cert. Funds'!G1966</f>
        <v xml:space="preserve">GENERAL                                 </v>
      </c>
      <c r="J1967" s="23">
        <f>'Source - Cert. Funds'!H1966</f>
        <v>27395</v>
      </c>
      <c r="K1967" s="3"/>
      <c r="L1967" s="3"/>
      <c r="M1967" s="3"/>
      <c r="N1967" s="3"/>
      <c r="O1967" s="3"/>
    </row>
    <row r="1968" spans="1:15" x14ac:dyDescent="0.35">
      <c r="A1968" s="221" t="e">
        <f t="shared" si="34"/>
        <v>#N/A</v>
      </c>
      <c r="B1968" s="221" t="e">
        <f>IF(A1968=1,SUM($A$4:A1968),"")</f>
        <v>#N/A</v>
      </c>
      <c r="C1968" s="22" t="str">
        <f>'Source - Cert. Funds'!A1967</f>
        <v>56</v>
      </c>
      <c r="D1968" s="22" t="str">
        <f>'Source - Cert. Funds'!B1967</f>
        <v>2</v>
      </c>
      <c r="E1968" s="22" t="str">
        <f>'Source - Cert. Funds'!C1967</f>
        <v>0002</v>
      </c>
      <c r="F1968" s="22" t="str">
        <f>'Source - Cert. Funds'!D1967</f>
        <v>5620002</v>
      </c>
      <c r="G1968" s="22" t="str">
        <f>'Source - Cert. Funds'!E1967</f>
        <v>COLFAX TOWNSHIP</v>
      </c>
      <c r="H1968" s="22" t="str">
        <f>'Source - Cert. Funds'!F1967</f>
        <v>1111</v>
      </c>
      <c r="I1968" s="22" t="str">
        <f>'Source - Cert. Funds'!G1967</f>
        <v>TOWNSHIP FIRE AND E.M.S.</v>
      </c>
      <c r="J1968" s="23">
        <f>'Source - Cert. Funds'!H1967</f>
        <v>35000</v>
      </c>
      <c r="K1968" s="3"/>
      <c r="L1968" s="3"/>
      <c r="M1968" s="3"/>
      <c r="N1968" s="3"/>
      <c r="O1968" s="3"/>
    </row>
    <row r="1969" spans="1:15" x14ac:dyDescent="0.35">
      <c r="A1969" s="221" t="e">
        <f t="shared" si="34"/>
        <v>#N/A</v>
      </c>
      <c r="B1969" s="221" t="e">
        <f>IF(A1969=1,SUM($A$4:A1969),"")</f>
        <v>#N/A</v>
      </c>
      <c r="C1969" s="22" t="str">
        <f>'Source - Cert. Funds'!A1968</f>
        <v>56</v>
      </c>
      <c r="D1969" s="22" t="str">
        <f>'Source - Cert. Funds'!B1968</f>
        <v>2</v>
      </c>
      <c r="E1969" s="22" t="str">
        <f>'Source - Cert. Funds'!C1968</f>
        <v>0003</v>
      </c>
      <c r="F1969" s="22" t="str">
        <f>'Source - Cert. Funds'!D1968</f>
        <v>5620003</v>
      </c>
      <c r="G1969" s="22" t="str">
        <f>'Source - Cert. Funds'!E1968</f>
        <v>GRANT TOWNSHIP</v>
      </c>
      <c r="H1969" s="22" t="str">
        <f>'Source - Cert. Funds'!F1968</f>
        <v>0101</v>
      </c>
      <c r="I1969" s="22" t="str">
        <f>'Source - Cert. Funds'!G1968</f>
        <v xml:space="preserve">GENERAL                                 </v>
      </c>
      <c r="J1969" s="23">
        <f>'Source - Cert. Funds'!H1968</f>
        <v>39000</v>
      </c>
      <c r="K1969" s="3"/>
      <c r="L1969" s="3"/>
      <c r="M1969" s="3"/>
      <c r="N1969" s="3"/>
      <c r="O1969" s="3"/>
    </row>
    <row r="1970" spans="1:15" x14ac:dyDescent="0.35">
      <c r="A1970" s="221" t="e">
        <f t="shared" si="34"/>
        <v>#N/A</v>
      </c>
      <c r="B1970" s="221" t="e">
        <f>IF(A1970=1,SUM($A$4:A1970),"")</f>
        <v>#N/A</v>
      </c>
      <c r="C1970" s="22" t="str">
        <f>'Source - Cert. Funds'!A1969</f>
        <v>56</v>
      </c>
      <c r="D1970" s="22" t="str">
        <f>'Source - Cert. Funds'!B1969</f>
        <v>2</v>
      </c>
      <c r="E1970" s="22" t="str">
        <f>'Source - Cert. Funds'!C1969</f>
        <v>0003</v>
      </c>
      <c r="F1970" s="22" t="str">
        <f>'Source - Cert. Funds'!D1969</f>
        <v>5620003</v>
      </c>
      <c r="G1970" s="22" t="str">
        <f>'Source - Cert. Funds'!E1969</f>
        <v>GRANT TOWNSHIP</v>
      </c>
      <c r="H1970" s="22" t="str">
        <f>'Source - Cert. Funds'!F1969</f>
        <v>1111</v>
      </c>
      <c r="I1970" s="22" t="str">
        <f>'Source - Cert. Funds'!G1969</f>
        <v>TOWNSHIP FIRE AND E.M.S.</v>
      </c>
      <c r="J1970" s="23">
        <f>'Source - Cert. Funds'!H1969</f>
        <v>11000</v>
      </c>
      <c r="K1970" s="3"/>
      <c r="L1970" s="3"/>
      <c r="M1970" s="3"/>
      <c r="N1970" s="3"/>
      <c r="O1970" s="3"/>
    </row>
    <row r="1971" spans="1:15" x14ac:dyDescent="0.35">
      <c r="A1971" s="221" t="e">
        <f t="shared" si="34"/>
        <v>#N/A</v>
      </c>
      <c r="B1971" s="221" t="e">
        <f>IF(A1971=1,SUM($A$4:A1971),"")</f>
        <v>#N/A</v>
      </c>
      <c r="C1971" s="22" t="str">
        <f>'Source - Cert. Funds'!A1970</f>
        <v>56</v>
      </c>
      <c r="D1971" s="22" t="str">
        <f>'Source - Cert. Funds'!B1970</f>
        <v>2</v>
      </c>
      <c r="E1971" s="22" t="str">
        <f>'Source - Cert. Funds'!C1970</f>
        <v>0004</v>
      </c>
      <c r="F1971" s="22" t="str">
        <f>'Source - Cert. Funds'!D1970</f>
        <v>5620004</v>
      </c>
      <c r="G1971" s="22" t="str">
        <f>'Source - Cert. Funds'!E1970</f>
        <v>IROQUOIS TOWNSHIP</v>
      </c>
      <c r="H1971" s="22" t="str">
        <f>'Source - Cert. Funds'!F1970</f>
        <v>0061</v>
      </c>
      <c r="I1971" s="22" t="str">
        <f>'Source - Cert. Funds'!G1970</f>
        <v>RAINY DAY</v>
      </c>
      <c r="J1971" s="23">
        <f>'Source - Cert. Funds'!H1970</f>
        <v>33000</v>
      </c>
      <c r="K1971" s="3"/>
      <c r="L1971" s="3"/>
      <c r="M1971" s="3"/>
      <c r="N1971" s="3"/>
      <c r="O1971" s="3"/>
    </row>
    <row r="1972" spans="1:15" x14ac:dyDescent="0.35">
      <c r="A1972" s="221" t="e">
        <f t="shared" si="34"/>
        <v>#N/A</v>
      </c>
      <c r="B1972" s="221" t="e">
        <f>IF(A1972=1,SUM($A$4:A1972),"")</f>
        <v>#N/A</v>
      </c>
      <c r="C1972" s="22" t="str">
        <f>'Source - Cert. Funds'!A1971</f>
        <v>56</v>
      </c>
      <c r="D1972" s="22" t="str">
        <f>'Source - Cert. Funds'!B1971</f>
        <v>2</v>
      </c>
      <c r="E1972" s="22" t="str">
        <f>'Source - Cert. Funds'!C1971</f>
        <v>0004</v>
      </c>
      <c r="F1972" s="22" t="str">
        <f>'Source - Cert. Funds'!D1971</f>
        <v>5620004</v>
      </c>
      <c r="G1972" s="22" t="str">
        <f>'Source - Cert. Funds'!E1971</f>
        <v>IROQUOIS TOWNSHIP</v>
      </c>
      <c r="H1972" s="22" t="str">
        <f>'Source - Cert. Funds'!F1971</f>
        <v>0101</v>
      </c>
      <c r="I1972" s="22" t="str">
        <f>'Source - Cert. Funds'!G1971</f>
        <v xml:space="preserve">GENERAL                                 </v>
      </c>
      <c r="J1972" s="23">
        <f>'Source - Cert. Funds'!H1971</f>
        <v>45100</v>
      </c>
      <c r="K1972" s="3"/>
      <c r="L1972" s="3"/>
      <c r="M1972" s="3"/>
      <c r="N1972" s="3"/>
      <c r="O1972" s="3"/>
    </row>
    <row r="1973" spans="1:15" x14ac:dyDescent="0.35">
      <c r="A1973" s="221" t="e">
        <f t="shared" si="34"/>
        <v>#N/A</v>
      </c>
      <c r="B1973" s="221" t="e">
        <f>IF(A1973=1,SUM($A$4:A1973),"")</f>
        <v>#N/A</v>
      </c>
      <c r="C1973" s="22" t="str">
        <f>'Source - Cert. Funds'!A1972</f>
        <v>56</v>
      </c>
      <c r="D1973" s="22" t="str">
        <f>'Source - Cert. Funds'!B1972</f>
        <v>2</v>
      </c>
      <c r="E1973" s="22" t="str">
        <f>'Source - Cert. Funds'!C1972</f>
        <v>0004</v>
      </c>
      <c r="F1973" s="22" t="str">
        <f>'Source - Cert. Funds'!D1972</f>
        <v>5620004</v>
      </c>
      <c r="G1973" s="22" t="str">
        <f>'Source - Cert. Funds'!E1972</f>
        <v>IROQUOIS TOWNSHIP</v>
      </c>
      <c r="H1973" s="22" t="str">
        <f>'Source - Cert. Funds'!F1972</f>
        <v>1111</v>
      </c>
      <c r="I1973" s="22" t="str">
        <f>'Source - Cert. Funds'!G1972</f>
        <v>TOWNSHIP FIRE AND E.M.S.</v>
      </c>
      <c r="J1973" s="23">
        <f>'Source - Cert. Funds'!H1972</f>
        <v>20000</v>
      </c>
      <c r="K1973" s="3"/>
      <c r="L1973" s="3"/>
      <c r="M1973" s="3"/>
      <c r="N1973" s="3"/>
      <c r="O1973" s="3"/>
    </row>
    <row r="1974" spans="1:15" x14ac:dyDescent="0.35">
      <c r="A1974" s="221" t="e">
        <f t="shared" si="34"/>
        <v>#N/A</v>
      </c>
      <c r="B1974" s="221" t="e">
        <f>IF(A1974=1,SUM($A$4:A1974),"")</f>
        <v>#N/A</v>
      </c>
      <c r="C1974" s="22" t="str">
        <f>'Source - Cert. Funds'!A1973</f>
        <v>56</v>
      </c>
      <c r="D1974" s="22" t="str">
        <f>'Source - Cert. Funds'!B1973</f>
        <v>2</v>
      </c>
      <c r="E1974" s="22" t="str">
        <f>'Source - Cert. Funds'!C1973</f>
        <v>0004</v>
      </c>
      <c r="F1974" s="22" t="str">
        <f>'Source - Cert. Funds'!D1973</f>
        <v>5620004</v>
      </c>
      <c r="G1974" s="22" t="str">
        <f>'Source - Cert. Funds'!E1973</f>
        <v>IROQUOIS TOWNSHIP</v>
      </c>
      <c r="H1974" s="22" t="str">
        <f>'Source - Cert. Funds'!F1973</f>
        <v>1190</v>
      </c>
      <c r="I1974" s="22" t="str">
        <f>'Source - Cert. Funds'!G1973</f>
        <v xml:space="preserve">CUMULATIVE FIRE (Township)                        </v>
      </c>
      <c r="J1974" s="23">
        <f>'Source - Cert. Funds'!H1973</f>
        <v>70000</v>
      </c>
      <c r="K1974" s="3"/>
      <c r="L1974" s="3"/>
      <c r="M1974" s="3"/>
      <c r="N1974" s="3"/>
      <c r="O1974" s="3"/>
    </row>
    <row r="1975" spans="1:15" x14ac:dyDescent="0.35">
      <c r="A1975" s="221" t="e">
        <f t="shared" si="34"/>
        <v>#N/A</v>
      </c>
      <c r="B1975" s="221" t="e">
        <f>IF(A1975=1,SUM($A$4:A1975),"")</f>
        <v>#N/A</v>
      </c>
      <c r="C1975" s="22" t="str">
        <f>'Source - Cert. Funds'!A1974</f>
        <v>56</v>
      </c>
      <c r="D1975" s="22" t="str">
        <f>'Source - Cert. Funds'!B1974</f>
        <v>2</v>
      </c>
      <c r="E1975" s="22" t="str">
        <f>'Source - Cert. Funds'!C1974</f>
        <v>0004</v>
      </c>
      <c r="F1975" s="22" t="str">
        <f>'Source - Cert. Funds'!D1974</f>
        <v>5620004</v>
      </c>
      <c r="G1975" s="22" t="str">
        <f>'Source - Cert. Funds'!E1974</f>
        <v>IROQUOIS TOWNSHIP</v>
      </c>
      <c r="H1975" s="22" t="str">
        <f>'Source - Cert. Funds'!F1974</f>
        <v>2120</v>
      </c>
      <c r="I1975" s="22" t="str">
        <f>'Source - Cert. Funds'!G1974</f>
        <v xml:space="preserve">CEMETERY                                </v>
      </c>
      <c r="J1975" s="23">
        <f>'Source - Cert. Funds'!H1974</f>
        <v>20000</v>
      </c>
      <c r="K1975" s="3"/>
      <c r="L1975" s="3"/>
      <c r="M1975" s="3"/>
      <c r="N1975" s="3"/>
      <c r="O1975" s="3"/>
    </row>
    <row r="1976" spans="1:15" x14ac:dyDescent="0.35">
      <c r="A1976" s="221" t="e">
        <f t="shared" si="34"/>
        <v>#N/A</v>
      </c>
      <c r="B1976" s="221" t="e">
        <f>IF(A1976=1,SUM($A$4:A1976),"")</f>
        <v>#N/A</v>
      </c>
      <c r="C1976" s="22" t="str">
        <f>'Source - Cert. Funds'!A1975</f>
        <v>56</v>
      </c>
      <c r="D1976" s="22" t="str">
        <f>'Source - Cert. Funds'!B1975</f>
        <v>2</v>
      </c>
      <c r="E1976" s="22" t="str">
        <f>'Source - Cert. Funds'!C1975</f>
        <v>0005</v>
      </c>
      <c r="F1976" s="22" t="str">
        <f>'Source - Cert. Funds'!D1975</f>
        <v>5620005</v>
      </c>
      <c r="G1976" s="22" t="str">
        <f>'Source - Cert. Funds'!E1975</f>
        <v>JACKSON TOWNSHIP</v>
      </c>
      <c r="H1976" s="22" t="str">
        <f>'Source - Cert. Funds'!F1975</f>
        <v>0101</v>
      </c>
      <c r="I1976" s="22" t="str">
        <f>'Source - Cert. Funds'!G1975</f>
        <v xml:space="preserve">GENERAL                                 </v>
      </c>
      <c r="J1976" s="23">
        <f>'Source - Cert. Funds'!H1975</f>
        <v>36870</v>
      </c>
      <c r="K1976" s="3"/>
      <c r="L1976" s="3"/>
      <c r="M1976" s="3"/>
      <c r="N1976" s="3"/>
      <c r="O1976" s="3"/>
    </row>
    <row r="1977" spans="1:15" x14ac:dyDescent="0.35">
      <c r="A1977" s="221" t="e">
        <f t="shared" si="34"/>
        <v>#N/A</v>
      </c>
      <c r="B1977" s="221" t="e">
        <f>IF(A1977=1,SUM($A$4:A1977),"")</f>
        <v>#N/A</v>
      </c>
      <c r="C1977" s="22" t="str">
        <f>'Source - Cert. Funds'!A1976</f>
        <v>56</v>
      </c>
      <c r="D1977" s="22" t="str">
        <f>'Source - Cert. Funds'!B1976</f>
        <v>2</v>
      </c>
      <c r="E1977" s="22" t="str">
        <f>'Source - Cert. Funds'!C1976</f>
        <v>0005</v>
      </c>
      <c r="F1977" s="22" t="str">
        <f>'Source - Cert. Funds'!D1976</f>
        <v>5620005</v>
      </c>
      <c r="G1977" s="22" t="str">
        <f>'Source - Cert. Funds'!E1976</f>
        <v>JACKSON TOWNSHIP</v>
      </c>
      <c r="H1977" s="22" t="str">
        <f>'Source - Cert. Funds'!F1976</f>
        <v>1111</v>
      </c>
      <c r="I1977" s="22" t="str">
        <f>'Source - Cert. Funds'!G1976</f>
        <v>TOWNSHIP FIRE AND E.M.S.</v>
      </c>
      <c r="J1977" s="23">
        <f>'Source - Cert. Funds'!H1976</f>
        <v>8000</v>
      </c>
      <c r="K1977" s="3"/>
      <c r="L1977" s="3"/>
      <c r="M1977" s="3"/>
      <c r="N1977" s="3"/>
      <c r="O1977" s="3"/>
    </row>
    <row r="1978" spans="1:15" x14ac:dyDescent="0.35">
      <c r="A1978" s="221" t="e">
        <f t="shared" si="34"/>
        <v>#N/A</v>
      </c>
      <c r="B1978" s="221" t="e">
        <f>IF(A1978=1,SUM($A$4:A1978),"")</f>
        <v>#N/A</v>
      </c>
      <c r="C1978" s="22" t="str">
        <f>'Source - Cert. Funds'!A1977</f>
        <v>56</v>
      </c>
      <c r="D1978" s="22" t="str">
        <f>'Source - Cert. Funds'!B1977</f>
        <v>2</v>
      </c>
      <c r="E1978" s="22" t="str">
        <f>'Source - Cert. Funds'!C1977</f>
        <v>0006</v>
      </c>
      <c r="F1978" s="22" t="str">
        <f>'Source - Cert. Funds'!D1977</f>
        <v>5620006</v>
      </c>
      <c r="G1978" s="22" t="str">
        <f>'Source - Cert. Funds'!E1977</f>
        <v>JEFFERSON TOWNSHIP</v>
      </c>
      <c r="H1978" s="22" t="str">
        <f>'Source - Cert. Funds'!F1977</f>
        <v>0061</v>
      </c>
      <c r="I1978" s="22" t="str">
        <f>'Source - Cert. Funds'!G1977</f>
        <v>RAINY DAY</v>
      </c>
      <c r="J1978" s="23">
        <f>'Source - Cert. Funds'!H1977</f>
        <v>5000</v>
      </c>
      <c r="K1978" s="3"/>
      <c r="L1978" s="3"/>
      <c r="M1978" s="3"/>
      <c r="N1978" s="3"/>
      <c r="O1978" s="3"/>
    </row>
    <row r="1979" spans="1:15" x14ac:dyDescent="0.35">
      <c r="A1979" s="221" t="e">
        <f t="shared" si="34"/>
        <v>#N/A</v>
      </c>
      <c r="B1979" s="221" t="e">
        <f>IF(A1979=1,SUM($A$4:A1979),"")</f>
        <v>#N/A</v>
      </c>
      <c r="C1979" s="22" t="str">
        <f>'Source - Cert. Funds'!A1978</f>
        <v>56</v>
      </c>
      <c r="D1979" s="22" t="str">
        <f>'Source - Cert. Funds'!B1978</f>
        <v>2</v>
      </c>
      <c r="E1979" s="22" t="str">
        <f>'Source - Cert. Funds'!C1978</f>
        <v>0006</v>
      </c>
      <c r="F1979" s="22" t="str">
        <f>'Source - Cert. Funds'!D1978</f>
        <v>5620006</v>
      </c>
      <c r="G1979" s="22" t="str">
        <f>'Source - Cert. Funds'!E1978</f>
        <v>JEFFERSON TOWNSHIP</v>
      </c>
      <c r="H1979" s="22" t="str">
        <f>'Source - Cert. Funds'!F1978</f>
        <v>0101</v>
      </c>
      <c r="I1979" s="22" t="str">
        <f>'Source - Cert. Funds'!G1978</f>
        <v xml:space="preserve">GENERAL                                 </v>
      </c>
      <c r="J1979" s="23">
        <f>'Source - Cert. Funds'!H1978</f>
        <v>59850</v>
      </c>
      <c r="K1979" s="3"/>
      <c r="L1979" s="3"/>
      <c r="M1979" s="3"/>
      <c r="N1979" s="3"/>
      <c r="O1979" s="3"/>
    </row>
    <row r="1980" spans="1:15" x14ac:dyDescent="0.35">
      <c r="A1980" s="221" t="e">
        <f t="shared" si="34"/>
        <v>#N/A</v>
      </c>
      <c r="B1980" s="221" t="e">
        <f>IF(A1980=1,SUM($A$4:A1980),"")</f>
        <v>#N/A</v>
      </c>
      <c r="C1980" s="22" t="str">
        <f>'Source - Cert. Funds'!A1979</f>
        <v>56</v>
      </c>
      <c r="D1980" s="22" t="str">
        <f>'Source - Cert. Funds'!B1979</f>
        <v>2</v>
      </c>
      <c r="E1980" s="22" t="str">
        <f>'Source - Cert. Funds'!C1979</f>
        <v>0006</v>
      </c>
      <c r="F1980" s="22" t="str">
        <f>'Source - Cert. Funds'!D1979</f>
        <v>5620006</v>
      </c>
      <c r="G1980" s="22" t="str">
        <f>'Source - Cert. Funds'!E1979</f>
        <v>JEFFERSON TOWNSHIP</v>
      </c>
      <c r="H1980" s="22" t="str">
        <f>'Source - Cert. Funds'!F1979</f>
        <v>1111</v>
      </c>
      <c r="I1980" s="22" t="str">
        <f>'Source - Cert. Funds'!G1979</f>
        <v>TOWNSHIP FIRE AND E.M.S.</v>
      </c>
      <c r="J1980" s="23">
        <f>'Source - Cert. Funds'!H1979</f>
        <v>45000</v>
      </c>
      <c r="K1980" s="3"/>
      <c r="L1980" s="3"/>
      <c r="M1980" s="3"/>
      <c r="N1980" s="3"/>
      <c r="O1980" s="3"/>
    </row>
    <row r="1981" spans="1:15" x14ac:dyDescent="0.35">
      <c r="A1981" s="221" t="e">
        <f t="shared" si="34"/>
        <v>#N/A</v>
      </c>
      <c r="B1981" s="221" t="e">
        <f>IF(A1981=1,SUM($A$4:A1981),"")</f>
        <v>#N/A</v>
      </c>
      <c r="C1981" s="22" t="str">
        <f>'Source - Cert. Funds'!A1980</f>
        <v>56</v>
      </c>
      <c r="D1981" s="22" t="str">
        <f>'Source - Cert. Funds'!B1980</f>
        <v>2</v>
      </c>
      <c r="E1981" s="22" t="str">
        <f>'Source - Cert. Funds'!C1980</f>
        <v>0006</v>
      </c>
      <c r="F1981" s="22" t="str">
        <f>'Source - Cert. Funds'!D1980</f>
        <v>5620006</v>
      </c>
      <c r="G1981" s="22" t="str">
        <f>'Source - Cert. Funds'!E1980</f>
        <v>JEFFERSON TOWNSHIP</v>
      </c>
      <c r="H1981" s="22" t="str">
        <f>'Source - Cert. Funds'!F1980</f>
        <v>1190</v>
      </c>
      <c r="I1981" s="22" t="str">
        <f>'Source - Cert. Funds'!G1980</f>
        <v xml:space="preserve">CUMULATIVE FIRE (Township)                        </v>
      </c>
      <c r="J1981" s="23">
        <f>'Source - Cert. Funds'!H1980</f>
        <v>10000</v>
      </c>
      <c r="K1981" s="3"/>
      <c r="L1981" s="3"/>
      <c r="M1981" s="3"/>
      <c r="N1981" s="3"/>
      <c r="O1981" s="3"/>
    </row>
    <row r="1982" spans="1:15" x14ac:dyDescent="0.35">
      <c r="A1982" s="221" t="e">
        <f t="shared" si="34"/>
        <v>#N/A</v>
      </c>
      <c r="B1982" s="221" t="e">
        <f>IF(A1982=1,SUM($A$4:A1982),"")</f>
        <v>#N/A</v>
      </c>
      <c r="C1982" s="22" t="str">
        <f>'Source - Cert. Funds'!A1981</f>
        <v>56</v>
      </c>
      <c r="D1982" s="22" t="str">
        <f>'Source - Cert. Funds'!B1981</f>
        <v>2</v>
      </c>
      <c r="E1982" s="22" t="str">
        <f>'Source - Cert. Funds'!C1981</f>
        <v>0007</v>
      </c>
      <c r="F1982" s="22" t="str">
        <f>'Source - Cert. Funds'!D1981</f>
        <v>5620007</v>
      </c>
      <c r="G1982" s="22" t="str">
        <f>'Source - Cert. Funds'!E1981</f>
        <v>LAKE TOWNSHIP</v>
      </c>
      <c r="H1982" s="22" t="str">
        <f>'Source - Cert. Funds'!F1981</f>
        <v>0061</v>
      </c>
      <c r="I1982" s="22" t="str">
        <f>'Source - Cert. Funds'!G1981</f>
        <v>RAINY DAY</v>
      </c>
      <c r="J1982" s="23">
        <f>'Source - Cert. Funds'!H1981</f>
        <v>20000</v>
      </c>
      <c r="K1982" s="3"/>
      <c r="L1982" s="3"/>
      <c r="M1982" s="3"/>
      <c r="N1982" s="3"/>
      <c r="O1982" s="3"/>
    </row>
    <row r="1983" spans="1:15" x14ac:dyDescent="0.35">
      <c r="A1983" s="221" t="e">
        <f t="shared" si="34"/>
        <v>#N/A</v>
      </c>
      <c r="B1983" s="221" t="e">
        <f>IF(A1983=1,SUM($A$4:A1983),"")</f>
        <v>#N/A</v>
      </c>
      <c r="C1983" s="22" t="str">
        <f>'Source - Cert. Funds'!A1982</f>
        <v>56</v>
      </c>
      <c r="D1983" s="22" t="str">
        <f>'Source - Cert. Funds'!B1982</f>
        <v>2</v>
      </c>
      <c r="E1983" s="22" t="str">
        <f>'Source - Cert. Funds'!C1982</f>
        <v>0007</v>
      </c>
      <c r="F1983" s="22" t="str">
        <f>'Source - Cert. Funds'!D1982</f>
        <v>5620007</v>
      </c>
      <c r="G1983" s="22" t="str">
        <f>'Source - Cert. Funds'!E1982</f>
        <v>LAKE TOWNSHIP</v>
      </c>
      <c r="H1983" s="22" t="str">
        <f>'Source - Cert. Funds'!F1982</f>
        <v>0101</v>
      </c>
      <c r="I1983" s="22" t="str">
        <f>'Source - Cert. Funds'!G1982</f>
        <v xml:space="preserve">GENERAL                                 </v>
      </c>
      <c r="J1983" s="23">
        <f>'Source - Cert. Funds'!H1982</f>
        <v>203670</v>
      </c>
      <c r="K1983" s="3"/>
      <c r="L1983" s="3"/>
      <c r="M1983" s="3"/>
      <c r="N1983" s="3"/>
      <c r="O1983" s="3"/>
    </row>
    <row r="1984" spans="1:15" x14ac:dyDescent="0.35">
      <c r="A1984" s="221" t="e">
        <f t="shared" si="34"/>
        <v>#N/A</v>
      </c>
      <c r="B1984" s="221" t="e">
        <f>IF(A1984=1,SUM($A$4:A1984),"")</f>
        <v>#N/A</v>
      </c>
      <c r="C1984" s="22" t="str">
        <f>'Source - Cert. Funds'!A1983</f>
        <v>56</v>
      </c>
      <c r="D1984" s="22" t="str">
        <f>'Source - Cert. Funds'!B1983</f>
        <v>2</v>
      </c>
      <c r="E1984" s="22" t="str">
        <f>'Source - Cert. Funds'!C1983</f>
        <v>0007</v>
      </c>
      <c r="F1984" s="22" t="str">
        <f>'Source - Cert. Funds'!D1983</f>
        <v>5620007</v>
      </c>
      <c r="G1984" s="22" t="str">
        <f>'Source - Cert. Funds'!E1983</f>
        <v>LAKE TOWNSHIP</v>
      </c>
      <c r="H1984" s="22" t="str">
        <f>'Source - Cert. Funds'!F1983</f>
        <v>1111</v>
      </c>
      <c r="I1984" s="22" t="str">
        <f>'Source - Cert. Funds'!G1983</f>
        <v>TOWNSHIP FIRE AND E.M.S.</v>
      </c>
      <c r="J1984" s="23">
        <f>'Source - Cert. Funds'!H1983</f>
        <v>165750</v>
      </c>
      <c r="K1984" s="3"/>
      <c r="L1984" s="3"/>
      <c r="M1984" s="3"/>
      <c r="N1984" s="3"/>
      <c r="O1984" s="3"/>
    </row>
    <row r="1985" spans="1:15" x14ac:dyDescent="0.35">
      <c r="A1985" s="221" t="e">
        <f t="shared" si="34"/>
        <v>#N/A</v>
      </c>
      <c r="B1985" s="221" t="e">
        <f>IF(A1985=1,SUM($A$4:A1985),"")</f>
        <v>#N/A</v>
      </c>
      <c r="C1985" s="22" t="str">
        <f>'Source - Cert. Funds'!A1984</f>
        <v>56</v>
      </c>
      <c r="D1985" s="22" t="str">
        <f>'Source - Cert. Funds'!B1984</f>
        <v>2</v>
      </c>
      <c r="E1985" s="22" t="str">
        <f>'Source - Cert. Funds'!C1984</f>
        <v>0007</v>
      </c>
      <c r="F1985" s="22" t="str">
        <f>'Source - Cert. Funds'!D1984</f>
        <v>5620007</v>
      </c>
      <c r="G1985" s="22" t="str">
        <f>'Source - Cert. Funds'!E1984</f>
        <v>LAKE TOWNSHIP</v>
      </c>
      <c r="H1985" s="22" t="str">
        <f>'Source - Cert. Funds'!F1984</f>
        <v>1190</v>
      </c>
      <c r="I1985" s="22" t="str">
        <f>'Source - Cert. Funds'!G1984</f>
        <v xml:space="preserve">CUMULATIVE FIRE (Township)                        </v>
      </c>
      <c r="J1985" s="23">
        <f>'Source - Cert. Funds'!H1984</f>
        <v>35000</v>
      </c>
      <c r="K1985" s="3"/>
      <c r="L1985" s="3"/>
      <c r="M1985" s="3"/>
      <c r="N1985" s="3"/>
      <c r="O1985" s="3"/>
    </row>
    <row r="1986" spans="1:15" x14ac:dyDescent="0.35">
      <c r="A1986" s="221" t="e">
        <f t="shared" si="34"/>
        <v>#N/A</v>
      </c>
      <c r="B1986" s="221" t="e">
        <f>IF(A1986=1,SUM($A$4:A1986),"")</f>
        <v>#N/A</v>
      </c>
      <c r="C1986" s="22" t="str">
        <f>'Source - Cert. Funds'!A1985</f>
        <v>56</v>
      </c>
      <c r="D1986" s="22" t="str">
        <f>'Source - Cert. Funds'!B1985</f>
        <v>2</v>
      </c>
      <c r="E1986" s="22" t="str">
        <f>'Source - Cert. Funds'!C1985</f>
        <v>0008</v>
      </c>
      <c r="F1986" s="22" t="str">
        <f>'Source - Cert. Funds'!D1985</f>
        <v>5620008</v>
      </c>
      <c r="G1986" s="22" t="str">
        <f>'Source - Cert. Funds'!E1985</f>
        <v>LINCOLN TOWNSHIP</v>
      </c>
      <c r="H1986" s="22" t="str">
        <f>'Source - Cert. Funds'!F1985</f>
        <v>0061</v>
      </c>
      <c r="I1986" s="22" t="str">
        <f>'Source - Cert. Funds'!G1985</f>
        <v>RAINY DAY</v>
      </c>
      <c r="J1986" s="23">
        <f>'Source - Cert. Funds'!H1985</f>
        <v>23000</v>
      </c>
      <c r="K1986" s="3"/>
      <c r="L1986" s="3"/>
      <c r="M1986" s="3"/>
      <c r="N1986" s="3"/>
      <c r="O1986" s="3"/>
    </row>
    <row r="1987" spans="1:15" x14ac:dyDescent="0.35">
      <c r="A1987" s="221" t="e">
        <f t="shared" si="34"/>
        <v>#N/A</v>
      </c>
      <c r="B1987" s="221" t="e">
        <f>IF(A1987=1,SUM($A$4:A1987),"")</f>
        <v>#N/A</v>
      </c>
      <c r="C1987" s="22" t="str">
        <f>'Source - Cert. Funds'!A1986</f>
        <v>56</v>
      </c>
      <c r="D1987" s="22" t="str">
        <f>'Source - Cert. Funds'!B1986</f>
        <v>2</v>
      </c>
      <c r="E1987" s="22" t="str">
        <f>'Source - Cert. Funds'!C1986</f>
        <v>0008</v>
      </c>
      <c r="F1987" s="22" t="str">
        <f>'Source - Cert. Funds'!D1986</f>
        <v>5620008</v>
      </c>
      <c r="G1987" s="22" t="str">
        <f>'Source - Cert. Funds'!E1986</f>
        <v>LINCOLN TOWNSHIP</v>
      </c>
      <c r="H1987" s="22" t="str">
        <f>'Source - Cert. Funds'!F1986</f>
        <v>0101</v>
      </c>
      <c r="I1987" s="22" t="str">
        <f>'Source - Cert. Funds'!G1986</f>
        <v xml:space="preserve">GENERAL                                 </v>
      </c>
      <c r="J1987" s="23">
        <f>'Source - Cert. Funds'!H1986</f>
        <v>157600</v>
      </c>
      <c r="K1987" s="3"/>
      <c r="L1987" s="3"/>
      <c r="M1987" s="3"/>
      <c r="N1987" s="3"/>
      <c r="O1987" s="3"/>
    </row>
    <row r="1988" spans="1:15" x14ac:dyDescent="0.35">
      <c r="A1988" s="221" t="e">
        <f t="shared" si="34"/>
        <v>#N/A</v>
      </c>
      <c r="B1988" s="221" t="e">
        <f>IF(A1988=1,SUM($A$4:A1988),"")</f>
        <v>#N/A</v>
      </c>
      <c r="C1988" s="22" t="str">
        <f>'Source - Cert. Funds'!A1987</f>
        <v>56</v>
      </c>
      <c r="D1988" s="22" t="str">
        <f>'Source - Cert. Funds'!B1987</f>
        <v>2</v>
      </c>
      <c r="E1988" s="22" t="str">
        <f>'Source - Cert. Funds'!C1987</f>
        <v>0008</v>
      </c>
      <c r="F1988" s="22" t="str">
        <f>'Source - Cert. Funds'!D1987</f>
        <v>5620008</v>
      </c>
      <c r="G1988" s="22" t="str">
        <f>'Source - Cert. Funds'!E1987</f>
        <v>LINCOLN TOWNSHIP</v>
      </c>
      <c r="H1988" s="22" t="str">
        <f>'Source - Cert. Funds'!F1987</f>
        <v>1111</v>
      </c>
      <c r="I1988" s="22" t="str">
        <f>'Source - Cert. Funds'!G1987</f>
        <v>TOWNSHIP FIRE AND E.M.S.</v>
      </c>
      <c r="J1988" s="23">
        <f>'Source - Cert. Funds'!H1987</f>
        <v>140000</v>
      </c>
      <c r="K1988" s="3"/>
      <c r="L1988" s="3"/>
      <c r="M1988" s="3"/>
      <c r="N1988" s="3"/>
      <c r="O1988" s="3"/>
    </row>
    <row r="1989" spans="1:15" x14ac:dyDescent="0.35">
      <c r="A1989" s="221" t="e">
        <f t="shared" ref="A1989:A2052" si="35">IF($L$1=$F1989,1,"")</f>
        <v>#N/A</v>
      </c>
      <c r="B1989" s="221" t="e">
        <f>IF(A1989=1,SUM($A$4:A1989),"")</f>
        <v>#N/A</v>
      </c>
      <c r="C1989" s="22" t="str">
        <f>'Source - Cert. Funds'!A1988</f>
        <v>56</v>
      </c>
      <c r="D1989" s="22" t="str">
        <f>'Source - Cert. Funds'!B1988</f>
        <v>2</v>
      </c>
      <c r="E1989" s="22" t="str">
        <f>'Source - Cert. Funds'!C1988</f>
        <v>0008</v>
      </c>
      <c r="F1989" s="22" t="str">
        <f>'Source - Cert. Funds'!D1988</f>
        <v>5620008</v>
      </c>
      <c r="G1989" s="22" t="str">
        <f>'Source - Cert. Funds'!E1988</f>
        <v>LINCOLN TOWNSHIP</v>
      </c>
      <c r="H1989" s="22" t="str">
        <f>'Source - Cert. Funds'!F1988</f>
        <v>1190</v>
      </c>
      <c r="I1989" s="22" t="str">
        <f>'Source - Cert. Funds'!G1988</f>
        <v xml:space="preserve">CUMULATIVE FIRE (Township)                        </v>
      </c>
      <c r="J1989" s="23">
        <f>'Source - Cert. Funds'!H1988</f>
        <v>150000</v>
      </c>
      <c r="K1989" s="3"/>
      <c r="L1989" s="3"/>
      <c r="M1989" s="3"/>
      <c r="N1989" s="3"/>
      <c r="O1989" s="3"/>
    </row>
    <row r="1990" spans="1:15" x14ac:dyDescent="0.35">
      <c r="A1990" s="221" t="e">
        <f t="shared" si="35"/>
        <v>#N/A</v>
      </c>
      <c r="B1990" s="221" t="e">
        <f>IF(A1990=1,SUM($A$4:A1990),"")</f>
        <v>#N/A</v>
      </c>
      <c r="C1990" s="22" t="str">
        <f>'Source - Cert. Funds'!A1989</f>
        <v>56</v>
      </c>
      <c r="D1990" s="22" t="str">
        <f>'Source - Cert. Funds'!B1989</f>
        <v>2</v>
      </c>
      <c r="E1990" s="22" t="str">
        <f>'Source - Cert. Funds'!C1989</f>
        <v>0009</v>
      </c>
      <c r="F1990" s="22" t="str">
        <f>'Source - Cert. Funds'!D1989</f>
        <v>5620009</v>
      </c>
      <c r="G1990" s="22" t="str">
        <f>'Source - Cert. Funds'!E1989</f>
        <v>MCCLELLAN TOWNSHIP</v>
      </c>
      <c r="H1990" s="22" t="str">
        <f>'Source - Cert. Funds'!F1989</f>
        <v>0101</v>
      </c>
      <c r="I1990" s="22" t="str">
        <f>'Source - Cert. Funds'!G1989</f>
        <v xml:space="preserve">GENERAL                                 </v>
      </c>
      <c r="J1990" s="23">
        <f>'Source - Cert. Funds'!H1989</f>
        <v>24885</v>
      </c>
      <c r="K1990" s="3"/>
      <c r="L1990" s="3"/>
      <c r="M1990" s="3"/>
      <c r="N1990" s="3"/>
      <c r="O1990" s="3"/>
    </row>
    <row r="1991" spans="1:15" x14ac:dyDescent="0.35">
      <c r="A1991" s="221" t="e">
        <f t="shared" si="35"/>
        <v>#N/A</v>
      </c>
      <c r="B1991" s="221" t="e">
        <f>IF(A1991=1,SUM($A$4:A1991),"")</f>
        <v>#N/A</v>
      </c>
      <c r="C1991" s="22" t="str">
        <f>'Source - Cert. Funds'!A1990</f>
        <v>56</v>
      </c>
      <c r="D1991" s="22" t="str">
        <f>'Source - Cert. Funds'!B1990</f>
        <v>2</v>
      </c>
      <c r="E1991" s="22" t="str">
        <f>'Source - Cert. Funds'!C1990</f>
        <v>0009</v>
      </c>
      <c r="F1991" s="22" t="str">
        <f>'Source - Cert. Funds'!D1990</f>
        <v>5620009</v>
      </c>
      <c r="G1991" s="22" t="str">
        <f>'Source - Cert. Funds'!E1990</f>
        <v>MCCLELLAN TOWNSHIP</v>
      </c>
      <c r="H1991" s="22" t="str">
        <f>'Source - Cert. Funds'!F1990</f>
        <v>1111</v>
      </c>
      <c r="I1991" s="22" t="str">
        <f>'Source - Cert. Funds'!G1990</f>
        <v>TOWNSHIP FIRE AND E.M.S.</v>
      </c>
      <c r="J1991" s="23">
        <f>'Source - Cert. Funds'!H1990</f>
        <v>7500</v>
      </c>
      <c r="K1991" s="3"/>
      <c r="L1991" s="3"/>
      <c r="M1991" s="3"/>
      <c r="N1991" s="3"/>
      <c r="O1991" s="3"/>
    </row>
    <row r="1992" spans="1:15" x14ac:dyDescent="0.35">
      <c r="A1992" s="221" t="e">
        <f t="shared" si="35"/>
        <v>#N/A</v>
      </c>
      <c r="B1992" s="221" t="e">
        <f>IF(A1992=1,SUM($A$4:A1992),"")</f>
        <v>#N/A</v>
      </c>
      <c r="C1992" s="22" t="str">
        <f>'Source - Cert. Funds'!A1991</f>
        <v>56</v>
      </c>
      <c r="D1992" s="22" t="str">
        <f>'Source - Cert. Funds'!B1991</f>
        <v>2</v>
      </c>
      <c r="E1992" s="22" t="str">
        <f>'Source - Cert. Funds'!C1991</f>
        <v>0010</v>
      </c>
      <c r="F1992" s="22" t="str">
        <f>'Source - Cert. Funds'!D1991</f>
        <v>5620010</v>
      </c>
      <c r="G1992" s="22" t="str">
        <f>'Source - Cert. Funds'!E1991</f>
        <v>WASHINGTON TOWNSHIP</v>
      </c>
      <c r="H1992" s="22" t="str">
        <f>'Source - Cert. Funds'!F1991</f>
        <v>0101</v>
      </c>
      <c r="I1992" s="22" t="str">
        <f>'Source - Cert. Funds'!G1991</f>
        <v xml:space="preserve">GENERAL                                 </v>
      </c>
      <c r="J1992" s="23">
        <f>'Source - Cert. Funds'!H1991</f>
        <v>39950</v>
      </c>
      <c r="K1992" s="3"/>
      <c r="L1992" s="3"/>
      <c r="M1992" s="3"/>
      <c r="N1992" s="3"/>
      <c r="O1992" s="3"/>
    </row>
    <row r="1993" spans="1:15" x14ac:dyDescent="0.35">
      <c r="A1993" s="221" t="e">
        <f t="shared" si="35"/>
        <v>#N/A</v>
      </c>
      <c r="B1993" s="221" t="e">
        <f>IF(A1993=1,SUM($A$4:A1993),"")</f>
        <v>#N/A</v>
      </c>
      <c r="C1993" s="22" t="str">
        <f>'Source - Cert. Funds'!A1992</f>
        <v>56</v>
      </c>
      <c r="D1993" s="22" t="str">
        <f>'Source - Cert. Funds'!B1992</f>
        <v>2</v>
      </c>
      <c r="E1993" s="22" t="str">
        <f>'Source - Cert. Funds'!C1992</f>
        <v>0010</v>
      </c>
      <c r="F1993" s="22" t="str">
        <f>'Source - Cert. Funds'!D1992</f>
        <v>5620010</v>
      </c>
      <c r="G1993" s="22" t="str">
        <f>'Source - Cert. Funds'!E1992</f>
        <v>WASHINGTON TOWNSHIP</v>
      </c>
      <c r="H1993" s="22" t="str">
        <f>'Source - Cert. Funds'!F1992</f>
        <v>1111</v>
      </c>
      <c r="I1993" s="22" t="str">
        <f>'Source - Cert. Funds'!G1992</f>
        <v>TOWNSHIP FIRE AND E.M.S.</v>
      </c>
      <c r="J1993" s="23">
        <f>'Source - Cert. Funds'!H1992</f>
        <v>5500</v>
      </c>
      <c r="K1993" s="3"/>
      <c r="L1993" s="3"/>
      <c r="M1993" s="3"/>
      <c r="N1993" s="3"/>
      <c r="O1993" s="3"/>
    </row>
    <row r="1994" spans="1:15" x14ac:dyDescent="0.35">
      <c r="A1994" s="221" t="e">
        <f t="shared" si="35"/>
        <v>#N/A</v>
      </c>
      <c r="B1994" s="221" t="e">
        <f>IF(A1994=1,SUM($A$4:A1994),"")</f>
        <v>#N/A</v>
      </c>
      <c r="C1994" s="22" t="str">
        <f>'Source - Cert. Funds'!A1993</f>
        <v>57</v>
      </c>
      <c r="D1994" s="22" t="str">
        <f>'Source - Cert. Funds'!B1993</f>
        <v>2</v>
      </c>
      <c r="E1994" s="22" t="str">
        <f>'Source - Cert. Funds'!C1993</f>
        <v>0001</v>
      </c>
      <c r="F1994" s="22" t="str">
        <f>'Source - Cert. Funds'!D1993</f>
        <v>5720001</v>
      </c>
      <c r="G1994" s="22" t="str">
        <f>'Source - Cert. Funds'!E1993</f>
        <v>ALBION TOWNSHIP</v>
      </c>
      <c r="H1994" s="22" t="str">
        <f>'Source - Cert. Funds'!F1993</f>
        <v>0061</v>
      </c>
      <c r="I1994" s="22" t="str">
        <f>'Source - Cert. Funds'!G1993</f>
        <v>RAINY DAY</v>
      </c>
      <c r="J1994" s="23">
        <f>'Source - Cert. Funds'!H1993</f>
        <v>1000</v>
      </c>
      <c r="K1994" s="3"/>
      <c r="L1994" s="3"/>
      <c r="M1994" s="3"/>
      <c r="N1994" s="3"/>
      <c r="O1994" s="3"/>
    </row>
    <row r="1995" spans="1:15" x14ac:dyDescent="0.35">
      <c r="A1995" s="221" t="e">
        <f t="shared" si="35"/>
        <v>#N/A</v>
      </c>
      <c r="B1995" s="221" t="e">
        <f>IF(A1995=1,SUM($A$4:A1995),"")</f>
        <v>#N/A</v>
      </c>
      <c r="C1995" s="22" t="str">
        <f>'Source - Cert. Funds'!A1994</f>
        <v>57</v>
      </c>
      <c r="D1995" s="22" t="str">
        <f>'Source - Cert. Funds'!B1994</f>
        <v>2</v>
      </c>
      <c r="E1995" s="22" t="str">
        <f>'Source - Cert. Funds'!C1994</f>
        <v>0001</v>
      </c>
      <c r="F1995" s="22" t="str">
        <f>'Source - Cert. Funds'!D1994</f>
        <v>5720001</v>
      </c>
      <c r="G1995" s="22" t="str">
        <f>'Source - Cert. Funds'!E1994</f>
        <v>ALBION TOWNSHIP</v>
      </c>
      <c r="H1995" s="22" t="str">
        <f>'Source - Cert. Funds'!F1994</f>
        <v>0101</v>
      </c>
      <c r="I1995" s="22" t="str">
        <f>'Source - Cert. Funds'!G1994</f>
        <v xml:space="preserve">GENERAL                                 </v>
      </c>
      <c r="J1995" s="23">
        <f>'Source - Cert. Funds'!H1994</f>
        <v>36700</v>
      </c>
      <c r="K1995" s="3"/>
      <c r="L1995" s="3"/>
      <c r="M1995" s="3"/>
      <c r="N1995" s="3"/>
      <c r="O1995" s="3"/>
    </row>
    <row r="1996" spans="1:15" x14ac:dyDescent="0.35">
      <c r="A1996" s="221" t="e">
        <f t="shared" si="35"/>
        <v>#N/A</v>
      </c>
      <c r="B1996" s="221" t="e">
        <f>IF(A1996=1,SUM($A$4:A1996),"")</f>
        <v>#N/A</v>
      </c>
      <c r="C1996" s="22" t="str">
        <f>'Source - Cert. Funds'!A1995</f>
        <v>57</v>
      </c>
      <c r="D1996" s="22" t="str">
        <f>'Source - Cert. Funds'!B1995</f>
        <v>2</v>
      </c>
      <c r="E1996" s="22" t="str">
        <f>'Source - Cert. Funds'!C1995</f>
        <v>0001</v>
      </c>
      <c r="F1996" s="22" t="str">
        <f>'Source - Cert. Funds'!D1995</f>
        <v>5720001</v>
      </c>
      <c r="G1996" s="22" t="str">
        <f>'Source - Cert. Funds'!E1995</f>
        <v>ALBION TOWNSHIP</v>
      </c>
      <c r="H1996" s="22" t="str">
        <f>'Source - Cert. Funds'!F1995</f>
        <v>1111</v>
      </c>
      <c r="I1996" s="22" t="str">
        <f>'Source - Cert. Funds'!G1995</f>
        <v>TOWNSHIP FIRE AND E.M.S.</v>
      </c>
      <c r="J1996" s="23">
        <f>'Source - Cert. Funds'!H1995</f>
        <v>8000</v>
      </c>
      <c r="K1996" s="3"/>
      <c r="L1996" s="3"/>
      <c r="M1996" s="3"/>
      <c r="N1996" s="3"/>
      <c r="O1996" s="3"/>
    </row>
    <row r="1997" spans="1:15" x14ac:dyDescent="0.35">
      <c r="A1997" s="221" t="e">
        <f t="shared" si="35"/>
        <v>#N/A</v>
      </c>
      <c r="B1997" s="221" t="e">
        <f>IF(A1997=1,SUM($A$4:A1997),"")</f>
        <v>#N/A</v>
      </c>
      <c r="C1997" s="22" t="str">
        <f>'Source - Cert. Funds'!A1996</f>
        <v>57</v>
      </c>
      <c r="D1997" s="22" t="str">
        <f>'Source - Cert. Funds'!B1996</f>
        <v>2</v>
      </c>
      <c r="E1997" s="22" t="str">
        <f>'Source - Cert. Funds'!C1996</f>
        <v>0001</v>
      </c>
      <c r="F1997" s="22" t="str">
        <f>'Source - Cert. Funds'!D1996</f>
        <v>5720001</v>
      </c>
      <c r="G1997" s="22" t="str">
        <f>'Source - Cert. Funds'!E1996</f>
        <v>ALBION TOWNSHIP</v>
      </c>
      <c r="H1997" s="22" t="str">
        <f>'Source - Cert. Funds'!F1996</f>
        <v>1312</v>
      </c>
      <c r="I1997" s="22" t="str">
        <f>'Source - Cert. Funds'!G1996</f>
        <v xml:space="preserve">RECREATION                              </v>
      </c>
      <c r="J1997" s="23">
        <f>'Source - Cert. Funds'!H1996</f>
        <v>13500</v>
      </c>
      <c r="K1997" s="3"/>
      <c r="L1997" s="3"/>
      <c r="M1997" s="3"/>
      <c r="N1997" s="3"/>
      <c r="O1997" s="3"/>
    </row>
    <row r="1998" spans="1:15" x14ac:dyDescent="0.35">
      <c r="A1998" s="221" t="e">
        <f t="shared" si="35"/>
        <v>#N/A</v>
      </c>
      <c r="B1998" s="221" t="e">
        <f>IF(A1998=1,SUM($A$4:A1998),"")</f>
        <v>#N/A</v>
      </c>
      <c r="C1998" s="22" t="str">
        <f>'Source - Cert. Funds'!A1997</f>
        <v>57</v>
      </c>
      <c r="D1998" s="22" t="str">
        <f>'Source - Cert. Funds'!B1997</f>
        <v>2</v>
      </c>
      <c r="E1998" s="22" t="str">
        <f>'Source - Cert. Funds'!C1997</f>
        <v>0002</v>
      </c>
      <c r="F1998" s="22" t="str">
        <f>'Source - Cert. Funds'!D1997</f>
        <v>5720002</v>
      </c>
      <c r="G1998" s="22" t="str">
        <f>'Source - Cert. Funds'!E1997</f>
        <v>ALLEN TOWNSHIP</v>
      </c>
      <c r="H1998" s="22" t="str">
        <f>'Source - Cert. Funds'!F1997</f>
        <v>0061</v>
      </c>
      <c r="I1998" s="22" t="str">
        <f>'Source - Cert. Funds'!G1997</f>
        <v>RAINY DAY</v>
      </c>
      <c r="J1998" s="23">
        <f>'Source - Cert. Funds'!H1997</f>
        <v>0</v>
      </c>
      <c r="K1998" s="3"/>
      <c r="L1998" s="3"/>
      <c r="M1998" s="3"/>
      <c r="N1998" s="3"/>
      <c r="O1998" s="3"/>
    </row>
    <row r="1999" spans="1:15" x14ac:dyDescent="0.35">
      <c r="A1999" s="221" t="e">
        <f t="shared" si="35"/>
        <v>#N/A</v>
      </c>
      <c r="B1999" s="221" t="e">
        <f>IF(A1999=1,SUM($A$4:A1999),"")</f>
        <v>#N/A</v>
      </c>
      <c r="C1999" s="22" t="str">
        <f>'Source - Cert. Funds'!A1998</f>
        <v>57</v>
      </c>
      <c r="D1999" s="22" t="str">
        <f>'Source - Cert. Funds'!B1998</f>
        <v>2</v>
      </c>
      <c r="E1999" s="22" t="str">
        <f>'Source - Cert. Funds'!C1998</f>
        <v>0002</v>
      </c>
      <c r="F1999" s="22" t="str">
        <f>'Source - Cert. Funds'!D1998</f>
        <v>5720002</v>
      </c>
      <c r="G1999" s="22" t="str">
        <f>'Source - Cert. Funds'!E1998</f>
        <v>ALLEN TOWNSHIP</v>
      </c>
      <c r="H1999" s="22" t="str">
        <f>'Source - Cert. Funds'!F1998</f>
        <v>0101</v>
      </c>
      <c r="I1999" s="22" t="str">
        <f>'Source - Cert. Funds'!G1998</f>
        <v xml:space="preserve">GENERAL                                 </v>
      </c>
      <c r="J1999" s="23">
        <f>'Source - Cert. Funds'!H1998</f>
        <v>127224</v>
      </c>
      <c r="K1999" s="3"/>
      <c r="L1999" s="3"/>
      <c r="M1999" s="3"/>
      <c r="N1999" s="3"/>
      <c r="O1999" s="3"/>
    </row>
    <row r="2000" spans="1:15" x14ac:dyDescent="0.35">
      <c r="A2000" s="221" t="e">
        <f t="shared" si="35"/>
        <v>#N/A</v>
      </c>
      <c r="B2000" s="221" t="e">
        <f>IF(A2000=1,SUM($A$4:A2000),"")</f>
        <v>#N/A</v>
      </c>
      <c r="C2000" s="22" t="str">
        <f>'Source - Cert. Funds'!A1999</f>
        <v>57</v>
      </c>
      <c r="D2000" s="22" t="str">
        <f>'Source - Cert. Funds'!B1999</f>
        <v>2</v>
      </c>
      <c r="E2000" s="22" t="str">
        <f>'Source - Cert. Funds'!C1999</f>
        <v>0002</v>
      </c>
      <c r="F2000" s="22" t="str">
        <f>'Source - Cert. Funds'!D1999</f>
        <v>5720002</v>
      </c>
      <c r="G2000" s="22" t="str">
        <f>'Source - Cert. Funds'!E1999</f>
        <v>ALLEN TOWNSHIP</v>
      </c>
      <c r="H2000" s="22" t="str">
        <f>'Source - Cert. Funds'!F1999</f>
        <v>1111</v>
      </c>
      <c r="I2000" s="22" t="str">
        <f>'Source - Cert. Funds'!G1999</f>
        <v>TOWNSHIP FIRE AND E.M.S.</v>
      </c>
      <c r="J2000" s="23">
        <f>'Source - Cert. Funds'!H1999</f>
        <v>70646</v>
      </c>
      <c r="K2000" s="3"/>
      <c r="L2000" s="3"/>
      <c r="M2000" s="3"/>
      <c r="N2000" s="3"/>
      <c r="O2000" s="3"/>
    </row>
    <row r="2001" spans="1:15" x14ac:dyDescent="0.35">
      <c r="A2001" s="221" t="e">
        <f t="shared" si="35"/>
        <v>#N/A</v>
      </c>
      <c r="B2001" s="221" t="e">
        <f>IF(A2001=1,SUM($A$4:A2001),"")</f>
        <v>#N/A</v>
      </c>
      <c r="C2001" s="22" t="str">
        <f>'Source - Cert. Funds'!A2000</f>
        <v>57</v>
      </c>
      <c r="D2001" s="22" t="str">
        <f>'Source - Cert. Funds'!B2000</f>
        <v>2</v>
      </c>
      <c r="E2001" s="22" t="str">
        <f>'Source - Cert. Funds'!C2000</f>
        <v>0002</v>
      </c>
      <c r="F2001" s="22" t="str">
        <f>'Source - Cert. Funds'!D2000</f>
        <v>5720002</v>
      </c>
      <c r="G2001" s="22" t="str">
        <f>'Source - Cert. Funds'!E2000</f>
        <v>ALLEN TOWNSHIP</v>
      </c>
      <c r="H2001" s="22" t="str">
        <f>'Source - Cert. Funds'!F2000</f>
        <v>1190</v>
      </c>
      <c r="I2001" s="22" t="str">
        <f>'Source - Cert. Funds'!G2000</f>
        <v xml:space="preserve">CUMULATIVE FIRE (Township)                        </v>
      </c>
      <c r="J2001" s="23">
        <f>'Source - Cert. Funds'!H2000</f>
        <v>25000</v>
      </c>
      <c r="K2001" s="3"/>
      <c r="L2001" s="3"/>
      <c r="M2001" s="3"/>
      <c r="N2001" s="3"/>
      <c r="O2001" s="3"/>
    </row>
    <row r="2002" spans="1:15" x14ac:dyDescent="0.35">
      <c r="A2002" s="221" t="e">
        <f t="shared" si="35"/>
        <v>#N/A</v>
      </c>
      <c r="B2002" s="221" t="e">
        <f>IF(A2002=1,SUM($A$4:A2002),"")</f>
        <v>#N/A</v>
      </c>
      <c r="C2002" s="22" t="str">
        <f>'Source - Cert. Funds'!A2001</f>
        <v>57</v>
      </c>
      <c r="D2002" s="22" t="str">
        <f>'Source - Cert. Funds'!B2001</f>
        <v>2</v>
      </c>
      <c r="E2002" s="22" t="str">
        <f>'Source - Cert. Funds'!C2001</f>
        <v>0002</v>
      </c>
      <c r="F2002" s="22" t="str">
        <f>'Source - Cert. Funds'!D2001</f>
        <v>5720002</v>
      </c>
      <c r="G2002" s="22" t="str">
        <f>'Source - Cert. Funds'!E2001</f>
        <v>ALLEN TOWNSHIP</v>
      </c>
      <c r="H2002" s="22" t="str">
        <f>'Source - Cert. Funds'!F2001</f>
        <v>1312</v>
      </c>
      <c r="I2002" s="22" t="str">
        <f>'Source - Cert. Funds'!G2001</f>
        <v xml:space="preserve">RECREATION                              </v>
      </c>
      <c r="J2002" s="23">
        <f>'Source - Cert. Funds'!H2001</f>
        <v>5000</v>
      </c>
      <c r="K2002" s="3"/>
      <c r="L2002" s="3"/>
      <c r="M2002" s="3"/>
      <c r="N2002" s="3"/>
      <c r="O2002" s="3"/>
    </row>
    <row r="2003" spans="1:15" x14ac:dyDescent="0.35">
      <c r="A2003" s="221" t="e">
        <f t="shared" si="35"/>
        <v>#N/A</v>
      </c>
      <c r="B2003" s="221" t="e">
        <f>IF(A2003=1,SUM($A$4:A2003),"")</f>
        <v>#N/A</v>
      </c>
      <c r="C2003" s="22" t="str">
        <f>'Source - Cert. Funds'!A2002</f>
        <v>57</v>
      </c>
      <c r="D2003" s="22" t="str">
        <f>'Source - Cert. Funds'!B2002</f>
        <v>2</v>
      </c>
      <c r="E2003" s="22" t="str">
        <f>'Source - Cert. Funds'!C2002</f>
        <v>0003</v>
      </c>
      <c r="F2003" s="22" t="str">
        <f>'Source - Cert. Funds'!D2002</f>
        <v>5720003</v>
      </c>
      <c r="G2003" s="22" t="str">
        <f>'Source - Cert. Funds'!E2002</f>
        <v>ELKHART TOWNSHIP</v>
      </c>
      <c r="H2003" s="22" t="str">
        <f>'Source - Cert. Funds'!F2002</f>
        <v>0061</v>
      </c>
      <c r="I2003" s="22" t="str">
        <f>'Source - Cert. Funds'!G2002</f>
        <v>RAINY DAY</v>
      </c>
      <c r="J2003" s="23">
        <f>'Source - Cert. Funds'!H2002</f>
        <v>0</v>
      </c>
      <c r="K2003" s="3"/>
      <c r="L2003" s="3"/>
      <c r="M2003" s="3"/>
      <c r="N2003" s="3"/>
      <c r="O2003" s="3"/>
    </row>
    <row r="2004" spans="1:15" x14ac:dyDescent="0.35">
      <c r="A2004" s="221" t="e">
        <f t="shared" si="35"/>
        <v>#N/A</v>
      </c>
      <c r="B2004" s="221" t="e">
        <f>IF(A2004=1,SUM($A$4:A2004),"")</f>
        <v>#N/A</v>
      </c>
      <c r="C2004" s="22" t="str">
        <f>'Source - Cert. Funds'!A2003</f>
        <v>57</v>
      </c>
      <c r="D2004" s="22" t="str">
        <f>'Source - Cert. Funds'!B2003</f>
        <v>2</v>
      </c>
      <c r="E2004" s="22" t="str">
        <f>'Source - Cert. Funds'!C2003</f>
        <v>0003</v>
      </c>
      <c r="F2004" s="22" t="str">
        <f>'Source - Cert. Funds'!D2003</f>
        <v>5720003</v>
      </c>
      <c r="G2004" s="22" t="str">
        <f>'Source - Cert. Funds'!E2003</f>
        <v>ELKHART TOWNSHIP</v>
      </c>
      <c r="H2004" s="22" t="str">
        <f>'Source - Cert. Funds'!F2003</f>
        <v>0101</v>
      </c>
      <c r="I2004" s="22" t="str">
        <f>'Source - Cert. Funds'!G2003</f>
        <v xml:space="preserve">GENERAL                                 </v>
      </c>
      <c r="J2004" s="23">
        <f>'Source - Cert. Funds'!H2003</f>
        <v>65000</v>
      </c>
      <c r="K2004" s="3"/>
      <c r="L2004" s="3"/>
      <c r="M2004" s="3"/>
      <c r="N2004" s="3"/>
      <c r="O2004" s="3"/>
    </row>
    <row r="2005" spans="1:15" x14ac:dyDescent="0.35">
      <c r="A2005" s="221" t="e">
        <f t="shared" si="35"/>
        <v>#N/A</v>
      </c>
      <c r="B2005" s="221" t="e">
        <f>IF(A2005=1,SUM($A$4:A2005),"")</f>
        <v>#N/A</v>
      </c>
      <c r="C2005" s="22" t="str">
        <f>'Source - Cert. Funds'!A2004</f>
        <v>57</v>
      </c>
      <c r="D2005" s="22" t="str">
        <f>'Source - Cert. Funds'!B2004</f>
        <v>2</v>
      </c>
      <c r="E2005" s="22" t="str">
        <f>'Source - Cert. Funds'!C2004</f>
        <v>0003</v>
      </c>
      <c r="F2005" s="22" t="str">
        <f>'Source - Cert. Funds'!D2004</f>
        <v>5720003</v>
      </c>
      <c r="G2005" s="22" t="str">
        <f>'Source - Cert. Funds'!E2004</f>
        <v>ELKHART TOWNSHIP</v>
      </c>
      <c r="H2005" s="22" t="str">
        <f>'Source - Cert. Funds'!F2004</f>
        <v>1111</v>
      </c>
      <c r="I2005" s="22" t="str">
        <f>'Source - Cert. Funds'!G2004</f>
        <v>TOWNSHIP FIRE AND E.M.S.</v>
      </c>
      <c r="J2005" s="23">
        <f>'Source - Cert. Funds'!H2004</f>
        <v>12575</v>
      </c>
      <c r="K2005" s="3"/>
      <c r="L2005" s="3"/>
      <c r="M2005" s="3"/>
      <c r="N2005" s="3"/>
      <c r="O2005" s="3"/>
    </row>
    <row r="2006" spans="1:15" x14ac:dyDescent="0.35">
      <c r="A2006" s="221" t="e">
        <f t="shared" si="35"/>
        <v>#N/A</v>
      </c>
      <c r="B2006" s="221" t="e">
        <f>IF(A2006=1,SUM($A$4:A2006),"")</f>
        <v>#N/A</v>
      </c>
      <c r="C2006" s="22" t="str">
        <f>'Source - Cert. Funds'!A2005</f>
        <v>57</v>
      </c>
      <c r="D2006" s="22" t="str">
        <f>'Source - Cert. Funds'!B2005</f>
        <v>2</v>
      </c>
      <c r="E2006" s="22" t="str">
        <f>'Source - Cert. Funds'!C2005</f>
        <v>0003</v>
      </c>
      <c r="F2006" s="22" t="str">
        <f>'Source - Cert. Funds'!D2005</f>
        <v>5720003</v>
      </c>
      <c r="G2006" s="22" t="str">
        <f>'Source - Cert. Funds'!E2005</f>
        <v>ELKHART TOWNSHIP</v>
      </c>
      <c r="H2006" s="22" t="str">
        <f>'Source - Cert. Funds'!F2005</f>
        <v>1312</v>
      </c>
      <c r="I2006" s="22" t="str">
        <f>'Source - Cert. Funds'!G2005</f>
        <v xml:space="preserve">RECREATION                              </v>
      </c>
      <c r="J2006" s="23">
        <f>'Source - Cert. Funds'!H2005</f>
        <v>24900</v>
      </c>
      <c r="K2006" s="3"/>
      <c r="L2006" s="3"/>
      <c r="M2006" s="3"/>
      <c r="N2006" s="3"/>
      <c r="O2006" s="3"/>
    </row>
    <row r="2007" spans="1:15" x14ac:dyDescent="0.35">
      <c r="A2007" s="221" t="e">
        <f t="shared" si="35"/>
        <v>#N/A</v>
      </c>
      <c r="B2007" s="221" t="e">
        <f>IF(A2007=1,SUM($A$4:A2007),"")</f>
        <v>#N/A</v>
      </c>
      <c r="C2007" s="22" t="str">
        <f>'Source - Cert. Funds'!A2006</f>
        <v>57</v>
      </c>
      <c r="D2007" s="22" t="str">
        <f>'Source - Cert. Funds'!B2006</f>
        <v>2</v>
      </c>
      <c r="E2007" s="22" t="str">
        <f>'Source - Cert. Funds'!C2006</f>
        <v>0004</v>
      </c>
      <c r="F2007" s="22" t="str">
        <f>'Source - Cert. Funds'!D2006</f>
        <v>5720004</v>
      </c>
      <c r="G2007" s="22" t="str">
        <f>'Source - Cert. Funds'!E2006</f>
        <v>GREEN TOWNSHIP</v>
      </c>
      <c r="H2007" s="22" t="str">
        <f>'Source - Cert. Funds'!F2006</f>
        <v>0101</v>
      </c>
      <c r="I2007" s="22" t="str">
        <f>'Source - Cert. Funds'!G2006</f>
        <v xml:space="preserve">GENERAL                                 </v>
      </c>
      <c r="J2007" s="23">
        <f>'Source - Cert. Funds'!H2006</f>
        <v>31050</v>
      </c>
      <c r="K2007" s="3"/>
      <c r="L2007" s="3"/>
      <c r="M2007" s="3"/>
      <c r="N2007" s="3"/>
      <c r="O2007" s="3"/>
    </row>
    <row r="2008" spans="1:15" x14ac:dyDescent="0.35">
      <c r="A2008" s="221" t="e">
        <f t="shared" si="35"/>
        <v>#N/A</v>
      </c>
      <c r="B2008" s="221" t="e">
        <f>IF(A2008=1,SUM($A$4:A2008),"")</f>
        <v>#N/A</v>
      </c>
      <c r="C2008" s="22" t="str">
        <f>'Source - Cert. Funds'!A2007</f>
        <v>57</v>
      </c>
      <c r="D2008" s="22" t="str">
        <f>'Source - Cert. Funds'!B2007</f>
        <v>2</v>
      </c>
      <c r="E2008" s="22" t="str">
        <f>'Source - Cert. Funds'!C2007</f>
        <v>0004</v>
      </c>
      <c r="F2008" s="22" t="str">
        <f>'Source - Cert. Funds'!D2007</f>
        <v>5720004</v>
      </c>
      <c r="G2008" s="22" t="str">
        <f>'Source - Cert. Funds'!E2007</f>
        <v>GREEN TOWNSHIP</v>
      </c>
      <c r="H2008" s="22" t="str">
        <f>'Source - Cert. Funds'!F2007</f>
        <v>1111</v>
      </c>
      <c r="I2008" s="22" t="str">
        <f>'Source - Cert. Funds'!G2007</f>
        <v>TOWNSHIP FIRE AND E.M.S.</v>
      </c>
      <c r="J2008" s="23">
        <f>'Source - Cert. Funds'!H2007</f>
        <v>43112</v>
      </c>
      <c r="K2008" s="3"/>
      <c r="L2008" s="3"/>
      <c r="M2008" s="3"/>
      <c r="N2008" s="3"/>
      <c r="O2008" s="3"/>
    </row>
    <row r="2009" spans="1:15" x14ac:dyDescent="0.35">
      <c r="A2009" s="221" t="e">
        <f t="shared" si="35"/>
        <v>#N/A</v>
      </c>
      <c r="B2009" s="221" t="e">
        <f>IF(A2009=1,SUM($A$4:A2009),"")</f>
        <v>#N/A</v>
      </c>
      <c r="C2009" s="22" t="str">
        <f>'Source - Cert. Funds'!A2008</f>
        <v>57</v>
      </c>
      <c r="D2009" s="22" t="str">
        <f>'Source - Cert. Funds'!B2008</f>
        <v>2</v>
      </c>
      <c r="E2009" s="22" t="str">
        <f>'Source - Cert. Funds'!C2008</f>
        <v>0004</v>
      </c>
      <c r="F2009" s="22" t="str">
        <f>'Source - Cert. Funds'!D2008</f>
        <v>5720004</v>
      </c>
      <c r="G2009" s="22" t="str">
        <f>'Source - Cert. Funds'!E2008</f>
        <v>GREEN TOWNSHIP</v>
      </c>
      <c r="H2009" s="22" t="str">
        <f>'Source - Cert. Funds'!F2008</f>
        <v>1312</v>
      </c>
      <c r="I2009" s="22" t="str">
        <f>'Source - Cert. Funds'!G2008</f>
        <v xml:space="preserve">RECREATION                              </v>
      </c>
      <c r="J2009" s="23">
        <f>'Source - Cert. Funds'!H2008</f>
        <v>6000</v>
      </c>
      <c r="K2009" s="3"/>
      <c r="L2009" s="3"/>
      <c r="M2009" s="3"/>
      <c r="N2009" s="3"/>
      <c r="O2009" s="3"/>
    </row>
    <row r="2010" spans="1:15" x14ac:dyDescent="0.35">
      <c r="A2010" s="221" t="e">
        <f t="shared" si="35"/>
        <v>#N/A</v>
      </c>
      <c r="B2010" s="221" t="e">
        <f>IF(A2010=1,SUM($A$4:A2010),"")</f>
        <v>#N/A</v>
      </c>
      <c r="C2010" s="22" t="str">
        <f>'Source - Cert. Funds'!A2009</f>
        <v>57</v>
      </c>
      <c r="D2010" s="22" t="str">
        <f>'Source - Cert. Funds'!B2009</f>
        <v>2</v>
      </c>
      <c r="E2010" s="22" t="str">
        <f>'Source - Cert. Funds'!C2009</f>
        <v>0005</v>
      </c>
      <c r="F2010" s="22" t="str">
        <f>'Source - Cert. Funds'!D2009</f>
        <v>5720005</v>
      </c>
      <c r="G2010" s="22" t="str">
        <f>'Source - Cert. Funds'!E2009</f>
        <v>JEFFERSON TOWNSHIP</v>
      </c>
      <c r="H2010" s="22" t="str">
        <f>'Source - Cert. Funds'!F2009</f>
        <v>0061</v>
      </c>
      <c r="I2010" s="22" t="str">
        <f>'Source - Cert. Funds'!G2009</f>
        <v>RAINY DAY</v>
      </c>
      <c r="J2010" s="23">
        <f>'Source - Cert. Funds'!H2009</f>
        <v>30000</v>
      </c>
      <c r="K2010" s="3"/>
      <c r="L2010" s="3"/>
      <c r="M2010" s="3"/>
      <c r="N2010" s="3"/>
      <c r="O2010" s="3"/>
    </row>
    <row r="2011" spans="1:15" x14ac:dyDescent="0.35">
      <c r="A2011" s="221" t="e">
        <f t="shared" si="35"/>
        <v>#N/A</v>
      </c>
      <c r="B2011" s="221" t="e">
        <f>IF(A2011=1,SUM($A$4:A2011),"")</f>
        <v>#N/A</v>
      </c>
      <c r="C2011" s="22" t="str">
        <f>'Source - Cert. Funds'!A2010</f>
        <v>57</v>
      </c>
      <c r="D2011" s="22" t="str">
        <f>'Source - Cert. Funds'!B2010</f>
        <v>2</v>
      </c>
      <c r="E2011" s="22" t="str">
        <f>'Source - Cert. Funds'!C2010</f>
        <v>0005</v>
      </c>
      <c r="F2011" s="22" t="str">
        <f>'Source - Cert. Funds'!D2010</f>
        <v>5720005</v>
      </c>
      <c r="G2011" s="22" t="str">
        <f>'Source - Cert. Funds'!E2010</f>
        <v>JEFFERSON TOWNSHIP</v>
      </c>
      <c r="H2011" s="22" t="str">
        <f>'Source - Cert. Funds'!F2010</f>
        <v>0101</v>
      </c>
      <c r="I2011" s="22" t="str">
        <f>'Source - Cert. Funds'!G2010</f>
        <v xml:space="preserve">GENERAL                                 </v>
      </c>
      <c r="J2011" s="23">
        <f>'Source - Cert. Funds'!H2010</f>
        <v>55400</v>
      </c>
      <c r="K2011" s="3"/>
      <c r="L2011" s="3"/>
      <c r="M2011" s="3"/>
      <c r="N2011" s="3"/>
      <c r="O2011" s="3"/>
    </row>
    <row r="2012" spans="1:15" x14ac:dyDescent="0.35">
      <c r="A2012" s="221" t="e">
        <f t="shared" si="35"/>
        <v>#N/A</v>
      </c>
      <c r="B2012" s="221" t="e">
        <f>IF(A2012=1,SUM($A$4:A2012),"")</f>
        <v>#N/A</v>
      </c>
      <c r="C2012" s="22" t="str">
        <f>'Source - Cert. Funds'!A2011</f>
        <v>57</v>
      </c>
      <c r="D2012" s="22" t="str">
        <f>'Source - Cert. Funds'!B2011</f>
        <v>2</v>
      </c>
      <c r="E2012" s="22" t="str">
        <f>'Source - Cert. Funds'!C2011</f>
        <v>0005</v>
      </c>
      <c r="F2012" s="22" t="str">
        <f>'Source - Cert. Funds'!D2011</f>
        <v>5720005</v>
      </c>
      <c r="G2012" s="22" t="str">
        <f>'Source - Cert. Funds'!E2011</f>
        <v>JEFFERSON TOWNSHIP</v>
      </c>
      <c r="H2012" s="22" t="str">
        <f>'Source - Cert. Funds'!F2011</f>
        <v>1111</v>
      </c>
      <c r="I2012" s="22" t="str">
        <f>'Source - Cert. Funds'!G2011</f>
        <v>TOWNSHIP FIRE AND E.M.S.</v>
      </c>
      <c r="J2012" s="23">
        <f>'Source - Cert. Funds'!H2011</f>
        <v>60741</v>
      </c>
      <c r="K2012" s="3"/>
      <c r="L2012" s="3"/>
      <c r="M2012" s="3"/>
      <c r="N2012" s="3"/>
      <c r="O2012" s="3"/>
    </row>
    <row r="2013" spans="1:15" x14ac:dyDescent="0.35">
      <c r="A2013" s="221" t="e">
        <f t="shared" si="35"/>
        <v>#N/A</v>
      </c>
      <c r="B2013" s="221" t="e">
        <f>IF(A2013=1,SUM($A$4:A2013),"")</f>
        <v>#N/A</v>
      </c>
      <c r="C2013" s="22" t="str">
        <f>'Source - Cert. Funds'!A2012</f>
        <v>57</v>
      </c>
      <c r="D2013" s="22" t="str">
        <f>'Source - Cert. Funds'!B2012</f>
        <v>2</v>
      </c>
      <c r="E2013" s="22" t="str">
        <f>'Source - Cert. Funds'!C2012</f>
        <v>0005</v>
      </c>
      <c r="F2013" s="22" t="str">
        <f>'Source - Cert. Funds'!D2012</f>
        <v>5720005</v>
      </c>
      <c r="G2013" s="22" t="str">
        <f>'Source - Cert. Funds'!E2012</f>
        <v>JEFFERSON TOWNSHIP</v>
      </c>
      <c r="H2013" s="22" t="str">
        <f>'Source - Cert. Funds'!F2012</f>
        <v>1312</v>
      </c>
      <c r="I2013" s="22" t="str">
        <f>'Source - Cert. Funds'!G2012</f>
        <v xml:space="preserve">RECREATION                              </v>
      </c>
      <c r="J2013" s="23">
        <f>'Source - Cert. Funds'!H2012</f>
        <v>11000</v>
      </c>
      <c r="K2013" s="3"/>
      <c r="L2013" s="3"/>
      <c r="M2013" s="3"/>
      <c r="N2013" s="3"/>
      <c r="O2013" s="3"/>
    </row>
    <row r="2014" spans="1:15" x14ac:dyDescent="0.35">
      <c r="A2014" s="221" t="e">
        <f t="shared" si="35"/>
        <v>#N/A</v>
      </c>
      <c r="B2014" s="221" t="e">
        <f>IF(A2014=1,SUM($A$4:A2014),"")</f>
        <v>#N/A</v>
      </c>
      <c r="C2014" s="22" t="str">
        <f>'Source - Cert. Funds'!A2013</f>
        <v>57</v>
      </c>
      <c r="D2014" s="22" t="str">
        <f>'Source - Cert. Funds'!B2013</f>
        <v>2</v>
      </c>
      <c r="E2014" s="22" t="str">
        <f>'Source - Cert. Funds'!C2013</f>
        <v>0006</v>
      </c>
      <c r="F2014" s="22" t="str">
        <f>'Source - Cert. Funds'!D2013</f>
        <v>5720006</v>
      </c>
      <c r="G2014" s="22" t="str">
        <f>'Source - Cert. Funds'!E2013</f>
        <v>NOBLE TOWNSHIP</v>
      </c>
      <c r="H2014" s="22" t="str">
        <f>'Source - Cert. Funds'!F2013</f>
        <v>0101</v>
      </c>
      <c r="I2014" s="22" t="str">
        <f>'Source - Cert. Funds'!G2013</f>
        <v xml:space="preserve">GENERAL                                 </v>
      </c>
      <c r="J2014" s="23">
        <f>'Source - Cert. Funds'!H2013</f>
        <v>47130</v>
      </c>
      <c r="K2014" s="3"/>
      <c r="L2014" s="3"/>
      <c r="M2014" s="3"/>
      <c r="N2014" s="3"/>
      <c r="O2014" s="3"/>
    </row>
    <row r="2015" spans="1:15" x14ac:dyDescent="0.35">
      <c r="A2015" s="221" t="e">
        <f t="shared" si="35"/>
        <v>#N/A</v>
      </c>
      <c r="B2015" s="221" t="e">
        <f>IF(A2015=1,SUM($A$4:A2015),"")</f>
        <v>#N/A</v>
      </c>
      <c r="C2015" s="22" t="str">
        <f>'Source - Cert. Funds'!A2014</f>
        <v>57</v>
      </c>
      <c r="D2015" s="22" t="str">
        <f>'Source - Cert. Funds'!B2014</f>
        <v>2</v>
      </c>
      <c r="E2015" s="22" t="str">
        <f>'Source - Cert. Funds'!C2014</f>
        <v>0006</v>
      </c>
      <c r="F2015" s="22" t="str">
        <f>'Source - Cert. Funds'!D2014</f>
        <v>5720006</v>
      </c>
      <c r="G2015" s="22" t="str">
        <f>'Source - Cert. Funds'!E2014</f>
        <v>NOBLE TOWNSHIP</v>
      </c>
      <c r="H2015" s="22" t="str">
        <f>'Source - Cert. Funds'!F2014</f>
        <v>1111</v>
      </c>
      <c r="I2015" s="22" t="str">
        <f>'Source - Cert. Funds'!G2014</f>
        <v>TOWNSHIP FIRE AND E.M.S.</v>
      </c>
      <c r="J2015" s="23">
        <f>'Source - Cert. Funds'!H2014</f>
        <v>150000</v>
      </c>
      <c r="K2015" s="3"/>
      <c r="L2015" s="3"/>
      <c r="M2015" s="3"/>
      <c r="N2015" s="3"/>
      <c r="O2015" s="3"/>
    </row>
    <row r="2016" spans="1:15" x14ac:dyDescent="0.35">
      <c r="A2016" s="221" t="e">
        <f t="shared" si="35"/>
        <v>#N/A</v>
      </c>
      <c r="B2016" s="221" t="e">
        <f>IF(A2016=1,SUM($A$4:A2016),"")</f>
        <v>#N/A</v>
      </c>
      <c r="C2016" s="22" t="str">
        <f>'Source - Cert. Funds'!A2015</f>
        <v>57</v>
      </c>
      <c r="D2016" s="22" t="str">
        <f>'Source - Cert. Funds'!B2015</f>
        <v>2</v>
      </c>
      <c r="E2016" s="22" t="str">
        <f>'Source - Cert. Funds'!C2015</f>
        <v>0006</v>
      </c>
      <c r="F2016" s="22" t="str">
        <f>'Source - Cert. Funds'!D2015</f>
        <v>5720006</v>
      </c>
      <c r="G2016" s="22" t="str">
        <f>'Source - Cert. Funds'!E2015</f>
        <v>NOBLE TOWNSHIP</v>
      </c>
      <c r="H2016" s="22" t="str">
        <f>'Source - Cert. Funds'!F2015</f>
        <v>1190</v>
      </c>
      <c r="I2016" s="22" t="str">
        <f>'Source - Cert. Funds'!G2015</f>
        <v xml:space="preserve">CUMULATIVE FIRE (Township)                        </v>
      </c>
      <c r="J2016" s="23">
        <f>'Source - Cert. Funds'!H2015</f>
        <v>20000</v>
      </c>
      <c r="K2016" s="3"/>
      <c r="L2016" s="3"/>
      <c r="M2016" s="3"/>
      <c r="N2016" s="3"/>
      <c r="O2016" s="3"/>
    </row>
    <row r="2017" spans="1:15" x14ac:dyDescent="0.35">
      <c r="A2017" s="221" t="e">
        <f t="shared" si="35"/>
        <v>#N/A</v>
      </c>
      <c r="B2017" s="221" t="e">
        <f>IF(A2017=1,SUM($A$4:A2017),"")</f>
        <v>#N/A</v>
      </c>
      <c r="C2017" s="22" t="str">
        <f>'Source - Cert. Funds'!A2016</f>
        <v>57</v>
      </c>
      <c r="D2017" s="22" t="str">
        <f>'Source - Cert. Funds'!B2016</f>
        <v>2</v>
      </c>
      <c r="E2017" s="22" t="str">
        <f>'Source - Cert. Funds'!C2016</f>
        <v>0006</v>
      </c>
      <c r="F2017" s="22" t="str">
        <f>'Source - Cert. Funds'!D2016</f>
        <v>5720006</v>
      </c>
      <c r="G2017" s="22" t="str">
        <f>'Source - Cert. Funds'!E2016</f>
        <v>NOBLE TOWNSHIP</v>
      </c>
      <c r="H2017" s="22" t="str">
        <f>'Source - Cert. Funds'!F2016</f>
        <v>1312</v>
      </c>
      <c r="I2017" s="22" t="str">
        <f>'Source - Cert. Funds'!G2016</f>
        <v xml:space="preserve">RECREATION                              </v>
      </c>
      <c r="J2017" s="23">
        <f>'Source - Cert. Funds'!H2016</f>
        <v>31400</v>
      </c>
      <c r="K2017" s="3"/>
      <c r="L2017" s="3"/>
      <c r="M2017" s="3"/>
      <c r="N2017" s="3"/>
      <c r="O2017" s="3"/>
    </row>
    <row r="2018" spans="1:15" x14ac:dyDescent="0.35">
      <c r="A2018" s="221" t="e">
        <f t="shared" si="35"/>
        <v>#N/A</v>
      </c>
      <c r="B2018" s="221" t="e">
        <f>IF(A2018=1,SUM($A$4:A2018),"")</f>
        <v>#N/A</v>
      </c>
      <c r="C2018" s="22" t="str">
        <f>'Source - Cert. Funds'!A2017</f>
        <v>57</v>
      </c>
      <c r="D2018" s="22" t="str">
        <f>'Source - Cert. Funds'!B2017</f>
        <v>2</v>
      </c>
      <c r="E2018" s="22" t="str">
        <f>'Source - Cert. Funds'!C2017</f>
        <v>0007</v>
      </c>
      <c r="F2018" s="22" t="str">
        <f>'Source - Cert. Funds'!D2017</f>
        <v>5720007</v>
      </c>
      <c r="G2018" s="22" t="str">
        <f>'Source - Cert. Funds'!E2017</f>
        <v>ORANGE TOWNSHIP</v>
      </c>
      <c r="H2018" s="22" t="str">
        <f>'Source - Cert. Funds'!F2017</f>
        <v>0050</v>
      </c>
      <c r="I2018" s="22" t="str">
        <f>'Source - Cert. Funds'!G2017</f>
        <v>TOWNSHIP ROAD AND INFRASTRUCTURE</v>
      </c>
      <c r="J2018" s="23">
        <f>'Source - Cert. Funds'!H2017</f>
        <v>0</v>
      </c>
      <c r="K2018" s="3"/>
      <c r="L2018" s="3"/>
      <c r="M2018" s="3"/>
      <c r="N2018" s="3"/>
      <c r="O2018" s="3"/>
    </row>
    <row r="2019" spans="1:15" x14ac:dyDescent="0.35">
      <c r="A2019" s="221" t="e">
        <f t="shared" si="35"/>
        <v>#N/A</v>
      </c>
      <c r="B2019" s="221" t="e">
        <f>IF(A2019=1,SUM($A$4:A2019),"")</f>
        <v>#N/A</v>
      </c>
      <c r="C2019" s="22" t="str">
        <f>'Source - Cert. Funds'!A2018</f>
        <v>57</v>
      </c>
      <c r="D2019" s="22" t="str">
        <f>'Source - Cert. Funds'!B2018</f>
        <v>2</v>
      </c>
      <c r="E2019" s="22" t="str">
        <f>'Source - Cert. Funds'!C2018</f>
        <v>0007</v>
      </c>
      <c r="F2019" s="22" t="str">
        <f>'Source - Cert. Funds'!D2018</f>
        <v>5720007</v>
      </c>
      <c r="G2019" s="22" t="str">
        <f>'Source - Cert. Funds'!E2018</f>
        <v>ORANGE TOWNSHIP</v>
      </c>
      <c r="H2019" s="22" t="str">
        <f>'Source - Cert. Funds'!F2018</f>
        <v>0061</v>
      </c>
      <c r="I2019" s="22" t="str">
        <f>'Source - Cert. Funds'!G2018</f>
        <v>RAINY DAY</v>
      </c>
      <c r="J2019" s="23">
        <f>'Source - Cert. Funds'!H2018</f>
        <v>204683</v>
      </c>
      <c r="K2019" s="3"/>
      <c r="L2019" s="3"/>
      <c r="M2019" s="3"/>
      <c r="N2019" s="3"/>
      <c r="O2019" s="3"/>
    </row>
    <row r="2020" spans="1:15" x14ac:dyDescent="0.35">
      <c r="A2020" s="221" t="e">
        <f t="shared" si="35"/>
        <v>#N/A</v>
      </c>
      <c r="B2020" s="221" t="e">
        <f>IF(A2020=1,SUM($A$4:A2020),"")</f>
        <v>#N/A</v>
      </c>
      <c r="C2020" s="22" t="str">
        <f>'Source - Cert. Funds'!A2019</f>
        <v>57</v>
      </c>
      <c r="D2020" s="22" t="str">
        <f>'Source - Cert. Funds'!B2019</f>
        <v>2</v>
      </c>
      <c r="E2020" s="22" t="str">
        <f>'Source - Cert. Funds'!C2019</f>
        <v>0007</v>
      </c>
      <c r="F2020" s="22" t="str">
        <f>'Source - Cert. Funds'!D2019</f>
        <v>5720007</v>
      </c>
      <c r="G2020" s="22" t="str">
        <f>'Source - Cert. Funds'!E2019</f>
        <v>ORANGE TOWNSHIP</v>
      </c>
      <c r="H2020" s="22" t="str">
        <f>'Source - Cert. Funds'!F2019</f>
        <v>0101</v>
      </c>
      <c r="I2020" s="22" t="str">
        <f>'Source - Cert. Funds'!G2019</f>
        <v xml:space="preserve">GENERAL                                 </v>
      </c>
      <c r="J2020" s="23">
        <f>'Source - Cert. Funds'!H2019</f>
        <v>263350</v>
      </c>
      <c r="K2020" s="3"/>
      <c r="L2020" s="3"/>
      <c r="M2020" s="3"/>
      <c r="N2020" s="3"/>
      <c r="O2020" s="3"/>
    </row>
    <row r="2021" spans="1:15" x14ac:dyDescent="0.35">
      <c r="A2021" s="221" t="e">
        <f t="shared" si="35"/>
        <v>#N/A</v>
      </c>
      <c r="B2021" s="221" t="e">
        <f>IF(A2021=1,SUM($A$4:A2021),"")</f>
        <v>#N/A</v>
      </c>
      <c r="C2021" s="22" t="str">
        <f>'Source - Cert. Funds'!A2020</f>
        <v>57</v>
      </c>
      <c r="D2021" s="22" t="str">
        <f>'Source - Cert. Funds'!B2020</f>
        <v>2</v>
      </c>
      <c r="E2021" s="22" t="str">
        <f>'Source - Cert. Funds'!C2020</f>
        <v>0007</v>
      </c>
      <c r="F2021" s="22" t="str">
        <f>'Source - Cert. Funds'!D2020</f>
        <v>5720007</v>
      </c>
      <c r="G2021" s="22" t="str">
        <f>'Source - Cert. Funds'!E2020</f>
        <v>ORANGE TOWNSHIP</v>
      </c>
      <c r="H2021" s="22" t="str">
        <f>'Source - Cert. Funds'!F2020</f>
        <v>1111</v>
      </c>
      <c r="I2021" s="22" t="str">
        <f>'Source - Cert. Funds'!G2020</f>
        <v>TOWNSHIP FIRE AND E.M.S.</v>
      </c>
      <c r="J2021" s="23">
        <f>'Source - Cert. Funds'!H2020</f>
        <v>111500</v>
      </c>
      <c r="K2021" s="3"/>
      <c r="L2021" s="3"/>
      <c r="M2021" s="3"/>
      <c r="N2021" s="3"/>
      <c r="O2021" s="3"/>
    </row>
    <row r="2022" spans="1:15" x14ac:dyDescent="0.35">
      <c r="A2022" s="221" t="e">
        <f t="shared" si="35"/>
        <v>#N/A</v>
      </c>
      <c r="B2022" s="221" t="e">
        <f>IF(A2022=1,SUM($A$4:A2022),"")</f>
        <v>#N/A</v>
      </c>
      <c r="C2022" s="22" t="str">
        <f>'Source - Cert. Funds'!A2021</f>
        <v>57</v>
      </c>
      <c r="D2022" s="22" t="str">
        <f>'Source - Cert. Funds'!B2021</f>
        <v>2</v>
      </c>
      <c r="E2022" s="22" t="str">
        <f>'Source - Cert. Funds'!C2021</f>
        <v>0007</v>
      </c>
      <c r="F2022" s="22" t="str">
        <f>'Source - Cert. Funds'!D2021</f>
        <v>5720007</v>
      </c>
      <c r="G2022" s="22" t="str">
        <f>'Source - Cert. Funds'!E2021</f>
        <v>ORANGE TOWNSHIP</v>
      </c>
      <c r="H2022" s="22" t="str">
        <f>'Source - Cert. Funds'!F2021</f>
        <v>1190</v>
      </c>
      <c r="I2022" s="22" t="str">
        <f>'Source - Cert. Funds'!G2021</f>
        <v xml:space="preserve">CUMULATIVE FIRE (Township)                        </v>
      </c>
      <c r="J2022" s="23">
        <f>'Source - Cert. Funds'!H2021</f>
        <v>515000</v>
      </c>
      <c r="K2022" s="3"/>
      <c r="L2022" s="3"/>
      <c r="M2022" s="3"/>
      <c r="N2022" s="3"/>
      <c r="O2022" s="3"/>
    </row>
    <row r="2023" spans="1:15" x14ac:dyDescent="0.35">
      <c r="A2023" s="221" t="e">
        <f t="shared" si="35"/>
        <v>#N/A</v>
      </c>
      <c r="B2023" s="221" t="e">
        <f>IF(A2023=1,SUM($A$4:A2023),"")</f>
        <v>#N/A</v>
      </c>
      <c r="C2023" s="22" t="str">
        <f>'Source - Cert. Funds'!A2022</f>
        <v>57</v>
      </c>
      <c r="D2023" s="22" t="str">
        <f>'Source - Cert. Funds'!B2022</f>
        <v>2</v>
      </c>
      <c r="E2023" s="22" t="str">
        <f>'Source - Cert. Funds'!C2022</f>
        <v>0007</v>
      </c>
      <c r="F2023" s="22" t="str">
        <f>'Source - Cert. Funds'!D2022</f>
        <v>5720007</v>
      </c>
      <c r="G2023" s="22" t="str">
        <f>'Source - Cert. Funds'!E2022</f>
        <v>ORANGE TOWNSHIP</v>
      </c>
      <c r="H2023" s="22" t="str">
        <f>'Source - Cert. Funds'!F2022</f>
        <v>1312</v>
      </c>
      <c r="I2023" s="22" t="str">
        <f>'Source - Cert. Funds'!G2022</f>
        <v xml:space="preserve">RECREATION                              </v>
      </c>
      <c r="J2023" s="23">
        <f>'Source - Cert. Funds'!H2022</f>
        <v>22000</v>
      </c>
      <c r="K2023" s="3"/>
      <c r="L2023" s="3"/>
      <c r="M2023" s="3"/>
      <c r="N2023" s="3"/>
      <c r="O2023" s="3"/>
    </row>
    <row r="2024" spans="1:15" x14ac:dyDescent="0.35">
      <c r="A2024" s="221" t="e">
        <f t="shared" si="35"/>
        <v>#N/A</v>
      </c>
      <c r="B2024" s="221" t="e">
        <f>IF(A2024=1,SUM($A$4:A2024),"")</f>
        <v>#N/A</v>
      </c>
      <c r="C2024" s="22" t="str">
        <f>'Source - Cert. Funds'!A2023</f>
        <v>57</v>
      </c>
      <c r="D2024" s="22" t="str">
        <f>'Source - Cert. Funds'!B2023</f>
        <v>2</v>
      </c>
      <c r="E2024" s="22" t="str">
        <f>'Source - Cert. Funds'!C2023</f>
        <v>0008</v>
      </c>
      <c r="F2024" s="22" t="str">
        <f>'Source - Cert. Funds'!D2023</f>
        <v>5720008</v>
      </c>
      <c r="G2024" s="22" t="str">
        <f>'Source - Cert. Funds'!E2023</f>
        <v>PERRY TOWNSHIP</v>
      </c>
      <c r="H2024" s="22" t="str">
        <f>'Source - Cert. Funds'!F2023</f>
        <v>0061</v>
      </c>
      <c r="I2024" s="22" t="str">
        <f>'Source - Cert. Funds'!G2023</f>
        <v>RAINY DAY</v>
      </c>
      <c r="J2024" s="23">
        <f>'Source - Cert. Funds'!H2023</f>
        <v>10000</v>
      </c>
      <c r="K2024" s="3"/>
      <c r="L2024" s="3"/>
      <c r="M2024" s="3"/>
      <c r="N2024" s="3"/>
      <c r="O2024" s="3"/>
    </row>
    <row r="2025" spans="1:15" x14ac:dyDescent="0.35">
      <c r="A2025" s="221" t="e">
        <f t="shared" si="35"/>
        <v>#N/A</v>
      </c>
      <c r="B2025" s="221" t="e">
        <f>IF(A2025=1,SUM($A$4:A2025),"")</f>
        <v>#N/A</v>
      </c>
      <c r="C2025" s="22" t="str">
        <f>'Source - Cert. Funds'!A2024</f>
        <v>57</v>
      </c>
      <c r="D2025" s="22" t="str">
        <f>'Source - Cert. Funds'!B2024</f>
        <v>2</v>
      </c>
      <c r="E2025" s="22" t="str">
        <f>'Source - Cert. Funds'!C2024</f>
        <v>0008</v>
      </c>
      <c r="F2025" s="22" t="str">
        <f>'Source - Cert. Funds'!D2024</f>
        <v>5720008</v>
      </c>
      <c r="G2025" s="22" t="str">
        <f>'Source - Cert. Funds'!E2024</f>
        <v>PERRY TOWNSHIP</v>
      </c>
      <c r="H2025" s="22" t="str">
        <f>'Source - Cert. Funds'!F2024</f>
        <v>0101</v>
      </c>
      <c r="I2025" s="22" t="str">
        <f>'Source - Cert. Funds'!G2024</f>
        <v xml:space="preserve">GENERAL                                 </v>
      </c>
      <c r="J2025" s="23">
        <f>'Source - Cert. Funds'!H2024</f>
        <v>125150</v>
      </c>
      <c r="K2025" s="3"/>
      <c r="L2025" s="3"/>
      <c r="M2025" s="3"/>
      <c r="N2025" s="3"/>
      <c r="O2025" s="3"/>
    </row>
    <row r="2026" spans="1:15" x14ac:dyDescent="0.35">
      <c r="A2026" s="221" t="e">
        <f t="shared" si="35"/>
        <v>#N/A</v>
      </c>
      <c r="B2026" s="221" t="e">
        <f>IF(A2026=1,SUM($A$4:A2026),"")</f>
        <v>#N/A</v>
      </c>
      <c r="C2026" s="22" t="str">
        <f>'Source - Cert. Funds'!A2025</f>
        <v>57</v>
      </c>
      <c r="D2026" s="22" t="str">
        <f>'Source - Cert. Funds'!B2025</f>
        <v>2</v>
      </c>
      <c r="E2026" s="22" t="str">
        <f>'Source - Cert. Funds'!C2025</f>
        <v>0008</v>
      </c>
      <c r="F2026" s="22" t="str">
        <f>'Source - Cert. Funds'!D2025</f>
        <v>5720008</v>
      </c>
      <c r="G2026" s="22" t="str">
        <f>'Source - Cert. Funds'!E2025</f>
        <v>PERRY TOWNSHIP</v>
      </c>
      <c r="H2026" s="22" t="str">
        <f>'Source - Cert. Funds'!F2025</f>
        <v>1111</v>
      </c>
      <c r="I2026" s="22" t="str">
        <f>'Source - Cert. Funds'!G2025</f>
        <v>TOWNSHIP FIRE AND E.M.S.</v>
      </c>
      <c r="J2026" s="23">
        <f>'Source - Cert. Funds'!H2025</f>
        <v>10000</v>
      </c>
      <c r="K2026" s="3"/>
      <c r="L2026" s="3"/>
      <c r="M2026" s="3"/>
      <c r="N2026" s="3"/>
      <c r="O2026" s="3"/>
    </row>
    <row r="2027" spans="1:15" x14ac:dyDescent="0.35">
      <c r="A2027" s="221" t="e">
        <f t="shared" si="35"/>
        <v>#N/A</v>
      </c>
      <c r="B2027" s="221" t="e">
        <f>IF(A2027=1,SUM($A$4:A2027),"")</f>
        <v>#N/A</v>
      </c>
      <c r="C2027" s="22" t="str">
        <f>'Source - Cert. Funds'!A2026</f>
        <v>57</v>
      </c>
      <c r="D2027" s="22" t="str">
        <f>'Source - Cert. Funds'!B2026</f>
        <v>2</v>
      </c>
      <c r="E2027" s="22" t="str">
        <f>'Source - Cert. Funds'!C2026</f>
        <v>0008</v>
      </c>
      <c r="F2027" s="22" t="str">
        <f>'Source - Cert. Funds'!D2026</f>
        <v>5720008</v>
      </c>
      <c r="G2027" s="22" t="str">
        <f>'Source - Cert. Funds'!E2026</f>
        <v>PERRY TOWNSHIP</v>
      </c>
      <c r="H2027" s="22" t="str">
        <f>'Source - Cert. Funds'!F2026</f>
        <v>1190</v>
      </c>
      <c r="I2027" s="22" t="str">
        <f>'Source - Cert. Funds'!G2026</f>
        <v xml:space="preserve">CUMULATIVE FIRE (Township)                        </v>
      </c>
      <c r="J2027" s="23">
        <f>'Source - Cert. Funds'!H2026</f>
        <v>40000</v>
      </c>
      <c r="K2027" s="3"/>
      <c r="L2027" s="3"/>
      <c r="M2027" s="3"/>
      <c r="N2027" s="3"/>
      <c r="O2027" s="3"/>
    </row>
    <row r="2028" spans="1:15" x14ac:dyDescent="0.35">
      <c r="A2028" s="221" t="e">
        <f t="shared" si="35"/>
        <v>#N/A</v>
      </c>
      <c r="B2028" s="221" t="e">
        <f>IF(A2028=1,SUM($A$4:A2028),"")</f>
        <v>#N/A</v>
      </c>
      <c r="C2028" s="22" t="str">
        <f>'Source - Cert. Funds'!A2027</f>
        <v>57</v>
      </c>
      <c r="D2028" s="22" t="str">
        <f>'Source - Cert. Funds'!B2027</f>
        <v>2</v>
      </c>
      <c r="E2028" s="22" t="str">
        <f>'Source - Cert. Funds'!C2027</f>
        <v>0008</v>
      </c>
      <c r="F2028" s="22" t="str">
        <f>'Source - Cert. Funds'!D2027</f>
        <v>5720008</v>
      </c>
      <c r="G2028" s="22" t="str">
        <f>'Source - Cert. Funds'!E2027</f>
        <v>PERRY TOWNSHIP</v>
      </c>
      <c r="H2028" s="22" t="str">
        <f>'Source - Cert. Funds'!F2027</f>
        <v>1312</v>
      </c>
      <c r="I2028" s="22" t="str">
        <f>'Source - Cert. Funds'!G2027</f>
        <v xml:space="preserve">RECREATION                              </v>
      </c>
      <c r="J2028" s="23">
        <f>'Source - Cert. Funds'!H2027</f>
        <v>4100</v>
      </c>
      <c r="K2028" s="3"/>
      <c r="L2028" s="3"/>
      <c r="M2028" s="3"/>
      <c r="N2028" s="3"/>
      <c r="O2028" s="3"/>
    </row>
    <row r="2029" spans="1:15" x14ac:dyDescent="0.35">
      <c r="A2029" s="221" t="e">
        <f t="shared" si="35"/>
        <v>#N/A</v>
      </c>
      <c r="B2029" s="221" t="e">
        <f>IF(A2029=1,SUM($A$4:A2029),"")</f>
        <v>#N/A</v>
      </c>
      <c r="C2029" s="22" t="str">
        <f>'Source - Cert. Funds'!A2028</f>
        <v>57</v>
      </c>
      <c r="D2029" s="22" t="str">
        <f>'Source - Cert. Funds'!B2028</f>
        <v>2</v>
      </c>
      <c r="E2029" s="22" t="str">
        <f>'Source - Cert. Funds'!C2028</f>
        <v>0009</v>
      </c>
      <c r="F2029" s="22" t="str">
        <f>'Source - Cert. Funds'!D2028</f>
        <v>5720009</v>
      </c>
      <c r="G2029" s="22" t="str">
        <f>'Source - Cert. Funds'!E2028</f>
        <v>SPARTA TOWNSHIP</v>
      </c>
      <c r="H2029" s="22" t="str">
        <f>'Source - Cert. Funds'!F2028</f>
        <v>0061</v>
      </c>
      <c r="I2029" s="22" t="str">
        <f>'Source - Cert. Funds'!G2028</f>
        <v>RAINY DAY</v>
      </c>
      <c r="J2029" s="23">
        <f>'Source - Cert. Funds'!H2028</f>
        <v>10054</v>
      </c>
      <c r="K2029" s="3"/>
      <c r="L2029" s="3"/>
      <c r="M2029" s="3"/>
      <c r="N2029" s="3"/>
      <c r="O2029" s="3"/>
    </row>
    <row r="2030" spans="1:15" x14ac:dyDescent="0.35">
      <c r="A2030" s="221" t="e">
        <f t="shared" si="35"/>
        <v>#N/A</v>
      </c>
      <c r="B2030" s="221" t="e">
        <f>IF(A2030=1,SUM($A$4:A2030),"")</f>
        <v>#N/A</v>
      </c>
      <c r="C2030" s="22" t="str">
        <f>'Source - Cert. Funds'!A2029</f>
        <v>57</v>
      </c>
      <c r="D2030" s="22" t="str">
        <f>'Source - Cert. Funds'!B2029</f>
        <v>2</v>
      </c>
      <c r="E2030" s="22" t="str">
        <f>'Source - Cert. Funds'!C2029</f>
        <v>0009</v>
      </c>
      <c r="F2030" s="22" t="str">
        <f>'Source - Cert. Funds'!D2029</f>
        <v>5720009</v>
      </c>
      <c r="G2030" s="22" t="str">
        <f>'Source - Cert. Funds'!E2029</f>
        <v>SPARTA TOWNSHIP</v>
      </c>
      <c r="H2030" s="22" t="str">
        <f>'Source - Cert. Funds'!F2029</f>
        <v>0101</v>
      </c>
      <c r="I2030" s="22" t="str">
        <f>'Source - Cert. Funds'!G2029</f>
        <v xml:space="preserve">GENERAL                                 </v>
      </c>
      <c r="J2030" s="23">
        <f>'Source - Cert. Funds'!H2029</f>
        <v>176290</v>
      </c>
      <c r="K2030" s="3"/>
      <c r="L2030" s="3"/>
      <c r="M2030" s="3"/>
      <c r="N2030" s="3"/>
      <c r="O2030" s="3"/>
    </row>
    <row r="2031" spans="1:15" x14ac:dyDescent="0.35">
      <c r="A2031" s="221" t="e">
        <f t="shared" si="35"/>
        <v>#N/A</v>
      </c>
      <c r="B2031" s="221" t="e">
        <f>IF(A2031=1,SUM($A$4:A2031),"")</f>
        <v>#N/A</v>
      </c>
      <c r="C2031" s="22" t="str">
        <f>'Source - Cert. Funds'!A2030</f>
        <v>57</v>
      </c>
      <c r="D2031" s="22" t="str">
        <f>'Source - Cert. Funds'!B2030</f>
        <v>2</v>
      </c>
      <c r="E2031" s="22" t="str">
        <f>'Source - Cert. Funds'!C2030</f>
        <v>0009</v>
      </c>
      <c r="F2031" s="22" t="str">
        <f>'Source - Cert. Funds'!D2030</f>
        <v>5720009</v>
      </c>
      <c r="G2031" s="22" t="str">
        <f>'Source - Cert. Funds'!E2030</f>
        <v>SPARTA TOWNSHIP</v>
      </c>
      <c r="H2031" s="22" t="str">
        <f>'Source - Cert. Funds'!F2030</f>
        <v>1111</v>
      </c>
      <c r="I2031" s="22" t="str">
        <f>'Source - Cert. Funds'!G2030</f>
        <v>TOWNSHIP FIRE AND E.M.S.</v>
      </c>
      <c r="J2031" s="23">
        <f>'Source - Cert. Funds'!H2030</f>
        <v>139450</v>
      </c>
      <c r="K2031" s="3"/>
      <c r="L2031" s="3"/>
      <c r="M2031" s="3"/>
      <c r="N2031" s="3"/>
      <c r="O2031" s="3"/>
    </row>
    <row r="2032" spans="1:15" x14ac:dyDescent="0.35">
      <c r="A2032" s="221" t="e">
        <f t="shared" si="35"/>
        <v>#N/A</v>
      </c>
      <c r="B2032" s="221" t="e">
        <f>IF(A2032=1,SUM($A$4:A2032),"")</f>
        <v>#N/A</v>
      </c>
      <c r="C2032" s="22" t="str">
        <f>'Source - Cert. Funds'!A2031</f>
        <v>57</v>
      </c>
      <c r="D2032" s="22" t="str">
        <f>'Source - Cert. Funds'!B2031</f>
        <v>2</v>
      </c>
      <c r="E2032" s="22" t="str">
        <f>'Source - Cert. Funds'!C2031</f>
        <v>0009</v>
      </c>
      <c r="F2032" s="22" t="str">
        <f>'Source - Cert. Funds'!D2031</f>
        <v>5720009</v>
      </c>
      <c r="G2032" s="22" t="str">
        <f>'Source - Cert. Funds'!E2031</f>
        <v>SPARTA TOWNSHIP</v>
      </c>
      <c r="H2032" s="22" t="str">
        <f>'Source - Cert. Funds'!F2031</f>
        <v>1190</v>
      </c>
      <c r="I2032" s="22" t="str">
        <f>'Source - Cert. Funds'!G2031</f>
        <v xml:space="preserve">CUMULATIVE FIRE (Township)                        </v>
      </c>
      <c r="J2032" s="23">
        <f>'Source - Cert. Funds'!H2031</f>
        <v>101846</v>
      </c>
      <c r="K2032" s="3"/>
      <c r="L2032" s="3"/>
      <c r="M2032" s="3"/>
      <c r="N2032" s="3"/>
      <c r="O2032" s="3"/>
    </row>
    <row r="2033" spans="1:15" x14ac:dyDescent="0.35">
      <c r="A2033" s="221" t="e">
        <f t="shared" si="35"/>
        <v>#N/A</v>
      </c>
      <c r="B2033" s="221" t="e">
        <f>IF(A2033=1,SUM($A$4:A2033),"")</f>
        <v>#N/A</v>
      </c>
      <c r="C2033" s="22" t="str">
        <f>'Source - Cert. Funds'!A2032</f>
        <v>57</v>
      </c>
      <c r="D2033" s="22" t="str">
        <f>'Source - Cert. Funds'!B2032</f>
        <v>2</v>
      </c>
      <c r="E2033" s="22" t="str">
        <f>'Source - Cert. Funds'!C2032</f>
        <v>0009</v>
      </c>
      <c r="F2033" s="22" t="str">
        <f>'Source - Cert. Funds'!D2032</f>
        <v>5720009</v>
      </c>
      <c r="G2033" s="22" t="str">
        <f>'Source - Cert. Funds'!E2032</f>
        <v>SPARTA TOWNSHIP</v>
      </c>
      <c r="H2033" s="22" t="str">
        <f>'Source - Cert. Funds'!F2032</f>
        <v>1312</v>
      </c>
      <c r="I2033" s="22" t="str">
        <f>'Source - Cert. Funds'!G2032</f>
        <v xml:space="preserve">RECREATION                              </v>
      </c>
      <c r="J2033" s="23">
        <f>'Source - Cert. Funds'!H2032</f>
        <v>27099</v>
      </c>
      <c r="K2033" s="3"/>
      <c r="L2033" s="3"/>
      <c r="M2033" s="3"/>
      <c r="N2033" s="3"/>
      <c r="O2033" s="3"/>
    </row>
    <row r="2034" spans="1:15" x14ac:dyDescent="0.35">
      <c r="A2034" s="221" t="e">
        <f t="shared" si="35"/>
        <v>#N/A</v>
      </c>
      <c r="B2034" s="221" t="e">
        <f>IF(A2034=1,SUM($A$4:A2034),"")</f>
        <v>#N/A</v>
      </c>
      <c r="C2034" s="22" t="str">
        <f>'Source - Cert. Funds'!A2033</f>
        <v>57</v>
      </c>
      <c r="D2034" s="22" t="str">
        <f>'Source - Cert. Funds'!B2033</f>
        <v>2</v>
      </c>
      <c r="E2034" s="22" t="str">
        <f>'Source - Cert. Funds'!C2033</f>
        <v>0010</v>
      </c>
      <c r="F2034" s="22" t="str">
        <f>'Source - Cert. Funds'!D2033</f>
        <v>5720010</v>
      </c>
      <c r="G2034" s="22" t="str">
        <f>'Source - Cert. Funds'!E2033</f>
        <v>SWAN TOWNSHIP</v>
      </c>
      <c r="H2034" s="22" t="str">
        <f>'Source - Cert. Funds'!F2033</f>
        <v>0061</v>
      </c>
      <c r="I2034" s="22" t="str">
        <f>'Source - Cert. Funds'!G2033</f>
        <v>RAINY DAY</v>
      </c>
      <c r="J2034" s="23">
        <f>'Source - Cert. Funds'!H2033</f>
        <v>1000</v>
      </c>
      <c r="K2034" s="3"/>
      <c r="L2034" s="3"/>
      <c r="M2034" s="3"/>
      <c r="N2034" s="3"/>
      <c r="O2034" s="3"/>
    </row>
    <row r="2035" spans="1:15" x14ac:dyDescent="0.35">
      <c r="A2035" s="221" t="e">
        <f t="shared" si="35"/>
        <v>#N/A</v>
      </c>
      <c r="B2035" s="221" t="e">
        <f>IF(A2035=1,SUM($A$4:A2035),"")</f>
        <v>#N/A</v>
      </c>
      <c r="C2035" s="22" t="str">
        <f>'Source - Cert. Funds'!A2034</f>
        <v>57</v>
      </c>
      <c r="D2035" s="22" t="str">
        <f>'Source - Cert. Funds'!B2034</f>
        <v>2</v>
      </c>
      <c r="E2035" s="22" t="str">
        <f>'Source - Cert. Funds'!C2034</f>
        <v>0010</v>
      </c>
      <c r="F2035" s="22" t="str">
        <f>'Source - Cert. Funds'!D2034</f>
        <v>5720010</v>
      </c>
      <c r="G2035" s="22" t="str">
        <f>'Source - Cert. Funds'!E2034</f>
        <v>SWAN TOWNSHIP</v>
      </c>
      <c r="H2035" s="22" t="str">
        <f>'Source - Cert. Funds'!F2034</f>
        <v>0101</v>
      </c>
      <c r="I2035" s="22" t="str">
        <f>'Source - Cert. Funds'!G2034</f>
        <v xml:space="preserve">GENERAL                                 </v>
      </c>
      <c r="J2035" s="23">
        <f>'Source - Cert. Funds'!H2034</f>
        <v>51000</v>
      </c>
      <c r="K2035" s="3"/>
      <c r="L2035" s="3"/>
      <c r="M2035" s="3"/>
      <c r="N2035" s="3"/>
      <c r="O2035" s="3"/>
    </row>
    <row r="2036" spans="1:15" x14ac:dyDescent="0.35">
      <c r="A2036" s="221" t="e">
        <f t="shared" si="35"/>
        <v>#N/A</v>
      </c>
      <c r="B2036" s="221" t="e">
        <f>IF(A2036=1,SUM($A$4:A2036),"")</f>
        <v>#N/A</v>
      </c>
      <c r="C2036" s="22" t="str">
        <f>'Source - Cert. Funds'!A2035</f>
        <v>57</v>
      </c>
      <c r="D2036" s="22" t="str">
        <f>'Source - Cert. Funds'!B2035</f>
        <v>2</v>
      </c>
      <c r="E2036" s="22" t="str">
        <f>'Source - Cert. Funds'!C2035</f>
        <v>0010</v>
      </c>
      <c r="F2036" s="22" t="str">
        <f>'Source - Cert. Funds'!D2035</f>
        <v>5720010</v>
      </c>
      <c r="G2036" s="22" t="str">
        <f>'Source - Cert. Funds'!E2035</f>
        <v>SWAN TOWNSHIP</v>
      </c>
      <c r="H2036" s="22" t="str">
        <f>'Source - Cert. Funds'!F2035</f>
        <v>1111</v>
      </c>
      <c r="I2036" s="22" t="str">
        <f>'Source - Cert. Funds'!G2035</f>
        <v>TOWNSHIP FIRE AND E.M.S.</v>
      </c>
      <c r="J2036" s="23">
        <f>'Source - Cert. Funds'!H2035</f>
        <v>45000</v>
      </c>
      <c r="K2036" s="3"/>
      <c r="L2036" s="3"/>
      <c r="M2036" s="3"/>
      <c r="N2036" s="3"/>
      <c r="O2036" s="3"/>
    </row>
    <row r="2037" spans="1:15" x14ac:dyDescent="0.35">
      <c r="A2037" s="221" t="e">
        <f t="shared" si="35"/>
        <v>#N/A</v>
      </c>
      <c r="B2037" s="221" t="e">
        <f>IF(A2037=1,SUM($A$4:A2037),"")</f>
        <v>#N/A</v>
      </c>
      <c r="C2037" s="22" t="str">
        <f>'Source - Cert. Funds'!A2036</f>
        <v>57</v>
      </c>
      <c r="D2037" s="22" t="str">
        <f>'Source - Cert. Funds'!B2036</f>
        <v>2</v>
      </c>
      <c r="E2037" s="22" t="str">
        <f>'Source - Cert. Funds'!C2036</f>
        <v>0010</v>
      </c>
      <c r="F2037" s="22" t="str">
        <f>'Source - Cert. Funds'!D2036</f>
        <v>5720010</v>
      </c>
      <c r="G2037" s="22" t="str">
        <f>'Source - Cert. Funds'!E2036</f>
        <v>SWAN TOWNSHIP</v>
      </c>
      <c r="H2037" s="22" t="str">
        <f>'Source - Cert. Funds'!F2036</f>
        <v>1190</v>
      </c>
      <c r="I2037" s="22" t="str">
        <f>'Source - Cert. Funds'!G2036</f>
        <v xml:space="preserve">CUMULATIVE FIRE (Township)                        </v>
      </c>
      <c r="J2037" s="23">
        <f>'Source - Cert. Funds'!H2036</f>
        <v>35000</v>
      </c>
      <c r="K2037" s="3"/>
      <c r="L2037" s="3"/>
      <c r="M2037" s="3"/>
      <c r="N2037" s="3"/>
      <c r="O2037" s="3"/>
    </row>
    <row r="2038" spans="1:15" x14ac:dyDescent="0.35">
      <c r="A2038" s="221" t="e">
        <f t="shared" si="35"/>
        <v>#N/A</v>
      </c>
      <c r="B2038" s="221" t="e">
        <f>IF(A2038=1,SUM($A$4:A2038),"")</f>
        <v>#N/A</v>
      </c>
      <c r="C2038" s="22" t="str">
        <f>'Source - Cert. Funds'!A2037</f>
        <v>57</v>
      </c>
      <c r="D2038" s="22" t="str">
        <f>'Source - Cert. Funds'!B2037</f>
        <v>2</v>
      </c>
      <c r="E2038" s="22" t="str">
        <f>'Source - Cert. Funds'!C2037</f>
        <v>0010</v>
      </c>
      <c r="F2038" s="22" t="str">
        <f>'Source - Cert. Funds'!D2037</f>
        <v>5720010</v>
      </c>
      <c r="G2038" s="22" t="str">
        <f>'Source - Cert. Funds'!E2037</f>
        <v>SWAN TOWNSHIP</v>
      </c>
      <c r="H2038" s="22" t="str">
        <f>'Source - Cert. Funds'!F2037</f>
        <v>1312</v>
      </c>
      <c r="I2038" s="22" t="str">
        <f>'Source - Cert. Funds'!G2037</f>
        <v xml:space="preserve">RECREATION                              </v>
      </c>
      <c r="J2038" s="23">
        <f>'Source - Cert. Funds'!H2037</f>
        <v>1000</v>
      </c>
      <c r="K2038" s="3"/>
      <c r="L2038" s="3"/>
      <c r="M2038" s="3"/>
      <c r="N2038" s="3"/>
      <c r="O2038" s="3"/>
    </row>
    <row r="2039" spans="1:15" x14ac:dyDescent="0.35">
      <c r="A2039" s="221" t="e">
        <f t="shared" si="35"/>
        <v>#N/A</v>
      </c>
      <c r="B2039" s="221" t="e">
        <f>IF(A2039=1,SUM($A$4:A2039),"")</f>
        <v>#N/A</v>
      </c>
      <c r="C2039" s="22" t="str">
        <f>'Source - Cert. Funds'!A2038</f>
        <v>57</v>
      </c>
      <c r="D2039" s="22" t="str">
        <f>'Source - Cert. Funds'!B2038</f>
        <v>2</v>
      </c>
      <c r="E2039" s="22" t="str">
        <f>'Source - Cert. Funds'!C2038</f>
        <v>0010</v>
      </c>
      <c r="F2039" s="22" t="str">
        <f>'Source - Cert. Funds'!D2038</f>
        <v>5720010</v>
      </c>
      <c r="G2039" s="22" t="str">
        <f>'Source - Cert. Funds'!E2038</f>
        <v>SWAN TOWNSHIP</v>
      </c>
      <c r="H2039" s="22" t="str">
        <f>'Source - Cert. Funds'!F2038</f>
        <v>2120</v>
      </c>
      <c r="I2039" s="22" t="str">
        <f>'Source - Cert. Funds'!G2038</f>
        <v xml:space="preserve">CEMETERY                                </v>
      </c>
      <c r="J2039" s="23">
        <f>'Source - Cert. Funds'!H2038</f>
        <v>15500</v>
      </c>
      <c r="K2039" s="3"/>
      <c r="L2039" s="3"/>
      <c r="M2039" s="3"/>
      <c r="N2039" s="3"/>
      <c r="O2039" s="3"/>
    </row>
    <row r="2040" spans="1:15" x14ac:dyDescent="0.35">
      <c r="A2040" s="221" t="e">
        <f t="shared" si="35"/>
        <v>#N/A</v>
      </c>
      <c r="B2040" s="221" t="e">
        <f>IF(A2040=1,SUM($A$4:A2040),"")</f>
        <v>#N/A</v>
      </c>
      <c r="C2040" s="22" t="str">
        <f>'Source - Cert. Funds'!A2039</f>
        <v>57</v>
      </c>
      <c r="D2040" s="22" t="str">
        <f>'Source - Cert. Funds'!B2039</f>
        <v>2</v>
      </c>
      <c r="E2040" s="22" t="str">
        <f>'Source - Cert. Funds'!C2039</f>
        <v>0011</v>
      </c>
      <c r="F2040" s="22" t="str">
        <f>'Source - Cert. Funds'!D2039</f>
        <v>5720011</v>
      </c>
      <c r="G2040" s="22" t="str">
        <f>'Source - Cert. Funds'!E2039</f>
        <v>WASHINGTON TOWNSHIP</v>
      </c>
      <c r="H2040" s="22" t="str">
        <f>'Source - Cert. Funds'!F2039</f>
        <v>0061</v>
      </c>
      <c r="I2040" s="22" t="str">
        <f>'Source - Cert. Funds'!G2039</f>
        <v>RAINY DAY</v>
      </c>
      <c r="J2040" s="23">
        <f>'Source - Cert. Funds'!H2039</f>
        <v>4500</v>
      </c>
      <c r="K2040" s="3"/>
      <c r="L2040" s="3"/>
      <c r="M2040" s="3"/>
      <c r="N2040" s="3"/>
      <c r="O2040" s="3"/>
    </row>
    <row r="2041" spans="1:15" x14ac:dyDescent="0.35">
      <c r="A2041" s="221" t="e">
        <f t="shared" si="35"/>
        <v>#N/A</v>
      </c>
      <c r="B2041" s="221" t="e">
        <f>IF(A2041=1,SUM($A$4:A2041),"")</f>
        <v>#N/A</v>
      </c>
      <c r="C2041" s="22" t="str">
        <f>'Source - Cert. Funds'!A2040</f>
        <v>57</v>
      </c>
      <c r="D2041" s="22" t="str">
        <f>'Source - Cert. Funds'!B2040</f>
        <v>2</v>
      </c>
      <c r="E2041" s="22" t="str">
        <f>'Source - Cert. Funds'!C2040</f>
        <v>0011</v>
      </c>
      <c r="F2041" s="22" t="str">
        <f>'Source - Cert. Funds'!D2040</f>
        <v>5720011</v>
      </c>
      <c r="G2041" s="22" t="str">
        <f>'Source - Cert. Funds'!E2040</f>
        <v>WASHINGTON TOWNSHIP</v>
      </c>
      <c r="H2041" s="22" t="str">
        <f>'Source - Cert. Funds'!F2040</f>
        <v>0101</v>
      </c>
      <c r="I2041" s="22" t="str">
        <f>'Source - Cert. Funds'!G2040</f>
        <v xml:space="preserve">GENERAL                                 </v>
      </c>
      <c r="J2041" s="23">
        <f>'Source - Cert. Funds'!H2040</f>
        <v>91300</v>
      </c>
      <c r="K2041" s="3"/>
      <c r="L2041" s="3"/>
      <c r="M2041" s="3"/>
      <c r="N2041" s="3"/>
      <c r="O2041" s="3"/>
    </row>
    <row r="2042" spans="1:15" x14ac:dyDescent="0.35">
      <c r="A2042" s="221" t="e">
        <f t="shared" si="35"/>
        <v>#N/A</v>
      </c>
      <c r="B2042" s="221" t="e">
        <f>IF(A2042=1,SUM($A$4:A2042),"")</f>
        <v>#N/A</v>
      </c>
      <c r="C2042" s="22" t="str">
        <f>'Source - Cert. Funds'!A2041</f>
        <v>57</v>
      </c>
      <c r="D2042" s="22" t="str">
        <f>'Source - Cert. Funds'!B2041</f>
        <v>2</v>
      </c>
      <c r="E2042" s="22" t="str">
        <f>'Source - Cert. Funds'!C2041</f>
        <v>0011</v>
      </c>
      <c r="F2042" s="22" t="str">
        <f>'Source - Cert. Funds'!D2041</f>
        <v>5720011</v>
      </c>
      <c r="G2042" s="22" t="str">
        <f>'Source - Cert. Funds'!E2041</f>
        <v>WASHINGTON TOWNSHIP</v>
      </c>
      <c r="H2042" s="22" t="str">
        <f>'Source - Cert. Funds'!F2041</f>
        <v>1111</v>
      </c>
      <c r="I2042" s="22" t="str">
        <f>'Source - Cert. Funds'!G2041</f>
        <v>TOWNSHIP FIRE AND E.M.S.</v>
      </c>
      <c r="J2042" s="23">
        <f>'Source - Cert. Funds'!H2041</f>
        <v>20700</v>
      </c>
      <c r="K2042" s="3"/>
      <c r="L2042" s="3"/>
      <c r="M2042" s="3"/>
      <c r="N2042" s="3"/>
      <c r="O2042" s="3"/>
    </row>
    <row r="2043" spans="1:15" x14ac:dyDescent="0.35">
      <c r="A2043" s="221" t="e">
        <f t="shared" si="35"/>
        <v>#N/A</v>
      </c>
      <c r="B2043" s="221" t="e">
        <f>IF(A2043=1,SUM($A$4:A2043),"")</f>
        <v>#N/A</v>
      </c>
      <c r="C2043" s="22" t="str">
        <f>'Source - Cert. Funds'!A2042</f>
        <v>57</v>
      </c>
      <c r="D2043" s="22" t="str">
        <f>'Source - Cert. Funds'!B2042</f>
        <v>2</v>
      </c>
      <c r="E2043" s="22" t="str">
        <f>'Source - Cert. Funds'!C2042</f>
        <v>0011</v>
      </c>
      <c r="F2043" s="22" t="str">
        <f>'Source - Cert. Funds'!D2042</f>
        <v>5720011</v>
      </c>
      <c r="G2043" s="22" t="str">
        <f>'Source - Cert. Funds'!E2042</f>
        <v>WASHINGTON TOWNSHIP</v>
      </c>
      <c r="H2043" s="22" t="str">
        <f>'Source - Cert. Funds'!F2042</f>
        <v>1312</v>
      </c>
      <c r="I2043" s="22" t="str">
        <f>'Source - Cert. Funds'!G2042</f>
        <v xml:space="preserve">RECREATION                              </v>
      </c>
      <c r="J2043" s="23">
        <f>'Source - Cert. Funds'!H2042</f>
        <v>1500</v>
      </c>
      <c r="K2043" s="3"/>
      <c r="L2043" s="3"/>
      <c r="M2043" s="3"/>
      <c r="N2043" s="3"/>
      <c r="O2043" s="3"/>
    </row>
    <row r="2044" spans="1:15" x14ac:dyDescent="0.35">
      <c r="A2044" s="221" t="e">
        <f t="shared" si="35"/>
        <v>#N/A</v>
      </c>
      <c r="B2044" s="221" t="e">
        <f>IF(A2044=1,SUM($A$4:A2044),"")</f>
        <v>#N/A</v>
      </c>
      <c r="C2044" s="22" t="str">
        <f>'Source - Cert. Funds'!A2043</f>
        <v>57</v>
      </c>
      <c r="D2044" s="22" t="str">
        <f>'Source - Cert. Funds'!B2043</f>
        <v>2</v>
      </c>
      <c r="E2044" s="22" t="str">
        <f>'Source - Cert. Funds'!C2043</f>
        <v>0012</v>
      </c>
      <c r="F2044" s="22" t="str">
        <f>'Source - Cert. Funds'!D2043</f>
        <v>5720012</v>
      </c>
      <c r="G2044" s="22" t="str">
        <f>'Source - Cert. Funds'!E2043</f>
        <v>WAYNE TOWNSHIP</v>
      </c>
      <c r="H2044" s="22" t="str">
        <f>'Source - Cert. Funds'!F2043</f>
        <v>0061</v>
      </c>
      <c r="I2044" s="22" t="str">
        <f>'Source - Cert. Funds'!G2043</f>
        <v>RAINY DAY</v>
      </c>
      <c r="J2044" s="23">
        <f>'Source - Cert. Funds'!H2043</f>
        <v>19029</v>
      </c>
      <c r="K2044" s="3"/>
      <c r="L2044" s="3"/>
      <c r="M2044" s="3"/>
      <c r="N2044" s="3"/>
      <c r="O2044" s="3"/>
    </row>
    <row r="2045" spans="1:15" x14ac:dyDescent="0.35">
      <c r="A2045" s="221" t="e">
        <f t="shared" si="35"/>
        <v>#N/A</v>
      </c>
      <c r="B2045" s="221" t="e">
        <f>IF(A2045=1,SUM($A$4:A2045),"")</f>
        <v>#N/A</v>
      </c>
      <c r="C2045" s="22" t="str">
        <f>'Source - Cert. Funds'!A2044</f>
        <v>57</v>
      </c>
      <c r="D2045" s="22" t="str">
        <f>'Source - Cert. Funds'!B2044</f>
        <v>2</v>
      </c>
      <c r="E2045" s="22" t="str">
        <f>'Source - Cert. Funds'!C2044</f>
        <v>0012</v>
      </c>
      <c r="F2045" s="22" t="str">
        <f>'Source - Cert. Funds'!D2044</f>
        <v>5720012</v>
      </c>
      <c r="G2045" s="22" t="str">
        <f>'Source - Cert. Funds'!E2044</f>
        <v>WAYNE TOWNSHIP</v>
      </c>
      <c r="H2045" s="22" t="str">
        <f>'Source - Cert. Funds'!F2044</f>
        <v>0101</v>
      </c>
      <c r="I2045" s="22" t="str">
        <f>'Source - Cert. Funds'!G2044</f>
        <v xml:space="preserve">GENERAL                                 </v>
      </c>
      <c r="J2045" s="23">
        <f>'Source - Cert. Funds'!H2044</f>
        <v>204919</v>
      </c>
      <c r="K2045" s="3"/>
      <c r="L2045" s="3"/>
      <c r="M2045" s="3"/>
      <c r="N2045" s="3"/>
      <c r="O2045" s="3"/>
    </row>
    <row r="2046" spans="1:15" x14ac:dyDescent="0.35">
      <c r="A2046" s="221" t="e">
        <f t="shared" si="35"/>
        <v>#N/A</v>
      </c>
      <c r="B2046" s="221" t="e">
        <f>IF(A2046=1,SUM($A$4:A2046),"")</f>
        <v>#N/A</v>
      </c>
      <c r="C2046" s="22" t="str">
        <f>'Source - Cert. Funds'!A2045</f>
        <v>57</v>
      </c>
      <c r="D2046" s="22" t="str">
        <f>'Source - Cert. Funds'!B2045</f>
        <v>2</v>
      </c>
      <c r="E2046" s="22" t="str">
        <f>'Source - Cert. Funds'!C2045</f>
        <v>0012</v>
      </c>
      <c r="F2046" s="22" t="str">
        <f>'Source - Cert. Funds'!D2045</f>
        <v>5720012</v>
      </c>
      <c r="G2046" s="22" t="str">
        <f>'Source - Cert. Funds'!E2045</f>
        <v>WAYNE TOWNSHIP</v>
      </c>
      <c r="H2046" s="22" t="str">
        <f>'Source - Cert. Funds'!F2045</f>
        <v>1111</v>
      </c>
      <c r="I2046" s="22" t="str">
        <f>'Source - Cert. Funds'!G2045</f>
        <v>TOWNSHIP FIRE AND E.M.S.</v>
      </c>
      <c r="J2046" s="23">
        <f>'Source - Cert. Funds'!H2045</f>
        <v>31000</v>
      </c>
      <c r="K2046" s="3"/>
      <c r="L2046" s="3"/>
      <c r="M2046" s="3"/>
      <c r="N2046" s="3"/>
      <c r="O2046" s="3"/>
    </row>
    <row r="2047" spans="1:15" x14ac:dyDescent="0.35">
      <c r="A2047" s="221" t="e">
        <f t="shared" si="35"/>
        <v>#N/A</v>
      </c>
      <c r="B2047" s="221" t="e">
        <f>IF(A2047=1,SUM($A$4:A2047),"")</f>
        <v>#N/A</v>
      </c>
      <c r="C2047" s="22" t="str">
        <f>'Source - Cert. Funds'!A2046</f>
        <v>57</v>
      </c>
      <c r="D2047" s="22" t="str">
        <f>'Source - Cert. Funds'!B2046</f>
        <v>2</v>
      </c>
      <c r="E2047" s="22" t="str">
        <f>'Source - Cert. Funds'!C2046</f>
        <v>0012</v>
      </c>
      <c r="F2047" s="22" t="str">
        <f>'Source - Cert. Funds'!D2046</f>
        <v>5720012</v>
      </c>
      <c r="G2047" s="22" t="str">
        <f>'Source - Cert. Funds'!E2046</f>
        <v>WAYNE TOWNSHIP</v>
      </c>
      <c r="H2047" s="22" t="str">
        <f>'Source - Cert. Funds'!F2046</f>
        <v>1312</v>
      </c>
      <c r="I2047" s="22" t="str">
        <f>'Source - Cert. Funds'!G2046</f>
        <v xml:space="preserve">RECREATION                              </v>
      </c>
      <c r="J2047" s="23">
        <f>'Source - Cert. Funds'!H2046</f>
        <v>24000</v>
      </c>
      <c r="K2047" s="3"/>
      <c r="L2047" s="3"/>
      <c r="M2047" s="3"/>
      <c r="N2047" s="3"/>
      <c r="O2047" s="3"/>
    </row>
    <row r="2048" spans="1:15" x14ac:dyDescent="0.35">
      <c r="A2048" s="221" t="e">
        <f t="shared" si="35"/>
        <v>#N/A</v>
      </c>
      <c r="B2048" s="221" t="e">
        <f>IF(A2048=1,SUM($A$4:A2048),"")</f>
        <v>#N/A</v>
      </c>
      <c r="C2048" s="22" t="str">
        <f>'Source - Cert. Funds'!A2047</f>
        <v>57</v>
      </c>
      <c r="D2048" s="22" t="str">
        <f>'Source - Cert. Funds'!B2047</f>
        <v>2</v>
      </c>
      <c r="E2048" s="22" t="str">
        <f>'Source - Cert. Funds'!C2047</f>
        <v>0013</v>
      </c>
      <c r="F2048" s="22" t="str">
        <f>'Source - Cert. Funds'!D2047</f>
        <v>5720013</v>
      </c>
      <c r="G2048" s="22" t="str">
        <f>'Source - Cert. Funds'!E2047</f>
        <v>YORK TOWNSHIP</v>
      </c>
      <c r="H2048" s="22" t="str">
        <f>'Source - Cert. Funds'!F2047</f>
        <v>0101</v>
      </c>
      <c r="I2048" s="22" t="str">
        <f>'Source - Cert. Funds'!G2047</f>
        <v xml:space="preserve">GENERAL                                 </v>
      </c>
      <c r="J2048" s="23">
        <f>'Source - Cert. Funds'!H2047</f>
        <v>52080</v>
      </c>
      <c r="K2048" s="3"/>
      <c r="L2048" s="3"/>
      <c r="M2048" s="3"/>
      <c r="N2048" s="3"/>
      <c r="O2048" s="3"/>
    </row>
    <row r="2049" spans="1:15" x14ac:dyDescent="0.35">
      <c r="A2049" s="221" t="e">
        <f t="shared" si="35"/>
        <v>#N/A</v>
      </c>
      <c r="B2049" s="221" t="e">
        <f>IF(A2049=1,SUM($A$4:A2049),"")</f>
        <v>#N/A</v>
      </c>
      <c r="C2049" s="22" t="str">
        <f>'Source - Cert. Funds'!A2048</f>
        <v>57</v>
      </c>
      <c r="D2049" s="22" t="str">
        <f>'Source - Cert. Funds'!B2048</f>
        <v>2</v>
      </c>
      <c r="E2049" s="22" t="str">
        <f>'Source - Cert. Funds'!C2048</f>
        <v>0013</v>
      </c>
      <c r="F2049" s="22" t="str">
        <f>'Source - Cert. Funds'!D2048</f>
        <v>5720013</v>
      </c>
      <c r="G2049" s="22" t="str">
        <f>'Source - Cert. Funds'!E2048</f>
        <v>YORK TOWNSHIP</v>
      </c>
      <c r="H2049" s="22" t="str">
        <f>'Source - Cert. Funds'!F2048</f>
        <v>1111</v>
      </c>
      <c r="I2049" s="22" t="str">
        <f>'Source - Cert. Funds'!G2048</f>
        <v>TOWNSHIP FIRE AND E.M.S.</v>
      </c>
      <c r="J2049" s="23">
        <f>'Source - Cert. Funds'!H2048</f>
        <v>57787</v>
      </c>
      <c r="K2049" s="3"/>
      <c r="L2049" s="3"/>
      <c r="M2049" s="3"/>
      <c r="N2049" s="3"/>
      <c r="O2049" s="3"/>
    </row>
    <row r="2050" spans="1:15" x14ac:dyDescent="0.35">
      <c r="A2050" s="221" t="e">
        <f t="shared" si="35"/>
        <v>#N/A</v>
      </c>
      <c r="B2050" s="221" t="e">
        <f>IF(A2050=1,SUM($A$4:A2050),"")</f>
        <v>#N/A</v>
      </c>
      <c r="C2050" s="22" t="str">
        <f>'Source - Cert. Funds'!A2049</f>
        <v>57</v>
      </c>
      <c r="D2050" s="22" t="str">
        <f>'Source - Cert. Funds'!B2049</f>
        <v>2</v>
      </c>
      <c r="E2050" s="22" t="str">
        <f>'Source - Cert. Funds'!C2049</f>
        <v>0013</v>
      </c>
      <c r="F2050" s="22" t="str">
        <f>'Source - Cert. Funds'!D2049</f>
        <v>5720013</v>
      </c>
      <c r="G2050" s="22" t="str">
        <f>'Source - Cert. Funds'!E2049</f>
        <v>YORK TOWNSHIP</v>
      </c>
      <c r="H2050" s="22" t="str">
        <f>'Source - Cert. Funds'!F2049</f>
        <v>1312</v>
      </c>
      <c r="I2050" s="22" t="str">
        <f>'Source - Cert. Funds'!G2049</f>
        <v xml:space="preserve">RECREATION                              </v>
      </c>
      <c r="J2050" s="23">
        <f>'Source - Cert. Funds'!H2049</f>
        <v>20000</v>
      </c>
      <c r="K2050" s="3"/>
      <c r="L2050" s="3"/>
      <c r="M2050" s="3"/>
      <c r="N2050" s="3"/>
      <c r="O2050" s="3"/>
    </row>
    <row r="2051" spans="1:15" x14ac:dyDescent="0.35">
      <c r="A2051" s="221" t="e">
        <f t="shared" si="35"/>
        <v>#N/A</v>
      </c>
      <c r="B2051" s="221" t="e">
        <f>IF(A2051=1,SUM($A$4:A2051),"")</f>
        <v>#N/A</v>
      </c>
      <c r="C2051" s="22" t="str">
        <f>'Source - Cert. Funds'!A2050</f>
        <v>58</v>
      </c>
      <c r="D2051" s="22" t="str">
        <f>'Source - Cert. Funds'!B2050</f>
        <v>2</v>
      </c>
      <c r="E2051" s="22" t="str">
        <f>'Source - Cert. Funds'!C2050</f>
        <v>0001</v>
      </c>
      <c r="F2051" s="22" t="str">
        <f>'Source - Cert. Funds'!D2050</f>
        <v>5820001</v>
      </c>
      <c r="G2051" s="22" t="str">
        <f>'Source - Cert. Funds'!E2050</f>
        <v>CASS TOWNSHIP</v>
      </c>
      <c r="H2051" s="22" t="str">
        <f>'Source - Cert. Funds'!F2050</f>
        <v>0101</v>
      </c>
      <c r="I2051" s="22" t="str">
        <f>'Source - Cert. Funds'!G2050</f>
        <v xml:space="preserve">GENERAL                                 </v>
      </c>
      <c r="J2051" s="23">
        <f>'Source - Cert. Funds'!H2050</f>
        <v>23920</v>
      </c>
      <c r="K2051" s="3"/>
      <c r="L2051" s="3"/>
      <c r="M2051" s="3"/>
      <c r="N2051" s="3"/>
      <c r="O2051" s="3"/>
    </row>
    <row r="2052" spans="1:15" x14ac:dyDescent="0.35">
      <c r="A2052" s="221" t="e">
        <f t="shared" si="35"/>
        <v>#N/A</v>
      </c>
      <c r="B2052" s="221" t="e">
        <f>IF(A2052=1,SUM($A$4:A2052),"")</f>
        <v>#N/A</v>
      </c>
      <c r="C2052" s="22" t="str">
        <f>'Source - Cert. Funds'!A2051</f>
        <v>58</v>
      </c>
      <c r="D2052" s="22" t="str">
        <f>'Source - Cert. Funds'!B2051</f>
        <v>2</v>
      </c>
      <c r="E2052" s="22" t="str">
        <f>'Source - Cert. Funds'!C2051</f>
        <v>0001</v>
      </c>
      <c r="F2052" s="22" t="str">
        <f>'Source - Cert. Funds'!D2051</f>
        <v>5820001</v>
      </c>
      <c r="G2052" s="22" t="str">
        <f>'Source - Cert. Funds'!E2051</f>
        <v>CASS TOWNSHIP</v>
      </c>
      <c r="H2052" s="22" t="str">
        <f>'Source - Cert. Funds'!F2051</f>
        <v>1111</v>
      </c>
      <c r="I2052" s="22" t="str">
        <f>'Source - Cert. Funds'!G2051</f>
        <v>TOWNSHIP FIRE AND E.M.S.</v>
      </c>
      <c r="J2052" s="23">
        <f>'Source - Cert. Funds'!H2051</f>
        <v>5000</v>
      </c>
      <c r="K2052" s="3"/>
      <c r="L2052" s="3"/>
      <c r="M2052" s="3"/>
      <c r="N2052" s="3"/>
      <c r="O2052" s="3"/>
    </row>
    <row r="2053" spans="1:15" x14ac:dyDescent="0.35">
      <c r="A2053" s="221" t="e">
        <f t="shared" ref="A2053:A2116" si="36">IF($L$1=$F2053,1,"")</f>
        <v>#N/A</v>
      </c>
      <c r="B2053" s="221" t="e">
        <f>IF(A2053=1,SUM($A$4:A2053),"")</f>
        <v>#N/A</v>
      </c>
      <c r="C2053" s="22" t="str">
        <f>'Source - Cert. Funds'!A2052</f>
        <v>58</v>
      </c>
      <c r="D2053" s="22" t="str">
        <f>'Source - Cert. Funds'!B2052</f>
        <v>2</v>
      </c>
      <c r="E2053" s="22" t="str">
        <f>'Source - Cert. Funds'!C2052</f>
        <v>0002</v>
      </c>
      <c r="F2053" s="22" t="str">
        <f>'Source - Cert. Funds'!D2052</f>
        <v>5820002</v>
      </c>
      <c r="G2053" s="22" t="str">
        <f>'Source - Cert. Funds'!E2052</f>
        <v>PIKE TOWNSHIP</v>
      </c>
      <c r="H2053" s="22" t="str">
        <f>'Source - Cert. Funds'!F2052</f>
        <v>0101</v>
      </c>
      <c r="I2053" s="22" t="str">
        <f>'Source - Cert. Funds'!G2052</f>
        <v xml:space="preserve">GENERAL                                 </v>
      </c>
      <c r="J2053" s="23">
        <f>'Source - Cert. Funds'!H2052</f>
        <v>16373</v>
      </c>
      <c r="K2053" s="3"/>
      <c r="L2053" s="3"/>
      <c r="M2053" s="3"/>
      <c r="N2053" s="3"/>
      <c r="O2053" s="3"/>
    </row>
    <row r="2054" spans="1:15" x14ac:dyDescent="0.35">
      <c r="A2054" s="221" t="e">
        <f t="shared" si="36"/>
        <v>#N/A</v>
      </c>
      <c r="B2054" s="221" t="e">
        <f>IF(A2054=1,SUM($A$4:A2054),"")</f>
        <v>#N/A</v>
      </c>
      <c r="C2054" s="22" t="str">
        <f>'Source - Cert. Funds'!A2053</f>
        <v>58</v>
      </c>
      <c r="D2054" s="22" t="str">
        <f>'Source - Cert. Funds'!B2053</f>
        <v>2</v>
      </c>
      <c r="E2054" s="22" t="str">
        <f>'Source - Cert. Funds'!C2053</f>
        <v>0002</v>
      </c>
      <c r="F2054" s="22" t="str">
        <f>'Source - Cert. Funds'!D2053</f>
        <v>5820002</v>
      </c>
      <c r="G2054" s="22" t="str">
        <f>'Source - Cert. Funds'!E2053</f>
        <v>PIKE TOWNSHIP</v>
      </c>
      <c r="H2054" s="22" t="str">
        <f>'Source - Cert. Funds'!F2053</f>
        <v>1111</v>
      </c>
      <c r="I2054" s="22" t="str">
        <f>'Source - Cert. Funds'!G2053</f>
        <v>TOWNSHIP FIRE AND E.M.S.</v>
      </c>
      <c r="J2054" s="23">
        <f>'Source - Cert. Funds'!H2053</f>
        <v>15000</v>
      </c>
      <c r="K2054" s="3"/>
      <c r="L2054" s="3"/>
      <c r="M2054" s="3"/>
      <c r="N2054" s="3"/>
      <c r="O2054" s="3"/>
    </row>
    <row r="2055" spans="1:15" x14ac:dyDescent="0.35">
      <c r="A2055" s="221" t="e">
        <f t="shared" si="36"/>
        <v>#N/A</v>
      </c>
      <c r="B2055" s="221" t="e">
        <f>IF(A2055=1,SUM($A$4:A2055),"")</f>
        <v>#N/A</v>
      </c>
      <c r="C2055" s="22" t="str">
        <f>'Source - Cert. Funds'!A2054</f>
        <v>58</v>
      </c>
      <c r="D2055" s="22" t="str">
        <f>'Source - Cert. Funds'!B2054</f>
        <v>2</v>
      </c>
      <c r="E2055" s="22" t="str">
        <f>'Source - Cert. Funds'!C2054</f>
        <v>0003</v>
      </c>
      <c r="F2055" s="22" t="str">
        <f>'Source - Cert. Funds'!D2054</f>
        <v>5820003</v>
      </c>
      <c r="G2055" s="22" t="str">
        <f>'Source - Cert. Funds'!E2054</f>
        <v>RANDOLPH TOWNSHIP</v>
      </c>
      <c r="H2055" s="22" t="str">
        <f>'Source - Cert. Funds'!F2054</f>
        <v>0101</v>
      </c>
      <c r="I2055" s="22" t="str">
        <f>'Source - Cert. Funds'!G2054</f>
        <v xml:space="preserve">GENERAL                                 </v>
      </c>
      <c r="J2055" s="23">
        <f>'Source - Cert. Funds'!H2054</f>
        <v>40603</v>
      </c>
      <c r="K2055" s="3"/>
      <c r="L2055" s="3"/>
      <c r="M2055" s="3"/>
      <c r="N2055" s="3"/>
      <c r="O2055" s="3"/>
    </row>
    <row r="2056" spans="1:15" x14ac:dyDescent="0.35">
      <c r="A2056" s="221" t="e">
        <f t="shared" si="36"/>
        <v>#N/A</v>
      </c>
      <c r="B2056" s="221" t="e">
        <f>IF(A2056=1,SUM($A$4:A2056),"")</f>
        <v>#N/A</v>
      </c>
      <c r="C2056" s="22" t="str">
        <f>'Source - Cert. Funds'!A2055</f>
        <v>58</v>
      </c>
      <c r="D2056" s="22" t="str">
        <f>'Source - Cert. Funds'!B2055</f>
        <v>2</v>
      </c>
      <c r="E2056" s="22" t="str">
        <f>'Source - Cert. Funds'!C2055</f>
        <v>0003</v>
      </c>
      <c r="F2056" s="22" t="str">
        <f>'Source - Cert. Funds'!D2055</f>
        <v>5820003</v>
      </c>
      <c r="G2056" s="22" t="str">
        <f>'Source - Cert. Funds'!E2055</f>
        <v>RANDOLPH TOWNSHIP</v>
      </c>
      <c r="H2056" s="22" t="str">
        <f>'Source - Cert. Funds'!F2055</f>
        <v>1111</v>
      </c>
      <c r="I2056" s="22" t="str">
        <f>'Source - Cert. Funds'!G2055</f>
        <v>TOWNSHIP FIRE AND E.M.S.</v>
      </c>
      <c r="J2056" s="23">
        <f>'Source - Cert. Funds'!H2055</f>
        <v>32000</v>
      </c>
      <c r="K2056" s="3"/>
      <c r="L2056" s="3"/>
      <c r="M2056" s="3"/>
      <c r="N2056" s="3"/>
      <c r="O2056" s="3"/>
    </row>
    <row r="2057" spans="1:15" x14ac:dyDescent="0.35">
      <c r="A2057" s="221" t="e">
        <f t="shared" si="36"/>
        <v>#N/A</v>
      </c>
      <c r="B2057" s="221" t="e">
        <f>IF(A2057=1,SUM($A$4:A2057),"")</f>
        <v>#N/A</v>
      </c>
      <c r="C2057" s="22" t="str">
        <f>'Source - Cert. Funds'!A2056</f>
        <v>58</v>
      </c>
      <c r="D2057" s="22" t="str">
        <f>'Source - Cert. Funds'!B2056</f>
        <v>2</v>
      </c>
      <c r="E2057" s="22" t="str">
        <f>'Source - Cert. Funds'!C2056</f>
        <v>0004</v>
      </c>
      <c r="F2057" s="22" t="str">
        <f>'Source - Cert. Funds'!D2056</f>
        <v>5820004</v>
      </c>
      <c r="G2057" s="22" t="str">
        <f>'Source - Cert. Funds'!E2056</f>
        <v>UNION TOWNSHIP</v>
      </c>
      <c r="H2057" s="22" t="str">
        <f>'Source - Cert. Funds'!F2056</f>
        <v>0101</v>
      </c>
      <c r="I2057" s="22" t="str">
        <f>'Source - Cert. Funds'!G2056</f>
        <v xml:space="preserve">GENERAL                                 </v>
      </c>
      <c r="J2057" s="23">
        <f>'Source - Cert. Funds'!H2056</f>
        <v>10045</v>
      </c>
      <c r="K2057" s="3"/>
      <c r="L2057" s="3"/>
      <c r="M2057" s="3"/>
      <c r="N2057" s="3"/>
      <c r="O2057" s="3"/>
    </row>
    <row r="2058" spans="1:15" x14ac:dyDescent="0.35">
      <c r="A2058" s="221" t="e">
        <f t="shared" si="36"/>
        <v>#N/A</v>
      </c>
      <c r="B2058" s="221" t="e">
        <f>IF(A2058=1,SUM($A$4:A2058),"")</f>
        <v>#N/A</v>
      </c>
      <c r="C2058" s="22" t="str">
        <f>'Source - Cert. Funds'!A2057</f>
        <v>58</v>
      </c>
      <c r="D2058" s="22" t="str">
        <f>'Source - Cert. Funds'!B2057</f>
        <v>2</v>
      </c>
      <c r="E2058" s="22" t="str">
        <f>'Source - Cert. Funds'!C2057</f>
        <v>0004</v>
      </c>
      <c r="F2058" s="22" t="str">
        <f>'Source - Cert. Funds'!D2057</f>
        <v>5820004</v>
      </c>
      <c r="G2058" s="22" t="str">
        <f>'Source - Cert. Funds'!E2057</f>
        <v>UNION TOWNSHIP</v>
      </c>
      <c r="H2058" s="22" t="str">
        <f>'Source - Cert. Funds'!F2057</f>
        <v>1111</v>
      </c>
      <c r="I2058" s="22" t="str">
        <f>'Source - Cert. Funds'!G2057</f>
        <v>TOWNSHIP FIRE AND E.M.S.</v>
      </c>
      <c r="J2058" s="23">
        <f>'Source - Cert. Funds'!H2057</f>
        <v>3000</v>
      </c>
      <c r="K2058" s="3"/>
      <c r="L2058" s="3"/>
      <c r="M2058" s="3"/>
      <c r="N2058" s="3"/>
      <c r="O2058" s="3"/>
    </row>
    <row r="2059" spans="1:15" x14ac:dyDescent="0.35">
      <c r="A2059" s="221" t="e">
        <f t="shared" si="36"/>
        <v>#N/A</v>
      </c>
      <c r="B2059" s="221" t="e">
        <f>IF(A2059=1,SUM($A$4:A2059),"")</f>
        <v>#N/A</v>
      </c>
      <c r="C2059" s="22" t="str">
        <f>'Source - Cert. Funds'!A2058</f>
        <v>59</v>
      </c>
      <c r="D2059" s="22" t="str">
        <f>'Source - Cert. Funds'!B2058</f>
        <v>2</v>
      </c>
      <c r="E2059" s="22" t="str">
        <f>'Source - Cert. Funds'!C2058</f>
        <v>0001</v>
      </c>
      <c r="F2059" s="22" t="str">
        <f>'Source - Cert. Funds'!D2058</f>
        <v>5920001</v>
      </c>
      <c r="G2059" s="22" t="str">
        <f>'Source - Cert. Funds'!E2058</f>
        <v>FRENCH LICK TOWNSHIP</v>
      </c>
      <c r="H2059" s="22" t="str">
        <f>'Source - Cert. Funds'!F2058</f>
        <v>0101</v>
      </c>
      <c r="I2059" s="22" t="str">
        <f>'Source - Cert. Funds'!G2058</f>
        <v xml:space="preserve">GENERAL                                 </v>
      </c>
      <c r="J2059" s="23">
        <f>'Source - Cert. Funds'!H2058</f>
        <v>63650</v>
      </c>
      <c r="K2059" s="3"/>
      <c r="L2059" s="3"/>
      <c r="M2059" s="3"/>
      <c r="N2059" s="3"/>
      <c r="O2059" s="3"/>
    </row>
    <row r="2060" spans="1:15" x14ac:dyDescent="0.35">
      <c r="A2060" s="221" t="e">
        <f t="shared" si="36"/>
        <v>#N/A</v>
      </c>
      <c r="B2060" s="221" t="e">
        <f>IF(A2060=1,SUM($A$4:A2060),"")</f>
        <v>#N/A</v>
      </c>
      <c r="C2060" s="22" t="str">
        <f>'Source - Cert. Funds'!A2059</f>
        <v>59</v>
      </c>
      <c r="D2060" s="22" t="str">
        <f>'Source - Cert. Funds'!B2059</f>
        <v>2</v>
      </c>
      <c r="E2060" s="22" t="str">
        <f>'Source - Cert. Funds'!C2059</f>
        <v>0001</v>
      </c>
      <c r="F2060" s="22" t="str">
        <f>'Source - Cert. Funds'!D2059</f>
        <v>5920001</v>
      </c>
      <c r="G2060" s="22" t="str">
        <f>'Source - Cert. Funds'!E2059</f>
        <v>FRENCH LICK TOWNSHIP</v>
      </c>
      <c r="H2060" s="22" t="str">
        <f>'Source - Cert. Funds'!F2059</f>
        <v>1312</v>
      </c>
      <c r="I2060" s="22" t="str">
        <f>'Source - Cert. Funds'!G2059</f>
        <v xml:space="preserve">RECREATION                              </v>
      </c>
      <c r="J2060" s="23">
        <f>'Source - Cert. Funds'!H2059</f>
        <v>2000</v>
      </c>
      <c r="K2060" s="3"/>
      <c r="L2060" s="3"/>
      <c r="M2060" s="3"/>
      <c r="N2060" s="3"/>
      <c r="O2060" s="3"/>
    </row>
    <row r="2061" spans="1:15" x14ac:dyDescent="0.35">
      <c r="A2061" s="221" t="e">
        <f t="shared" si="36"/>
        <v>#N/A</v>
      </c>
      <c r="B2061" s="221" t="e">
        <f>IF(A2061=1,SUM($A$4:A2061),"")</f>
        <v>#N/A</v>
      </c>
      <c r="C2061" s="22" t="str">
        <f>'Source - Cert. Funds'!A2060</f>
        <v>59</v>
      </c>
      <c r="D2061" s="22" t="str">
        <f>'Source - Cert. Funds'!B2060</f>
        <v>2</v>
      </c>
      <c r="E2061" s="22" t="str">
        <f>'Source - Cert. Funds'!C2060</f>
        <v>0002</v>
      </c>
      <c r="F2061" s="22" t="str">
        <f>'Source - Cert. Funds'!D2060</f>
        <v>5920002</v>
      </c>
      <c r="G2061" s="22" t="str">
        <f>'Source - Cert. Funds'!E2060</f>
        <v>GREENFIELD TOWNSHIP</v>
      </c>
      <c r="H2061" s="22" t="str">
        <f>'Source - Cert. Funds'!F2060</f>
        <v>0061</v>
      </c>
      <c r="I2061" s="22" t="str">
        <f>'Source - Cert. Funds'!G2060</f>
        <v>RAINY DAY</v>
      </c>
      <c r="J2061" s="23">
        <f>'Source - Cert. Funds'!H2060</f>
        <v>1500</v>
      </c>
      <c r="K2061" s="3"/>
      <c r="L2061" s="3"/>
      <c r="M2061" s="3"/>
      <c r="N2061" s="3"/>
      <c r="O2061" s="3"/>
    </row>
    <row r="2062" spans="1:15" x14ac:dyDescent="0.35">
      <c r="A2062" s="221" t="e">
        <f t="shared" si="36"/>
        <v>#N/A</v>
      </c>
      <c r="B2062" s="221" t="e">
        <f>IF(A2062=1,SUM($A$4:A2062),"")</f>
        <v>#N/A</v>
      </c>
      <c r="C2062" s="22" t="str">
        <f>'Source - Cert. Funds'!A2061</f>
        <v>59</v>
      </c>
      <c r="D2062" s="22" t="str">
        <f>'Source - Cert. Funds'!B2061</f>
        <v>2</v>
      </c>
      <c r="E2062" s="22" t="str">
        <f>'Source - Cert. Funds'!C2061</f>
        <v>0002</v>
      </c>
      <c r="F2062" s="22" t="str">
        <f>'Source - Cert. Funds'!D2061</f>
        <v>5920002</v>
      </c>
      <c r="G2062" s="22" t="str">
        <f>'Source - Cert. Funds'!E2061</f>
        <v>GREENFIELD TOWNSHIP</v>
      </c>
      <c r="H2062" s="22" t="str">
        <f>'Source - Cert. Funds'!F2061</f>
        <v>0101</v>
      </c>
      <c r="I2062" s="22" t="str">
        <f>'Source - Cert. Funds'!G2061</f>
        <v xml:space="preserve">GENERAL                                 </v>
      </c>
      <c r="J2062" s="23">
        <f>'Source - Cert. Funds'!H2061</f>
        <v>23349</v>
      </c>
      <c r="K2062" s="3"/>
      <c r="L2062" s="3"/>
      <c r="M2062" s="3"/>
      <c r="N2062" s="3"/>
      <c r="O2062" s="3"/>
    </row>
    <row r="2063" spans="1:15" x14ac:dyDescent="0.35">
      <c r="A2063" s="221" t="e">
        <f t="shared" si="36"/>
        <v>#N/A</v>
      </c>
      <c r="B2063" s="221" t="e">
        <f>IF(A2063=1,SUM($A$4:A2063),"")</f>
        <v>#N/A</v>
      </c>
      <c r="C2063" s="22" t="str">
        <f>'Source - Cert. Funds'!A2062</f>
        <v>59</v>
      </c>
      <c r="D2063" s="22" t="str">
        <f>'Source - Cert. Funds'!B2062</f>
        <v>2</v>
      </c>
      <c r="E2063" s="22" t="str">
        <f>'Source - Cert. Funds'!C2062</f>
        <v>0003</v>
      </c>
      <c r="F2063" s="22" t="str">
        <f>'Source - Cert. Funds'!D2062</f>
        <v>5920003</v>
      </c>
      <c r="G2063" s="22" t="str">
        <f>'Source - Cert. Funds'!E2062</f>
        <v>JACKSON TOWNSHIP</v>
      </c>
      <c r="H2063" s="22" t="str">
        <f>'Source - Cert. Funds'!F2062</f>
        <v>0061</v>
      </c>
      <c r="I2063" s="22" t="str">
        <f>'Source - Cert. Funds'!G2062</f>
        <v>RAINY DAY</v>
      </c>
      <c r="J2063" s="23">
        <f>'Source - Cert. Funds'!H2062</f>
        <v>0</v>
      </c>
      <c r="K2063" s="3"/>
      <c r="L2063" s="3"/>
      <c r="M2063" s="3"/>
      <c r="N2063" s="3"/>
      <c r="O2063" s="3"/>
    </row>
    <row r="2064" spans="1:15" x14ac:dyDescent="0.35">
      <c r="A2064" s="221" t="e">
        <f t="shared" si="36"/>
        <v>#N/A</v>
      </c>
      <c r="B2064" s="221" t="e">
        <f>IF(A2064=1,SUM($A$4:A2064),"")</f>
        <v>#N/A</v>
      </c>
      <c r="C2064" s="22" t="str">
        <f>'Source - Cert. Funds'!A2063</f>
        <v>59</v>
      </c>
      <c r="D2064" s="22" t="str">
        <f>'Source - Cert. Funds'!B2063</f>
        <v>2</v>
      </c>
      <c r="E2064" s="22" t="str">
        <f>'Source - Cert. Funds'!C2063</f>
        <v>0003</v>
      </c>
      <c r="F2064" s="22" t="str">
        <f>'Source - Cert. Funds'!D2063</f>
        <v>5920003</v>
      </c>
      <c r="G2064" s="22" t="str">
        <f>'Source - Cert. Funds'!E2063</f>
        <v>JACKSON TOWNSHIP</v>
      </c>
      <c r="H2064" s="22" t="str">
        <f>'Source - Cert. Funds'!F2063</f>
        <v>0101</v>
      </c>
      <c r="I2064" s="22" t="str">
        <f>'Source - Cert. Funds'!G2063</f>
        <v xml:space="preserve">GENERAL                                 </v>
      </c>
      <c r="J2064" s="23">
        <f>'Source - Cert. Funds'!H2063</f>
        <v>100800</v>
      </c>
      <c r="K2064" s="3"/>
      <c r="L2064" s="3"/>
      <c r="M2064" s="3"/>
      <c r="N2064" s="3"/>
      <c r="O2064" s="3"/>
    </row>
    <row r="2065" spans="1:15" x14ac:dyDescent="0.35">
      <c r="A2065" s="221" t="e">
        <f t="shared" si="36"/>
        <v>#N/A</v>
      </c>
      <c r="B2065" s="221" t="e">
        <f>IF(A2065=1,SUM($A$4:A2065),"")</f>
        <v>#N/A</v>
      </c>
      <c r="C2065" s="22" t="str">
        <f>'Source - Cert. Funds'!A2064</f>
        <v>59</v>
      </c>
      <c r="D2065" s="22" t="str">
        <f>'Source - Cert. Funds'!B2064</f>
        <v>2</v>
      </c>
      <c r="E2065" s="22" t="str">
        <f>'Source - Cert. Funds'!C2064</f>
        <v>0004</v>
      </c>
      <c r="F2065" s="22" t="str">
        <f>'Source - Cert. Funds'!D2064</f>
        <v>5920004</v>
      </c>
      <c r="G2065" s="22" t="str">
        <f>'Source - Cert. Funds'!E2064</f>
        <v>NORTHEAST TOWNSHIP</v>
      </c>
      <c r="H2065" s="22" t="str">
        <f>'Source - Cert. Funds'!F2064</f>
        <v>0061</v>
      </c>
      <c r="I2065" s="22" t="str">
        <f>'Source - Cert. Funds'!G2064</f>
        <v>RAINY DAY</v>
      </c>
      <c r="J2065" s="23">
        <f>'Source - Cert. Funds'!H2064</f>
        <v>1200</v>
      </c>
      <c r="K2065" s="3"/>
      <c r="L2065" s="3"/>
      <c r="M2065" s="3"/>
      <c r="N2065" s="3"/>
      <c r="O2065" s="3"/>
    </row>
    <row r="2066" spans="1:15" x14ac:dyDescent="0.35">
      <c r="A2066" s="221" t="e">
        <f t="shared" si="36"/>
        <v>#N/A</v>
      </c>
      <c r="B2066" s="221" t="e">
        <f>IF(A2066=1,SUM($A$4:A2066),"")</f>
        <v>#N/A</v>
      </c>
      <c r="C2066" s="22" t="str">
        <f>'Source - Cert. Funds'!A2065</f>
        <v>59</v>
      </c>
      <c r="D2066" s="22" t="str">
        <f>'Source - Cert. Funds'!B2065</f>
        <v>2</v>
      </c>
      <c r="E2066" s="22" t="str">
        <f>'Source - Cert. Funds'!C2065</f>
        <v>0004</v>
      </c>
      <c r="F2066" s="22" t="str">
        <f>'Source - Cert. Funds'!D2065</f>
        <v>5920004</v>
      </c>
      <c r="G2066" s="22" t="str">
        <f>'Source - Cert. Funds'!E2065</f>
        <v>NORTHEAST TOWNSHIP</v>
      </c>
      <c r="H2066" s="22" t="str">
        <f>'Source - Cert. Funds'!F2065</f>
        <v>0101</v>
      </c>
      <c r="I2066" s="22" t="str">
        <f>'Source - Cert. Funds'!G2065</f>
        <v xml:space="preserve">GENERAL                                 </v>
      </c>
      <c r="J2066" s="23">
        <f>'Source - Cert. Funds'!H2065</f>
        <v>32450</v>
      </c>
      <c r="K2066" s="3"/>
      <c r="L2066" s="3"/>
      <c r="M2066" s="3"/>
      <c r="N2066" s="3"/>
      <c r="O2066" s="3"/>
    </row>
    <row r="2067" spans="1:15" x14ac:dyDescent="0.35">
      <c r="A2067" s="221" t="e">
        <f t="shared" si="36"/>
        <v>#N/A</v>
      </c>
      <c r="B2067" s="221" t="e">
        <f>IF(A2067=1,SUM($A$4:A2067),"")</f>
        <v>#N/A</v>
      </c>
      <c r="C2067" s="22" t="str">
        <f>'Source - Cert. Funds'!A2066</f>
        <v>59</v>
      </c>
      <c r="D2067" s="22" t="str">
        <f>'Source - Cert. Funds'!B2066</f>
        <v>2</v>
      </c>
      <c r="E2067" s="22" t="str">
        <f>'Source - Cert. Funds'!C2066</f>
        <v>0004</v>
      </c>
      <c r="F2067" s="22" t="str">
        <f>'Source - Cert. Funds'!D2066</f>
        <v>5920004</v>
      </c>
      <c r="G2067" s="22" t="str">
        <f>'Source - Cert. Funds'!E2066</f>
        <v>NORTHEAST TOWNSHIP</v>
      </c>
      <c r="H2067" s="22" t="str">
        <f>'Source - Cert. Funds'!F2066</f>
        <v>2010</v>
      </c>
      <c r="I2067" s="22" t="str">
        <f>'Source - Cert. Funds'!G2066</f>
        <v xml:space="preserve">LIBRARY (NON-LIBRARY UNIT)              </v>
      </c>
      <c r="J2067" s="23">
        <f>'Source - Cert. Funds'!H2066</f>
        <v>1250</v>
      </c>
      <c r="K2067" s="3"/>
      <c r="L2067" s="3"/>
      <c r="M2067" s="3"/>
      <c r="N2067" s="3"/>
      <c r="O2067" s="3"/>
    </row>
    <row r="2068" spans="1:15" x14ac:dyDescent="0.35">
      <c r="A2068" s="221" t="e">
        <f t="shared" si="36"/>
        <v>#N/A</v>
      </c>
      <c r="B2068" s="221" t="e">
        <f>IF(A2068=1,SUM($A$4:A2068),"")</f>
        <v>#N/A</v>
      </c>
      <c r="C2068" s="22" t="str">
        <f>'Source - Cert. Funds'!A2067</f>
        <v>59</v>
      </c>
      <c r="D2068" s="22" t="str">
        <f>'Source - Cert. Funds'!B2067</f>
        <v>2</v>
      </c>
      <c r="E2068" s="22" t="str">
        <f>'Source - Cert. Funds'!C2067</f>
        <v>0005</v>
      </c>
      <c r="F2068" s="22" t="str">
        <f>'Source - Cert. Funds'!D2067</f>
        <v>5920005</v>
      </c>
      <c r="G2068" s="22" t="str">
        <f>'Source - Cert. Funds'!E2067</f>
        <v>NORTHWEST TOWNSHIP</v>
      </c>
      <c r="H2068" s="22" t="str">
        <f>'Source - Cert. Funds'!F2067</f>
        <v>0061</v>
      </c>
      <c r="I2068" s="22" t="str">
        <f>'Source - Cert. Funds'!G2067</f>
        <v>RAINY DAY</v>
      </c>
      <c r="J2068" s="23">
        <f>'Source - Cert. Funds'!H2067</f>
        <v>1000</v>
      </c>
      <c r="K2068" s="3"/>
      <c r="L2068" s="3"/>
      <c r="M2068" s="3"/>
      <c r="N2068" s="3"/>
      <c r="O2068" s="3"/>
    </row>
    <row r="2069" spans="1:15" x14ac:dyDescent="0.35">
      <c r="A2069" s="221" t="e">
        <f t="shared" si="36"/>
        <v>#N/A</v>
      </c>
      <c r="B2069" s="221" t="e">
        <f>IF(A2069=1,SUM($A$4:A2069),"")</f>
        <v>#N/A</v>
      </c>
      <c r="C2069" s="22" t="str">
        <f>'Source - Cert. Funds'!A2068</f>
        <v>59</v>
      </c>
      <c r="D2069" s="22" t="str">
        <f>'Source - Cert. Funds'!B2068</f>
        <v>2</v>
      </c>
      <c r="E2069" s="22" t="str">
        <f>'Source - Cert. Funds'!C2068</f>
        <v>0005</v>
      </c>
      <c r="F2069" s="22" t="str">
        <f>'Source - Cert. Funds'!D2068</f>
        <v>5920005</v>
      </c>
      <c r="G2069" s="22" t="str">
        <f>'Source - Cert. Funds'!E2068</f>
        <v>NORTHWEST TOWNSHIP</v>
      </c>
      <c r="H2069" s="22" t="str">
        <f>'Source - Cert. Funds'!F2068</f>
        <v>0101</v>
      </c>
      <c r="I2069" s="22" t="str">
        <f>'Source - Cert. Funds'!G2068</f>
        <v xml:space="preserve">GENERAL                                 </v>
      </c>
      <c r="J2069" s="23">
        <f>'Source - Cert. Funds'!H2068</f>
        <v>16000</v>
      </c>
      <c r="K2069" s="3"/>
      <c r="L2069" s="3"/>
      <c r="M2069" s="3"/>
      <c r="N2069" s="3"/>
      <c r="O2069" s="3"/>
    </row>
    <row r="2070" spans="1:15" x14ac:dyDescent="0.35">
      <c r="A2070" s="221" t="e">
        <f t="shared" si="36"/>
        <v>#N/A</v>
      </c>
      <c r="B2070" s="221" t="e">
        <f>IF(A2070=1,SUM($A$4:A2070),"")</f>
        <v>#N/A</v>
      </c>
      <c r="C2070" s="22" t="str">
        <f>'Source - Cert. Funds'!A2069</f>
        <v>59</v>
      </c>
      <c r="D2070" s="22" t="str">
        <f>'Source - Cert. Funds'!B2069</f>
        <v>2</v>
      </c>
      <c r="E2070" s="22" t="str">
        <f>'Source - Cert. Funds'!C2069</f>
        <v>0006</v>
      </c>
      <c r="F2070" s="22" t="str">
        <f>'Source - Cert. Funds'!D2069</f>
        <v>5920006</v>
      </c>
      <c r="G2070" s="22" t="str">
        <f>'Source - Cert. Funds'!E2069</f>
        <v>ORANGEVILLE TOWNSHIP</v>
      </c>
      <c r="H2070" s="22" t="str">
        <f>'Source - Cert. Funds'!F2069</f>
        <v>0101</v>
      </c>
      <c r="I2070" s="22" t="str">
        <f>'Source - Cert. Funds'!G2069</f>
        <v xml:space="preserve">GENERAL                                 </v>
      </c>
      <c r="J2070" s="23">
        <f>'Source - Cert. Funds'!H2069</f>
        <v>16550</v>
      </c>
      <c r="K2070" s="3"/>
      <c r="L2070" s="3"/>
      <c r="M2070" s="3"/>
      <c r="N2070" s="3"/>
      <c r="O2070" s="3"/>
    </row>
    <row r="2071" spans="1:15" x14ac:dyDescent="0.35">
      <c r="A2071" s="221" t="e">
        <f t="shared" si="36"/>
        <v>#N/A</v>
      </c>
      <c r="B2071" s="221" t="e">
        <f>IF(A2071=1,SUM($A$4:A2071),"")</f>
        <v>#N/A</v>
      </c>
      <c r="C2071" s="22" t="str">
        <f>'Source - Cert. Funds'!A2070</f>
        <v>59</v>
      </c>
      <c r="D2071" s="22" t="str">
        <f>'Source - Cert. Funds'!B2070</f>
        <v>2</v>
      </c>
      <c r="E2071" s="22" t="str">
        <f>'Source - Cert. Funds'!C2070</f>
        <v>0006</v>
      </c>
      <c r="F2071" s="22" t="str">
        <f>'Source - Cert. Funds'!D2070</f>
        <v>5920006</v>
      </c>
      <c r="G2071" s="22" t="str">
        <f>'Source - Cert. Funds'!E2070</f>
        <v>ORANGEVILLE TOWNSHIP</v>
      </c>
      <c r="H2071" s="22" t="str">
        <f>'Source - Cert. Funds'!F2070</f>
        <v>2010</v>
      </c>
      <c r="I2071" s="22" t="str">
        <f>'Source - Cert. Funds'!G2070</f>
        <v xml:space="preserve">LIBRARY (NON-LIBRARY UNIT)              </v>
      </c>
      <c r="J2071" s="23">
        <f>'Source - Cert. Funds'!H2070</f>
        <v>1000</v>
      </c>
      <c r="K2071" s="3"/>
      <c r="L2071" s="3"/>
      <c r="M2071" s="3"/>
      <c r="N2071" s="3"/>
      <c r="O2071" s="3"/>
    </row>
    <row r="2072" spans="1:15" x14ac:dyDescent="0.35">
      <c r="A2072" s="221" t="e">
        <f t="shared" si="36"/>
        <v>#N/A</v>
      </c>
      <c r="B2072" s="221" t="e">
        <f>IF(A2072=1,SUM($A$4:A2072),"")</f>
        <v>#N/A</v>
      </c>
      <c r="C2072" s="22" t="str">
        <f>'Source - Cert. Funds'!A2071</f>
        <v>59</v>
      </c>
      <c r="D2072" s="22" t="str">
        <f>'Source - Cert. Funds'!B2071</f>
        <v>2</v>
      </c>
      <c r="E2072" s="22" t="str">
        <f>'Source - Cert. Funds'!C2071</f>
        <v>0007</v>
      </c>
      <c r="F2072" s="22" t="str">
        <f>'Source - Cert. Funds'!D2071</f>
        <v>5920007</v>
      </c>
      <c r="G2072" s="22" t="str">
        <f>'Source - Cert. Funds'!E2071</f>
        <v>ORLEANS TOWNSHIP</v>
      </c>
      <c r="H2072" s="22" t="str">
        <f>'Source - Cert. Funds'!F2071</f>
        <v>0101</v>
      </c>
      <c r="I2072" s="22" t="str">
        <f>'Source - Cert. Funds'!G2071</f>
        <v xml:space="preserve">GENERAL                                 </v>
      </c>
      <c r="J2072" s="23">
        <f>'Source - Cert. Funds'!H2071</f>
        <v>22250</v>
      </c>
      <c r="K2072" s="3"/>
      <c r="L2072" s="3"/>
      <c r="M2072" s="3"/>
      <c r="N2072" s="3"/>
      <c r="O2072" s="3"/>
    </row>
    <row r="2073" spans="1:15" x14ac:dyDescent="0.35">
      <c r="A2073" s="221" t="e">
        <f t="shared" si="36"/>
        <v>#N/A</v>
      </c>
      <c r="B2073" s="221" t="e">
        <f>IF(A2073=1,SUM($A$4:A2073),"")</f>
        <v>#N/A</v>
      </c>
      <c r="C2073" s="22" t="str">
        <f>'Source - Cert. Funds'!A2072</f>
        <v>59</v>
      </c>
      <c r="D2073" s="22" t="str">
        <f>'Source - Cert. Funds'!B2072</f>
        <v>2</v>
      </c>
      <c r="E2073" s="22" t="str">
        <f>'Source - Cert. Funds'!C2072</f>
        <v>0008</v>
      </c>
      <c r="F2073" s="22" t="str">
        <f>'Source - Cert. Funds'!D2072</f>
        <v>5920008</v>
      </c>
      <c r="G2073" s="22" t="str">
        <f>'Source - Cert. Funds'!E2072</f>
        <v>PAOLI TOWNSHIP</v>
      </c>
      <c r="H2073" s="22" t="str">
        <f>'Source - Cert. Funds'!F2072</f>
        <v>0101</v>
      </c>
      <c r="I2073" s="22" t="str">
        <f>'Source - Cert. Funds'!G2072</f>
        <v xml:space="preserve">GENERAL                                 </v>
      </c>
      <c r="J2073" s="23">
        <f>'Source - Cert. Funds'!H2072</f>
        <v>57500</v>
      </c>
      <c r="K2073" s="3"/>
      <c r="L2073" s="3"/>
      <c r="M2073" s="3"/>
      <c r="N2073" s="3"/>
      <c r="O2073" s="3"/>
    </row>
    <row r="2074" spans="1:15" x14ac:dyDescent="0.35">
      <c r="A2074" s="221" t="e">
        <f t="shared" si="36"/>
        <v>#N/A</v>
      </c>
      <c r="B2074" s="221" t="e">
        <f>IF(A2074=1,SUM($A$4:A2074),"")</f>
        <v>#N/A</v>
      </c>
      <c r="C2074" s="22" t="str">
        <f>'Source - Cert. Funds'!A2073</f>
        <v>59</v>
      </c>
      <c r="D2074" s="22" t="str">
        <f>'Source - Cert. Funds'!B2073</f>
        <v>2</v>
      </c>
      <c r="E2074" s="22" t="str">
        <f>'Source - Cert. Funds'!C2073</f>
        <v>0009</v>
      </c>
      <c r="F2074" s="22" t="str">
        <f>'Source - Cert. Funds'!D2073</f>
        <v>5920009</v>
      </c>
      <c r="G2074" s="22" t="str">
        <f>'Source - Cert. Funds'!E2073</f>
        <v>SOUTHEAST TOWNSHIP</v>
      </c>
      <c r="H2074" s="22" t="str">
        <f>'Source - Cert. Funds'!F2073</f>
        <v>0061</v>
      </c>
      <c r="I2074" s="22" t="str">
        <f>'Source - Cert. Funds'!G2073</f>
        <v>RAINY DAY</v>
      </c>
      <c r="J2074" s="23">
        <f>'Source - Cert. Funds'!H2073</f>
        <v>0</v>
      </c>
      <c r="K2074" s="3"/>
      <c r="L2074" s="3"/>
      <c r="M2074" s="3"/>
      <c r="N2074" s="3"/>
      <c r="O2074" s="3"/>
    </row>
    <row r="2075" spans="1:15" x14ac:dyDescent="0.35">
      <c r="A2075" s="221" t="e">
        <f t="shared" si="36"/>
        <v>#N/A</v>
      </c>
      <c r="B2075" s="221" t="e">
        <f>IF(A2075=1,SUM($A$4:A2075),"")</f>
        <v>#N/A</v>
      </c>
      <c r="C2075" s="22" t="str">
        <f>'Source - Cert. Funds'!A2074</f>
        <v>59</v>
      </c>
      <c r="D2075" s="22" t="str">
        <f>'Source - Cert. Funds'!B2074</f>
        <v>2</v>
      </c>
      <c r="E2075" s="22" t="str">
        <f>'Source - Cert. Funds'!C2074</f>
        <v>0009</v>
      </c>
      <c r="F2075" s="22" t="str">
        <f>'Source - Cert. Funds'!D2074</f>
        <v>5920009</v>
      </c>
      <c r="G2075" s="22" t="str">
        <f>'Source - Cert. Funds'!E2074</f>
        <v>SOUTHEAST TOWNSHIP</v>
      </c>
      <c r="H2075" s="22" t="str">
        <f>'Source - Cert. Funds'!F2074</f>
        <v>0101</v>
      </c>
      <c r="I2075" s="22" t="str">
        <f>'Source - Cert. Funds'!G2074</f>
        <v xml:space="preserve">GENERAL                                 </v>
      </c>
      <c r="J2075" s="23">
        <f>'Source - Cert. Funds'!H2074</f>
        <v>20880</v>
      </c>
      <c r="K2075" s="3"/>
      <c r="L2075" s="3"/>
      <c r="M2075" s="3"/>
      <c r="N2075" s="3"/>
      <c r="O2075" s="3"/>
    </row>
    <row r="2076" spans="1:15" x14ac:dyDescent="0.35">
      <c r="A2076" s="221" t="e">
        <f t="shared" si="36"/>
        <v>#N/A</v>
      </c>
      <c r="B2076" s="221" t="e">
        <f>IF(A2076=1,SUM($A$4:A2076),"")</f>
        <v>#N/A</v>
      </c>
      <c r="C2076" s="22" t="str">
        <f>'Source - Cert. Funds'!A2075</f>
        <v>59</v>
      </c>
      <c r="D2076" s="22" t="str">
        <f>'Source - Cert. Funds'!B2075</f>
        <v>2</v>
      </c>
      <c r="E2076" s="22" t="str">
        <f>'Source - Cert. Funds'!C2075</f>
        <v>0010</v>
      </c>
      <c r="F2076" s="22" t="str">
        <f>'Source - Cert. Funds'!D2075</f>
        <v>5920010</v>
      </c>
      <c r="G2076" s="22" t="str">
        <f>'Source - Cert. Funds'!E2075</f>
        <v>STAMPERSCREEK TOWNSHIP</v>
      </c>
      <c r="H2076" s="22" t="str">
        <f>'Source - Cert. Funds'!F2075</f>
        <v>0061</v>
      </c>
      <c r="I2076" s="22" t="str">
        <f>'Source - Cert. Funds'!G2075</f>
        <v>RAINY DAY</v>
      </c>
      <c r="J2076" s="23">
        <f>'Source - Cert. Funds'!H2075</f>
        <v>200</v>
      </c>
      <c r="K2076" s="3"/>
      <c r="L2076" s="3"/>
      <c r="M2076" s="3"/>
      <c r="N2076" s="3"/>
      <c r="O2076" s="3"/>
    </row>
    <row r="2077" spans="1:15" x14ac:dyDescent="0.35">
      <c r="A2077" s="221" t="e">
        <f t="shared" si="36"/>
        <v>#N/A</v>
      </c>
      <c r="B2077" s="221" t="e">
        <f>IF(A2077=1,SUM($A$4:A2077),"")</f>
        <v>#N/A</v>
      </c>
      <c r="C2077" s="22" t="str">
        <f>'Source - Cert. Funds'!A2076</f>
        <v>59</v>
      </c>
      <c r="D2077" s="22" t="str">
        <f>'Source - Cert. Funds'!B2076</f>
        <v>2</v>
      </c>
      <c r="E2077" s="22" t="str">
        <f>'Source - Cert. Funds'!C2076</f>
        <v>0010</v>
      </c>
      <c r="F2077" s="22" t="str">
        <f>'Source - Cert. Funds'!D2076</f>
        <v>5920010</v>
      </c>
      <c r="G2077" s="22" t="str">
        <f>'Source - Cert. Funds'!E2076</f>
        <v>STAMPERSCREEK TOWNSHIP</v>
      </c>
      <c r="H2077" s="22" t="str">
        <f>'Source - Cert. Funds'!F2076</f>
        <v>0101</v>
      </c>
      <c r="I2077" s="22" t="str">
        <f>'Source - Cert. Funds'!G2076</f>
        <v xml:space="preserve">GENERAL                                 </v>
      </c>
      <c r="J2077" s="23">
        <f>'Source - Cert. Funds'!H2076</f>
        <v>34371</v>
      </c>
      <c r="K2077" s="3"/>
      <c r="L2077" s="3"/>
      <c r="M2077" s="3"/>
      <c r="N2077" s="3"/>
      <c r="O2077" s="3"/>
    </row>
    <row r="2078" spans="1:15" x14ac:dyDescent="0.35">
      <c r="A2078" s="221" t="e">
        <f t="shared" si="36"/>
        <v>#N/A</v>
      </c>
      <c r="B2078" s="221" t="e">
        <f>IF(A2078=1,SUM($A$4:A2078),"")</f>
        <v>#N/A</v>
      </c>
      <c r="C2078" s="22" t="str">
        <f>'Source - Cert. Funds'!A2077</f>
        <v>60</v>
      </c>
      <c r="D2078" s="22" t="str">
        <f>'Source - Cert. Funds'!B2077</f>
        <v>2</v>
      </c>
      <c r="E2078" s="22" t="str">
        <f>'Source - Cert. Funds'!C2077</f>
        <v>0001</v>
      </c>
      <c r="F2078" s="22" t="str">
        <f>'Source - Cert. Funds'!D2077</f>
        <v>6020001</v>
      </c>
      <c r="G2078" s="22" t="str">
        <f>'Source - Cert. Funds'!E2077</f>
        <v>CLAY TOWNSHIP</v>
      </c>
      <c r="H2078" s="22" t="str">
        <f>'Source - Cert. Funds'!F2077</f>
        <v>0061</v>
      </c>
      <c r="I2078" s="22" t="str">
        <f>'Source - Cert. Funds'!G2077</f>
        <v>RAINY DAY</v>
      </c>
      <c r="J2078" s="23">
        <f>'Source - Cert. Funds'!H2077</f>
        <v>2500</v>
      </c>
      <c r="K2078" s="3"/>
      <c r="L2078" s="3"/>
      <c r="M2078" s="3"/>
      <c r="N2078" s="3"/>
      <c r="O2078" s="3"/>
    </row>
    <row r="2079" spans="1:15" x14ac:dyDescent="0.35">
      <c r="A2079" s="221" t="e">
        <f t="shared" si="36"/>
        <v>#N/A</v>
      </c>
      <c r="B2079" s="221" t="e">
        <f>IF(A2079=1,SUM($A$4:A2079),"")</f>
        <v>#N/A</v>
      </c>
      <c r="C2079" s="22" t="str">
        <f>'Source - Cert. Funds'!A2078</f>
        <v>60</v>
      </c>
      <c r="D2079" s="22" t="str">
        <f>'Source - Cert. Funds'!B2078</f>
        <v>2</v>
      </c>
      <c r="E2079" s="22" t="str">
        <f>'Source - Cert. Funds'!C2078</f>
        <v>0001</v>
      </c>
      <c r="F2079" s="22" t="str">
        <f>'Source - Cert. Funds'!D2078</f>
        <v>6020001</v>
      </c>
      <c r="G2079" s="22" t="str">
        <f>'Source - Cert. Funds'!E2078</f>
        <v>CLAY TOWNSHIP</v>
      </c>
      <c r="H2079" s="22" t="str">
        <f>'Source - Cert. Funds'!F2078</f>
        <v>0101</v>
      </c>
      <c r="I2079" s="22" t="str">
        <f>'Source - Cert. Funds'!G2078</f>
        <v xml:space="preserve">GENERAL                                 </v>
      </c>
      <c r="J2079" s="23">
        <f>'Source - Cert. Funds'!H2078</f>
        <v>32750</v>
      </c>
      <c r="K2079" s="3"/>
      <c r="L2079" s="3"/>
      <c r="M2079" s="3"/>
      <c r="N2079" s="3"/>
      <c r="O2079" s="3"/>
    </row>
    <row r="2080" spans="1:15" x14ac:dyDescent="0.35">
      <c r="A2080" s="221" t="e">
        <f t="shared" si="36"/>
        <v>#N/A</v>
      </c>
      <c r="B2080" s="221" t="e">
        <f>IF(A2080=1,SUM($A$4:A2080),"")</f>
        <v>#N/A</v>
      </c>
      <c r="C2080" s="22" t="str">
        <f>'Source - Cert. Funds'!A2079</f>
        <v>60</v>
      </c>
      <c r="D2080" s="22" t="str">
        <f>'Source - Cert. Funds'!B2079</f>
        <v>2</v>
      </c>
      <c r="E2080" s="22" t="str">
        <f>'Source - Cert. Funds'!C2079</f>
        <v>0001</v>
      </c>
      <c r="F2080" s="22" t="str">
        <f>'Source - Cert. Funds'!D2079</f>
        <v>6020001</v>
      </c>
      <c r="G2080" s="22" t="str">
        <f>'Source - Cert. Funds'!E2079</f>
        <v>CLAY TOWNSHIP</v>
      </c>
      <c r="H2080" s="22" t="str">
        <f>'Source - Cert. Funds'!F2079</f>
        <v>1111</v>
      </c>
      <c r="I2080" s="22" t="str">
        <f>'Source - Cert. Funds'!G2079</f>
        <v>TOWNSHIP FIRE AND E.M.S.</v>
      </c>
      <c r="J2080" s="23">
        <f>'Source - Cert. Funds'!H2079</f>
        <v>62100</v>
      </c>
      <c r="K2080" s="3"/>
      <c r="L2080" s="3"/>
      <c r="M2080" s="3"/>
      <c r="N2080" s="3"/>
      <c r="O2080" s="3"/>
    </row>
    <row r="2081" spans="1:15" x14ac:dyDescent="0.35">
      <c r="A2081" s="221" t="e">
        <f t="shared" si="36"/>
        <v>#N/A</v>
      </c>
      <c r="B2081" s="221" t="e">
        <f>IF(A2081=1,SUM($A$4:A2081),"")</f>
        <v>#N/A</v>
      </c>
      <c r="C2081" s="22" t="str">
        <f>'Source - Cert. Funds'!A2080</f>
        <v>60</v>
      </c>
      <c r="D2081" s="22" t="str">
        <f>'Source - Cert. Funds'!B2080</f>
        <v>2</v>
      </c>
      <c r="E2081" s="22" t="str">
        <f>'Source - Cert. Funds'!C2080</f>
        <v>0001</v>
      </c>
      <c r="F2081" s="22" t="str">
        <f>'Source - Cert. Funds'!D2080</f>
        <v>6020001</v>
      </c>
      <c r="G2081" s="22" t="str">
        <f>'Source - Cert. Funds'!E2080</f>
        <v>CLAY TOWNSHIP</v>
      </c>
      <c r="H2081" s="22" t="str">
        <f>'Source - Cert. Funds'!F2080</f>
        <v>1190</v>
      </c>
      <c r="I2081" s="22" t="str">
        <f>'Source - Cert. Funds'!G2080</f>
        <v xml:space="preserve">CUMULATIVE FIRE (Township)                        </v>
      </c>
      <c r="J2081" s="23">
        <f>'Source - Cert. Funds'!H2080</f>
        <v>35000</v>
      </c>
      <c r="K2081" s="3"/>
      <c r="L2081" s="3"/>
      <c r="M2081" s="3"/>
      <c r="N2081" s="3"/>
      <c r="O2081" s="3"/>
    </row>
    <row r="2082" spans="1:15" x14ac:dyDescent="0.35">
      <c r="A2082" s="221" t="e">
        <f t="shared" si="36"/>
        <v>#N/A</v>
      </c>
      <c r="B2082" s="221" t="e">
        <f>IF(A2082=1,SUM($A$4:A2082),"")</f>
        <v>#N/A</v>
      </c>
      <c r="C2082" s="22" t="str">
        <f>'Source - Cert. Funds'!A2081</f>
        <v>60</v>
      </c>
      <c r="D2082" s="22" t="str">
        <f>'Source - Cert. Funds'!B2081</f>
        <v>2</v>
      </c>
      <c r="E2082" s="22" t="str">
        <f>'Source - Cert. Funds'!C2081</f>
        <v>0002</v>
      </c>
      <c r="F2082" s="22" t="str">
        <f>'Source - Cert. Funds'!D2081</f>
        <v>6020002</v>
      </c>
      <c r="G2082" s="22" t="str">
        <f>'Source - Cert. Funds'!E2081</f>
        <v>FRANKLIN TOWNSHIP</v>
      </c>
      <c r="H2082" s="22" t="str">
        <f>'Source - Cert. Funds'!F2081</f>
        <v>0061</v>
      </c>
      <c r="I2082" s="22" t="str">
        <f>'Source - Cert. Funds'!G2081</f>
        <v>RAINY DAY</v>
      </c>
      <c r="J2082" s="23">
        <f>'Source - Cert. Funds'!H2081</f>
        <v>1000</v>
      </c>
      <c r="K2082" s="3"/>
      <c r="L2082" s="3"/>
      <c r="M2082" s="3"/>
      <c r="N2082" s="3"/>
      <c r="O2082" s="3"/>
    </row>
    <row r="2083" spans="1:15" x14ac:dyDescent="0.35">
      <c r="A2083" s="221" t="e">
        <f t="shared" si="36"/>
        <v>#N/A</v>
      </c>
      <c r="B2083" s="221" t="e">
        <f>IF(A2083=1,SUM($A$4:A2083),"")</f>
        <v>#N/A</v>
      </c>
      <c r="C2083" s="22" t="str">
        <f>'Source - Cert. Funds'!A2082</f>
        <v>60</v>
      </c>
      <c r="D2083" s="22" t="str">
        <f>'Source - Cert. Funds'!B2082</f>
        <v>2</v>
      </c>
      <c r="E2083" s="22" t="str">
        <f>'Source - Cert. Funds'!C2082</f>
        <v>0002</v>
      </c>
      <c r="F2083" s="22" t="str">
        <f>'Source - Cert. Funds'!D2082</f>
        <v>6020002</v>
      </c>
      <c r="G2083" s="22" t="str">
        <f>'Source - Cert. Funds'!E2082</f>
        <v>FRANKLIN TOWNSHIP</v>
      </c>
      <c r="H2083" s="22" t="str">
        <f>'Source - Cert. Funds'!F2082</f>
        <v>0101</v>
      </c>
      <c r="I2083" s="22" t="str">
        <f>'Source - Cert. Funds'!G2082</f>
        <v xml:space="preserve">GENERAL                                 </v>
      </c>
      <c r="J2083" s="23">
        <f>'Source - Cert. Funds'!H2082</f>
        <v>35650</v>
      </c>
      <c r="K2083" s="3"/>
      <c r="L2083" s="3"/>
      <c r="M2083" s="3"/>
      <c r="N2083" s="3"/>
      <c r="O2083" s="3"/>
    </row>
    <row r="2084" spans="1:15" x14ac:dyDescent="0.35">
      <c r="A2084" s="221" t="e">
        <f t="shared" si="36"/>
        <v>#N/A</v>
      </c>
      <c r="B2084" s="221" t="e">
        <f>IF(A2084=1,SUM($A$4:A2084),"")</f>
        <v>#N/A</v>
      </c>
      <c r="C2084" s="22" t="str">
        <f>'Source - Cert. Funds'!A2083</f>
        <v>60</v>
      </c>
      <c r="D2084" s="22" t="str">
        <f>'Source - Cert. Funds'!B2083</f>
        <v>2</v>
      </c>
      <c r="E2084" s="22" t="str">
        <f>'Source - Cert. Funds'!C2083</f>
        <v>0002</v>
      </c>
      <c r="F2084" s="22" t="str">
        <f>'Source - Cert. Funds'!D2083</f>
        <v>6020002</v>
      </c>
      <c r="G2084" s="22" t="str">
        <f>'Source - Cert. Funds'!E2083</f>
        <v>FRANKLIN TOWNSHIP</v>
      </c>
      <c r="H2084" s="22" t="str">
        <f>'Source - Cert. Funds'!F2083</f>
        <v>1111</v>
      </c>
      <c r="I2084" s="22" t="str">
        <f>'Source - Cert. Funds'!G2083</f>
        <v>TOWNSHIP FIRE AND E.M.S.</v>
      </c>
      <c r="J2084" s="23">
        <f>'Source - Cert. Funds'!H2083</f>
        <v>29000</v>
      </c>
      <c r="K2084" s="3"/>
      <c r="L2084" s="3"/>
      <c r="M2084" s="3"/>
      <c r="N2084" s="3"/>
      <c r="O2084" s="3"/>
    </row>
    <row r="2085" spans="1:15" x14ac:dyDescent="0.35">
      <c r="A2085" s="221" t="e">
        <f t="shared" si="36"/>
        <v>#N/A</v>
      </c>
      <c r="B2085" s="221" t="e">
        <f>IF(A2085=1,SUM($A$4:A2085),"")</f>
        <v>#N/A</v>
      </c>
      <c r="C2085" s="22" t="str">
        <f>'Source - Cert. Funds'!A2084</f>
        <v>60</v>
      </c>
      <c r="D2085" s="22" t="str">
        <f>'Source - Cert. Funds'!B2084</f>
        <v>2</v>
      </c>
      <c r="E2085" s="22" t="str">
        <f>'Source - Cert. Funds'!C2084</f>
        <v>0003</v>
      </c>
      <c r="F2085" s="22" t="str">
        <f>'Source - Cert. Funds'!D2084</f>
        <v>6020003</v>
      </c>
      <c r="G2085" s="22" t="str">
        <f>'Source - Cert. Funds'!E2084</f>
        <v>HARRISON TOWNSHIP</v>
      </c>
      <c r="H2085" s="22" t="str">
        <f>'Source - Cert. Funds'!F2084</f>
        <v>0061</v>
      </c>
      <c r="I2085" s="22" t="str">
        <f>'Source - Cert. Funds'!G2084</f>
        <v>RAINY DAY</v>
      </c>
      <c r="J2085" s="23">
        <f>'Source - Cert. Funds'!H2084</f>
        <v>0</v>
      </c>
      <c r="K2085" s="3"/>
      <c r="L2085" s="3"/>
      <c r="M2085" s="3"/>
      <c r="N2085" s="3"/>
      <c r="O2085" s="3"/>
    </row>
    <row r="2086" spans="1:15" x14ac:dyDescent="0.35">
      <c r="A2086" s="221" t="e">
        <f t="shared" si="36"/>
        <v>#N/A</v>
      </c>
      <c r="B2086" s="221" t="e">
        <f>IF(A2086=1,SUM($A$4:A2086),"")</f>
        <v>#N/A</v>
      </c>
      <c r="C2086" s="22" t="str">
        <f>'Source - Cert. Funds'!A2085</f>
        <v>60</v>
      </c>
      <c r="D2086" s="22" t="str">
        <f>'Source - Cert. Funds'!B2085</f>
        <v>2</v>
      </c>
      <c r="E2086" s="22" t="str">
        <f>'Source - Cert. Funds'!C2085</f>
        <v>0003</v>
      </c>
      <c r="F2086" s="22" t="str">
        <f>'Source - Cert. Funds'!D2085</f>
        <v>6020003</v>
      </c>
      <c r="G2086" s="22" t="str">
        <f>'Source - Cert. Funds'!E2085</f>
        <v>HARRISON TOWNSHIP</v>
      </c>
      <c r="H2086" s="22" t="str">
        <f>'Source - Cert. Funds'!F2085</f>
        <v>0101</v>
      </c>
      <c r="I2086" s="22" t="str">
        <f>'Source - Cert. Funds'!G2085</f>
        <v xml:space="preserve">GENERAL                                 </v>
      </c>
      <c r="J2086" s="23">
        <f>'Source - Cert. Funds'!H2085</f>
        <v>35325</v>
      </c>
      <c r="K2086" s="3"/>
      <c r="L2086" s="3"/>
      <c r="M2086" s="3"/>
      <c r="N2086" s="3"/>
      <c r="O2086" s="3"/>
    </row>
    <row r="2087" spans="1:15" x14ac:dyDescent="0.35">
      <c r="A2087" s="221" t="e">
        <f t="shared" si="36"/>
        <v>#N/A</v>
      </c>
      <c r="B2087" s="221" t="e">
        <f>IF(A2087=1,SUM($A$4:A2087),"")</f>
        <v>#N/A</v>
      </c>
      <c r="C2087" s="22" t="str">
        <f>'Source - Cert. Funds'!A2086</f>
        <v>60</v>
      </c>
      <c r="D2087" s="22" t="str">
        <f>'Source - Cert. Funds'!B2086</f>
        <v>2</v>
      </c>
      <c r="E2087" s="22" t="str">
        <f>'Source - Cert. Funds'!C2086</f>
        <v>0003</v>
      </c>
      <c r="F2087" s="22" t="str">
        <f>'Source - Cert. Funds'!D2086</f>
        <v>6020003</v>
      </c>
      <c r="G2087" s="22" t="str">
        <f>'Source - Cert. Funds'!E2086</f>
        <v>HARRISON TOWNSHIP</v>
      </c>
      <c r="H2087" s="22" t="str">
        <f>'Source - Cert. Funds'!F2086</f>
        <v>1111</v>
      </c>
      <c r="I2087" s="22" t="str">
        <f>'Source - Cert. Funds'!G2086</f>
        <v>TOWNSHIP FIRE AND E.M.S.</v>
      </c>
      <c r="J2087" s="23">
        <f>'Source - Cert. Funds'!H2086</f>
        <v>3500</v>
      </c>
      <c r="K2087" s="3"/>
      <c r="L2087" s="3"/>
      <c r="M2087" s="3"/>
      <c r="N2087" s="3"/>
      <c r="O2087" s="3"/>
    </row>
    <row r="2088" spans="1:15" x14ac:dyDescent="0.35">
      <c r="A2088" s="221" t="e">
        <f t="shared" si="36"/>
        <v>#N/A</v>
      </c>
      <c r="B2088" s="221" t="e">
        <f>IF(A2088=1,SUM($A$4:A2088),"")</f>
        <v>#N/A</v>
      </c>
      <c r="C2088" s="22" t="str">
        <f>'Source - Cert. Funds'!A2087</f>
        <v>60</v>
      </c>
      <c r="D2088" s="22" t="str">
        <f>'Source - Cert. Funds'!B2087</f>
        <v>2</v>
      </c>
      <c r="E2088" s="22" t="str">
        <f>'Source - Cert. Funds'!C2087</f>
        <v>0004</v>
      </c>
      <c r="F2088" s="22" t="str">
        <f>'Source - Cert. Funds'!D2087</f>
        <v>6020004</v>
      </c>
      <c r="G2088" s="22" t="str">
        <f>'Source - Cert. Funds'!E2087</f>
        <v>JACKSON TOWNSHIP</v>
      </c>
      <c r="H2088" s="22" t="str">
        <f>'Source - Cert. Funds'!F2087</f>
        <v>0061</v>
      </c>
      <c r="I2088" s="22" t="str">
        <f>'Source - Cert. Funds'!G2087</f>
        <v>RAINY DAY</v>
      </c>
      <c r="J2088" s="23">
        <f>'Source - Cert. Funds'!H2087</f>
        <v>0</v>
      </c>
      <c r="K2088" s="3"/>
      <c r="L2088" s="3"/>
      <c r="M2088" s="3"/>
      <c r="N2088" s="3"/>
      <c r="O2088" s="3"/>
    </row>
    <row r="2089" spans="1:15" x14ac:dyDescent="0.35">
      <c r="A2089" s="221" t="e">
        <f t="shared" si="36"/>
        <v>#N/A</v>
      </c>
      <c r="B2089" s="221" t="e">
        <f>IF(A2089=1,SUM($A$4:A2089),"")</f>
        <v>#N/A</v>
      </c>
      <c r="C2089" s="22" t="str">
        <f>'Source - Cert. Funds'!A2088</f>
        <v>60</v>
      </c>
      <c r="D2089" s="22" t="str">
        <f>'Source - Cert. Funds'!B2088</f>
        <v>2</v>
      </c>
      <c r="E2089" s="22" t="str">
        <f>'Source - Cert. Funds'!C2088</f>
        <v>0004</v>
      </c>
      <c r="F2089" s="22" t="str">
        <f>'Source - Cert. Funds'!D2088</f>
        <v>6020004</v>
      </c>
      <c r="G2089" s="22" t="str">
        <f>'Source - Cert. Funds'!E2088</f>
        <v>JACKSON TOWNSHIP</v>
      </c>
      <c r="H2089" s="22" t="str">
        <f>'Source - Cert. Funds'!F2088</f>
        <v>0101</v>
      </c>
      <c r="I2089" s="22" t="str">
        <f>'Source - Cert. Funds'!G2088</f>
        <v xml:space="preserve">GENERAL                                 </v>
      </c>
      <c r="J2089" s="23">
        <f>'Source - Cert. Funds'!H2088</f>
        <v>31750</v>
      </c>
      <c r="K2089" s="3"/>
      <c r="L2089" s="3"/>
      <c r="M2089" s="3"/>
      <c r="N2089" s="3"/>
      <c r="O2089" s="3"/>
    </row>
    <row r="2090" spans="1:15" x14ac:dyDescent="0.35">
      <c r="A2090" s="221" t="e">
        <f t="shared" si="36"/>
        <v>#N/A</v>
      </c>
      <c r="B2090" s="221" t="e">
        <f>IF(A2090=1,SUM($A$4:A2090),"")</f>
        <v>#N/A</v>
      </c>
      <c r="C2090" s="22" t="str">
        <f>'Source - Cert. Funds'!A2089</f>
        <v>60</v>
      </c>
      <c r="D2090" s="22" t="str">
        <f>'Source - Cert. Funds'!B2089</f>
        <v>2</v>
      </c>
      <c r="E2090" s="22" t="str">
        <f>'Source - Cert. Funds'!C2089</f>
        <v>0005</v>
      </c>
      <c r="F2090" s="22" t="str">
        <f>'Source - Cert. Funds'!D2089</f>
        <v>6020005</v>
      </c>
      <c r="G2090" s="22" t="str">
        <f>'Source - Cert. Funds'!E2089</f>
        <v>JEFFERSON TOWNSHIP</v>
      </c>
      <c r="H2090" s="22" t="str">
        <f>'Source - Cert. Funds'!F2089</f>
        <v>0061</v>
      </c>
      <c r="I2090" s="22" t="str">
        <f>'Source - Cert. Funds'!G2089</f>
        <v>RAINY DAY</v>
      </c>
      <c r="J2090" s="23">
        <f>'Source - Cert. Funds'!H2089</f>
        <v>0</v>
      </c>
      <c r="K2090" s="3"/>
      <c r="L2090" s="3"/>
      <c r="M2090" s="3"/>
      <c r="N2090" s="3"/>
      <c r="O2090" s="3"/>
    </row>
    <row r="2091" spans="1:15" x14ac:dyDescent="0.35">
      <c r="A2091" s="221" t="e">
        <f t="shared" si="36"/>
        <v>#N/A</v>
      </c>
      <c r="B2091" s="221" t="e">
        <f>IF(A2091=1,SUM($A$4:A2091),"")</f>
        <v>#N/A</v>
      </c>
      <c r="C2091" s="22" t="str">
        <f>'Source - Cert. Funds'!A2090</f>
        <v>60</v>
      </c>
      <c r="D2091" s="22" t="str">
        <f>'Source - Cert. Funds'!B2090</f>
        <v>2</v>
      </c>
      <c r="E2091" s="22" t="str">
        <f>'Source - Cert. Funds'!C2090</f>
        <v>0005</v>
      </c>
      <c r="F2091" s="22" t="str">
        <f>'Source - Cert. Funds'!D2090</f>
        <v>6020005</v>
      </c>
      <c r="G2091" s="22" t="str">
        <f>'Source - Cert. Funds'!E2090</f>
        <v>JEFFERSON TOWNSHIP</v>
      </c>
      <c r="H2091" s="22" t="str">
        <f>'Source - Cert. Funds'!F2090</f>
        <v>0101</v>
      </c>
      <c r="I2091" s="22" t="str">
        <f>'Source - Cert. Funds'!G2090</f>
        <v xml:space="preserve">GENERAL                                 </v>
      </c>
      <c r="J2091" s="23">
        <f>'Source - Cert. Funds'!H2090</f>
        <v>42560</v>
      </c>
      <c r="K2091" s="3"/>
      <c r="L2091" s="3"/>
      <c r="M2091" s="3"/>
      <c r="N2091" s="3"/>
      <c r="O2091" s="3"/>
    </row>
    <row r="2092" spans="1:15" x14ac:dyDescent="0.35">
      <c r="A2092" s="221" t="e">
        <f t="shared" si="36"/>
        <v>#N/A</v>
      </c>
      <c r="B2092" s="221" t="e">
        <f>IF(A2092=1,SUM($A$4:A2092),"")</f>
        <v>#N/A</v>
      </c>
      <c r="C2092" s="22" t="str">
        <f>'Source - Cert. Funds'!A2091</f>
        <v>60</v>
      </c>
      <c r="D2092" s="22" t="str">
        <f>'Source - Cert. Funds'!B2091</f>
        <v>2</v>
      </c>
      <c r="E2092" s="22" t="str">
        <f>'Source - Cert. Funds'!C2091</f>
        <v>0005</v>
      </c>
      <c r="F2092" s="22" t="str">
        <f>'Source - Cert. Funds'!D2091</f>
        <v>6020005</v>
      </c>
      <c r="G2092" s="22" t="str">
        <f>'Source - Cert. Funds'!E2091</f>
        <v>JEFFERSON TOWNSHIP</v>
      </c>
      <c r="H2092" s="22" t="str">
        <f>'Source - Cert. Funds'!F2091</f>
        <v>1111</v>
      </c>
      <c r="I2092" s="22" t="str">
        <f>'Source - Cert. Funds'!G2091</f>
        <v>TOWNSHIP FIRE AND E.M.S.</v>
      </c>
      <c r="J2092" s="23">
        <f>'Source - Cert. Funds'!H2091</f>
        <v>25600</v>
      </c>
      <c r="K2092" s="3"/>
      <c r="L2092" s="3"/>
      <c r="M2092" s="3"/>
      <c r="N2092" s="3"/>
      <c r="O2092" s="3"/>
    </row>
    <row r="2093" spans="1:15" x14ac:dyDescent="0.35">
      <c r="A2093" s="221" t="e">
        <f t="shared" si="36"/>
        <v>#N/A</v>
      </c>
      <c r="B2093" s="221" t="e">
        <f>IF(A2093=1,SUM($A$4:A2093),"")</f>
        <v>#N/A</v>
      </c>
      <c r="C2093" s="22" t="str">
        <f>'Source - Cert. Funds'!A2092</f>
        <v>60</v>
      </c>
      <c r="D2093" s="22" t="str">
        <f>'Source - Cert. Funds'!B2092</f>
        <v>2</v>
      </c>
      <c r="E2093" s="22" t="str">
        <f>'Source - Cert. Funds'!C2092</f>
        <v>0006</v>
      </c>
      <c r="F2093" s="22" t="str">
        <f>'Source - Cert. Funds'!D2092</f>
        <v>6020006</v>
      </c>
      <c r="G2093" s="22" t="str">
        <f>'Source - Cert. Funds'!E2092</f>
        <v>JENNINGS TOWNSHIP</v>
      </c>
      <c r="H2093" s="22" t="str">
        <f>'Source - Cert. Funds'!F2092</f>
        <v>0101</v>
      </c>
      <c r="I2093" s="22" t="str">
        <f>'Source - Cert. Funds'!G2092</f>
        <v xml:space="preserve">GENERAL                                 </v>
      </c>
      <c r="J2093" s="23">
        <f>'Source - Cert. Funds'!H2092</f>
        <v>17932</v>
      </c>
      <c r="K2093" s="3"/>
      <c r="L2093" s="3"/>
      <c r="M2093" s="3"/>
      <c r="N2093" s="3"/>
      <c r="O2093" s="3"/>
    </row>
    <row r="2094" spans="1:15" x14ac:dyDescent="0.35">
      <c r="A2094" s="221" t="e">
        <f t="shared" si="36"/>
        <v>#N/A</v>
      </c>
      <c r="B2094" s="221" t="e">
        <f>IF(A2094=1,SUM($A$4:A2094),"")</f>
        <v>#N/A</v>
      </c>
      <c r="C2094" s="22" t="str">
        <f>'Source - Cert. Funds'!A2093</f>
        <v>60</v>
      </c>
      <c r="D2094" s="22" t="str">
        <f>'Source - Cert. Funds'!B2093</f>
        <v>2</v>
      </c>
      <c r="E2094" s="22" t="str">
        <f>'Source - Cert. Funds'!C2093</f>
        <v>0006</v>
      </c>
      <c r="F2094" s="22" t="str">
        <f>'Source - Cert. Funds'!D2093</f>
        <v>6020006</v>
      </c>
      <c r="G2094" s="22" t="str">
        <f>'Source - Cert. Funds'!E2093</f>
        <v>JENNINGS TOWNSHIP</v>
      </c>
      <c r="H2094" s="22" t="str">
        <f>'Source - Cert. Funds'!F2093</f>
        <v>1111</v>
      </c>
      <c r="I2094" s="22" t="str">
        <f>'Source - Cert. Funds'!G2093</f>
        <v>TOWNSHIP FIRE AND E.M.S.</v>
      </c>
      <c r="J2094" s="23">
        <f>'Source - Cert. Funds'!H2093</f>
        <v>13500</v>
      </c>
      <c r="K2094" s="3"/>
      <c r="L2094" s="3"/>
      <c r="M2094" s="3"/>
      <c r="N2094" s="3"/>
      <c r="O2094" s="3"/>
    </row>
    <row r="2095" spans="1:15" x14ac:dyDescent="0.35">
      <c r="A2095" s="221" t="e">
        <f t="shared" si="36"/>
        <v>#N/A</v>
      </c>
      <c r="B2095" s="221" t="e">
        <f>IF(A2095=1,SUM($A$4:A2095),"")</f>
        <v>#N/A</v>
      </c>
      <c r="C2095" s="22" t="str">
        <f>'Source - Cert. Funds'!A2094</f>
        <v>60</v>
      </c>
      <c r="D2095" s="22" t="str">
        <f>'Source - Cert. Funds'!B2094</f>
        <v>2</v>
      </c>
      <c r="E2095" s="22" t="str">
        <f>'Source - Cert. Funds'!C2094</f>
        <v>0007</v>
      </c>
      <c r="F2095" s="22" t="str">
        <f>'Source - Cert. Funds'!D2094</f>
        <v>6020007</v>
      </c>
      <c r="G2095" s="22" t="str">
        <f>'Source - Cert. Funds'!E2094</f>
        <v>LAFAYETTE TOWNSHIP</v>
      </c>
      <c r="H2095" s="22" t="str">
        <f>'Source - Cert. Funds'!F2094</f>
        <v>0061</v>
      </c>
      <c r="I2095" s="22" t="str">
        <f>'Source - Cert. Funds'!G2094</f>
        <v>RAINY DAY</v>
      </c>
      <c r="J2095" s="23">
        <f>'Source - Cert. Funds'!H2094</f>
        <v>1000</v>
      </c>
      <c r="K2095" s="3"/>
      <c r="L2095" s="3"/>
      <c r="M2095" s="3"/>
      <c r="N2095" s="3"/>
      <c r="O2095" s="3"/>
    </row>
    <row r="2096" spans="1:15" x14ac:dyDescent="0.35">
      <c r="A2096" s="221" t="e">
        <f t="shared" si="36"/>
        <v>#N/A</v>
      </c>
      <c r="B2096" s="221" t="e">
        <f>IF(A2096=1,SUM($A$4:A2096),"")</f>
        <v>#N/A</v>
      </c>
      <c r="C2096" s="22" t="str">
        <f>'Source - Cert. Funds'!A2095</f>
        <v>60</v>
      </c>
      <c r="D2096" s="22" t="str">
        <f>'Source - Cert. Funds'!B2095</f>
        <v>2</v>
      </c>
      <c r="E2096" s="22" t="str">
        <f>'Source - Cert. Funds'!C2095</f>
        <v>0007</v>
      </c>
      <c r="F2096" s="22" t="str">
        <f>'Source - Cert. Funds'!D2095</f>
        <v>6020007</v>
      </c>
      <c r="G2096" s="22" t="str">
        <f>'Source - Cert. Funds'!E2095</f>
        <v>LAFAYETTE TOWNSHIP</v>
      </c>
      <c r="H2096" s="22" t="str">
        <f>'Source - Cert. Funds'!F2095</f>
        <v>0101</v>
      </c>
      <c r="I2096" s="22" t="str">
        <f>'Source - Cert. Funds'!G2095</f>
        <v xml:space="preserve">GENERAL                                 </v>
      </c>
      <c r="J2096" s="23">
        <f>'Source - Cert. Funds'!H2095</f>
        <v>22505</v>
      </c>
      <c r="K2096" s="3"/>
      <c r="L2096" s="3"/>
      <c r="M2096" s="3"/>
      <c r="N2096" s="3"/>
      <c r="O2096" s="3"/>
    </row>
    <row r="2097" spans="1:15" x14ac:dyDescent="0.35">
      <c r="A2097" s="221" t="e">
        <f t="shared" si="36"/>
        <v>#N/A</v>
      </c>
      <c r="B2097" s="221" t="e">
        <f>IF(A2097=1,SUM($A$4:A2097),"")</f>
        <v>#N/A</v>
      </c>
      <c r="C2097" s="22" t="str">
        <f>'Source - Cert. Funds'!A2096</f>
        <v>60</v>
      </c>
      <c r="D2097" s="22" t="str">
        <f>'Source - Cert. Funds'!B2096</f>
        <v>2</v>
      </c>
      <c r="E2097" s="22" t="str">
        <f>'Source - Cert. Funds'!C2096</f>
        <v>0007</v>
      </c>
      <c r="F2097" s="22" t="str">
        <f>'Source - Cert. Funds'!D2096</f>
        <v>6020007</v>
      </c>
      <c r="G2097" s="22" t="str">
        <f>'Source - Cert. Funds'!E2096</f>
        <v>LAFAYETTE TOWNSHIP</v>
      </c>
      <c r="H2097" s="22" t="str">
        <f>'Source - Cert. Funds'!F2096</f>
        <v>1111</v>
      </c>
      <c r="I2097" s="22" t="str">
        <f>'Source - Cert. Funds'!G2096</f>
        <v>TOWNSHIP FIRE AND E.M.S.</v>
      </c>
      <c r="J2097" s="23">
        <f>'Source - Cert. Funds'!H2096</f>
        <v>7000</v>
      </c>
      <c r="K2097" s="3"/>
      <c r="L2097" s="3"/>
      <c r="M2097" s="3"/>
      <c r="N2097" s="3"/>
      <c r="O2097" s="3"/>
    </row>
    <row r="2098" spans="1:15" x14ac:dyDescent="0.35">
      <c r="A2098" s="221" t="e">
        <f t="shared" si="36"/>
        <v>#N/A</v>
      </c>
      <c r="B2098" s="221" t="e">
        <f>IF(A2098=1,SUM($A$4:A2098),"")</f>
        <v>#N/A</v>
      </c>
      <c r="C2098" s="22" t="str">
        <f>'Source - Cert. Funds'!A2097</f>
        <v>60</v>
      </c>
      <c r="D2098" s="22" t="str">
        <f>'Source - Cert. Funds'!B2097</f>
        <v>2</v>
      </c>
      <c r="E2098" s="22" t="str">
        <f>'Source - Cert. Funds'!C2097</f>
        <v>0008</v>
      </c>
      <c r="F2098" s="22" t="str">
        <f>'Source - Cert. Funds'!D2097</f>
        <v>6020008</v>
      </c>
      <c r="G2098" s="22" t="str">
        <f>'Source - Cert. Funds'!E2097</f>
        <v>MARION TOWNSHIP</v>
      </c>
      <c r="H2098" s="22" t="str">
        <f>'Source - Cert. Funds'!F2097</f>
        <v>0101</v>
      </c>
      <c r="I2098" s="22" t="str">
        <f>'Source - Cert. Funds'!G2097</f>
        <v xml:space="preserve">GENERAL                                 </v>
      </c>
      <c r="J2098" s="23">
        <f>'Source - Cert. Funds'!H2097</f>
        <v>164377</v>
      </c>
      <c r="K2098" s="3"/>
      <c r="L2098" s="3"/>
      <c r="M2098" s="3"/>
      <c r="N2098" s="3"/>
      <c r="O2098" s="3"/>
    </row>
    <row r="2099" spans="1:15" x14ac:dyDescent="0.35">
      <c r="A2099" s="221" t="e">
        <f t="shared" si="36"/>
        <v>#N/A</v>
      </c>
      <c r="B2099" s="221" t="e">
        <f>IF(A2099=1,SUM($A$4:A2099),"")</f>
        <v>#N/A</v>
      </c>
      <c r="C2099" s="22" t="str">
        <f>'Source - Cert. Funds'!A2098</f>
        <v>60</v>
      </c>
      <c r="D2099" s="22" t="str">
        <f>'Source - Cert. Funds'!B2098</f>
        <v>2</v>
      </c>
      <c r="E2099" s="22" t="str">
        <f>'Source - Cert. Funds'!C2098</f>
        <v>0008</v>
      </c>
      <c r="F2099" s="22" t="str">
        <f>'Source - Cert. Funds'!D2098</f>
        <v>6020008</v>
      </c>
      <c r="G2099" s="22" t="str">
        <f>'Source - Cert. Funds'!E2098</f>
        <v>MARION TOWNSHIP</v>
      </c>
      <c r="H2099" s="22" t="str">
        <f>'Source - Cert. Funds'!F2098</f>
        <v>1111</v>
      </c>
      <c r="I2099" s="22" t="str">
        <f>'Source - Cert. Funds'!G2098</f>
        <v>TOWNSHIP FIRE AND E.M.S.</v>
      </c>
      <c r="J2099" s="23">
        <f>'Source - Cert. Funds'!H2098</f>
        <v>12000</v>
      </c>
      <c r="K2099" s="3"/>
      <c r="L2099" s="3"/>
      <c r="M2099" s="3"/>
      <c r="N2099" s="3"/>
      <c r="O2099" s="3"/>
    </row>
    <row r="2100" spans="1:15" x14ac:dyDescent="0.35">
      <c r="A2100" s="221" t="e">
        <f t="shared" si="36"/>
        <v>#N/A</v>
      </c>
      <c r="B2100" s="221" t="e">
        <f>IF(A2100=1,SUM($A$4:A2100),"")</f>
        <v>#N/A</v>
      </c>
      <c r="C2100" s="22" t="str">
        <f>'Source - Cert. Funds'!A2099</f>
        <v>60</v>
      </c>
      <c r="D2100" s="22" t="str">
        <f>'Source - Cert. Funds'!B2099</f>
        <v>2</v>
      </c>
      <c r="E2100" s="22" t="str">
        <f>'Source - Cert. Funds'!C2099</f>
        <v>0009</v>
      </c>
      <c r="F2100" s="22" t="str">
        <f>'Source - Cert. Funds'!D2099</f>
        <v>6020009</v>
      </c>
      <c r="G2100" s="22" t="str">
        <f>'Source - Cert. Funds'!E2099</f>
        <v>MONTGOMERY TOWNSHIP</v>
      </c>
      <c r="H2100" s="22" t="str">
        <f>'Source - Cert. Funds'!F2099</f>
        <v>0061</v>
      </c>
      <c r="I2100" s="22" t="str">
        <f>'Source - Cert. Funds'!G2099</f>
        <v>RAINY DAY</v>
      </c>
      <c r="J2100" s="23">
        <f>'Source - Cert. Funds'!H2099</f>
        <v>500</v>
      </c>
      <c r="K2100" s="3"/>
      <c r="L2100" s="3"/>
      <c r="M2100" s="3"/>
      <c r="N2100" s="3"/>
      <c r="O2100" s="3"/>
    </row>
    <row r="2101" spans="1:15" x14ac:dyDescent="0.35">
      <c r="A2101" s="221" t="e">
        <f t="shared" si="36"/>
        <v>#N/A</v>
      </c>
      <c r="B2101" s="221" t="e">
        <f>IF(A2101=1,SUM($A$4:A2101),"")</f>
        <v>#N/A</v>
      </c>
      <c r="C2101" s="22" t="str">
        <f>'Source - Cert. Funds'!A2100</f>
        <v>60</v>
      </c>
      <c r="D2101" s="22" t="str">
        <f>'Source - Cert. Funds'!B2100</f>
        <v>2</v>
      </c>
      <c r="E2101" s="22" t="str">
        <f>'Source - Cert. Funds'!C2100</f>
        <v>0009</v>
      </c>
      <c r="F2101" s="22" t="str">
        <f>'Source - Cert. Funds'!D2100</f>
        <v>6020009</v>
      </c>
      <c r="G2101" s="22" t="str">
        <f>'Source - Cert. Funds'!E2100</f>
        <v>MONTGOMERY TOWNSHIP</v>
      </c>
      <c r="H2101" s="22" t="str">
        <f>'Source - Cert. Funds'!F2100</f>
        <v>0101</v>
      </c>
      <c r="I2101" s="22" t="str">
        <f>'Source - Cert. Funds'!G2100</f>
        <v xml:space="preserve">GENERAL                                 </v>
      </c>
      <c r="J2101" s="23">
        <f>'Source - Cert. Funds'!H2100</f>
        <v>21409</v>
      </c>
      <c r="K2101" s="3"/>
      <c r="L2101" s="3"/>
      <c r="M2101" s="3"/>
      <c r="N2101" s="3"/>
      <c r="O2101" s="3"/>
    </row>
    <row r="2102" spans="1:15" x14ac:dyDescent="0.35">
      <c r="A2102" s="221" t="e">
        <f t="shared" si="36"/>
        <v>#N/A</v>
      </c>
      <c r="B2102" s="221" t="e">
        <f>IF(A2102=1,SUM($A$4:A2102),"")</f>
        <v>#N/A</v>
      </c>
      <c r="C2102" s="22" t="str">
        <f>'Source - Cert. Funds'!A2101</f>
        <v>60</v>
      </c>
      <c r="D2102" s="22" t="str">
        <f>'Source - Cert. Funds'!B2101</f>
        <v>2</v>
      </c>
      <c r="E2102" s="22" t="str">
        <f>'Source - Cert. Funds'!C2101</f>
        <v>0009</v>
      </c>
      <c r="F2102" s="22" t="str">
        <f>'Source - Cert. Funds'!D2101</f>
        <v>6020009</v>
      </c>
      <c r="G2102" s="22" t="str">
        <f>'Source - Cert. Funds'!E2101</f>
        <v>MONTGOMERY TOWNSHIP</v>
      </c>
      <c r="H2102" s="22" t="str">
        <f>'Source - Cert. Funds'!F2101</f>
        <v>1111</v>
      </c>
      <c r="I2102" s="22" t="str">
        <f>'Source - Cert. Funds'!G2101</f>
        <v>TOWNSHIP FIRE AND E.M.S.</v>
      </c>
      <c r="J2102" s="23">
        <f>'Source - Cert. Funds'!H2101</f>
        <v>10000</v>
      </c>
      <c r="K2102" s="3"/>
      <c r="L2102" s="3"/>
      <c r="M2102" s="3"/>
      <c r="N2102" s="3"/>
      <c r="O2102" s="3"/>
    </row>
    <row r="2103" spans="1:15" x14ac:dyDescent="0.35">
      <c r="A2103" s="221" t="e">
        <f t="shared" si="36"/>
        <v>#N/A</v>
      </c>
      <c r="B2103" s="221" t="e">
        <f>IF(A2103=1,SUM($A$4:A2103),"")</f>
        <v>#N/A</v>
      </c>
      <c r="C2103" s="22" t="str">
        <f>'Source - Cert. Funds'!A2102</f>
        <v>60</v>
      </c>
      <c r="D2103" s="22" t="str">
        <f>'Source - Cert. Funds'!B2102</f>
        <v>2</v>
      </c>
      <c r="E2103" s="22" t="str">
        <f>'Source - Cert. Funds'!C2102</f>
        <v>0010</v>
      </c>
      <c r="F2103" s="22" t="str">
        <f>'Source - Cert. Funds'!D2102</f>
        <v>6020010</v>
      </c>
      <c r="G2103" s="22" t="str">
        <f>'Source - Cert. Funds'!E2102</f>
        <v>MORGAN TOWNSHIP</v>
      </c>
      <c r="H2103" s="22" t="str">
        <f>'Source - Cert. Funds'!F2102</f>
        <v>0061</v>
      </c>
      <c r="I2103" s="22" t="str">
        <f>'Source - Cert. Funds'!G2102</f>
        <v>RAINY DAY</v>
      </c>
      <c r="J2103" s="23">
        <f>'Source - Cert. Funds'!H2102</f>
        <v>0</v>
      </c>
      <c r="K2103" s="3"/>
      <c r="L2103" s="3"/>
      <c r="M2103" s="3"/>
      <c r="N2103" s="3"/>
      <c r="O2103" s="3"/>
    </row>
    <row r="2104" spans="1:15" x14ac:dyDescent="0.35">
      <c r="A2104" s="221" t="e">
        <f t="shared" si="36"/>
        <v>#N/A</v>
      </c>
      <c r="B2104" s="221" t="e">
        <f>IF(A2104=1,SUM($A$4:A2104),"")</f>
        <v>#N/A</v>
      </c>
      <c r="C2104" s="22" t="str">
        <f>'Source - Cert. Funds'!A2103</f>
        <v>60</v>
      </c>
      <c r="D2104" s="22" t="str">
        <f>'Source - Cert. Funds'!B2103</f>
        <v>2</v>
      </c>
      <c r="E2104" s="22" t="str">
        <f>'Source - Cert. Funds'!C2103</f>
        <v>0010</v>
      </c>
      <c r="F2104" s="22" t="str">
        <f>'Source - Cert. Funds'!D2103</f>
        <v>6020010</v>
      </c>
      <c r="G2104" s="22" t="str">
        <f>'Source - Cert. Funds'!E2103</f>
        <v>MORGAN TOWNSHIP</v>
      </c>
      <c r="H2104" s="22" t="str">
        <f>'Source - Cert. Funds'!F2103</f>
        <v>0101</v>
      </c>
      <c r="I2104" s="22" t="str">
        <f>'Source - Cert. Funds'!G2103</f>
        <v xml:space="preserve">GENERAL                                 </v>
      </c>
      <c r="J2104" s="23">
        <f>'Source - Cert. Funds'!H2103</f>
        <v>41300</v>
      </c>
      <c r="K2104" s="3"/>
      <c r="L2104" s="3"/>
      <c r="M2104" s="3"/>
      <c r="N2104" s="3"/>
      <c r="O2104" s="3"/>
    </row>
    <row r="2105" spans="1:15" x14ac:dyDescent="0.35">
      <c r="A2105" s="221" t="e">
        <f t="shared" si="36"/>
        <v>#N/A</v>
      </c>
      <c r="B2105" s="221" t="e">
        <f>IF(A2105=1,SUM($A$4:A2105),"")</f>
        <v>#N/A</v>
      </c>
      <c r="C2105" s="22" t="str">
        <f>'Source - Cert. Funds'!A2104</f>
        <v>60</v>
      </c>
      <c r="D2105" s="22" t="str">
        <f>'Source - Cert. Funds'!B2104</f>
        <v>2</v>
      </c>
      <c r="E2105" s="22" t="str">
        <f>'Source - Cert. Funds'!C2104</f>
        <v>0010</v>
      </c>
      <c r="F2105" s="22" t="str">
        <f>'Source - Cert. Funds'!D2104</f>
        <v>6020010</v>
      </c>
      <c r="G2105" s="22" t="str">
        <f>'Source - Cert. Funds'!E2104</f>
        <v>MORGAN TOWNSHIP</v>
      </c>
      <c r="H2105" s="22" t="str">
        <f>'Source - Cert. Funds'!F2104</f>
        <v>1111</v>
      </c>
      <c r="I2105" s="22" t="str">
        <f>'Source - Cert. Funds'!G2104</f>
        <v>TOWNSHIP FIRE AND E.M.S.</v>
      </c>
      <c r="J2105" s="23">
        <f>'Source - Cert. Funds'!H2104</f>
        <v>6000</v>
      </c>
      <c r="K2105" s="3"/>
      <c r="L2105" s="3"/>
      <c r="M2105" s="3"/>
      <c r="N2105" s="3"/>
      <c r="O2105" s="3"/>
    </row>
    <row r="2106" spans="1:15" x14ac:dyDescent="0.35">
      <c r="A2106" s="221" t="e">
        <f t="shared" si="36"/>
        <v>#N/A</v>
      </c>
      <c r="B2106" s="221" t="e">
        <f>IF(A2106=1,SUM($A$4:A2106),"")</f>
        <v>#N/A</v>
      </c>
      <c r="C2106" s="22" t="str">
        <f>'Source - Cert. Funds'!A2105</f>
        <v>60</v>
      </c>
      <c r="D2106" s="22" t="str">
        <f>'Source - Cert. Funds'!B2105</f>
        <v>2</v>
      </c>
      <c r="E2106" s="22" t="str">
        <f>'Source - Cert. Funds'!C2105</f>
        <v>0010</v>
      </c>
      <c r="F2106" s="22" t="str">
        <f>'Source - Cert. Funds'!D2105</f>
        <v>6020010</v>
      </c>
      <c r="G2106" s="22" t="str">
        <f>'Source - Cert. Funds'!E2105</f>
        <v>MORGAN TOWNSHIP</v>
      </c>
      <c r="H2106" s="22" t="str">
        <f>'Source - Cert. Funds'!F2105</f>
        <v>1190</v>
      </c>
      <c r="I2106" s="22" t="str">
        <f>'Source - Cert. Funds'!G2105</f>
        <v xml:space="preserve">CUMULATIVE FIRE (Township)                        </v>
      </c>
      <c r="J2106" s="23">
        <f>'Source - Cert. Funds'!H2105</f>
        <v>12000</v>
      </c>
      <c r="K2106" s="3"/>
      <c r="L2106" s="3"/>
      <c r="M2106" s="3"/>
      <c r="N2106" s="3"/>
      <c r="O2106" s="3"/>
    </row>
    <row r="2107" spans="1:15" x14ac:dyDescent="0.35">
      <c r="A2107" s="221" t="e">
        <f t="shared" si="36"/>
        <v>#N/A</v>
      </c>
      <c r="B2107" s="221" t="e">
        <f>IF(A2107=1,SUM($A$4:A2107),"")</f>
        <v>#N/A</v>
      </c>
      <c r="C2107" s="22" t="str">
        <f>'Source - Cert. Funds'!A2106</f>
        <v>60</v>
      </c>
      <c r="D2107" s="22" t="str">
        <f>'Source - Cert. Funds'!B2106</f>
        <v>2</v>
      </c>
      <c r="E2107" s="22" t="str">
        <f>'Source - Cert. Funds'!C2106</f>
        <v>0011</v>
      </c>
      <c r="F2107" s="22" t="str">
        <f>'Source - Cert. Funds'!D2106</f>
        <v>6020011</v>
      </c>
      <c r="G2107" s="22" t="str">
        <f>'Source - Cert. Funds'!E2106</f>
        <v>TAYLOR TOWNSHIP</v>
      </c>
      <c r="H2107" s="22" t="str">
        <f>'Source - Cert. Funds'!F2106</f>
        <v>0101</v>
      </c>
      <c r="I2107" s="22" t="str">
        <f>'Source - Cert. Funds'!G2106</f>
        <v xml:space="preserve">GENERAL                                 </v>
      </c>
      <c r="J2107" s="23">
        <f>'Source - Cert. Funds'!H2106</f>
        <v>22781</v>
      </c>
      <c r="K2107" s="3"/>
      <c r="L2107" s="3"/>
      <c r="M2107" s="3"/>
      <c r="N2107" s="3"/>
      <c r="O2107" s="3"/>
    </row>
    <row r="2108" spans="1:15" x14ac:dyDescent="0.35">
      <c r="A2108" s="221" t="e">
        <f t="shared" si="36"/>
        <v>#N/A</v>
      </c>
      <c r="B2108" s="221" t="e">
        <f>IF(A2108=1,SUM($A$4:A2108),"")</f>
        <v>#N/A</v>
      </c>
      <c r="C2108" s="22" t="str">
        <f>'Source - Cert. Funds'!A2107</f>
        <v>60</v>
      </c>
      <c r="D2108" s="22" t="str">
        <f>'Source - Cert. Funds'!B2107</f>
        <v>2</v>
      </c>
      <c r="E2108" s="22" t="str">
        <f>'Source - Cert. Funds'!C2107</f>
        <v>0011</v>
      </c>
      <c r="F2108" s="22" t="str">
        <f>'Source - Cert. Funds'!D2107</f>
        <v>6020011</v>
      </c>
      <c r="G2108" s="22" t="str">
        <f>'Source - Cert. Funds'!E2107</f>
        <v>TAYLOR TOWNSHIP</v>
      </c>
      <c r="H2108" s="22" t="str">
        <f>'Source - Cert. Funds'!F2107</f>
        <v>1111</v>
      </c>
      <c r="I2108" s="22" t="str">
        <f>'Source - Cert. Funds'!G2107</f>
        <v>TOWNSHIP FIRE AND E.M.S.</v>
      </c>
      <c r="J2108" s="23">
        <f>'Source - Cert. Funds'!H2107</f>
        <v>14000</v>
      </c>
      <c r="K2108" s="3"/>
      <c r="L2108" s="3"/>
      <c r="M2108" s="3"/>
      <c r="N2108" s="3"/>
      <c r="O2108" s="3"/>
    </row>
    <row r="2109" spans="1:15" x14ac:dyDescent="0.35">
      <c r="A2109" s="221" t="e">
        <f t="shared" si="36"/>
        <v>#N/A</v>
      </c>
      <c r="B2109" s="221" t="e">
        <f>IF(A2109=1,SUM($A$4:A2109),"")</f>
        <v>#N/A</v>
      </c>
      <c r="C2109" s="22" t="str">
        <f>'Source - Cert. Funds'!A2108</f>
        <v>60</v>
      </c>
      <c r="D2109" s="22" t="str">
        <f>'Source - Cert. Funds'!B2108</f>
        <v>2</v>
      </c>
      <c r="E2109" s="22" t="str">
        <f>'Source - Cert. Funds'!C2108</f>
        <v>0012</v>
      </c>
      <c r="F2109" s="22" t="str">
        <f>'Source - Cert. Funds'!D2108</f>
        <v>6020012</v>
      </c>
      <c r="G2109" s="22" t="str">
        <f>'Source - Cert. Funds'!E2108</f>
        <v>WASHINGTON TOWNSHIP</v>
      </c>
      <c r="H2109" s="22" t="str">
        <f>'Source - Cert. Funds'!F2108</f>
        <v>0061</v>
      </c>
      <c r="I2109" s="22" t="str">
        <f>'Source - Cert. Funds'!G2108</f>
        <v>RAINY DAY</v>
      </c>
      <c r="J2109" s="23">
        <f>'Source - Cert. Funds'!H2108</f>
        <v>3500</v>
      </c>
      <c r="K2109" s="3"/>
      <c r="L2109" s="3"/>
      <c r="M2109" s="3"/>
      <c r="N2109" s="3"/>
      <c r="O2109" s="3"/>
    </row>
    <row r="2110" spans="1:15" x14ac:dyDescent="0.35">
      <c r="A2110" s="221" t="e">
        <f t="shared" si="36"/>
        <v>#N/A</v>
      </c>
      <c r="B2110" s="221" t="e">
        <f>IF(A2110=1,SUM($A$4:A2110),"")</f>
        <v>#N/A</v>
      </c>
      <c r="C2110" s="22" t="str">
        <f>'Source - Cert. Funds'!A2109</f>
        <v>60</v>
      </c>
      <c r="D2110" s="22" t="str">
        <f>'Source - Cert. Funds'!B2109</f>
        <v>2</v>
      </c>
      <c r="E2110" s="22" t="str">
        <f>'Source - Cert. Funds'!C2109</f>
        <v>0012</v>
      </c>
      <c r="F2110" s="22" t="str">
        <f>'Source - Cert. Funds'!D2109</f>
        <v>6020012</v>
      </c>
      <c r="G2110" s="22" t="str">
        <f>'Source - Cert. Funds'!E2109</f>
        <v>WASHINGTON TOWNSHIP</v>
      </c>
      <c r="H2110" s="22" t="str">
        <f>'Source - Cert. Funds'!F2109</f>
        <v>0101</v>
      </c>
      <c r="I2110" s="22" t="str">
        <f>'Source - Cert. Funds'!G2109</f>
        <v xml:space="preserve">GENERAL                                 </v>
      </c>
      <c r="J2110" s="23">
        <f>'Source - Cert. Funds'!H2109</f>
        <v>60350</v>
      </c>
      <c r="K2110" s="3"/>
      <c r="L2110" s="3"/>
      <c r="M2110" s="3"/>
      <c r="N2110" s="3"/>
      <c r="O2110" s="3"/>
    </row>
    <row r="2111" spans="1:15" x14ac:dyDescent="0.35">
      <c r="A2111" s="221" t="e">
        <f t="shared" si="36"/>
        <v>#N/A</v>
      </c>
      <c r="B2111" s="221" t="e">
        <f>IF(A2111=1,SUM($A$4:A2111),"")</f>
        <v>#N/A</v>
      </c>
      <c r="C2111" s="22" t="str">
        <f>'Source - Cert. Funds'!A2110</f>
        <v>60</v>
      </c>
      <c r="D2111" s="22" t="str">
        <f>'Source - Cert. Funds'!B2110</f>
        <v>2</v>
      </c>
      <c r="E2111" s="22" t="str">
        <f>'Source - Cert. Funds'!C2110</f>
        <v>0013</v>
      </c>
      <c r="F2111" s="22" t="str">
        <f>'Source - Cert. Funds'!D2110</f>
        <v>6020013</v>
      </c>
      <c r="G2111" s="22" t="str">
        <f>'Source - Cert. Funds'!E2110</f>
        <v>WAYNE TOWNSHIP</v>
      </c>
      <c r="H2111" s="22" t="str">
        <f>'Source - Cert. Funds'!F2110</f>
        <v>0061</v>
      </c>
      <c r="I2111" s="22" t="str">
        <f>'Source - Cert. Funds'!G2110</f>
        <v>RAINY DAY</v>
      </c>
      <c r="J2111" s="23">
        <f>'Source - Cert. Funds'!H2110</f>
        <v>4786</v>
      </c>
      <c r="K2111" s="3"/>
      <c r="L2111" s="3"/>
      <c r="M2111" s="3"/>
      <c r="N2111" s="3"/>
      <c r="O2111" s="3"/>
    </row>
    <row r="2112" spans="1:15" x14ac:dyDescent="0.35">
      <c r="A2112" s="221" t="e">
        <f t="shared" si="36"/>
        <v>#N/A</v>
      </c>
      <c r="B2112" s="221" t="e">
        <f>IF(A2112=1,SUM($A$4:A2112),"")</f>
        <v>#N/A</v>
      </c>
      <c r="C2112" s="22" t="str">
        <f>'Source - Cert. Funds'!A2111</f>
        <v>60</v>
      </c>
      <c r="D2112" s="22" t="str">
        <f>'Source - Cert. Funds'!B2111</f>
        <v>2</v>
      </c>
      <c r="E2112" s="22" t="str">
        <f>'Source - Cert. Funds'!C2111</f>
        <v>0013</v>
      </c>
      <c r="F2112" s="22" t="str">
        <f>'Source - Cert. Funds'!D2111</f>
        <v>6020013</v>
      </c>
      <c r="G2112" s="22" t="str">
        <f>'Source - Cert. Funds'!E2111</f>
        <v>WAYNE TOWNSHIP</v>
      </c>
      <c r="H2112" s="22" t="str">
        <f>'Source - Cert. Funds'!F2111</f>
        <v>0101</v>
      </c>
      <c r="I2112" s="22" t="str">
        <f>'Source - Cert. Funds'!G2111</f>
        <v xml:space="preserve">GENERAL                                 </v>
      </c>
      <c r="J2112" s="23">
        <f>'Source - Cert. Funds'!H2111</f>
        <v>70000</v>
      </c>
      <c r="K2112" s="3"/>
      <c r="L2112" s="3"/>
      <c r="M2112" s="3"/>
      <c r="N2112" s="3"/>
      <c r="O2112" s="3"/>
    </row>
    <row r="2113" spans="1:15" x14ac:dyDescent="0.35">
      <c r="A2113" s="221" t="e">
        <f t="shared" si="36"/>
        <v>#N/A</v>
      </c>
      <c r="B2113" s="221" t="e">
        <f>IF(A2113=1,SUM($A$4:A2113),"")</f>
        <v>#N/A</v>
      </c>
      <c r="C2113" s="22" t="str">
        <f>'Source - Cert. Funds'!A2112</f>
        <v>60</v>
      </c>
      <c r="D2113" s="22" t="str">
        <f>'Source - Cert. Funds'!B2112</f>
        <v>2</v>
      </c>
      <c r="E2113" s="22" t="str">
        <f>'Source - Cert. Funds'!C2112</f>
        <v>0013</v>
      </c>
      <c r="F2113" s="22" t="str">
        <f>'Source - Cert. Funds'!D2112</f>
        <v>6020013</v>
      </c>
      <c r="G2113" s="22" t="str">
        <f>'Source - Cert. Funds'!E2112</f>
        <v>WAYNE TOWNSHIP</v>
      </c>
      <c r="H2113" s="22" t="str">
        <f>'Source - Cert. Funds'!F2112</f>
        <v>1111</v>
      </c>
      <c r="I2113" s="22" t="str">
        <f>'Source - Cert. Funds'!G2112</f>
        <v>TOWNSHIP FIRE AND E.M.S.</v>
      </c>
      <c r="J2113" s="23">
        <f>'Source - Cert. Funds'!H2112</f>
        <v>15000</v>
      </c>
      <c r="K2113" s="3"/>
      <c r="L2113" s="3"/>
      <c r="M2113" s="3"/>
      <c r="N2113" s="3"/>
      <c r="O2113" s="3"/>
    </row>
    <row r="2114" spans="1:15" x14ac:dyDescent="0.35">
      <c r="A2114" s="221" t="e">
        <f t="shared" si="36"/>
        <v>#N/A</v>
      </c>
      <c r="B2114" s="221" t="e">
        <f>IF(A2114=1,SUM($A$4:A2114),"")</f>
        <v>#N/A</v>
      </c>
      <c r="C2114" s="22" t="str">
        <f>'Source - Cert. Funds'!A2113</f>
        <v>61</v>
      </c>
      <c r="D2114" s="22" t="str">
        <f>'Source - Cert. Funds'!B2113</f>
        <v>2</v>
      </c>
      <c r="E2114" s="22" t="str">
        <f>'Source - Cert. Funds'!C2113</f>
        <v>0001</v>
      </c>
      <c r="F2114" s="22" t="str">
        <f>'Source - Cert. Funds'!D2113</f>
        <v>6120001</v>
      </c>
      <c r="G2114" s="22" t="str">
        <f>'Source - Cert. Funds'!E2113</f>
        <v>ADAMS TOWNSHIP</v>
      </c>
      <c r="H2114" s="22" t="str">
        <f>'Source - Cert. Funds'!F2113</f>
        <v>0101</v>
      </c>
      <c r="I2114" s="22" t="str">
        <f>'Source - Cert. Funds'!G2113</f>
        <v xml:space="preserve">GENERAL                                 </v>
      </c>
      <c r="J2114" s="23">
        <f>'Source - Cert. Funds'!H2113</f>
        <v>118870</v>
      </c>
      <c r="K2114" s="3"/>
      <c r="L2114" s="3"/>
      <c r="M2114" s="3"/>
      <c r="N2114" s="3"/>
      <c r="O2114" s="3"/>
    </row>
    <row r="2115" spans="1:15" x14ac:dyDescent="0.35">
      <c r="A2115" s="221" t="e">
        <f t="shared" si="36"/>
        <v>#N/A</v>
      </c>
      <c r="B2115" s="221" t="e">
        <f>IF(A2115=1,SUM($A$4:A2115),"")</f>
        <v>#N/A</v>
      </c>
      <c r="C2115" s="22" t="str">
        <f>'Source - Cert. Funds'!A2114</f>
        <v>61</v>
      </c>
      <c r="D2115" s="22" t="str">
        <f>'Source - Cert. Funds'!B2114</f>
        <v>2</v>
      </c>
      <c r="E2115" s="22" t="str">
        <f>'Source - Cert. Funds'!C2114</f>
        <v>0001</v>
      </c>
      <c r="F2115" s="22" t="str">
        <f>'Source - Cert. Funds'!D2114</f>
        <v>6120001</v>
      </c>
      <c r="G2115" s="22" t="str">
        <f>'Source - Cert. Funds'!E2114</f>
        <v>ADAMS TOWNSHIP</v>
      </c>
      <c r="H2115" s="22" t="str">
        <f>'Source - Cert. Funds'!F2114</f>
        <v>1111</v>
      </c>
      <c r="I2115" s="22" t="str">
        <f>'Source - Cert. Funds'!G2114</f>
        <v>TOWNSHIP FIRE AND E.M.S.</v>
      </c>
      <c r="J2115" s="23">
        <f>'Source - Cert. Funds'!H2114</f>
        <v>95000</v>
      </c>
      <c r="K2115" s="3"/>
      <c r="L2115" s="3"/>
      <c r="M2115" s="3"/>
      <c r="N2115" s="3"/>
      <c r="O2115" s="3"/>
    </row>
    <row r="2116" spans="1:15" x14ac:dyDescent="0.35">
      <c r="A2116" s="221" t="e">
        <f t="shared" si="36"/>
        <v>#N/A</v>
      </c>
      <c r="B2116" s="221" t="e">
        <f>IF(A2116=1,SUM($A$4:A2116),"")</f>
        <v>#N/A</v>
      </c>
      <c r="C2116" s="22" t="str">
        <f>'Source - Cert. Funds'!A2115</f>
        <v>61</v>
      </c>
      <c r="D2116" s="22" t="str">
        <f>'Source - Cert. Funds'!B2115</f>
        <v>2</v>
      </c>
      <c r="E2116" s="22" t="str">
        <f>'Source - Cert. Funds'!C2115</f>
        <v>0001</v>
      </c>
      <c r="F2116" s="22" t="str">
        <f>'Source - Cert. Funds'!D2115</f>
        <v>6120001</v>
      </c>
      <c r="G2116" s="22" t="str">
        <f>'Source - Cert. Funds'!E2115</f>
        <v>ADAMS TOWNSHIP</v>
      </c>
      <c r="H2116" s="22" t="str">
        <f>'Source - Cert. Funds'!F2115</f>
        <v>1190</v>
      </c>
      <c r="I2116" s="22" t="str">
        <f>'Source - Cert. Funds'!G2115</f>
        <v xml:space="preserve">CUMULATIVE FIRE (Township)                        </v>
      </c>
      <c r="J2116" s="23">
        <f>'Source - Cert. Funds'!H2115</f>
        <v>42000</v>
      </c>
      <c r="K2116" s="3"/>
      <c r="L2116" s="3"/>
      <c r="M2116" s="3"/>
      <c r="N2116" s="3"/>
      <c r="O2116" s="3"/>
    </row>
    <row r="2117" spans="1:15" x14ac:dyDescent="0.35">
      <c r="A2117" s="221" t="e">
        <f t="shared" ref="A2117:A2180" si="37">IF($L$1=$F2117,1,"")</f>
        <v>#N/A</v>
      </c>
      <c r="B2117" s="221" t="e">
        <f>IF(A2117=1,SUM($A$4:A2117),"")</f>
        <v>#N/A</v>
      </c>
      <c r="C2117" s="22" t="str">
        <f>'Source - Cert. Funds'!A2116</f>
        <v>61</v>
      </c>
      <c r="D2117" s="22" t="str">
        <f>'Source - Cert. Funds'!B2116</f>
        <v>2</v>
      </c>
      <c r="E2117" s="22" t="str">
        <f>'Source - Cert. Funds'!C2116</f>
        <v>0002</v>
      </c>
      <c r="F2117" s="22" t="str">
        <f>'Source - Cert. Funds'!D2116</f>
        <v>6120002</v>
      </c>
      <c r="G2117" s="22" t="str">
        <f>'Source - Cert. Funds'!E2116</f>
        <v>FLORIDA TOWNSHIP</v>
      </c>
      <c r="H2117" s="22" t="str">
        <f>'Source - Cert. Funds'!F2116</f>
        <v>0061</v>
      </c>
      <c r="I2117" s="22" t="str">
        <f>'Source - Cert. Funds'!G2116</f>
        <v>RAINY DAY</v>
      </c>
      <c r="J2117" s="23">
        <f>'Source - Cert. Funds'!H2116</f>
        <v>2000</v>
      </c>
      <c r="K2117" s="3"/>
      <c r="L2117" s="3"/>
      <c r="M2117" s="3"/>
      <c r="N2117" s="3"/>
      <c r="O2117" s="3"/>
    </row>
    <row r="2118" spans="1:15" x14ac:dyDescent="0.35">
      <c r="A2118" s="221" t="e">
        <f t="shared" si="37"/>
        <v>#N/A</v>
      </c>
      <c r="B2118" s="221" t="e">
        <f>IF(A2118=1,SUM($A$4:A2118),"")</f>
        <v>#N/A</v>
      </c>
      <c r="C2118" s="22" t="str">
        <f>'Source - Cert. Funds'!A2117</f>
        <v>61</v>
      </c>
      <c r="D2118" s="22" t="str">
        <f>'Source - Cert. Funds'!B2117</f>
        <v>2</v>
      </c>
      <c r="E2118" s="22" t="str">
        <f>'Source - Cert. Funds'!C2117</f>
        <v>0002</v>
      </c>
      <c r="F2118" s="22" t="str">
        <f>'Source - Cert. Funds'!D2117</f>
        <v>6120002</v>
      </c>
      <c r="G2118" s="22" t="str">
        <f>'Source - Cert. Funds'!E2117</f>
        <v>FLORIDA TOWNSHIP</v>
      </c>
      <c r="H2118" s="22" t="str">
        <f>'Source - Cert. Funds'!F2117</f>
        <v>0101</v>
      </c>
      <c r="I2118" s="22" t="str">
        <f>'Source - Cert. Funds'!G2117</f>
        <v xml:space="preserve">GENERAL                                 </v>
      </c>
      <c r="J2118" s="23">
        <f>'Source - Cert. Funds'!H2117</f>
        <v>294500</v>
      </c>
      <c r="K2118" s="3"/>
      <c r="L2118" s="3"/>
      <c r="M2118" s="3"/>
      <c r="N2118" s="3"/>
      <c r="O2118" s="3"/>
    </row>
    <row r="2119" spans="1:15" x14ac:dyDescent="0.35">
      <c r="A2119" s="221" t="e">
        <f t="shared" si="37"/>
        <v>#N/A</v>
      </c>
      <c r="B2119" s="221" t="e">
        <f>IF(A2119=1,SUM($A$4:A2119),"")</f>
        <v>#N/A</v>
      </c>
      <c r="C2119" s="22" t="str">
        <f>'Source - Cert. Funds'!A2118</f>
        <v>61</v>
      </c>
      <c r="D2119" s="22" t="str">
        <f>'Source - Cert. Funds'!B2118</f>
        <v>2</v>
      </c>
      <c r="E2119" s="22" t="str">
        <f>'Source - Cert. Funds'!C2118</f>
        <v>0002</v>
      </c>
      <c r="F2119" s="22" t="str">
        <f>'Source - Cert. Funds'!D2118</f>
        <v>6120002</v>
      </c>
      <c r="G2119" s="22" t="str">
        <f>'Source - Cert. Funds'!E2118</f>
        <v>FLORIDA TOWNSHIP</v>
      </c>
      <c r="H2119" s="22" t="str">
        <f>'Source - Cert. Funds'!F2118</f>
        <v>1111</v>
      </c>
      <c r="I2119" s="22" t="str">
        <f>'Source - Cert. Funds'!G2118</f>
        <v>TOWNSHIP FIRE AND E.M.S.</v>
      </c>
      <c r="J2119" s="23">
        <f>'Source - Cert. Funds'!H2118</f>
        <v>66000</v>
      </c>
      <c r="K2119" s="3"/>
      <c r="L2119" s="3"/>
      <c r="M2119" s="3"/>
      <c r="N2119" s="3"/>
      <c r="O2119" s="3"/>
    </row>
    <row r="2120" spans="1:15" x14ac:dyDescent="0.35">
      <c r="A2120" s="221" t="e">
        <f t="shared" si="37"/>
        <v>#N/A</v>
      </c>
      <c r="B2120" s="221" t="e">
        <f>IF(A2120=1,SUM($A$4:A2120),"")</f>
        <v>#N/A</v>
      </c>
      <c r="C2120" s="22" t="str">
        <f>'Source - Cert. Funds'!A2119</f>
        <v>61</v>
      </c>
      <c r="D2120" s="22" t="str">
        <f>'Source - Cert. Funds'!B2119</f>
        <v>2</v>
      </c>
      <c r="E2120" s="22" t="str">
        <f>'Source - Cert. Funds'!C2119</f>
        <v>0002</v>
      </c>
      <c r="F2120" s="22" t="str">
        <f>'Source - Cert. Funds'!D2119</f>
        <v>6120002</v>
      </c>
      <c r="G2120" s="22" t="str">
        <f>'Source - Cert. Funds'!E2119</f>
        <v>FLORIDA TOWNSHIP</v>
      </c>
      <c r="H2120" s="22" t="str">
        <f>'Source - Cert. Funds'!F2119</f>
        <v>1190</v>
      </c>
      <c r="I2120" s="22" t="str">
        <f>'Source - Cert. Funds'!G2119</f>
        <v xml:space="preserve">CUMULATIVE FIRE (Township)                        </v>
      </c>
      <c r="J2120" s="23">
        <f>'Source - Cert. Funds'!H2119</f>
        <v>40000</v>
      </c>
      <c r="K2120" s="3"/>
      <c r="L2120" s="3"/>
      <c r="M2120" s="3"/>
      <c r="N2120" s="3"/>
      <c r="O2120" s="3"/>
    </row>
    <row r="2121" spans="1:15" x14ac:dyDescent="0.35">
      <c r="A2121" s="221" t="e">
        <f t="shared" si="37"/>
        <v>#N/A</v>
      </c>
      <c r="B2121" s="221" t="e">
        <f>IF(A2121=1,SUM($A$4:A2121),"")</f>
        <v>#N/A</v>
      </c>
      <c r="C2121" s="22" t="str">
        <f>'Source - Cert. Funds'!A2120</f>
        <v>61</v>
      </c>
      <c r="D2121" s="22" t="str">
        <f>'Source - Cert. Funds'!B2120</f>
        <v>2</v>
      </c>
      <c r="E2121" s="22" t="str">
        <f>'Source - Cert. Funds'!C2120</f>
        <v>0002</v>
      </c>
      <c r="F2121" s="22" t="str">
        <f>'Source - Cert. Funds'!D2120</f>
        <v>6120002</v>
      </c>
      <c r="G2121" s="22" t="str">
        <f>'Source - Cert. Funds'!E2120</f>
        <v>FLORIDA TOWNSHIP</v>
      </c>
      <c r="H2121" s="22" t="str">
        <f>'Source - Cert. Funds'!F2120</f>
        <v>1312</v>
      </c>
      <c r="I2121" s="22" t="str">
        <f>'Source - Cert. Funds'!G2120</f>
        <v xml:space="preserve">RECREATION                              </v>
      </c>
      <c r="J2121" s="23">
        <f>'Source - Cert. Funds'!H2120</f>
        <v>9500</v>
      </c>
      <c r="K2121" s="3"/>
      <c r="L2121" s="3"/>
      <c r="M2121" s="3"/>
      <c r="N2121" s="3"/>
      <c r="O2121" s="3"/>
    </row>
    <row r="2122" spans="1:15" x14ac:dyDescent="0.35">
      <c r="A2122" s="221" t="e">
        <f t="shared" si="37"/>
        <v>#N/A</v>
      </c>
      <c r="B2122" s="221" t="e">
        <f>IF(A2122=1,SUM($A$4:A2122),"")</f>
        <v>#N/A</v>
      </c>
      <c r="C2122" s="22" t="str">
        <f>'Source - Cert. Funds'!A2121</f>
        <v>61</v>
      </c>
      <c r="D2122" s="22" t="str">
        <f>'Source - Cert. Funds'!B2121</f>
        <v>2</v>
      </c>
      <c r="E2122" s="22" t="str">
        <f>'Source - Cert. Funds'!C2121</f>
        <v>0003</v>
      </c>
      <c r="F2122" s="22" t="str">
        <f>'Source - Cert. Funds'!D2121</f>
        <v>6120003</v>
      </c>
      <c r="G2122" s="22" t="str">
        <f>'Source - Cert. Funds'!E2121</f>
        <v>GREENE TOWNSHIP</v>
      </c>
      <c r="H2122" s="22" t="str">
        <f>'Source - Cert. Funds'!F2121</f>
        <v>0061</v>
      </c>
      <c r="I2122" s="22" t="str">
        <f>'Source - Cert. Funds'!G2121</f>
        <v>RAINY DAY</v>
      </c>
      <c r="J2122" s="23">
        <f>'Source - Cert. Funds'!H2121</f>
        <v>1000</v>
      </c>
      <c r="K2122" s="3"/>
      <c r="L2122" s="3"/>
      <c r="M2122" s="3"/>
      <c r="N2122" s="3"/>
      <c r="O2122" s="3"/>
    </row>
    <row r="2123" spans="1:15" x14ac:dyDescent="0.35">
      <c r="A2123" s="221" t="e">
        <f t="shared" si="37"/>
        <v>#N/A</v>
      </c>
      <c r="B2123" s="221" t="e">
        <f>IF(A2123=1,SUM($A$4:A2123),"")</f>
        <v>#N/A</v>
      </c>
      <c r="C2123" s="22" t="str">
        <f>'Source - Cert. Funds'!A2122</f>
        <v>61</v>
      </c>
      <c r="D2123" s="22" t="str">
        <f>'Source - Cert. Funds'!B2122</f>
        <v>2</v>
      </c>
      <c r="E2123" s="22" t="str">
        <f>'Source - Cert. Funds'!C2122</f>
        <v>0003</v>
      </c>
      <c r="F2123" s="22" t="str">
        <f>'Source - Cert. Funds'!D2122</f>
        <v>6120003</v>
      </c>
      <c r="G2123" s="22" t="str">
        <f>'Source - Cert. Funds'!E2122</f>
        <v>GREENE TOWNSHIP</v>
      </c>
      <c r="H2123" s="22" t="str">
        <f>'Source - Cert. Funds'!F2122</f>
        <v>0101</v>
      </c>
      <c r="I2123" s="22" t="str">
        <f>'Source - Cert. Funds'!G2122</f>
        <v xml:space="preserve">GENERAL                                 </v>
      </c>
      <c r="J2123" s="23">
        <f>'Source - Cert. Funds'!H2122</f>
        <v>21347</v>
      </c>
      <c r="K2123" s="3"/>
      <c r="L2123" s="3"/>
      <c r="M2123" s="3"/>
      <c r="N2123" s="3"/>
      <c r="O2123" s="3"/>
    </row>
    <row r="2124" spans="1:15" x14ac:dyDescent="0.35">
      <c r="A2124" s="221" t="e">
        <f t="shared" si="37"/>
        <v>#N/A</v>
      </c>
      <c r="B2124" s="221" t="e">
        <f>IF(A2124=1,SUM($A$4:A2124),"")</f>
        <v>#N/A</v>
      </c>
      <c r="C2124" s="22" t="str">
        <f>'Source - Cert. Funds'!A2123</f>
        <v>61</v>
      </c>
      <c r="D2124" s="22" t="str">
        <f>'Source - Cert. Funds'!B2123</f>
        <v>2</v>
      </c>
      <c r="E2124" s="22" t="str">
        <f>'Source - Cert. Funds'!C2123</f>
        <v>0003</v>
      </c>
      <c r="F2124" s="22" t="str">
        <f>'Source - Cert. Funds'!D2123</f>
        <v>6120003</v>
      </c>
      <c r="G2124" s="22" t="str">
        <f>'Source - Cert. Funds'!E2123</f>
        <v>GREENE TOWNSHIP</v>
      </c>
      <c r="H2124" s="22" t="str">
        <f>'Source - Cert. Funds'!F2123</f>
        <v>1111</v>
      </c>
      <c r="I2124" s="22" t="str">
        <f>'Source - Cert. Funds'!G2123</f>
        <v>TOWNSHIP FIRE AND E.M.S.</v>
      </c>
      <c r="J2124" s="23">
        <f>'Source - Cert. Funds'!H2123</f>
        <v>14590</v>
      </c>
      <c r="K2124" s="3"/>
      <c r="L2124" s="3"/>
      <c r="M2124" s="3"/>
      <c r="N2124" s="3"/>
      <c r="O2124" s="3"/>
    </row>
    <row r="2125" spans="1:15" x14ac:dyDescent="0.35">
      <c r="A2125" s="221" t="e">
        <f t="shared" si="37"/>
        <v>#N/A</v>
      </c>
      <c r="B2125" s="221" t="e">
        <f>IF(A2125=1,SUM($A$4:A2125),"")</f>
        <v>#N/A</v>
      </c>
      <c r="C2125" s="22" t="str">
        <f>'Source - Cert. Funds'!A2124</f>
        <v>61</v>
      </c>
      <c r="D2125" s="22" t="str">
        <f>'Source - Cert. Funds'!B2124</f>
        <v>2</v>
      </c>
      <c r="E2125" s="22" t="str">
        <f>'Source - Cert. Funds'!C2124</f>
        <v>0004</v>
      </c>
      <c r="F2125" s="22" t="str">
        <f>'Source - Cert. Funds'!D2124</f>
        <v>6120004</v>
      </c>
      <c r="G2125" s="22" t="str">
        <f>'Source - Cert. Funds'!E2124</f>
        <v>HOWARD TOWNSHIP</v>
      </c>
      <c r="H2125" s="22" t="str">
        <f>'Source - Cert. Funds'!F2124</f>
        <v>0061</v>
      </c>
      <c r="I2125" s="22" t="str">
        <f>'Source - Cert. Funds'!G2124</f>
        <v>RAINY DAY</v>
      </c>
      <c r="J2125" s="23">
        <f>'Source - Cert. Funds'!H2124</f>
        <v>2000</v>
      </c>
      <c r="K2125" s="3"/>
      <c r="L2125" s="3"/>
      <c r="M2125" s="3"/>
      <c r="N2125" s="3"/>
      <c r="O2125" s="3"/>
    </row>
    <row r="2126" spans="1:15" x14ac:dyDescent="0.35">
      <c r="A2126" s="221" t="e">
        <f t="shared" si="37"/>
        <v>#N/A</v>
      </c>
      <c r="B2126" s="221" t="e">
        <f>IF(A2126=1,SUM($A$4:A2126),"")</f>
        <v>#N/A</v>
      </c>
      <c r="C2126" s="22" t="str">
        <f>'Source - Cert. Funds'!A2125</f>
        <v>61</v>
      </c>
      <c r="D2126" s="22" t="str">
        <f>'Source - Cert. Funds'!B2125</f>
        <v>2</v>
      </c>
      <c r="E2126" s="22" t="str">
        <f>'Source - Cert. Funds'!C2125</f>
        <v>0004</v>
      </c>
      <c r="F2126" s="22" t="str">
        <f>'Source - Cert. Funds'!D2125</f>
        <v>6120004</v>
      </c>
      <c r="G2126" s="22" t="str">
        <f>'Source - Cert. Funds'!E2125</f>
        <v>HOWARD TOWNSHIP</v>
      </c>
      <c r="H2126" s="22" t="str">
        <f>'Source - Cert. Funds'!F2125</f>
        <v>0101</v>
      </c>
      <c r="I2126" s="22" t="str">
        <f>'Source - Cert. Funds'!G2125</f>
        <v xml:space="preserve">GENERAL                                 </v>
      </c>
      <c r="J2126" s="23">
        <f>'Source - Cert. Funds'!H2125</f>
        <v>8000</v>
      </c>
      <c r="K2126" s="3"/>
      <c r="L2126" s="3"/>
      <c r="M2126" s="3"/>
      <c r="N2126" s="3"/>
      <c r="O2126" s="3"/>
    </row>
    <row r="2127" spans="1:15" x14ac:dyDescent="0.35">
      <c r="A2127" s="221" t="e">
        <f t="shared" si="37"/>
        <v>#N/A</v>
      </c>
      <c r="B2127" s="221" t="e">
        <f>IF(A2127=1,SUM($A$4:A2127),"")</f>
        <v>#N/A</v>
      </c>
      <c r="C2127" s="22" t="str">
        <f>'Source - Cert. Funds'!A2126</f>
        <v>61</v>
      </c>
      <c r="D2127" s="22" t="str">
        <f>'Source - Cert. Funds'!B2126</f>
        <v>2</v>
      </c>
      <c r="E2127" s="22" t="str">
        <f>'Source - Cert. Funds'!C2126</f>
        <v>0004</v>
      </c>
      <c r="F2127" s="22" t="str">
        <f>'Source - Cert. Funds'!D2126</f>
        <v>6120004</v>
      </c>
      <c r="G2127" s="22" t="str">
        <f>'Source - Cert. Funds'!E2126</f>
        <v>HOWARD TOWNSHIP</v>
      </c>
      <c r="H2127" s="22" t="str">
        <f>'Source - Cert. Funds'!F2126</f>
        <v>1111</v>
      </c>
      <c r="I2127" s="22" t="str">
        <f>'Source - Cert. Funds'!G2126</f>
        <v>TOWNSHIP FIRE AND E.M.S.</v>
      </c>
      <c r="J2127" s="23">
        <f>'Source - Cert. Funds'!H2126</f>
        <v>4000</v>
      </c>
      <c r="K2127" s="3"/>
      <c r="L2127" s="3"/>
      <c r="M2127" s="3"/>
      <c r="N2127" s="3"/>
      <c r="O2127" s="3"/>
    </row>
    <row r="2128" spans="1:15" x14ac:dyDescent="0.35">
      <c r="A2128" s="221" t="e">
        <f t="shared" si="37"/>
        <v>#N/A</v>
      </c>
      <c r="B2128" s="221" t="e">
        <f>IF(A2128=1,SUM($A$4:A2128),"")</f>
        <v>#N/A</v>
      </c>
      <c r="C2128" s="22" t="str">
        <f>'Source - Cert. Funds'!A2127</f>
        <v>61</v>
      </c>
      <c r="D2128" s="22" t="str">
        <f>'Source - Cert. Funds'!B2127</f>
        <v>2</v>
      </c>
      <c r="E2128" s="22" t="str">
        <f>'Source - Cert. Funds'!C2127</f>
        <v>0005</v>
      </c>
      <c r="F2128" s="22" t="str">
        <f>'Source - Cert. Funds'!D2127</f>
        <v>6120005</v>
      </c>
      <c r="G2128" s="22" t="str">
        <f>'Source - Cert. Funds'!E2127</f>
        <v>JACKSON TOWNSHIP</v>
      </c>
      <c r="H2128" s="22" t="str">
        <f>'Source - Cert. Funds'!F2127</f>
        <v>0061</v>
      </c>
      <c r="I2128" s="22" t="str">
        <f>'Source - Cert. Funds'!G2127</f>
        <v>RAINY DAY</v>
      </c>
      <c r="J2128" s="23">
        <f>'Source - Cert. Funds'!H2127</f>
        <v>0</v>
      </c>
      <c r="K2128" s="3"/>
      <c r="L2128" s="3"/>
      <c r="M2128" s="3"/>
      <c r="N2128" s="3"/>
      <c r="O2128" s="3"/>
    </row>
    <row r="2129" spans="1:15" x14ac:dyDescent="0.35">
      <c r="A2129" s="221" t="e">
        <f t="shared" si="37"/>
        <v>#N/A</v>
      </c>
      <c r="B2129" s="221" t="e">
        <f>IF(A2129=1,SUM($A$4:A2129),"")</f>
        <v>#N/A</v>
      </c>
      <c r="C2129" s="22" t="str">
        <f>'Source - Cert. Funds'!A2128</f>
        <v>61</v>
      </c>
      <c r="D2129" s="22" t="str">
        <f>'Source - Cert. Funds'!B2128</f>
        <v>2</v>
      </c>
      <c r="E2129" s="22" t="str">
        <f>'Source - Cert. Funds'!C2128</f>
        <v>0005</v>
      </c>
      <c r="F2129" s="22" t="str">
        <f>'Source - Cert. Funds'!D2128</f>
        <v>6120005</v>
      </c>
      <c r="G2129" s="22" t="str">
        <f>'Source - Cert. Funds'!E2128</f>
        <v>JACKSON TOWNSHIP</v>
      </c>
      <c r="H2129" s="22" t="str">
        <f>'Source - Cert. Funds'!F2128</f>
        <v>0101</v>
      </c>
      <c r="I2129" s="22" t="str">
        <f>'Source - Cert. Funds'!G2128</f>
        <v xml:space="preserve">GENERAL                                 </v>
      </c>
      <c r="J2129" s="23">
        <f>'Source - Cert. Funds'!H2128</f>
        <v>159500</v>
      </c>
      <c r="K2129" s="3"/>
      <c r="L2129" s="3"/>
      <c r="M2129" s="3"/>
      <c r="N2129" s="3"/>
      <c r="O2129" s="3"/>
    </row>
    <row r="2130" spans="1:15" x14ac:dyDescent="0.35">
      <c r="A2130" s="221" t="e">
        <f t="shared" si="37"/>
        <v>#N/A</v>
      </c>
      <c r="B2130" s="221" t="e">
        <f>IF(A2130=1,SUM($A$4:A2130),"")</f>
        <v>#N/A</v>
      </c>
      <c r="C2130" s="22" t="str">
        <f>'Source - Cert. Funds'!A2129</f>
        <v>61</v>
      </c>
      <c r="D2130" s="22" t="str">
        <f>'Source - Cert. Funds'!B2129</f>
        <v>2</v>
      </c>
      <c r="E2130" s="22" t="str">
        <f>'Source - Cert. Funds'!C2129</f>
        <v>0005</v>
      </c>
      <c r="F2130" s="22" t="str">
        <f>'Source - Cert. Funds'!D2129</f>
        <v>6120005</v>
      </c>
      <c r="G2130" s="22" t="str">
        <f>'Source - Cert. Funds'!E2129</f>
        <v>JACKSON TOWNSHIP</v>
      </c>
      <c r="H2130" s="22" t="str">
        <f>'Source - Cert. Funds'!F2129</f>
        <v>1111</v>
      </c>
      <c r="I2130" s="22" t="str">
        <f>'Source - Cert. Funds'!G2129</f>
        <v>TOWNSHIP FIRE AND E.M.S.</v>
      </c>
      <c r="J2130" s="23">
        <f>'Source - Cert. Funds'!H2129</f>
        <v>3092</v>
      </c>
      <c r="K2130" s="3"/>
      <c r="L2130" s="3"/>
      <c r="M2130" s="3"/>
      <c r="N2130" s="3"/>
      <c r="O2130" s="3"/>
    </row>
    <row r="2131" spans="1:15" x14ac:dyDescent="0.35">
      <c r="A2131" s="221" t="e">
        <f t="shared" si="37"/>
        <v>#N/A</v>
      </c>
      <c r="B2131" s="221" t="e">
        <f>IF(A2131=1,SUM($A$4:A2131),"")</f>
        <v>#N/A</v>
      </c>
      <c r="C2131" s="22" t="str">
        <f>'Source - Cert. Funds'!A2130</f>
        <v>61</v>
      </c>
      <c r="D2131" s="22" t="str">
        <f>'Source - Cert. Funds'!B2130</f>
        <v>2</v>
      </c>
      <c r="E2131" s="22" t="str">
        <f>'Source - Cert. Funds'!C2130</f>
        <v>0005</v>
      </c>
      <c r="F2131" s="22" t="str">
        <f>'Source - Cert. Funds'!D2130</f>
        <v>6120005</v>
      </c>
      <c r="G2131" s="22" t="str">
        <f>'Source - Cert. Funds'!E2130</f>
        <v>JACKSON TOWNSHIP</v>
      </c>
      <c r="H2131" s="22" t="str">
        <f>'Source - Cert. Funds'!F2130</f>
        <v>1190</v>
      </c>
      <c r="I2131" s="22" t="str">
        <f>'Source - Cert. Funds'!G2130</f>
        <v xml:space="preserve">CUMULATIVE FIRE (Township)                        </v>
      </c>
      <c r="J2131" s="23">
        <f>'Source - Cert. Funds'!H2130</f>
        <v>20000</v>
      </c>
      <c r="K2131" s="3"/>
      <c r="L2131" s="3"/>
      <c r="M2131" s="3"/>
      <c r="N2131" s="3"/>
      <c r="O2131" s="3"/>
    </row>
    <row r="2132" spans="1:15" x14ac:dyDescent="0.35">
      <c r="A2132" s="221" t="e">
        <f t="shared" si="37"/>
        <v>#N/A</v>
      </c>
      <c r="B2132" s="221" t="e">
        <f>IF(A2132=1,SUM($A$4:A2132),"")</f>
        <v>#N/A</v>
      </c>
      <c r="C2132" s="22" t="str">
        <f>'Source - Cert. Funds'!A2131</f>
        <v>61</v>
      </c>
      <c r="D2132" s="22" t="str">
        <f>'Source - Cert. Funds'!B2131</f>
        <v>2</v>
      </c>
      <c r="E2132" s="22" t="str">
        <f>'Source - Cert. Funds'!C2131</f>
        <v>0005</v>
      </c>
      <c r="F2132" s="22" t="str">
        <f>'Source - Cert. Funds'!D2131</f>
        <v>6120005</v>
      </c>
      <c r="G2132" s="22" t="str">
        <f>'Source - Cert. Funds'!E2131</f>
        <v>JACKSON TOWNSHIP</v>
      </c>
      <c r="H2132" s="22" t="str">
        <f>'Source - Cert. Funds'!F2131</f>
        <v>1312</v>
      </c>
      <c r="I2132" s="22" t="str">
        <f>'Source - Cert. Funds'!G2131</f>
        <v xml:space="preserve">RECREATION                              </v>
      </c>
      <c r="J2132" s="23">
        <f>'Source - Cert. Funds'!H2131</f>
        <v>2800</v>
      </c>
      <c r="K2132" s="3"/>
      <c r="L2132" s="3"/>
      <c r="M2132" s="3"/>
      <c r="N2132" s="3"/>
      <c r="O2132" s="3"/>
    </row>
    <row r="2133" spans="1:15" x14ac:dyDescent="0.35">
      <c r="A2133" s="221" t="e">
        <f t="shared" si="37"/>
        <v>#N/A</v>
      </c>
      <c r="B2133" s="221" t="e">
        <f>IF(A2133=1,SUM($A$4:A2133),"")</f>
        <v>#N/A</v>
      </c>
      <c r="C2133" s="22" t="str">
        <f>'Source - Cert. Funds'!A2132</f>
        <v>61</v>
      </c>
      <c r="D2133" s="22" t="str">
        <f>'Source - Cert. Funds'!B2132</f>
        <v>2</v>
      </c>
      <c r="E2133" s="22" t="str">
        <f>'Source - Cert. Funds'!C2132</f>
        <v>0006</v>
      </c>
      <c r="F2133" s="22" t="str">
        <f>'Source - Cert. Funds'!D2132</f>
        <v>6120006</v>
      </c>
      <c r="G2133" s="22" t="str">
        <f>'Source - Cert. Funds'!E2132</f>
        <v>LIBERTY TOWNSHIP</v>
      </c>
      <c r="H2133" s="22" t="str">
        <f>'Source - Cert. Funds'!F2132</f>
        <v>0061</v>
      </c>
      <c r="I2133" s="22" t="str">
        <f>'Source - Cert. Funds'!G2132</f>
        <v>RAINY DAY</v>
      </c>
      <c r="J2133" s="23">
        <f>'Source - Cert. Funds'!H2132</f>
        <v>1918</v>
      </c>
      <c r="K2133" s="3"/>
      <c r="L2133" s="3"/>
      <c r="M2133" s="3"/>
      <c r="N2133" s="3"/>
      <c r="O2133" s="3"/>
    </row>
    <row r="2134" spans="1:15" x14ac:dyDescent="0.35">
      <c r="A2134" s="221" t="e">
        <f t="shared" si="37"/>
        <v>#N/A</v>
      </c>
      <c r="B2134" s="221" t="e">
        <f>IF(A2134=1,SUM($A$4:A2134),"")</f>
        <v>#N/A</v>
      </c>
      <c r="C2134" s="22" t="str">
        <f>'Source - Cert. Funds'!A2133</f>
        <v>61</v>
      </c>
      <c r="D2134" s="22" t="str">
        <f>'Source - Cert. Funds'!B2133</f>
        <v>2</v>
      </c>
      <c r="E2134" s="22" t="str">
        <f>'Source - Cert. Funds'!C2133</f>
        <v>0006</v>
      </c>
      <c r="F2134" s="22" t="str">
        <f>'Source - Cert. Funds'!D2133</f>
        <v>6120006</v>
      </c>
      <c r="G2134" s="22" t="str">
        <f>'Source - Cert. Funds'!E2133</f>
        <v>LIBERTY TOWNSHIP</v>
      </c>
      <c r="H2134" s="22" t="str">
        <f>'Source - Cert. Funds'!F2133</f>
        <v>0101</v>
      </c>
      <c r="I2134" s="22" t="str">
        <f>'Source - Cert. Funds'!G2133</f>
        <v xml:space="preserve">GENERAL                                 </v>
      </c>
      <c r="J2134" s="23">
        <f>'Source - Cert. Funds'!H2133</f>
        <v>16505</v>
      </c>
      <c r="K2134" s="3"/>
      <c r="L2134" s="3"/>
      <c r="M2134" s="3"/>
      <c r="N2134" s="3"/>
      <c r="O2134" s="3"/>
    </row>
    <row r="2135" spans="1:15" x14ac:dyDescent="0.35">
      <c r="A2135" s="221" t="e">
        <f t="shared" si="37"/>
        <v>#N/A</v>
      </c>
      <c r="B2135" s="221" t="e">
        <f>IF(A2135=1,SUM($A$4:A2135),"")</f>
        <v>#N/A</v>
      </c>
      <c r="C2135" s="22" t="str">
        <f>'Source - Cert. Funds'!A2134</f>
        <v>61</v>
      </c>
      <c r="D2135" s="22" t="str">
        <f>'Source - Cert. Funds'!B2134</f>
        <v>2</v>
      </c>
      <c r="E2135" s="22" t="str">
        <f>'Source - Cert. Funds'!C2134</f>
        <v>0006</v>
      </c>
      <c r="F2135" s="22" t="str">
        <f>'Source - Cert. Funds'!D2134</f>
        <v>6120006</v>
      </c>
      <c r="G2135" s="22" t="str">
        <f>'Source - Cert. Funds'!E2134</f>
        <v>LIBERTY TOWNSHIP</v>
      </c>
      <c r="H2135" s="22" t="str">
        <f>'Source - Cert. Funds'!F2134</f>
        <v>1312</v>
      </c>
      <c r="I2135" s="22" t="str">
        <f>'Source - Cert. Funds'!G2134</f>
        <v xml:space="preserve">RECREATION                              </v>
      </c>
      <c r="J2135" s="23">
        <f>'Source - Cert. Funds'!H2134</f>
        <v>3800</v>
      </c>
      <c r="K2135" s="3"/>
      <c r="L2135" s="3"/>
      <c r="M2135" s="3"/>
      <c r="N2135" s="3"/>
      <c r="O2135" s="3"/>
    </row>
    <row r="2136" spans="1:15" x14ac:dyDescent="0.35">
      <c r="A2136" s="221" t="e">
        <f t="shared" si="37"/>
        <v>#N/A</v>
      </c>
      <c r="B2136" s="221" t="e">
        <f>IF(A2136=1,SUM($A$4:A2136),"")</f>
        <v>#N/A</v>
      </c>
      <c r="C2136" s="22" t="str">
        <f>'Source - Cert. Funds'!A2135</f>
        <v>61</v>
      </c>
      <c r="D2136" s="22" t="str">
        <f>'Source - Cert. Funds'!B2135</f>
        <v>2</v>
      </c>
      <c r="E2136" s="22" t="str">
        <f>'Source - Cert. Funds'!C2135</f>
        <v>0006</v>
      </c>
      <c r="F2136" s="22" t="str">
        <f>'Source - Cert. Funds'!D2135</f>
        <v>6120006</v>
      </c>
      <c r="G2136" s="22" t="str">
        <f>'Source - Cert. Funds'!E2135</f>
        <v>LIBERTY TOWNSHIP</v>
      </c>
      <c r="H2136" s="22" t="str">
        <f>'Source - Cert. Funds'!F2135</f>
        <v>2120</v>
      </c>
      <c r="I2136" s="22" t="str">
        <f>'Source - Cert. Funds'!G2135</f>
        <v xml:space="preserve">CEMETERY                                </v>
      </c>
      <c r="J2136" s="23">
        <f>'Source - Cert. Funds'!H2135</f>
        <v>1500</v>
      </c>
      <c r="K2136" s="3"/>
      <c r="L2136" s="3"/>
      <c r="M2136" s="3"/>
      <c r="N2136" s="3"/>
      <c r="O2136" s="3"/>
    </row>
    <row r="2137" spans="1:15" x14ac:dyDescent="0.35">
      <c r="A2137" s="221" t="e">
        <f t="shared" si="37"/>
        <v>#N/A</v>
      </c>
      <c r="B2137" s="221" t="e">
        <f>IF(A2137=1,SUM($A$4:A2137),"")</f>
        <v>#N/A</v>
      </c>
      <c r="C2137" s="22" t="str">
        <f>'Source - Cert. Funds'!A2136</f>
        <v>61</v>
      </c>
      <c r="D2137" s="22" t="str">
        <f>'Source - Cert. Funds'!B2136</f>
        <v>2</v>
      </c>
      <c r="E2137" s="22" t="str">
        <f>'Source - Cert. Funds'!C2136</f>
        <v>0007</v>
      </c>
      <c r="F2137" s="22" t="str">
        <f>'Source - Cert. Funds'!D2136</f>
        <v>6120007</v>
      </c>
      <c r="G2137" s="22" t="str">
        <f>'Source - Cert. Funds'!E2136</f>
        <v>PENN TOWNSHIP</v>
      </c>
      <c r="H2137" s="22" t="str">
        <f>'Source - Cert. Funds'!F2136</f>
        <v>0101</v>
      </c>
      <c r="I2137" s="22" t="str">
        <f>'Source - Cert. Funds'!G2136</f>
        <v xml:space="preserve">GENERAL                                 </v>
      </c>
      <c r="J2137" s="23">
        <f>'Source - Cert. Funds'!H2136</f>
        <v>79855</v>
      </c>
      <c r="K2137" s="3"/>
      <c r="L2137" s="3"/>
      <c r="M2137" s="3"/>
      <c r="N2137" s="3"/>
      <c r="O2137" s="3"/>
    </row>
    <row r="2138" spans="1:15" x14ac:dyDescent="0.35">
      <c r="A2138" s="221" t="e">
        <f t="shared" si="37"/>
        <v>#N/A</v>
      </c>
      <c r="B2138" s="221" t="e">
        <f>IF(A2138=1,SUM($A$4:A2138),"")</f>
        <v>#N/A</v>
      </c>
      <c r="C2138" s="22" t="str">
        <f>'Source - Cert. Funds'!A2137</f>
        <v>61</v>
      </c>
      <c r="D2138" s="22" t="str">
        <f>'Source - Cert. Funds'!B2137</f>
        <v>2</v>
      </c>
      <c r="E2138" s="22" t="str">
        <f>'Source - Cert. Funds'!C2137</f>
        <v>0008</v>
      </c>
      <c r="F2138" s="22" t="str">
        <f>'Source - Cert. Funds'!D2137</f>
        <v>6120008</v>
      </c>
      <c r="G2138" s="22" t="str">
        <f>'Source - Cert. Funds'!E2137</f>
        <v>RACCOON TOWNSHIP</v>
      </c>
      <c r="H2138" s="22" t="str">
        <f>'Source - Cert. Funds'!F2137</f>
        <v>0061</v>
      </c>
      <c r="I2138" s="22" t="str">
        <f>'Source - Cert. Funds'!G2137</f>
        <v>RAINY DAY</v>
      </c>
      <c r="J2138" s="23">
        <f>'Source - Cert. Funds'!H2137</f>
        <v>2500</v>
      </c>
      <c r="K2138" s="3"/>
      <c r="L2138" s="3"/>
      <c r="M2138" s="3"/>
      <c r="N2138" s="3"/>
      <c r="O2138" s="3"/>
    </row>
    <row r="2139" spans="1:15" x14ac:dyDescent="0.35">
      <c r="A2139" s="221" t="e">
        <f t="shared" si="37"/>
        <v>#N/A</v>
      </c>
      <c r="B2139" s="221" t="e">
        <f>IF(A2139=1,SUM($A$4:A2139),"")</f>
        <v>#N/A</v>
      </c>
      <c r="C2139" s="22" t="str">
        <f>'Source - Cert. Funds'!A2138</f>
        <v>61</v>
      </c>
      <c r="D2139" s="22" t="str">
        <f>'Source - Cert. Funds'!B2138</f>
        <v>2</v>
      </c>
      <c r="E2139" s="22" t="str">
        <f>'Source - Cert. Funds'!C2138</f>
        <v>0008</v>
      </c>
      <c r="F2139" s="22" t="str">
        <f>'Source - Cert. Funds'!D2138</f>
        <v>6120008</v>
      </c>
      <c r="G2139" s="22" t="str">
        <f>'Source - Cert. Funds'!E2138</f>
        <v>RACCOON TOWNSHIP</v>
      </c>
      <c r="H2139" s="22" t="str">
        <f>'Source - Cert. Funds'!F2138</f>
        <v>0101</v>
      </c>
      <c r="I2139" s="22" t="str">
        <f>'Source - Cert. Funds'!G2138</f>
        <v xml:space="preserve">GENERAL                                 </v>
      </c>
      <c r="J2139" s="23">
        <f>'Source - Cert. Funds'!H2138</f>
        <v>37860</v>
      </c>
      <c r="K2139" s="3"/>
      <c r="L2139" s="3"/>
      <c r="M2139" s="3"/>
      <c r="N2139" s="3"/>
      <c r="O2139" s="3"/>
    </row>
    <row r="2140" spans="1:15" x14ac:dyDescent="0.35">
      <c r="A2140" s="221" t="e">
        <f t="shared" si="37"/>
        <v>#N/A</v>
      </c>
      <c r="B2140" s="221" t="e">
        <f>IF(A2140=1,SUM($A$4:A2140),"")</f>
        <v>#N/A</v>
      </c>
      <c r="C2140" s="22" t="str">
        <f>'Source - Cert. Funds'!A2139</f>
        <v>61</v>
      </c>
      <c r="D2140" s="22" t="str">
        <f>'Source - Cert. Funds'!B2139</f>
        <v>2</v>
      </c>
      <c r="E2140" s="22" t="str">
        <f>'Source - Cert. Funds'!C2139</f>
        <v>0008</v>
      </c>
      <c r="F2140" s="22" t="str">
        <f>'Source - Cert. Funds'!D2139</f>
        <v>6120008</v>
      </c>
      <c r="G2140" s="22" t="str">
        <f>'Source - Cert. Funds'!E2139</f>
        <v>RACCOON TOWNSHIP</v>
      </c>
      <c r="H2140" s="22" t="str">
        <f>'Source - Cert. Funds'!F2139</f>
        <v>1111</v>
      </c>
      <c r="I2140" s="22" t="str">
        <f>'Source - Cert. Funds'!G2139</f>
        <v>TOWNSHIP FIRE AND E.M.S.</v>
      </c>
      <c r="J2140" s="23">
        <f>'Source - Cert. Funds'!H2139</f>
        <v>37500</v>
      </c>
      <c r="K2140" s="3"/>
      <c r="L2140" s="3"/>
      <c r="M2140" s="3"/>
      <c r="N2140" s="3"/>
      <c r="O2140" s="3"/>
    </row>
    <row r="2141" spans="1:15" x14ac:dyDescent="0.35">
      <c r="A2141" s="221" t="e">
        <f t="shared" si="37"/>
        <v>#N/A</v>
      </c>
      <c r="B2141" s="221" t="e">
        <f>IF(A2141=1,SUM($A$4:A2141),"")</f>
        <v>#N/A</v>
      </c>
      <c r="C2141" s="22" t="str">
        <f>'Source - Cert. Funds'!A2140</f>
        <v>61</v>
      </c>
      <c r="D2141" s="22" t="str">
        <f>'Source - Cert. Funds'!B2140</f>
        <v>2</v>
      </c>
      <c r="E2141" s="22" t="str">
        <f>'Source - Cert. Funds'!C2140</f>
        <v>0009</v>
      </c>
      <c r="F2141" s="22" t="str">
        <f>'Source - Cert. Funds'!D2140</f>
        <v>6120009</v>
      </c>
      <c r="G2141" s="22" t="str">
        <f>'Source - Cert. Funds'!E2140</f>
        <v>RESERVE TOWNSHIP</v>
      </c>
      <c r="H2141" s="22" t="str">
        <f>'Source - Cert. Funds'!F2140</f>
        <v>0061</v>
      </c>
      <c r="I2141" s="22" t="str">
        <f>'Source - Cert. Funds'!G2140</f>
        <v>RAINY DAY</v>
      </c>
      <c r="J2141" s="23">
        <f>'Source - Cert. Funds'!H2140</f>
        <v>9433</v>
      </c>
      <c r="K2141" s="3"/>
      <c r="L2141" s="3"/>
      <c r="M2141" s="3"/>
      <c r="N2141" s="3"/>
      <c r="O2141" s="3"/>
    </row>
    <row r="2142" spans="1:15" x14ac:dyDescent="0.35">
      <c r="A2142" s="221" t="e">
        <f t="shared" si="37"/>
        <v>#N/A</v>
      </c>
      <c r="B2142" s="221" t="e">
        <f>IF(A2142=1,SUM($A$4:A2142),"")</f>
        <v>#N/A</v>
      </c>
      <c r="C2142" s="22" t="str">
        <f>'Source - Cert. Funds'!A2141</f>
        <v>61</v>
      </c>
      <c r="D2142" s="22" t="str">
        <f>'Source - Cert. Funds'!B2141</f>
        <v>2</v>
      </c>
      <c r="E2142" s="22" t="str">
        <f>'Source - Cert. Funds'!C2141</f>
        <v>0009</v>
      </c>
      <c r="F2142" s="22" t="str">
        <f>'Source - Cert. Funds'!D2141</f>
        <v>6120009</v>
      </c>
      <c r="G2142" s="22" t="str">
        <f>'Source - Cert. Funds'!E2141</f>
        <v>RESERVE TOWNSHIP</v>
      </c>
      <c r="H2142" s="22" t="str">
        <f>'Source - Cert. Funds'!F2141</f>
        <v>0101</v>
      </c>
      <c r="I2142" s="22" t="str">
        <f>'Source - Cert. Funds'!G2141</f>
        <v xml:space="preserve">GENERAL                                 </v>
      </c>
      <c r="J2142" s="23">
        <f>'Source - Cert. Funds'!H2141</f>
        <v>59895</v>
      </c>
      <c r="K2142" s="3"/>
      <c r="L2142" s="3"/>
      <c r="M2142" s="3"/>
      <c r="N2142" s="3"/>
      <c r="O2142" s="3"/>
    </row>
    <row r="2143" spans="1:15" x14ac:dyDescent="0.35">
      <c r="A2143" s="221" t="e">
        <f t="shared" si="37"/>
        <v>#N/A</v>
      </c>
      <c r="B2143" s="221" t="e">
        <f>IF(A2143=1,SUM($A$4:A2143),"")</f>
        <v>#N/A</v>
      </c>
      <c r="C2143" s="22" t="str">
        <f>'Source - Cert. Funds'!A2142</f>
        <v>61</v>
      </c>
      <c r="D2143" s="22" t="str">
        <f>'Source - Cert. Funds'!B2142</f>
        <v>2</v>
      </c>
      <c r="E2143" s="22" t="str">
        <f>'Source - Cert. Funds'!C2142</f>
        <v>0009</v>
      </c>
      <c r="F2143" s="22" t="str">
        <f>'Source - Cert. Funds'!D2142</f>
        <v>6120009</v>
      </c>
      <c r="G2143" s="22" t="str">
        <f>'Source - Cert. Funds'!E2142</f>
        <v>RESERVE TOWNSHIP</v>
      </c>
      <c r="H2143" s="22" t="str">
        <f>'Source - Cert. Funds'!F2142</f>
        <v>1111</v>
      </c>
      <c r="I2143" s="22" t="str">
        <f>'Source - Cert. Funds'!G2142</f>
        <v>TOWNSHIP FIRE AND E.M.S.</v>
      </c>
      <c r="J2143" s="23">
        <f>'Source - Cert. Funds'!H2142</f>
        <v>39200</v>
      </c>
      <c r="K2143" s="3"/>
      <c r="L2143" s="3"/>
      <c r="M2143" s="3"/>
      <c r="N2143" s="3"/>
      <c r="O2143" s="3"/>
    </row>
    <row r="2144" spans="1:15" x14ac:dyDescent="0.35">
      <c r="A2144" s="221" t="e">
        <f t="shared" si="37"/>
        <v>#N/A</v>
      </c>
      <c r="B2144" s="221" t="e">
        <f>IF(A2144=1,SUM($A$4:A2144),"")</f>
        <v>#N/A</v>
      </c>
      <c r="C2144" s="22" t="str">
        <f>'Source - Cert. Funds'!A2143</f>
        <v>61</v>
      </c>
      <c r="D2144" s="22" t="str">
        <f>'Source - Cert. Funds'!B2143</f>
        <v>2</v>
      </c>
      <c r="E2144" s="22" t="str">
        <f>'Source - Cert. Funds'!C2143</f>
        <v>0009</v>
      </c>
      <c r="F2144" s="22" t="str">
        <f>'Source - Cert. Funds'!D2143</f>
        <v>6120009</v>
      </c>
      <c r="G2144" s="22" t="str">
        <f>'Source - Cert. Funds'!E2143</f>
        <v>RESERVE TOWNSHIP</v>
      </c>
      <c r="H2144" s="22" t="str">
        <f>'Source - Cert. Funds'!F2143</f>
        <v>1190</v>
      </c>
      <c r="I2144" s="22" t="str">
        <f>'Source - Cert. Funds'!G2143</f>
        <v xml:space="preserve">CUMULATIVE FIRE (Township)                        </v>
      </c>
      <c r="J2144" s="23">
        <f>'Source - Cert. Funds'!H2143</f>
        <v>0</v>
      </c>
      <c r="K2144" s="3"/>
      <c r="L2144" s="3"/>
      <c r="M2144" s="3"/>
      <c r="N2144" s="3"/>
      <c r="O2144" s="3"/>
    </row>
    <row r="2145" spans="1:15" x14ac:dyDescent="0.35">
      <c r="A2145" s="221" t="e">
        <f t="shared" si="37"/>
        <v>#N/A</v>
      </c>
      <c r="B2145" s="221" t="e">
        <f>IF(A2145=1,SUM($A$4:A2145),"")</f>
        <v>#N/A</v>
      </c>
      <c r="C2145" s="22" t="str">
        <f>'Source - Cert. Funds'!A2144</f>
        <v>61</v>
      </c>
      <c r="D2145" s="22" t="str">
        <f>'Source - Cert. Funds'!B2144</f>
        <v>2</v>
      </c>
      <c r="E2145" s="22" t="str">
        <f>'Source - Cert. Funds'!C2144</f>
        <v>0010</v>
      </c>
      <c r="F2145" s="22" t="str">
        <f>'Source - Cert. Funds'!D2144</f>
        <v>6120010</v>
      </c>
      <c r="G2145" s="22" t="str">
        <f>'Source - Cert. Funds'!E2144</f>
        <v>SUGAR CREEK TOWNSHIP</v>
      </c>
      <c r="H2145" s="22" t="str">
        <f>'Source - Cert. Funds'!F2144</f>
        <v>0061</v>
      </c>
      <c r="I2145" s="22" t="str">
        <f>'Source - Cert. Funds'!G2144</f>
        <v>RAINY DAY</v>
      </c>
      <c r="J2145" s="23">
        <f>'Source - Cert. Funds'!H2144</f>
        <v>6357</v>
      </c>
      <c r="K2145" s="3"/>
      <c r="L2145" s="3"/>
      <c r="M2145" s="3"/>
      <c r="N2145" s="3"/>
      <c r="O2145" s="3"/>
    </row>
    <row r="2146" spans="1:15" x14ac:dyDescent="0.35">
      <c r="A2146" s="221" t="e">
        <f t="shared" si="37"/>
        <v>#N/A</v>
      </c>
      <c r="B2146" s="221" t="e">
        <f>IF(A2146=1,SUM($A$4:A2146),"")</f>
        <v>#N/A</v>
      </c>
      <c r="C2146" s="22" t="str">
        <f>'Source - Cert. Funds'!A2145</f>
        <v>61</v>
      </c>
      <c r="D2146" s="22" t="str">
        <f>'Source - Cert. Funds'!B2145</f>
        <v>2</v>
      </c>
      <c r="E2146" s="22" t="str">
        <f>'Source - Cert. Funds'!C2145</f>
        <v>0010</v>
      </c>
      <c r="F2146" s="22" t="str">
        <f>'Source - Cert. Funds'!D2145</f>
        <v>6120010</v>
      </c>
      <c r="G2146" s="22" t="str">
        <f>'Source - Cert. Funds'!E2145</f>
        <v>SUGAR CREEK TOWNSHIP</v>
      </c>
      <c r="H2146" s="22" t="str">
        <f>'Source - Cert. Funds'!F2145</f>
        <v>0101</v>
      </c>
      <c r="I2146" s="22" t="str">
        <f>'Source - Cert. Funds'!G2145</f>
        <v xml:space="preserve">GENERAL                                 </v>
      </c>
      <c r="J2146" s="23">
        <f>'Source - Cert. Funds'!H2145</f>
        <v>61010</v>
      </c>
      <c r="K2146" s="3"/>
      <c r="L2146" s="3"/>
      <c r="M2146" s="3"/>
      <c r="N2146" s="3"/>
      <c r="O2146" s="3"/>
    </row>
    <row r="2147" spans="1:15" x14ac:dyDescent="0.35">
      <c r="A2147" s="221" t="e">
        <f t="shared" si="37"/>
        <v>#N/A</v>
      </c>
      <c r="B2147" s="221" t="e">
        <f>IF(A2147=1,SUM($A$4:A2147),"")</f>
        <v>#N/A</v>
      </c>
      <c r="C2147" s="22" t="str">
        <f>'Source - Cert. Funds'!A2146</f>
        <v>61</v>
      </c>
      <c r="D2147" s="22" t="str">
        <f>'Source - Cert. Funds'!B2146</f>
        <v>2</v>
      </c>
      <c r="E2147" s="22" t="str">
        <f>'Source - Cert. Funds'!C2146</f>
        <v>0010</v>
      </c>
      <c r="F2147" s="22" t="str">
        <f>'Source - Cert. Funds'!D2146</f>
        <v>6120010</v>
      </c>
      <c r="G2147" s="22" t="str">
        <f>'Source - Cert. Funds'!E2146</f>
        <v>SUGAR CREEK TOWNSHIP</v>
      </c>
      <c r="H2147" s="22" t="str">
        <f>'Source - Cert. Funds'!F2146</f>
        <v>1111</v>
      </c>
      <c r="I2147" s="22" t="str">
        <f>'Source - Cert. Funds'!G2146</f>
        <v>TOWNSHIP FIRE AND E.M.S.</v>
      </c>
      <c r="J2147" s="23">
        <f>'Source - Cert. Funds'!H2146</f>
        <v>20082</v>
      </c>
      <c r="K2147" s="3"/>
      <c r="L2147" s="3"/>
      <c r="M2147" s="3"/>
      <c r="N2147" s="3"/>
      <c r="O2147" s="3"/>
    </row>
    <row r="2148" spans="1:15" x14ac:dyDescent="0.35">
      <c r="A2148" s="221" t="e">
        <f t="shared" si="37"/>
        <v>#N/A</v>
      </c>
      <c r="B2148" s="221" t="e">
        <f>IF(A2148=1,SUM($A$4:A2148),"")</f>
        <v>#N/A</v>
      </c>
      <c r="C2148" s="22" t="str">
        <f>'Source - Cert. Funds'!A2147</f>
        <v>61</v>
      </c>
      <c r="D2148" s="22" t="str">
        <f>'Source - Cert. Funds'!B2147</f>
        <v>2</v>
      </c>
      <c r="E2148" s="22" t="str">
        <f>'Source - Cert. Funds'!C2147</f>
        <v>0011</v>
      </c>
      <c r="F2148" s="22" t="str">
        <f>'Source - Cert. Funds'!D2147</f>
        <v>6120011</v>
      </c>
      <c r="G2148" s="22" t="str">
        <f>'Source - Cert. Funds'!E2147</f>
        <v>UNION TOWNSHIP</v>
      </c>
      <c r="H2148" s="22" t="str">
        <f>'Source - Cert. Funds'!F2147</f>
        <v>0061</v>
      </c>
      <c r="I2148" s="22" t="str">
        <f>'Source - Cert. Funds'!G2147</f>
        <v>RAINY DAY</v>
      </c>
      <c r="J2148" s="23">
        <f>'Source - Cert. Funds'!H2147</f>
        <v>12795</v>
      </c>
      <c r="K2148" s="3"/>
      <c r="L2148" s="3"/>
      <c r="M2148" s="3"/>
      <c r="N2148" s="3"/>
      <c r="O2148" s="3"/>
    </row>
    <row r="2149" spans="1:15" x14ac:dyDescent="0.35">
      <c r="A2149" s="221" t="e">
        <f t="shared" si="37"/>
        <v>#N/A</v>
      </c>
      <c r="B2149" s="221" t="e">
        <f>IF(A2149=1,SUM($A$4:A2149),"")</f>
        <v>#N/A</v>
      </c>
      <c r="C2149" s="22" t="str">
        <f>'Source - Cert. Funds'!A2148</f>
        <v>61</v>
      </c>
      <c r="D2149" s="22" t="str">
        <f>'Source - Cert. Funds'!B2148</f>
        <v>2</v>
      </c>
      <c r="E2149" s="22" t="str">
        <f>'Source - Cert. Funds'!C2148</f>
        <v>0011</v>
      </c>
      <c r="F2149" s="22" t="str">
        <f>'Source - Cert. Funds'!D2148</f>
        <v>6120011</v>
      </c>
      <c r="G2149" s="22" t="str">
        <f>'Source - Cert. Funds'!E2148</f>
        <v>UNION TOWNSHIP</v>
      </c>
      <c r="H2149" s="22" t="str">
        <f>'Source - Cert. Funds'!F2148</f>
        <v>0101</v>
      </c>
      <c r="I2149" s="22" t="str">
        <f>'Source - Cert. Funds'!G2148</f>
        <v xml:space="preserve">GENERAL                                 </v>
      </c>
      <c r="J2149" s="23">
        <f>'Source - Cert. Funds'!H2148</f>
        <v>154280</v>
      </c>
      <c r="K2149" s="3"/>
      <c r="L2149" s="3"/>
      <c r="M2149" s="3"/>
      <c r="N2149" s="3"/>
      <c r="O2149" s="3"/>
    </row>
    <row r="2150" spans="1:15" x14ac:dyDescent="0.35">
      <c r="A2150" s="221" t="e">
        <f t="shared" si="37"/>
        <v>#N/A</v>
      </c>
      <c r="B2150" s="221" t="e">
        <f>IF(A2150=1,SUM($A$4:A2150),"")</f>
        <v>#N/A</v>
      </c>
      <c r="C2150" s="22" t="str">
        <f>'Source - Cert. Funds'!A2149</f>
        <v>61</v>
      </c>
      <c r="D2150" s="22" t="str">
        <f>'Source - Cert. Funds'!B2149</f>
        <v>2</v>
      </c>
      <c r="E2150" s="22" t="str">
        <f>'Source - Cert. Funds'!C2149</f>
        <v>0011</v>
      </c>
      <c r="F2150" s="22" t="str">
        <f>'Source - Cert. Funds'!D2149</f>
        <v>6120011</v>
      </c>
      <c r="G2150" s="22" t="str">
        <f>'Source - Cert. Funds'!E2149</f>
        <v>UNION TOWNSHIP</v>
      </c>
      <c r="H2150" s="22" t="str">
        <f>'Source - Cert. Funds'!F2149</f>
        <v>1111</v>
      </c>
      <c r="I2150" s="22" t="str">
        <f>'Source - Cert. Funds'!G2149</f>
        <v>TOWNSHIP FIRE AND E.M.S.</v>
      </c>
      <c r="J2150" s="23">
        <f>'Source - Cert. Funds'!H2149</f>
        <v>90000</v>
      </c>
      <c r="K2150" s="3"/>
      <c r="L2150" s="3"/>
      <c r="M2150" s="3"/>
      <c r="N2150" s="3"/>
      <c r="O2150" s="3"/>
    </row>
    <row r="2151" spans="1:15" x14ac:dyDescent="0.35">
      <c r="A2151" s="221" t="e">
        <f t="shared" si="37"/>
        <v>#N/A</v>
      </c>
      <c r="B2151" s="221" t="e">
        <f>IF(A2151=1,SUM($A$4:A2151),"")</f>
        <v>#N/A</v>
      </c>
      <c r="C2151" s="22" t="str">
        <f>'Source - Cert. Funds'!A2150</f>
        <v>61</v>
      </c>
      <c r="D2151" s="22" t="str">
        <f>'Source - Cert. Funds'!B2150</f>
        <v>2</v>
      </c>
      <c r="E2151" s="22" t="str">
        <f>'Source - Cert. Funds'!C2150</f>
        <v>0011</v>
      </c>
      <c r="F2151" s="22" t="str">
        <f>'Source - Cert. Funds'!D2150</f>
        <v>6120011</v>
      </c>
      <c r="G2151" s="22" t="str">
        <f>'Source - Cert. Funds'!E2150</f>
        <v>UNION TOWNSHIP</v>
      </c>
      <c r="H2151" s="22" t="str">
        <f>'Source - Cert. Funds'!F2150</f>
        <v>1190</v>
      </c>
      <c r="I2151" s="22" t="str">
        <f>'Source - Cert. Funds'!G2150</f>
        <v xml:space="preserve">CUMULATIVE FIRE (Township)                        </v>
      </c>
      <c r="J2151" s="23">
        <f>'Source - Cert. Funds'!H2150</f>
        <v>164500</v>
      </c>
      <c r="K2151" s="3"/>
      <c r="L2151" s="3"/>
      <c r="M2151" s="3"/>
      <c r="N2151" s="3"/>
      <c r="O2151" s="3"/>
    </row>
    <row r="2152" spans="1:15" x14ac:dyDescent="0.35">
      <c r="A2152" s="221" t="e">
        <f t="shared" si="37"/>
        <v>#N/A</v>
      </c>
      <c r="B2152" s="221" t="e">
        <f>IF(A2152=1,SUM($A$4:A2152),"")</f>
        <v>#N/A</v>
      </c>
      <c r="C2152" s="22" t="str">
        <f>'Source - Cert. Funds'!A2151</f>
        <v>61</v>
      </c>
      <c r="D2152" s="22" t="str">
        <f>'Source - Cert. Funds'!B2151</f>
        <v>2</v>
      </c>
      <c r="E2152" s="22" t="str">
        <f>'Source - Cert. Funds'!C2151</f>
        <v>0012</v>
      </c>
      <c r="F2152" s="22" t="str">
        <f>'Source - Cert. Funds'!D2151</f>
        <v>6120012</v>
      </c>
      <c r="G2152" s="22" t="str">
        <f>'Source - Cert. Funds'!E2151</f>
        <v>WABASH TOWNSHIP</v>
      </c>
      <c r="H2152" s="22" t="str">
        <f>'Source - Cert. Funds'!F2151</f>
        <v>0061</v>
      </c>
      <c r="I2152" s="22" t="str">
        <f>'Source - Cert. Funds'!G2151</f>
        <v>RAINY DAY</v>
      </c>
      <c r="J2152" s="23">
        <f>'Source - Cert. Funds'!H2151</f>
        <v>1500</v>
      </c>
      <c r="K2152" s="3"/>
      <c r="L2152" s="3"/>
      <c r="M2152" s="3"/>
      <c r="N2152" s="3"/>
      <c r="O2152" s="3"/>
    </row>
    <row r="2153" spans="1:15" x14ac:dyDescent="0.35">
      <c r="A2153" s="221" t="e">
        <f t="shared" si="37"/>
        <v>#N/A</v>
      </c>
      <c r="B2153" s="221" t="e">
        <f>IF(A2153=1,SUM($A$4:A2153),"")</f>
        <v>#N/A</v>
      </c>
      <c r="C2153" s="22" t="str">
        <f>'Source - Cert. Funds'!A2152</f>
        <v>61</v>
      </c>
      <c r="D2153" s="22" t="str">
        <f>'Source - Cert. Funds'!B2152</f>
        <v>2</v>
      </c>
      <c r="E2153" s="22" t="str">
        <f>'Source - Cert. Funds'!C2152</f>
        <v>0012</v>
      </c>
      <c r="F2153" s="22" t="str">
        <f>'Source - Cert. Funds'!D2152</f>
        <v>6120012</v>
      </c>
      <c r="G2153" s="22" t="str">
        <f>'Source - Cert. Funds'!E2152</f>
        <v>WABASH TOWNSHIP</v>
      </c>
      <c r="H2153" s="22" t="str">
        <f>'Source - Cert. Funds'!F2152</f>
        <v>0101</v>
      </c>
      <c r="I2153" s="22" t="str">
        <f>'Source - Cert. Funds'!G2152</f>
        <v xml:space="preserve">GENERAL                                 </v>
      </c>
      <c r="J2153" s="23">
        <f>'Source - Cert. Funds'!H2152</f>
        <v>55230</v>
      </c>
      <c r="K2153" s="3"/>
      <c r="L2153" s="3"/>
      <c r="M2153" s="3"/>
      <c r="N2153" s="3"/>
      <c r="O2153" s="3"/>
    </row>
    <row r="2154" spans="1:15" x14ac:dyDescent="0.35">
      <c r="A2154" s="221" t="e">
        <f t="shared" si="37"/>
        <v>#N/A</v>
      </c>
      <c r="B2154" s="221" t="e">
        <f>IF(A2154=1,SUM($A$4:A2154),"")</f>
        <v>#N/A</v>
      </c>
      <c r="C2154" s="22" t="str">
        <f>'Source - Cert. Funds'!A2153</f>
        <v>61</v>
      </c>
      <c r="D2154" s="22" t="str">
        <f>'Source - Cert. Funds'!B2153</f>
        <v>2</v>
      </c>
      <c r="E2154" s="22" t="str">
        <f>'Source - Cert. Funds'!C2153</f>
        <v>0012</v>
      </c>
      <c r="F2154" s="22" t="str">
        <f>'Source - Cert. Funds'!D2153</f>
        <v>6120012</v>
      </c>
      <c r="G2154" s="22" t="str">
        <f>'Source - Cert. Funds'!E2153</f>
        <v>WABASH TOWNSHIP</v>
      </c>
      <c r="H2154" s="22" t="str">
        <f>'Source - Cert. Funds'!F2153</f>
        <v>1111</v>
      </c>
      <c r="I2154" s="22" t="str">
        <f>'Source - Cert. Funds'!G2153</f>
        <v>TOWNSHIP FIRE AND E.M.S.</v>
      </c>
      <c r="J2154" s="23">
        <f>'Source - Cert. Funds'!H2153</f>
        <v>25000</v>
      </c>
      <c r="K2154" s="3"/>
      <c r="L2154" s="3"/>
      <c r="M2154" s="3"/>
      <c r="N2154" s="3"/>
      <c r="O2154" s="3"/>
    </row>
    <row r="2155" spans="1:15" x14ac:dyDescent="0.35">
      <c r="A2155" s="221" t="e">
        <f t="shared" si="37"/>
        <v>#N/A</v>
      </c>
      <c r="B2155" s="221" t="e">
        <f>IF(A2155=1,SUM($A$4:A2155),"")</f>
        <v>#N/A</v>
      </c>
      <c r="C2155" s="22" t="str">
        <f>'Source - Cert. Funds'!A2154</f>
        <v>61</v>
      </c>
      <c r="D2155" s="22" t="str">
        <f>'Source - Cert. Funds'!B2154</f>
        <v>2</v>
      </c>
      <c r="E2155" s="22" t="str">
        <f>'Source - Cert. Funds'!C2154</f>
        <v>0013</v>
      </c>
      <c r="F2155" s="22" t="str">
        <f>'Source - Cert. Funds'!D2154</f>
        <v>6120013</v>
      </c>
      <c r="G2155" s="22" t="str">
        <f>'Source - Cert. Funds'!E2154</f>
        <v>WASHINGTON TOWNSHIP</v>
      </c>
      <c r="H2155" s="22" t="str">
        <f>'Source - Cert. Funds'!F2154</f>
        <v>0061</v>
      </c>
      <c r="I2155" s="22" t="str">
        <f>'Source - Cert. Funds'!G2154</f>
        <v>RAINY DAY</v>
      </c>
      <c r="J2155" s="23">
        <f>'Source - Cert. Funds'!H2154</f>
        <v>3377</v>
      </c>
      <c r="K2155" s="3"/>
      <c r="L2155" s="3"/>
      <c r="M2155" s="3"/>
      <c r="N2155" s="3"/>
      <c r="O2155" s="3"/>
    </row>
    <row r="2156" spans="1:15" x14ac:dyDescent="0.35">
      <c r="A2156" s="221" t="e">
        <f t="shared" si="37"/>
        <v>#N/A</v>
      </c>
      <c r="B2156" s="221" t="e">
        <f>IF(A2156=1,SUM($A$4:A2156),"")</f>
        <v>#N/A</v>
      </c>
      <c r="C2156" s="22" t="str">
        <f>'Source - Cert. Funds'!A2155</f>
        <v>61</v>
      </c>
      <c r="D2156" s="22" t="str">
        <f>'Source - Cert. Funds'!B2155</f>
        <v>2</v>
      </c>
      <c r="E2156" s="22" t="str">
        <f>'Source - Cert. Funds'!C2155</f>
        <v>0013</v>
      </c>
      <c r="F2156" s="22" t="str">
        <f>'Source - Cert. Funds'!D2155</f>
        <v>6120013</v>
      </c>
      <c r="G2156" s="22" t="str">
        <f>'Source - Cert. Funds'!E2155</f>
        <v>WASHINGTON TOWNSHIP</v>
      </c>
      <c r="H2156" s="22" t="str">
        <f>'Source - Cert. Funds'!F2155</f>
        <v>0101</v>
      </c>
      <c r="I2156" s="22" t="str">
        <f>'Source - Cert. Funds'!G2155</f>
        <v xml:space="preserve">GENERAL                                 </v>
      </c>
      <c r="J2156" s="23">
        <f>'Source - Cert. Funds'!H2155</f>
        <v>90626</v>
      </c>
      <c r="K2156" s="3"/>
      <c r="L2156" s="3"/>
      <c r="M2156" s="3"/>
      <c r="N2156" s="3"/>
      <c r="O2156" s="3"/>
    </row>
    <row r="2157" spans="1:15" x14ac:dyDescent="0.35">
      <c r="A2157" s="221" t="e">
        <f t="shared" si="37"/>
        <v>#N/A</v>
      </c>
      <c r="B2157" s="221" t="e">
        <f>IF(A2157=1,SUM($A$4:A2157),"")</f>
        <v>#N/A</v>
      </c>
      <c r="C2157" s="22" t="str">
        <f>'Source - Cert. Funds'!A2156</f>
        <v>61</v>
      </c>
      <c r="D2157" s="22" t="str">
        <f>'Source - Cert. Funds'!B2156</f>
        <v>2</v>
      </c>
      <c r="E2157" s="22" t="str">
        <f>'Source - Cert. Funds'!C2156</f>
        <v>0013</v>
      </c>
      <c r="F2157" s="22" t="str">
        <f>'Source - Cert. Funds'!D2156</f>
        <v>6120013</v>
      </c>
      <c r="G2157" s="22" t="str">
        <f>'Source - Cert. Funds'!E2156</f>
        <v>WASHINGTON TOWNSHIP</v>
      </c>
      <c r="H2157" s="22" t="str">
        <f>'Source - Cert. Funds'!F2156</f>
        <v>1111</v>
      </c>
      <c r="I2157" s="22" t="str">
        <f>'Source - Cert. Funds'!G2156</f>
        <v>TOWNSHIP FIRE AND E.M.S.</v>
      </c>
      <c r="J2157" s="23">
        <f>'Source - Cert. Funds'!H2156</f>
        <v>10000</v>
      </c>
      <c r="K2157" s="3"/>
      <c r="L2157" s="3"/>
      <c r="M2157" s="3"/>
      <c r="N2157" s="3"/>
      <c r="O2157" s="3"/>
    </row>
    <row r="2158" spans="1:15" x14ac:dyDescent="0.35">
      <c r="A2158" s="221" t="e">
        <f t="shared" si="37"/>
        <v>#N/A</v>
      </c>
      <c r="B2158" s="221" t="e">
        <f>IF(A2158=1,SUM($A$4:A2158),"")</f>
        <v>#N/A</v>
      </c>
      <c r="C2158" s="22" t="str">
        <f>'Source - Cert. Funds'!A2157</f>
        <v>61</v>
      </c>
      <c r="D2158" s="22" t="str">
        <f>'Source - Cert. Funds'!B2157</f>
        <v>2</v>
      </c>
      <c r="E2158" s="22" t="str">
        <f>'Source - Cert. Funds'!C2157</f>
        <v>0013</v>
      </c>
      <c r="F2158" s="22" t="str">
        <f>'Source - Cert. Funds'!D2157</f>
        <v>6120013</v>
      </c>
      <c r="G2158" s="22" t="str">
        <f>'Source - Cert. Funds'!E2157</f>
        <v>WASHINGTON TOWNSHIP</v>
      </c>
      <c r="H2158" s="22" t="str">
        <f>'Source - Cert. Funds'!F2157</f>
        <v>1190</v>
      </c>
      <c r="I2158" s="22" t="str">
        <f>'Source - Cert. Funds'!G2157</f>
        <v xml:space="preserve">CUMULATIVE FIRE (Township)                        </v>
      </c>
      <c r="J2158" s="23">
        <f>'Source - Cert. Funds'!H2157</f>
        <v>15000</v>
      </c>
      <c r="K2158" s="3"/>
      <c r="L2158" s="3"/>
      <c r="M2158" s="3"/>
      <c r="N2158" s="3"/>
      <c r="O2158" s="3"/>
    </row>
    <row r="2159" spans="1:15" x14ac:dyDescent="0.35">
      <c r="A2159" s="221" t="e">
        <f t="shared" si="37"/>
        <v>#N/A</v>
      </c>
      <c r="B2159" s="221" t="e">
        <f>IF(A2159=1,SUM($A$4:A2159),"")</f>
        <v>#N/A</v>
      </c>
      <c r="C2159" s="22" t="str">
        <f>'Source - Cert. Funds'!A2158</f>
        <v>62</v>
      </c>
      <c r="D2159" s="22" t="str">
        <f>'Source - Cert. Funds'!B2158</f>
        <v>2</v>
      </c>
      <c r="E2159" s="22" t="str">
        <f>'Source - Cert. Funds'!C2158</f>
        <v>0001</v>
      </c>
      <c r="F2159" s="22" t="str">
        <f>'Source - Cert. Funds'!D2158</f>
        <v>6220001</v>
      </c>
      <c r="G2159" s="22" t="str">
        <f>'Source - Cert. Funds'!E2158</f>
        <v>ANDERSON TOWNSHIP</v>
      </c>
      <c r="H2159" s="22" t="str">
        <f>'Source - Cert. Funds'!F2158</f>
        <v>0101</v>
      </c>
      <c r="I2159" s="22" t="str">
        <f>'Source - Cert. Funds'!G2158</f>
        <v xml:space="preserve">GENERAL                                 </v>
      </c>
      <c r="J2159" s="23">
        <f>'Source - Cert. Funds'!H2158</f>
        <v>15130</v>
      </c>
      <c r="K2159" s="3"/>
      <c r="L2159" s="3"/>
      <c r="M2159" s="3"/>
      <c r="N2159" s="3"/>
      <c r="O2159" s="3"/>
    </row>
    <row r="2160" spans="1:15" x14ac:dyDescent="0.35">
      <c r="A2160" s="221" t="e">
        <f t="shared" si="37"/>
        <v>#N/A</v>
      </c>
      <c r="B2160" s="221" t="e">
        <f>IF(A2160=1,SUM($A$4:A2160),"")</f>
        <v>#N/A</v>
      </c>
      <c r="C2160" s="22" t="str">
        <f>'Source - Cert. Funds'!A2159</f>
        <v>62</v>
      </c>
      <c r="D2160" s="22" t="str">
        <f>'Source - Cert. Funds'!B2159</f>
        <v>2</v>
      </c>
      <c r="E2160" s="22" t="str">
        <f>'Source - Cert. Funds'!C2159</f>
        <v>0002</v>
      </c>
      <c r="F2160" s="22" t="str">
        <f>'Source - Cert. Funds'!D2159</f>
        <v>6220002</v>
      </c>
      <c r="G2160" s="22" t="str">
        <f>'Source - Cert. Funds'!E2159</f>
        <v>CLARK TOWNSHIP</v>
      </c>
      <c r="H2160" s="22" t="str">
        <f>'Source - Cert. Funds'!F2159</f>
        <v>0061</v>
      </c>
      <c r="I2160" s="22" t="str">
        <f>'Source - Cert. Funds'!G2159</f>
        <v>RAINY DAY</v>
      </c>
      <c r="J2160" s="23">
        <f>'Source - Cert. Funds'!H2159</f>
        <v>400</v>
      </c>
      <c r="K2160" s="3"/>
      <c r="L2160" s="3"/>
      <c r="M2160" s="3"/>
      <c r="N2160" s="3"/>
      <c r="O2160" s="3"/>
    </row>
    <row r="2161" spans="1:15" x14ac:dyDescent="0.35">
      <c r="A2161" s="221" t="e">
        <f t="shared" si="37"/>
        <v>#N/A</v>
      </c>
      <c r="B2161" s="221" t="e">
        <f>IF(A2161=1,SUM($A$4:A2161),"")</f>
        <v>#N/A</v>
      </c>
      <c r="C2161" s="22" t="str">
        <f>'Source - Cert. Funds'!A2160</f>
        <v>62</v>
      </c>
      <c r="D2161" s="22" t="str">
        <f>'Source - Cert. Funds'!B2160</f>
        <v>2</v>
      </c>
      <c r="E2161" s="22" t="str">
        <f>'Source - Cert. Funds'!C2160</f>
        <v>0002</v>
      </c>
      <c r="F2161" s="22" t="str">
        <f>'Source - Cert. Funds'!D2160</f>
        <v>6220002</v>
      </c>
      <c r="G2161" s="22" t="str">
        <f>'Source - Cert. Funds'!E2160</f>
        <v>CLARK TOWNSHIP</v>
      </c>
      <c r="H2161" s="22" t="str">
        <f>'Source - Cert. Funds'!F2160</f>
        <v>0101</v>
      </c>
      <c r="I2161" s="22" t="str">
        <f>'Source - Cert. Funds'!G2160</f>
        <v xml:space="preserve">GENERAL                                 </v>
      </c>
      <c r="J2161" s="23">
        <f>'Source - Cert. Funds'!H2160</f>
        <v>22000</v>
      </c>
      <c r="K2161" s="3"/>
      <c r="L2161" s="3"/>
      <c r="M2161" s="3"/>
      <c r="N2161" s="3"/>
      <c r="O2161" s="3"/>
    </row>
    <row r="2162" spans="1:15" x14ac:dyDescent="0.35">
      <c r="A2162" s="221" t="e">
        <f t="shared" si="37"/>
        <v>#N/A</v>
      </c>
      <c r="B2162" s="221" t="e">
        <f>IF(A2162=1,SUM($A$4:A2162),"")</f>
        <v>#N/A</v>
      </c>
      <c r="C2162" s="22" t="str">
        <f>'Source - Cert. Funds'!A2161</f>
        <v>62</v>
      </c>
      <c r="D2162" s="22" t="str">
        <f>'Source - Cert. Funds'!B2161</f>
        <v>2</v>
      </c>
      <c r="E2162" s="22" t="str">
        <f>'Source - Cert. Funds'!C2161</f>
        <v>0003</v>
      </c>
      <c r="F2162" s="22" t="str">
        <f>'Source - Cert. Funds'!D2161</f>
        <v>6220003</v>
      </c>
      <c r="G2162" s="22" t="str">
        <f>'Source - Cert. Funds'!E2161</f>
        <v>LEOPOLD TOWNSHIP</v>
      </c>
      <c r="H2162" s="22" t="str">
        <f>'Source - Cert. Funds'!F2161</f>
        <v>0101</v>
      </c>
      <c r="I2162" s="22" t="str">
        <f>'Source - Cert. Funds'!G2161</f>
        <v xml:space="preserve">GENERAL                                 </v>
      </c>
      <c r="J2162" s="23">
        <f>'Source - Cert. Funds'!H2161</f>
        <v>9708</v>
      </c>
      <c r="K2162" s="3"/>
      <c r="L2162" s="3"/>
      <c r="M2162" s="3"/>
      <c r="N2162" s="3"/>
      <c r="O2162" s="3"/>
    </row>
    <row r="2163" spans="1:15" x14ac:dyDescent="0.35">
      <c r="A2163" s="221" t="e">
        <f t="shared" si="37"/>
        <v>#N/A</v>
      </c>
      <c r="B2163" s="221" t="e">
        <f>IF(A2163=1,SUM($A$4:A2163),"")</f>
        <v>#N/A</v>
      </c>
      <c r="C2163" s="22" t="str">
        <f>'Source - Cert. Funds'!A2162</f>
        <v>62</v>
      </c>
      <c r="D2163" s="22" t="str">
        <f>'Source - Cert. Funds'!B2162</f>
        <v>2</v>
      </c>
      <c r="E2163" s="22" t="str">
        <f>'Source - Cert. Funds'!C2162</f>
        <v>0003</v>
      </c>
      <c r="F2163" s="22" t="str">
        <f>'Source - Cert. Funds'!D2162</f>
        <v>6220003</v>
      </c>
      <c r="G2163" s="22" t="str">
        <f>'Source - Cert. Funds'!E2162</f>
        <v>LEOPOLD TOWNSHIP</v>
      </c>
      <c r="H2163" s="22" t="str">
        <f>'Source - Cert. Funds'!F2162</f>
        <v>1111</v>
      </c>
      <c r="I2163" s="22" t="str">
        <f>'Source - Cert. Funds'!G2162</f>
        <v>TOWNSHIP FIRE AND E.M.S.</v>
      </c>
      <c r="J2163" s="23">
        <f>'Source - Cert. Funds'!H2162</f>
        <v>7000</v>
      </c>
      <c r="K2163" s="3"/>
      <c r="L2163" s="3"/>
      <c r="M2163" s="3"/>
      <c r="N2163" s="3"/>
      <c r="O2163" s="3"/>
    </row>
    <row r="2164" spans="1:15" x14ac:dyDescent="0.35">
      <c r="A2164" s="221" t="e">
        <f t="shared" si="37"/>
        <v>#N/A</v>
      </c>
      <c r="B2164" s="221" t="e">
        <f>IF(A2164=1,SUM($A$4:A2164),"")</f>
        <v>#N/A</v>
      </c>
      <c r="C2164" s="22" t="str">
        <f>'Source - Cert. Funds'!A2163</f>
        <v>62</v>
      </c>
      <c r="D2164" s="22" t="str">
        <f>'Source - Cert. Funds'!B2163</f>
        <v>2</v>
      </c>
      <c r="E2164" s="22" t="str">
        <f>'Source - Cert. Funds'!C2163</f>
        <v>0004</v>
      </c>
      <c r="F2164" s="22" t="str">
        <f>'Source - Cert. Funds'!D2163</f>
        <v>6220004</v>
      </c>
      <c r="G2164" s="22" t="str">
        <f>'Source - Cert. Funds'!E2163</f>
        <v>OIL TOWNSHIP</v>
      </c>
      <c r="H2164" s="22" t="str">
        <f>'Source - Cert. Funds'!F2163</f>
        <v>0101</v>
      </c>
      <c r="I2164" s="22" t="str">
        <f>'Source - Cert. Funds'!G2163</f>
        <v xml:space="preserve">GENERAL                                 </v>
      </c>
      <c r="J2164" s="23">
        <f>'Source - Cert. Funds'!H2163</f>
        <v>12006</v>
      </c>
      <c r="K2164" s="3"/>
      <c r="L2164" s="3"/>
      <c r="M2164" s="3"/>
      <c r="N2164" s="3"/>
      <c r="O2164" s="3"/>
    </row>
    <row r="2165" spans="1:15" x14ac:dyDescent="0.35">
      <c r="A2165" s="221" t="e">
        <f t="shared" si="37"/>
        <v>#N/A</v>
      </c>
      <c r="B2165" s="221" t="e">
        <f>IF(A2165=1,SUM($A$4:A2165),"")</f>
        <v>#N/A</v>
      </c>
      <c r="C2165" s="22" t="str">
        <f>'Source - Cert. Funds'!A2164</f>
        <v>62</v>
      </c>
      <c r="D2165" s="22" t="str">
        <f>'Source - Cert. Funds'!B2164</f>
        <v>2</v>
      </c>
      <c r="E2165" s="22" t="str">
        <f>'Source - Cert. Funds'!C2164</f>
        <v>0005</v>
      </c>
      <c r="F2165" s="22" t="str">
        <f>'Source - Cert. Funds'!D2164</f>
        <v>6220005</v>
      </c>
      <c r="G2165" s="22" t="str">
        <f>'Source - Cert. Funds'!E2164</f>
        <v>TOBIN TOWNSHIP</v>
      </c>
      <c r="H2165" s="22" t="str">
        <f>'Source - Cert. Funds'!F2164</f>
        <v>0101</v>
      </c>
      <c r="I2165" s="22" t="str">
        <f>'Source - Cert. Funds'!G2164</f>
        <v xml:space="preserve">GENERAL                                 </v>
      </c>
      <c r="J2165" s="23">
        <f>'Source - Cert. Funds'!H2164</f>
        <v>15500</v>
      </c>
      <c r="K2165" s="3"/>
      <c r="L2165" s="3"/>
      <c r="M2165" s="3"/>
      <c r="N2165" s="3"/>
      <c r="O2165" s="3"/>
    </row>
    <row r="2166" spans="1:15" x14ac:dyDescent="0.35">
      <c r="A2166" s="221" t="e">
        <f t="shared" si="37"/>
        <v>#N/A</v>
      </c>
      <c r="B2166" s="221" t="e">
        <f>IF(A2166=1,SUM($A$4:A2166),"")</f>
        <v>#N/A</v>
      </c>
      <c r="C2166" s="22" t="str">
        <f>'Source - Cert. Funds'!A2165</f>
        <v>62</v>
      </c>
      <c r="D2166" s="22" t="str">
        <f>'Source - Cert. Funds'!B2165</f>
        <v>2</v>
      </c>
      <c r="E2166" s="22" t="str">
        <f>'Source - Cert. Funds'!C2165</f>
        <v>0005</v>
      </c>
      <c r="F2166" s="22" t="str">
        <f>'Source - Cert. Funds'!D2165</f>
        <v>6220005</v>
      </c>
      <c r="G2166" s="22" t="str">
        <f>'Source - Cert. Funds'!E2165</f>
        <v>TOBIN TOWNSHIP</v>
      </c>
      <c r="H2166" s="22" t="str">
        <f>'Source - Cert. Funds'!F2165</f>
        <v>1111</v>
      </c>
      <c r="I2166" s="22" t="str">
        <f>'Source - Cert. Funds'!G2165</f>
        <v>TOWNSHIP FIRE AND E.M.S.</v>
      </c>
      <c r="J2166" s="23">
        <f>'Source - Cert. Funds'!H2165</f>
        <v>6000</v>
      </c>
      <c r="K2166" s="3"/>
      <c r="L2166" s="3"/>
      <c r="M2166" s="3"/>
      <c r="N2166" s="3"/>
      <c r="O2166" s="3"/>
    </row>
    <row r="2167" spans="1:15" x14ac:dyDescent="0.35">
      <c r="A2167" s="221" t="e">
        <f t="shared" si="37"/>
        <v>#N/A</v>
      </c>
      <c r="B2167" s="221" t="e">
        <f>IF(A2167=1,SUM($A$4:A2167),"")</f>
        <v>#N/A</v>
      </c>
      <c r="C2167" s="22" t="str">
        <f>'Source - Cert. Funds'!A2166</f>
        <v>62</v>
      </c>
      <c r="D2167" s="22" t="str">
        <f>'Source - Cert. Funds'!B2166</f>
        <v>2</v>
      </c>
      <c r="E2167" s="22" t="str">
        <f>'Source - Cert. Funds'!C2166</f>
        <v>0006</v>
      </c>
      <c r="F2167" s="22" t="str">
        <f>'Source - Cert. Funds'!D2166</f>
        <v>6220006</v>
      </c>
      <c r="G2167" s="22" t="str">
        <f>'Source - Cert. Funds'!E2166</f>
        <v>TROY TOWNSHIP</v>
      </c>
      <c r="H2167" s="22" t="str">
        <f>'Source - Cert. Funds'!F2166</f>
        <v>0061</v>
      </c>
      <c r="I2167" s="22" t="str">
        <f>'Source - Cert. Funds'!G2166</f>
        <v>RAINY DAY</v>
      </c>
      <c r="J2167" s="23">
        <f>'Source - Cert. Funds'!H2166</f>
        <v>2100</v>
      </c>
      <c r="K2167" s="3"/>
      <c r="L2167" s="3"/>
      <c r="M2167" s="3"/>
      <c r="N2167" s="3"/>
      <c r="O2167" s="3"/>
    </row>
    <row r="2168" spans="1:15" x14ac:dyDescent="0.35">
      <c r="A2168" s="221" t="e">
        <f t="shared" si="37"/>
        <v>#N/A</v>
      </c>
      <c r="B2168" s="221" t="e">
        <f>IF(A2168=1,SUM($A$4:A2168),"")</f>
        <v>#N/A</v>
      </c>
      <c r="C2168" s="22" t="str">
        <f>'Source - Cert. Funds'!A2167</f>
        <v>62</v>
      </c>
      <c r="D2168" s="22" t="str">
        <f>'Source - Cert. Funds'!B2167</f>
        <v>2</v>
      </c>
      <c r="E2168" s="22" t="str">
        <f>'Source - Cert. Funds'!C2167</f>
        <v>0006</v>
      </c>
      <c r="F2168" s="22" t="str">
        <f>'Source - Cert. Funds'!D2167</f>
        <v>6220006</v>
      </c>
      <c r="G2168" s="22" t="str">
        <f>'Source - Cert. Funds'!E2167</f>
        <v>TROY TOWNSHIP</v>
      </c>
      <c r="H2168" s="22" t="str">
        <f>'Source - Cert. Funds'!F2167</f>
        <v>0101</v>
      </c>
      <c r="I2168" s="22" t="str">
        <f>'Source - Cert. Funds'!G2167</f>
        <v xml:space="preserve">GENERAL                                 </v>
      </c>
      <c r="J2168" s="23">
        <f>'Source - Cert. Funds'!H2167</f>
        <v>47750</v>
      </c>
      <c r="K2168" s="3"/>
      <c r="L2168" s="3"/>
      <c r="M2168" s="3"/>
      <c r="N2168" s="3"/>
      <c r="O2168" s="3"/>
    </row>
    <row r="2169" spans="1:15" x14ac:dyDescent="0.35">
      <c r="A2169" s="221" t="e">
        <f t="shared" si="37"/>
        <v>#N/A</v>
      </c>
      <c r="B2169" s="221" t="e">
        <f>IF(A2169=1,SUM($A$4:A2169),"")</f>
        <v>#N/A</v>
      </c>
      <c r="C2169" s="22" t="str">
        <f>'Source - Cert. Funds'!A2168</f>
        <v>62</v>
      </c>
      <c r="D2169" s="22" t="str">
        <f>'Source - Cert. Funds'!B2168</f>
        <v>2</v>
      </c>
      <c r="E2169" s="22" t="str">
        <f>'Source - Cert. Funds'!C2168</f>
        <v>0006</v>
      </c>
      <c r="F2169" s="22" t="str">
        <f>'Source - Cert. Funds'!D2168</f>
        <v>6220006</v>
      </c>
      <c r="G2169" s="22" t="str">
        <f>'Source - Cert. Funds'!E2168</f>
        <v>TROY TOWNSHIP</v>
      </c>
      <c r="H2169" s="22" t="str">
        <f>'Source - Cert. Funds'!F2168</f>
        <v>1111</v>
      </c>
      <c r="I2169" s="22" t="str">
        <f>'Source - Cert. Funds'!G2168</f>
        <v>TOWNSHIP FIRE AND E.M.S.</v>
      </c>
      <c r="J2169" s="23">
        <f>'Source - Cert. Funds'!H2168</f>
        <v>47800</v>
      </c>
      <c r="K2169" s="3"/>
      <c r="L2169" s="3"/>
      <c r="M2169" s="3"/>
      <c r="N2169" s="3"/>
      <c r="O2169" s="3"/>
    </row>
    <row r="2170" spans="1:15" x14ac:dyDescent="0.35">
      <c r="A2170" s="221" t="e">
        <f t="shared" si="37"/>
        <v>#N/A</v>
      </c>
      <c r="B2170" s="221" t="e">
        <f>IF(A2170=1,SUM($A$4:A2170),"")</f>
        <v>#N/A</v>
      </c>
      <c r="C2170" s="22" t="str">
        <f>'Source - Cert. Funds'!A2169</f>
        <v>62</v>
      </c>
      <c r="D2170" s="22" t="str">
        <f>'Source - Cert. Funds'!B2169</f>
        <v>2</v>
      </c>
      <c r="E2170" s="22" t="str">
        <f>'Source - Cert. Funds'!C2169</f>
        <v>0007</v>
      </c>
      <c r="F2170" s="22" t="str">
        <f>'Source - Cert. Funds'!D2169</f>
        <v>6220007</v>
      </c>
      <c r="G2170" s="22" t="str">
        <f>'Source - Cert. Funds'!E2169</f>
        <v>UNION TOWNSHIP</v>
      </c>
      <c r="H2170" s="22" t="str">
        <f>'Source - Cert. Funds'!F2169</f>
        <v>0101</v>
      </c>
      <c r="I2170" s="22" t="str">
        <f>'Source - Cert. Funds'!G2169</f>
        <v xml:space="preserve">GENERAL                                 </v>
      </c>
      <c r="J2170" s="23">
        <f>'Source - Cert. Funds'!H2169</f>
        <v>26495</v>
      </c>
      <c r="K2170" s="3"/>
      <c r="L2170" s="3"/>
      <c r="M2170" s="3"/>
      <c r="N2170" s="3"/>
      <c r="O2170" s="3"/>
    </row>
    <row r="2171" spans="1:15" x14ac:dyDescent="0.35">
      <c r="A2171" s="221" t="e">
        <f t="shared" si="37"/>
        <v>#N/A</v>
      </c>
      <c r="B2171" s="221" t="e">
        <f>IF(A2171=1,SUM($A$4:A2171),"")</f>
        <v>#N/A</v>
      </c>
      <c r="C2171" s="22" t="str">
        <f>'Source - Cert. Funds'!A2170</f>
        <v>62</v>
      </c>
      <c r="D2171" s="22" t="str">
        <f>'Source - Cert. Funds'!B2170</f>
        <v>2</v>
      </c>
      <c r="E2171" s="22" t="str">
        <f>'Source - Cert. Funds'!C2170</f>
        <v>0007</v>
      </c>
      <c r="F2171" s="22" t="str">
        <f>'Source - Cert. Funds'!D2170</f>
        <v>6220007</v>
      </c>
      <c r="G2171" s="22" t="str">
        <f>'Source - Cert. Funds'!E2170</f>
        <v>UNION TOWNSHIP</v>
      </c>
      <c r="H2171" s="22" t="str">
        <f>'Source - Cert. Funds'!F2170</f>
        <v>1111</v>
      </c>
      <c r="I2171" s="22" t="str">
        <f>'Source - Cert. Funds'!G2170</f>
        <v>TOWNSHIP FIRE AND E.M.S.</v>
      </c>
      <c r="J2171" s="23">
        <f>'Source - Cert. Funds'!H2170</f>
        <v>10000</v>
      </c>
      <c r="K2171" s="3"/>
      <c r="L2171" s="3"/>
      <c r="M2171" s="3"/>
      <c r="N2171" s="3"/>
      <c r="O2171" s="3"/>
    </row>
    <row r="2172" spans="1:15" x14ac:dyDescent="0.35">
      <c r="A2172" s="221" t="e">
        <f t="shared" si="37"/>
        <v>#N/A</v>
      </c>
      <c r="B2172" s="221" t="e">
        <f>IF(A2172=1,SUM($A$4:A2172),"")</f>
        <v>#N/A</v>
      </c>
      <c r="C2172" s="22" t="str">
        <f>'Source - Cert. Funds'!A2171</f>
        <v>63</v>
      </c>
      <c r="D2172" s="22" t="str">
        <f>'Source - Cert. Funds'!B2171</f>
        <v>2</v>
      </c>
      <c r="E2172" s="22" t="str">
        <f>'Source - Cert. Funds'!C2171</f>
        <v>0001</v>
      </c>
      <c r="F2172" s="22" t="str">
        <f>'Source - Cert. Funds'!D2171</f>
        <v>6320001</v>
      </c>
      <c r="G2172" s="22" t="str">
        <f>'Source - Cert. Funds'!E2171</f>
        <v>CLAY TOWNSHIP</v>
      </c>
      <c r="H2172" s="22" t="str">
        <f>'Source - Cert. Funds'!F2171</f>
        <v>0101</v>
      </c>
      <c r="I2172" s="22" t="str">
        <f>'Source - Cert. Funds'!G2171</f>
        <v xml:space="preserve">GENERAL                                 </v>
      </c>
      <c r="J2172" s="23">
        <f>'Source - Cert. Funds'!H2171</f>
        <v>30000</v>
      </c>
      <c r="K2172" s="3"/>
      <c r="L2172" s="3"/>
      <c r="M2172" s="3"/>
      <c r="N2172" s="3"/>
      <c r="O2172" s="3"/>
    </row>
    <row r="2173" spans="1:15" x14ac:dyDescent="0.35">
      <c r="A2173" s="221" t="e">
        <f t="shared" si="37"/>
        <v>#N/A</v>
      </c>
      <c r="B2173" s="221" t="e">
        <f>IF(A2173=1,SUM($A$4:A2173),"")</f>
        <v>#N/A</v>
      </c>
      <c r="C2173" s="22" t="str">
        <f>'Source - Cert. Funds'!A2172</f>
        <v>63</v>
      </c>
      <c r="D2173" s="22" t="str">
        <f>'Source - Cert. Funds'!B2172</f>
        <v>2</v>
      </c>
      <c r="E2173" s="22" t="str">
        <f>'Source - Cert. Funds'!C2172</f>
        <v>0002</v>
      </c>
      <c r="F2173" s="22" t="str">
        <f>'Source - Cert. Funds'!D2172</f>
        <v>6320002</v>
      </c>
      <c r="G2173" s="22" t="str">
        <f>'Source - Cert. Funds'!E2172</f>
        <v>JEFFERSON TOWNSHIP</v>
      </c>
      <c r="H2173" s="22" t="str">
        <f>'Source - Cert. Funds'!F2172</f>
        <v>0101</v>
      </c>
      <c r="I2173" s="22" t="str">
        <f>'Source - Cert. Funds'!G2172</f>
        <v xml:space="preserve">GENERAL                                 </v>
      </c>
      <c r="J2173" s="23">
        <f>'Source - Cert. Funds'!H2172</f>
        <v>37500</v>
      </c>
      <c r="K2173" s="3"/>
      <c r="L2173" s="3"/>
      <c r="M2173" s="3"/>
      <c r="N2173" s="3"/>
      <c r="O2173" s="3"/>
    </row>
    <row r="2174" spans="1:15" x14ac:dyDescent="0.35">
      <c r="A2174" s="221" t="e">
        <f t="shared" si="37"/>
        <v>#N/A</v>
      </c>
      <c r="B2174" s="221" t="e">
        <f>IF(A2174=1,SUM($A$4:A2174),"")</f>
        <v>#N/A</v>
      </c>
      <c r="C2174" s="22" t="str">
        <f>'Source - Cert. Funds'!A2173</f>
        <v>63</v>
      </c>
      <c r="D2174" s="22" t="str">
        <f>'Source - Cert. Funds'!B2173</f>
        <v>2</v>
      </c>
      <c r="E2174" s="22" t="str">
        <f>'Source - Cert. Funds'!C2173</f>
        <v>0003</v>
      </c>
      <c r="F2174" s="22" t="str">
        <f>'Source - Cert. Funds'!D2173</f>
        <v>6320003</v>
      </c>
      <c r="G2174" s="22" t="str">
        <f>'Source - Cert. Funds'!E2173</f>
        <v>LOCKHART TOWNSHIP</v>
      </c>
      <c r="H2174" s="22" t="str">
        <f>'Source - Cert. Funds'!F2173</f>
        <v>0101</v>
      </c>
      <c r="I2174" s="22" t="str">
        <f>'Source - Cert. Funds'!G2173</f>
        <v xml:space="preserve">GENERAL                                 </v>
      </c>
      <c r="J2174" s="23">
        <f>'Source - Cert. Funds'!H2173</f>
        <v>31125</v>
      </c>
      <c r="K2174" s="3"/>
      <c r="L2174" s="3"/>
      <c r="M2174" s="3"/>
      <c r="N2174" s="3"/>
      <c r="O2174" s="3"/>
    </row>
    <row r="2175" spans="1:15" x14ac:dyDescent="0.35">
      <c r="A2175" s="221" t="e">
        <f t="shared" si="37"/>
        <v>#N/A</v>
      </c>
      <c r="B2175" s="221" t="e">
        <f>IF(A2175=1,SUM($A$4:A2175),"")</f>
        <v>#N/A</v>
      </c>
      <c r="C2175" s="22" t="str">
        <f>'Source - Cert. Funds'!A2174</f>
        <v>63</v>
      </c>
      <c r="D2175" s="22" t="str">
        <f>'Source - Cert. Funds'!B2174</f>
        <v>2</v>
      </c>
      <c r="E2175" s="22" t="str">
        <f>'Source - Cert. Funds'!C2174</f>
        <v>0003</v>
      </c>
      <c r="F2175" s="22" t="str">
        <f>'Source - Cert. Funds'!D2174</f>
        <v>6320003</v>
      </c>
      <c r="G2175" s="22" t="str">
        <f>'Source - Cert. Funds'!E2174</f>
        <v>LOCKHART TOWNSHIP</v>
      </c>
      <c r="H2175" s="22" t="str">
        <f>'Source - Cert. Funds'!F2174</f>
        <v>1111</v>
      </c>
      <c r="I2175" s="22" t="str">
        <f>'Source - Cert. Funds'!G2174</f>
        <v>TOWNSHIP FIRE AND E.M.S.</v>
      </c>
      <c r="J2175" s="23">
        <f>'Source - Cert. Funds'!H2174</f>
        <v>24000</v>
      </c>
      <c r="K2175" s="3"/>
      <c r="L2175" s="3"/>
      <c r="M2175" s="3"/>
      <c r="N2175" s="3"/>
      <c r="O2175" s="3"/>
    </row>
    <row r="2176" spans="1:15" x14ac:dyDescent="0.35">
      <c r="A2176" s="221" t="e">
        <f t="shared" si="37"/>
        <v>#N/A</v>
      </c>
      <c r="B2176" s="221" t="e">
        <f>IF(A2176=1,SUM($A$4:A2176),"")</f>
        <v>#N/A</v>
      </c>
      <c r="C2176" s="22" t="str">
        <f>'Source - Cert. Funds'!A2175</f>
        <v>63</v>
      </c>
      <c r="D2176" s="22" t="str">
        <f>'Source - Cert. Funds'!B2175</f>
        <v>2</v>
      </c>
      <c r="E2176" s="22" t="str">
        <f>'Source - Cert. Funds'!C2175</f>
        <v>0004</v>
      </c>
      <c r="F2176" s="22" t="str">
        <f>'Source - Cert. Funds'!D2175</f>
        <v>6320004</v>
      </c>
      <c r="G2176" s="22" t="str">
        <f>'Source - Cert. Funds'!E2175</f>
        <v>LOGAN TOWNSHIP</v>
      </c>
      <c r="H2176" s="22" t="str">
        <f>'Source - Cert. Funds'!F2175</f>
        <v>0061</v>
      </c>
      <c r="I2176" s="22" t="str">
        <f>'Source - Cert. Funds'!G2175</f>
        <v>RAINY DAY</v>
      </c>
      <c r="J2176" s="23">
        <f>'Source - Cert. Funds'!H2175</f>
        <v>0</v>
      </c>
      <c r="K2176" s="3"/>
      <c r="L2176" s="3"/>
      <c r="M2176" s="3"/>
      <c r="N2176" s="3"/>
      <c r="O2176" s="3"/>
    </row>
    <row r="2177" spans="1:15" x14ac:dyDescent="0.35">
      <c r="A2177" s="221" t="e">
        <f t="shared" si="37"/>
        <v>#N/A</v>
      </c>
      <c r="B2177" s="221" t="e">
        <f>IF(A2177=1,SUM($A$4:A2177),"")</f>
        <v>#N/A</v>
      </c>
      <c r="C2177" s="22" t="str">
        <f>'Source - Cert. Funds'!A2176</f>
        <v>63</v>
      </c>
      <c r="D2177" s="22" t="str">
        <f>'Source - Cert. Funds'!B2176</f>
        <v>2</v>
      </c>
      <c r="E2177" s="22" t="str">
        <f>'Source - Cert. Funds'!C2176</f>
        <v>0004</v>
      </c>
      <c r="F2177" s="22" t="str">
        <f>'Source - Cert. Funds'!D2176</f>
        <v>6320004</v>
      </c>
      <c r="G2177" s="22" t="str">
        <f>'Source - Cert. Funds'!E2176</f>
        <v>LOGAN TOWNSHIP</v>
      </c>
      <c r="H2177" s="22" t="str">
        <f>'Source - Cert. Funds'!F2176</f>
        <v>0101</v>
      </c>
      <c r="I2177" s="22" t="str">
        <f>'Source - Cert. Funds'!G2176</f>
        <v xml:space="preserve">GENERAL                                 </v>
      </c>
      <c r="J2177" s="23">
        <f>'Source - Cert. Funds'!H2176</f>
        <v>17770</v>
      </c>
      <c r="K2177" s="3"/>
      <c r="L2177" s="3"/>
      <c r="M2177" s="3"/>
      <c r="N2177" s="3"/>
      <c r="O2177" s="3"/>
    </row>
    <row r="2178" spans="1:15" x14ac:dyDescent="0.35">
      <c r="A2178" s="221" t="e">
        <f t="shared" si="37"/>
        <v>#N/A</v>
      </c>
      <c r="B2178" s="221" t="e">
        <f>IF(A2178=1,SUM($A$4:A2178),"")</f>
        <v>#N/A</v>
      </c>
      <c r="C2178" s="22" t="str">
        <f>'Source - Cert. Funds'!A2177</f>
        <v>63</v>
      </c>
      <c r="D2178" s="22" t="str">
        <f>'Source - Cert. Funds'!B2177</f>
        <v>2</v>
      </c>
      <c r="E2178" s="22" t="str">
        <f>'Source - Cert. Funds'!C2177</f>
        <v>0004</v>
      </c>
      <c r="F2178" s="22" t="str">
        <f>'Source - Cert. Funds'!D2177</f>
        <v>6320004</v>
      </c>
      <c r="G2178" s="22" t="str">
        <f>'Source - Cert. Funds'!E2177</f>
        <v>LOGAN TOWNSHIP</v>
      </c>
      <c r="H2178" s="22" t="str">
        <f>'Source - Cert. Funds'!F2177</f>
        <v>1111</v>
      </c>
      <c r="I2178" s="22" t="str">
        <f>'Source - Cert. Funds'!G2177</f>
        <v>TOWNSHIP FIRE AND E.M.S.</v>
      </c>
      <c r="J2178" s="23">
        <f>'Source - Cert. Funds'!H2177</f>
        <v>3000</v>
      </c>
      <c r="K2178" s="3"/>
      <c r="L2178" s="3"/>
      <c r="M2178" s="3"/>
      <c r="N2178" s="3"/>
      <c r="O2178" s="3"/>
    </row>
    <row r="2179" spans="1:15" x14ac:dyDescent="0.35">
      <c r="A2179" s="221" t="e">
        <f t="shared" si="37"/>
        <v>#N/A</v>
      </c>
      <c r="B2179" s="221" t="e">
        <f>IF(A2179=1,SUM($A$4:A2179),"")</f>
        <v>#N/A</v>
      </c>
      <c r="C2179" s="22" t="str">
        <f>'Source - Cert. Funds'!A2178</f>
        <v>63</v>
      </c>
      <c r="D2179" s="22" t="str">
        <f>'Source - Cert. Funds'!B2178</f>
        <v>2</v>
      </c>
      <c r="E2179" s="22" t="str">
        <f>'Source - Cert. Funds'!C2178</f>
        <v>0005</v>
      </c>
      <c r="F2179" s="22" t="str">
        <f>'Source - Cert. Funds'!D2178</f>
        <v>6320005</v>
      </c>
      <c r="G2179" s="22" t="str">
        <f>'Source - Cert. Funds'!E2178</f>
        <v>MADISON TOWNSHIP</v>
      </c>
      <c r="H2179" s="22" t="str">
        <f>'Source - Cert. Funds'!F2178</f>
        <v>0101</v>
      </c>
      <c r="I2179" s="22" t="str">
        <f>'Source - Cert. Funds'!G2178</f>
        <v xml:space="preserve">GENERAL                                 </v>
      </c>
      <c r="J2179" s="23">
        <f>'Source - Cert. Funds'!H2178</f>
        <v>32325</v>
      </c>
      <c r="K2179" s="3"/>
      <c r="L2179" s="3"/>
      <c r="M2179" s="3"/>
      <c r="N2179" s="3"/>
      <c r="O2179" s="3"/>
    </row>
    <row r="2180" spans="1:15" x14ac:dyDescent="0.35">
      <c r="A2180" s="221" t="e">
        <f t="shared" si="37"/>
        <v>#N/A</v>
      </c>
      <c r="B2180" s="221" t="e">
        <f>IF(A2180=1,SUM($A$4:A2180),"")</f>
        <v>#N/A</v>
      </c>
      <c r="C2180" s="22" t="str">
        <f>'Source - Cert. Funds'!A2179</f>
        <v>63</v>
      </c>
      <c r="D2180" s="22" t="str">
        <f>'Source - Cert. Funds'!B2179</f>
        <v>2</v>
      </c>
      <c r="E2180" s="22" t="str">
        <f>'Source - Cert. Funds'!C2179</f>
        <v>0006</v>
      </c>
      <c r="F2180" s="22" t="str">
        <f>'Source - Cert. Funds'!D2179</f>
        <v>6320006</v>
      </c>
      <c r="G2180" s="22" t="str">
        <f>'Source - Cert. Funds'!E2179</f>
        <v>MARION TOWNSHIP</v>
      </c>
      <c r="H2180" s="22" t="str">
        <f>'Source - Cert. Funds'!F2179</f>
        <v>0101</v>
      </c>
      <c r="I2180" s="22" t="str">
        <f>'Source - Cert. Funds'!G2179</f>
        <v xml:space="preserve">GENERAL                                 </v>
      </c>
      <c r="J2180" s="23">
        <f>'Source - Cert. Funds'!H2179</f>
        <v>16010</v>
      </c>
      <c r="K2180" s="3"/>
      <c r="L2180" s="3"/>
      <c r="M2180" s="3"/>
      <c r="N2180" s="3"/>
      <c r="O2180" s="3"/>
    </row>
    <row r="2181" spans="1:15" x14ac:dyDescent="0.35">
      <c r="A2181" s="221" t="e">
        <f t="shared" ref="A2181:A2244" si="38">IF($L$1=$F2181,1,"")</f>
        <v>#N/A</v>
      </c>
      <c r="B2181" s="221" t="e">
        <f>IF(A2181=1,SUM($A$4:A2181),"")</f>
        <v>#N/A</v>
      </c>
      <c r="C2181" s="22" t="str">
        <f>'Source - Cert. Funds'!A2180</f>
        <v>63</v>
      </c>
      <c r="D2181" s="22" t="str">
        <f>'Source - Cert. Funds'!B2180</f>
        <v>2</v>
      </c>
      <c r="E2181" s="22" t="str">
        <f>'Source - Cert. Funds'!C2180</f>
        <v>0007</v>
      </c>
      <c r="F2181" s="22" t="str">
        <f>'Source - Cert. Funds'!D2180</f>
        <v>6320007</v>
      </c>
      <c r="G2181" s="22" t="str">
        <f>'Source - Cert. Funds'!E2180</f>
        <v>MONROE TOWNSHIP</v>
      </c>
      <c r="H2181" s="22" t="str">
        <f>'Source - Cert. Funds'!F2180</f>
        <v>0101</v>
      </c>
      <c r="I2181" s="22" t="str">
        <f>'Source - Cert. Funds'!G2180</f>
        <v xml:space="preserve">GENERAL                                 </v>
      </c>
      <c r="J2181" s="23">
        <f>'Source - Cert. Funds'!H2180</f>
        <v>21754</v>
      </c>
      <c r="K2181" s="3"/>
      <c r="L2181" s="3"/>
      <c r="M2181" s="3"/>
      <c r="N2181" s="3"/>
      <c r="O2181" s="3"/>
    </row>
    <row r="2182" spans="1:15" x14ac:dyDescent="0.35">
      <c r="A2182" s="221" t="e">
        <f t="shared" si="38"/>
        <v>#N/A</v>
      </c>
      <c r="B2182" s="221" t="e">
        <f>IF(A2182=1,SUM($A$4:A2182),"")</f>
        <v>#N/A</v>
      </c>
      <c r="C2182" s="22" t="str">
        <f>'Source - Cert. Funds'!A2181</f>
        <v>63</v>
      </c>
      <c r="D2182" s="22" t="str">
        <f>'Source - Cert. Funds'!B2181</f>
        <v>2</v>
      </c>
      <c r="E2182" s="22" t="str">
        <f>'Source - Cert. Funds'!C2181</f>
        <v>0007</v>
      </c>
      <c r="F2182" s="22" t="str">
        <f>'Source - Cert. Funds'!D2181</f>
        <v>6320007</v>
      </c>
      <c r="G2182" s="22" t="str">
        <f>'Source - Cert. Funds'!E2181</f>
        <v>MONROE TOWNSHIP</v>
      </c>
      <c r="H2182" s="22" t="str">
        <f>'Source - Cert. Funds'!F2181</f>
        <v>1111</v>
      </c>
      <c r="I2182" s="22" t="str">
        <f>'Source - Cert. Funds'!G2181</f>
        <v>TOWNSHIP FIRE AND E.M.S.</v>
      </c>
      <c r="J2182" s="23">
        <f>'Source - Cert. Funds'!H2181</f>
        <v>20000</v>
      </c>
      <c r="K2182" s="3"/>
      <c r="L2182" s="3"/>
      <c r="M2182" s="3"/>
      <c r="N2182" s="3"/>
      <c r="O2182" s="3"/>
    </row>
    <row r="2183" spans="1:15" x14ac:dyDescent="0.35">
      <c r="A2183" s="221" t="e">
        <f t="shared" si="38"/>
        <v>#N/A</v>
      </c>
      <c r="B2183" s="221" t="e">
        <f>IF(A2183=1,SUM($A$4:A2183),"")</f>
        <v>#N/A</v>
      </c>
      <c r="C2183" s="22" t="str">
        <f>'Source - Cert. Funds'!A2182</f>
        <v>63</v>
      </c>
      <c r="D2183" s="22" t="str">
        <f>'Source - Cert. Funds'!B2182</f>
        <v>2</v>
      </c>
      <c r="E2183" s="22" t="str">
        <f>'Source - Cert. Funds'!C2182</f>
        <v>0007</v>
      </c>
      <c r="F2183" s="22" t="str">
        <f>'Source - Cert. Funds'!D2182</f>
        <v>6320007</v>
      </c>
      <c r="G2183" s="22" t="str">
        <f>'Source - Cert. Funds'!E2182</f>
        <v>MONROE TOWNSHIP</v>
      </c>
      <c r="H2183" s="22" t="str">
        <f>'Source - Cert. Funds'!F2182</f>
        <v>1312</v>
      </c>
      <c r="I2183" s="22" t="str">
        <f>'Source - Cert. Funds'!G2182</f>
        <v xml:space="preserve">RECREATION                              </v>
      </c>
      <c r="J2183" s="23">
        <f>'Source - Cert. Funds'!H2182</f>
        <v>5000</v>
      </c>
      <c r="K2183" s="3"/>
      <c r="L2183" s="3"/>
      <c r="M2183" s="3"/>
      <c r="N2183" s="3"/>
      <c r="O2183" s="3"/>
    </row>
    <row r="2184" spans="1:15" x14ac:dyDescent="0.35">
      <c r="A2184" s="221" t="e">
        <f t="shared" si="38"/>
        <v>#N/A</v>
      </c>
      <c r="B2184" s="221" t="e">
        <f>IF(A2184=1,SUM($A$4:A2184),"")</f>
        <v>#N/A</v>
      </c>
      <c r="C2184" s="22" t="str">
        <f>'Source - Cert. Funds'!A2183</f>
        <v>63</v>
      </c>
      <c r="D2184" s="22" t="str">
        <f>'Source - Cert. Funds'!B2183</f>
        <v>2</v>
      </c>
      <c r="E2184" s="22" t="str">
        <f>'Source - Cert. Funds'!C2183</f>
        <v>0008</v>
      </c>
      <c r="F2184" s="22" t="str">
        <f>'Source - Cert. Funds'!D2183</f>
        <v>6320008</v>
      </c>
      <c r="G2184" s="22" t="str">
        <f>'Source - Cert. Funds'!E2183</f>
        <v>PATOKA TOWNSHIP</v>
      </c>
      <c r="H2184" s="22" t="str">
        <f>'Source - Cert. Funds'!F2183</f>
        <v>0061</v>
      </c>
      <c r="I2184" s="22" t="str">
        <f>'Source - Cert. Funds'!G2183</f>
        <v>RAINY DAY</v>
      </c>
      <c r="J2184" s="23">
        <f>'Source - Cert. Funds'!H2183</f>
        <v>5000</v>
      </c>
      <c r="K2184" s="3"/>
      <c r="L2184" s="3"/>
      <c r="M2184" s="3"/>
      <c r="N2184" s="3"/>
      <c r="O2184" s="3"/>
    </row>
    <row r="2185" spans="1:15" x14ac:dyDescent="0.35">
      <c r="A2185" s="221" t="e">
        <f t="shared" si="38"/>
        <v>#N/A</v>
      </c>
      <c r="B2185" s="221" t="e">
        <f>IF(A2185=1,SUM($A$4:A2185),"")</f>
        <v>#N/A</v>
      </c>
      <c r="C2185" s="22" t="str">
        <f>'Source - Cert. Funds'!A2184</f>
        <v>63</v>
      </c>
      <c r="D2185" s="22" t="str">
        <f>'Source - Cert. Funds'!B2184</f>
        <v>2</v>
      </c>
      <c r="E2185" s="22" t="str">
        <f>'Source - Cert. Funds'!C2184</f>
        <v>0008</v>
      </c>
      <c r="F2185" s="22" t="str">
        <f>'Source - Cert. Funds'!D2184</f>
        <v>6320008</v>
      </c>
      <c r="G2185" s="22" t="str">
        <f>'Source - Cert. Funds'!E2184</f>
        <v>PATOKA TOWNSHIP</v>
      </c>
      <c r="H2185" s="22" t="str">
        <f>'Source - Cert. Funds'!F2184</f>
        <v>0101</v>
      </c>
      <c r="I2185" s="22" t="str">
        <f>'Source - Cert. Funds'!G2184</f>
        <v xml:space="preserve">GENERAL                                 </v>
      </c>
      <c r="J2185" s="23">
        <f>'Source - Cert. Funds'!H2184</f>
        <v>21000</v>
      </c>
      <c r="K2185" s="3"/>
      <c r="L2185" s="3"/>
      <c r="M2185" s="3"/>
      <c r="N2185" s="3"/>
      <c r="O2185" s="3"/>
    </row>
    <row r="2186" spans="1:15" x14ac:dyDescent="0.35">
      <c r="A2186" s="221" t="e">
        <f t="shared" si="38"/>
        <v>#N/A</v>
      </c>
      <c r="B2186" s="221" t="e">
        <f>IF(A2186=1,SUM($A$4:A2186),"")</f>
        <v>#N/A</v>
      </c>
      <c r="C2186" s="22" t="str">
        <f>'Source - Cert. Funds'!A2185</f>
        <v>63</v>
      </c>
      <c r="D2186" s="22" t="str">
        <f>'Source - Cert. Funds'!B2185</f>
        <v>2</v>
      </c>
      <c r="E2186" s="22" t="str">
        <f>'Source - Cert. Funds'!C2185</f>
        <v>0008</v>
      </c>
      <c r="F2186" s="22" t="str">
        <f>'Source - Cert. Funds'!D2185</f>
        <v>6320008</v>
      </c>
      <c r="G2186" s="22" t="str">
        <f>'Source - Cert. Funds'!E2185</f>
        <v>PATOKA TOWNSHIP</v>
      </c>
      <c r="H2186" s="22" t="str">
        <f>'Source - Cert. Funds'!F2185</f>
        <v>1312</v>
      </c>
      <c r="I2186" s="22" t="str">
        <f>'Source - Cert. Funds'!G2185</f>
        <v xml:space="preserve">RECREATION                              </v>
      </c>
      <c r="J2186" s="23">
        <f>'Source - Cert. Funds'!H2185</f>
        <v>5250</v>
      </c>
      <c r="K2186" s="3"/>
      <c r="L2186" s="3"/>
      <c r="M2186" s="3"/>
      <c r="N2186" s="3"/>
      <c r="O2186" s="3"/>
    </row>
    <row r="2187" spans="1:15" x14ac:dyDescent="0.35">
      <c r="A2187" s="221" t="e">
        <f t="shared" si="38"/>
        <v>#N/A</v>
      </c>
      <c r="B2187" s="221" t="e">
        <f>IF(A2187=1,SUM($A$4:A2187),"")</f>
        <v>#N/A</v>
      </c>
      <c r="C2187" s="22" t="str">
        <f>'Source - Cert. Funds'!A2186</f>
        <v>63</v>
      </c>
      <c r="D2187" s="22" t="str">
        <f>'Source - Cert. Funds'!B2186</f>
        <v>2</v>
      </c>
      <c r="E2187" s="22" t="str">
        <f>'Source - Cert. Funds'!C2186</f>
        <v>0009</v>
      </c>
      <c r="F2187" s="22" t="str">
        <f>'Source - Cert. Funds'!D2186</f>
        <v>6320009</v>
      </c>
      <c r="G2187" s="22" t="str">
        <f>'Source - Cert. Funds'!E2186</f>
        <v>WASHINGTON TOWNSHIP</v>
      </c>
      <c r="H2187" s="22" t="str">
        <f>'Source - Cert. Funds'!F2186</f>
        <v>0101</v>
      </c>
      <c r="I2187" s="22" t="str">
        <f>'Source - Cert. Funds'!G2186</f>
        <v xml:space="preserve">GENERAL                                 </v>
      </c>
      <c r="J2187" s="23">
        <f>'Source - Cert. Funds'!H2186</f>
        <v>120547</v>
      </c>
      <c r="K2187" s="3"/>
      <c r="L2187" s="3"/>
      <c r="M2187" s="3"/>
      <c r="N2187" s="3"/>
      <c r="O2187" s="3"/>
    </row>
    <row r="2188" spans="1:15" x14ac:dyDescent="0.35">
      <c r="A2188" s="221" t="e">
        <f t="shared" si="38"/>
        <v>#N/A</v>
      </c>
      <c r="B2188" s="221" t="e">
        <f>IF(A2188=1,SUM($A$4:A2188),"")</f>
        <v>#N/A</v>
      </c>
      <c r="C2188" s="22" t="str">
        <f>'Source - Cert. Funds'!A2187</f>
        <v>64</v>
      </c>
      <c r="D2188" s="22" t="str">
        <f>'Source - Cert. Funds'!B2187</f>
        <v>2</v>
      </c>
      <c r="E2188" s="22" t="str">
        <f>'Source - Cert. Funds'!C2187</f>
        <v>0001</v>
      </c>
      <c r="F2188" s="22" t="str">
        <f>'Source - Cert. Funds'!D2187</f>
        <v>6420001</v>
      </c>
      <c r="G2188" s="22" t="str">
        <f>'Source - Cert. Funds'!E2187</f>
        <v>BOONE TOWNSHIP</v>
      </c>
      <c r="H2188" s="22" t="str">
        <f>'Source - Cert. Funds'!F2187</f>
        <v>0061</v>
      </c>
      <c r="I2188" s="22" t="str">
        <f>'Source - Cert. Funds'!G2187</f>
        <v>RAINY DAY</v>
      </c>
      <c r="J2188" s="23">
        <f>'Source - Cert. Funds'!H2187</f>
        <v>98259</v>
      </c>
      <c r="K2188" s="3"/>
      <c r="L2188" s="3"/>
      <c r="M2188" s="3"/>
      <c r="N2188" s="3"/>
      <c r="O2188" s="3"/>
    </row>
    <row r="2189" spans="1:15" x14ac:dyDescent="0.35">
      <c r="A2189" s="221" t="e">
        <f t="shared" si="38"/>
        <v>#N/A</v>
      </c>
      <c r="B2189" s="221" t="e">
        <f>IF(A2189=1,SUM($A$4:A2189),"")</f>
        <v>#N/A</v>
      </c>
      <c r="C2189" s="22" t="str">
        <f>'Source - Cert. Funds'!A2188</f>
        <v>64</v>
      </c>
      <c r="D2189" s="22" t="str">
        <f>'Source - Cert. Funds'!B2188</f>
        <v>2</v>
      </c>
      <c r="E2189" s="22" t="str">
        <f>'Source - Cert. Funds'!C2188</f>
        <v>0001</v>
      </c>
      <c r="F2189" s="22" t="str">
        <f>'Source - Cert. Funds'!D2188</f>
        <v>6420001</v>
      </c>
      <c r="G2189" s="22" t="str">
        <f>'Source - Cert. Funds'!E2188</f>
        <v>BOONE TOWNSHIP</v>
      </c>
      <c r="H2189" s="22" t="str">
        <f>'Source - Cert. Funds'!F2188</f>
        <v>0101</v>
      </c>
      <c r="I2189" s="22" t="str">
        <f>'Source - Cert. Funds'!G2188</f>
        <v xml:space="preserve">GENERAL                                 </v>
      </c>
      <c r="J2189" s="23">
        <f>'Source - Cert. Funds'!H2188</f>
        <v>177848</v>
      </c>
      <c r="K2189" s="3"/>
      <c r="L2189" s="3"/>
      <c r="M2189" s="3"/>
      <c r="N2189" s="3"/>
      <c r="O2189" s="3"/>
    </row>
    <row r="2190" spans="1:15" x14ac:dyDescent="0.35">
      <c r="A2190" s="221" t="e">
        <f t="shared" si="38"/>
        <v>#N/A</v>
      </c>
      <c r="B2190" s="221" t="e">
        <f>IF(A2190=1,SUM($A$4:A2190),"")</f>
        <v>#N/A</v>
      </c>
      <c r="C2190" s="22" t="str">
        <f>'Source - Cert. Funds'!A2189</f>
        <v>64</v>
      </c>
      <c r="D2190" s="22" t="str">
        <f>'Source - Cert. Funds'!B2189</f>
        <v>2</v>
      </c>
      <c r="E2190" s="22" t="str">
        <f>'Source - Cert. Funds'!C2189</f>
        <v>0001</v>
      </c>
      <c r="F2190" s="22" t="str">
        <f>'Source - Cert. Funds'!D2189</f>
        <v>6420001</v>
      </c>
      <c r="G2190" s="22" t="str">
        <f>'Source - Cert. Funds'!E2189</f>
        <v>BOONE TOWNSHIP</v>
      </c>
      <c r="H2190" s="22" t="str">
        <f>'Source - Cert. Funds'!F2189</f>
        <v>1111</v>
      </c>
      <c r="I2190" s="22" t="str">
        <f>'Source - Cert. Funds'!G2189</f>
        <v>TOWNSHIP FIRE AND E.M.S.</v>
      </c>
      <c r="J2190" s="23">
        <f>'Source - Cert. Funds'!H2189</f>
        <v>55240</v>
      </c>
      <c r="K2190" s="3"/>
      <c r="L2190" s="3"/>
      <c r="M2190" s="3"/>
      <c r="N2190" s="3"/>
      <c r="O2190" s="3"/>
    </row>
    <row r="2191" spans="1:15" x14ac:dyDescent="0.35">
      <c r="A2191" s="221" t="e">
        <f t="shared" si="38"/>
        <v>#N/A</v>
      </c>
      <c r="B2191" s="221" t="e">
        <f>IF(A2191=1,SUM($A$4:A2191),"")</f>
        <v>#N/A</v>
      </c>
      <c r="C2191" s="22" t="str">
        <f>'Source - Cert. Funds'!A2190</f>
        <v>64</v>
      </c>
      <c r="D2191" s="22" t="str">
        <f>'Source - Cert. Funds'!B2190</f>
        <v>2</v>
      </c>
      <c r="E2191" s="22" t="str">
        <f>'Source - Cert. Funds'!C2190</f>
        <v>0001</v>
      </c>
      <c r="F2191" s="22" t="str">
        <f>'Source - Cert. Funds'!D2190</f>
        <v>6420001</v>
      </c>
      <c r="G2191" s="22" t="str">
        <f>'Source - Cert. Funds'!E2190</f>
        <v>BOONE TOWNSHIP</v>
      </c>
      <c r="H2191" s="22" t="str">
        <f>'Source - Cert. Funds'!F2190</f>
        <v>1190</v>
      </c>
      <c r="I2191" s="22" t="str">
        <f>'Source - Cert. Funds'!G2190</f>
        <v xml:space="preserve">CUMULATIVE FIRE (Township)                        </v>
      </c>
      <c r="J2191" s="23">
        <f>'Source - Cert. Funds'!H2190</f>
        <v>67000</v>
      </c>
      <c r="K2191" s="3"/>
      <c r="L2191" s="3"/>
      <c r="M2191" s="3"/>
      <c r="N2191" s="3"/>
      <c r="O2191" s="3"/>
    </row>
    <row r="2192" spans="1:15" x14ac:dyDescent="0.35">
      <c r="A2192" s="221" t="e">
        <f t="shared" si="38"/>
        <v>#N/A</v>
      </c>
      <c r="B2192" s="221" t="e">
        <f>IF(A2192=1,SUM($A$4:A2192),"")</f>
        <v>#N/A</v>
      </c>
      <c r="C2192" s="22" t="str">
        <f>'Source - Cert. Funds'!A2191</f>
        <v>64</v>
      </c>
      <c r="D2192" s="22" t="str">
        <f>'Source - Cert. Funds'!B2191</f>
        <v>2</v>
      </c>
      <c r="E2192" s="22" t="str">
        <f>'Source - Cert. Funds'!C2191</f>
        <v>0002</v>
      </c>
      <c r="F2192" s="22" t="str">
        <f>'Source - Cert. Funds'!D2191</f>
        <v>6420002</v>
      </c>
      <c r="G2192" s="22" t="str">
        <f>'Source - Cert. Funds'!E2191</f>
        <v>CENTER TOWNSHIP</v>
      </c>
      <c r="H2192" s="22" t="str">
        <f>'Source - Cert. Funds'!F2191</f>
        <v>0061</v>
      </c>
      <c r="I2192" s="22" t="str">
        <f>'Source - Cert. Funds'!G2191</f>
        <v>RAINY DAY</v>
      </c>
      <c r="J2192" s="23">
        <f>'Source - Cert. Funds'!H2191</f>
        <v>146970</v>
      </c>
      <c r="K2192" s="3"/>
      <c r="L2192" s="3"/>
      <c r="M2192" s="3"/>
      <c r="N2192" s="3"/>
      <c r="O2192" s="3"/>
    </row>
    <row r="2193" spans="1:15" x14ac:dyDescent="0.35">
      <c r="A2193" s="221" t="e">
        <f t="shared" si="38"/>
        <v>#N/A</v>
      </c>
      <c r="B2193" s="221" t="e">
        <f>IF(A2193=1,SUM($A$4:A2193),"")</f>
        <v>#N/A</v>
      </c>
      <c r="C2193" s="22" t="str">
        <f>'Source - Cert. Funds'!A2192</f>
        <v>64</v>
      </c>
      <c r="D2193" s="22" t="str">
        <f>'Source - Cert. Funds'!B2192</f>
        <v>2</v>
      </c>
      <c r="E2193" s="22" t="str">
        <f>'Source - Cert. Funds'!C2192</f>
        <v>0002</v>
      </c>
      <c r="F2193" s="22" t="str">
        <f>'Source - Cert. Funds'!D2192</f>
        <v>6420002</v>
      </c>
      <c r="G2193" s="22" t="str">
        <f>'Source - Cert. Funds'!E2192</f>
        <v>CENTER TOWNSHIP</v>
      </c>
      <c r="H2193" s="22" t="str">
        <f>'Source - Cert. Funds'!F2192</f>
        <v>0101</v>
      </c>
      <c r="I2193" s="22" t="str">
        <f>'Source - Cert. Funds'!G2192</f>
        <v xml:space="preserve">GENERAL                                 </v>
      </c>
      <c r="J2193" s="23">
        <f>'Source - Cert. Funds'!H2192</f>
        <v>540729</v>
      </c>
      <c r="K2193" s="3"/>
      <c r="L2193" s="3"/>
      <c r="M2193" s="3"/>
      <c r="N2193" s="3"/>
      <c r="O2193" s="3"/>
    </row>
    <row r="2194" spans="1:15" x14ac:dyDescent="0.35">
      <c r="A2194" s="221" t="e">
        <f t="shared" si="38"/>
        <v>#N/A</v>
      </c>
      <c r="B2194" s="221" t="e">
        <f>IF(A2194=1,SUM($A$4:A2194),"")</f>
        <v>#N/A</v>
      </c>
      <c r="C2194" s="22" t="str">
        <f>'Source - Cert. Funds'!A2193</f>
        <v>64</v>
      </c>
      <c r="D2194" s="22" t="str">
        <f>'Source - Cert. Funds'!B2193</f>
        <v>2</v>
      </c>
      <c r="E2194" s="22" t="str">
        <f>'Source - Cert. Funds'!C2193</f>
        <v>0003</v>
      </c>
      <c r="F2194" s="22" t="str">
        <f>'Source - Cert. Funds'!D2193</f>
        <v>6420003</v>
      </c>
      <c r="G2194" s="22" t="str">
        <f>'Source - Cert. Funds'!E2193</f>
        <v>JACKSON TOWNSHIP</v>
      </c>
      <c r="H2194" s="22" t="str">
        <f>'Source - Cert. Funds'!F2193</f>
        <v>0061</v>
      </c>
      <c r="I2194" s="22" t="str">
        <f>'Source - Cert. Funds'!G2193</f>
        <v>RAINY DAY</v>
      </c>
      <c r="J2194" s="23">
        <f>'Source - Cert. Funds'!H2193</f>
        <v>110000</v>
      </c>
      <c r="K2194" s="3"/>
      <c r="L2194" s="3"/>
      <c r="M2194" s="3"/>
      <c r="N2194" s="3"/>
      <c r="O2194" s="3"/>
    </row>
    <row r="2195" spans="1:15" x14ac:dyDescent="0.35">
      <c r="A2195" s="221" t="e">
        <f t="shared" si="38"/>
        <v>#N/A</v>
      </c>
      <c r="B2195" s="221" t="e">
        <f>IF(A2195=1,SUM($A$4:A2195),"")</f>
        <v>#N/A</v>
      </c>
      <c r="C2195" s="22" t="str">
        <f>'Source - Cert. Funds'!A2194</f>
        <v>64</v>
      </c>
      <c r="D2195" s="22" t="str">
        <f>'Source - Cert. Funds'!B2194</f>
        <v>2</v>
      </c>
      <c r="E2195" s="22" t="str">
        <f>'Source - Cert. Funds'!C2194</f>
        <v>0003</v>
      </c>
      <c r="F2195" s="22" t="str">
        <f>'Source - Cert. Funds'!D2194</f>
        <v>6420003</v>
      </c>
      <c r="G2195" s="22" t="str">
        <f>'Source - Cert. Funds'!E2194</f>
        <v>JACKSON TOWNSHIP</v>
      </c>
      <c r="H2195" s="22" t="str">
        <f>'Source - Cert. Funds'!F2194</f>
        <v>0101</v>
      </c>
      <c r="I2195" s="22" t="str">
        <f>'Source - Cert. Funds'!G2194</f>
        <v xml:space="preserve">GENERAL                                 </v>
      </c>
      <c r="J2195" s="23">
        <f>'Source - Cert. Funds'!H2194</f>
        <v>66850</v>
      </c>
      <c r="K2195" s="3"/>
      <c r="L2195" s="3"/>
      <c r="M2195" s="3"/>
      <c r="N2195" s="3"/>
      <c r="O2195" s="3"/>
    </row>
    <row r="2196" spans="1:15" x14ac:dyDescent="0.35">
      <c r="A2196" s="221" t="e">
        <f t="shared" si="38"/>
        <v>#N/A</v>
      </c>
      <c r="B2196" s="221" t="e">
        <f>IF(A2196=1,SUM($A$4:A2196),"")</f>
        <v>#N/A</v>
      </c>
      <c r="C2196" s="22" t="str">
        <f>'Source - Cert. Funds'!A2195</f>
        <v>64</v>
      </c>
      <c r="D2196" s="22" t="str">
        <f>'Source - Cert. Funds'!B2195</f>
        <v>2</v>
      </c>
      <c r="E2196" s="22" t="str">
        <f>'Source - Cert. Funds'!C2195</f>
        <v>0003</v>
      </c>
      <c r="F2196" s="22" t="str">
        <f>'Source - Cert. Funds'!D2195</f>
        <v>6420003</v>
      </c>
      <c r="G2196" s="22" t="str">
        <f>'Source - Cert. Funds'!E2195</f>
        <v>JACKSON TOWNSHIP</v>
      </c>
      <c r="H2196" s="22" t="str">
        <f>'Source - Cert. Funds'!F2195</f>
        <v>1111</v>
      </c>
      <c r="I2196" s="22" t="str">
        <f>'Source - Cert. Funds'!G2195</f>
        <v>TOWNSHIP FIRE AND E.M.S.</v>
      </c>
      <c r="J2196" s="23">
        <f>'Source - Cert. Funds'!H2195</f>
        <v>110000</v>
      </c>
      <c r="K2196" s="3"/>
      <c r="L2196" s="3"/>
      <c r="M2196" s="3"/>
      <c r="N2196" s="3"/>
      <c r="O2196" s="3"/>
    </row>
    <row r="2197" spans="1:15" x14ac:dyDescent="0.35">
      <c r="A2197" s="221" t="e">
        <f t="shared" si="38"/>
        <v>#N/A</v>
      </c>
      <c r="B2197" s="221" t="e">
        <f>IF(A2197=1,SUM($A$4:A2197),"")</f>
        <v>#N/A</v>
      </c>
      <c r="C2197" s="22" t="str">
        <f>'Source - Cert. Funds'!A2196</f>
        <v>64</v>
      </c>
      <c r="D2197" s="22" t="str">
        <f>'Source - Cert. Funds'!B2196</f>
        <v>2</v>
      </c>
      <c r="E2197" s="22" t="str">
        <f>'Source - Cert. Funds'!C2196</f>
        <v>0003</v>
      </c>
      <c r="F2197" s="22" t="str">
        <f>'Source - Cert. Funds'!D2196</f>
        <v>6420003</v>
      </c>
      <c r="G2197" s="22" t="str">
        <f>'Source - Cert. Funds'!E2196</f>
        <v>JACKSON TOWNSHIP</v>
      </c>
      <c r="H2197" s="22" t="str">
        <f>'Source - Cert. Funds'!F2196</f>
        <v>1190</v>
      </c>
      <c r="I2197" s="22" t="str">
        <f>'Source - Cert. Funds'!G2196</f>
        <v xml:space="preserve">CUMULATIVE FIRE (Township)                        </v>
      </c>
      <c r="J2197" s="23">
        <f>'Source - Cert. Funds'!H2196</f>
        <v>500000</v>
      </c>
      <c r="K2197" s="3"/>
      <c r="L2197" s="3"/>
      <c r="M2197" s="3"/>
      <c r="N2197" s="3"/>
      <c r="O2197" s="3"/>
    </row>
    <row r="2198" spans="1:15" x14ac:dyDescent="0.35">
      <c r="A2198" s="221" t="e">
        <f t="shared" si="38"/>
        <v>#N/A</v>
      </c>
      <c r="B2198" s="221" t="e">
        <f>IF(A2198=1,SUM($A$4:A2198),"")</f>
        <v>#N/A</v>
      </c>
      <c r="C2198" s="22" t="str">
        <f>'Source - Cert. Funds'!A2197</f>
        <v>64</v>
      </c>
      <c r="D2198" s="22" t="str">
        <f>'Source - Cert. Funds'!B2197</f>
        <v>2</v>
      </c>
      <c r="E2198" s="22" t="str">
        <f>'Source - Cert. Funds'!C2197</f>
        <v>0004</v>
      </c>
      <c r="F2198" s="22" t="str">
        <f>'Source - Cert. Funds'!D2197</f>
        <v>6420004</v>
      </c>
      <c r="G2198" s="22" t="str">
        <f>'Source - Cert. Funds'!E2197</f>
        <v>LIBERTY TOWNSHIP</v>
      </c>
      <c r="H2198" s="22" t="str">
        <f>'Source - Cert. Funds'!F2197</f>
        <v>0061</v>
      </c>
      <c r="I2198" s="22" t="str">
        <f>'Source - Cert. Funds'!G2197</f>
        <v>RAINY DAY</v>
      </c>
      <c r="J2198" s="23">
        <f>'Source - Cert. Funds'!H2197</f>
        <v>0</v>
      </c>
      <c r="K2198" s="3"/>
      <c r="L2198" s="3"/>
      <c r="M2198" s="3"/>
      <c r="N2198" s="3"/>
      <c r="O2198" s="3"/>
    </row>
    <row r="2199" spans="1:15" x14ac:dyDescent="0.35">
      <c r="A2199" s="221" t="e">
        <f t="shared" si="38"/>
        <v>#N/A</v>
      </c>
      <c r="B2199" s="221" t="e">
        <f>IF(A2199=1,SUM($A$4:A2199),"")</f>
        <v>#N/A</v>
      </c>
      <c r="C2199" s="22" t="str">
        <f>'Source - Cert. Funds'!A2198</f>
        <v>64</v>
      </c>
      <c r="D2199" s="22" t="str">
        <f>'Source - Cert. Funds'!B2198</f>
        <v>2</v>
      </c>
      <c r="E2199" s="22" t="str">
        <f>'Source - Cert. Funds'!C2198</f>
        <v>0004</v>
      </c>
      <c r="F2199" s="22" t="str">
        <f>'Source - Cert. Funds'!D2198</f>
        <v>6420004</v>
      </c>
      <c r="G2199" s="22" t="str">
        <f>'Source - Cert. Funds'!E2198</f>
        <v>LIBERTY TOWNSHIP</v>
      </c>
      <c r="H2199" s="22" t="str">
        <f>'Source - Cert. Funds'!F2198</f>
        <v>0101</v>
      </c>
      <c r="I2199" s="22" t="str">
        <f>'Source - Cert. Funds'!G2198</f>
        <v xml:space="preserve">GENERAL                                 </v>
      </c>
      <c r="J2199" s="23">
        <f>'Source - Cert. Funds'!H2198</f>
        <v>114050</v>
      </c>
      <c r="K2199" s="3"/>
      <c r="L2199" s="3"/>
      <c r="M2199" s="3"/>
      <c r="N2199" s="3"/>
      <c r="O2199" s="3"/>
    </row>
    <row r="2200" spans="1:15" x14ac:dyDescent="0.35">
      <c r="A2200" s="221" t="e">
        <f t="shared" si="38"/>
        <v>#N/A</v>
      </c>
      <c r="B2200" s="221" t="e">
        <f>IF(A2200=1,SUM($A$4:A2200),"")</f>
        <v>#N/A</v>
      </c>
      <c r="C2200" s="22" t="str">
        <f>'Source - Cert. Funds'!A2199</f>
        <v>64</v>
      </c>
      <c r="D2200" s="22" t="str">
        <f>'Source - Cert. Funds'!B2199</f>
        <v>2</v>
      </c>
      <c r="E2200" s="22" t="str">
        <f>'Source - Cert. Funds'!C2199</f>
        <v>0004</v>
      </c>
      <c r="F2200" s="22" t="str">
        <f>'Source - Cert. Funds'!D2199</f>
        <v>6420004</v>
      </c>
      <c r="G2200" s="22" t="str">
        <f>'Source - Cert. Funds'!E2199</f>
        <v>LIBERTY TOWNSHIP</v>
      </c>
      <c r="H2200" s="22" t="str">
        <f>'Source - Cert. Funds'!F2199</f>
        <v>1111</v>
      </c>
      <c r="I2200" s="22" t="str">
        <f>'Source - Cert. Funds'!G2199</f>
        <v>TOWNSHIP FIRE AND E.M.S.</v>
      </c>
      <c r="J2200" s="23">
        <f>'Source - Cert. Funds'!H2199</f>
        <v>308500</v>
      </c>
      <c r="K2200" s="3"/>
      <c r="L2200" s="3"/>
      <c r="M2200" s="3"/>
      <c r="N2200" s="3"/>
      <c r="O2200" s="3"/>
    </row>
    <row r="2201" spans="1:15" x14ac:dyDescent="0.35">
      <c r="A2201" s="221" t="e">
        <f t="shared" si="38"/>
        <v>#N/A</v>
      </c>
      <c r="B2201" s="221" t="e">
        <f>IF(A2201=1,SUM($A$4:A2201),"")</f>
        <v>#N/A</v>
      </c>
      <c r="C2201" s="22" t="str">
        <f>'Source - Cert. Funds'!A2200</f>
        <v>64</v>
      </c>
      <c r="D2201" s="22" t="str">
        <f>'Source - Cert. Funds'!B2200</f>
        <v>2</v>
      </c>
      <c r="E2201" s="22" t="str">
        <f>'Source - Cert. Funds'!C2200</f>
        <v>0004</v>
      </c>
      <c r="F2201" s="22" t="str">
        <f>'Source - Cert. Funds'!D2200</f>
        <v>6420004</v>
      </c>
      <c r="G2201" s="22" t="str">
        <f>'Source - Cert. Funds'!E2200</f>
        <v>LIBERTY TOWNSHIP</v>
      </c>
      <c r="H2201" s="22" t="str">
        <f>'Source - Cert. Funds'!F2200</f>
        <v>1190</v>
      </c>
      <c r="I2201" s="22" t="str">
        <f>'Source - Cert. Funds'!G2200</f>
        <v xml:space="preserve">CUMULATIVE FIRE (Township)                        </v>
      </c>
      <c r="J2201" s="23">
        <f>'Source - Cert. Funds'!H2200</f>
        <v>1833632</v>
      </c>
      <c r="K2201" s="3"/>
      <c r="L2201" s="3"/>
      <c r="M2201" s="3"/>
      <c r="N2201" s="3"/>
      <c r="O2201" s="3"/>
    </row>
    <row r="2202" spans="1:15" x14ac:dyDescent="0.35">
      <c r="A2202" s="221" t="e">
        <f t="shared" si="38"/>
        <v>#N/A</v>
      </c>
      <c r="B2202" s="221" t="e">
        <f>IF(A2202=1,SUM($A$4:A2202),"")</f>
        <v>#N/A</v>
      </c>
      <c r="C2202" s="22" t="str">
        <f>'Source - Cert. Funds'!A2201</f>
        <v>64</v>
      </c>
      <c r="D2202" s="22" t="str">
        <f>'Source - Cert. Funds'!B2201</f>
        <v>2</v>
      </c>
      <c r="E2202" s="22" t="str">
        <f>'Source - Cert. Funds'!C2201</f>
        <v>0005</v>
      </c>
      <c r="F2202" s="22" t="str">
        <f>'Source - Cert. Funds'!D2201</f>
        <v>6420005</v>
      </c>
      <c r="G2202" s="22" t="str">
        <f>'Source - Cert. Funds'!E2201</f>
        <v>MORGAN TOWNSHIP</v>
      </c>
      <c r="H2202" s="22" t="str">
        <f>'Source - Cert. Funds'!F2201</f>
        <v>0101</v>
      </c>
      <c r="I2202" s="22" t="str">
        <f>'Source - Cert. Funds'!G2201</f>
        <v xml:space="preserve">GENERAL                                 </v>
      </c>
      <c r="J2202" s="23">
        <f>'Source - Cert. Funds'!H2201</f>
        <v>62750</v>
      </c>
      <c r="K2202" s="3"/>
      <c r="L2202" s="3"/>
      <c r="M2202" s="3"/>
      <c r="N2202" s="3"/>
      <c r="O2202" s="3"/>
    </row>
    <row r="2203" spans="1:15" x14ac:dyDescent="0.35">
      <c r="A2203" s="221" t="e">
        <f t="shared" si="38"/>
        <v>#N/A</v>
      </c>
      <c r="B2203" s="221" t="e">
        <f>IF(A2203=1,SUM($A$4:A2203),"")</f>
        <v>#N/A</v>
      </c>
      <c r="C2203" s="22" t="str">
        <f>'Source - Cert. Funds'!A2202</f>
        <v>64</v>
      </c>
      <c r="D2203" s="22" t="str">
        <f>'Source - Cert. Funds'!B2202</f>
        <v>2</v>
      </c>
      <c r="E2203" s="22" t="str">
        <f>'Source - Cert. Funds'!C2202</f>
        <v>0005</v>
      </c>
      <c r="F2203" s="22" t="str">
        <f>'Source - Cert. Funds'!D2202</f>
        <v>6420005</v>
      </c>
      <c r="G2203" s="22" t="str">
        <f>'Source - Cert. Funds'!E2202</f>
        <v>MORGAN TOWNSHIP</v>
      </c>
      <c r="H2203" s="22" t="str">
        <f>'Source - Cert. Funds'!F2202</f>
        <v>1111</v>
      </c>
      <c r="I2203" s="22" t="str">
        <f>'Source - Cert. Funds'!G2202</f>
        <v>TOWNSHIP FIRE AND E.M.S.</v>
      </c>
      <c r="J2203" s="23">
        <f>'Source - Cert. Funds'!H2202</f>
        <v>80000</v>
      </c>
      <c r="K2203" s="3"/>
      <c r="L2203" s="3"/>
      <c r="M2203" s="3"/>
      <c r="N2203" s="3"/>
      <c r="O2203" s="3"/>
    </row>
    <row r="2204" spans="1:15" x14ac:dyDescent="0.35">
      <c r="A2204" s="221" t="e">
        <f t="shared" si="38"/>
        <v>#N/A</v>
      </c>
      <c r="B2204" s="221" t="e">
        <f>IF(A2204=1,SUM($A$4:A2204),"")</f>
        <v>#N/A</v>
      </c>
      <c r="C2204" s="22" t="str">
        <f>'Source - Cert. Funds'!A2203</f>
        <v>64</v>
      </c>
      <c r="D2204" s="22" t="str">
        <f>'Source - Cert. Funds'!B2203</f>
        <v>2</v>
      </c>
      <c r="E2204" s="22" t="str">
        <f>'Source - Cert. Funds'!C2203</f>
        <v>0005</v>
      </c>
      <c r="F2204" s="22" t="str">
        <f>'Source - Cert. Funds'!D2203</f>
        <v>6420005</v>
      </c>
      <c r="G2204" s="22" t="str">
        <f>'Source - Cert. Funds'!E2203</f>
        <v>MORGAN TOWNSHIP</v>
      </c>
      <c r="H2204" s="22" t="str">
        <f>'Source - Cert. Funds'!F2203</f>
        <v>1190</v>
      </c>
      <c r="I2204" s="22" t="str">
        <f>'Source - Cert. Funds'!G2203</f>
        <v xml:space="preserve">CUMULATIVE FIRE (Township)                        </v>
      </c>
      <c r="J2204" s="23">
        <f>'Source - Cert. Funds'!H2203</f>
        <v>140000</v>
      </c>
      <c r="K2204" s="3"/>
      <c r="L2204" s="3"/>
      <c r="M2204" s="3"/>
      <c r="N2204" s="3"/>
      <c r="O2204" s="3"/>
    </row>
    <row r="2205" spans="1:15" x14ac:dyDescent="0.35">
      <c r="A2205" s="221" t="e">
        <f t="shared" si="38"/>
        <v>#N/A</v>
      </c>
      <c r="B2205" s="221" t="e">
        <f>IF(A2205=1,SUM($A$4:A2205),"")</f>
        <v>#N/A</v>
      </c>
      <c r="C2205" s="22" t="str">
        <f>'Source - Cert. Funds'!A2204</f>
        <v>64</v>
      </c>
      <c r="D2205" s="22" t="str">
        <f>'Source - Cert. Funds'!B2204</f>
        <v>2</v>
      </c>
      <c r="E2205" s="22" t="str">
        <f>'Source - Cert. Funds'!C2204</f>
        <v>0006</v>
      </c>
      <c r="F2205" s="22" t="str">
        <f>'Source - Cert. Funds'!D2204</f>
        <v>6420006</v>
      </c>
      <c r="G2205" s="22" t="str">
        <f>'Source - Cert. Funds'!E2204</f>
        <v>PINE TOWNSHIP</v>
      </c>
      <c r="H2205" s="22" t="str">
        <f>'Source - Cert. Funds'!F2204</f>
        <v>0061</v>
      </c>
      <c r="I2205" s="22" t="str">
        <f>'Source - Cert. Funds'!G2204</f>
        <v>RAINY DAY</v>
      </c>
      <c r="J2205" s="23">
        <f>'Source - Cert. Funds'!H2204</f>
        <v>10000</v>
      </c>
      <c r="K2205" s="3"/>
      <c r="L2205" s="3"/>
      <c r="M2205" s="3"/>
      <c r="N2205" s="3"/>
      <c r="O2205" s="3"/>
    </row>
    <row r="2206" spans="1:15" x14ac:dyDescent="0.35">
      <c r="A2206" s="221" t="e">
        <f t="shared" si="38"/>
        <v>#N/A</v>
      </c>
      <c r="B2206" s="221" t="e">
        <f>IF(A2206=1,SUM($A$4:A2206),"")</f>
        <v>#N/A</v>
      </c>
      <c r="C2206" s="22" t="str">
        <f>'Source - Cert. Funds'!A2205</f>
        <v>64</v>
      </c>
      <c r="D2206" s="22" t="str">
        <f>'Source - Cert. Funds'!B2205</f>
        <v>2</v>
      </c>
      <c r="E2206" s="22" t="str">
        <f>'Source - Cert. Funds'!C2205</f>
        <v>0006</v>
      </c>
      <c r="F2206" s="22" t="str">
        <f>'Source - Cert. Funds'!D2205</f>
        <v>6420006</v>
      </c>
      <c r="G2206" s="22" t="str">
        <f>'Source - Cert. Funds'!E2205</f>
        <v>PINE TOWNSHIP</v>
      </c>
      <c r="H2206" s="22" t="str">
        <f>'Source - Cert. Funds'!F2205</f>
        <v>0101</v>
      </c>
      <c r="I2206" s="22" t="str">
        <f>'Source - Cert. Funds'!G2205</f>
        <v xml:space="preserve">GENERAL                                 </v>
      </c>
      <c r="J2206" s="23">
        <f>'Source - Cert. Funds'!H2205</f>
        <v>50835</v>
      </c>
      <c r="K2206" s="3"/>
      <c r="L2206" s="3"/>
      <c r="M2206" s="3"/>
      <c r="N2206" s="3"/>
      <c r="O2206" s="3"/>
    </row>
    <row r="2207" spans="1:15" x14ac:dyDescent="0.35">
      <c r="A2207" s="221" t="e">
        <f t="shared" si="38"/>
        <v>#N/A</v>
      </c>
      <c r="B2207" s="221" t="e">
        <f>IF(A2207=1,SUM($A$4:A2207),"")</f>
        <v>#N/A</v>
      </c>
      <c r="C2207" s="22" t="str">
        <f>'Source - Cert. Funds'!A2206</f>
        <v>64</v>
      </c>
      <c r="D2207" s="22" t="str">
        <f>'Source - Cert. Funds'!B2206</f>
        <v>2</v>
      </c>
      <c r="E2207" s="22" t="str">
        <f>'Source - Cert. Funds'!C2206</f>
        <v>0006</v>
      </c>
      <c r="F2207" s="22" t="str">
        <f>'Source - Cert. Funds'!D2206</f>
        <v>6420006</v>
      </c>
      <c r="G2207" s="22" t="str">
        <f>'Source - Cert. Funds'!E2206</f>
        <v>PINE TOWNSHIP</v>
      </c>
      <c r="H2207" s="22" t="str">
        <f>'Source - Cert. Funds'!F2206</f>
        <v>1111</v>
      </c>
      <c r="I2207" s="22" t="str">
        <f>'Source - Cert. Funds'!G2206</f>
        <v>TOWNSHIP FIRE AND E.M.S.</v>
      </c>
      <c r="J2207" s="23">
        <f>'Source - Cert. Funds'!H2206</f>
        <v>64030</v>
      </c>
      <c r="K2207" s="3"/>
      <c r="L2207" s="3"/>
      <c r="M2207" s="3"/>
      <c r="N2207" s="3"/>
      <c r="O2207" s="3"/>
    </row>
    <row r="2208" spans="1:15" x14ac:dyDescent="0.35">
      <c r="A2208" s="221" t="e">
        <f t="shared" si="38"/>
        <v>#N/A</v>
      </c>
      <c r="B2208" s="221" t="e">
        <f>IF(A2208=1,SUM($A$4:A2208),"")</f>
        <v>#N/A</v>
      </c>
      <c r="C2208" s="22" t="str">
        <f>'Source - Cert. Funds'!A2207</f>
        <v>64</v>
      </c>
      <c r="D2208" s="22" t="str">
        <f>'Source - Cert. Funds'!B2207</f>
        <v>2</v>
      </c>
      <c r="E2208" s="22" t="str">
        <f>'Source - Cert. Funds'!C2207</f>
        <v>0006</v>
      </c>
      <c r="F2208" s="22" t="str">
        <f>'Source - Cert. Funds'!D2207</f>
        <v>6420006</v>
      </c>
      <c r="G2208" s="22" t="str">
        <f>'Source - Cert. Funds'!E2207</f>
        <v>PINE TOWNSHIP</v>
      </c>
      <c r="H2208" s="22" t="str">
        <f>'Source - Cert. Funds'!F2207</f>
        <v>1190</v>
      </c>
      <c r="I2208" s="22" t="str">
        <f>'Source - Cert. Funds'!G2207</f>
        <v xml:space="preserve">CUMULATIVE FIRE (Township)                        </v>
      </c>
      <c r="J2208" s="23">
        <f>'Source - Cert. Funds'!H2207</f>
        <v>30680</v>
      </c>
      <c r="K2208" s="3"/>
      <c r="L2208" s="3"/>
      <c r="M2208" s="3"/>
      <c r="N2208" s="3"/>
      <c r="O2208" s="3"/>
    </row>
    <row r="2209" spans="1:15" x14ac:dyDescent="0.35">
      <c r="A2209" s="221" t="e">
        <f t="shared" si="38"/>
        <v>#N/A</v>
      </c>
      <c r="B2209" s="221" t="e">
        <f>IF(A2209=1,SUM($A$4:A2209),"")</f>
        <v>#N/A</v>
      </c>
      <c r="C2209" s="22" t="str">
        <f>'Source - Cert. Funds'!A2208</f>
        <v>64</v>
      </c>
      <c r="D2209" s="22" t="str">
        <f>'Source - Cert. Funds'!B2208</f>
        <v>2</v>
      </c>
      <c r="E2209" s="22" t="str">
        <f>'Source - Cert. Funds'!C2208</f>
        <v>0007</v>
      </c>
      <c r="F2209" s="22" t="str">
        <f>'Source - Cert. Funds'!D2208</f>
        <v>6420007</v>
      </c>
      <c r="G2209" s="22" t="str">
        <f>'Source - Cert. Funds'!E2208</f>
        <v>PLEASANT TOWNSHIP</v>
      </c>
      <c r="H2209" s="22" t="str">
        <f>'Source - Cert. Funds'!F2208</f>
        <v>0101</v>
      </c>
      <c r="I2209" s="22" t="str">
        <f>'Source - Cert. Funds'!G2208</f>
        <v xml:space="preserve">GENERAL                                 </v>
      </c>
      <c r="J2209" s="23">
        <f>'Source - Cert. Funds'!H2208</f>
        <v>141769</v>
      </c>
      <c r="K2209" s="3"/>
      <c r="L2209" s="3"/>
      <c r="M2209" s="3"/>
      <c r="N2209" s="3"/>
      <c r="O2209" s="3"/>
    </row>
    <row r="2210" spans="1:15" x14ac:dyDescent="0.35">
      <c r="A2210" s="221" t="e">
        <f t="shared" si="38"/>
        <v>#N/A</v>
      </c>
      <c r="B2210" s="221" t="e">
        <f>IF(A2210=1,SUM($A$4:A2210),"")</f>
        <v>#N/A</v>
      </c>
      <c r="C2210" s="22" t="str">
        <f>'Source - Cert. Funds'!A2209</f>
        <v>64</v>
      </c>
      <c r="D2210" s="22" t="str">
        <f>'Source - Cert. Funds'!B2209</f>
        <v>2</v>
      </c>
      <c r="E2210" s="22" t="str">
        <f>'Source - Cert. Funds'!C2209</f>
        <v>0007</v>
      </c>
      <c r="F2210" s="22" t="str">
        <f>'Source - Cert. Funds'!D2209</f>
        <v>6420007</v>
      </c>
      <c r="G2210" s="22" t="str">
        <f>'Source - Cert. Funds'!E2209</f>
        <v>PLEASANT TOWNSHIP</v>
      </c>
      <c r="H2210" s="22" t="str">
        <f>'Source - Cert. Funds'!F2209</f>
        <v>1111</v>
      </c>
      <c r="I2210" s="22" t="str">
        <f>'Source - Cert. Funds'!G2209</f>
        <v>TOWNSHIP FIRE AND E.M.S.</v>
      </c>
      <c r="J2210" s="23">
        <f>'Source - Cert. Funds'!H2209</f>
        <v>58500</v>
      </c>
      <c r="K2210" s="3"/>
      <c r="L2210" s="3"/>
      <c r="M2210" s="3"/>
      <c r="N2210" s="3"/>
      <c r="O2210" s="3"/>
    </row>
    <row r="2211" spans="1:15" x14ac:dyDescent="0.35">
      <c r="A2211" s="221" t="e">
        <f t="shared" si="38"/>
        <v>#N/A</v>
      </c>
      <c r="B2211" s="221" t="e">
        <f>IF(A2211=1,SUM($A$4:A2211),"")</f>
        <v>#N/A</v>
      </c>
      <c r="C2211" s="22" t="str">
        <f>'Source - Cert. Funds'!A2210</f>
        <v>64</v>
      </c>
      <c r="D2211" s="22" t="str">
        <f>'Source - Cert. Funds'!B2210</f>
        <v>2</v>
      </c>
      <c r="E2211" s="22" t="str">
        <f>'Source - Cert. Funds'!C2210</f>
        <v>0007</v>
      </c>
      <c r="F2211" s="22" t="str">
        <f>'Source - Cert. Funds'!D2210</f>
        <v>6420007</v>
      </c>
      <c r="G2211" s="22" t="str">
        <f>'Source - Cert. Funds'!E2210</f>
        <v>PLEASANT TOWNSHIP</v>
      </c>
      <c r="H2211" s="22" t="str">
        <f>'Source - Cert. Funds'!F2210</f>
        <v>1190</v>
      </c>
      <c r="I2211" s="22" t="str">
        <f>'Source - Cert. Funds'!G2210</f>
        <v xml:space="preserve">CUMULATIVE FIRE (Township)                        </v>
      </c>
      <c r="J2211" s="23">
        <f>'Source - Cert. Funds'!H2210</f>
        <v>70000</v>
      </c>
      <c r="K2211" s="3"/>
      <c r="L2211" s="3"/>
      <c r="M2211" s="3"/>
      <c r="N2211" s="3"/>
      <c r="O2211" s="3"/>
    </row>
    <row r="2212" spans="1:15" x14ac:dyDescent="0.35">
      <c r="A2212" s="221" t="e">
        <f t="shared" si="38"/>
        <v>#N/A</v>
      </c>
      <c r="B2212" s="221" t="e">
        <f>IF(A2212=1,SUM($A$4:A2212),"")</f>
        <v>#N/A</v>
      </c>
      <c r="C2212" s="22" t="str">
        <f>'Source - Cert. Funds'!A2211</f>
        <v>64</v>
      </c>
      <c r="D2212" s="22" t="str">
        <f>'Source - Cert. Funds'!B2211</f>
        <v>2</v>
      </c>
      <c r="E2212" s="22" t="str">
        <f>'Source - Cert. Funds'!C2211</f>
        <v>0007</v>
      </c>
      <c r="F2212" s="22" t="str">
        <f>'Source - Cert. Funds'!D2211</f>
        <v>6420007</v>
      </c>
      <c r="G2212" s="22" t="str">
        <f>'Source - Cert. Funds'!E2211</f>
        <v>PLEASANT TOWNSHIP</v>
      </c>
      <c r="H2212" s="22" t="str">
        <f>'Source - Cert. Funds'!F2211</f>
        <v>1312</v>
      </c>
      <c r="I2212" s="22" t="str">
        <f>'Source - Cert. Funds'!G2211</f>
        <v xml:space="preserve">RECREATION                              </v>
      </c>
      <c r="J2212" s="23">
        <f>'Source - Cert. Funds'!H2211</f>
        <v>201100</v>
      </c>
      <c r="K2212" s="3"/>
      <c r="L2212" s="3"/>
      <c r="M2212" s="3"/>
      <c r="N2212" s="3"/>
      <c r="O2212" s="3"/>
    </row>
    <row r="2213" spans="1:15" x14ac:dyDescent="0.35">
      <c r="A2213" s="221" t="e">
        <f t="shared" si="38"/>
        <v>#N/A</v>
      </c>
      <c r="B2213" s="221" t="e">
        <f>IF(A2213=1,SUM($A$4:A2213),"")</f>
        <v>#N/A</v>
      </c>
      <c r="C2213" s="22" t="str">
        <f>'Source - Cert. Funds'!A2212</f>
        <v>64</v>
      </c>
      <c r="D2213" s="22" t="str">
        <f>'Source - Cert. Funds'!B2212</f>
        <v>2</v>
      </c>
      <c r="E2213" s="22" t="str">
        <f>'Source - Cert. Funds'!C2212</f>
        <v>0008</v>
      </c>
      <c r="F2213" s="22" t="str">
        <f>'Source - Cert. Funds'!D2212</f>
        <v>6420008</v>
      </c>
      <c r="G2213" s="22" t="str">
        <f>'Source - Cert. Funds'!E2212</f>
        <v>PORTAGE TOWNSHIP</v>
      </c>
      <c r="H2213" s="22" t="str">
        <f>'Source - Cert. Funds'!F2212</f>
        <v>0101</v>
      </c>
      <c r="I2213" s="22" t="str">
        <f>'Source - Cert. Funds'!G2212</f>
        <v xml:space="preserve">GENERAL                                 </v>
      </c>
      <c r="J2213" s="23">
        <f>'Source - Cert. Funds'!H2212</f>
        <v>1447833</v>
      </c>
      <c r="K2213" s="3"/>
      <c r="L2213" s="3"/>
      <c r="M2213" s="3"/>
      <c r="N2213" s="3"/>
      <c r="O2213" s="3"/>
    </row>
    <row r="2214" spans="1:15" x14ac:dyDescent="0.35">
      <c r="A2214" s="221" t="e">
        <f t="shared" si="38"/>
        <v>#N/A</v>
      </c>
      <c r="B2214" s="221" t="e">
        <f>IF(A2214=1,SUM($A$4:A2214),"")</f>
        <v>#N/A</v>
      </c>
      <c r="C2214" s="22" t="str">
        <f>'Source - Cert. Funds'!A2213</f>
        <v>64</v>
      </c>
      <c r="D2214" s="22" t="str">
        <f>'Source - Cert. Funds'!B2213</f>
        <v>2</v>
      </c>
      <c r="E2214" s="22" t="str">
        <f>'Source - Cert. Funds'!C2213</f>
        <v>0008</v>
      </c>
      <c r="F2214" s="22" t="str">
        <f>'Source - Cert. Funds'!D2213</f>
        <v>6420008</v>
      </c>
      <c r="G2214" s="22" t="str">
        <f>'Source - Cert. Funds'!E2213</f>
        <v>PORTAGE TOWNSHIP</v>
      </c>
      <c r="H2214" s="22" t="str">
        <f>'Source - Cert. Funds'!F2213</f>
        <v>1111</v>
      </c>
      <c r="I2214" s="22" t="str">
        <f>'Source - Cert. Funds'!G2213</f>
        <v>TOWNSHIP FIRE AND E.M.S.</v>
      </c>
      <c r="J2214" s="23">
        <f>'Source - Cert. Funds'!H2213</f>
        <v>1125109</v>
      </c>
      <c r="K2214" s="3"/>
      <c r="L2214" s="3"/>
      <c r="M2214" s="3"/>
      <c r="N2214" s="3"/>
      <c r="O2214" s="3"/>
    </row>
    <row r="2215" spans="1:15" x14ac:dyDescent="0.35">
      <c r="A2215" s="221" t="e">
        <f t="shared" si="38"/>
        <v>#N/A</v>
      </c>
      <c r="B2215" s="221" t="e">
        <f>IF(A2215=1,SUM($A$4:A2215),"")</f>
        <v>#N/A</v>
      </c>
      <c r="C2215" s="22" t="str">
        <f>'Source - Cert. Funds'!A2214</f>
        <v>64</v>
      </c>
      <c r="D2215" s="22" t="str">
        <f>'Source - Cert. Funds'!B2214</f>
        <v>2</v>
      </c>
      <c r="E2215" s="22" t="str">
        <f>'Source - Cert. Funds'!C2214</f>
        <v>0008</v>
      </c>
      <c r="F2215" s="22" t="str">
        <f>'Source - Cert. Funds'!D2214</f>
        <v>6420008</v>
      </c>
      <c r="G2215" s="22" t="str">
        <f>'Source - Cert. Funds'!E2214</f>
        <v>PORTAGE TOWNSHIP</v>
      </c>
      <c r="H2215" s="22" t="str">
        <f>'Source - Cert. Funds'!F2214</f>
        <v>1190</v>
      </c>
      <c r="I2215" s="22" t="str">
        <f>'Source - Cert. Funds'!G2214</f>
        <v xml:space="preserve">CUMULATIVE FIRE (Township)                        </v>
      </c>
      <c r="J2215" s="23">
        <f>'Source - Cert. Funds'!H2214</f>
        <v>147972</v>
      </c>
      <c r="K2215" s="3"/>
      <c r="L2215" s="3"/>
      <c r="M2215" s="3"/>
      <c r="N2215" s="3"/>
      <c r="O2215" s="3"/>
    </row>
    <row r="2216" spans="1:15" x14ac:dyDescent="0.35">
      <c r="A2216" s="221" t="e">
        <f t="shared" si="38"/>
        <v>#N/A</v>
      </c>
      <c r="B2216" s="221" t="e">
        <f>IF(A2216=1,SUM($A$4:A2216),"")</f>
        <v>#N/A</v>
      </c>
      <c r="C2216" s="22" t="str">
        <f>'Source - Cert. Funds'!A2215</f>
        <v>64</v>
      </c>
      <c r="D2216" s="22" t="str">
        <f>'Source - Cert. Funds'!B2215</f>
        <v>2</v>
      </c>
      <c r="E2216" s="22" t="str">
        <f>'Source - Cert. Funds'!C2215</f>
        <v>0008</v>
      </c>
      <c r="F2216" s="22" t="str">
        <f>'Source - Cert. Funds'!D2215</f>
        <v>6420008</v>
      </c>
      <c r="G2216" s="22" t="str">
        <f>'Source - Cert. Funds'!E2215</f>
        <v>PORTAGE TOWNSHIP</v>
      </c>
      <c r="H2216" s="22" t="str">
        <f>'Source - Cert. Funds'!F2215</f>
        <v>1312</v>
      </c>
      <c r="I2216" s="22" t="str">
        <f>'Source - Cert. Funds'!G2215</f>
        <v xml:space="preserve">RECREATION                              </v>
      </c>
      <c r="J2216" s="23">
        <f>'Source - Cert. Funds'!H2215</f>
        <v>701109</v>
      </c>
      <c r="K2216" s="3"/>
      <c r="L2216" s="3"/>
      <c r="M2216" s="3"/>
      <c r="N2216" s="3"/>
      <c r="O2216" s="3"/>
    </row>
    <row r="2217" spans="1:15" x14ac:dyDescent="0.35">
      <c r="A2217" s="221" t="e">
        <f t="shared" si="38"/>
        <v>#N/A</v>
      </c>
      <c r="B2217" s="221" t="e">
        <f>IF(A2217=1,SUM($A$4:A2217),"")</f>
        <v>#N/A</v>
      </c>
      <c r="C2217" s="22" t="str">
        <f>'Source - Cert. Funds'!A2216</f>
        <v>64</v>
      </c>
      <c r="D2217" s="22" t="str">
        <f>'Source - Cert. Funds'!B2216</f>
        <v>2</v>
      </c>
      <c r="E2217" s="22" t="str">
        <f>'Source - Cert. Funds'!C2216</f>
        <v>0009</v>
      </c>
      <c r="F2217" s="22" t="str">
        <f>'Source - Cert. Funds'!D2216</f>
        <v>6420009</v>
      </c>
      <c r="G2217" s="22" t="str">
        <f>'Source - Cert. Funds'!E2216</f>
        <v>PORTER TOWNSHIP</v>
      </c>
      <c r="H2217" s="22" t="str">
        <f>'Source - Cert. Funds'!F2216</f>
        <v>0061</v>
      </c>
      <c r="I2217" s="22" t="str">
        <f>'Source - Cert. Funds'!G2216</f>
        <v>RAINY DAY</v>
      </c>
      <c r="J2217" s="23">
        <f>'Source - Cert. Funds'!H2216</f>
        <v>8110</v>
      </c>
      <c r="K2217" s="3"/>
      <c r="L2217" s="3"/>
      <c r="M2217" s="3"/>
      <c r="N2217" s="3"/>
      <c r="O2217" s="3"/>
    </row>
    <row r="2218" spans="1:15" x14ac:dyDescent="0.35">
      <c r="A2218" s="221" t="e">
        <f t="shared" si="38"/>
        <v>#N/A</v>
      </c>
      <c r="B2218" s="221" t="e">
        <f>IF(A2218=1,SUM($A$4:A2218),"")</f>
        <v>#N/A</v>
      </c>
      <c r="C2218" s="22" t="str">
        <f>'Source - Cert. Funds'!A2217</f>
        <v>64</v>
      </c>
      <c r="D2218" s="22" t="str">
        <f>'Source - Cert. Funds'!B2217</f>
        <v>2</v>
      </c>
      <c r="E2218" s="22" t="str">
        <f>'Source - Cert. Funds'!C2217</f>
        <v>0009</v>
      </c>
      <c r="F2218" s="22" t="str">
        <f>'Source - Cert. Funds'!D2217</f>
        <v>6420009</v>
      </c>
      <c r="G2218" s="22" t="str">
        <f>'Source - Cert. Funds'!E2217</f>
        <v>PORTER TOWNSHIP</v>
      </c>
      <c r="H2218" s="22" t="str">
        <f>'Source - Cert. Funds'!F2217</f>
        <v>0101</v>
      </c>
      <c r="I2218" s="22" t="str">
        <f>'Source - Cert. Funds'!G2217</f>
        <v xml:space="preserve">GENERAL                                 </v>
      </c>
      <c r="J2218" s="23">
        <f>'Source - Cert. Funds'!H2217</f>
        <v>87452</v>
      </c>
      <c r="K2218" s="3"/>
      <c r="L2218" s="3"/>
      <c r="M2218" s="3"/>
      <c r="N2218" s="3"/>
      <c r="O2218" s="3"/>
    </row>
    <row r="2219" spans="1:15" x14ac:dyDescent="0.35">
      <c r="A2219" s="221" t="e">
        <f t="shared" si="38"/>
        <v>#N/A</v>
      </c>
      <c r="B2219" s="221" t="e">
        <f>IF(A2219=1,SUM($A$4:A2219),"")</f>
        <v>#N/A</v>
      </c>
      <c r="C2219" s="22" t="str">
        <f>'Source - Cert. Funds'!A2218</f>
        <v>64</v>
      </c>
      <c r="D2219" s="22" t="str">
        <f>'Source - Cert. Funds'!B2218</f>
        <v>2</v>
      </c>
      <c r="E2219" s="22" t="str">
        <f>'Source - Cert. Funds'!C2218</f>
        <v>0009</v>
      </c>
      <c r="F2219" s="22" t="str">
        <f>'Source - Cert. Funds'!D2218</f>
        <v>6420009</v>
      </c>
      <c r="G2219" s="22" t="str">
        <f>'Source - Cert. Funds'!E2218</f>
        <v>PORTER TOWNSHIP</v>
      </c>
      <c r="H2219" s="22" t="str">
        <f>'Source - Cert. Funds'!F2218</f>
        <v>1111</v>
      </c>
      <c r="I2219" s="22" t="str">
        <f>'Source - Cert. Funds'!G2218</f>
        <v>TOWNSHIP FIRE AND E.M.S.</v>
      </c>
      <c r="J2219" s="23">
        <f>'Source - Cert. Funds'!H2218</f>
        <v>258645</v>
      </c>
      <c r="K2219" s="3"/>
      <c r="L2219" s="3"/>
      <c r="M2219" s="3"/>
      <c r="N2219" s="3"/>
      <c r="O2219" s="3"/>
    </row>
    <row r="2220" spans="1:15" x14ac:dyDescent="0.35">
      <c r="A2220" s="221" t="e">
        <f t="shared" si="38"/>
        <v>#N/A</v>
      </c>
      <c r="B2220" s="221" t="e">
        <f>IF(A2220=1,SUM($A$4:A2220),"")</f>
        <v>#N/A</v>
      </c>
      <c r="C2220" s="22" t="str">
        <f>'Source - Cert. Funds'!A2219</f>
        <v>64</v>
      </c>
      <c r="D2220" s="22" t="str">
        <f>'Source - Cert. Funds'!B2219</f>
        <v>2</v>
      </c>
      <c r="E2220" s="22" t="str">
        <f>'Source - Cert. Funds'!C2219</f>
        <v>0009</v>
      </c>
      <c r="F2220" s="22" t="str">
        <f>'Source - Cert. Funds'!D2219</f>
        <v>6420009</v>
      </c>
      <c r="G2220" s="22" t="str">
        <f>'Source - Cert. Funds'!E2219</f>
        <v>PORTER TOWNSHIP</v>
      </c>
      <c r="H2220" s="22" t="str">
        <f>'Source - Cert. Funds'!F2219</f>
        <v>1190</v>
      </c>
      <c r="I2220" s="22" t="str">
        <f>'Source - Cert. Funds'!G2219</f>
        <v xml:space="preserve">CUMULATIVE FIRE (Township)                        </v>
      </c>
      <c r="J2220" s="23">
        <f>'Source - Cert. Funds'!H2219</f>
        <v>60000</v>
      </c>
      <c r="K2220" s="3"/>
      <c r="L2220" s="3"/>
      <c r="M2220" s="3"/>
      <c r="N2220" s="3"/>
      <c r="O2220" s="3"/>
    </row>
    <row r="2221" spans="1:15" x14ac:dyDescent="0.35">
      <c r="A2221" s="221" t="e">
        <f t="shared" si="38"/>
        <v>#N/A</v>
      </c>
      <c r="B2221" s="221" t="e">
        <f>IF(A2221=1,SUM($A$4:A2221),"")</f>
        <v>#N/A</v>
      </c>
      <c r="C2221" s="22" t="str">
        <f>'Source - Cert. Funds'!A2220</f>
        <v>64</v>
      </c>
      <c r="D2221" s="22" t="str">
        <f>'Source - Cert. Funds'!B2220</f>
        <v>2</v>
      </c>
      <c r="E2221" s="22" t="str">
        <f>'Source - Cert. Funds'!C2220</f>
        <v>0010</v>
      </c>
      <c r="F2221" s="22" t="str">
        <f>'Source - Cert. Funds'!D2220</f>
        <v>6420010</v>
      </c>
      <c r="G2221" s="22" t="str">
        <f>'Source - Cert. Funds'!E2220</f>
        <v>UNION TOWNSHIP</v>
      </c>
      <c r="H2221" s="22" t="str">
        <f>'Source - Cert. Funds'!F2220</f>
        <v>0061</v>
      </c>
      <c r="I2221" s="22" t="str">
        <f>'Source - Cert. Funds'!G2220</f>
        <v>RAINY DAY</v>
      </c>
      <c r="J2221" s="23">
        <f>'Source - Cert. Funds'!H2220</f>
        <v>0</v>
      </c>
      <c r="K2221" s="3"/>
      <c r="L2221" s="3"/>
      <c r="M2221" s="3"/>
      <c r="N2221" s="3"/>
      <c r="O2221" s="3"/>
    </row>
    <row r="2222" spans="1:15" x14ac:dyDescent="0.35">
      <c r="A2222" s="221" t="e">
        <f t="shared" si="38"/>
        <v>#N/A</v>
      </c>
      <c r="B2222" s="221" t="e">
        <f>IF(A2222=1,SUM($A$4:A2222),"")</f>
        <v>#N/A</v>
      </c>
      <c r="C2222" s="22" t="str">
        <f>'Source - Cert. Funds'!A2221</f>
        <v>64</v>
      </c>
      <c r="D2222" s="22" t="str">
        <f>'Source - Cert. Funds'!B2221</f>
        <v>2</v>
      </c>
      <c r="E2222" s="22" t="str">
        <f>'Source - Cert. Funds'!C2221</f>
        <v>0010</v>
      </c>
      <c r="F2222" s="22" t="str">
        <f>'Source - Cert. Funds'!D2221</f>
        <v>6420010</v>
      </c>
      <c r="G2222" s="22" t="str">
        <f>'Source - Cert. Funds'!E2221</f>
        <v>UNION TOWNSHIP</v>
      </c>
      <c r="H2222" s="22" t="str">
        <f>'Source - Cert. Funds'!F2221</f>
        <v>0101</v>
      </c>
      <c r="I2222" s="22" t="str">
        <f>'Source - Cert. Funds'!G2221</f>
        <v xml:space="preserve">GENERAL                                 </v>
      </c>
      <c r="J2222" s="23">
        <f>'Source - Cert. Funds'!H2221</f>
        <v>125412</v>
      </c>
      <c r="K2222" s="3"/>
      <c r="L2222" s="3"/>
      <c r="M2222" s="3"/>
      <c r="N2222" s="3"/>
      <c r="O2222" s="3"/>
    </row>
    <row r="2223" spans="1:15" x14ac:dyDescent="0.35">
      <c r="A2223" s="221" t="e">
        <f t="shared" si="38"/>
        <v>#N/A</v>
      </c>
      <c r="B2223" s="221" t="e">
        <f>IF(A2223=1,SUM($A$4:A2223),"")</f>
        <v>#N/A</v>
      </c>
      <c r="C2223" s="22" t="str">
        <f>'Source - Cert. Funds'!A2222</f>
        <v>64</v>
      </c>
      <c r="D2223" s="22" t="str">
        <f>'Source - Cert. Funds'!B2222</f>
        <v>2</v>
      </c>
      <c r="E2223" s="22" t="str">
        <f>'Source - Cert. Funds'!C2222</f>
        <v>0010</v>
      </c>
      <c r="F2223" s="22" t="str">
        <f>'Source - Cert. Funds'!D2222</f>
        <v>6420010</v>
      </c>
      <c r="G2223" s="22" t="str">
        <f>'Source - Cert. Funds'!E2222</f>
        <v>UNION TOWNSHIP</v>
      </c>
      <c r="H2223" s="22" t="str">
        <f>'Source - Cert. Funds'!F2222</f>
        <v>1111</v>
      </c>
      <c r="I2223" s="22" t="str">
        <f>'Source - Cert. Funds'!G2222</f>
        <v>TOWNSHIP FIRE AND E.M.S.</v>
      </c>
      <c r="J2223" s="23">
        <f>'Source - Cert. Funds'!H2222</f>
        <v>350000</v>
      </c>
      <c r="K2223" s="3"/>
      <c r="L2223" s="3"/>
      <c r="M2223" s="3"/>
      <c r="N2223" s="3"/>
      <c r="O2223" s="3"/>
    </row>
    <row r="2224" spans="1:15" x14ac:dyDescent="0.35">
      <c r="A2224" s="221" t="e">
        <f t="shared" si="38"/>
        <v>#N/A</v>
      </c>
      <c r="B2224" s="221" t="e">
        <f>IF(A2224=1,SUM($A$4:A2224),"")</f>
        <v>#N/A</v>
      </c>
      <c r="C2224" s="22" t="str">
        <f>'Source - Cert. Funds'!A2223</f>
        <v>64</v>
      </c>
      <c r="D2224" s="22" t="str">
        <f>'Source - Cert. Funds'!B2223</f>
        <v>2</v>
      </c>
      <c r="E2224" s="22" t="str">
        <f>'Source - Cert. Funds'!C2223</f>
        <v>0010</v>
      </c>
      <c r="F2224" s="22" t="str">
        <f>'Source - Cert. Funds'!D2223</f>
        <v>6420010</v>
      </c>
      <c r="G2224" s="22" t="str">
        <f>'Source - Cert. Funds'!E2223</f>
        <v>UNION TOWNSHIP</v>
      </c>
      <c r="H2224" s="22" t="str">
        <f>'Source - Cert. Funds'!F2223</f>
        <v>1190</v>
      </c>
      <c r="I2224" s="22" t="str">
        <f>'Source - Cert. Funds'!G2223</f>
        <v xml:space="preserve">CUMULATIVE FIRE (Township)                        </v>
      </c>
      <c r="J2224" s="23">
        <f>'Source - Cert. Funds'!H2223</f>
        <v>97220</v>
      </c>
      <c r="K2224" s="3"/>
      <c r="L2224" s="3"/>
      <c r="M2224" s="3"/>
      <c r="N2224" s="3"/>
      <c r="O2224" s="3"/>
    </row>
    <row r="2225" spans="1:15" x14ac:dyDescent="0.35">
      <c r="A2225" s="221" t="e">
        <f t="shared" si="38"/>
        <v>#N/A</v>
      </c>
      <c r="B2225" s="221" t="e">
        <f>IF(A2225=1,SUM($A$4:A2225),"")</f>
        <v>#N/A</v>
      </c>
      <c r="C2225" s="22" t="str">
        <f>'Source - Cert. Funds'!A2224</f>
        <v>64</v>
      </c>
      <c r="D2225" s="22" t="str">
        <f>'Source - Cert. Funds'!B2224</f>
        <v>2</v>
      </c>
      <c r="E2225" s="22" t="str">
        <f>'Source - Cert. Funds'!C2224</f>
        <v>0011</v>
      </c>
      <c r="F2225" s="22" t="str">
        <f>'Source - Cert. Funds'!D2224</f>
        <v>6420011</v>
      </c>
      <c r="G2225" s="22" t="str">
        <f>'Source - Cert. Funds'!E2224</f>
        <v>WASHINGTON TOWNSHIP</v>
      </c>
      <c r="H2225" s="22" t="str">
        <f>'Source - Cert. Funds'!F2224</f>
        <v>0061</v>
      </c>
      <c r="I2225" s="22" t="str">
        <f>'Source - Cert. Funds'!G2224</f>
        <v>RAINY DAY</v>
      </c>
      <c r="J2225" s="23">
        <f>'Source - Cert. Funds'!H2224</f>
        <v>4000</v>
      </c>
      <c r="K2225" s="3"/>
      <c r="L2225" s="3"/>
      <c r="M2225" s="3"/>
      <c r="N2225" s="3"/>
      <c r="O2225" s="3"/>
    </row>
    <row r="2226" spans="1:15" x14ac:dyDescent="0.35">
      <c r="A2226" s="221" t="e">
        <f t="shared" si="38"/>
        <v>#N/A</v>
      </c>
      <c r="B2226" s="221" t="e">
        <f>IF(A2226=1,SUM($A$4:A2226),"")</f>
        <v>#N/A</v>
      </c>
      <c r="C2226" s="22" t="str">
        <f>'Source - Cert. Funds'!A2225</f>
        <v>64</v>
      </c>
      <c r="D2226" s="22" t="str">
        <f>'Source - Cert. Funds'!B2225</f>
        <v>2</v>
      </c>
      <c r="E2226" s="22" t="str">
        <f>'Source - Cert. Funds'!C2225</f>
        <v>0011</v>
      </c>
      <c r="F2226" s="22" t="str">
        <f>'Source - Cert. Funds'!D2225</f>
        <v>6420011</v>
      </c>
      <c r="G2226" s="22" t="str">
        <f>'Source - Cert. Funds'!E2225</f>
        <v>WASHINGTON TOWNSHIP</v>
      </c>
      <c r="H2226" s="22" t="str">
        <f>'Source - Cert. Funds'!F2225</f>
        <v>0101</v>
      </c>
      <c r="I2226" s="22" t="str">
        <f>'Source - Cert. Funds'!G2225</f>
        <v xml:space="preserve">GENERAL                                 </v>
      </c>
      <c r="J2226" s="23">
        <f>'Source - Cert. Funds'!H2225</f>
        <v>107550</v>
      </c>
      <c r="K2226" s="3"/>
      <c r="L2226" s="3"/>
      <c r="M2226" s="3"/>
      <c r="N2226" s="3"/>
      <c r="O2226" s="3"/>
    </row>
    <row r="2227" spans="1:15" x14ac:dyDescent="0.35">
      <c r="A2227" s="221" t="e">
        <f t="shared" si="38"/>
        <v>#N/A</v>
      </c>
      <c r="B2227" s="221" t="e">
        <f>IF(A2227=1,SUM($A$4:A2227),"")</f>
        <v>#N/A</v>
      </c>
      <c r="C2227" s="22" t="str">
        <f>'Source - Cert. Funds'!A2226</f>
        <v>64</v>
      </c>
      <c r="D2227" s="22" t="str">
        <f>'Source - Cert. Funds'!B2226</f>
        <v>2</v>
      </c>
      <c r="E2227" s="22" t="str">
        <f>'Source - Cert. Funds'!C2226</f>
        <v>0011</v>
      </c>
      <c r="F2227" s="22" t="str">
        <f>'Source - Cert. Funds'!D2226</f>
        <v>6420011</v>
      </c>
      <c r="G2227" s="22" t="str">
        <f>'Source - Cert. Funds'!E2226</f>
        <v>WASHINGTON TOWNSHIP</v>
      </c>
      <c r="H2227" s="22" t="str">
        <f>'Source - Cert. Funds'!F2226</f>
        <v>1111</v>
      </c>
      <c r="I2227" s="22" t="str">
        <f>'Source - Cert. Funds'!G2226</f>
        <v>TOWNSHIP FIRE AND E.M.S.</v>
      </c>
      <c r="J2227" s="23">
        <f>'Source - Cert. Funds'!H2226</f>
        <v>150000</v>
      </c>
      <c r="K2227" s="3"/>
      <c r="L2227" s="3"/>
      <c r="M2227" s="3"/>
      <c r="N2227" s="3"/>
      <c r="O2227" s="3"/>
    </row>
    <row r="2228" spans="1:15" x14ac:dyDescent="0.35">
      <c r="A2228" s="221" t="e">
        <f t="shared" si="38"/>
        <v>#N/A</v>
      </c>
      <c r="B2228" s="221" t="e">
        <f>IF(A2228=1,SUM($A$4:A2228),"")</f>
        <v>#N/A</v>
      </c>
      <c r="C2228" s="22" t="str">
        <f>'Source - Cert. Funds'!A2227</f>
        <v>64</v>
      </c>
      <c r="D2228" s="22" t="str">
        <f>'Source - Cert. Funds'!B2227</f>
        <v>2</v>
      </c>
      <c r="E2228" s="22" t="str">
        <f>'Source - Cert. Funds'!C2227</f>
        <v>0011</v>
      </c>
      <c r="F2228" s="22" t="str">
        <f>'Source - Cert. Funds'!D2227</f>
        <v>6420011</v>
      </c>
      <c r="G2228" s="22" t="str">
        <f>'Source - Cert. Funds'!E2227</f>
        <v>WASHINGTON TOWNSHIP</v>
      </c>
      <c r="H2228" s="22" t="str">
        <f>'Source - Cert. Funds'!F2227</f>
        <v>1190</v>
      </c>
      <c r="I2228" s="22" t="str">
        <f>'Source - Cert. Funds'!G2227</f>
        <v xml:space="preserve">CUMULATIVE FIRE (Township)                        </v>
      </c>
      <c r="J2228" s="23">
        <f>'Source - Cert. Funds'!H2227</f>
        <v>125000</v>
      </c>
      <c r="K2228" s="3"/>
      <c r="L2228" s="3"/>
      <c r="M2228" s="3"/>
      <c r="N2228" s="3"/>
      <c r="O2228" s="3"/>
    </row>
    <row r="2229" spans="1:15" x14ac:dyDescent="0.35">
      <c r="A2229" s="221" t="e">
        <f t="shared" si="38"/>
        <v>#N/A</v>
      </c>
      <c r="B2229" s="221" t="e">
        <f>IF(A2229=1,SUM($A$4:A2229),"")</f>
        <v>#N/A</v>
      </c>
      <c r="C2229" s="22" t="str">
        <f>'Source - Cert. Funds'!A2228</f>
        <v>64</v>
      </c>
      <c r="D2229" s="22" t="str">
        <f>'Source - Cert. Funds'!B2228</f>
        <v>2</v>
      </c>
      <c r="E2229" s="22" t="str">
        <f>'Source - Cert. Funds'!C2228</f>
        <v>0011</v>
      </c>
      <c r="F2229" s="22" t="str">
        <f>'Source - Cert. Funds'!D2228</f>
        <v>6420011</v>
      </c>
      <c r="G2229" s="22" t="str">
        <f>'Source - Cert. Funds'!E2228</f>
        <v>WASHINGTON TOWNSHIP</v>
      </c>
      <c r="H2229" s="22" t="str">
        <f>'Source - Cert. Funds'!F2228</f>
        <v>1312</v>
      </c>
      <c r="I2229" s="22" t="str">
        <f>'Source - Cert. Funds'!G2228</f>
        <v xml:space="preserve">RECREATION                              </v>
      </c>
      <c r="J2229" s="23">
        <f>'Source - Cert. Funds'!H2228</f>
        <v>3500</v>
      </c>
      <c r="K2229" s="3"/>
      <c r="L2229" s="3"/>
      <c r="M2229" s="3"/>
      <c r="N2229" s="3"/>
      <c r="O2229" s="3"/>
    </row>
    <row r="2230" spans="1:15" x14ac:dyDescent="0.35">
      <c r="A2230" s="221" t="e">
        <f t="shared" si="38"/>
        <v>#N/A</v>
      </c>
      <c r="B2230" s="221" t="e">
        <f>IF(A2230=1,SUM($A$4:A2230),"")</f>
        <v>#N/A</v>
      </c>
      <c r="C2230" s="22" t="str">
        <f>'Source - Cert. Funds'!A2229</f>
        <v>64</v>
      </c>
      <c r="D2230" s="22" t="str">
        <f>'Source - Cert. Funds'!B2229</f>
        <v>2</v>
      </c>
      <c r="E2230" s="22" t="str">
        <f>'Source - Cert. Funds'!C2229</f>
        <v>0012</v>
      </c>
      <c r="F2230" s="22" t="str">
        <f>'Source - Cert. Funds'!D2229</f>
        <v>6420012</v>
      </c>
      <c r="G2230" s="22" t="str">
        <f>'Source - Cert. Funds'!E2229</f>
        <v>WESTCHESTER TOWNSHIP</v>
      </c>
      <c r="H2230" s="22" t="str">
        <f>'Source - Cert. Funds'!F2229</f>
        <v>0061</v>
      </c>
      <c r="I2230" s="22" t="str">
        <f>'Source - Cert. Funds'!G2229</f>
        <v>RAINY DAY</v>
      </c>
      <c r="J2230" s="23">
        <f>'Source - Cert. Funds'!H2229</f>
        <v>13858</v>
      </c>
      <c r="K2230" s="3"/>
      <c r="L2230" s="3"/>
      <c r="M2230" s="3"/>
      <c r="N2230" s="3"/>
      <c r="O2230" s="3"/>
    </row>
    <row r="2231" spans="1:15" x14ac:dyDescent="0.35">
      <c r="A2231" s="221" t="e">
        <f t="shared" si="38"/>
        <v>#N/A</v>
      </c>
      <c r="B2231" s="221" t="e">
        <f>IF(A2231=1,SUM($A$4:A2231),"")</f>
        <v>#N/A</v>
      </c>
      <c r="C2231" s="22" t="str">
        <f>'Source - Cert. Funds'!A2230</f>
        <v>64</v>
      </c>
      <c r="D2231" s="22" t="str">
        <f>'Source - Cert. Funds'!B2230</f>
        <v>2</v>
      </c>
      <c r="E2231" s="22" t="str">
        <f>'Source - Cert. Funds'!C2230</f>
        <v>0012</v>
      </c>
      <c r="F2231" s="22" t="str">
        <f>'Source - Cert. Funds'!D2230</f>
        <v>6420012</v>
      </c>
      <c r="G2231" s="22" t="str">
        <f>'Source - Cert. Funds'!E2230</f>
        <v>WESTCHESTER TOWNSHIP</v>
      </c>
      <c r="H2231" s="22" t="str">
        <f>'Source - Cert. Funds'!F2230</f>
        <v>0101</v>
      </c>
      <c r="I2231" s="22" t="str">
        <f>'Source - Cert. Funds'!G2230</f>
        <v xml:space="preserve">GENERAL                                 </v>
      </c>
      <c r="J2231" s="23">
        <f>'Source - Cert. Funds'!H2230</f>
        <v>66450</v>
      </c>
      <c r="K2231" s="3"/>
      <c r="L2231" s="3"/>
      <c r="M2231" s="3"/>
      <c r="N2231" s="3"/>
      <c r="O2231" s="3"/>
    </row>
    <row r="2232" spans="1:15" x14ac:dyDescent="0.35">
      <c r="A2232" s="221" t="e">
        <f t="shared" si="38"/>
        <v>#N/A</v>
      </c>
      <c r="B2232" s="221" t="e">
        <f>IF(A2232=1,SUM($A$4:A2232),"")</f>
        <v>#N/A</v>
      </c>
      <c r="C2232" s="22" t="str">
        <f>'Source - Cert. Funds'!A2231</f>
        <v>64</v>
      </c>
      <c r="D2232" s="22" t="str">
        <f>'Source - Cert. Funds'!B2231</f>
        <v>2</v>
      </c>
      <c r="E2232" s="22" t="str">
        <f>'Source - Cert. Funds'!C2231</f>
        <v>0012</v>
      </c>
      <c r="F2232" s="22" t="str">
        <f>'Source - Cert. Funds'!D2231</f>
        <v>6420012</v>
      </c>
      <c r="G2232" s="22" t="str">
        <f>'Source - Cert. Funds'!E2231</f>
        <v>WESTCHESTER TOWNSHIP</v>
      </c>
      <c r="H2232" s="22" t="str">
        <f>'Source - Cert. Funds'!F2231</f>
        <v>1111</v>
      </c>
      <c r="I2232" s="22" t="str">
        <f>'Source - Cert. Funds'!G2231</f>
        <v>TOWNSHIP FIRE AND E.M.S.</v>
      </c>
      <c r="J2232" s="23">
        <f>'Source - Cert. Funds'!H2231</f>
        <v>62123</v>
      </c>
      <c r="K2232" s="3"/>
      <c r="L2232" s="3"/>
      <c r="M2232" s="3"/>
      <c r="N2232" s="3"/>
      <c r="O2232" s="3"/>
    </row>
    <row r="2233" spans="1:15" x14ac:dyDescent="0.35">
      <c r="A2233" s="221" t="e">
        <f t="shared" si="38"/>
        <v>#N/A</v>
      </c>
      <c r="B2233" s="221" t="e">
        <f>IF(A2233=1,SUM($A$4:A2233),"")</f>
        <v>#N/A</v>
      </c>
      <c r="C2233" s="22" t="str">
        <f>'Source - Cert. Funds'!A2232</f>
        <v>64</v>
      </c>
      <c r="D2233" s="22" t="str">
        <f>'Source - Cert. Funds'!B2232</f>
        <v>2</v>
      </c>
      <c r="E2233" s="22" t="str">
        <f>'Source - Cert. Funds'!C2232</f>
        <v>0012</v>
      </c>
      <c r="F2233" s="22" t="str">
        <f>'Source - Cert. Funds'!D2232</f>
        <v>6420012</v>
      </c>
      <c r="G2233" s="22" t="str">
        <f>'Source - Cert. Funds'!E2232</f>
        <v>WESTCHESTER TOWNSHIP</v>
      </c>
      <c r="H2233" s="22" t="str">
        <f>'Source - Cert. Funds'!F2232</f>
        <v>1190</v>
      </c>
      <c r="I2233" s="22" t="str">
        <f>'Source - Cert. Funds'!G2232</f>
        <v xml:space="preserve">CUMULATIVE FIRE (Township)                        </v>
      </c>
      <c r="J2233" s="23">
        <f>'Source - Cert. Funds'!H2232</f>
        <v>100000</v>
      </c>
      <c r="K2233" s="3"/>
      <c r="L2233" s="3"/>
      <c r="M2233" s="3"/>
      <c r="N2233" s="3"/>
      <c r="O2233" s="3"/>
    </row>
    <row r="2234" spans="1:15" x14ac:dyDescent="0.35">
      <c r="A2234" s="221" t="e">
        <f t="shared" si="38"/>
        <v>#N/A</v>
      </c>
      <c r="B2234" s="221" t="e">
        <f>IF(A2234=1,SUM($A$4:A2234),"")</f>
        <v>#N/A</v>
      </c>
      <c r="C2234" s="22" t="str">
        <f>'Source - Cert. Funds'!A2233</f>
        <v>65</v>
      </c>
      <c r="D2234" s="22" t="str">
        <f>'Source - Cert. Funds'!B2233</f>
        <v>2</v>
      </c>
      <c r="E2234" s="22" t="str">
        <f>'Source - Cert. Funds'!C2233</f>
        <v>0001</v>
      </c>
      <c r="F2234" s="22" t="str">
        <f>'Source - Cert. Funds'!D2233</f>
        <v>6520001</v>
      </c>
      <c r="G2234" s="22" t="str">
        <f>'Source - Cert. Funds'!E2233</f>
        <v>BETHEL TOWNSHIP</v>
      </c>
      <c r="H2234" s="22" t="str">
        <f>'Source - Cert. Funds'!F2233</f>
        <v>0101</v>
      </c>
      <c r="I2234" s="22" t="str">
        <f>'Source - Cert. Funds'!G2233</f>
        <v xml:space="preserve">GENERAL                                 </v>
      </c>
      <c r="J2234" s="23">
        <f>'Source - Cert. Funds'!H2233</f>
        <v>29300</v>
      </c>
      <c r="K2234" s="3"/>
      <c r="L2234" s="3"/>
      <c r="M2234" s="3"/>
      <c r="N2234" s="3"/>
      <c r="O2234" s="3"/>
    </row>
    <row r="2235" spans="1:15" x14ac:dyDescent="0.35">
      <c r="A2235" s="221" t="e">
        <f t="shared" si="38"/>
        <v>#N/A</v>
      </c>
      <c r="B2235" s="221" t="e">
        <f>IF(A2235=1,SUM($A$4:A2235),"")</f>
        <v>#N/A</v>
      </c>
      <c r="C2235" s="22" t="str">
        <f>'Source - Cert. Funds'!A2234</f>
        <v>65</v>
      </c>
      <c r="D2235" s="22" t="str">
        <f>'Source - Cert. Funds'!B2234</f>
        <v>2</v>
      </c>
      <c r="E2235" s="22" t="str">
        <f>'Source - Cert. Funds'!C2234</f>
        <v>0002</v>
      </c>
      <c r="F2235" s="22" t="str">
        <f>'Source - Cert. Funds'!D2234</f>
        <v>6520002</v>
      </c>
      <c r="G2235" s="22" t="str">
        <f>'Source - Cert. Funds'!E2234</f>
        <v>BLACK TOWNSHIP</v>
      </c>
      <c r="H2235" s="22" t="str">
        <f>'Source - Cert. Funds'!F2234</f>
        <v>0061</v>
      </c>
      <c r="I2235" s="22" t="str">
        <f>'Source - Cert. Funds'!G2234</f>
        <v>RAINY DAY</v>
      </c>
      <c r="J2235" s="23">
        <f>'Source - Cert. Funds'!H2234</f>
        <v>14823</v>
      </c>
      <c r="K2235" s="3"/>
      <c r="L2235" s="3"/>
      <c r="M2235" s="3"/>
      <c r="N2235" s="3"/>
      <c r="O2235" s="3"/>
    </row>
    <row r="2236" spans="1:15" x14ac:dyDescent="0.35">
      <c r="A2236" s="221" t="e">
        <f t="shared" si="38"/>
        <v>#N/A</v>
      </c>
      <c r="B2236" s="221" t="e">
        <f>IF(A2236=1,SUM($A$4:A2236),"")</f>
        <v>#N/A</v>
      </c>
      <c r="C2236" s="22" t="str">
        <f>'Source - Cert. Funds'!A2235</f>
        <v>65</v>
      </c>
      <c r="D2236" s="22" t="str">
        <f>'Source - Cert. Funds'!B2235</f>
        <v>2</v>
      </c>
      <c r="E2236" s="22" t="str">
        <f>'Source - Cert. Funds'!C2235</f>
        <v>0002</v>
      </c>
      <c r="F2236" s="22" t="str">
        <f>'Source - Cert. Funds'!D2235</f>
        <v>6520002</v>
      </c>
      <c r="G2236" s="22" t="str">
        <f>'Source - Cert. Funds'!E2235</f>
        <v>BLACK TOWNSHIP</v>
      </c>
      <c r="H2236" s="22" t="str">
        <f>'Source - Cert. Funds'!F2235</f>
        <v>0101</v>
      </c>
      <c r="I2236" s="22" t="str">
        <f>'Source - Cert. Funds'!G2235</f>
        <v xml:space="preserve">GENERAL                                 </v>
      </c>
      <c r="J2236" s="23">
        <f>'Source - Cert. Funds'!H2235</f>
        <v>749462</v>
      </c>
      <c r="K2236" s="3"/>
      <c r="L2236" s="3"/>
      <c r="M2236" s="3"/>
      <c r="N2236" s="3"/>
      <c r="O2236" s="3"/>
    </row>
    <row r="2237" spans="1:15" x14ac:dyDescent="0.35">
      <c r="A2237" s="221" t="e">
        <f t="shared" si="38"/>
        <v>#N/A</v>
      </c>
      <c r="B2237" s="221" t="e">
        <f>IF(A2237=1,SUM($A$4:A2237),"")</f>
        <v>#N/A</v>
      </c>
      <c r="C2237" s="22" t="str">
        <f>'Source - Cert. Funds'!A2236</f>
        <v>65</v>
      </c>
      <c r="D2237" s="22" t="str">
        <f>'Source - Cert. Funds'!B2236</f>
        <v>2</v>
      </c>
      <c r="E2237" s="22" t="str">
        <f>'Source - Cert. Funds'!C2236</f>
        <v>0002</v>
      </c>
      <c r="F2237" s="22" t="str">
        <f>'Source - Cert. Funds'!D2236</f>
        <v>6520002</v>
      </c>
      <c r="G2237" s="22" t="str">
        <f>'Source - Cert. Funds'!E2236</f>
        <v>BLACK TOWNSHIP</v>
      </c>
      <c r="H2237" s="22" t="str">
        <f>'Source - Cert. Funds'!F2236</f>
        <v>1111</v>
      </c>
      <c r="I2237" s="22" t="str">
        <f>'Source - Cert. Funds'!G2236</f>
        <v>TOWNSHIP FIRE AND E.M.S.</v>
      </c>
      <c r="J2237" s="23">
        <f>'Source - Cert. Funds'!H2236</f>
        <v>493000</v>
      </c>
      <c r="K2237" s="3"/>
      <c r="L2237" s="3"/>
      <c r="M2237" s="3"/>
      <c r="N2237" s="3"/>
      <c r="O2237" s="3"/>
    </row>
    <row r="2238" spans="1:15" x14ac:dyDescent="0.35">
      <c r="A2238" s="221" t="e">
        <f t="shared" si="38"/>
        <v>#N/A</v>
      </c>
      <c r="B2238" s="221" t="e">
        <f>IF(A2238=1,SUM($A$4:A2238),"")</f>
        <v>#N/A</v>
      </c>
      <c r="C2238" s="22" t="str">
        <f>'Source - Cert. Funds'!A2237</f>
        <v>65</v>
      </c>
      <c r="D2238" s="22" t="str">
        <f>'Source - Cert. Funds'!B2237</f>
        <v>2</v>
      </c>
      <c r="E2238" s="22" t="str">
        <f>'Source - Cert. Funds'!C2237</f>
        <v>0002</v>
      </c>
      <c r="F2238" s="22" t="str">
        <f>'Source - Cert. Funds'!D2237</f>
        <v>6520002</v>
      </c>
      <c r="G2238" s="22" t="str">
        <f>'Source - Cert. Funds'!E2237</f>
        <v>BLACK TOWNSHIP</v>
      </c>
      <c r="H2238" s="22" t="str">
        <f>'Source - Cert. Funds'!F2237</f>
        <v>1190</v>
      </c>
      <c r="I2238" s="22" t="str">
        <f>'Source - Cert. Funds'!G2237</f>
        <v xml:space="preserve">CUMULATIVE FIRE (Township)                        </v>
      </c>
      <c r="J2238" s="23">
        <f>'Source - Cert. Funds'!H2237</f>
        <v>75000</v>
      </c>
      <c r="K2238" s="3"/>
      <c r="L2238" s="3"/>
      <c r="M2238" s="3"/>
      <c r="N2238" s="3"/>
      <c r="O2238" s="3"/>
    </row>
    <row r="2239" spans="1:15" x14ac:dyDescent="0.35">
      <c r="A2239" s="221" t="e">
        <f t="shared" si="38"/>
        <v>#N/A</v>
      </c>
      <c r="B2239" s="221" t="e">
        <f>IF(A2239=1,SUM($A$4:A2239),"")</f>
        <v>#N/A</v>
      </c>
      <c r="C2239" s="22" t="str">
        <f>'Source - Cert. Funds'!A2238</f>
        <v>65</v>
      </c>
      <c r="D2239" s="22" t="str">
        <f>'Source - Cert. Funds'!B2238</f>
        <v>2</v>
      </c>
      <c r="E2239" s="22" t="str">
        <f>'Source - Cert. Funds'!C2238</f>
        <v>0003</v>
      </c>
      <c r="F2239" s="22" t="str">
        <f>'Source - Cert. Funds'!D2238</f>
        <v>6520003</v>
      </c>
      <c r="G2239" s="22" t="str">
        <f>'Source - Cert. Funds'!E2238</f>
        <v>CENTER TOWNSHIP</v>
      </c>
      <c r="H2239" s="22" t="str">
        <f>'Source - Cert. Funds'!F2238</f>
        <v>0101</v>
      </c>
      <c r="I2239" s="22" t="str">
        <f>'Source - Cert. Funds'!G2238</f>
        <v xml:space="preserve">GENERAL                                 </v>
      </c>
      <c r="J2239" s="23">
        <f>'Source - Cert. Funds'!H2238</f>
        <v>22515</v>
      </c>
      <c r="K2239" s="3"/>
      <c r="L2239" s="3"/>
      <c r="M2239" s="3"/>
      <c r="N2239" s="3"/>
      <c r="O2239" s="3"/>
    </row>
    <row r="2240" spans="1:15" x14ac:dyDescent="0.35">
      <c r="A2240" s="221" t="e">
        <f t="shared" si="38"/>
        <v>#N/A</v>
      </c>
      <c r="B2240" s="221" t="e">
        <f>IF(A2240=1,SUM($A$4:A2240),"")</f>
        <v>#N/A</v>
      </c>
      <c r="C2240" s="22" t="str">
        <f>'Source - Cert. Funds'!A2239</f>
        <v>65</v>
      </c>
      <c r="D2240" s="22" t="str">
        <f>'Source - Cert. Funds'!B2239</f>
        <v>2</v>
      </c>
      <c r="E2240" s="22" t="str">
        <f>'Source - Cert. Funds'!C2239</f>
        <v>0004</v>
      </c>
      <c r="F2240" s="22" t="str">
        <f>'Source - Cert. Funds'!D2239</f>
        <v>6520004</v>
      </c>
      <c r="G2240" s="22" t="str">
        <f>'Source - Cert. Funds'!E2239</f>
        <v>HARMONY TOWNSHIP</v>
      </c>
      <c r="H2240" s="22" t="str">
        <f>'Source - Cert. Funds'!F2239</f>
        <v>0101</v>
      </c>
      <c r="I2240" s="22" t="str">
        <f>'Source - Cert. Funds'!G2239</f>
        <v xml:space="preserve">GENERAL                                 </v>
      </c>
      <c r="J2240" s="23">
        <f>'Source - Cert. Funds'!H2239</f>
        <v>33500</v>
      </c>
      <c r="K2240" s="3"/>
      <c r="L2240" s="3"/>
      <c r="M2240" s="3"/>
      <c r="N2240" s="3"/>
      <c r="O2240" s="3"/>
    </row>
    <row r="2241" spans="1:15" x14ac:dyDescent="0.35">
      <c r="A2241" s="221" t="e">
        <f t="shared" si="38"/>
        <v>#N/A</v>
      </c>
      <c r="B2241" s="221" t="e">
        <f>IF(A2241=1,SUM($A$4:A2241),"")</f>
        <v>#N/A</v>
      </c>
      <c r="C2241" s="22" t="str">
        <f>'Source - Cert. Funds'!A2240</f>
        <v>65</v>
      </c>
      <c r="D2241" s="22" t="str">
        <f>'Source - Cert. Funds'!B2240</f>
        <v>2</v>
      </c>
      <c r="E2241" s="22" t="str">
        <f>'Source - Cert. Funds'!C2240</f>
        <v>0004</v>
      </c>
      <c r="F2241" s="22" t="str">
        <f>'Source - Cert. Funds'!D2240</f>
        <v>6520004</v>
      </c>
      <c r="G2241" s="22" t="str">
        <f>'Source - Cert. Funds'!E2240</f>
        <v>HARMONY TOWNSHIP</v>
      </c>
      <c r="H2241" s="22" t="str">
        <f>'Source - Cert. Funds'!F2240</f>
        <v>1111</v>
      </c>
      <c r="I2241" s="22" t="str">
        <f>'Source - Cert. Funds'!G2240</f>
        <v>TOWNSHIP FIRE AND E.M.S.</v>
      </c>
      <c r="J2241" s="23">
        <f>'Source - Cert. Funds'!H2240</f>
        <v>27500</v>
      </c>
      <c r="K2241" s="3"/>
      <c r="L2241" s="3"/>
      <c r="M2241" s="3"/>
      <c r="N2241" s="3"/>
      <c r="O2241" s="3"/>
    </row>
    <row r="2242" spans="1:15" x14ac:dyDescent="0.35">
      <c r="A2242" s="221" t="e">
        <f t="shared" si="38"/>
        <v>#N/A</v>
      </c>
      <c r="B2242" s="221" t="e">
        <f>IF(A2242=1,SUM($A$4:A2242),"")</f>
        <v>#N/A</v>
      </c>
      <c r="C2242" s="22" t="str">
        <f>'Source - Cert. Funds'!A2241</f>
        <v>65</v>
      </c>
      <c r="D2242" s="22" t="str">
        <f>'Source - Cert. Funds'!B2241</f>
        <v>2</v>
      </c>
      <c r="E2242" s="22" t="str">
        <f>'Source - Cert. Funds'!C2241</f>
        <v>0004</v>
      </c>
      <c r="F2242" s="22" t="str">
        <f>'Source - Cert. Funds'!D2241</f>
        <v>6520004</v>
      </c>
      <c r="G2242" s="22" t="str">
        <f>'Source - Cert. Funds'!E2241</f>
        <v>HARMONY TOWNSHIP</v>
      </c>
      <c r="H2242" s="22" t="str">
        <f>'Source - Cert. Funds'!F2241</f>
        <v>1190</v>
      </c>
      <c r="I2242" s="22" t="str">
        <f>'Source - Cert. Funds'!G2241</f>
        <v xml:space="preserve">CUMULATIVE FIRE (Township)                        </v>
      </c>
      <c r="J2242" s="23">
        <f>'Source - Cert. Funds'!H2241</f>
        <v>40000</v>
      </c>
      <c r="K2242" s="3"/>
      <c r="L2242" s="3"/>
      <c r="M2242" s="3"/>
      <c r="N2242" s="3"/>
      <c r="O2242" s="3"/>
    </row>
    <row r="2243" spans="1:15" x14ac:dyDescent="0.35">
      <c r="A2243" s="221" t="e">
        <f t="shared" si="38"/>
        <v>#N/A</v>
      </c>
      <c r="B2243" s="221" t="e">
        <f>IF(A2243=1,SUM($A$4:A2243),"")</f>
        <v>#N/A</v>
      </c>
      <c r="C2243" s="22" t="str">
        <f>'Source - Cert. Funds'!A2242</f>
        <v>65</v>
      </c>
      <c r="D2243" s="22" t="str">
        <f>'Source - Cert. Funds'!B2242</f>
        <v>2</v>
      </c>
      <c r="E2243" s="22" t="str">
        <f>'Source - Cert. Funds'!C2242</f>
        <v>0004</v>
      </c>
      <c r="F2243" s="22" t="str">
        <f>'Source - Cert. Funds'!D2242</f>
        <v>6520004</v>
      </c>
      <c r="G2243" s="22" t="str">
        <f>'Source - Cert. Funds'!E2242</f>
        <v>HARMONY TOWNSHIP</v>
      </c>
      <c r="H2243" s="22" t="str">
        <f>'Source - Cert. Funds'!F2242</f>
        <v>2010</v>
      </c>
      <c r="I2243" s="22" t="str">
        <f>'Source - Cert. Funds'!G2242</f>
        <v xml:space="preserve">LIBRARY (NON-LIBRARY UNIT)              </v>
      </c>
      <c r="J2243" s="23">
        <f>'Source - Cert. Funds'!H2242</f>
        <v>9400</v>
      </c>
      <c r="K2243" s="3"/>
      <c r="L2243" s="3"/>
      <c r="M2243" s="3"/>
      <c r="N2243" s="3"/>
      <c r="O2243" s="3"/>
    </row>
    <row r="2244" spans="1:15" x14ac:dyDescent="0.35">
      <c r="A2244" s="221" t="e">
        <f t="shared" si="38"/>
        <v>#N/A</v>
      </c>
      <c r="B2244" s="221" t="e">
        <f>IF(A2244=1,SUM($A$4:A2244),"")</f>
        <v>#N/A</v>
      </c>
      <c r="C2244" s="22" t="str">
        <f>'Source - Cert. Funds'!A2243</f>
        <v>65</v>
      </c>
      <c r="D2244" s="22" t="str">
        <f>'Source - Cert. Funds'!B2243</f>
        <v>2</v>
      </c>
      <c r="E2244" s="22" t="str">
        <f>'Source - Cert. Funds'!C2243</f>
        <v>0005</v>
      </c>
      <c r="F2244" s="22" t="str">
        <f>'Source - Cert. Funds'!D2243</f>
        <v>6520005</v>
      </c>
      <c r="G2244" s="22" t="str">
        <f>'Source - Cert. Funds'!E2243</f>
        <v>LYNN TOWNSHIP</v>
      </c>
      <c r="H2244" s="22" t="str">
        <f>'Source - Cert. Funds'!F2243</f>
        <v>0101</v>
      </c>
      <c r="I2244" s="22" t="str">
        <f>'Source - Cert. Funds'!G2243</f>
        <v xml:space="preserve">GENERAL                                 </v>
      </c>
      <c r="J2244" s="23">
        <f>'Source - Cert. Funds'!H2243</f>
        <v>49540</v>
      </c>
      <c r="K2244" s="3"/>
      <c r="L2244" s="3"/>
      <c r="M2244" s="3"/>
      <c r="N2244" s="3"/>
      <c r="O2244" s="3"/>
    </row>
    <row r="2245" spans="1:15" x14ac:dyDescent="0.35">
      <c r="A2245" s="221" t="e">
        <f t="shared" ref="A2245:A2308" si="39">IF($L$1=$F2245,1,"")</f>
        <v>#N/A</v>
      </c>
      <c r="B2245" s="221" t="e">
        <f>IF(A2245=1,SUM($A$4:A2245),"")</f>
        <v>#N/A</v>
      </c>
      <c r="C2245" s="22" t="str">
        <f>'Source - Cert. Funds'!A2244</f>
        <v>65</v>
      </c>
      <c r="D2245" s="22" t="str">
        <f>'Source - Cert. Funds'!B2244</f>
        <v>2</v>
      </c>
      <c r="E2245" s="22" t="str">
        <f>'Source - Cert. Funds'!C2244</f>
        <v>0005</v>
      </c>
      <c r="F2245" s="22" t="str">
        <f>'Source - Cert. Funds'!D2244</f>
        <v>6520005</v>
      </c>
      <c r="G2245" s="22" t="str">
        <f>'Source - Cert. Funds'!E2244</f>
        <v>LYNN TOWNSHIP</v>
      </c>
      <c r="H2245" s="22" t="str">
        <f>'Source - Cert. Funds'!F2244</f>
        <v>1111</v>
      </c>
      <c r="I2245" s="22" t="str">
        <f>'Source - Cert. Funds'!G2244</f>
        <v>TOWNSHIP FIRE AND E.M.S.</v>
      </c>
      <c r="J2245" s="23">
        <f>'Source - Cert. Funds'!H2244</f>
        <v>53250</v>
      </c>
      <c r="K2245" s="3"/>
      <c r="L2245" s="3"/>
      <c r="M2245" s="3"/>
      <c r="N2245" s="3"/>
      <c r="O2245" s="3"/>
    </row>
    <row r="2246" spans="1:15" x14ac:dyDescent="0.35">
      <c r="A2246" s="221" t="e">
        <f t="shared" si="39"/>
        <v>#N/A</v>
      </c>
      <c r="B2246" s="221" t="e">
        <f>IF(A2246=1,SUM($A$4:A2246),"")</f>
        <v>#N/A</v>
      </c>
      <c r="C2246" s="22" t="str">
        <f>'Source - Cert. Funds'!A2245</f>
        <v>65</v>
      </c>
      <c r="D2246" s="22" t="str">
        <f>'Source - Cert. Funds'!B2245</f>
        <v>2</v>
      </c>
      <c r="E2246" s="22" t="str">
        <f>'Source - Cert. Funds'!C2245</f>
        <v>0005</v>
      </c>
      <c r="F2246" s="22" t="str">
        <f>'Source - Cert. Funds'!D2245</f>
        <v>6520005</v>
      </c>
      <c r="G2246" s="22" t="str">
        <f>'Source - Cert. Funds'!E2245</f>
        <v>LYNN TOWNSHIP</v>
      </c>
      <c r="H2246" s="22" t="str">
        <f>'Source - Cert. Funds'!F2245</f>
        <v>1312</v>
      </c>
      <c r="I2246" s="22" t="str">
        <f>'Source - Cert. Funds'!G2245</f>
        <v xml:space="preserve">RECREATION                              </v>
      </c>
      <c r="J2246" s="23">
        <f>'Source - Cert. Funds'!H2245</f>
        <v>35000</v>
      </c>
      <c r="K2246" s="3"/>
      <c r="L2246" s="3"/>
      <c r="M2246" s="3"/>
      <c r="N2246" s="3"/>
      <c r="O2246" s="3"/>
    </row>
    <row r="2247" spans="1:15" x14ac:dyDescent="0.35">
      <c r="A2247" s="221" t="e">
        <f t="shared" si="39"/>
        <v>#N/A</v>
      </c>
      <c r="B2247" s="221" t="e">
        <f>IF(A2247=1,SUM($A$4:A2247),"")</f>
        <v>#N/A</v>
      </c>
      <c r="C2247" s="22" t="str">
        <f>'Source - Cert. Funds'!A2246</f>
        <v>65</v>
      </c>
      <c r="D2247" s="22" t="str">
        <f>'Source - Cert. Funds'!B2246</f>
        <v>2</v>
      </c>
      <c r="E2247" s="22" t="str">
        <f>'Source - Cert. Funds'!C2246</f>
        <v>0006</v>
      </c>
      <c r="F2247" s="22" t="str">
        <f>'Source - Cert. Funds'!D2246</f>
        <v>6520006</v>
      </c>
      <c r="G2247" s="22" t="str">
        <f>'Source - Cert. Funds'!E2246</f>
        <v>MARRS TOWNSHIP</v>
      </c>
      <c r="H2247" s="22" t="str">
        <f>'Source - Cert. Funds'!F2246</f>
        <v>0061</v>
      </c>
      <c r="I2247" s="22" t="str">
        <f>'Source - Cert. Funds'!G2246</f>
        <v>RAINY DAY</v>
      </c>
      <c r="J2247" s="23">
        <f>'Source - Cert. Funds'!H2246</f>
        <v>9000</v>
      </c>
      <c r="K2247" s="3"/>
      <c r="L2247" s="3"/>
      <c r="M2247" s="3"/>
      <c r="N2247" s="3"/>
      <c r="O2247" s="3"/>
    </row>
    <row r="2248" spans="1:15" x14ac:dyDescent="0.35">
      <c r="A2248" s="221" t="e">
        <f t="shared" si="39"/>
        <v>#N/A</v>
      </c>
      <c r="B2248" s="221" t="e">
        <f>IF(A2248=1,SUM($A$4:A2248),"")</f>
        <v>#N/A</v>
      </c>
      <c r="C2248" s="22" t="str">
        <f>'Source - Cert. Funds'!A2247</f>
        <v>65</v>
      </c>
      <c r="D2248" s="22" t="str">
        <f>'Source - Cert. Funds'!B2247</f>
        <v>2</v>
      </c>
      <c r="E2248" s="22" t="str">
        <f>'Source - Cert. Funds'!C2247</f>
        <v>0006</v>
      </c>
      <c r="F2248" s="22" t="str">
        <f>'Source - Cert. Funds'!D2247</f>
        <v>6520006</v>
      </c>
      <c r="G2248" s="22" t="str">
        <f>'Source - Cert. Funds'!E2247</f>
        <v>MARRS TOWNSHIP</v>
      </c>
      <c r="H2248" s="22" t="str">
        <f>'Source - Cert. Funds'!F2247</f>
        <v>0101</v>
      </c>
      <c r="I2248" s="22" t="str">
        <f>'Source - Cert. Funds'!G2247</f>
        <v xml:space="preserve">GENERAL                                 </v>
      </c>
      <c r="J2248" s="23">
        <f>'Source - Cert. Funds'!H2247</f>
        <v>120000</v>
      </c>
      <c r="K2248" s="3"/>
      <c r="L2248" s="3"/>
      <c r="M2248" s="3"/>
      <c r="N2248" s="3"/>
      <c r="O2248" s="3"/>
    </row>
    <row r="2249" spans="1:15" x14ac:dyDescent="0.35">
      <c r="A2249" s="221" t="e">
        <f t="shared" si="39"/>
        <v>#N/A</v>
      </c>
      <c r="B2249" s="221" t="e">
        <f>IF(A2249=1,SUM($A$4:A2249),"")</f>
        <v>#N/A</v>
      </c>
      <c r="C2249" s="22" t="str">
        <f>'Source - Cert. Funds'!A2248</f>
        <v>65</v>
      </c>
      <c r="D2249" s="22" t="str">
        <f>'Source - Cert. Funds'!B2248</f>
        <v>2</v>
      </c>
      <c r="E2249" s="22" t="str">
        <f>'Source - Cert. Funds'!C2248</f>
        <v>0006</v>
      </c>
      <c r="F2249" s="22" t="str">
        <f>'Source - Cert. Funds'!D2248</f>
        <v>6520006</v>
      </c>
      <c r="G2249" s="22" t="str">
        <f>'Source - Cert. Funds'!E2248</f>
        <v>MARRS TOWNSHIP</v>
      </c>
      <c r="H2249" s="22" t="str">
        <f>'Source - Cert. Funds'!F2248</f>
        <v>1111</v>
      </c>
      <c r="I2249" s="22" t="str">
        <f>'Source - Cert. Funds'!G2248</f>
        <v>TOWNSHIP FIRE AND E.M.S.</v>
      </c>
      <c r="J2249" s="23">
        <f>'Source - Cert. Funds'!H2248</f>
        <v>300000</v>
      </c>
      <c r="K2249" s="3"/>
      <c r="L2249" s="3"/>
      <c r="M2249" s="3"/>
      <c r="N2249" s="3"/>
      <c r="O2249" s="3"/>
    </row>
    <row r="2250" spans="1:15" x14ac:dyDescent="0.35">
      <c r="A2250" s="221" t="e">
        <f t="shared" si="39"/>
        <v>#N/A</v>
      </c>
      <c r="B2250" s="221" t="e">
        <f>IF(A2250=1,SUM($A$4:A2250),"")</f>
        <v>#N/A</v>
      </c>
      <c r="C2250" s="22" t="str">
        <f>'Source - Cert. Funds'!A2249</f>
        <v>65</v>
      </c>
      <c r="D2250" s="22" t="str">
        <f>'Source - Cert. Funds'!B2249</f>
        <v>2</v>
      </c>
      <c r="E2250" s="22" t="str">
        <f>'Source - Cert. Funds'!C2249</f>
        <v>0006</v>
      </c>
      <c r="F2250" s="22" t="str">
        <f>'Source - Cert. Funds'!D2249</f>
        <v>6520006</v>
      </c>
      <c r="G2250" s="22" t="str">
        <f>'Source - Cert. Funds'!E2249</f>
        <v>MARRS TOWNSHIP</v>
      </c>
      <c r="H2250" s="22" t="str">
        <f>'Source - Cert. Funds'!F2249</f>
        <v>1190</v>
      </c>
      <c r="I2250" s="22" t="str">
        <f>'Source - Cert. Funds'!G2249</f>
        <v xml:space="preserve">CUMULATIVE FIRE (Township)                        </v>
      </c>
      <c r="J2250" s="23">
        <f>'Source - Cert. Funds'!H2249</f>
        <v>0</v>
      </c>
      <c r="K2250" s="3"/>
      <c r="L2250" s="3"/>
      <c r="M2250" s="3"/>
      <c r="N2250" s="3"/>
      <c r="O2250" s="3"/>
    </row>
    <row r="2251" spans="1:15" x14ac:dyDescent="0.35">
      <c r="A2251" s="221" t="e">
        <f t="shared" si="39"/>
        <v>#N/A</v>
      </c>
      <c r="B2251" s="221" t="e">
        <f>IF(A2251=1,SUM($A$4:A2251),"")</f>
        <v>#N/A</v>
      </c>
      <c r="C2251" s="22" t="str">
        <f>'Source - Cert. Funds'!A2250</f>
        <v>65</v>
      </c>
      <c r="D2251" s="22" t="str">
        <f>'Source - Cert. Funds'!B2250</f>
        <v>2</v>
      </c>
      <c r="E2251" s="22" t="str">
        <f>'Source - Cert. Funds'!C2250</f>
        <v>0007</v>
      </c>
      <c r="F2251" s="22" t="str">
        <f>'Source - Cert. Funds'!D2250</f>
        <v>6520007</v>
      </c>
      <c r="G2251" s="22" t="str">
        <f>'Source - Cert. Funds'!E2250</f>
        <v>POINT TOWNSHIP</v>
      </c>
      <c r="H2251" s="22" t="str">
        <f>'Source - Cert. Funds'!F2250</f>
        <v>0101</v>
      </c>
      <c r="I2251" s="22" t="str">
        <f>'Source - Cert. Funds'!G2250</f>
        <v xml:space="preserve">GENERAL                                 </v>
      </c>
      <c r="J2251" s="23">
        <f>'Source - Cert. Funds'!H2250</f>
        <v>44980</v>
      </c>
      <c r="K2251" s="3"/>
      <c r="L2251" s="3"/>
      <c r="M2251" s="3"/>
      <c r="N2251" s="3"/>
      <c r="O2251" s="3"/>
    </row>
    <row r="2252" spans="1:15" x14ac:dyDescent="0.35">
      <c r="A2252" s="221" t="e">
        <f t="shared" si="39"/>
        <v>#N/A</v>
      </c>
      <c r="B2252" s="221" t="e">
        <f>IF(A2252=1,SUM($A$4:A2252),"")</f>
        <v>#N/A</v>
      </c>
      <c r="C2252" s="22" t="str">
        <f>'Source - Cert. Funds'!A2251</f>
        <v>65</v>
      </c>
      <c r="D2252" s="22" t="str">
        <f>'Source - Cert. Funds'!B2251</f>
        <v>2</v>
      </c>
      <c r="E2252" s="22" t="str">
        <f>'Source - Cert. Funds'!C2251</f>
        <v>0007</v>
      </c>
      <c r="F2252" s="22" t="str">
        <f>'Source - Cert. Funds'!D2251</f>
        <v>6520007</v>
      </c>
      <c r="G2252" s="22" t="str">
        <f>'Source - Cert. Funds'!E2251</f>
        <v>POINT TOWNSHIP</v>
      </c>
      <c r="H2252" s="22" t="str">
        <f>'Source - Cert. Funds'!F2251</f>
        <v>1111</v>
      </c>
      <c r="I2252" s="22" t="str">
        <f>'Source - Cert. Funds'!G2251</f>
        <v>TOWNSHIP FIRE AND E.M.S.</v>
      </c>
      <c r="J2252" s="23">
        <f>'Source - Cert. Funds'!H2251</f>
        <v>22500</v>
      </c>
      <c r="K2252" s="3"/>
      <c r="L2252" s="3"/>
      <c r="M2252" s="3"/>
      <c r="N2252" s="3"/>
      <c r="O2252" s="3"/>
    </row>
    <row r="2253" spans="1:15" x14ac:dyDescent="0.35">
      <c r="A2253" s="221" t="e">
        <f t="shared" si="39"/>
        <v>#N/A</v>
      </c>
      <c r="B2253" s="221" t="e">
        <f>IF(A2253=1,SUM($A$4:A2253),"")</f>
        <v>#N/A</v>
      </c>
      <c r="C2253" s="22" t="str">
        <f>'Source - Cert. Funds'!A2252</f>
        <v>65</v>
      </c>
      <c r="D2253" s="22" t="str">
        <f>'Source - Cert. Funds'!B2252</f>
        <v>2</v>
      </c>
      <c r="E2253" s="22" t="str">
        <f>'Source - Cert. Funds'!C2252</f>
        <v>0008</v>
      </c>
      <c r="F2253" s="22" t="str">
        <f>'Source - Cert. Funds'!D2252</f>
        <v>6520008</v>
      </c>
      <c r="G2253" s="22" t="str">
        <f>'Source - Cert. Funds'!E2252</f>
        <v>ROBB TOWNSHIP</v>
      </c>
      <c r="H2253" s="22" t="str">
        <f>'Source - Cert. Funds'!F2252</f>
        <v>0101</v>
      </c>
      <c r="I2253" s="22" t="str">
        <f>'Source - Cert. Funds'!G2252</f>
        <v xml:space="preserve">GENERAL                                 </v>
      </c>
      <c r="J2253" s="23">
        <f>'Source - Cert. Funds'!H2252</f>
        <v>80000</v>
      </c>
      <c r="K2253" s="3"/>
      <c r="L2253" s="3"/>
      <c r="M2253" s="3"/>
      <c r="N2253" s="3"/>
      <c r="O2253" s="3"/>
    </row>
    <row r="2254" spans="1:15" x14ac:dyDescent="0.35">
      <c r="A2254" s="221" t="e">
        <f t="shared" si="39"/>
        <v>#N/A</v>
      </c>
      <c r="B2254" s="221" t="e">
        <f>IF(A2254=1,SUM($A$4:A2254),"")</f>
        <v>#N/A</v>
      </c>
      <c r="C2254" s="22" t="str">
        <f>'Source - Cert. Funds'!A2253</f>
        <v>65</v>
      </c>
      <c r="D2254" s="22" t="str">
        <f>'Source - Cert. Funds'!B2253</f>
        <v>2</v>
      </c>
      <c r="E2254" s="22" t="str">
        <f>'Source - Cert. Funds'!C2253</f>
        <v>0008</v>
      </c>
      <c r="F2254" s="22" t="str">
        <f>'Source - Cert. Funds'!D2253</f>
        <v>6520008</v>
      </c>
      <c r="G2254" s="22" t="str">
        <f>'Source - Cert. Funds'!E2253</f>
        <v>ROBB TOWNSHIP</v>
      </c>
      <c r="H2254" s="22" t="str">
        <f>'Source - Cert. Funds'!F2253</f>
        <v>1111</v>
      </c>
      <c r="I2254" s="22" t="str">
        <f>'Source - Cert. Funds'!G2253</f>
        <v>TOWNSHIP FIRE AND E.M.S.</v>
      </c>
      <c r="J2254" s="23">
        <f>'Source - Cert. Funds'!H2253</f>
        <v>55000</v>
      </c>
      <c r="K2254" s="3"/>
      <c r="L2254" s="3"/>
      <c r="M2254" s="3"/>
      <c r="N2254" s="3"/>
      <c r="O2254" s="3"/>
    </row>
    <row r="2255" spans="1:15" x14ac:dyDescent="0.35">
      <c r="A2255" s="221" t="e">
        <f t="shared" si="39"/>
        <v>#N/A</v>
      </c>
      <c r="B2255" s="221" t="e">
        <f>IF(A2255=1,SUM($A$4:A2255),"")</f>
        <v>#N/A</v>
      </c>
      <c r="C2255" s="22" t="str">
        <f>'Source - Cert. Funds'!A2254</f>
        <v>65</v>
      </c>
      <c r="D2255" s="22" t="str">
        <f>'Source - Cert. Funds'!B2254</f>
        <v>2</v>
      </c>
      <c r="E2255" s="22" t="str">
        <f>'Source - Cert. Funds'!C2254</f>
        <v>0009</v>
      </c>
      <c r="F2255" s="22" t="str">
        <f>'Source - Cert. Funds'!D2254</f>
        <v>6520009</v>
      </c>
      <c r="G2255" s="22" t="str">
        <f>'Source - Cert. Funds'!E2254</f>
        <v>ROBINSON TOWNSHIP</v>
      </c>
      <c r="H2255" s="22" t="str">
        <f>'Source - Cert. Funds'!F2254</f>
        <v>0061</v>
      </c>
      <c r="I2255" s="22" t="str">
        <f>'Source - Cert. Funds'!G2254</f>
        <v>RAINY DAY</v>
      </c>
      <c r="J2255" s="23">
        <f>'Source - Cert. Funds'!H2254</f>
        <v>0</v>
      </c>
      <c r="K2255" s="3"/>
      <c r="L2255" s="3"/>
      <c r="M2255" s="3"/>
      <c r="N2255" s="3"/>
      <c r="O2255" s="3"/>
    </row>
    <row r="2256" spans="1:15" x14ac:dyDescent="0.35">
      <c r="A2256" s="221" t="e">
        <f t="shared" si="39"/>
        <v>#N/A</v>
      </c>
      <c r="B2256" s="221" t="e">
        <f>IF(A2256=1,SUM($A$4:A2256),"")</f>
        <v>#N/A</v>
      </c>
      <c r="C2256" s="22" t="str">
        <f>'Source - Cert. Funds'!A2255</f>
        <v>65</v>
      </c>
      <c r="D2256" s="22" t="str">
        <f>'Source - Cert. Funds'!B2255</f>
        <v>2</v>
      </c>
      <c r="E2256" s="22" t="str">
        <f>'Source - Cert. Funds'!C2255</f>
        <v>0009</v>
      </c>
      <c r="F2256" s="22" t="str">
        <f>'Source - Cert. Funds'!D2255</f>
        <v>6520009</v>
      </c>
      <c r="G2256" s="22" t="str">
        <f>'Source - Cert. Funds'!E2255</f>
        <v>ROBINSON TOWNSHIP</v>
      </c>
      <c r="H2256" s="22" t="str">
        <f>'Source - Cert. Funds'!F2255</f>
        <v>0101</v>
      </c>
      <c r="I2256" s="22" t="str">
        <f>'Source - Cert. Funds'!G2255</f>
        <v xml:space="preserve">GENERAL                                 </v>
      </c>
      <c r="J2256" s="23">
        <f>'Source - Cert. Funds'!H2255</f>
        <v>75970</v>
      </c>
      <c r="K2256" s="3"/>
      <c r="L2256" s="3"/>
      <c r="M2256" s="3"/>
      <c r="N2256" s="3"/>
      <c r="O2256" s="3"/>
    </row>
    <row r="2257" spans="1:15" x14ac:dyDescent="0.35">
      <c r="A2257" s="221" t="e">
        <f t="shared" si="39"/>
        <v>#N/A</v>
      </c>
      <c r="B2257" s="221" t="e">
        <f>IF(A2257=1,SUM($A$4:A2257),"")</f>
        <v>#N/A</v>
      </c>
      <c r="C2257" s="22" t="str">
        <f>'Source - Cert. Funds'!A2256</f>
        <v>65</v>
      </c>
      <c r="D2257" s="22" t="str">
        <f>'Source - Cert. Funds'!B2256</f>
        <v>2</v>
      </c>
      <c r="E2257" s="22" t="str">
        <f>'Source - Cert. Funds'!C2256</f>
        <v>0009</v>
      </c>
      <c r="F2257" s="22" t="str">
        <f>'Source - Cert. Funds'!D2256</f>
        <v>6520009</v>
      </c>
      <c r="G2257" s="22" t="str">
        <f>'Source - Cert. Funds'!E2256</f>
        <v>ROBINSON TOWNSHIP</v>
      </c>
      <c r="H2257" s="22" t="str">
        <f>'Source - Cert. Funds'!F2256</f>
        <v>1111</v>
      </c>
      <c r="I2257" s="22" t="str">
        <f>'Source - Cert. Funds'!G2256</f>
        <v>TOWNSHIP FIRE AND E.M.S.</v>
      </c>
      <c r="J2257" s="23">
        <f>'Source - Cert. Funds'!H2256</f>
        <v>106000</v>
      </c>
      <c r="K2257" s="3"/>
      <c r="L2257" s="3"/>
      <c r="M2257" s="3"/>
      <c r="N2257" s="3"/>
      <c r="O2257" s="3"/>
    </row>
    <row r="2258" spans="1:15" x14ac:dyDescent="0.35">
      <c r="A2258" s="221" t="e">
        <f t="shared" si="39"/>
        <v>#N/A</v>
      </c>
      <c r="B2258" s="221" t="e">
        <f>IF(A2258=1,SUM($A$4:A2258),"")</f>
        <v>#N/A</v>
      </c>
      <c r="C2258" s="22" t="str">
        <f>'Source - Cert. Funds'!A2257</f>
        <v>65</v>
      </c>
      <c r="D2258" s="22" t="str">
        <f>'Source - Cert. Funds'!B2257</f>
        <v>2</v>
      </c>
      <c r="E2258" s="22" t="str">
        <f>'Source - Cert. Funds'!C2257</f>
        <v>0009</v>
      </c>
      <c r="F2258" s="22" t="str">
        <f>'Source - Cert. Funds'!D2257</f>
        <v>6520009</v>
      </c>
      <c r="G2258" s="22" t="str">
        <f>'Source - Cert. Funds'!E2257</f>
        <v>ROBINSON TOWNSHIP</v>
      </c>
      <c r="H2258" s="22" t="str">
        <f>'Source - Cert. Funds'!F2257</f>
        <v>1190</v>
      </c>
      <c r="I2258" s="22" t="str">
        <f>'Source - Cert. Funds'!G2257</f>
        <v xml:space="preserve">CUMULATIVE FIRE (Township)                        </v>
      </c>
      <c r="J2258" s="23">
        <f>'Source - Cert. Funds'!H2257</f>
        <v>40000</v>
      </c>
      <c r="K2258" s="3"/>
      <c r="L2258" s="3"/>
      <c r="M2258" s="3"/>
      <c r="N2258" s="3"/>
      <c r="O2258" s="3"/>
    </row>
    <row r="2259" spans="1:15" x14ac:dyDescent="0.35">
      <c r="A2259" s="221" t="e">
        <f t="shared" si="39"/>
        <v>#N/A</v>
      </c>
      <c r="B2259" s="221" t="e">
        <f>IF(A2259=1,SUM($A$4:A2259),"")</f>
        <v>#N/A</v>
      </c>
      <c r="C2259" s="22" t="str">
        <f>'Source - Cert. Funds'!A2258</f>
        <v>65</v>
      </c>
      <c r="D2259" s="22" t="str">
        <f>'Source - Cert. Funds'!B2258</f>
        <v>2</v>
      </c>
      <c r="E2259" s="22" t="str">
        <f>'Source - Cert. Funds'!C2258</f>
        <v>0010</v>
      </c>
      <c r="F2259" s="22" t="str">
        <f>'Source - Cert. Funds'!D2258</f>
        <v>6520010</v>
      </c>
      <c r="G2259" s="22" t="str">
        <f>'Source - Cert. Funds'!E2258</f>
        <v>SMITH TOWNSHIP</v>
      </c>
      <c r="H2259" s="22" t="str">
        <f>'Source - Cert. Funds'!F2258</f>
        <v>0101</v>
      </c>
      <c r="I2259" s="22" t="str">
        <f>'Source - Cert. Funds'!G2258</f>
        <v xml:space="preserve">GENERAL                                 </v>
      </c>
      <c r="J2259" s="23">
        <f>'Source - Cert. Funds'!H2258</f>
        <v>18300</v>
      </c>
      <c r="K2259" s="3"/>
      <c r="L2259" s="3"/>
      <c r="M2259" s="3"/>
      <c r="N2259" s="3"/>
      <c r="O2259" s="3"/>
    </row>
    <row r="2260" spans="1:15" x14ac:dyDescent="0.35">
      <c r="A2260" s="221" t="e">
        <f t="shared" si="39"/>
        <v>#N/A</v>
      </c>
      <c r="B2260" s="221" t="e">
        <f>IF(A2260=1,SUM($A$4:A2260),"")</f>
        <v>#N/A</v>
      </c>
      <c r="C2260" s="22" t="str">
        <f>'Source - Cert. Funds'!A2259</f>
        <v>65</v>
      </c>
      <c r="D2260" s="22" t="str">
        <f>'Source - Cert. Funds'!B2259</f>
        <v>2</v>
      </c>
      <c r="E2260" s="22" t="str">
        <f>'Source - Cert. Funds'!C2259</f>
        <v>0010</v>
      </c>
      <c r="F2260" s="22" t="str">
        <f>'Source - Cert. Funds'!D2259</f>
        <v>6520010</v>
      </c>
      <c r="G2260" s="22" t="str">
        <f>'Source - Cert. Funds'!E2259</f>
        <v>SMITH TOWNSHIP</v>
      </c>
      <c r="H2260" s="22" t="str">
        <f>'Source - Cert. Funds'!F2259</f>
        <v>1111</v>
      </c>
      <c r="I2260" s="22" t="str">
        <f>'Source - Cert. Funds'!G2259</f>
        <v>TOWNSHIP FIRE AND E.M.S.</v>
      </c>
      <c r="J2260" s="23">
        <f>'Source - Cert. Funds'!H2259</f>
        <v>25000</v>
      </c>
      <c r="K2260" s="3"/>
      <c r="L2260" s="3"/>
      <c r="M2260" s="3"/>
      <c r="N2260" s="3"/>
      <c r="O2260" s="3"/>
    </row>
    <row r="2261" spans="1:15" x14ac:dyDescent="0.35">
      <c r="A2261" s="221" t="e">
        <f t="shared" si="39"/>
        <v>#N/A</v>
      </c>
      <c r="B2261" s="221" t="e">
        <f>IF(A2261=1,SUM($A$4:A2261),"")</f>
        <v>#N/A</v>
      </c>
      <c r="C2261" s="22" t="str">
        <f>'Source - Cert. Funds'!A2260</f>
        <v>65</v>
      </c>
      <c r="D2261" s="22" t="str">
        <f>'Source - Cert. Funds'!B2260</f>
        <v>2</v>
      </c>
      <c r="E2261" s="22" t="str">
        <f>'Source - Cert. Funds'!C2260</f>
        <v>0010</v>
      </c>
      <c r="F2261" s="22" t="str">
        <f>'Source - Cert. Funds'!D2260</f>
        <v>6520010</v>
      </c>
      <c r="G2261" s="22" t="str">
        <f>'Source - Cert. Funds'!E2260</f>
        <v>SMITH TOWNSHIP</v>
      </c>
      <c r="H2261" s="22" t="str">
        <f>'Source - Cert. Funds'!F2260</f>
        <v>1190</v>
      </c>
      <c r="I2261" s="22" t="str">
        <f>'Source - Cert. Funds'!G2260</f>
        <v xml:space="preserve">CUMULATIVE FIRE (Township)                        </v>
      </c>
      <c r="J2261" s="23">
        <f>'Source - Cert. Funds'!H2260</f>
        <v>20000</v>
      </c>
      <c r="K2261" s="3"/>
      <c r="L2261" s="3"/>
      <c r="M2261" s="3"/>
      <c r="N2261" s="3"/>
      <c r="O2261" s="3"/>
    </row>
    <row r="2262" spans="1:15" x14ac:dyDescent="0.35">
      <c r="A2262" s="221" t="e">
        <f t="shared" si="39"/>
        <v>#N/A</v>
      </c>
      <c r="B2262" s="221" t="e">
        <f>IF(A2262=1,SUM($A$4:A2262),"")</f>
        <v>#N/A</v>
      </c>
      <c r="C2262" s="22" t="str">
        <f>'Source - Cert. Funds'!A2261</f>
        <v>66</v>
      </c>
      <c r="D2262" s="22" t="str">
        <f>'Source - Cert. Funds'!B2261</f>
        <v>2</v>
      </c>
      <c r="E2262" s="22" t="str">
        <f>'Source - Cert. Funds'!C2261</f>
        <v>0001</v>
      </c>
      <c r="F2262" s="22" t="str">
        <f>'Source - Cert. Funds'!D2261</f>
        <v>6620001</v>
      </c>
      <c r="G2262" s="22" t="str">
        <f>'Source - Cert. Funds'!E2261</f>
        <v>BEAVER TOWNSHIP</v>
      </c>
      <c r="H2262" s="22" t="str">
        <f>'Source - Cert. Funds'!F2261</f>
        <v>0061</v>
      </c>
      <c r="I2262" s="22" t="str">
        <f>'Source - Cert. Funds'!G2261</f>
        <v>RAINY DAY</v>
      </c>
      <c r="J2262" s="23">
        <f>'Source - Cert. Funds'!H2261</f>
        <v>0</v>
      </c>
      <c r="K2262" s="3"/>
      <c r="L2262" s="3"/>
      <c r="M2262" s="3"/>
      <c r="N2262" s="3"/>
      <c r="O2262" s="3"/>
    </row>
    <row r="2263" spans="1:15" x14ac:dyDescent="0.35">
      <c r="A2263" s="221" t="e">
        <f t="shared" si="39"/>
        <v>#N/A</v>
      </c>
      <c r="B2263" s="221" t="e">
        <f>IF(A2263=1,SUM($A$4:A2263),"")</f>
        <v>#N/A</v>
      </c>
      <c r="C2263" s="22" t="str">
        <f>'Source - Cert. Funds'!A2262</f>
        <v>66</v>
      </c>
      <c r="D2263" s="22" t="str">
        <f>'Source - Cert. Funds'!B2262</f>
        <v>2</v>
      </c>
      <c r="E2263" s="22" t="str">
        <f>'Source - Cert. Funds'!C2262</f>
        <v>0001</v>
      </c>
      <c r="F2263" s="22" t="str">
        <f>'Source - Cert. Funds'!D2262</f>
        <v>6620001</v>
      </c>
      <c r="G2263" s="22" t="str">
        <f>'Source - Cert. Funds'!E2262</f>
        <v>BEAVER TOWNSHIP</v>
      </c>
      <c r="H2263" s="22" t="str">
        <f>'Source - Cert. Funds'!F2262</f>
        <v>0101</v>
      </c>
      <c r="I2263" s="22" t="str">
        <f>'Source - Cert. Funds'!G2262</f>
        <v xml:space="preserve">GENERAL                                 </v>
      </c>
      <c r="J2263" s="23">
        <f>'Source - Cert. Funds'!H2262</f>
        <v>44200</v>
      </c>
      <c r="K2263" s="3"/>
      <c r="L2263" s="3"/>
      <c r="M2263" s="3"/>
      <c r="N2263" s="3"/>
      <c r="O2263" s="3"/>
    </row>
    <row r="2264" spans="1:15" x14ac:dyDescent="0.35">
      <c r="A2264" s="221" t="e">
        <f t="shared" si="39"/>
        <v>#N/A</v>
      </c>
      <c r="B2264" s="221" t="e">
        <f>IF(A2264=1,SUM($A$4:A2264),"")</f>
        <v>#N/A</v>
      </c>
      <c r="C2264" s="22" t="str">
        <f>'Source - Cert. Funds'!A2263</f>
        <v>66</v>
      </c>
      <c r="D2264" s="22" t="str">
        <f>'Source - Cert. Funds'!B2263</f>
        <v>2</v>
      </c>
      <c r="E2264" s="22" t="str">
        <f>'Source - Cert. Funds'!C2263</f>
        <v>0001</v>
      </c>
      <c r="F2264" s="22" t="str">
        <f>'Source - Cert. Funds'!D2263</f>
        <v>6620001</v>
      </c>
      <c r="G2264" s="22" t="str">
        <f>'Source - Cert. Funds'!E2263</f>
        <v>BEAVER TOWNSHIP</v>
      </c>
      <c r="H2264" s="22" t="str">
        <f>'Source - Cert. Funds'!F2263</f>
        <v>1111</v>
      </c>
      <c r="I2264" s="22" t="str">
        <f>'Source - Cert. Funds'!G2263</f>
        <v>TOWNSHIP FIRE AND E.M.S.</v>
      </c>
      <c r="J2264" s="23">
        <f>'Source - Cert. Funds'!H2263</f>
        <v>15000</v>
      </c>
      <c r="K2264" s="3"/>
      <c r="L2264" s="3"/>
      <c r="M2264" s="3"/>
      <c r="N2264" s="3"/>
      <c r="O2264" s="3"/>
    </row>
    <row r="2265" spans="1:15" x14ac:dyDescent="0.35">
      <c r="A2265" s="221" t="e">
        <f t="shared" si="39"/>
        <v>#N/A</v>
      </c>
      <c r="B2265" s="221" t="e">
        <f>IF(A2265=1,SUM($A$4:A2265),"")</f>
        <v>#N/A</v>
      </c>
      <c r="C2265" s="22" t="str">
        <f>'Source - Cert. Funds'!A2264</f>
        <v>66</v>
      </c>
      <c r="D2265" s="22" t="str">
        <f>'Source - Cert. Funds'!B2264</f>
        <v>2</v>
      </c>
      <c r="E2265" s="22" t="str">
        <f>'Source - Cert. Funds'!C2264</f>
        <v>0002</v>
      </c>
      <c r="F2265" s="22" t="str">
        <f>'Source - Cert. Funds'!D2264</f>
        <v>6620002</v>
      </c>
      <c r="G2265" s="22" t="str">
        <f>'Source - Cert. Funds'!E2264</f>
        <v>CASS TOWNSHIP</v>
      </c>
      <c r="H2265" s="22" t="str">
        <f>'Source - Cert. Funds'!F2264</f>
        <v>0101</v>
      </c>
      <c r="I2265" s="22" t="str">
        <f>'Source - Cert. Funds'!G2264</f>
        <v xml:space="preserve">GENERAL                                 </v>
      </c>
      <c r="J2265" s="23">
        <f>'Source - Cert. Funds'!H2264</f>
        <v>40000</v>
      </c>
      <c r="K2265" s="3"/>
      <c r="L2265" s="3"/>
      <c r="M2265" s="3"/>
      <c r="N2265" s="3"/>
      <c r="O2265" s="3"/>
    </row>
    <row r="2266" spans="1:15" x14ac:dyDescent="0.35">
      <c r="A2266" s="221" t="e">
        <f t="shared" si="39"/>
        <v>#N/A</v>
      </c>
      <c r="B2266" s="221" t="e">
        <f>IF(A2266=1,SUM($A$4:A2266),"")</f>
        <v>#N/A</v>
      </c>
      <c r="C2266" s="22" t="str">
        <f>'Source - Cert. Funds'!A2265</f>
        <v>66</v>
      </c>
      <c r="D2266" s="22" t="str">
        <f>'Source - Cert. Funds'!B2265</f>
        <v>2</v>
      </c>
      <c r="E2266" s="22" t="str">
        <f>'Source - Cert. Funds'!C2265</f>
        <v>0002</v>
      </c>
      <c r="F2266" s="22" t="str">
        <f>'Source - Cert. Funds'!D2265</f>
        <v>6620002</v>
      </c>
      <c r="G2266" s="22" t="str">
        <f>'Source - Cert. Funds'!E2265</f>
        <v>CASS TOWNSHIP</v>
      </c>
      <c r="H2266" s="22" t="str">
        <f>'Source - Cert. Funds'!F2265</f>
        <v>1111</v>
      </c>
      <c r="I2266" s="22" t="str">
        <f>'Source - Cert. Funds'!G2265</f>
        <v>TOWNSHIP FIRE AND E.M.S.</v>
      </c>
      <c r="J2266" s="23">
        <f>'Source - Cert. Funds'!H2265</f>
        <v>20700</v>
      </c>
      <c r="K2266" s="3"/>
      <c r="L2266" s="3"/>
      <c r="M2266" s="3"/>
      <c r="N2266" s="3"/>
      <c r="O2266" s="3"/>
    </row>
    <row r="2267" spans="1:15" x14ac:dyDescent="0.35">
      <c r="A2267" s="221" t="e">
        <f t="shared" si="39"/>
        <v>#N/A</v>
      </c>
      <c r="B2267" s="221" t="e">
        <f>IF(A2267=1,SUM($A$4:A2267),"")</f>
        <v>#N/A</v>
      </c>
      <c r="C2267" s="22" t="str">
        <f>'Source - Cert. Funds'!A2266</f>
        <v>66</v>
      </c>
      <c r="D2267" s="22" t="str">
        <f>'Source - Cert. Funds'!B2266</f>
        <v>2</v>
      </c>
      <c r="E2267" s="22" t="str">
        <f>'Source - Cert. Funds'!C2266</f>
        <v>0003</v>
      </c>
      <c r="F2267" s="22" t="str">
        <f>'Source - Cert. Funds'!D2266</f>
        <v>6620003</v>
      </c>
      <c r="G2267" s="22" t="str">
        <f>'Source - Cert. Funds'!E2266</f>
        <v>FRANKLIN TOWNSHIP</v>
      </c>
      <c r="H2267" s="22" t="str">
        <f>'Source - Cert. Funds'!F2266</f>
        <v>0061</v>
      </c>
      <c r="I2267" s="22" t="str">
        <f>'Source - Cert. Funds'!G2266</f>
        <v>RAINY DAY</v>
      </c>
      <c r="J2267" s="23">
        <f>'Source - Cert. Funds'!H2266</f>
        <v>3500</v>
      </c>
      <c r="K2267" s="3"/>
      <c r="L2267" s="3"/>
      <c r="M2267" s="3"/>
      <c r="N2267" s="3"/>
      <c r="O2267" s="3"/>
    </row>
    <row r="2268" spans="1:15" x14ac:dyDescent="0.35">
      <c r="A2268" s="221" t="e">
        <f t="shared" si="39"/>
        <v>#N/A</v>
      </c>
      <c r="B2268" s="221" t="e">
        <f>IF(A2268=1,SUM($A$4:A2268),"")</f>
        <v>#N/A</v>
      </c>
      <c r="C2268" s="22" t="str">
        <f>'Source - Cert. Funds'!A2267</f>
        <v>66</v>
      </c>
      <c r="D2268" s="22" t="str">
        <f>'Source - Cert. Funds'!B2267</f>
        <v>2</v>
      </c>
      <c r="E2268" s="22" t="str">
        <f>'Source - Cert. Funds'!C2267</f>
        <v>0003</v>
      </c>
      <c r="F2268" s="22" t="str">
        <f>'Source - Cert. Funds'!D2267</f>
        <v>6620003</v>
      </c>
      <c r="G2268" s="22" t="str">
        <f>'Source - Cert. Funds'!E2267</f>
        <v>FRANKLIN TOWNSHIP</v>
      </c>
      <c r="H2268" s="22" t="str">
        <f>'Source - Cert. Funds'!F2267</f>
        <v>0101</v>
      </c>
      <c r="I2268" s="22" t="str">
        <f>'Source - Cert. Funds'!G2267</f>
        <v xml:space="preserve">GENERAL                                 </v>
      </c>
      <c r="J2268" s="23">
        <f>'Source - Cert. Funds'!H2267</f>
        <v>22000</v>
      </c>
      <c r="K2268" s="3"/>
      <c r="L2268" s="3"/>
      <c r="M2268" s="3"/>
      <c r="N2268" s="3"/>
      <c r="O2268" s="3"/>
    </row>
    <row r="2269" spans="1:15" x14ac:dyDescent="0.35">
      <c r="A2269" s="221" t="e">
        <f t="shared" si="39"/>
        <v>#N/A</v>
      </c>
      <c r="B2269" s="221" t="e">
        <f>IF(A2269=1,SUM($A$4:A2269),"")</f>
        <v>#N/A</v>
      </c>
      <c r="C2269" s="22" t="str">
        <f>'Source - Cert. Funds'!A2268</f>
        <v>66</v>
      </c>
      <c r="D2269" s="22" t="str">
        <f>'Source - Cert. Funds'!B2268</f>
        <v>2</v>
      </c>
      <c r="E2269" s="22" t="str">
        <f>'Source - Cert. Funds'!C2268</f>
        <v>0003</v>
      </c>
      <c r="F2269" s="22" t="str">
        <f>'Source - Cert. Funds'!D2268</f>
        <v>6620003</v>
      </c>
      <c r="G2269" s="22" t="str">
        <f>'Source - Cert. Funds'!E2268</f>
        <v>FRANKLIN TOWNSHIP</v>
      </c>
      <c r="H2269" s="22" t="str">
        <f>'Source - Cert. Funds'!F2268</f>
        <v>1111</v>
      </c>
      <c r="I2269" s="22" t="str">
        <f>'Source - Cert. Funds'!G2268</f>
        <v>TOWNSHIP FIRE AND E.M.S.</v>
      </c>
      <c r="J2269" s="23">
        <f>'Source - Cert. Funds'!H2268</f>
        <v>13000</v>
      </c>
      <c r="K2269" s="3"/>
      <c r="L2269" s="3"/>
      <c r="M2269" s="3"/>
      <c r="N2269" s="3"/>
      <c r="O2269" s="3"/>
    </row>
    <row r="2270" spans="1:15" x14ac:dyDescent="0.35">
      <c r="A2270" s="221" t="e">
        <f t="shared" si="39"/>
        <v>#N/A</v>
      </c>
      <c r="B2270" s="221" t="e">
        <f>IF(A2270=1,SUM($A$4:A2270),"")</f>
        <v>#N/A</v>
      </c>
      <c r="C2270" s="22" t="str">
        <f>'Source - Cert. Funds'!A2269</f>
        <v>66</v>
      </c>
      <c r="D2270" s="22" t="str">
        <f>'Source - Cert. Funds'!B2269</f>
        <v>2</v>
      </c>
      <c r="E2270" s="22" t="str">
        <f>'Source - Cert. Funds'!C2269</f>
        <v>0004</v>
      </c>
      <c r="F2270" s="22" t="str">
        <f>'Source - Cert. Funds'!D2269</f>
        <v>6620004</v>
      </c>
      <c r="G2270" s="22" t="str">
        <f>'Source - Cert. Funds'!E2269</f>
        <v>HARRISON TOWNSHIP</v>
      </c>
      <c r="H2270" s="22" t="str">
        <f>'Source - Cert. Funds'!F2269</f>
        <v>0061</v>
      </c>
      <c r="I2270" s="22" t="str">
        <f>'Source - Cert. Funds'!G2269</f>
        <v>RAINY DAY</v>
      </c>
      <c r="J2270" s="23">
        <f>'Source - Cert. Funds'!H2269</f>
        <v>6000</v>
      </c>
      <c r="K2270" s="3"/>
      <c r="L2270" s="3"/>
      <c r="M2270" s="3"/>
      <c r="N2270" s="3"/>
      <c r="O2270" s="3"/>
    </row>
    <row r="2271" spans="1:15" x14ac:dyDescent="0.35">
      <c r="A2271" s="221" t="e">
        <f t="shared" si="39"/>
        <v>#N/A</v>
      </c>
      <c r="B2271" s="221" t="e">
        <f>IF(A2271=1,SUM($A$4:A2271),"")</f>
        <v>#N/A</v>
      </c>
      <c r="C2271" s="22" t="str">
        <f>'Source - Cert. Funds'!A2270</f>
        <v>66</v>
      </c>
      <c r="D2271" s="22" t="str">
        <f>'Source - Cert. Funds'!B2270</f>
        <v>2</v>
      </c>
      <c r="E2271" s="22" t="str">
        <f>'Source - Cert. Funds'!C2270</f>
        <v>0004</v>
      </c>
      <c r="F2271" s="22" t="str">
        <f>'Source - Cert. Funds'!D2270</f>
        <v>6620004</v>
      </c>
      <c r="G2271" s="22" t="str">
        <f>'Source - Cert. Funds'!E2270</f>
        <v>HARRISON TOWNSHIP</v>
      </c>
      <c r="H2271" s="22" t="str">
        <f>'Source - Cert. Funds'!F2270</f>
        <v>0101</v>
      </c>
      <c r="I2271" s="22" t="str">
        <f>'Source - Cert. Funds'!G2270</f>
        <v xml:space="preserve">GENERAL                                 </v>
      </c>
      <c r="J2271" s="23">
        <f>'Source - Cert. Funds'!H2270</f>
        <v>23145</v>
      </c>
      <c r="K2271" s="3"/>
      <c r="L2271" s="3"/>
      <c r="M2271" s="3"/>
      <c r="N2271" s="3"/>
      <c r="O2271" s="3"/>
    </row>
    <row r="2272" spans="1:15" x14ac:dyDescent="0.35">
      <c r="A2272" s="221" t="e">
        <f t="shared" si="39"/>
        <v>#N/A</v>
      </c>
      <c r="B2272" s="221" t="e">
        <f>IF(A2272=1,SUM($A$4:A2272),"")</f>
        <v>#N/A</v>
      </c>
      <c r="C2272" s="22" t="str">
        <f>'Source - Cert. Funds'!A2271</f>
        <v>66</v>
      </c>
      <c r="D2272" s="22" t="str">
        <f>'Source - Cert. Funds'!B2271</f>
        <v>2</v>
      </c>
      <c r="E2272" s="22" t="str">
        <f>'Source - Cert. Funds'!C2271</f>
        <v>0004</v>
      </c>
      <c r="F2272" s="22" t="str">
        <f>'Source - Cert. Funds'!D2271</f>
        <v>6620004</v>
      </c>
      <c r="G2272" s="22" t="str">
        <f>'Source - Cert. Funds'!E2271</f>
        <v>HARRISON TOWNSHIP</v>
      </c>
      <c r="H2272" s="22" t="str">
        <f>'Source - Cert. Funds'!F2271</f>
        <v>1111</v>
      </c>
      <c r="I2272" s="22" t="str">
        <f>'Source - Cert. Funds'!G2271</f>
        <v>TOWNSHIP FIRE AND E.M.S.</v>
      </c>
      <c r="J2272" s="23">
        <f>'Source - Cert. Funds'!H2271</f>
        <v>16000</v>
      </c>
      <c r="K2272" s="3"/>
      <c r="L2272" s="3"/>
      <c r="M2272" s="3"/>
      <c r="N2272" s="3"/>
      <c r="O2272" s="3"/>
    </row>
    <row r="2273" spans="1:15" x14ac:dyDescent="0.35">
      <c r="A2273" s="221" t="e">
        <f t="shared" si="39"/>
        <v>#N/A</v>
      </c>
      <c r="B2273" s="221" t="e">
        <f>IF(A2273=1,SUM($A$4:A2273),"")</f>
        <v>#N/A</v>
      </c>
      <c r="C2273" s="22" t="str">
        <f>'Source - Cert. Funds'!A2272</f>
        <v>66</v>
      </c>
      <c r="D2273" s="22" t="str">
        <f>'Source - Cert. Funds'!B2272</f>
        <v>2</v>
      </c>
      <c r="E2273" s="22" t="str">
        <f>'Source - Cert. Funds'!C2272</f>
        <v>0004</v>
      </c>
      <c r="F2273" s="22" t="str">
        <f>'Source - Cert. Funds'!D2272</f>
        <v>6620004</v>
      </c>
      <c r="G2273" s="22" t="str">
        <f>'Source - Cert. Funds'!E2272</f>
        <v>HARRISON TOWNSHIP</v>
      </c>
      <c r="H2273" s="22" t="str">
        <f>'Source - Cert. Funds'!F2272</f>
        <v>2120</v>
      </c>
      <c r="I2273" s="22" t="str">
        <f>'Source - Cert. Funds'!G2272</f>
        <v xml:space="preserve">CEMETERY                                </v>
      </c>
      <c r="J2273" s="23">
        <f>'Source - Cert. Funds'!H2272</f>
        <v>2500</v>
      </c>
      <c r="K2273" s="3"/>
      <c r="L2273" s="3"/>
      <c r="M2273" s="3"/>
      <c r="N2273" s="3"/>
      <c r="O2273" s="3"/>
    </row>
    <row r="2274" spans="1:15" x14ac:dyDescent="0.35">
      <c r="A2274" s="221" t="e">
        <f t="shared" si="39"/>
        <v>#N/A</v>
      </c>
      <c r="B2274" s="221" t="e">
        <f>IF(A2274=1,SUM($A$4:A2274),"")</f>
        <v>#N/A</v>
      </c>
      <c r="C2274" s="22" t="str">
        <f>'Source - Cert. Funds'!A2273</f>
        <v>66</v>
      </c>
      <c r="D2274" s="22" t="str">
        <f>'Source - Cert. Funds'!B2273</f>
        <v>2</v>
      </c>
      <c r="E2274" s="22" t="str">
        <f>'Source - Cert. Funds'!C2273</f>
        <v>0005</v>
      </c>
      <c r="F2274" s="22" t="str">
        <f>'Source - Cert. Funds'!D2273</f>
        <v>6620005</v>
      </c>
      <c r="G2274" s="22" t="str">
        <f>'Source - Cert. Funds'!E2273</f>
        <v>INDIAN CREEK TOWNSHIP</v>
      </c>
      <c r="H2274" s="22" t="str">
        <f>'Source - Cert. Funds'!F2273</f>
        <v>0101</v>
      </c>
      <c r="I2274" s="22" t="str">
        <f>'Source - Cert. Funds'!G2273</f>
        <v xml:space="preserve">GENERAL                                 </v>
      </c>
      <c r="J2274" s="23">
        <f>'Source - Cert. Funds'!H2273</f>
        <v>30000</v>
      </c>
      <c r="K2274" s="3"/>
      <c r="L2274" s="3"/>
      <c r="M2274" s="3"/>
      <c r="N2274" s="3"/>
      <c r="O2274" s="3"/>
    </row>
    <row r="2275" spans="1:15" x14ac:dyDescent="0.35">
      <c r="A2275" s="221" t="e">
        <f t="shared" si="39"/>
        <v>#N/A</v>
      </c>
      <c r="B2275" s="221" t="e">
        <f>IF(A2275=1,SUM($A$4:A2275),"")</f>
        <v>#N/A</v>
      </c>
      <c r="C2275" s="22" t="str">
        <f>'Source - Cert. Funds'!A2274</f>
        <v>66</v>
      </c>
      <c r="D2275" s="22" t="str">
        <f>'Source - Cert. Funds'!B2274</f>
        <v>2</v>
      </c>
      <c r="E2275" s="22" t="str">
        <f>'Source - Cert. Funds'!C2274</f>
        <v>0005</v>
      </c>
      <c r="F2275" s="22" t="str">
        <f>'Source - Cert. Funds'!D2274</f>
        <v>6620005</v>
      </c>
      <c r="G2275" s="22" t="str">
        <f>'Source - Cert. Funds'!E2274</f>
        <v>INDIAN CREEK TOWNSHIP</v>
      </c>
      <c r="H2275" s="22" t="str">
        <f>'Source - Cert. Funds'!F2274</f>
        <v>1111</v>
      </c>
      <c r="I2275" s="22" t="str">
        <f>'Source - Cert. Funds'!G2274</f>
        <v>TOWNSHIP FIRE AND E.M.S.</v>
      </c>
      <c r="J2275" s="23">
        <f>'Source - Cert. Funds'!H2274</f>
        <v>10000</v>
      </c>
      <c r="K2275" s="3"/>
      <c r="L2275" s="3"/>
      <c r="M2275" s="3"/>
      <c r="N2275" s="3"/>
      <c r="O2275" s="3"/>
    </row>
    <row r="2276" spans="1:15" x14ac:dyDescent="0.35">
      <c r="A2276" s="221" t="e">
        <f t="shared" si="39"/>
        <v>#N/A</v>
      </c>
      <c r="B2276" s="221" t="e">
        <f>IF(A2276=1,SUM($A$4:A2276),"")</f>
        <v>#N/A</v>
      </c>
      <c r="C2276" s="22" t="str">
        <f>'Source - Cert. Funds'!A2275</f>
        <v>66</v>
      </c>
      <c r="D2276" s="22" t="str">
        <f>'Source - Cert. Funds'!B2275</f>
        <v>2</v>
      </c>
      <c r="E2276" s="22" t="str">
        <f>'Source - Cert. Funds'!C2275</f>
        <v>0006</v>
      </c>
      <c r="F2276" s="22" t="str">
        <f>'Source - Cert. Funds'!D2275</f>
        <v>6620006</v>
      </c>
      <c r="G2276" s="22" t="str">
        <f>'Source - Cert. Funds'!E2275</f>
        <v>JEFFERSON TOWNSHIP</v>
      </c>
      <c r="H2276" s="22" t="str">
        <f>'Source - Cert. Funds'!F2275</f>
        <v>0061</v>
      </c>
      <c r="I2276" s="22" t="str">
        <f>'Source - Cert. Funds'!G2275</f>
        <v>RAINY DAY</v>
      </c>
      <c r="J2276" s="23">
        <f>'Source - Cert. Funds'!H2275</f>
        <v>1000</v>
      </c>
      <c r="K2276" s="3"/>
      <c r="L2276" s="3"/>
      <c r="M2276" s="3"/>
      <c r="N2276" s="3"/>
      <c r="O2276" s="3"/>
    </row>
    <row r="2277" spans="1:15" x14ac:dyDescent="0.35">
      <c r="A2277" s="221" t="e">
        <f t="shared" si="39"/>
        <v>#N/A</v>
      </c>
      <c r="B2277" s="221" t="e">
        <f>IF(A2277=1,SUM($A$4:A2277),"")</f>
        <v>#N/A</v>
      </c>
      <c r="C2277" s="22" t="str">
        <f>'Source - Cert. Funds'!A2276</f>
        <v>66</v>
      </c>
      <c r="D2277" s="22" t="str">
        <f>'Source - Cert. Funds'!B2276</f>
        <v>2</v>
      </c>
      <c r="E2277" s="22" t="str">
        <f>'Source - Cert. Funds'!C2276</f>
        <v>0006</v>
      </c>
      <c r="F2277" s="22" t="str">
        <f>'Source - Cert. Funds'!D2276</f>
        <v>6620006</v>
      </c>
      <c r="G2277" s="22" t="str">
        <f>'Source - Cert. Funds'!E2276</f>
        <v>JEFFERSON TOWNSHIP</v>
      </c>
      <c r="H2277" s="22" t="str">
        <f>'Source - Cert. Funds'!F2276</f>
        <v>0101</v>
      </c>
      <c r="I2277" s="22" t="str">
        <f>'Source - Cert. Funds'!G2276</f>
        <v xml:space="preserve">GENERAL                                 </v>
      </c>
      <c r="J2277" s="23">
        <f>'Source - Cert. Funds'!H2276</f>
        <v>12690</v>
      </c>
      <c r="K2277" s="3"/>
      <c r="L2277" s="3"/>
      <c r="M2277" s="3"/>
      <c r="N2277" s="3"/>
      <c r="O2277" s="3"/>
    </row>
    <row r="2278" spans="1:15" x14ac:dyDescent="0.35">
      <c r="A2278" s="221" t="e">
        <f t="shared" si="39"/>
        <v>#N/A</v>
      </c>
      <c r="B2278" s="221" t="e">
        <f>IF(A2278=1,SUM($A$4:A2278),"")</f>
        <v>#N/A</v>
      </c>
      <c r="C2278" s="22" t="str">
        <f>'Source - Cert. Funds'!A2277</f>
        <v>66</v>
      </c>
      <c r="D2278" s="22" t="str">
        <f>'Source - Cert. Funds'!B2277</f>
        <v>2</v>
      </c>
      <c r="E2278" s="22" t="str">
        <f>'Source - Cert. Funds'!C2277</f>
        <v>0006</v>
      </c>
      <c r="F2278" s="22" t="str">
        <f>'Source - Cert. Funds'!D2277</f>
        <v>6620006</v>
      </c>
      <c r="G2278" s="22" t="str">
        <f>'Source - Cert. Funds'!E2277</f>
        <v>JEFFERSON TOWNSHIP</v>
      </c>
      <c r="H2278" s="22" t="str">
        <f>'Source - Cert. Funds'!F2277</f>
        <v>1111</v>
      </c>
      <c r="I2278" s="22" t="str">
        <f>'Source - Cert. Funds'!G2277</f>
        <v>TOWNSHIP FIRE AND E.M.S.</v>
      </c>
      <c r="J2278" s="23">
        <f>'Source - Cert. Funds'!H2277</f>
        <v>16000</v>
      </c>
      <c r="K2278" s="3"/>
      <c r="L2278" s="3"/>
      <c r="M2278" s="3"/>
      <c r="N2278" s="3"/>
      <c r="O2278" s="3"/>
    </row>
    <row r="2279" spans="1:15" x14ac:dyDescent="0.35">
      <c r="A2279" s="221" t="e">
        <f t="shared" si="39"/>
        <v>#N/A</v>
      </c>
      <c r="B2279" s="221" t="e">
        <f>IF(A2279=1,SUM($A$4:A2279),"")</f>
        <v>#N/A</v>
      </c>
      <c r="C2279" s="22" t="str">
        <f>'Source - Cert. Funds'!A2278</f>
        <v>66</v>
      </c>
      <c r="D2279" s="22" t="str">
        <f>'Source - Cert. Funds'!B2278</f>
        <v>2</v>
      </c>
      <c r="E2279" s="22" t="str">
        <f>'Source - Cert. Funds'!C2278</f>
        <v>0007</v>
      </c>
      <c r="F2279" s="22" t="str">
        <f>'Source - Cert. Funds'!D2278</f>
        <v>6620007</v>
      </c>
      <c r="G2279" s="22" t="str">
        <f>'Source - Cert. Funds'!E2278</f>
        <v>MONROE TOWNSHIP</v>
      </c>
      <c r="H2279" s="22" t="str">
        <f>'Source - Cert. Funds'!F2278</f>
        <v>0061</v>
      </c>
      <c r="I2279" s="22" t="str">
        <f>'Source - Cert. Funds'!G2278</f>
        <v>RAINY DAY</v>
      </c>
      <c r="J2279" s="23">
        <f>'Source - Cert. Funds'!H2278</f>
        <v>15000</v>
      </c>
      <c r="K2279" s="3"/>
      <c r="L2279" s="3"/>
      <c r="M2279" s="3"/>
      <c r="N2279" s="3"/>
      <c r="O2279" s="3"/>
    </row>
    <row r="2280" spans="1:15" x14ac:dyDescent="0.35">
      <c r="A2280" s="221" t="e">
        <f t="shared" si="39"/>
        <v>#N/A</v>
      </c>
      <c r="B2280" s="221" t="e">
        <f>IF(A2280=1,SUM($A$4:A2280),"")</f>
        <v>#N/A</v>
      </c>
      <c r="C2280" s="22" t="str">
        <f>'Source - Cert. Funds'!A2279</f>
        <v>66</v>
      </c>
      <c r="D2280" s="22" t="str">
        <f>'Source - Cert. Funds'!B2279</f>
        <v>2</v>
      </c>
      <c r="E2280" s="22" t="str">
        <f>'Source - Cert. Funds'!C2279</f>
        <v>0007</v>
      </c>
      <c r="F2280" s="22" t="str">
        <f>'Source - Cert. Funds'!D2279</f>
        <v>6620007</v>
      </c>
      <c r="G2280" s="22" t="str">
        <f>'Source - Cert. Funds'!E2279</f>
        <v>MONROE TOWNSHIP</v>
      </c>
      <c r="H2280" s="22" t="str">
        <f>'Source - Cert. Funds'!F2279</f>
        <v>0101</v>
      </c>
      <c r="I2280" s="22" t="str">
        <f>'Source - Cert. Funds'!G2279</f>
        <v xml:space="preserve">GENERAL                                 </v>
      </c>
      <c r="J2280" s="23">
        <f>'Source - Cert. Funds'!H2279</f>
        <v>123700</v>
      </c>
      <c r="K2280" s="3"/>
      <c r="L2280" s="3"/>
      <c r="M2280" s="3"/>
      <c r="N2280" s="3"/>
      <c r="O2280" s="3"/>
    </row>
    <row r="2281" spans="1:15" x14ac:dyDescent="0.35">
      <c r="A2281" s="221" t="e">
        <f t="shared" si="39"/>
        <v>#N/A</v>
      </c>
      <c r="B2281" s="221" t="e">
        <f>IF(A2281=1,SUM($A$4:A2281),"")</f>
        <v>#N/A</v>
      </c>
      <c r="C2281" s="22" t="str">
        <f>'Source - Cert. Funds'!A2280</f>
        <v>66</v>
      </c>
      <c r="D2281" s="22" t="str">
        <f>'Source - Cert. Funds'!B2280</f>
        <v>2</v>
      </c>
      <c r="E2281" s="22" t="str">
        <f>'Source - Cert. Funds'!C2280</f>
        <v>0007</v>
      </c>
      <c r="F2281" s="22" t="str">
        <f>'Source - Cert. Funds'!D2280</f>
        <v>6620007</v>
      </c>
      <c r="G2281" s="22" t="str">
        <f>'Source - Cert. Funds'!E2280</f>
        <v>MONROE TOWNSHIP</v>
      </c>
      <c r="H2281" s="22" t="str">
        <f>'Source - Cert. Funds'!F2280</f>
        <v>1111</v>
      </c>
      <c r="I2281" s="22" t="str">
        <f>'Source - Cert. Funds'!G2280</f>
        <v>TOWNSHIP FIRE AND E.M.S.</v>
      </c>
      <c r="J2281" s="23">
        <f>'Source - Cert. Funds'!H2280</f>
        <v>60000</v>
      </c>
      <c r="K2281" s="3"/>
      <c r="L2281" s="3"/>
      <c r="M2281" s="3"/>
      <c r="N2281" s="3"/>
      <c r="O2281" s="3"/>
    </row>
    <row r="2282" spans="1:15" x14ac:dyDescent="0.35">
      <c r="A2282" s="221" t="e">
        <f t="shared" si="39"/>
        <v>#N/A</v>
      </c>
      <c r="B2282" s="221" t="e">
        <f>IF(A2282=1,SUM($A$4:A2282),"")</f>
        <v>#N/A</v>
      </c>
      <c r="C2282" s="22" t="str">
        <f>'Source - Cert. Funds'!A2281</f>
        <v>66</v>
      </c>
      <c r="D2282" s="22" t="str">
        <f>'Source - Cert. Funds'!B2281</f>
        <v>2</v>
      </c>
      <c r="E2282" s="22" t="str">
        <f>'Source - Cert. Funds'!C2281</f>
        <v>0008</v>
      </c>
      <c r="F2282" s="22" t="str">
        <f>'Source - Cert. Funds'!D2281</f>
        <v>6620008</v>
      </c>
      <c r="G2282" s="22" t="str">
        <f>'Source - Cert. Funds'!E2281</f>
        <v>RICH GROVE TOWNSHIP</v>
      </c>
      <c r="H2282" s="22" t="str">
        <f>'Source - Cert. Funds'!F2281</f>
        <v>0101</v>
      </c>
      <c r="I2282" s="22" t="str">
        <f>'Source - Cert. Funds'!G2281</f>
        <v xml:space="preserve">GENERAL                                 </v>
      </c>
      <c r="J2282" s="23">
        <f>'Source - Cert. Funds'!H2281</f>
        <v>23325</v>
      </c>
      <c r="K2282" s="3"/>
      <c r="L2282" s="3"/>
      <c r="M2282" s="3"/>
      <c r="N2282" s="3"/>
      <c r="O2282" s="3"/>
    </row>
    <row r="2283" spans="1:15" x14ac:dyDescent="0.35">
      <c r="A2283" s="221" t="e">
        <f t="shared" si="39"/>
        <v>#N/A</v>
      </c>
      <c r="B2283" s="221" t="e">
        <f>IF(A2283=1,SUM($A$4:A2283),"")</f>
        <v>#N/A</v>
      </c>
      <c r="C2283" s="22" t="str">
        <f>'Source - Cert. Funds'!A2282</f>
        <v>66</v>
      </c>
      <c r="D2283" s="22" t="str">
        <f>'Source - Cert. Funds'!B2282</f>
        <v>2</v>
      </c>
      <c r="E2283" s="22" t="str">
        <f>'Source - Cert. Funds'!C2282</f>
        <v>0008</v>
      </c>
      <c r="F2283" s="22" t="str">
        <f>'Source - Cert. Funds'!D2282</f>
        <v>6620008</v>
      </c>
      <c r="G2283" s="22" t="str">
        <f>'Source - Cert. Funds'!E2282</f>
        <v>RICH GROVE TOWNSHIP</v>
      </c>
      <c r="H2283" s="22" t="str">
        <f>'Source - Cert. Funds'!F2282</f>
        <v>1111</v>
      </c>
      <c r="I2283" s="22" t="str">
        <f>'Source - Cert. Funds'!G2282</f>
        <v>TOWNSHIP FIRE AND E.M.S.</v>
      </c>
      <c r="J2283" s="23">
        <f>'Source - Cert. Funds'!H2282</f>
        <v>45000</v>
      </c>
      <c r="K2283" s="3"/>
      <c r="L2283" s="3"/>
      <c r="M2283" s="3"/>
      <c r="N2283" s="3"/>
      <c r="O2283" s="3"/>
    </row>
    <row r="2284" spans="1:15" x14ac:dyDescent="0.35">
      <c r="A2284" s="221" t="e">
        <f t="shared" si="39"/>
        <v>#N/A</v>
      </c>
      <c r="B2284" s="221" t="e">
        <f>IF(A2284=1,SUM($A$4:A2284),"")</f>
        <v>#N/A</v>
      </c>
      <c r="C2284" s="22" t="str">
        <f>'Source - Cert. Funds'!A2283</f>
        <v>66</v>
      </c>
      <c r="D2284" s="22" t="str">
        <f>'Source - Cert. Funds'!B2283</f>
        <v>2</v>
      </c>
      <c r="E2284" s="22" t="str">
        <f>'Source - Cert. Funds'!C2283</f>
        <v>0009</v>
      </c>
      <c r="F2284" s="22" t="str">
        <f>'Source - Cert. Funds'!D2283</f>
        <v>6620009</v>
      </c>
      <c r="G2284" s="22" t="str">
        <f>'Source - Cert. Funds'!E2283</f>
        <v>SALEM TOWNSHIP</v>
      </c>
      <c r="H2284" s="22" t="str">
        <f>'Source - Cert. Funds'!F2283</f>
        <v>0061</v>
      </c>
      <c r="I2284" s="22" t="str">
        <f>'Source - Cert. Funds'!G2283</f>
        <v>RAINY DAY</v>
      </c>
      <c r="J2284" s="23">
        <f>'Source - Cert. Funds'!H2283</f>
        <v>30000</v>
      </c>
      <c r="K2284" s="3"/>
      <c r="L2284" s="3"/>
      <c r="M2284" s="3"/>
      <c r="N2284" s="3"/>
      <c r="O2284" s="3"/>
    </row>
    <row r="2285" spans="1:15" x14ac:dyDescent="0.35">
      <c r="A2285" s="221" t="e">
        <f t="shared" si="39"/>
        <v>#N/A</v>
      </c>
      <c r="B2285" s="221" t="e">
        <f>IF(A2285=1,SUM($A$4:A2285),"")</f>
        <v>#N/A</v>
      </c>
      <c r="C2285" s="22" t="str">
        <f>'Source - Cert. Funds'!A2284</f>
        <v>66</v>
      </c>
      <c r="D2285" s="22" t="str">
        <f>'Source - Cert. Funds'!B2284</f>
        <v>2</v>
      </c>
      <c r="E2285" s="22" t="str">
        <f>'Source - Cert. Funds'!C2284</f>
        <v>0009</v>
      </c>
      <c r="F2285" s="22" t="str">
        <f>'Source - Cert. Funds'!D2284</f>
        <v>6620009</v>
      </c>
      <c r="G2285" s="22" t="str">
        <f>'Source - Cert. Funds'!E2284</f>
        <v>SALEM TOWNSHIP</v>
      </c>
      <c r="H2285" s="22" t="str">
        <f>'Source - Cert. Funds'!F2284</f>
        <v>0101</v>
      </c>
      <c r="I2285" s="22" t="str">
        <f>'Source - Cert. Funds'!G2284</f>
        <v xml:space="preserve">GENERAL                                 </v>
      </c>
      <c r="J2285" s="23">
        <f>'Source - Cert. Funds'!H2284</f>
        <v>118650</v>
      </c>
      <c r="K2285" s="3"/>
      <c r="L2285" s="3"/>
      <c r="M2285" s="3"/>
      <c r="N2285" s="3"/>
      <c r="O2285" s="3"/>
    </row>
    <row r="2286" spans="1:15" x14ac:dyDescent="0.35">
      <c r="A2286" s="221" t="e">
        <f t="shared" si="39"/>
        <v>#N/A</v>
      </c>
      <c r="B2286" s="221" t="e">
        <f>IF(A2286=1,SUM($A$4:A2286),"")</f>
        <v>#N/A</v>
      </c>
      <c r="C2286" s="22" t="str">
        <f>'Source - Cert. Funds'!A2285</f>
        <v>66</v>
      </c>
      <c r="D2286" s="22" t="str">
        <f>'Source - Cert. Funds'!B2285</f>
        <v>2</v>
      </c>
      <c r="E2286" s="22" t="str">
        <f>'Source - Cert. Funds'!C2285</f>
        <v>0009</v>
      </c>
      <c r="F2286" s="22" t="str">
        <f>'Source - Cert. Funds'!D2285</f>
        <v>6620009</v>
      </c>
      <c r="G2286" s="22" t="str">
        <f>'Source - Cert. Funds'!E2285</f>
        <v>SALEM TOWNSHIP</v>
      </c>
      <c r="H2286" s="22" t="str">
        <f>'Source - Cert. Funds'!F2285</f>
        <v>1111</v>
      </c>
      <c r="I2286" s="22" t="str">
        <f>'Source - Cert. Funds'!G2285</f>
        <v>TOWNSHIP FIRE AND E.M.S.</v>
      </c>
      <c r="J2286" s="23">
        <f>'Source - Cert. Funds'!H2285</f>
        <v>40000</v>
      </c>
      <c r="K2286" s="3"/>
      <c r="L2286" s="3"/>
      <c r="M2286" s="3"/>
      <c r="N2286" s="3"/>
      <c r="O2286" s="3"/>
    </row>
    <row r="2287" spans="1:15" x14ac:dyDescent="0.35">
      <c r="A2287" s="221" t="e">
        <f t="shared" si="39"/>
        <v>#N/A</v>
      </c>
      <c r="B2287" s="221" t="e">
        <f>IF(A2287=1,SUM($A$4:A2287),"")</f>
        <v>#N/A</v>
      </c>
      <c r="C2287" s="22" t="str">
        <f>'Source - Cert. Funds'!A2286</f>
        <v>66</v>
      </c>
      <c r="D2287" s="22" t="str">
        <f>'Source - Cert. Funds'!B2286</f>
        <v>2</v>
      </c>
      <c r="E2287" s="22" t="str">
        <f>'Source - Cert. Funds'!C2286</f>
        <v>0009</v>
      </c>
      <c r="F2287" s="22" t="str">
        <f>'Source - Cert. Funds'!D2286</f>
        <v>6620009</v>
      </c>
      <c r="G2287" s="22" t="str">
        <f>'Source - Cert. Funds'!E2286</f>
        <v>SALEM TOWNSHIP</v>
      </c>
      <c r="H2287" s="22" t="str">
        <f>'Source - Cert. Funds'!F2286</f>
        <v>1190</v>
      </c>
      <c r="I2287" s="22" t="str">
        <f>'Source - Cert. Funds'!G2286</f>
        <v xml:space="preserve">CUMULATIVE FIRE (Township)                        </v>
      </c>
      <c r="J2287" s="23">
        <f>'Source - Cert. Funds'!H2286</f>
        <v>20000</v>
      </c>
      <c r="K2287" s="3"/>
      <c r="L2287" s="3"/>
      <c r="M2287" s="3"/>
      <c r="N2287" s="3"/>
      <c r="O2287" s="3"/>
    </row>
    <row r="2288" spans="1:15" x14ac:dyDescent="0.35">
      <c r="A2288" s="221" t="e">
        <f t="shared" si="39"/>
        <v>#N/A</v>
      </c>
      <c r="B2288" s="221" t="e">
        <f>IF(A2288=1,SUM($A$4:A2288),"")</f>
        <v>#N/A</v>
      </c>
      <c r="C2288" s="22" t="str">
        <f>'Source - Cert. Funds'!A2287</f>
        <v>66</v>
      </c>
      <c r="D2288" s="22" t="str">
        <f>'Source - Cert. Funds'!B2287</f>
        <v>2</v>
      </c>
      <c r="E2288" s="22" t="str">
        <f>'Source - Cert. Funds'!C2287</f>
        <v>0010</v>
      </c>
      <c r="F2288" s="22" t="str">
        <f>'Source - Cert. Funds'!D2287</f>
        <v>6620010</v>
      </c>
      <c r="G2288" s="22" t="str">
        <f>'Source - Cert. Funds'!E2287</f>
        <v>TIPPECANOE TOWNSHIP</v>
      </c>
      <c r="H2288" s="22" t="str">
        <f>'Source - Cert. Funds'!F2287</f>
        <v>0061</v>
      </c>
      <c r="I2288" s="22" t="str">
        <f>'Source - Cert. Funds'!G2287</f>
        <v>RAINY DAY</v>
      </c>
      <c r="J2288" s="23">
        <f>'Source - Cert. Funds'!H2287</f>
        <v>0</v>
      </c>
      <c r="K2288" s="3"/>
      <c r="L2288" s="3"/>
      <c r="M2288" s="3"/>
      <c r="N2288" s="3"/>
      <c r="O2288" s="3"/>
    </row>
    <row r="2289" spans="1:15" x14ac:dyDescent="0.35">
      <c r="A2289" s="221" t="e">
        <f t="shared" si="39"/>
        <v>#N/A</v>
      </c>
      <c r="B2289" s="221" t="e">
        <f>IF(A2289=1,SUM($A$4:A2289),"")</f>
        <v>#N/A</v>
      </c>
      <c r="C2289" s="22" t="str">
        <f>'Source - Cert. Funds'!A2288</f>
        <v>66</v>
      </c>
      <c r="D2289" s="22" t="str">
        <f>'Source - Cert. Funds'!B2288</f>
        <v>2</v>
      </c>
      <c r="E2289" s="22" t="str">
        <f>'Source - Cert. Funds'!C2288</f>
        <v>0010</v>
      </c>
      <c r="F2289" s="22" t="str">
        <f>'Source - Cert. Funds'!D2288</f>
        <v>6620010</v>
      </c>
      <c r="G2289" s="22" t="str">
        <f>'Source - Cert. Funds'!E2288</f>
        <v>TIPPECANOE TOWNSHIP</v>
      </c>
      <c r="H2289" s="22" t="str">
        <f>'Source - Cert. Funds'!F2288</f>
        <v>0101</v>
      </c>
      <c r="I2289" s="22" t="str">
        <f>'Source - Cert. Funds'!G2288</f>
        <v xml:space="preserve">GENERAL                                 </v>
      </c>
      <c r="J2289" s="23">
        <f>'Source - Cert. Funds'!H2288</f>
        <v>37920</v>
      </c>
      <c r="K2289" s="3"/>
      <c r="L2289" s="3"/>
      <c r="M2289" s="3"/>
      <c r="N2289" s="3"/>
      <c r="O2289" s="3"/>
    </row>
    <row r="2290" spans="1:15" x14ac:dyDescent="0.35">
      <c r="A2290" s="221" t="e">
        <f t="shared" si="39"/>
        <v>#N/A</v>
      </c>
      <c r="B2290" s="221" t="e">
        <f>IF(A2290=1,SUM($A$4:A2290),"")</f>
        <v>#N/A</v>
      </c>
      <c r="C2290" s="22" t="str">
        <f>'Source - Cert. Funds'!A2289</f>
        <v>66</v>
      </c>
      <c r="D2290" s="22" t="str">
        <f>'Source - Cert. Funds'!B2289</f>
        <v>2</v>
      </c>
      <c r="E2290" s="22" t="str">
        <f>'Source - Cert. Funds'!C2289</f>
        <v>0010</v>
      </c>
      <c r="F2290" s="22" t="str">
        <f>'Source - Cert. Funds'!D2289</f>
        <v>6620010</v>
      </c>
      <c r="G2290" s="22" t="str">
        <f>'Source - Cert. Funds'!E2289</f>
        <v>TIPPECANOE TOWNSHIP</v>
      </c>
      <c r="H2290" s="22" t="str">
        <f>'Source - Cert. Funds'!F2289</f>
        <v>1111</v>
      </c>
      <c r="I2290" s="22" t="str">
        <f>'Source - Cert. Funds'!G2289</f>
        <v>TOWNSHIP FIRE AND E.M.S.</v>
      </c>
      <c r="J2290" s="23">
        <f>'Source - Cert. Funds'!H2289</f>
        <v>30175</v>
      </c>
      <c r="K2290" s="3"/>
      <c r="L2290" s="3"/>
      <c r="M2290" s="3"/>
      <c r="N2290" s="3"/>
      <c r="O2290" s="3"/>
    </row>
    <row r="2291" spans="1:15" x14ac:dyDescent="0.35">
      <c r="A2291" s="221" t="e">
        <f t="shared" si="39"/>
        <v>#N/A</v>
      </c>
      <c r="B2291" s="221" t="e">
        <f>IF(A2291=1,SUM($A$4:A2291),"")</f>
        <v>#N/A</v>
      </c>
      <c r="C2291" s="22" t="str">
        <f>'Source - Cert. Funds'!A2290</f>
        <v>66</v>
      </c>
      <c r="D2291" s="22" t="str">
        <f>'Source - Cert. Funds'!B2290</f>
        <v>2</v>
      </c>
      <c r="E2291" s="22" t="str">
        <f>'Source - Cert. Funds'!C2290</f>
        <v>0011</v>
      </c>
      <c r="F2291" s="22" t="str">
        <f>'Source - Cert. Funds'!D2290</f>
        <v>6620011</v>
      </c>
      <c r="G2291" s="22" t="str">
        <f>'Source - Cert. Funds'!E2290</f>
        <v>VAN BUREN TOWNSHIP</v>
      </c>
      <c r="H2291" s="22" t="str">
        <f>'Source - Cert. Funds'!F2290</f>
        <v>0061</v>
      </c>
      <c r="I2291" s="22" t="str">
        <f>'Source - Cert. Funds'!G2290</f>
        <v>RAINY DAY</v>
      </c>
      <c r="J2291" s="23">
        <f>'Source - Cert. Funds'!H2290</f>
        <v>10000</v>
      </c>
      <c r="K2291" s="3"/>
      <c r="L2291" s="3"/>
      <c r="M2291" s="3"/>
      <c r="N2291" s="3"/>
      <c r="O2291" s="3"/>
    </row>
    <row r="2292" spans="1:15" x14ac:dyDescent="0.35">
      <c r="A2292" s="221" t="e">
        <f t="shared" si="39"/>
        <v>#N/A</v>
      </c>
      <c r="B2292" s="221" t="e">
        <f>IF(A2292=1,SUM($A$4:A2292),"")</f>
        <v>#N/A</v>
      </c>
      <c r="C2292" s="22" t="str">
        <f>'Source - Cert. Funds'!A2291</f>
        <v>66</v>
      </c>
      <c r="D2292" s="22" t="str">
        <f>'Source - Cert. Funds'!B2291</f>
        <v>2</v>
      </c>
      <c r="E2292" s="22" t="str">
        <f>'Source - Cert. Funds'!C2291</f>
        <v>0011</v>
      </c>
      <c r="F2292" s="22" t="str">
        <f>'Source - Cert. Funds'!D2291</f>
        <v>6620011</v>
      </c>
      <c r="G2292" s="22" t="str">
        <f>'Source - Cert. Funds'!E2291</f>
        <v>VAN BUREN TOWNSHIP</v>
      </c>
      <c r="H2292" s="22" t="str">
        <f>'Source - Cert. Funds'!F2291</f>
        <v>0101</v>
      </c>
      <c r="I2292" s="22" t="str">
        <f>'Source - Cert. Funds'!G2291</f>
        <v xml:space="preserve">GENERAL                                 </v>
      </c>
      <c r="J2292" s="23">
        <f>'Source - Cert. Funds'!H2291</f>
        <v>76300</v>
      </c>
      <c r="K2292" s="3"/>
      <c r="L2292" s="3"/>
      <c r="M2292" s="3"/>
      <c r="N2292" s="3"/>
      <c r="O2292" s="3"/>
    </row>
    <row r="2293" spans="1:15" x14ac:dyDescent="0.35">
      <c r="A2293" s="221" t="e">
        <f t="shared" si="39"/>
        <v>#N/A</v>
      </c>
      <c r="B2293" s="221" t="e">
        <f>IF(A2293=1,SUM($A$4:A2293),"")</f>
        <v>#N/A</v>
      </c>
      <c r="C2293" s="22" t="str">
        <f>'Source - Cert. Funds'!A2292</f>
        <v>66</v>
      </c>
      <c r="D2293" s="22" t="str">
        <f>'Source - Cert. Funds'!B2292</f>
        <v>2</v>
      </c>
      <c r="E2293" s="22" t="str">
        <f>'Source - Cert. Funds'!C2292</f>
        <v>0011</v>
      </c>
      <c r="F2293" s="22" t="str">
        <f>'Source - Cert. Funds'!D2292</f>
        <v>6620011</v>
      </c>
      <c r="G2293" s="22" t="str">
        <f>'Source - Cert. Funds'!E2292</f>
        <v>VAN BUREN TOWNSHIP</v>
      </c>
      <c r="H2293" s="22" t="str">
        <f>'Source - Cert. Funds'!F2292</f>
        <v>1111</v>
      </c>
      <c r="I2293" s="22" t="str">
        <f>'Source - Cert. Funds'!G2292</f>
        <v>TOWNSHIP FIRE AND E.M.S.</v>
      </c>
      <c r="J2293" s="23">
        <f>'Source - Cert. Funds'!H2292</f>
        <v>94700</v>
      </c>
      <c r="K2293" s="3"/>
      <c r="L2293" s="3"/>
      <c r="M2293" s="3"/>
      <c r="N2293" s="3"/>
      <c r="O2293" s="3"/>
    </row>
    <row r="2294" spans="1:15" x14ac:dyDescent="0.35">
      <c r="A2294" s="221" t="e">
        <f t="shared" si="39"/>
        <v>#N/A</v>
      </c>
      <c r="B2294" s="221" t="e">
        <f>IF(A2294=1,SUM($A$4:A2294),"")</f>
        <v>#N/A</v>
      </c>
      <c r="C2294" s="22" t="str">
        <f>'Source - Cert. Funds'!A2293</f>
        <v>66</v>
      </c>
      <c r="D2294" s="22" t="str">
        <f>'Source - Cert. Funds'!B2293</f>
        <v>2</v>
      </c>
      <c r="E2294" s="22" t="str">
        <f>'Source - Cert. Funds'!C2293</f>
        <v>0011</v>
      </c>
      <c r="F2294" s="22" t="str">
        <f>'Source - Cert. Funds'!D2293</f>
        <v>6620011</v>
      </c>
      <c r="G2294" s="22" t="str">
        <f>'Source - Cert. Funds'!E2293</f>
        <v>VAN BUREN TOWNSHIP</v>
      </c>
      <c r="H2294" s="22" t="str">
        <f>'Source - Cert. Funds'!F2293</f>
        <v>1190</v>
      </c>
      <c r="I2294" s="22" t="str">
        <f>'Source - Cert. Funds'!G2293</f>
        <v xml:space="preserve">CUMULATIVE FIRE (Township)                        </v>
      </c>
      <c r="J2294" s="23">
        <f>'Source - Cert. Funds'!H2293</f>
        <v>70000</v>
      </c>
      <c r="K2294" s="3"/>
      <c r="L2294" s="3"/>
      <c r="M2294" s="3"/>
      <c r="N2294" s="3"/>
      <c r="O2294" s="3"/>
    </row>
    <row r="2295" spans="1:15" x14ac:dyDescent="0.35">
      <c r="A2295" s="221" t="e">
        <f t="shared" si="39"/>
        <v>#N/A</v>
      </c>
      <c r="B2295" s="221" t="e">
        <f>IF(A2295=1,SUM($A$4:A2295),"")</f>
        <v>#N/A</v>
      </c>
      <c r="C2295" s="22" t="str">
        <f>'Source - Cert. Funds'!A2294</f>
        <v>66</v>
      </c>
      <c r="D2295" s="22" t="str">
        <f>'Source - Cert. Funds'!B2294</f>
        <v>2</v>
      </c>
      <c r="E2295" s="22" t="str">
        <f>'Source - Cert. Funds'!C2294</f>
        <v>0012</v>
      </c>
      <c r="F2295" s="22" t="str">
        <f>'Source - Cert. Funds'!D2294</f>
        <v>6620012</v>
      </c>
      <c r="G2295" s="22" t="str">
        <f>'Source - Cert. Funds'!E2294</f>
        <v>WHITE POST TOWNSHIP</v>
      </c>
      <c r="H2295" s="22" t="str">
        <f>'Source - Cert. Funds'!F2294</f>
        <v>0101</v>
      </c>
      <c r="I2295" s="22" t="str">
        <f>'Source - Cert. Funds'!G2294</f>
        <v xml:space="preserve">GENERAL                                 </v>
      </c>
      <c r="J2295" s="23">
        <f>'Source - Cert. Funds'!H2294</f>
        <v>120700</v>
      </c>
      <c r="K2295" s="3"/>
      <c r="L2295" s="3"/>
      <c r="M2295" s="3"/>
      <c r="N2295" s="3"/>
      <c r="O2295" s="3"/>
    </row>
    <row r="2296" spans="1:15" x14ac:dyDescent="0.35">
      <c r="A2296" s="221" t="e">
        <f t="shared" si="39"/>
        <v>#N/A</v>
      </c>
      <c r="B2296" s="221" t="e">
        <f>IF(A2296=1,SUM($A$4:A2296),"")</f>
        <v>#N/A</v>
      </c>
      <c r="C2296" s="22" t="str">
        <f>'Source - Cert. Funds'!A2295</f>
        <v>66</v>
      </c>
      <c r="D2296" s="22" t="str">
        <f>'Source - Cert. Funds'!B2295</f>
        <v>2</v>
      </c>
      <c r="E2296" s="22" t="str">
        <f>'Source - Cert. Funds'!C2295</f>
        <v>0012</v>
      </c>
      <c r="F2296" s="22" t="str">
        <f>'Source - Cert. Funds'!D2295</f>
        <v>6620012</v>
      </c>
      <c r="G2296" s="22" t="str">
        <f>'Source - Cert. Funds'!E2295</f>
        <v>WHITE POST TOWNSHIP</v>
      </c>
      <c r="H2296" s="22" t="str">
        <f>'Source - Cert. Funds'!F2295</f>
        <v>1111</v>
      </c>
      <c r="I2296" s="22" t="str">
        <f>'Source - Cert. Funds'!G2295</f>
        <v>TOWNSHIP FIRE AND E.M.S.</v>
      </c>
      <c r="J2296" s="23">
        <f>'Source - Cert. Funds'!H2295</f>
        <v>91000</v>
      </c>
      <c r="K2296" s="3"/>
      <c r="L2296" s="3"/>
      <c r="M2296" s="3"/>
      <c r="N2296" s="3"/>
      <c r="O2296" s="3"/>
    </row>
    <row r="2297" spans="1:15" x14ac:dyDescent="0.35">
      <c r="A2297" s="221" t="e">
        <f t="shared" si="39"/>
        <v>#N/A</v>
      </c>
      <c r="B2297" s="221" t="e">
        <f>IF(A2297=1,SUM($A$4:A2297),"")</f>
        <v>#N/A</v>
      </c>
      <c r="C2297" s="22" t="str">
        <f>'Source - Cert. Funds'!A2296</f>
        <v>66</v>
      </c>
      <c r="D2297" s="22" t="str">
        <f>'Source - Cert. Funds'!B2296</f>
        <v>2</v>
      </c>
      <c r="E2297" s="22" t="str">
        <f>'Source - Cert. Funds'!C2296</f>
        <v>0012</v>
      </c>
      <c r="F2297" s="22" t="str">
        <f>'Source - Cert. Funds'!D2296</f>
        <v>6620012</v>
      </c>
      <c r="G2297" s="22" t="str">
        <f>'Source - Cert. Funds'!E2296</f>
        <v>WHITE POST TOWNSHIP</v>
      </c>
      <c r="H2297" s="22" t="str">
        <f>'Source - Cert. Funds'!F2296</f>
        <v>1190</v>
      </c>
      <c r="I2297" s="22" t="str">
        <f>'Source - Cert. Funds'!G2296</f>
        <v xml:space="preserve">CUMULATIVE FIRE (Township)                        </v>
      </c>
      <c r="J2297" s="23">
        <f>'Source - Cert. Funds'!H2296</f>
        <v>230000</v>
      </c>
      <c r="K2297" s="3"/>
      <c r="L2297" s="3"/>
      <c r="M2297" s="3"/>
      <c r="N2297" s="3"/>
      <c r="O2297" s="3"/>
    </row>
    <row r="2298" spans="1:15" x14ac:dyDescent="0.35">
      <c r="A2298" s="221" t="e">
        <f t="shared" si="39"/>
        <v>#N/A</v>
      </c>
      <c r="B2298" s="221" t="e">
        <f>IF(A2298=1,SUM($A$4:A2298),"")</f>
        <v>#N/A</v>
      </c>
      <c r="C2298" s="22" t="str">
        <f>'Source - Cert. Funds'!A2297</f>
        <v>67</v>
      </c>
      <c r="D2298" s="22" t="str">
        <f>'Source - Cert. Funds'!B2297</f>
        <v>2</v>
      </c>
      <c r="E2298" s="22" t="str">
        <f>'Source - Cert. Funds'!C2297</f>
        <v>0001</v>
      </c>
      <c r="F2298" s="22" t="str">
        <f>'Source - Cert. Funds'!D2297</f>
        <v>6720001</v>
      </c>
      <c r="G2298" s="22" t="str">
        <f>'Source - Cert. Funds'!E2297</f>
        <v>CLINTON TOWNSHIP</v>
      </c>
      <c r="H2298" s="22" t="str">
        <f>'Source - Cert. Funds'!F2297</f>
        <v>0101</v>
      </c>
      <c r="I2298" s="22" t="str">
        <f>'Source - Cert. Funds'!G2297</f>
        <v xml:space="preserve">GENERAL                                 </v>
      </c>
      <c r="J2298" s="23">
        <f>'Source - Cert. Funds'!H2297</f>
        <v>17500</v>
      </c>
      <c r="K2298" s="3"/>
      <c r="L2298" s="3"/>
      <c r="M2298" s="3"/>
      <c r="N2298" s="3"/>
      <c r="O2298" s="3"/>
    </row>
    <row r="2299" spans="1:15" x14ac:dyDescent="0.35">
      <c r="A2299" s="221" t="e">
        <f t="shared" si="39"/>
        <v>#N/A</v>
      </c>
      <c r="B2299" s="221" t="e">
        <f>IF(A2299=1,SUM($A$4:A2299),"")</f>
        <v>#N/A</v>
      </c>
      <c r="C2299" s="22" t="str">
        <f>'Source - Cert. Funds'!A2298</f>
        <v>67</v>
      </c>
      <c r="D2299" s="22" t="str">
        <f>'Source - Cert. Funds'!B2298</f>
        <v>2</v>
      </c>
      <c r="E2299" s="22" t="str">
        <f>'Source - Cert. Funds'!C2298</f>
        <v>0002</v>
      </c>
      <c r="F2299" s="22" t="str">
        <f>'Source - Cert. Funds'!D2298</f>
        <v>6720002</v>
      </c>
      <c r="G2299" s="22" t="str">
        <f>'Source - Cert. Funds'!E2298</f>
        <v>CLOVERDALE TOWNSHIP</v>
      </c>
      <c r="H2299" s="22" t="str">
        <f>'Source - Cert. Funds'!F2298</f>
        <v>0061</v>
      </c>
      <c r="I2299" s="22" t="str">
        <f>'Source - Cert. Funds'!G2298</f>
        <v>RAINY DAY</v>
      </c>
      <c r="J2299" s="23">
        <f>'Source - Cert. Funds'!H2298</f>
        <v>2500</v>
      </c>
      <c r="K2299" s="3"/>
      <c r="L2299" s="3"/>
      <c r="M2299" s="3"/>
      <c r="N2299" s="3"/>
      <c r="O2299" s="3"/>
    </row>
    <row r="2300" spans="1:15" x14ac:dyDescent="0.35">
      <c r="A2300" s="221" t="e">
        <f t="shared" si="39"/>
        <v>#N/A</v>
      </c>
      <c r="B2300" s="221" t="e">
        <f>IF(A2300=1,SUM($A$4:A2300),"")</f>
        <v>#N/A</v>
      </c>
      <c r="C2300" s="22" t="str">
        <f>'Source - Cert. Funds'!A2299</f>
        <v>67</v>
      </c>
      <c r="D2300" s="22" t="str">
        <f>'Source - Cert. Funds'!B2299</f>
        <v>2</v>
      </c>
      <c r="E2300" s="22" t="str">
        <f>'Source - Cert. Funds'!C2299</f>
        <v>0002</v>
      </c>
      <c r="F2300" s="22" t="str">
        <f>'Source - Cert. Funds'!D2299</f>
        <v>6720002</v>
      </c>
      <c r="G2300" s="22" t="str">
        <f>'Source - Cert. Funds'!E2299</f>
        <v>CLOVERDALE TOWNSHIP</v>
      </c>
      <c r="H2300" s="22" t="str">
        <f>'Source - Cert. Funds'!F2299</f>
        <v>0101</v>
      </c>
      <c r="I2300" s="22" t="str">
        <f>'Source - Cert. Funds'!G2299</f>
        <v xml:space="preserve">GENERAL                                 </v>
      </c>
      <c r="J2300" s="23">
        <f>'Source - Cert. Funds'!H2299</f>
        <v>65000</v>
      </c>
      <c r="K2300" s="3"/>
      <c r="L2300" s="3"/>
      <c r="M2300" s="3"/>
      <c r="N2300" s="3"/>
      <c r="O2300" s="3"/>
    </row>
    <row r="2301" spans="1:15" x14ac:dyDescent="0.35">
      <c r="A2301" s="221" t="e">
        <f t="shared" si="39"/>
        <v>#N/A</v>
      </c>
      <c r="B2301" s="221" t="e">
        <f>IF(A2301=1,SUM($A$4:A2301),"")</f>
        <v>#N/A</v>
      </c>
      <c r="C2301" s="22" t="str">
        <f>'Source - Cert. Funds'!A2300</f>
        <v>67</v>
      </c>
      <c r="D2301" s="22" t="str">
        <f>'Source - Cert. Funds'!B2300</f>
        <v>2</v>
      </c>
      <c r="E2301" s="22" t="str">
        <f>'Source - Cert. Funds'!C2300</f>
        <v>0002</v>
      </c>
      <c r="F2301" s="22" t="str">
        <f>'Source - Cert. Funds'!D2300</f>
        <v>6720002</v>
      </c>
      <c r="G2301" s="22" t="str">
        <f>'Source - Cert. Funds'!E2300</f>
        <v>CLOVERDALE TOWNSHIP</v>
      </c>
      <c r="H2301" s="22" t="str">
        <f>'Source - Cert. Funds'!F2300</f>
        <v>1111</v>
      </c>
      <c r="I2301" s="22" t="str">
        <f>'Source - Cert. Funds'!G2300</f>
        <v>TOWNSHIP FIRE AND E.M.S.</v>
      </c>
      <c r="J2301" s="23">
        <f>'Source - Cert. Funds'!H2300</f>
        <v>60923</v>
      </c>
      <c r="K2301" s="3"/>
      <c r="L2301" s="3"/>
      <c r="M2301" s="3"/>
      <c r="N2301" s="3"/>
      <c r="O2301" s="3"/>
    </row>
    <row r="2302" spans="1:15" x14ac:dyDescent="0.35">
      <c r="A2302" s="221" t="e">
        <f t="shared" si="39"/>
        <v>#N/A</v>
      </c>
      <c r="B2302" s="221" t="e">
        <f>IF(A2302=1,SUM($A$4:A2302),"")</f>
        <v>#N/A</v>
      </c>
      <c r="C2302" s="22" t="str">
        <f>'Source - Cert. Funds'!A2301</f>
        <v>67</v>
      </c>
      <c r="D2302" s="22" t="str">
        <f>'Source - Cert. Funds'!B2301</f>
        <v>2</v>
      </c>
      <c r="E2302" s="22" t="str">
        <f>'Source - Cert. Funds'!C2301</f>
        <v>0002</v>
      </c>
      <c r="F2302" s="22" t="str">
        <f>'Source - Cert. Funds'!D2301</f>
        <v>6720002</v>
      </c>
      <c r="G2302" s="22" t="str">
        <f>'Source - Cert. Funds'!E2301</f>
        <v>CLOVERDALE TOWNSHIP</v>
      </c>
      <c r="H2302" s="22" t="str">
        <f>'Source - Cert. Funds'!F2301</f>
        <v>1190</v>
      </c>
      <c r="I2302" s="22" t="str">
        <f>'Source - Cert. Funds'!G2301</f>
        <v xml:space="preserve">CUMULATIVE FIRE (Township)                        </v>
      </c>
      <c r="J2302" s="23">
        <f>'Source - Cert. Funds'!H2301</f>
        <v>60000</v>
      </c>
      <c r="K2302" s="3"/>
      <c r="L2302" s="3"/>
      <c r="M2302" s="3"/>
      <c r="N2302" s="3"/>
      <c r="O2302" s="3"/>
    </row>
    <row r="2303" spans="1:15" x14ac:dyDescent="0.35">
      <c r="A2303" s="221" t="e">
        <f t="shared" si="39"/>
        <v>#N/A</v>
      </c>
      <c r="B2303" s="221" t="e">
        <f>IF(A2303=1,SUM($A$4:A2303),"")</f>
        <v>#N/A</v>
      </c>
      <c r="C2303" s="22" t="str">
        <f>'Source - Cert. Funds'!A2302</f>
        <v>67</v>
      </c>
      <c r="D2303" s="22" t="str">
        <f>'Source - Cert. Funds'!B2302</f>
        <v>2</v>
      </c>
      <c r="E2303" s="22" t="str">
        <f>'Source - Cert. Funds'!C2302</f>
        <v>0003</v>
      </c>
      <c r="F2303" s="22" t="str">
        <f>'Source - Cert. Funds'!D2302</f>
        <v>6720003</v>
      </c>
      <c r="G2303" s="22" t="str">
        <f>'Source - Cert. Funds'!E2302</f>
        <v>FLOYD TOWNSHIP</v>
      </c>
      <c r="H2303" s="22" t="str">
        <f>'Source - Cert. Funds'!F2302</f>
        <v>0061</v>
      </c>
      <c r="I2303" s="22" t="str">
        <f>'Source - Cert. Funds'!G2302</f>
        <v>RAINY DAY</v>
      </c>
      <c r="J2303" s="23">
        <f>'Source - Cert. Funds'!H2302</f>
        <v>10000</v>
      </c>
      <c r="K2303" s="3"/>
      <c r="L2303" s="3"/>
      <c r="M2303" s="3"/>
      <c r="N2303" s="3"/>
      <c r="O2303" s="3"/>
    </row>
    <row r="2304" spans="1:15" x14ac:dyDescent="0.35">
      <c r="A2304" s="221" t="e">
        <f t="shared" si="39"/>
        <v>#N/A</v>
      </c>
      <c r="B2304" s="221" t="e">
        <f>IF(A2304=1,SUM($A$4:A2304),"")</f>
        <v>#N/A</v>
      </c>
      <c r="C2304" s="22" t="str">
        <f>'Source - Cert. Funds'!A2303</f>
        <v>67</v>
      </c>
      <c r="D2304" s="22" t="str">
        <f>'Source - Cert. Funds'!B2303</f>
        <v>2</v>
      </c>
      <c r="E2304" s="22" t="str">
        <f>'Source - Cert. Funds'!C2303</f>
        <v>0003</v>
      </c>
      <c r="F2304" s="22" t="str">
        <f>'Source - Cert. Funds'!D2303</f>
        <v>6720003</v>
      </c>
      <c r="G2304" s="22" t="str">
        <f>'Source - Cert. Funds'!E2303</f>
        <v>FLOYD TOWNSHIP</v>
      </c>
      <c r="H2304" s="22" t="str">
        <f>'Source - Cert. Funds'!F2303</f>
        <v>0101</v>
      </c>
      <c r="I2304" s="22" t="str">
        <f>'Source - Cert. Funds'!G2303</f>
        <v xml:space="preserve">GENERAL                                 </v>
      </c>
      <c r="J2304" s="23">
        <f>'Source - Cert. Funds'!H2303</f>
        <v>27725</v>
      </c>
      <c r="K2304" s="3"/>
      <c r="L2304" s="3"/>
      <c r="M2304" s="3"/>
      <c r="N2304" s="3"/>
      <c r="O2304" s="3"/>
    </row>
    <row r="2305" spans="1:15" x14ac:dyDescent="0.35">
      <c r="A2305" s="221" t="e">
        <f t="shared" si="39"/>
        <v>#N/A</v>
      </c>
      <c r="B2305" s="221" t="e">
        <f>IF(A2305=1,SUM($A$4:A2305),"")</f>
        <v>#N/A</v>
      </c>
      <c r="C2305" s="22" t="str">
        <f>'Source - Cert. Funds'!A2304</f>
        <v>67</v>
      </c>
      <c r="D2305" s="22" t="str">
        <f>'Source - Cert. Funds'!B2304</f>
        <v>2</v>
      </c>
      <c r="E2305" s="22" t="str">
        <f>'Source - Cert. Funds'!C2304</f>
        <v>0004</v>
      </c>
      <c r="F2305" s="22" t="str">
        <f>'Source - Cert. Funds'!D2304</f>
        <v>6720004</v>
      </c>
      <c r="G2305" s="22" t="str">
        <f>'Source - Cert. Funds'!E2304</f>
        <v>FRANKLIN TOWNSHIP</v>
      </c>
      <c r="H2305" s="22" t="str">
        <f>'Source - Cert. Funds'!F2304</f>
        <v>0101</v>
      </c>
      <c r="I2305" s="22" t="str">
        <f>'Source - Cert. Funds'!G2304</f>
        <v xml:space="preserve">GENERAL                                 </v>
      </c>
      <c r="J2305" s="23">
        <f>'Source - Cert. Funds'!H2304</f>
        <v>23735</v>
      </c>
      <c r="K2305" s="3"/>
      <c r="L2305" s="3"/>
      <c r="M2305" s="3"/>
      <c r="N2305" s="3"/>
      <c r="O2305" s="3"/>
    </row>
    <row r="2306" spans="1:15" x14ac:dyDescent="0.35">
      <c r="A2306" s="221" t="e">
        <f t="shared" si="39"/>
        <v>#N/A</v>
      </c>
      <c r="B2306" s="221" t="e">
        <f>IF(A2306=1,SUM($A$4:A2306),"")</f>
        <v>#N/A</v>
      </c>
      <c r="C2306" s="22" t="str">
        <f>'Source - Cert. Funds'!A2305</f>
        <v>67</v>
      </c>
      <c r="D2306" s="22" t="str">
        <f>'Source - Cert. Funds'!B2305</f>
        <v>2</v>
      </c>
      <c r="E2306" s="22" t="str">
        <f>'Source - Cert. Funds'!C2305</f>
        <v>0005</v>
      </c>
      <c r="F2306" s="22" t="str">
        <f>'Source - Cert. Funds'!D2305</f>
        <v>6720005</v>
      </c>
      <c r="G2306" s="22" t="str">
        <f>'Source - Cert. Funds'!E2305</f>
        <v>GREENCASTLE TOWNSHIP</v>
      </c>
      <c r="H2306" s="22" t="str">
        <f>'Source - Cert. Funds'!F2305</f>
        <v>0101</v>
      </c>
      <c r="I2306" s="22" t="str">
        <f>'Source - Cert. Funds'!G2305</f>
        <v xml:space="preserve">GENERAL                                 </v>
      </c>
      <c r="J2306" s="23">
        <f>'Source - Cert. Funds'!H2305</f>
        <v>117080</v>
      </c>
      <c r="K2306" s="3"/>
      <c r="L2306" s="3"/>
      <c r="M2306" s="3"/>
      <c r="N2306" s="3"/>
      <c r="O2306" s="3"/>
    </row>
    <row r="2307" spans="1:15" x14ac:dyDescent="0.35">
      <c r="A2307" s="221" t="e">
        <f t="shared" si="39"/>
        <v>#N/A</v>
      </c>
      <c r="B2307" s="221" t="e">
        <f>IF(A2307=1,SUM($A$4:A2307),"")</f>
        <v>#N/A</v>
      </c>
      <c r="C2307" s="22" t="str">
        <f>'Source - Cert. Funds'!A2306</f>
        <v>67</v>
      </c>
      <c r="D2307" s="22" t="str">
        <f>'Source - Cert. Funds'!B2306</f>
        <v>2</v>
      </c>
      <c r="E2307" s="22" t="str">
        <f>'Source - Cert. Funds'!C2306</f>
        <v>0005</v>
      </c>
      <c r="F2307" s="22" t="str">
        <f>'Source - Cert. Funds'!D2306</f>
        <v>6720005</v>
      </c>
      <c r="G2307" s="22" t="str">
        <f>'Source - Cert. Funds'!E2306</f>
        <v>GREENCASTLE TOWNSHIP</v>
      </c>
      <c r="H2307" s="22" t="str">
        <f>'Source - Cert. Funds'!F2306</f>
        <v>1111</v>
      </c>
      <c r="I2307" s="22" t="str">
        <f>'Source - Cert. Funds'!G2306</f>
        <v>TOWNSHIP FIRE AND E.M.S.</v>
      </c>
      <c r="J2307" s="23">
        <f>'Source - Cert. Funds'!H2306</f>
        <v>115000</v>
      </c>
      <c r="K2307" s="3"/>
      <c r="L2307" s="3"/>
      <c r="M2307" s="3"/>
      <c r="N2307" s="3"/>
      <c r="O2307" s="3"/>
    </row>
    <row r="2308" spans="1:15" x14ac:dyDescent="0.35">
      <c r="A2308" s="221" t="e">
        <f t="shared" si="39"/>
        <v>#N/A</v>
      </c>
      <c r="B2308" s="221" t="e">
        <f>IF(A2308=1,SUM($A$4:A2308),"")</f>
        <v>#N/A</v>
      </c>
      <c r="C2308" s="22" t="str">
        <f>'Source - Cert. Funds'!A2307</f>
        <v>67</v>
      </c>
      <c r="D2308" s="22" t="str">
        <f>'Source - Cert. Funds'!B2307</f>
        <v>2</v>
      </c>
      <c r="E2308" s="22" t="str">
        <f>'Source - Cert. Funds'!C2307</f>
        <v>0005</v>
      </c>
      <c r="F2308" s="22" t="str">
        <f>'Source - Cert. Funds'!D2307</f>
        <v>6720005</v>
      </c>
      <c r="G2308" s="22" t="str">
        <f>'Source - Cert. Funds'!E2307</f>
        <v>GREENCASTLE TOWNSHIP</v>
      </c>
      <c r="H2308" s="22" t="str">
        <f>'Source - Cert. Funds'!F2307</f>
        <v>1190</v>
      </c>
      <c r="I2308" s="22" t="str">
        <f>'Source - Cert. Funds'!G2307</f>
        <v xml:space="preserve">CUMULATIVE FIRE (Township)                        </v>
      </c>
      <c r="J2308" s="23">
        <f>'Source - Cert. Funds'!H2307</f>
        <v>128500</v>
      </c>
      <c r="K2308" s="3"/>
      <c r="L2308" s="3"/>
      <c r="M2308" s="3"/>
      <c r="N2308" s="3"/>
      <c r="O2308" s="3"/>
    </row>
    <row r="2309" spans="1:15" x14ac:dyDescent="0.35">
      <c r="A2309" s="221" t="e">
        <f t="shared" ref="A2309:A2372" si="40">IF($L$1=$F2309,1,"")</f>
        <v>#N/A</v>
      </c>
      <c r="B2309" s="221" t="e">
        <f>IF(A2309=1,SUM($A$4:A2309),"")</f>
        <v>#N/A</v>
      </c>
      <c r="C2309" s="22" t="str">
        <f>'Source - Cert. Funds'!A2308</f>
        <v>67</v>
      </c>
      <c r="D2309" s="22" t="str">
        <f>'Source - Cert. Funds'!B2308</f>
        <v>2</v>
      </c>
      <c r="E2309" s="22" t="str">
        <f>'Source - Cert. Funds'!C2308</f>
        <v>0006</v>
      </c>
      <c r="F2309" s="22" t="str">
        <f>'Source - Cert. Funds'!D2308</f>
        <v>6720006</v>
      </c>
      <c r="G2309" s="22" t="str">
        <f>'Source - Cert. Funds'!E2308</f>
        <v>JACKSON TOWNSHIP</v>
      </c>
      <c r="H2309" s="22" t="str">
        <f>'Source - Cert. Funds'!F2308</f>
        <v>0101</v>
      </c>
      <c r="I2309" s="22" t="str">
        <f>'Source - Cert. Funds'!G2308</f>
        <v xml:space="preserve">GENERAL                                 </v>
      </c>
      <c r="J2309" s="23">
        <f>'Source - Cert. Funds'!H2308</f>
        <v>19820</v>
      </c>
      <c r="K2309" s="3"/>
      <c r="L2309" s="3"/>
      <c r="M2309" s="3"/>
      <c r="N2309" s="3"/>
      <c r="O2309" s="3"/>
    </row>
    <row r="2310" spans="1:15" x14ac:dyDescent="0.35">
      <c r="A2310" s="221" t="e">
        <f t="shared" si="40"/>
        <v>#N/A</v>
      </c>
      <c r="B2310" s="221" t="e">
        <f>IF(A2310=1,SUM($A$4:A2310),"")</f>
        <v>#N/A</v>
      </c>
      <c r="C2310" s="22" t="str">
        <f>'Source - Cert. Funds'!A2309</f>
        <v>67</v>
      </c>
      <c r="D2310" s="22" t="str">
        <f>'Source - Cert. Funds'!B2309</f>
        <v>2</v>
      </c>
      <c r="E2310" s="22" t="str">
        <f>'Source - Cert. Funds'!C2309</f>
        <v>0007</v>
      </c>
      <c r="F2310" s="22" t="str">
        <f>'Source - Cert. Funds'!D2309</f>
        <v>6720007</v>
      </c>
      <c r="G2310" s="22" t="str">
        <f>'Source - Cert. Funds'!E2309</f>
        <v>JEFFERSON TOWNSHIP</v>
      </c>
      <c r="H2310" s="22" t="str">
        <f>'Source - Cert. Funds'!F2309</f>
        <v>0101</v>
      </c>
      <c r="I2310" s="22" t="str">
        <f>'Source - Cert. Funds'!G2309</f>
        <v xml:space="preserve">GENERAL                                 </v>
      </c>
      <c r="J2310" s="23">
        <f>'Source - Cert. Funds'!H2309</f>
        <v>61500</v>
      </c>
      <c r="K2310" s="3"/>
      <c r="L2310" s="3"/>
      <c r="M2310" s="3"/>
      <c r="N2310" s="3"/>
      <c r="O2310" s="3"/>
    </row>
    <row r="2311" spans="1:15" x14ac:dyDescent="0.35">
      <c r="A2311" s="221" t="e">
        <f t="shared" si="40"/>
        <v>#N/A</v>
      </c>
      <c r="B2311" s="221" t="e">
        <f>IF(A2311=1,SUM($A$4:A2311),"")</f>
        <v>#N/A</v>
      </c>
      <c r="C2311" s="22" t="str">
        <f>'Source - Cert. Funds'!A2310</f>
        <v>67</v>
      </c>
      <c r="D2311" s="22" t="str">
        <f>'Source - Cert. Funds'!B2310</f>
        <v>2</v>
      </c>
      <c r="E2311" s="22" t="str">
        <f>'Source - Cert. Funds'!C2310</f>
        <v>0007</v>
      </c>
      <c r="F2311" s="22" t="str">
        <f>'Source - Cert. Funds'!D2310</f>
        <v>6720007</v>
      </c>
      <c r="G2311" s="22" t="str">
        <f>'Source - Cert. Funds'!E2310</f>
        <v>JEFFERSON TOWNSHIP</v>
      </c>
      <c r="H2311" s="22" t="str">
        <f>'Source - Cert. Funds'!F2310</f>
        <v>1111</v>
      </c>
      <c r="I2311" s="22" t="str">
        <f>'Source - Cert. Funds'!G2310</f>
        <v>TOWNSHIP FIRE AND E.M.S.</v>
      </c>
      <c r="J2311" s="23">
        <f>'Source - Cert. Funds'!H2310</f>
        <v>48000</v>
      </c>
      <c r="K2311" s="3"/>
      <c r="L2311" s="3"/>
      <c r="M2311" s="3"/>
      <c r="N2311" s="3"/>
      <c r="O2311" s="3"/>
    </row>
    <row r="2312" spans="1:15" x14ac:dyDescent="0.35">
      <c r="A2312" s="221" t="e">
        <f t="shared" si="40"/>
        <v>#N/A</v>
      </c>
      <c r="B2312" s="221" t="e">
        <f>IF(A2312=1,SUM($A$4:A2312),"")</f>
        <v>#N/A</v>
      </c>
      <c r="C2312" s="22" t="str">
        <f>'Source - Cert. Funds'!A2311</f>
        <v>67</v>
      </c>
      <c r="D2312" s="22" t="str">
        <f>'Source - Cert. Funds'!B2311</f>
        <v>2</v>
      </c>
      <c r="E2312" s="22" t="str">
        <f>'Source - Cert. Funds'!C2311</f>
        <v>0007</v>
      </c>
      <c r="F2312" s="22" t="str">
        <f>'Source - Cert. Funds'!D2311</f>
        <v>6720007</v>
      </c>
      <c r="G2312" s="22" t="str">
        <f>'Source - Cert. Funds'!E2311</f>
        <v>JEFFERSON TOWNSHIP</v>
      </c>
      <c r="H2312" s="22" t="str">
        <f>'Source - Cert. Funds'!F2311</f>
        <v>1190</v>
      </c>
      <c r="I2312" s="22" t="str">
        <f>'Source - Cert. Funds'!G2311</f>
        <v xml:space="preserve">CUMULATIVE FIRE (Township)                        </v>
      </c>
      <c r="J2312" s="23">
        <f>'Source - Cert. Funds'!H2311</f>
        <v>38000</v>
      </c>
      <c r="K2312" s="3"/>
      <c r="L2312" s="3"/>
      <c r="M2312" s="3"/>
      <c r="N2312" s="3"/>
      <c r="O2312" s="3"/>
    </row>
    <row r="2313" spans="1:15" x14ac:dyDescent="0.35">
      <c r="A2313" s="221" t="e">
        <f t="shared" si="40"/>
        <v>#N/A</v>
      </c>
      <c r="B2313" s="221" t="e">
        <f>IF(A2313=1,SUM($A$4:A2313),"")</f>
        <v>#N/A</v>
      </c>
      <c r="C2313" s="22" t="str">
        <f>'Source - Cert. Funds'!A2312</f>
        <v>67</v>
      </c>
      <c r="D2313" s="22" t="str">
        <f>'Source - Cert. Funds'!B2312</f>
        <v>2</v>
      </c>
      <c r="E2313" s="22" t="str">
        <f>'Source - Cert. Funds'!C2312</f>
        <v>0008</v>
      </c>
      <c r="F2313" s="22" t="str">
        <f>'Source - Cert. Funds'!D2312</f>
        <v>6720008</v>
      </c>
      <c r="G2313" s="22" t="str">
        <f>'Source - Cert. Funds'!E2312</f>
        <v>MADISON TOWNSHIP</v>
      </c>
      <c r="H2313" s="22" t="str">
        <f>'Source - Cert. Funds'!F2312</f>
        <v>0061</v>
      </c>
      <c r="I2313" s="22" t="str">
        <f>'Source - Cert. Funds'!G2312</f>
        <v>RAINY DAY</v>
      </c>
      <c r="J2313" s="23">
        <f>'Source - Cert. Funds'!H2312</f>
        <v>4169</v>
      </c>
      <c r="K2313" s="3"/>
      <c r="L2313" s="3"/>
      <c r="M2313" s="3"/>
      <c r="N2313" s="3"/>
      <c r="O2313" s="3"/>
    </row>
    <row r="2314" spans="1:15" x14ac:dyDescent="0.35">
      <c r="A2314" s="221" t="e">
        <f t="shared" si="40"/>
        <v>#N/A</v>
      </c>
      <c r="B2314" s="221" t="e">
        <f>IF(A2314=1,SUM($A$4:A2314),"")</f>
        <v>#N/A</v>
      </c>
      <c r="C2314" s="22" t="str">
        <f>'Source - Cert. Funds'!A2313</f>
        <v>67</v>
      </c>
      <c r="D2314" s="22" t="str">
        <f>'Source - Cert. Funds'!B2313</f>
        <v>2</v>
      </c>
      <c r="E2314" s="22" t="str">
        <f>'Source - Cert. Funds'!C2313</f>
        <v>0008</v>
      </c>
      <c r="F2314" s="22" t="str">
        <f>'Source - Cert. Funds'!D2313</f>
        <v>6720008</v>
      </c>
      <c r="G2314" s="22" t="str">
        <f>'Source - Cert. Funds'!E2313</f>
        <v>MADISON TOWNSHIP</v>
      </c>
      <c r="H2314" s="22" t="str">
        <f>'Source - Cert. Funds'!F2313</f>
        <v>0101</v>
      </c>
      <c r="I2314" s="22" t="str">
        <f>'Source - Cert. Funds'!G2313</f>
        <v xml:space="preserve">GENERAL                                 </v>
      </c>
      <c r="J2314" s="23">
        <f>'Source - Cert. Funds'!H2313</f>
        <v>32250</v>
      </c>
      <c r="K2314" s="3"/>
      <c r="L2314" s="3"/>
      <c r="M2314" s="3"/>
      <c r="N2314" s="3"/>
      <c r="O2314" s="3"/>
    </row>
    <row r="2315" spans="1:15" x14ac:dyDescent="0.35">
      <c r="A2315" s="221" t="e">
        <f t="shared" si="40"/>
        <v>#N/A</v>
      </c>
      <c r="B2315" s="221" t="e">
        <f>IF(A2315=1,SUM($A$4:A2315),"")</f>
        <v>#N/A</v>
      </c>
      <c r="C2315" s="22" t="str">
        <f>'Source - Cert. Funds'!A2314</f>
        <v>67</v>
      </c>
      <c r="D2315" s="22" t="str">
        <f>'Source - Cert. Funds'!B2314</f>
        <v>2</v>
      </c>
      <c r="E2315" s="22" t="str">
        <f>'Source - Cert. Funds'!C2314</f>
        <v>0008</v>
      </c>
      <c r="F2315" s="22" t="str">
        <f>'Source - Cert. Funds'!D2314</f>
        <v>6720008</v>
      </c>
      <c r="G2315" s="22" t="str">
        <f>'Source - Cert. Funds'!E2314</f>
        <v>MADISON TOWNSHIP</v>
      </c>
      <c r="H2315" s="22" t="str">
        <f>'Source - Cert. Funds'!F2314</f>
        <v>1111</v>
      </c>
      <c r="I2315" s="22" t="str">
        <f>'Source - Cert. Funds'!G2314</f>
        <v>TOWNSHIP FIRE AND E.M.S.</v>
      </c>
      <c r="J2315" s="23">
        <f>'Source - Cert. Funds'!H2314</f>
        <v>30000</v>
      </c>
      <c r="K2315" s="3"/>
      <c r="L2315" s="3"/>
      <c r="M2315" s="3"/>
      <c r="N2315" s="3"/>
      <c r="O2315" s="3"/>
    </row>
    <row r="2316" spans="1:15" x14ac:dyDescent="0.35">
      <c r="A2316" s="221" t="e">
        <f t="shared" si="40"/>
        <v>#N/A</v>
      </c>
      <c r="B2316" s="221" t="e">
        <f>IF(A2316=1,SUM($A$4:A2316),"")</f>
        <v>#N/A</v>
      </c>
      <c r="C2316" s="22" t="str">
        <f>'Source - Cert. Funds'!A2315</f>
        <v>67</v>
      </c>
      <c r="D2316" s="22" t="str">
        <f>'Source - Cert. Funds'!B2315</f>
        <v>2</v>
      </c>
      <c r="E2316" s="22" t="str">
        <f>'Source - Cert. Funds'!C2315</f>
        <v>0008</v>
      </c>
      <c r="F2316" s="22" t="str">
        <f>'Source - Cert. Funds'!D2315</f>
        <v>6720008</v>
      </c>
      <c r="G2316" s="22" t="str">
        <f>'Source - Cert. Funds'!E2315</f>
        <v>MADISON TOWNSHIP</v>
      </c>
      <c r="H2316" s="22" t="str">
        <f>'Source - Cert. Funds'!F2315</f>
        <v>1190</v>
      </c>
      <c r="I2316" s="22" t="str">
        <f>'Source - Cert. Funds'!G2315</f>
        <v xml:space="preserve">CUMULATIVE FIRE (Township)                        </v>
      </c>
      <c r="J2316" s="23">
        <f>'Source - Cert. Funds'!H2315</f>
        <v>20000</v>
      </c>
      <c r="K2316" s="3"/>
      <c r="L2316" s="3"/>
      <c r="M2316" s="3"/>
      <c r="N2316" s="3"/>
      <c r="O2316" s="3"/>
    </row>
    <row r="2317" spans="1:15" x14ac:dyDescent="0.35">
      <c r="A2317" s="221" t="e">
        <f t="shared" si="40"/>
        <v>#N/A</v>
      </c>
      <c r="B2317" s="221" t="e">
        <f>IF(A2317=1,SUM($A$4:A2317),"")</f>
        <v>#N/A</v>
      </c>
      <c r="C2317" s="22" t="str">
        <f>'Source - Cert. Funds'!A2316</f>
        <v>67</v>
      </c>
      <c r="D2317" s="22" t="str">
        <f>'Source - Cert. Funds'!B2316</f>
        <v>2</v>
      </c>
      <c r="E2317" s="22" t="str">
        <f>'Source - Cert. Funds'!C2316</f>
        <v>0009</v>
      </c>
      <c r="F2317" s="22" t="str">
        <f>'Source - Cert. Funds'!D2316</f>
        <v>6720009</v>
      </c>
      <c r="G2317" s="22" t="str">
        <f>'Source - Cert. Funds'!E2316</f>
        <v>MARION TOWNSHIP</v>
      </c>
      <c r="H2317" s="22" t="str">
        <f>'Source - Cert. Funds'!F2316</f>
        <v>0061</v>
      </c>
      <c r="I2317" s="22" t="str">
        <f>'Source - Cert. Funds'!G2316</f>
        <v>RAINY DAY</v>
      </c>
      <c r="J2317" s="23">
        <f>'Source - Cert. Funds'!H2316</f>
        <v>5000</v>
      </c>
      <c r="K2317" s="3"/>
      <c r="L2317" s="3"/>
      <c r="M2317" s="3"/>
      <c r="N2317" s="3"/>
      <c r="O2317" s="3"/>
    </row>
    <row r="2318" spans="1:15" x14ac:dyDescent="0.35">
      <c r="A2318" s="221" t="e">
        <f t="shared" si="40"/>
        <v>#N/A</v>
      </c>
      <c r="B2318" s="221" t="e">
        <f>IF(A2318=1,SUM($A$4:A2318),"")</f>
        <v>#N/A</v>
      </c>
      <c r="C2318" s="22" t="str">
        <f>'Source - Cert. Funds'!A2317</f>
        <v>67</v>
      </c>
      <c r="D2318" s="22" t="str">
        <f>'Source - Cert. Funds'!B2317</f>
        <v>2</v>
      </c>
      <c r="E2318" s="22" t="str">
        <f>'Source - Cert. Funds'!C2317</f>
        <v>0009</v>
      </c>
      <c r="F2318" s="22" t="str">
        <f>'Source - Cert. Funds'!D2317</f>
        <v>6720009</v>
      </c>
      <c r="G2318" s="22" t="str">
        <f>'Source - Cert. Funds'!E2317</f>
        <v>MARION TOWNSHIP</v>
      </c>
      <c r="H2318" s="22" t="str">
        <f>'Source - Cert. Funds'!F2317</f>
        <v>0101</v>
      </c>
      <c r="I2318" s="22" t="str">
        <f>'Source - Cert. Funds'!G2317</f>
        <v xml:space="preserve">GENERAL                                 </v>
      </c>
      <c r="J2318" s="23">
        <f>'Source - Cert. Funds'!H2317</f>
        <v>24040</v>
      </c>
      <c r="K2318" s="3"/>
      <c r="L2318" s="3"/>
      <c r="M2318" s="3"/>
      <c r="N2318" s="3"/>
      <c r="O2318" s="3"/>
    </row>
    <row r="2319" spans="1:15" x14ac:dyDescent="0.35">
      <c r="A2319" s="221" t="e">
        <f t="shared" si="40"/>
        <v>#N/A</v>
      </c>
      <c r="B2319" s="221" t="e">
        <f>IF(A2319=1,SUM($A$4:A2319),"")</f>
        <v>#N/A</v>
      </c>
      <c r="C2319" s="22" t="str">
        <f>'Source - Cert. Funds'!A2318</f>
        <v>67</v>
      </c>
      <c r="D2319" s="22" t="str">
        <f>'Source - Cert. Funds'!B2318</f>
        <v>2</v>
      </c>
      <c r="E2319" s="22" t="str">
        <f>'Source - Cert. Funds'!C2318</f>
        <v>0009</v>
      </c>
      <c r="F2319" s="22" t="str">
        <f>'Source - Cert. Funds'!D2318</f>
        <v>6720009</v>
      </c>
      <c r="G2319" s="22" t="str">
        <f>'Source - Cert. Funds'!E2318</f>
        <v>MARION TOWNSHIP</v>
      </c>
      <c r="H2319" s="22" t="str">
        <f>'Source - Cert. Funds'!F2318</f>
        <v>1111</v>
      </c>
      <c r="I2319" s="22" t="str">
        <f>'Source - Cert. Funds'!G2318</f>
        <v>TOWNSHIP FIRE AND E.M.S.</v>
      </c>
      <c r="J2319" s="23">
        <f>'Source - Cert. Funds'!H2318</f>
        <v>40000</v>
      </c>
      <c r="K2319" s="3"/>
      <c r="L2319" s="3"/>
      <c r="M2319" s="3"/>
      <c r="N2319" s="3"/>
      <c r="O2319" s="3"/>
    </row>
    <row r="2320" spans="1:15" x14ac:dyDescent="0.35">
      <c r="A2320" s="221" t="e">
        <f t="shared" si="40"/>
        <v>#N/A</v>
      </c>
      <c r="B2320" s="221" t="e">
        <f>IF(A2320=1,SUM($A$4:A2320),"")</f>
        <v>#N/A</v>
      </c>
      <c r="C2320" s="22" t="str">
        <f>'Source - Cert. Funds'!A2319</f>
        <v>67</v>
      </c>
      <c r="D2320" s="22" t="str">
        <f>'Source - Cert. Funds'!B2319</f>
        <v>2</v>
      </c>
      <c r="E2320" s="22" t="str">
        <f>'Source - Cert. Funds'!C2319</f>
        <v>0010</v>
      </c>
      <c r="F2320" s="22" t="str">
        <f>'Source - Cert. Funds'!D2319</f>
        <v>6720010</v>
      </c>
      <c r="G2320" s="22" t="str">
        <f>'Source - Cert. Funds'!E2319</f>
        <v>MONROE TOWNSHIP</v>
      </c>
      <c r="H2320" s="22" t="str">
        <f>'Source - Cert. Funds'!F2319</f>
        <v>0061</v>
      </c>
      <c r="I2320" s="22" t="str">
        <f>'Source - Cert. Funds'!G2319</f>
        <v>RAINY DAY</v>
      </c>
      <c r="J2320" s="23">
        <f>'Source - Cert. Funds'!H2319</f>
        <v>0</v>
      </c>
      <c r="K2320" s="3"/>
      <c r="L2320" s="3"/>
      <c r="M2320" s="3"/>
      <c r="N2320" s="3"/>
      <c r="O2320" s="3"/>
    </row>
    <row r="2321" spans="1:15" x14ac:dyDescent="0.35">
      <c r="A2321" s="221" t="e">
        <f t="shared" si="40"/>
        <v>#N/A</v>
      </c>
      <c r="B2321" s="221" t="e">
        <f>IF(A2321=1,SUM($A$4:A2321),"")</f>
        <v>#N/A</v>
      </c>
      <c r="C2321" s="22" t="str">
        <f>'Source - Cert. Funds'!A2320</f>
        <v>67</v>
      </c>
      <c r="D2321" s="22" t="str">
        <f>'Source - Cert. Funds'!B2320</f>
        <v>2</v>
      </c>
      <c r="E2321" s="22" t="str">
        <f>'Source - Cert. Funds'!C2320</f>
        <v>0010</v>
      </c>
      <c r="F2321" s="22" t="str">
        <f>'Source - Cert. Funds'!D2320</f>
        <v>6720010</v>
      </c>
      <c r="G2321" s="22" t="str">
        <f>'Source - Cert. Funds'!E2320</f>
        <v>MONROE TOWNSHIP</v>
      </c>
      <c r="H2321" s="22" t="str">
        <f>'Source - Cert. Funds'!F2320</f>
        <v>0101</v>
      </c>
      <c r="I2321" s="22" t="str">
        <f>'Source - Cert. Funds'!G2320</f>
        <v xml:space="preserve">GENERAL                                 </v>
      </c>
      <c r="J2321" s="23">
        <f>'Source - Cert. Funds'!H2320</f>
        <v>23175</v>
      </c>
      <c r="K2321" s="3"/>
      <c r="L2321" s="3"/>
      <c r="M2321" s="3"/>
      <c r="N2321" s="3"/>
      <c r="O2321" s="3"/>
    </row>
    <row r="2322" spans="1:15" x14ac:dyDescent="0.35">
      <c r="A2322" s="221" t="e">
        <f t="shared" si="40"/>
        <v>#N/A</v>
      </c>
      <c r="B2322" s="221" t="e">
        <f>IF(A2322=1,SUM($A$4:A2322),"")</f>
        <v>#N/A</v>
      </c>
      <c r="C2322" s="22" t="str">
        <f>'Source - Cert. Funds'!A2321</f>
        <v>67</v>
      </c>
      <c r="D2322" s="22" t="str">
        <f>'Source - Cert. Funds'!B2321</f>
        <v>2</v>
      </c>
      <c r="E2322" s="22" t="str">
        <f>'Source - Cert. Funds'!C2321</f>
        <v>0011</v>
      </c>
      <c r="F2322" s="22" t="str">
        <f>'Source - Cert. Funds'!D2321</f>
        <v>6720011</v>
      </c>
      <c r="G2322" s="22" t="str">
        <f>'Source - Cert. Funds'!E2321</f>
        <v>RUSSELL TOWNSHIP</v>
      </c>
      <c r="H2322" s="22" t="str">
        <f>'Source - Cert. Funds'!F2321</f>
        <v>0061</v>
      </c>
      <c r="I2322" s="22" t="str">
        <f>'Source - Cert. Funds'!G2321</f>
        <v>RAINY DAY</v>
      </c>
      <c r="J2322" s="23">
        <f>'Source - Cert. Funds'!H2321</f>
        <v>3500</v>
      </c>
      <c r="K2322" s="3"/>
      <c r="L2322" s="3"/>
      <c r="M2322" s="3"/>
      <c r="N2322" s="3"/>
      <c r="O2322" s="3"/>
    </row>
    <row r="2323" spans="1:15" x14ac:dyDescent="0.35">
      <c r="A2323" s="221" t="e">
        <f t="shared" si="40"/>
        <v>#N/A</v>
      </c>
      <c r="B2323" s="221" t="e">
        <f>IF(A2323=1,SUM($A$4:A2323),"")</f>
        <v>#N/A</v>
      </c>
      <c r="C2323" s="22" t="str">
        <f>'Source - Cert. Funds'!A2322</f>
        <v>67</v>
      </c>
      <c r="D2323" s="22" t="str">
        <f>'Source - Cert. Funds'!B2322</f>
        <v>2</v>
      </c>
      <c r="E2323" s="22" t="str">
        <f>'Source - Cert. Funds'!C2322</f>
        <v>0011</v>
      </c>
      <c r="F2323" s="22" t="str">
        <f>'Source - Cert. Funds'!D2322</f>
        <v>6720011</v>
      </c>
      <c r="G2323" s="22" t="str">
        <f>'Source - Cert. Funds'!E2322</f>
        <v>RUSSELL TOWNSHIP</v>
      </c>
      <c r="H2323" s="22" t="str">
        <f>'Source - Cert. Funds'!F2322</f>
        <v>0101</v>
      </c>
      <c r="I2323" s="22" t="str">
        <f>'Source - Cert. Funds'!G2322</f>
        <v xml:space="preserve">GENERAL                                 </v>
      </c>
      <c r="J2323" s="23">
        <f>'Source - Cert. Funds'!H2322</f>
        <v>23000</v>
      </c>
      <c r="K2323" s="3"/>
      <c r="L2323" s="3"/>
      <c r="M2323" s="3"/>
      <c r="N2323" s="3"/>
      <c r="O2323" s="3"/>
    </row>
    <row r="2324" spans="1:15" x14ac:dyDescent="0.35">
      <c r="A2324" s="221" t="e">
        <f t="shared" si="40"/>
        <v>#N/A</v>
      </c>
      <c r="B2324" s="221" t="e">
        <f>IF(A2324=1,SUM($A$4:A2324),"")</f>
        <v>#N/A</v>
      </c>
      <c r="C2324" s="22" t="str">
        <f>'Source - Cert. Funds'!A2323</f>
        <v>67</v>
      </c>
      <c r="D2324" s="22" t="str">
        <f>'Source - Cert. Funds'!B2323</f>
        <v>2</v>
      </c>
      <c r="E2324" s="22" t="str">
        <f>'Source - Cert. Funds'!C2323</f>
        <v>0011</v>
      </c>
      <c r="F2324" s="22" t="str">
        <f>'Source - Cert. Funds'!D2323</f>
        <v>6720011</v>
      </c>
      <c r="G2324" s="22" t="str">
        <f>'Source - Cert. Funds'!E2323</f>
        <v>RUSSELL TOWNSHIP</v>
      </c>
      <c r="H2324" s="22" t="str">
        <f>'Source - Cert. Funds'!F2323</f>
        <v>1111</v>
      </c>
      <c r="I2324" s="22" t="str">
        <f>'Source - Cert. Funds'!G2323</f>
        <v>TOWNSHIP FIRE AND E.M.S.</v>
      </c>
      <c r="J2324" s="23">
        <f>'Source - Cert. Funds'!H2323</f>
        <v>14000</v>
      </c>
      <c r="K2324" s="3"/>
      <c r="L2324" s="3"/>
      <c r="M2324" s="3"/>
      <c r="N2324" s="3"/>
      <c r="O2324" s="3"/>
    </row>
    <row r="2325" spans="1:15" x14ac:dyDescent="0.35">
      <c r="A2325" s="221" t="e">
        <f t="shared" si="40"/>
        <v>#N/A</v>
      </c>
      <c r="B2325" s="221" t="e">
        <f>IF(A2325=1,SUM($A$4:A2325),"")</f>
        <v>#N/A</v>
      </c>
      <c r="C2325" s="22" t="str">
        <f>'Source - Cert. Funds'!A2324</f>
        <v>67</v>
      </c>
      <c r="D2325" s="22" t="str">
        <f>'Source - Cert. Funds'!B2324</f>
        <v>2</v>
      </c>
      <c r="E2325" s="22" t="str">
        <f>'Source - Cert. Funds'!C2324</f>
        <v>0011</v>
      </c>
      <c r="F2325" s="22" t="str">
        <f>'Source - Cert. Funds'!D2324</f>
        <v>6720011</v>
      </c>
      <c r="G2325" s="22" t="str">
        <f>'Source - Cert. Funds'!E2324</f>
        <v>RUSSELL TOWNSHIP</v>
      </c>
      <c r="H2325" s="22" t="str">
        <f>'Source - Cert. Funds'!F2324</f>
        <v>1190</v>
      </c>
      <c r="I2325" s="22" t="str">
        <f>'Source - Cert. Funds'!G2324</f>
        <v xml:space="preserve">CUMULATIVE FIRE (Township)                        </v>
      </c>
      <c r="J2325" s="23">
        <f>'Source - Cert. Funds'!H2324</f>
        <v>15000</v>
      </c>
      <c r="K2325" s="3"/>
      <c r="L2325" s="3"/>
      <c r="M2325" s="3"/>
      <c r="N2325" s="3"/>
      <c r="O2325" s="3"/>
    </row>
    <row r="2326" spans="1:15" x14ac:dyDescent="0.35">
      <c r="A2326" s="221" t="e">
        <f t="shared" si="40"/>
        <v>#N/A</v>
      </c>
      <c r="B2326" s="221" t="e">
        <f>IF(A2326=1,SUM($A$4:A2326),"")</f>
        <v>#N/A</v>
      </c>
      <c r="C2326" s="22" t="str">
        <f>'Source - Cert. Funds'!A2325</f>
        <v>67</v>
      </c>
      <c r="D2326" s="22" t="str">
        <f>'Source - Cert. Funds'!B2325</f>
        <v>2</v>
      </c>
      <c r="E2326" s="22" t="str">
        <f>'Source - Cert. Funds'!C2325</f>
        <v>0012</v>
      </c>
      <c r="F2326" s="22" t="str">
        <f>'Source - Cert. Funds'!D2325</f>
        <v>6720012</v>
      </c>
      <c r="G2326" s="22" t="str">
        <f>'Source - Cert. Funds'!E2325</f>
        <v>WARREN TOWNSHIP</v>
      </c>
      <c r="H2326" s="22" t="str">
        <f>'Source - Cert. Funds'!F2325</f>
        <v>0101</v>
      </c>
      <c r="I2326" s="22" t="str">
        <f>'Source - Cert. Funds'!G2325</f>
        <v xml:space="preserve">GENERAL                                 </v>
      </c>
      <c r="J2326" s="23">
        <f>'Source - Cert. Funds'!H2325</f>
        <v>24250</v>
      </c>
      <c r="K2326" s="3"/>
      <c r="L2326" s="3"/>
      <c r="M2326" s="3"/>
      <c r="N2326" s="3"/>
      <c r="O2326" s="3"/>
    </row>
    <row r="2327" spans="1:15" x14ac:dyDescent="0.35">
      <c r="A2327" s="221" t="e">
        <f t="shared" si="40"/>
        <v>#N/A</v>
      </c>
      <c r="B2327" s="221" t="e">
        <f>IF(A2327=1,SUM($A$4:A2327),"")</f>
        <v>#N/A</v>
      </c>
      <c r="C2327" s="22" t="str">
        <f>'Source - Cert. Funds'!A2326</f>
        <v>67</v>
      </c>
      <c r="D2327" s="22" t="str">
        <f>'Source - Cert. Funds'!B2326</f>
        <v>2</v>
      </c>
      <c r="E2327" s="22" t="str">
        <f>'Source - Cert. Funds'!C2326</f>
        <v>0012</v>
      </c>
      <c r="F2327" s="22" t="str">
        <f>'Source - Cert. Funds'!D2326</f>
        <v>6720012</v>
      </c>
      <c r="G2327" s="22" t="str">
        <f>'Source - Cert. Funds'!E2326</f>
        <v>WARREN TOWNSHIP</v>
      </c>
      <c r="H2327" s="22" t="str">
        <f>'Source - Cert. Funds'!F2326</f>
        <v>1111</v>
      </c>
      <c r="I2327" s="22" t="str">
        <f>'Source - Cert. Funds'!G2326</f>
        <v>TOWNSHIP FIRE AND E.M.S.</v>
      </c>
      <c r="J2327" s="23">
        <f>'Source - Cert. Funds'!H2326</f>
        <v>40000</v>
      </c>
      <c r="K2327" s="3"/>
      <c r="L2327" s="3"/>
      <c r="M2327" s="3"/>
      <c r="N2327" s="3"/>
      <c r="O2327" s="3"/>
    </row>
    <row r="2328" spans="1:15" x14ac:dyDescent="0.35">
      <c r="A2328" s="221" t="e">
        <f t="shared" si="40"/>
        <v>#N/A</v>
      </c>
      <c r="B2328" s="221" t="e">
        <f>IF(A2328=1,SUM($A$4:A2328),"")</f>
        <v>#N/A</v>
      </c>
      <c r="C2328" s="22" t="str">
        <f>'Source - Cert. Funds'!A2327</f>
        <v>67</v>
      </c>
      <c r="D2328" s="22" t="str">
        <f>'Source - Cert. Funds'!B2327</f>
        <v>2</v>
      </c>
      <c r="E2328" s="22" t="str">
        <f>'Source - Cert. Funds'!C2327</f>
        <v>0013</v>
      </c>
      <c r="F2328" s="22" t="str">
        <f>'Source - Cert. Funds'!D2327</f>
        <v>6720013</v>
      </c>
      <c r="G2328" s="22" t="str">
        <f>'Source - Cert. Funds'!E2327</f>
        <v>WASHINGTON TOWNSHIP</v>
      </c>
      <c r="H2328" s="22" t="str">
        <f>'Source - Cert. Funds'!F2327</f>
        <v>0061</v>
      </c>
      <c r="I2328" s="22" t="str">
        <f>'Source - Cert. Funds'!G2327</f>
        <v>RAINY DAY</v>
      </c>
      <c r="J2328" s="23">
        <f>'Source - Cert. Funds'!H2327</f>
        <v>5950</v>
      </c>
      <c r="K2328" s="3"/>
      <c r="L2328" s="3"/>
      <c r="M2328" s="3"/>
      <c r="N2328" s="3"/>
      <c r="O2328" s="3"/>
    </row>
    <row r="2329" spans="1:15" x14ac:dyDescent="0.35">
      <c r="A2329" s="221" t="e">
        <f t="shared" si="40"/>
        <v>#N/A</v>
      </c>
      <c r="B2329" s="221" t="e">
        <f>IF(A2329=1,SUM($A$4:A2329),"")</f>
        <v>#N/A</v>
      </c>
      <c r="C2329" s="22" t="str">
        <f>'Source - Cert. Funds'!A2328</f>
        <v>67</v>
      </c>
      <c r="D2329" s="22" t="str">
        <f>'Source - Cert. Funds'!B2328</f>
        <v>2</v>
      </c>
      <c r="E2329" s="22" t="str">
        <f>'Source - Cert. Funds'!C2328</f>
        <v>0013</v>
      </c>
      <c r="F2329" s="22" t="str">
        <f>'Source - Cert. Funds'!D2328</f>
        <v>6720013</v>
      </c>
      <c r="G2329" s="22" t="str">
        <f>'Source - Cert. Funds'!E2328</f>
        <v>WASHINGTON TOWNSHIP</v>
      </c>
      <c r="H2329" s="22" t="str">
        <f>'Source - Cert. Funds'!F2328</f>
        <v>0101</v>
      </c>
      <c r="I2329" s="22" t="str">
        <f>'Source - Cert. Funds'!G2328</f>
        <v xml:space="preserve">GENERAL                                 </v>
      </c>
      <c r="J2329" s="23">
        <f>'Source - Cert. Funds'!H2328</f>
        <v>94400</v>
      </c>
      <c r="K2329" s="3"/>
      <c r="L2329" s="3"/>
      <c r="M2329" s="3"/>
      <c r="N2329" s="3"/>
      <c r="O2329" s="3"/>
    </row>
    <row r="2330" spans="1:15" x14ac:dyDescent="0.35">
      <c r="A2330" s="221" t="e">
        <f t="shared" si="40"/>
        <v>#N/A</v>
      </c>
      <c r="B2330" s="221" t="e">
        <f>IF(A2330=1,SUM($A$4:A2330),"")</f>
        <v>#N/A</v>
      </c>
      <c r="C2330" s="22" t="str">
        <f>'Source - Cert. Funds'!A2329</f>
        <v>67</v>
      </c>
      <c r="D2330" s="22" t="str">
        <f>'Source - Cert. Funds'!B2329</f>
        <v>2</v>
      </c>
      <c r="E2330" s="22" t="str">
        <f>'Source - Cert. Funds'!C2329</f>
        <v>0013</v>
      </c>
      <c r="F2330" s="22" t="str">
        <f>'Source - Cert. Funds'!D2329</f>
        <v>6720013</v>
      </c>
      <c r="G2330" s="22" t="str">
        <f>'Source - Cert. Funds'!E2329</f>
        <v>WASHINGTON TOWNSHIP</v>
      </c>
      <c r="H2330" s="22" t="str">
        <f>'Source - Cert. Funds'!F2329</f>
        <v>1111</v>
      </c>
      <c r="I2330" s="22" t="str">
        <f>'Source - Cert. Funds'!G2329</f>
        <v>TOWNSHIP FIRE AND E.M.S.</v>
      </c>
      <c r="J2330" s="23">
        <f>'Source - Cert. Funds'!H2329</f>
        <v>37000</v>
      </c>
      <c r="K2330" s="3"/>
      <c r="L2330" s="3"/>
      <c r="M2330" s="3"/>
      <c r="N2330" s="3"/>
      <c r="O2330" s="3"/>
    </row>
    <row r="2331" spans="1:15" x14ac:dyDescent="0.35">
      <c r="A2331" s="221" t="e">
        <f t="shared" si="40"/>
        <v>#N/A</v>
      </c>
      <c r="B2331" s="221" t="e">
        <f>IF(A2331=1,SUM($A$4:A2331),"")</f>
        <v>#N/A</v>
      </c>
      <c r="C2331" s="22" t="str">
        <f>'Source - Cert. Funds'!A2330</f>
        <v>67</v>
      </c>
      <c r="D2331" s="22" t="str">
        <f>'Source - Cert. Funds'!B2330</f>
        <v>2</v>
      </c>
      <c r="E2331" s="22" t="str">
        <f>'Source - Cert. Funds'!C2330</f>
        <v>0013</v>
      </c>
      <c r="F2331" s="22" t="str">
        <f>'Source - Cert. Funds'!D2330</f>
        <v>6720013</v>
      </c>
      <c r="G2331" s="22" t="str">
        <f>'Source - Cert. Funds'!E2330</f>
        <v>WASHINGTON TOWNSHIP</v>
      </c>
      <c r="H2331" s="22" t="str">
        <f>'Source - Cert. Funds'!F2330</f>
        <v>1190</v>
      </c>
      <c r="I2331" s="22" t="str">
        <f>'Source - Cert. Funds'!G2330</f>
        <v xml:space="preserve">CUMULATIVE FIRE (Township)                        </v>
      </c>
      <c r="J2331" s="23">
        <f>'Source - Cert. Funds'!H2330</f>
        <v>15000</v>
      </c>
      <c r="K2331" s="3"/>
      <c r="L2331" s="3"/>
      <c r="M2331" s="3"/>
      <c r="N2331" s="3"/>
      <c r="O2331" s="3"/>
    </row>
    <row r="2332" spans="1:15" x14ac:dyDescent="0.35">
      <c r="A2332" s="221" t="e">
        <f t="shared" si="40"/>
        <v>#N/A</v>
      </c>
      <c r="B2332" s="221" t="e">
        <f>IF(A2332=1,SUM($A$4:A2332),"")</f>
        <v>#N/A</v>
      </c>
      <c r="C2332" s="22" t="str">
        <f>'Source - Cert. Funds'!A2331</f>
        <v>68</v>
      </c>
      <c r="D2332" s="22" t="str">
        <f>'Source - Cert. Funds'!B2331</f>
        <v>2</v>
      </c>
      <c r="E2332" s="22" t="str">
        <f>'Source - Cert. Funds'!C2331</f>
        <v>0001</v>
      </c>
      <c r="F2332" s="22" t="str">
        <f>'Source - Cert. Funds'!D2331</f>
        <v>6820001</v>
      </c>
      <c r="G2332" s="22" t="str">
        <f>'Source - Cert. Funds'!E2331</f>
        <v>FRANKLIN TOWNSHIP</v>
      </c>
      <c r="H2332" s="22" t="str">
        <f>'Source - Cert. Funds'!F2331</f>
        <v>0101</v>
      </c>
      <c r="I2332" s="22" t="str">
        <f>'Source - Cert. Funds'!G2331</f>
        <v xml:space="preserve">GENERAL                                 </v>
      </c>
      <c r="J2332" s="23">
        <f>'Source - Cert. Funds'!H2331</f>
        <v>28600</v>
      </c>
      <c r="K2332" s="3"/>
      <c r="L2332" s="3"/>
      <c r="M2332" s="3"/>
      <c r="N2332" s="3"/>
      <c r="O2332" s="3"/>
    </row>
    <row r="2333" spans="1:15" x14ac:dyDescent="0.35">
      <c r="A2333" s="221" t="e">
        <f t="shared" si="40"/>
        <v>#N/A</v>
      </c>
      <c r="B2333" s="221" t="e">
        <f>IF(A2333=1,SUM($A$4:A2333),"")</f>
        <v>#N/A</v>
      </c>
      <c r="C2333" s="22" t="str">
        <f>'Source - Cert. Funds'!A2332</f>
        <v>68</v>
      </c>
      <c r="D2333" s="22" t="str">
        <f>'Source - Cert. Funds'!B2332</f>
        <v>2</v>
      </c>
      <c r="E2333" s="22" t="str">
        <f>'Source - Cert. Funds'!C2332</f>
        <v>0001</v>
      </c>
      <c r="F2333" s="22" t="str">
        <f>'Source - Cert. Funds'!D2332</f>
        <v>6820001</v>
      </c>
      <c r="G2333" s="22" t="str">
        <f>'Source - Cert. Funds'!E2332</f>
        <v>FRANKLIN TOWNSHIP</v>
      </c>
      <c r="H2333" s="22" t="str">
        <f>'Source - Cert. Funds'!F2332</f>
        <v>1111</v>
      </c>
      <c r="I2333" s="22" t="str">
        <f>'Source - Cert. Funds'!G2332</f>
        <v>TOWNSHIP FIRE AND E.M.S.</v>
      </c>
      <c r="J2333" s="23">
        <f>'Source - Cert. Funds'!H2332</f>
        <v>10000</v>
      </c>
      <c r="K2333" s="3"/>
      <c r="L2333" s="3"/>
      <c r="M2333" s="3"/>
      <c r="N2333" s="3"/>
      <c r="O2333" s="3"/>
    </row>
    <row r="2334" spans="1:15" x14ac:dyDescent="0.35">
      <c r="A2334" s="221" t="e">
        <f t="shared" si="40"/>
        <v>#N/A</v>
      </c>
      <c r="B2334" s="221" t="e">
        <f>IF(A2334=1,SUM($A$4:A2334),"")</f>
        <v>#N/A</v>
      </c>
      <c r="C2334" s="22" t="str">
        <f>'Source - Cert. Funds'!A2333</f>
        <v>68</v>
      </c>
      <c r="D2334" s="22" t="str">
        <f>'Source - Cert. Funds'!B2333</f>
        <v>2</v>
      </c>
      <c r="E2334" s="22" t="str">
        <f>'Source - Cert. Funds'!C2333</f>
        <v>0001</v>
      </c>
      <c r="F2334" s="22" t="str">
        <f>'Source - Cert. Funds'!D2333</f>
        <v>6820001</v>
      </c>
      <c r="G2334" s="22" t="str">
        <f>'Source - Cert. Funds'!E2333</f>
        <v>FRANKLIN TOWNSHIP</v>
      </c>
      <c r="H2334" s="22" t="str">
        <f>'Source - Cert. Funds'!F2333</f>
        <v>1303</v>
      </c>
      <c r="I2334" s="22" t="str">
        <f>'Source - Cert. Funds'!G2333</f>
        <v xml:space="preserve">PARK                                    </v>
      </c>
      <c r="J2334" s="23">
        <f>'Source - Cert. Funds'!H2333</f>
        <v>16800</v>
      </c>
      <c r="K2334" s="3"/>
      <c r="L2334" s="3"/>
      <c r="M2334" s="3"/>
      <c r="N2334" s="3"/>
      <c r="O2334" s="3"/>
    </row>
    <row r="2335" spans="1:15" x14ac:dyDescent="0.35">
      <c r="A2335" s="221" t="e">
        <f t="shared" si="40"/>
        <v>#N/A</v>
      </c>
      <c r="B2335" s="221" t="e">
        <f>IF(A2335=1,SUM($A$4:A2335),"")</f>
        <v>#N/A</v>
      </c>
      <c r="C2335" s="22" t="str">
        <f>'Source - Cert. Funds'!A2334</f>
        <v>68</v>
      </c>
      <c r="D2335" s="22" t="str">
        <f>'Source - Cert. Funds'!B2334</f>
        <v>2</v>
      </c>
      <c r="E2335" s="22" t="str">
        <f>'Source - Cert. Funds'!C2334</f>
        <v>0001</v>
      </c>
      <c r="F2335" s="22" t="str">
        <f>'Source - Cert. Funds'!D2334</f>
        <v>6820001</v>
      </c>
      <c r="G2335" s="22" t="str">
        <f>'Source - Cert. Funds'!E2334</f>
        <v>FRANKLIN TOWNSHIP</v>
      </c>
      <c r="H2335" s="22" t="str">
        <f>'Source - Cert. Funds'!F2334</f>
        <v>2010</v>
      </c>
      <c r="I2335" s="22" t="str">
        <f>'Source - Cert. Funds'!G2334</f>
        <v xml:space="preserve">LIBRARY (NON-LIBRARY UNIT)              </v>
      </c>
      <c r="J2335" s="23">
        <f>'Source - Cert. Funds'!H2334</f>
        <v>3000</v>
      </c>
      <c r="K2335" s="3"/>
      <c r="L2335" s="3"/>
      <c r="M2335" s="3"/>
      <c r="N2335" s="3"/>
      <c r="O2335" s="3"/>
    </row>
    <row r="2336" spans="1:15" x14ac:dyDescent="0.35">
      <c r="A2336" s="221" t="e">
        <f t="shared" si="40"/>
        <v>#N/A</v>
      </c>
      <c r="B2336" s="221" t="e">
        <f>IF(A2336=1,SUM($A$4:A2336),"")</f>
        <v>#N/A</v>
      </c>
      <c r="C2336" s="22" t="str">
        <f>'Source - Cert. Funds'!A2335</f>
        <v>68</v>
      </c>
      <c r="D2336" s="22" t="str">
        <f>'Source - Cert. Funds'!B2335</f>
        <v>2</v>
      </c>
      <c r="E2336" s="22" t="str">
        <f>'Source - Cert. Funds'!C2335</f>
        <v>0002</v>
      </c>
      <c r="F2336" s="22" t="str">
        <f>'Source - Cert. Funds'!D2335</f>
        <v>6820002</v>
      </c>
      <c r="G2336" s="22" t="str">
        <f>'Source - Cert. Funds'!E2335</f>
        <v>GREEN TOWNSHIP</v>
      </c>
      <c r="H2336" s="22" t="str">
        <f>'Source - Cert. Funds'!F2335</f>
        <v>0101</v>
      </c>
      <c r="I2336" s="22" t="str">
        <f>'Source - Cert. Funds'!G2335</f>
        <v xml:space="preserve">GENERAL                                 </v>
      </c>
      <c r="J2336" s="23">
        <f>'Source - Cert. Funds'!H2335</f>
        <v>26950</v>
      </c>
      <c r="K2336" s="3"/>
      <c r="L2336" s="3"/>
      <c r="M2336" s="3"/>
      <c r="N2336" s="3"/>
      <c r="O2336" s="3"/>
    </row>
    <row r="2337" spans="1:15" x14ac:dyDescent="0.35">
      <c r="A2337" s="221" t="e">
        <f t="shared" si="40"/>
        <v>#N/A</v>
      </c>
      <c r="B2337" s="221" t="e">
        <f>IF(A2337=1,SUM($A$4:A2337),"")</f>
        <v>#N/A</v>
      </c>
      <c r="C2337" s="22" t="str">
        <f>'Source - Cert. Funds'!A2336</f>
        <v>68</v>
      </c>
      <c r="D2337" s="22" t="str">
        <f>'Source - Cert. Funds'!B2336</f>
        <v>2</v>
      </c>
      <c r="E2337" s="22" t="str">
        <f>'Source - Cert. Funds'!C2336</f>
        <v>0002</v>
      </c>
      <c r="F2337" s="22" t="str">
        <f>'Source - Cert. Funds'!D2336</f>
        <v>6820002</v>
      </c>
      <c r="G2337" s="22" t="str">
        <f>'Source - Cert. Funds'!E2336</f>
        <v>GREEN TOWNSHIP</v>
      </c>
      <c r="H2337" s="22" t="str">
        <f>'Source - Cert. Funds'!F2336</f>
        <v>1111</v>
      </c>
      <c r="I2337" s="22" t="str">
        <f>'Source - Cert. Funds'!G2336</f>
        <v>TOWNSHIP FIRE AND E.M.S.</v>
      </c>
      <c r="J2337" s="23">
        <f>'Source - Cert. Funds'!H2336</f>
        <v>17000</v>
      </c>
      <c r="K2337" s="3"/>
      <c r="L2337" s="3"/>
      <c r="M2337" s="3"/>
      <c r="N2337" s="3"/>
      <c r="O2337" s="3"/>
    </row>
    <row r="2338" spans="1:15" x14ac:dyDescent="0.35">
      <c r="A2338" s="221" t="e">
        <f t="shared" si="40"/>
        <v>#N/A</v>
      </c>
      <c r="B2338" s="221" t="e">
        <f>IF(A2338=1,SUM($A$4:A2338),"")</f>
        <v>#N/A</v>
      </c>
      <c r="C2338" s="22" t="str">
        <f>'Source - Cert. Funds'!A2337</f>
        <v>68</v>
      </c>
      <c r="D2338" s="22" t="str">
        <f>'Source - Cert. Funds'!B2337</f>
        <v>2</v>
      </c>
      <c r="E2338" s="22" t="str">
        <f>'Source - Cert. Funds'!C2337</f>
        <v>0003</v>
      </c>
      <c r="F2338" s="22" t="str">
        <f>'Source - Cert. Funds'!D2337</f>
        <v>6820003</v>
      </c>
      <c r="G2338" s="22" t="str">
        <f>'Source - Cert. Funds'!E2337</f>
        <v>GREENSFORK TOWNSHIP</v>
      </c>
      <c r="H2338" s="22" t="str">
        <f>'Source - Cert. Funds'!F2337</f>
        <v>0101</v>
      </c>
      <c r="I2338" s="22" t="str">
        <f>'Source - Cert. Funds'!G2337</f>
        <v xml:space="preserve">GENERAL                                 </v>
      </c>
      <c r="J2338" s="23">
        <f>'Source - Cert. Funds'!H2337</f>
        <v>27250</v>
      </c>
      <c r="K2338" s="3"/>
      <c r="L2338" s="3"/>
      <c r="M2338" s="3"/>
      <c r="N2338" s="3"/>
      <c r="O2338" s="3"/>
    </row>
    <row r="2339" spans="1:15" x14ac:dyDescent="0.35">
      <c r="A2339" s="221" t="e">
        <f t="shared" si="40"/>
        <v>#N/A</v>
      </c>
      <c r="B2339" s="221" t="e">
        <f>IF(A2339=1,SUM($A$4:A2339),"")</f>
        <v>#N/A</v>
      </c>
      <c r="C2339" s="22" t="str">
        <f>'Source - Cert. Funds'!A2338</f>
        <v>68</v>
      </c>
      <c r="D2339" s="22" t="str">
        <f>'Source - Cert. Funds'!B2338</f>
        <v>2</v>
      </c>
      <c r="E2339" s="22" t="str">
        <f>'Source - Cert. Funds'!C2338</f>
        <v>0003</v>
      </c>
      <c r="F2339" s="22" t="str">
        <f>'Source - Cert. Funds'!D2338</f>
        <v>6820003</v>
      </c>
      <c r="G2339" s="22" t="str">
        <f>'Source - Cert. Funds'!E2338</f>
        <v>GREENSFORK TOWNSHIP</v>
      </c>
      <c r="H2339" s="22" t="str">
        <f>'Source - Cert. Funds'!F2338</f>
        <v>1111</v>
      </c>
      <c r="I2339" s="22" t="str">
        <f>'Source - Cert. Funds'!G2338</f>
        <v>TOWNSHIP FIRE AND E.M.S.</v>
      </c>
      <c r="J2339" s="23">
        <f>'Source - Cert. Funds'!H2338</f>
        <v>22000</v>
      </c>
      <c r="K2339" s="3"/>
      <c r="L2339" s="3"/>
      <c r="M2339" s="3"/>
      <c r="N2339" s="3"/>
      <c r="O2339" s="3"/>
    </row>
    <row r="2340" spans="1:15" x14ac:dyDescent="0.35">
      <c r="A2340" s="221" t="e">
        <f t="shared" si="40"/>
        <v>#N/A</v>
      </c>
      <c r="B2340" s="221" t="e">
        <f>IF(A2340=1,SUM($A$4:A2340),"")</f>
        <v>#N/A</v>
      </c>
      <c r="C2340" s="22" t="str">
        <f>'Source - Cert. Funds'!A2339</f>
        <v>68</v>
      </c>
      <c r="D2340" s="22" t="str">
        <f>'Source - Cert. Funds'!B2339</f>
        <v>2</v>
      </c>
      <c r="E2340" s="22" t="str">
        <f>'Source - Cert. Funds'!C2339</f>
        <v>0003</v>
      </c>
      <c r="F2340" s="22" t="str">
        <f>'Source - Cert. Funds'!D2339</f>
        <v>6820003</v>
      </c>
      <c r="G2340" s="22" t="str">
        <f>'Source - Cert. Funds'!E2339</f>
        <v>GREENSFORK TOWNSHIP</v>
      </c>
      <c r="H2340" s="22" t="str">
        <f>'Source - Cert. Funds'!F2339</f>
        <v>1303</v>
      </c>
      <c r="I2340" s="22" t="str">
        <f>'Source - Cert. Funds'!G2339</f>
        <v xml:space="preserve">PARK                                    </v>
      </c>
      <c r="J2340" s="23">
        <f>'Source - Cert. Funds'!H2339</f>
        <v>22000</v>
      </c>
      <c r="K2340" s="3"/>
      <c r="L2340" s="3"/>
      <c r="M2340" s="3"/>
      <c r="N2340" s="3"/>
      <c r="O2340" s="3"/>
    </row>
    <row r="2341" spans="1:15" x14ac:dyDescent="0.35">
      <c r="A2341" s="221" t="e">
        <f t="shared" si="40"/>
        <v>#N/A</v>
      </c>
      <c r="B2341" s="221" t="e">
        <f>IF(A2341=1,SUM($A$4:A2341),"")</f>
        <v>#N/A</v>
      </c>
      <c r="C2341" s="22" t="str">
        <f>'Source - Cert. Funds'!A2340</f>
        <v>68</v>
      </c>
      <c r="D2341" s="22" t="str">
        <f>'Source - Cert. Funds'!B2340</f>
        <v>2</v>
      </c>
      <c r="E2341" s="22" t="str">
        <f>'Source - Cert. Funds'!C2340</f>
        <v>0004</v>
      </c>
      <c r="F2341" s="22" t="str">
        <f>'Source - Cert. Funds'!D2340</f>
        <v>6820004</v>
      </c>
      <c r="G2341" s="22" t="str">
        <f>'Source - Cert. Funds'!E2340</f>
        <v>JACKSON TOWNSHIP</v>
      </c>
      <c r="H2341" s="22" t="str">
        <f>'Source - Cert. Funds'!F2340</f>
        <v>0101</v>
      </c>
      <c r="I2341" s="22" t="str">
        <f>'Source - Cert. Funds'!G2340</f>
        <v xml:space="preserve">GENERAL                                 </v>
      </c>
      <c r="J2341" s="23">
        <f>'Source - Cert. Funds'!H2340</f>
        <v>31525</v>
      </c>
      <c r="K2341" s="3"/>
      <c r="L2341" s="3"/>
      <c r="M2341" s="3"/>
      <c r="N2341" s="3"/>
      <c r="O2341" s="3"/>
    </row>
    <row r="2342" spans="1:15" x14ac:dyDescent="0.35">
      <c r="A2342" s="221" t="e">
        <f t="shared" si="40"/>
        <v>#N/A</v>
      </c>
      <c r="B2342" s="221" t="e">
        <f>IF(A2342=1,SUM($A$4:A2342),"")</f>
        <v>#N/A</v>
      </c>
      <c r="C2342" s="22" t="str">
        <f>'Source - Cert. Funds'!A2341</f>
        <v>68</v>
      </c>
      <c r="D2342" s="22" t="str">
        <f>'Source - Cert. Funds'!B2341</f>
        <v>2</v>
      </c>
      <c r="E2342" s="22" t="str">
        <f>'Source - Cert. Funds'!C2341</f>
        <v>0004</v>
      </c>
      <c r="F2342" s="22" t="str">
        <f>'Source - Cert. Funds'!D2341</f>
        <v>6820004</v>
      </c>
      <c r="G2342" s="22" t="str">
        <f>'Source - Cert. Funds'!E2341</f>
        <v>JACKSON TOWNSHIP</v>
      </c>
      <c r="H2342" s="22" t="str">
        <f>'Source - Cert. Funds'!F2341</f>
        <v>1111</v>
      </c>
      <c r="I2342" s="22" t="str">
        <f>'Source - Cert. Funds'!G2341</f>
        <v>TOWNSHIP FIRE AND E.M.S.</v>
      </c>
      <c r="J2342" s="23">
        <f>'Source - Cert. Funds'!H2341</f>
        <v>13500</v>
      </c>
      <c r="K2342" s="3"/>
      <c r="L2342" s="3"/>
      <c r="M2342" s="3"/>
      <c r="N2342" s="3"/>
      <c r="O2342" s="3"/>
    </row>
    <row r="2343" spans="1:15" x14ac:dyDescent="0.35">
      <c r="A2343" s="221" t="e">
        <f t="shared" si="40"/>
        <v>#N/A</v>
      </c>
      <c r="B2343" s="221" t="e">
        <f>IF(A2343=1,SUM($A$4:A2343),"")</f>
        <v>#N/A</v>
      </c>
      <c r="C2343" s="22" t="str">
        <f>'Source - Cert. Funds'!A2342</f>
        <v>68</v>
      </c>
      <c r="D2343" s="22" t="str">
        <f>'Source - Cert. Funds'!B2342</f>
        <v>2</v>
      </c>
      <c r="E2343" s="22" t="str">
        <f>'Source - Cert. Funds'!C2342</f>
        <v>0005</v>
      </c>
      <c r="F2343" s="22" t="str">
        <f>'Source - Cert. Funds'!D2342</f>
        <v>6820005</v>
      </c>
      <c r="G2343" s="22" t="str">
        <f>'Source - Cert. Funds'!E2342</f>
        <v>MONROE TOWNSHIP</v>
      </c>
      <c r="H2343" s="22" t="str">
        <f>'Source - Cert. Funds'!F2342</f>
        <v>0061</v>
      </c>
      <c r="I2343" s="22" t="str">
        <f>'Source - Cert. Funds'!G2342</f>
        <v>RAINY DAY</v>
      </c>
      <c r="J2343" s="23">
        <f>'Source - Cert. Funds'!H2342</f>
        <v>1484</v>
      </c>
      <c r="K2343" s="3"/>
      <c r="L2343" s="3"/>
      <c r="M2343" s="3"/>
      <c r="N2343" s="3"/>
      <c r="O2343" s="3"/>
    </row>
    <row r="2344" spans="1:15" x14ac:dyDescent="0.35">
      <c r="A2344" s="221" t="e">
        <f t="shared" si="40"/>
        <v>#N/A</v>
      </c>
      <c r="B2344" s="221" t="e">
        <f>IF(A2344=1,SUM($A$4:A2344),"")</f>
        <v>#N/A</v>
      </c>
      <c r="C2344" s="22" t="str">
        <f>'Source - Cert. Funds'!A2343</f>
        <v>68</v>
      </c>
      <c r="D2344" s="22" t="str">
        <f>'Source - Cert. Funds'!B2343</f>
        <v>2</v>
      </c>
      <c r="E2344" s="22" t="str">
        <f>'Source - Cert. Funds'!C2343</f>
        <v>0005</v>
      </c>
      <c r="F2344" s="22" t="str">
        <f>'Source - Cert. Funds'!D2343</f>
        <v>6820005</v>
      </c>
      <c r="G2344" s="22" t="str">
        <f>'Source - Cert. Funds'!E2343</f>
        <v>MONROE TOWNSHIP</v>
      </c>
      <c r="H2344" s="22" t="str">
        <f>'Source - Cert. Funds'!F2343</f>
        <v>0101</v>
      </c>
      <c r="I2344" s="22" t="str">
        <f>'Source - Cert. Funds'!G2343</f>
        <v xml:space="preserve">GENERAL                                 </v>
      </c>
      <c r="J2344" s="23">
        <f>'Source - Cert. Funds'!H2343</f>
        <v>88000</v>
      </c>
      <c r="K2344" s="3"/>
      <c r="L2344" s="3"/>
      <c r="M2344" s="3"/>
      <c r="N2344" s="3"/>
      <c r="O2344" s="3"/>
    </row>
    <row r="2345" spans="1:15" x14ac:dyDescent="0.35">
      <c r="A2345" s="221" t="e">
        <f t="shared" si="40"/>
        <v>#N/A</v>
      </c>
      <c r="B2345" s="221" t="e">
        <f>IF(A2345=1,SUM($A$4:A2345),"")</f>
        <v>#N/A</v>
      </c>
      <c r="C2345" s="22" t="str">
        <f>'Source - Cert. Funds'!A2344</f>
        <v>68</v>
      </c>
      <c r="D2345" s="22" t="str">
        <f>'Source - Cert. Funds'!B2344</f>
        <v>2</v>
      </c>
      <c r="E2345" s="22" t="str">
        <f>'Source - Cert. Funds'!C2344</f>
        <v>0005</v>
      </c>
      <c r="F2345" s="22" t="str">
        <f>'Source - Cert. Funds'!D2344</f>
        <v>6820005</v>
      </c>
      <c r="G2345" s="22" t="str">
        <f>'Source - Cert. Funds'!E2344</f>
        <v>MONROE TOWNSHIP</v>
      </c>
      <c r="H2345" s="22" t="str">
        <f>'Source - Cert. Funds'!F2344</f>
        <v>1111</v>
      </c>
      <c r="I2345" s="22" t="str">
        <f>'Source - Cert. Funds'!G2344</f>
        <v>TOWNSHIP FIRE AND E.M.S.</v>
      </c>
      <c r="J2345" s="23">
        <f>'Source - Cert. Funds'!H2344</f>
        <v>65000</v>
      </c>
      <c r="K2345" s="3"/>
      <c r="L2345" s="3"/>
      <c r="M2345" s="3"/>
      <c r="N2345" s="3"/>
      <c r="O2345" s="3"/>
    </row>
    <row r="2346" spans="1:15" x14ac:dyDescent="0.35">
      <c r="A2346" s="221" t="e">
        <f t="shared" si="40"/>
        <v>#N/A</v>
      </c>
      <c r="B2346" s="221" t="e">
        <f>IF(A2346=1,SUM($A$4:A2346),"")</f>
        <v>#N/A</v>
      </c>
      <c r="C2346" s="22" t="str">
        <f>'Source - Cert. Funds'!A2345</f>
        <v>68</v>
      </c>
      <c r="D2346" s="22" t="str">
        <f>'Source - Cert. Funds'!B2345</f>
        <v>2</v>
      </c>
      <c r="E2346" s="22" t="str">
        <f>'Source - Cert. Funds'!C2345</f>
        <v>0006</v>
      </c>
      <c r="F2346" s="22" t="str">
        <f>'Source - Cert. Funds'!D2345</f>
        <v>6820006</v>
      </c>
      <c r="G2346" s="22" t="str">
        <f>'Source - Cert. Funds'!E2345</f>
        <v>STONEY CREEK TOWNSHIP</v>
      </c>
      <c r="H2346" s="22" t="str">
        <f>'Source - Cert. Funds'!F2345</f>
        <v>0101</v>
      </c>
      <c r="I2346" s="22" t="str">
        <f>'Source - Cert. Funds'!G2345</f>
        <v xml:space="preserve">GENERAL                                 </v>
      </c>
      <c r="J2346" s="23">
        <f>'Source - Cert. Funds'!H2345</f>
        <v>21040</v>
      </c>
      <c r="K2346" s="3"/>
      <c r="L2346" s="3"/>
      <c r="M2346" s="3"/>
      <c r="N2346" s="3"/>
      <c r="O2346" s="3"/>
    </row>
    <row r="2347" spans="1:15" x14ac:dyDescent="0.35">
      <c r="A2347" s="221" t="e">
        <f t="shared" si="40"/>
        <v>#N/A</v>
      </c>
      <c r="B2347" s="221" t="e">
        <f>IF(A2347=1,SUM($A$4:A2347),"")</f>
        <v>#N/A</v>
      </c>
      <c r="C2347" s="22" t="str">
        <f>'Source - Cert. Funds'!A2346</f>
        <v>68</v>
      </c>
      <c r="D2347" s="22" t="str">
        <f>'Source - Cert. Funds'!B2346</f>
        <v>2</v>
      </c>
      <c r="E2347" s="22" t="str">
        <f>'Source - Cert. Funds'!C2346</f>
        <v>0006</v>
      </c>
      <c r="F2347" s="22" t="str">
        <f>'Source - Cert. Funds'!D2346</f>
        <v>6820006</v>
      </c>
      <c r="G2347" s="22" t="str">
        <f>'Source - Cert. Funds'!E2346</f>
        <v>STONEY CREEK TOWNSHIP</v>
      </c>
      <c r="H2347" s="22" t="str">
        <f>'Source - Cert. Funds'!F2346</f>
        <v>1111</v>
      </c>
      <c r="I2347" s="22" t="str">
        <f>'Source - Cert. Funds'!G2346</f>
        <v>TOWNSHIP FIRE AND E.M.S.</v>
      </c>
      <c r="J2347" s="23">
        <f>'Source - Cert. Funds'!H2346</f>
        <v>12500</v>
      </c>
      <c r="K2347" s="3"/>
      <c r="L2347" s="3"/>
      <c r="M2347" s="3"/>
      <c r="N2347" s="3"/>
      <c r="O2347" s="3"/>
    </row>
    <row r="2348" spans="1:15" x14ac:dyDescent="0.35">
      <c r="A2348" s="221" t="e">
        <f t="shared" si="40"/>
        <v>#N/A</v>
      </c>
      <c r="B2348" s="221" t="e">
        <f>IF(A2348=1,SUM($A$4:A2348),"")</f>
        <v>#N/A</v>
      </c>
      <c r="C2348" s="22" t="str">
        <f>'Source - Cert. Funds'!A2347</f>
        <v>68</v>
      </c>
      <c r="D2348" s="22" t="str">
        <f>'Source - Cert. Funds'!B2347</f>
        <v>2</v>
      </c>
      <c r="E2348" s="22" t="str">
        <f>'Source - Cert. Funds'!C2347</f>
        <v>0007</v>
      </c>
      <c r="F2348" s="22" t="str">
        <f>'Source - Cert. Funds'!D2347</f>
        <v>6820007</v>
      </c>
      <c r="G2348" s="22" t="str">
        <f>'Source - Cert. Funds'!E2347</f>
        <v>UNION TOWNSHIP</v>
      </c>
      <c r="H2348" s="22" t="str">
        <f>'Source - Cert. Funds'!F2347</f>
        <v>0101</v>
      </c>
      <c r="I2348" s="22" t="str">
        <f>'Source - Cert. Funds'!G2347</f>
        <v xml:space="preserve">GENERAL                                 </v>
      </c>
      <c r="J2348" s="23">
        <f>'Source - Cert. Funds'!H2347</f>
        <v>56850</v>
      </c>
      <c r="K2348" s="3"/>
      <c r="L2348" s="3"/>
      <c r="M2348" s="3"/>
      <c r="N2348" s="3"/>
      <c r="O2348" s="3"/>
    </row>
    <row r="2349" spans="1:15" x14ac:dyDescent="0.35">
      <c r="A2349" s="221" t="e">
        <f t="shared" si="40"/>
        <v>#N/A</v>
      </c>
      <c r="B2349" s="221" t="e">
        <f>IF(A2349=1,SUM($A$4:A2349),"")</f>
        <v>#N/A</v>
      </c>
      <c r="C2349" s="22" t="str">
        <f>'Source - Cert. Funds'!A2348</f>
        <v>68</v>
      </c>
      <c r="D2349" s="22" t="str">
        <f>'Source - Cert. Funds'!B2348</f>
        <v>2</v>
      </c>
      <c r="E2349" s="22" t="str">
        <f>'Source - Cert. Funds'!C2348</f>
        <v>0007</v>
      </c>
      <c r="F2349" s="22" t="str">
        <f>'Source - Cert. Funds'!D2348</f>
        <v>6820007</v>
      </c>
      <c r="G2349" s="22" t="str">
        <f>'Source - Cert. Funds'!E2348</f>
        <v>UNION TOWNSHIP</v>
      </c>
      <c r="H2349" s="22" t="str">
        <f>'Source - Cert. Funds'!F2348</f>
        <v>1111</v>
      </c>
      <c r="I2349" s="22" t="str">
        <f>'Source - Cert. Funds'!G2348</f>
        <v>TOWNSHIP FIRE AND E.M.S.</v>
      </c>
      <c r="J2349" s="23">
        <f>'Source - Cert. Funds'!H2348</f>
        <v>68000</v>
      </c>
      <c r="K2349" s="3"/>
      <c r="L2349" s="3"/>
      <c r="M2349" s="3"/>
      <c r="N2349" s="3"/>
      <c r="O2349" s="3"/>
    </row>
    <row r="2350" spans="1:15" x14ac:dyDescent="0.35">
      <c r="A2350" s="221" t="e">
        <f t="shared" si="40"/>
        <v>#N/A</v>
      </c>
      <c r="B2350" s="221" t="e">
        <f>IF(A2350=1,SUM($A$4:A2350),"")</f>
        <v>#N/A</v>
      </c>
      <c r="C2350" s="22" t="str">
        <f>'Source - Cert. Funds'!A2349</f>
        <v>68</v>
      </c>
      <c r="D2350" s="22" t="str">
        <f>'Source - Cert. Funds'!B2349</f>
        <v>2</v>
      </c>
      <c r="E2350" s="22" t="str">
        <f>'Source - Cert. Funds'!C2349</f>
        <v>0008</v>
      </c>
      <c r="F2350" s="22" t="str">
        <f>'Source - Cert. Funds'!D2349</f>
        <v>6820008</v>
      </c>
      <c r="G2350" s="22" t="str">
        <f>'Source - Cert. Funds'!E2349</f>
        <v>WARD TOWNSHIP</v>
      </c>
      <c r="H2350" s="22" t="str">
        <f>'Source - Cert. Funds'!F2349</f>
        <v>0101</v>
      </c>
      <c r="I2350" s="22" t="str">
        <f>'Source - Cert. Funds'!G2349</f>
        <v xml:space="preserve">GENERAL                                 </v>
      </c>
      <c r="J2350" s="23">
        <f>'Source - Cert. Funds'!H2349</f>
        <v>24100</v>
      </c>
      <c r="K2350" s="3"/>
      <c r="L2350" s="3"/>
      <c r="M2350" s="3"/>
      <c r="N2350" s="3"/>
      <c r="O2350" s="3"/>
    </row>
    <row r="2351" spans="1:15" x14ac:dyDescent="0.35">
      <c r="A2351" s="221" t="e">
        <f t="shared" si="40"/>
        <v>#N/A</v>
      </c>
      <c r="B2351" s="221" t="e">
        <f>IF(A2351=1,SUM($A$4:A2351),"")</f>
        <v>#N/A</v>
      </c>
      <c r="C2351" s="22" t="str">
        <f>'Source - Cert. Funds'!A2350</f>
        <v>68</v>
      </c>
      <c r="D2351" s="22" t="str">
        <f>'Source - Cert. Funds'!B2350</f>
        <v>2</v>
      </c>
      <c r="E2351" s="22" t="str">
        <f>'Source - Cert. Funds'!C2350</f>
        <v>0008</v>
      </c>
      <c r="F2351" s="22" t="str">
        <f>'Source - Cert. Funds'!D2350</f>
        <v>6820008</v>
      </c>
      <c r="G2351" s="22" t="str">
        <f>'Source - Cert. Funds'!E2350</f>
        <v>WARD TOWNSHIP</v>
      </c>
      <c r="H2351" s="22" t="str">
        <f>'Source - Cert. Funds'!F2350</f>
        <v>1303</v>
      </c>
      <c r="I2351" s="22" t="str">
        <f>'Source - Cert. Funds'!G2350</f>
        <v xml:space="preserve">PARK                                    </v>
      </c>
      <c r="J2351" s="23">
        <f>'Source - Cert. Funds'!H2350</f>
        <v>1000</v>
      </c>
      <c r="K2351" s="3"/>
      <c r="L2351" s="3"/>
      <c r="M2351" s="3"/>
      <c r="N2351" s="3"/>
      <c r="O2351" s="3"/>
    </row>
    <row r="2352" spans="1:15" x14ac:dyDescent="0.35">
      <c r="A2352" s="221" t="e">
        <f t="shared" si="40"/>
        <v>#N/A</v>
      </c>
      <c r="B2352" s="221" t="e">
        <f>IF(A2352=1,SUM($A$4:A2352),"")</f>
        <v>#N/A</v>
      </c>
      <c r="C2352" s="22" t="str">
        <f>'Source - Cert. Funds'!A2351</f>
        <v>68</v>
      </c>
      <c r="D2352" s="22" t="str">
        <f>'Source - Cert. Funds'!B2351</f>
        <v>2</v>
      </c>
      <c r="E2352" s="22" t="str">
        <f>'Source - Cert. Funds'!C2351</f>
        <v>0009</v>
      </c>
      <c r="F2352" s="22" t="str">
        <f>'Source - Cert. Funds'!D2351</f>
        <v>6820009</v>
      </c>
      <c r="G2352" s="22" t="str">
        <f>'Source - Cert. Funds'!E2351</f>
        <v>WASHINGTON TOWNSHIP</v>
      </c>
      <c r="H2352" s="22" t="str">
        <f>'Source - Cert. Funds'!F2351</f>
        <v>0061</v>
      </c>
      <c r="I2352" s="22" t="str">
        <f>'Source - Cert. Funds'!G2351</f>
        <v>RAINY DAY</v>
      </c>
      <c r="J2352" s="23">
        <f>'Source - Cert. Funds'!H2351</f>
        <v>0</v>
      </c>
      <c r="K2352" s="3"/>
      <c r="L2352" s="3"/>
      <c r="M2352" s="3"/>
      <c r="N2352" s="3"/>
      <c r="O2352" s="3"/>
    </row>
    <row r="2353" spans="1:15" x14ac:dyDescent="0.35">
      <c r="A2353" s="221" t="e">
        <f t="shared" si="40"/>
        <v>#N/A</v>
      </c>
      <c r="B2353" s="221" t="e">
        <f>IF(A2353=1,SUM($A$4:A2353),"")</f>
        <v>#N/A</v>
      </c>
      <c r="C2353" s="22" t="str">
        <f>'Source - Cert. Funds'!A2352</f>
        <v>68</v>
      </c>
      <c r="D2353" s="22" t="str">
        <f>'Source - Cert. Funds'!B2352</f>
        <v>2</v>
      </c>
      <c r="E2353" s="22" t="str">
        <f>'Source - Cert. Funds'!C2352</f>
        <v>0009</v>
      </c>
      <c r="F2353" s="22" t="str">
        <f>'Source - Cert. Funds'!D2352</f>
        <v>6820009</v>
      </c>
      <c r="G2353" s="22" t="str">
        <f>'Source - Cert. Funds'!E2352</f>
        <v>WASHINGTON TOWNSHIP</v>
      </c>
      <c r="H2353" s="22" t="str">
        <f>'Source - Cert. Funds'!F2352</f>
        <v>0101</v>
      </c>
      <c r="I2353" s="22" t="str">
        <f>'Source - Cert. Funds'!G2352</f>
        <v xml:space="preserve">GENERAL                                 </v>
      </c>
      <c r="J2353" s="23">
        <f>'Source - Cert. Funds'!H2352</f>
        <v>37600</v>
      </c>
      <c r="K2353" s="3"/>
      <c r="L2353" s="3"/>
      <c r="M2353" s="3"/>
      <c r="N2353" s="3"/>
      <c r="O2353" s="3"/>
    </row>
    <row r="2354" spans="1:15" x14ac:dyDescent="0.35">
      <c r="A2354" s="221" t="e">
        <f t="shared" si="40"/>
        <v>#N/A</v>
      </c>
      <c r="B2354" s="221" t="e">
        <f>IF(A2354=1,SUM($A$4:A2354),"")</f>
        <v>#N/A</v>
      </c>
      <c r="C2354" s="22" t="str">
        <f>'Source - Cert. Funds'!A2353</f>
        <v>68</v>
      </c>
      <c r="D2354" s="22" t="str">
        <f>'Source - Cert. Funds'!B2353</f>
        <v>2</v>
      </c>
      <c r="E2354" s="22" t="str">
        <f>'Source - Cert. Funds'!C2353</f>
        <v>0009</v>
      </c>
      <c r="F2354" s="22" t="str">
        <f>'Source - Cert. Funds'!D2353</f>
        <v>6820009</v>
      </c>
      <c r="G2354" s="22" t="str">
        <f>'Source - Cert. Funds'!E2353</f>
        <v>WASHINGTON TOWNSHIP</v>
      </c>
      <c r="H2354" s="22" t="str">
        <f>'Source - Cert. Funds'!F2353</f>
        <v>1111</v>
      </c>
      <c r="I2354" s="22" t="str">
        <f>'Source - Cert. Funds'!G2353</f>
        <v>TOWNSHIP FIRE AND E.M.S.</v>
      </c>
      <c r="J2354" s="23">
        <f>'Source - Cert. Funds'!H2353</f>
        <v>20000</v>
      </c>
      <c r="K2354" s="3"/>
      <c r="L2354" s="3"/>
      <c r="M2354" s="3"/>
      <c r="N2354" s="3"/>
      <c r="O2354" s="3"/>
    </row>
    <row r="2355" spans="1:15" x14ac:dyDescent="0.35">
      <c r="A2355" s="221" t="e">
        <f t="shared" si="40"/>
        <v>#N/A</v>
      </c>
      <c r="B2355" s="221" t="e">
        <f>IF(A2355=1,SUM($A$4:A2355),"")</f>
        <v>#N/A</v>
      </c>
      <c r="C2355" s="22" t="str">
        <f>'Source - Cert. Funds'!A2354</f>
        <v>68</v>
      </c>
      <c r="D2355" s="22" t="str">
        <f>'Source - Cert. Funds'!B2354</f>
        <v>2</v>
      </c>
      <c r="E2355" s="22" t="str">
        <f>'Source - Cert. Funds'!C2354</f>
        <v>0010</v>
      </c>
      <c r="F2355" s="22" t="str">
        <f>'Source - Cert. Funds'!D2354</f>
        <v>6820010</v>
      </c>
      <c r="G2355" s="22" t="str">
        <f>'Source - Cert. Funds'!E2354</f>
        <v>WAYNE TOWNSHIP</v>
      </c>
      <c r="H2355" s="22" t="str">
        <f>'Source - Cert. Funds'!F2354</f>
        <v>0101</v>
      </c>
      <c r="I2355" s="22" t="str">
        <f>'Source - Cert. Funds'!G2354</f>
        <v xml:space="preserve">GENERAL                                 </v>
      </c>
      <c r="J2355" s="23">
        <f>'Source - Cert. Funds'!H2354</f>
        <v>48818</v>
      </c>
      <c r="K2355" s="3"/>
      <c r="L2355" s="3"/>
      <c r="M2355" s="3"/>
      <c r="N2355" s="3"/>
      <c r="O2355" s="3"/>
    </row>
    <row r="2356" spans="1:15" x14ac:dyDescent="0.35">
      <c r="A2356" s="221" t="e">
        <f t="shared" si="40"/>
        <v>#N/A</v>
      </c>
      <c r="B2356" s="221" t="e">
        <f>IF(A2356=1,SUM($A$4:A2356),"")</f>
        <v>#N/A</v>
      </c>
      <c r="C2356" s="22" t="str">
        <f>'Source - Cert. Funds'!A2355</f>
        <v>68</v>
      </c>
      <c r="D2356" s="22" t="str">
        <f>'Source - Cert. Funds'!B2355</f>
        <v>2</v>
      </c>
      <c r="E2356" s="22" t="str">
        <f>'Source - Cert. Funds'!C2355</f>
        <v>0010</v>
      </c>
      <c r="F2356" s="22" t="str">
        <f>'Source - Cert. Funds'!D2355</f>
        <v>6820010</v>
      </c>
      <c r="G2356" s="22" t="str">
        <f>'Source - Cert. Funds'!E2355</f>
        <v>WAYNE TOWNSHIP</v>
      </c>
      <c r="H2356" s="22" t="str">
        <f>'Source - Cert. Funds'!F2355</f>
        <v>1111</v>
      </c>
      <c r="I2356" s="22" t="str">
        <f>'Source - Cert. Funds'!G2355</f>
        <v>TOWNSHIP FIRE AND E.M.S.</v>
      </c>
      <c r="J2356" s="23">
        <f>'Source - Cert. Funds'!H2355</f>
        <v>15899</v>
      </c>
      <c r="K2356" s="3"/>
      <c r="L2356" s="3"/>
      <c r="M2356" s="3"/>
      <c r="N2356" s="3"/>
      <c r="O2356" s="3"/>
    </row>
    <row r="2357" spans="1:15" x14ac:dyDescent="0.35">
      <c r="A2357" s="221" t="e">
        <f t="shared" si="40"/>
        <v>#N/A</v>
      </c>
      <c r="B2357" s="221" t="e">
        <f>IF(A2357=1,SUM($A$4:A2357),"")</f>
        <v>#N/A</v>
      </c>
      <c r="C2357" s="22" t="str">
        <f>'Source - Cert. Funds'!A2356</f>
        <v>68</v>
      </c>
      <c r="D2357" s="22" t="str">
        <f>'Source - Cert. Funds'!B2356</f>
        <v>2</v>
      </c>
      <c r="E2357" s="22" t="str">
        <f>'Source - Cert. Funds'!C2356</f>
        <v>0010</v>
      </c>
      <c r="F2357" s="22" t="str">
        <f>'Source - Cert. Funds'!D2356</f>
        <v>6820010</v>
      </c>
      <c r="G2357" s="22" t="str">
        <f>'Source - Cert. Funds'!E2356</f>
        <v>WAYNE TOWNSHIP</v>
      </c>
      <c r="H2357" s="22" t="str">
        <f>'Source - Cert. Funds'!F2356</f>
        <v>2120</v>
      </c>
      <c r="I2357" s="22" t="str">
        <f>'Source - Cert. Funds'!G2356</f>
        <v xml:space="preserve">CEMETERY                                </v>
      </c>
      <c r="J2357" s="23">
        <f>'Source - Cert. Funds'!H2356</f>
        <v>9030</v>
      </c>
      <c r="K2357" s="3"/>
      <c r="L2357" s="3"/>
      <c r="M2357" s="3"/>
      <c r="N2357" s="3"/>
      <c r="O2357" s="3"/>
    </row>
    <row r="2358" spans="1:15" x14ac:dyDescent="0.35">
      <c r="A2358" s="221" t="e">
        <f t="shared" si="40"/>
        <v>#N/A</v>
      </c>
      <c r="B2358" s="221" t="e">
        <f>IF(A2358=1,SUM($A$4:A2358),"")</f>
        <v>#N/A</v>
      </c>
      <c r="C2358" s="22" t="str">
        <f>'Source - Cert. Funds'!A2357</f>
        <v>68</v>
      </c>
      <c r="D2358" s="22" t="str">
        <f>'Source - Cert. Funds'!B2357</f>
        <v>2</v>
      </c>
      <c r="E2358" s="22" t="str">
        <f>'Source - Cert. Funds'!C2357</f>
        <v>0011</v>
      </c>
      <c r="F2358" s="22" t="str">
        <f>'Source - Cert. Funds'!D2357</f>
        <v>6820011</v>
      </c>
      <c r="G2358" s="22" t="str">
        <f>'Source - Cert. Funds'!E2357</f>
        <v>WHITE RIVER TOWNSHIP</v>
      </c>
      <c r="H2358" s="22" t="str">
        <f>'Source - Cert. Funds'!F2357</f>
        <v>0061</v>
      </c>
      <c r="I2358" s="22" t="str">
        <f>'Source - Cert. Funds'!G2357</f>
        <v>RAINY DAY</v>
      </c>
      <c r="J2358" s="23">
        <f>'Source - Cert. Funds'!H2357</f>
        <v>0</v>
      </c>
      <c r="K2358" s="3"/>
      <c r="L2358" s="3"/>
      <c r="M2358" s="3"/>
      <c r="N2358" s="3"/>
      <c r="O2358" s="3"/>
    </row>
    <row r="2359" spans="1:15" x14ac:dyDescent="0.35">
      <c r="A2359" s="221" t="e">
        <f t="shared" si="40"/>
        <v>#N/A</v>
      </c>
      <c r="B2359" s="221" t="e">
        <f>IF(A2359=1,SUM($A$4:A2359),"")</f>
        <v>#N/A</v>
      </c>
      <c r="C2359" s="22" t="str">
        <f>'Source - Cert. Funds'!A2358</f>
        <v>68</v>
      </c>
      <c r="D2359" s="22" t="str">
        <f>'Source - Cert. Funds'!B2358</f>
        <v>2</v>
      </c>
      <c r="E2359" s="22" t="str">
        <f>'Source - Cert. Funds'!C2358</f>
        <v>0011</v>
      </c>
      <c r="F2359" s="22" t="str">
        <f>'Source - Cert. Funds'!D2358</f>
        <v>6820011</v>
      </c>
      <c r="G2359" s="22" t="str">
        <f>'Source - Cert. Funds'!E2358</f>
        <v>WHITE RIVER TOWNSHIP</v>
      </c>
      <c r="H2359" s="22" t="str">
        <f>'Source - Cert. Funds'!F2358</f>
        <v>0101</v>
      </c>
      <c r="I2359" s="22" t="str">
        <f>'Source - Cert. Funds'!G2358</f>
        <v xml:space="preserve">GENERAL                                 </v>
      </c>
      <c r="J2359" s="23">
        <f>'Source - Cert. Funds'!H2358</f>
        <v>213601</v>
      </c>
      <c r="K2359" s="3"/>
      <c r="L2359" s="3"/>
      <c r="M2359" s="3"/>
      <c r="N2359" s="3"/>
      <c r="O2359" s="3"/>
    </row>
    <row r="2360" spans="1:15" x14ac:dyDescent="0.35">
      <c r="A2360" s="221" t="e">
        <f t="shared" si="40"/>
        <v>#N/A</v>
      </c>
      <c r="B2360" s="221" t="e">
        <f>IF(A2360=1,SUM($A$4:A2360),"")</f>
        <v>#N/A</v>
      </c>
      <c r="C2360" s="22" t="str">
        <f>'Source - Cert. Funds'!A2359</f>
        <v>68</v>
      </c>
      <c r="D2360" s="22" t="str">
        <f>'Source - Cert. Funds'!B2359</f>
        <v>2</v>
      </c>
      <c r="E2360" s="22" t="str">
        <f>'Source - Cert. Funds'!C2359</f>
        <v>0011</v>
      </c>
      <c r="F2360" s="22" t="str">
        <f>'Source - Cert. Funds'!D2359</f>
        <v>6820011</v>
      </c>
      <c r="G2360" s="22" t="str">
        <f>'Source - Cert. Funds'!E2359</f>
        <v>WHITE RIVER TOWNSHIP</v>
      </c>
      <c r="H2360" s="22" t="str">
        <f>'Source - Cert. Funds'!F2359</f>
        <v>1111</v>
      </c>
      <c r="I2360" s="22" t="str">
        <f>'Source - Cert. Funds'!G2359</f>
        <v>TOWNSHIP FIRE AND E.M.S.</v>
      </c>
      <c r="J2360" s="23">
        <f>'Source - Cert. Funds'!H2359</f>
        <v>234852</v>
      </c>
      <c r="K2360" s="3"/>
      <c r="L2360" s="3"/>
      <c r="M2360" s="3"/>
      <c r="N2360" s="3"/>
      <c r="O2360" s="3"/>
    </row>
    <row r="2361" spans="1:15" x14ac:dyDescent="0.35">
      <c r="A2361" s="221" t="e">
        <f t="shared" si="40"/>
        <v>#N/A</v>
      </c>
      <c r="B2361" s="221" t="e">
        <f>IF(A2361=1,SUM($A$4:A2361),"")</f>
        <v>#N/A</v>
      </c>
      <c r="C2361" s="22" t="str">
        <f>'Source - Cert. Funds'!A2360</f>
        <v>68</v>
      </c>
      <c r="D2361" s="22" t="str">
        <f>'Source - Cert. Funds'!B2360</f>
        <v>2</v>
      </c>
      <c r="E2361" s="22" t="str">
        <f>'Source - Cert. Funds'!C2360</f>
        <v>0011</v>
      </c>
      <c r="F2361" s="22" t="str">
        <f>'Source - Cert. Funds'!D2360</f>
        <v>6820011</v>
      </c>
      <c r="G2361" s="22" t="str">
        <f>'Source - Cert. Funds'!E2360</f>
        <v>WHITE RIVER TOWNSHIP</v>
      </c>
      <c r="H2361" s="22" t="str">
        <f>'Source - Cert. Funds'!F2360</f>
        <v>1190</v>
      </c>
      <c r="I2361" s="22" t="str">
        <f>'Source - Cert. Funds'!G2360</f>
        <v xml:space="preserve">CUMULATIVE FIRE (Township)                        </v>
      </c>
      <c r="J2361" s="23">
        <f>'Source - Cert. Funds'!H2360</f>
        <v>0</v>
      </c>
      <c r="K2361" s="3"/>
      <c r="L2361" s="3"/>
      <c r="M2361" s="3"/>
      <c r="N2361" s="3"/>
      <c r="O2361" s="3"/>
    </row>
    <row r="2362" spans="1:15" x14ac:dyDescent="0.35">
      <c r="A2362" s="221" t="e">
        <f t="shared" si="40"/>
        <v>#N/A</v>
      </c>
      <c r="B2362" s="221" t="e">
        <f>IF(A2362=1,SUM($A$4:A2362),"")</f>
        <v>#N/A</v>
      </c>
      <c r="C2362" s="22" t="str">
        <f>'Source - Cert. Funds'!A2361</f>
        <v>69</v>
      </c>
      <c r="D2362" s="22" t="str">
        <f>'Source - Cert. Funds'!B2361</f>
        <v>2</v>
      </c>
      <c r="E2362" s="22" t="str">
        <f>'Source - Cert. Funds'!C2361</f>
        <v>0001</v>
      </c>
      <c r="F2362" s="22" t="str">
        <f>'Source - Cert. Funds'!D2361</f>
        <v>6920001</v>
      </c>
      <c r="G2362" s="22" t="str">
        <f>'Source - Cert. Funds'!E2361</f>
        <v>ADAMS TOWNSHIP</v>
      </c>
      <c r="H2362" s="22" t="str">
        <f>'Source - Cert. Funds'!F2361</f>
        <v>0101</v>
      </c>
      <c r="I2362" s="22" t="str">
        <f>'Source - Cert. Funds'!G2361</f>
        <v xml:space="preserve">GENERAL                                 </v>
      </c>
      <c r="J2362" s="23">
        <f>'Source - Cert. Funds'!H2361</f>
        <v>68950</v>
      </c>
      <c r="K2362" s="3"/>
      <c r="L2362" s="3"/>
      <c r="M2362" s="3"/>
      <c r="N2362" s="3"/>
      <c r="O2362" s="3"/>
    </row>
    <row r="2363" spans="1:15" x14ac:dyDescent="0.35">
      <c r="A2363" s="221" t="e">
        <f t="shared" si="40"/>
        <v>#N/A</v>
      </c>
      <c r="B2363" s="221" t="e">
        <f>IF(A2363=1,SUM($A$4:A2363),"")</f>
        <v>#N/A</v>
      </c>
      <c r="C2363" s="22" t="str">
        <f>'Source - Cert. Funds'!A2362</f>
        <v>69</v>
      </c>
      <c r="D2363" s="22" t="str">
        <f>'Source - Cert. Funds'!B2362</f>
        <v>2</v>
      </c>
      <c r="E2363" s="22" t="str">
        <f>'Source - Cert. Funds'!C2362</f>
        <v>0001</v>
      </c>
      <c r="F2363" s="22" t="str">
        <f>'Source - Cert. Funds'!D2362</f>
        <v>6920001</v>
      </c>
      <c r="G2363" s="22" t="str">
        <f>'Source - Cert. Funds'!E2362</f>
        <v>ADAMS TOWNSHIP</v>
      </c>
      <c r="H2363" s="22" t="str">
        <f>'Source - Cert. Funds'!F2362</f>
        <v>1111</v>
      </c>
      <c r="I2363" s="22" t="str">
        <f>'Source - Cert. Funds'!G2362</f>
        <v>TOWNSHIP FIRE AND E.M.S.</v>
      </c>
      <c r="J2363" s="23">
        <f>'Source - Cert. Funds'!H2362</f>
        <v>59000</v>
      </c>
      <c r="K2363" s="3"/>
      <c r="L2363" s="3"/>
      <c r="M2363" s="3"/>
      <c r="N2363" s="3"/>
      <c r="O2363" s="3"/>
    </row>
    <row r="2364" spans="1:15" x14ac:dyDescent="0.35">
      <c r="A2364" s="221" t="e">
        <f t="shared" si="40"/>
        <v>#N/A</v>
      </c>
      <c r="B2364" s="221" t="e">
        <f>IF(A2364=1,SUM($A$4:A2364),"")</f>
        <v>#N/A</v>
      </c>
      <c r="C2364" s="22" t="str">
        <f>'Source - Cert. Funds'!A2363</f>
        <v>69</v>
      </c>
      <c r="D2364" s="22" t="str">
        <f>'Source - Cert. Funds'!B2363</f>
        <v>2</v>
      </c>
      <c r="E2364" s="22" t="str">
        <f>'Source - Cert. Funds'!C2363</f>
        <v>0001</v>
      </c>
      <c r="F2364" s="22" t="str">
        <f>'Source - Cert. Funds'!D2363</f>
        <v>6920001</v>
      </c>
      <c r="G2364" s="22" t="str">
        <f>'Source - Cert. Funds'!E2363</f>
        <v>ADAMS TOWNSHIP</v>
      </c>
      <c r="H2364" s="22" t="str">
        <f>'Source - Cert. Funds'!F2363</f>
        <v>1312</v>
      </c>
      <c r="I2364" s="22" t="str">
        <f>'Source - Cert. Funds'!G2363</f>
        <v xml:space="preserve">RECREATION                              </v>
      </c>
      <c r="J2364" s="23">
        <f>'Source - Cert. Funds'!H2363</f>
        <v>3500</v>
      </c>
      <c r="K2364" s="3"/>
      <c r="L2364" s="3"/>
      <c r="M2364" s="3"/>
      <c r="N2364" s="3"/>
      <c r="O2364" s="3"/>
    </row>
    <row r="2365" spans="1:15" x14ac:dyDescent="0.35">
      <c r="A2365" s="221" t="e">
        <f t="shared" si="40"/>
        <v>#N/A</v>
      </c>
      <c r="B2365" s="221" t="e">
        <f>IF(A2365=1,SUM($A$4:A2365),"")</f>
        <v>#N/A</v>
      </c>
      <c r="C2365" s="22" t="str">
        <f>'Source - Cert. Funds'!A2364</f>
        <v>69</v>
      </c>
      <c r="D2365" s="22" t="str">
        <f>'Source - Cert. Funds'!B2364</f>
        <v>2</v>
      </c>
      <c r="E2365" s="22" t="str">
        <f>'Source - Cert. Funds'!C2364</f>
        <v>0002</v>
      </c>
      <c r="F2365" s="22" t="str">
        <f>'Source - Cert. Funds'!D2364</f>
        <v>6920002</v>
      </c>
      <c r="G2365" s="22" t="str">
        <f>'Source - Cert. Funds'!E2364</f>
        <v>BROWN TOWNSHIP</v>
      </c>
      <c r="H2365" s="22" t="str">
        <f>'Source - Cert. Funds'!F2364</f>
        <v>0101</v>
      </c>
      <c r="I2365" s="22" t="str">
        <f>'Source - Cert. Funds'!G2364</f>
        <v xml:space="preserve">GENERAL                                 </v>
      </c>
      <c r="J2365" s="23">
        <f>'Source - Cert. Funds'!H2364</f>
        <v>30500</v>
      </c>
      <c r="K2365" s="3"/>
      <c r="L2365" s="3"/>
      <c r="M2365" s="3"/>
      <c r="N2365" s="3"/>
      <c r="O2365" s="3"/>
    </row>
    <row r="2366" spans="1:15" x14ac:dyDescent="0.35">
      <c r="A2366" s="221" t="e">
        <f t="shared" si="40"/>
        <v>#N/A</v>
      </c>
      <c r="B2366" s="221" t="e">
        <f>IF(A2366=1,SUM($A$4:A2366),"")</f>
        <v>#N/A</v>
      </c>
      <c r="C2366" s="22" t="str">
        <f>'Source - Cert. Funds'!A2365</f>
        <v>69</v>
      </c>
      <c r="D2366" s="22" t="str">
        <f>'Source - Cert. Funds'!B2365</f>
        <v>2</v>
      </c>
      <c r="E2366" s="22" t="str">
        <f>'Source - Cert. Funds'!C2365</f>
        <v>0002</v>
      </c>
      <c r="F2366" s="22" t="str">
        <f>'Source - Cert. Funds'!D2365</f>
        <v>6920002</v>
      </c>
      <c r="G2366" s="22" t="str">
        <f>'Source - Cert. Funds'!E2365</f>
        <v>BROWN TOWNSHIP</v>
      </c>
      <c r="H2366" s="22" t="str">
        <f>'Source - Cert. Funds'!F2365</f>
        <v>1111</v>
      </c>
      <c r="I2366" s="22" t="str">
        <f>'Source - Cert. Funds'!G2365</f>
        <v>TOWNSHIP FIRE AND E.M.S.</v>
      </c>
      <c r="J2366" s="23">
        <f>'Source - Cert. Funds'!H2365</f>
        <v>28500</v>
      </c>
      <c r="K2366" s="3"/>
      <c r="L2366" s="3"/>
      <c r="M2366" s="3"/>
      <c r="N2366" s="3"/>
      <c r="O2366" s="3"/>
    </row>
    <row r="2367" spans="1:15" x14ac:dyDescent="0.35">
      <c r="A2367" s="221" t="e">
        <f t="shared" si="40"/>
        <v>#N/A</v>
      </c>
      <c r="B2367" s="221" t="e">
        <f>IF(A2367=1,SUM($A$4:A2367),"")</f>
        <v>#N/A</v>
      </c>
      <c r="C2367" s="22" t="str">
        <f>'Source - Cert. Funds'!A2366</f>
        <v>69</v>
      </c>
      <c r="D2367" s="22" t="str">
        <f>'Source - Cert. Funds'!B2366</f>
        <v>2</v>
      </c>
      <c r="E2367" s="22" t="str">
        <f>'Source - Cert. Funds'!C2366</f>
        <v>0003</v>
      </c>
      <c r="F2367" s="22" t="str">
        <f>'Source - Cert. Funds'!D2366</f>
        <v>6920003</v>
      </c>
      <c r="G2367" s="22" t="str">
        <f>'Source - Cert. Funds'!E2366</f>
        <v>CENTER TOWNSHIP</v>
      </c>
      <c r="H2367" s="22" t="str">
        <f>'Source - Cert. Funds'!F2366</f>
        <v>0101</v>
      </c>
      <c r="I2367" s="22" t="str">
        <f>'Source - Cert. Funds'!G2366</f>
        <v xml:space="preserve">GENERAL                                 </v>
      </c>
      <c r="J2367" s="23">
        <f>'Source - Cert. Funds'!H2366</f>
        <v>51217</v>
      </c>
      <c r="K2367" s="3"/>
      <c r="L2367" s="3"/>
      <c r="M2367" s="3"/>
      <c r="N2367" s="3"/>
      <c r="O2367" s="3"/>
    </row>
    <row r="2368" spans="1:15" x14ac:dyDescent="0.35">
      <c r="A2368" s="221" t="e">
        <f t="shared" si="40"/>
        <v>#N/A</v>
      </c>
      <c r="B2368" s="221" t="e">
        <f>IF(A2368=1,SUM($A$4:A2368),"")</f>
        <v>#N/A</v>
      </c>
      <c r="C2368" s="22" t="str">
        <f>'Source - Cert. Funds'!A2367</f>
        <v>69</v>
      </c>
      <c r="D2368" s="22" t="str">
        <f>'Source - Cert. Funds'!B2367</f>
        <v>2</v>
      </c>
      <c r="E2368" s="22" t="str">
        <f>'Source - Cert. Funds'!C2367</f>
        <v>0003</v>
      </c>
      <c r="F2368" s="22" t="str">
        <f>'Source - Cert. Funds'!D2367</f>
        <v>6920003</v>
      </c>
      <c r="G2368" s="22" t="str">
        <f>'Source - Cert. Funds'!E2367</f>
        <v>CENTER TOWNSHIP</v>
      </c>
      <c r="H2368" s="22" t="str">
        <f>'Source - Cert. Funds'!F2367</f>
        <v>8604</v>
      </c>
      <c r="I2368" s="22" t="str">
        <f>'Source - Cert. Funds'!G2367</f>
        <v>SPECL FIRE PROTECTION TERRITORY GENERAL</v>
      </c>
      <c r="J2368" s="23">
        <f>'Source - Cert. Funds'!H2367</f>
        <v>104800</v>
      </c>
      <c r="K2368" s="3"/>
      <c r="L2368" s="3"/>
      <c r="M2368" s="3"/>
      <c r="N2368" s="3"/>
      <c r="O2368" s="3"/>
    </row>
    <row r="2369" spans="1:15" x14ac:dyDescent="0.35">
      <c r="A2369" s="221" t="e">
        <f t="shared" si="40"/>
        <v>#N/A</v>
      </c>
      <c r="B2369" s="221" t="e">
        <f>IF(A2369=1,SUM($A$4:A2369),"")</f>
        <v>#N/A</v>
      </c>
      <c r="C2369" s="22" t="str">
        <f>'Source - Cert. Funds'!A2368</f>
        <v>69</v>
      </c>
      <c r="D2369" s="22" t="str">
        <f>'Source - Cert. Funds'!B2368</f>
        <v>2</v>
      </c>
      <c r="E2369" s="22" t="str">
        <f>'Source - Cert. Funds'!C2368</f>
        <v>0004</v>
      </c>
      <c r="F2369" s="22" t="str">
        <f>'Source - Cert. Funds'!D2368</f>
        <v>6920004</v>
      </c>
      <c r="G2369" s="22" t="str">
        <f>'Source - Cert. Funds'!E2368</f>
        <v>DELAWARE TOWNSHIP</v>
      </c>
      <c r="H2369" s="22" t="str">
        <f>'Source - Cert. Funds'!F2368</f>
        <v>0101</v>
      </c>
      <c r="I2369" s="22" t="str">
        <f>'Source - Cert. Funds'!G2368</f>
        <v xml:space="preserve">GENERAL                                 </v>
      </c>
      <c r="J2369" s="23">
        <f>'Source - Cert. Funds'!H2368</f>
        <v>41262</v>
      </c>
      <c r="K2369" s="3"/>
      <c r="L2369" s="3"/>
      <c r="M2369" s="3"/>
      <c r="N2369" s="3"/>
      <c r="O2369" s="3"/>
    </row>
    <row r="2370" spans="1:15" x14ac:dyDescent="0.35">
      <c r="A2370" s="221" t="e">
        <f t="shared" si="40"/>
        <v>#N/A</v>
      </c>
      <c r="B2370" s="221" t="e">
        <f>IF(A2370=1,SUM($A$4:A2370),"")</f>
        <v>#N/A</v>
      </c>
      <c r="C2370" s="22" t="str">
        <f>'Source - Cert. Funds'!A2369</f>
        <v>69</v>
      </c>
      <c r="D2370" s="22" t="str">
        <f>'Source - Cert. Funds'!B2369</f>
        <v>2</v>
      </c>
      <c r="E2370" s="22" t="str">
        <f>'Source - Cert. Funds'!C2369</f>
        <v>0005</v>
      </c>
      <c r="F2370" s="22" t="str">
        <f>'Source - Cert. Funds'!D2369</f>
        <v>6920005</v>
      </c>
      <c r="G2370" s="22" t="str">
        <f>'Source - Cert. Funds'!E2369</f>
        <v>FRANKLIN TOWNSHIP</v>
      </c>
      <c r="H2370" s="22" t="str">
        <f>'Source - Cert. Funds'!F2369</f>
        <v>0101</v>
      </c>
      <c r="I2370" s="22" t="str">
        <f>'Source - Cert. Funds'!G2369</f>
        <v xml:space="preserve">GENERAL                                 </v>
      </c>
      <c r="J2370" s="23">
        <f>'Source - Cert. Funds'!H2369</f>
        <v>30000</v>
      </c>
      <c r="K2370" s="3"/>
      <c r="L2370" s="3"/>
      <c r="M2370" s="3"/>
      <c r="N2370" s="3"/>
      <c r="O2370" s="3"/>
    </row>
    <row r="2371" spans="1:15" x14ac:dyDescent="0.35">
      <c r="A2371" s="221" t="e">
        <f t="shared" si="40"/>
        <v>#N/A</v>
      </c>
      <c r="B2371" s="221" t="e">
        <f>IF(A2371=1,SUM($A$4:A2371),"")</f>
        <v>#N/A</v>
      </c>
      <c r="C2371" s="22" t="str">
        <f>'Source - Cert. Funds'!A2370</f>
        <v>69</v>
      </c>
      <c r="D2371" s="22" t="str">
        <f>'Source - Cert. Funds'!B2370</f>
        <v>2</v>
      </c>
      <c r="E2371" s="22" t="str">
        <f>'Source - Cert. Funds'!C2370</f>
        <v>0005</v>
      </c>
      <c r="F2371" s="22" t="str">
        <f>'Source - Cert. Funds'!D2370</f>
        <v>6920005</v>
      </c>
      <c r="G2371" s="22" t="str">
        <f>'Source - Cert. Funds'!E2370</f>
        <v>FRANKLIN TOWNSHIP</v>
      </c>
      <c r="H2371" s="22" t="str">
        <f>'Source - Cert. Funds'!F2370</f>
        <v>1111</v>
      </c>
      <c r="I2371" s="22" t="str">
        <f>'Source - Cert. Funds'!G2370</f>
        <v>TOWNSHIP FIRE AND E.M.S.</v>
      </c>
      <c r="J2371" s="23">
        <f>'Source - Cert. Funds'!H2370</f>
        <v>18431</v>
      </c>
      <c r="K2371" s="3"/>
      <c r="L2371" s="3"/>
      <c r="M2371" s="3"/>
      <c r="N2371" s="3"/>
      <c r="O2371" s="3"/>
    </row>
    <row r="2372" spans="1:15" x14ac:dyDescent="0.35">
      <c r="A2372" s="221" t="e">
        <f t="shared" si="40"/>
        <v>#N/A</v>
      </c>
      <c r="B2372" s="221" t="e">
        <f>IF(A2372=1,SUM($A$4:A2372),"")</f>
        <v>#N/A</v>
      </c>
      <c r="C2372" s="22" t="str">
        <f>'Source - Cert. Funds'!A2371</f>
        <v>69</v>
      </c>
      <c r="D2372" s="22" t="str">
        <f>'Source - Cert. Funds'!B2371</f>
        <v>2</v>
      </c>
      <c r="E2372" s="22" t="str">
        <f>'Source - Cert. Funds'!C2371</f>
        <v>0005</v>
      </c>
      <c r="F2372" s="22" t="str">
        <f>'Source - Cert. Funds'!D2371</f>
        <v>6920005</v>
      </c>
      <c r="G2372" s="22" t="str">
        <f>'Source - Cert. Funds'!E2371</f>
        <v>FRANKLIN TOWNSHIP</v>
      </c>
      <c r="H2372" s="22" t="str">
        <f>'Source - Cert. Funds'!F2371</f>
        <v>2120</v>
      </c>
      <c r="I2372" s="22" t="str">
        <f>'Source - Cert. Funds'!G2371</f>
        <v xml:space="preserve">CEMETERY                                </v>
      </c>
      <c r="J2372" s="23">
        <f>'Source - Cert. Funds'!H2371</f>
        <v>8801</v>
      </c>
      <c r="K2372" s="3"/>
      <c r="L2372" s="3"/>
      <c r="M2372" s="3"/>
      <c r="N2372" s="3"/>
      <c r="O2372" s="3"/>
    </row>
    <row r="2373" spans="1:15" x14ac:dyDescent="0.35">
      <c r="A2373" s="221" t="e">
        <f t="shared" ref="A2373:A2436" si="41">IF($L$1=$F2373,1,"")</f>
        <v>#N/A</v>
      </c>
      <c r="B2373" s="221" t="e">
        <f>IF(A2373=1,SUM($A$4:A2373),"")</f>
        <v>#N/A</v>
      </c>
      <c r="C2373" s="22" t="str">
        <f>'Source - Cert. Funds'!A2372</f>
        <v>69</v>
      </c>
      <c r="D2373" s="22" t="str">
        <f>'Source - Cert. Funds'!B2372</f>
        <v>2</v>
      </c>
      <c r="E2373" s="22" t="str">
        <f>'Source - Cert. Funds'!C2372</f>
        <v>0006</v>
      </c>
      <c r="F2373" s="22" t="str">
        <f>'Source - Cert. Funds'!D2372</f>
        <v>6920006</v>
      </c>
      <c r="G2373" s="22" t="str">
        <f>'Source - Cert. Funds'!E2372</f>
        <v>JACKSON TOWNSHIP</v>
      </c>
      <c r="H2373" s="22" t="str">
        <f>'Source - Cert. Funds'!F2372</f>
        <v>0101</v>
      </c>
      <c r="I2373" s="22" t="str">
        <f>'Source - Cert. Funds'!G2372</f>
        <v xml:space="preserve">GENERAL                                 </v>
      </c>
      <c r="J2373" s="23">
        <f>'Source - Cert. Funds'!H2372</f>
        <v>19505</v>
      </c>
      <c r="K2373" s="3"/>
      <c r="L2373" s="3"/>
      <c r="M2373" s="3"/>
      <c r="N2373" s="3"/>
      <c r="O2373" s="3"/>
    </row>
    <row r="2374" spans="1:15" x14ac:dyDescent="0.35">
      <c r="A2374" s="221" t="e">
        <f t="shared" si="41"/>
        <v>#N/A</v>
      </c>
      <c r="B2374" s="221" t="e">
        <f>IF(A2374=1,SUM($A$4:A2374),"")</f>
        <v>#N/A</v>
      </c>
      <c r="C2374" s="22" t="str">
        <f>'Source - Cert. Funds'!A2373</f>
        <v>69</v>
      </c>
      <c r="D2374" s="22" t="str">
        <f>'Source - Cert. Funds'!B2373</f>
        <v>2</v>
      </c>
      <c r="E2374" s="22" t="str">
        <f>'Source - Cert. Funds'!C2373</f>
        <v>0007</v>
      </c>
      <c r="F2374" s="22" t="str">
        <f>'Source - Cert. Funds'!D2373</f>
        <v>6920007</v>
      </c>
      <c r="G2374" s="22" t="str">
        <f>'Source - Cert. Funds'!E2373</f>
        <v>JOHNSON TOWNSHIP</v>
      </c>
      <c r="H2374" s="22" t="str">
        <f>'Source - Cert. Funds'!F2373</f>
        <v>0101</v>
      </c>
      <c r="I2374" s="22" t="str">
        <f>'Source - Cert. Funds'!G2373</f>
        <v xml:space="preserve">GENERAL                                 </v>
      </c>
      <c r="J2374" s="23">
        <f>'Source - Cert. Funds'!H2373</f>
        <v>78500</v>
      </c>
      <c r="K2374" s="3"/>
      <c r="L2374" s="3"/>
      <c r="M2374" s="3"/>
      <c r="N2374" s="3"/>
      <c r="O2374" s="3"/>
    </row>
    <row r="2375" spans="1:15" x14ac:dyDescent="0.35">
      <c r="A2375" s="221" t="e">
        <f t="shared" si="41"/>
        <v>#N/A</v>
      </c>
      <c r="B2375" s="221" t="e">
        <f>IF(A2375=1,SUM($A$4:A2375),"")</f>
        <v>#N/A</v>
      </c>
      <c r="C2375" s="22" t="str">
        <f>'Source - Cert. Funds'!A2374</f>
        <v>69</v>
      </c>
      <c r="D2375" s="22" t="str">
        <f>'Source - Cert. Funds'!B2374</f>
        <v>2</v>
      </c>
      <c r="E2375" s="22" t="str">
        <f>'Source - Cert. Funds'!C2374</f>
        <v>0007</v>
      </c>
      <c r="F2375" s="22" t="str">
        <f>'Source - Cert. Funds'!D2374</f>
        <v>6920007</v>
      </c>
      <c r="G2375" s="22" t="str">
        <f>'Source - Cert. Funds'!E2374</f>
        <v>JOHNSON TOWNSHIP</v>
      </c>
      <c r="H2375" s="22" t="str">
        <f>'Source - Cert. Funds'!F2374</f>
        <v>1111</v>
      </c>
      <c r="I2375" s="22" t="str">
        <f>'Source - Cert. Funds'!G2374</f>
        <v>TOWNSHIP FIRE AND E.M.S.</v>
      </c>
      <c r="J2375" s="23">
        <f>'Source - Cert. Funds'!H2374</f>
        <v>13500</v>
      </c>
      <c r="K2375" s="3"/>
      <c r="L2375" s="3"/>
      <c r="M2375" s="3"/>
      <c r="N2375" s="3"/>
      <c r="O2375" s="3"/>
    </row>
    <row r="2376" spans="1:15" x14ac:dyDescent="0.35">
      <c r="A2376" s="221" t="e">
        <f t="shared" si="41"/>
        <v>#N/A</v>
      </c>
      <c r="B2376" s="221" t="e">
        <f>IF(A2376=1,SUM($A$4:A2376),"")</f>
        <v>#N/A</v>
      </c>
      <c r="C2376" s="22" t="str">
        <f>'Source - Cert. Funds'!A2375</f>
        <v>69</v>
      </c>
      <c r="D2376" s="22" t="str">
        <f>'Source - Cert. Funds'!B2375</f>
        <v>2</v>
      </c>
      <c r="E2376" s="22" t="str">
        <f>'Source - Cert. Funds'!C2375</f>
        <v>0008</v>
      </c>
      <c r="F2376" s="22" t="str">
        <f>'Source - Cert. Funds'!D2375</f>
        <v>6920008</v>
      </c>
      <c r="G2376" s="22" t="str">
        <f>'Source - Cert. Funds'!E2375</f>
        <v>LAUGHERY TOWNSHIP</v>
      </c>
      <c r="H2376" s="22" t="str">
        <f>'Source - Cert. Funds'!F2375</f>
        <v>0101</v>
      </c>
      <c r="I2376" s="22" t="str">
        <f>'Source - Cert. Funds'!G2375</f>
        <v xml:space="preserve">GENERAL                                 </v>
      </c>
      <c r="J2376" s="23">
        <f>'Source - Cert. Funds'!H2375</f>
        <v>25030</v>
      </c>
      <c r="K2376" s="3"/>
      <c r="L2376" s="3"/>
      <c r="M2376" s="3"/>
      <c r="N2376" s="3"/>
      <c r="O2376" s="3"/>
    </row>
    <row r="2377" spans="1:15" x14ac:dyDescent="0.35">
      <c r="A2377" s="221" t="e">
        <f t="shared" si="41"/>
        <v>#N/A</v>
      </c>
      <c r="B2377" s="221" t="e">
        <f>IF(A2377=1,SUM($A$4:A2377),"")</f>
        <v>#N/A</v>
      </c>
      <c r="C2377" s="22" t="str">
        <f>'Source - Cert. Funds'!A2376</f>
        <v>69</v>
      </c>
      <c r="D2377" s="22" t="str">
        <f>'Source - Cert. Funds'!B2376</f>
        <v>2</v>
      </c>
      <c r="E2377" s="22" t="str">
        <f>'Source - Cert. Funds'!C2376</f>
        <v>0008</v>
      </c>
      <c r="F2377" s="22" t="str">
        <f>'Source - Cert. Funds'!D2376</f>
        <v>6920008</v>
      </c>
      <c r="G2377" s="22" t="str">
        <f>'Source - Cert. Funds'!E2376</f>
        <v>LAUGHERY TOWNSHIP</v>
      </c>
      <c r="H2377" s="22" t="str">
        <f>'Source - Cert. Funds'!F2376</f>
        <v>1111</v>
      </c>
      <c r="I2377" s="22" t="str">
        <f>'Source - Cert. Funds'!G2376</f>
        <v>TOWNSHIP FIRE AND E.M.S.</v>
      </c>
      <c r="J2377" s="23">
        <f>'Source - Cert. Funds'!H2376</f>
        <v>23000</v>
      </c>
      <c r="K2377" s="3"/>
      <c r="L2377" s="3"/>
      <c r="M2377" s="3"/>
      <c r="N2377" s="3"/>
      <c r="O2377" s="3"/>
    </row>
    <row r="2378" spans="1:15" x14ac:dyDescent="0.35">
      <c r="A2378" s="221" t="e">
        <f t="shared" si="41"/>
        <v>#N/A</v>
      </c>
      <c r="B2378" s="221" t="e">
        <f>IF(A2378=1,SUM($A$4:A2378),"")</f>
        <v>#N/A</v>
      </c>
      <c r="C2378" s="22" t="str">
        <f>'Source - Cert. Funds'!A2377</f>
        <v>69</v>
      </c>
      <c r="D2378" s="22" t="str">
        <f>'Source - Cert. Funds'!B2377</f>
        <v>2</v>
      </c>
      <c r="E2378" s="22" t="str">
        <f>'Source - Cert. Funds'!C2377</f>
        <v>0008</v>
      </c>
      <c r="F2378" s="22" t="str">
        <f>'Source - Cert. Funds'!D2377</f>
        <v>6920008</v>
      </c>
      <c r="G2378" s="22" t="str">
        <f>'Source - Cert. Funds'!E2377</f>
        <v>LAUGHERY TOWNSHIP</v>
      </c>
      <c r="H2378" s="22" t="str">
        <f>'Source - Cert. Funds'!F2377</f>
        <v>1312</v>
      </c>
      <c r="I2378" s="22" t="str">
        <f>'Source - Cert. Funds'!G2377</f>
        <v xml:space="preserve">RECREATION                              </v>
      </c>
      <c r="J2378" s="23">
        <f>'Source - Cert. Funds'!H2377</f>
        <v>600</v>
      </c>
      <c r="K2378" s="3"/>
      <c r="L2378" s="3"/>
      <c r="M2378" s="3"/>
      <c r="N2378" s="3"/>
      <c r="O2378" s="3"/>
    </row>
    <row r="2379" spans="1:15" x14ac:dyDescent="0.35">
      <c r="A2379" s="221" t="e">
        <f t="shared" si="41"/>
        <v>#N/A</v>
      </c>
      <c r="B2379" s="221" t="e">
        <f>IF(A2379=1,SUM($A$4:A2379),"")</f>
        <v>#N/A</v>
      </c>
      <c r="C2379" s="22" t="str">
        <f>'Source - Cert. Funds'!A2378</f>
        <v>69</v>
      </c>
      <c r="D2379" s="22" t="str">
        <f>'Source - Cert. Funds'!B2378</f>
        <v>2</v>
      </c>
      <c r="E2379" s="22" t="str">
        <f>'Source - Cert. Funds'!C2378</f>
        <v>0009</v>
      </c>
      <c r="F2379" s="22" t="str">
        <f>'Source - Cert. Funds'!D2378</f>
        <v>6920009</v>
      </c>
      <c r="G2379" s="22" t="str">
        <f>'Source - Cert. Funds'!E2378</f>
        <v>OTTER CREEK TOWNSHIP</v>
      </c>
      <c r="H2379" s="22" t="str">
        <f>'Source - Cert. Funds'!F2378</f>
        <v>0101</v>
      </c>
      <c r="I2379" s="22" t="str">
        <f>'Source - Cert. Funds'!G2378</f>
        <v xml:space="preserve">GENERAL                                 </v>
      </c>
      <c r="J2379" s="23">
        <f>'Source - Cert. Funds'!H2378</f>
        <v>34929</v>
      </c>
      <c r="K2379" s="3"/>
      <c r="L2379" s="3"/>
      <c r="M2379" s="3"/>
      <c r="N2379" s="3"/>
      <c r="O2379" s="3"/>
    </row>
    <row r="2380" spans="1:15" x14ac:dyDescent="0.35">
      <c r="A2380" s="221" t="e">
        <f t="shared" si="41"/>
        <v>#N/A</v>
      </c>
      <c r="B2380" s="221" t="e">
        <f>IF(A2380=1,SUM($A$4:A2380),"")</f>
        <v>#N/A</v>
      </c>
      <c r="C2380" s="22" t="str">
        <f>'Source - Cert. Funds'!A2379</f>
        <v>69</v>
      </c>
      <c r="D2380" s="22" t="str">
        <f>'Source - Cert. Funds'!B2379</f>
        <v>2</v>
      </c>
      <c r="E2380" s="22" t="str">
        <f>'Source - Cert. Funds'!C2379</f>
        <v>0009</v>
      </c>
      <c r="F2380" s="22" t="str">
        <f>'Source - Cert. Funds'!D2379</f>
        <v>6920009</v>
      </c>
      <c r="G2380" s="22" t="str">
        <f>'Source - Cert. Funds'!E2379</f>
        <v>OTTER CREEK TOWNSHIP</v>
      </c>
      <c r="H2380" s="22" t="str">
        <f>'Source - Cert. Funds'!F2379</f>
        <v>1111</v>
      </c>
      <c r="I2380" s="22" t="str">
        <f>'Source - Cert. Funds'!G2379</f>
        <v>TOWNSHIP FIRE AND E.M.S.</v>
      </c>
      <c r="J2380" s="23">
        <f>'Source - Cert. Funds'!H2379</f>
        <v>20000</v>
      </c>
      <c r="K2380" s="3"/>
      <c r="L2380" s="3"/>
      <c r="M2380" s="3"/>
      <c r="N2380" s="3"/>
      <c r="O2380" s="3"/>
    </row>
    <row r="2381" spans="1:15" x14ac:dyDescent="0.35">
      <c r="A2381" s="221" t="e">
        <f t="shared" si="41"/>
        <v>#N/A</v>
      </c>
      <c r="B2381" s="221" t="e">
        <f>IF(A2381=1,SUM($A$4:A2381),"")</f>
        <v>#N/A</v>
      </c>
      <c r="C2381" s="22" t="str">
        <f>'Source - Cert. Funds'!A2380</f>
        <v>69</v>
      </c>
      <c r="D2381" s="22" t="str">
        <f>'Source - Cert. Funds'!B2380</f>
        <v>2</v>
      </c>
      <c r="E2381" s="22" t="str">
        <f>'Source - Cert. Funds'!C2380</f>
        <v>0010</v>
      </c>
      <c r="F2381" s="22" t="str">
        <f>'Source - Cert. Funds'!D2380</f>
        <v>6920010</v>
      </c>
      <c r="G2381" s="22" t="str">
        <f>'Source - Cert. Funds'!E2380</f>
        <v>SHELBY TOWNSHIP</v>
      </c>
      <c r="H2381" s="22" t="str">
        <f>'Source - Cert. Funds'!F2380</f>
        <v>0101</v>
      </c>
      <c r="I2381" s="22" t="str">
        <f>'Source - Cert. Funds'!G2380</f>
        <v xml:space="preserve">GENERAL                                 </v>
      </c>
      <c r="J2381" s="23">
        <f>'Source - Cert. Funds'!H2380</f>
        <v>27550</v>
      </c>
      <c r="K2381" s="3"/>
      <c r="L2381" s="3"/>
      <c r="M2381" s="3"/>
      <c r="N2381" s="3"/>
      <c r="O2381" s="3"/>
    </row>
    <row r="2382" spans="1:15" x14ac:dyDescent="0.35">
      <c r="A2382" s="221" t="e">
        <f t="shared" si="41"/>
        <v>#N/A</v>
      </c>
      <c r="B2382" s="221" t="e">
        <f>IF(A2382=1,SUM($A$4:A2382),"")</f>
        <v>#N/A</v>
      </c>
      <c r="C2382" s="22" t="str">
        <f>'Source - Cert. Funds'!A2381</f>
        <v>69</v>
      </c>
      <c r="D2382" s="22" t="str">
        <f>'Source - Cert. Funds'!B2381</f>
        <v>2</v>
      </c>
      <c r="E2382" s="22" t="str">
        <f>'Source - Cert. Funds'!C2381</f>
        <v>0010</v>
      </c>
      <c r="F2382" s="22" t="str">
        <f>'Source - Cert. Funds'!D2381</f>
        <v>6920010</v>
      </c>
      <c r="G2382" s="22" t="str">
        <f>'Source - Cert. Funds'!E2381</f>
        <v>SHELBY TOWNSHIP</v>
      </c>
      <c r="H2382" s="22" t="str">
        <f>'Source - Cert. Funds'!F2381</f>
        <v>1111</v>
      </c>
      <c r="I2382" s="22" t="str">
        <f>'Source - Cert. Funds'!G2381</f>
        <v>TOWNSHIP FIRE AND E.M.S.</v>
      </c>
      <c r="J2382" s="23">
        <f>'Source - Cert. Funds'!H2381</f>
        <v>16600</v>
      </c>
      <c r="K2382" s="3"/>
      <c r="L2382" s="3"/>
      <c r="M2382" s="3"/>
      <c r="N2382" s="3"/>
      <c r="O2382" s="3"/>
    </row>
    <row r="2383" spans="1:15" x14ac:dyDescent="0.35">
      <c r="A2383" s="221" t="e">
        <f t="shared" si="41"/>
        <v>#N/A</v>
      </c>
      <c r="B2383" s="221" t="e">
        <f>IF(A2383=1,SUM($A$4:A2383),"")</f>
        <v>#N/A</v>
      </c>
      <c r="C2383" s="22" t="str">
        <f>'Source - Cert. Funds'!A2382</f>
        <v>69</v>
      </c>
      <c r="D2383" s="22" t="str">
        <f>'Source - Cert. Funds'!B2382</f>
        <v>2</v>
      </c>
      <c r="E2383" s="22" t="str">
        <f>'Source - Cert. Funds'!C2382</f>
        <v>0011</v>
      </c>
      <c r="F2383" s="22" t="str">
        <f>'Source - Cert. Funds'!D2382</f>
        <v>6920011</v>
      </c>
      <c r="G2383" s="22" t="str">
        <f>'Source - Cert. Funds'!E2382</f>
        <v>WASHINGTON TOWNSHIP</v>
      </c>
      <c r="H2383" s="22" t="str">
        <f>'Source - Cert. Funds'!F2382</f>
        <v>0101</v>
      </c>
      <c r="I2383" s="22" t="str">
        <f>'Source - Cert. Funds'!G2382</f>
        <v xml:space="preserve">GENERAL                                 </v>
      </c>
      <c r="J2383" s="23">
        <f>'Source - Cert. Funds'!H2382</f>
        <v>39669</v>
      </c>
      <c r="K2383" s="3"/>
      <c r="L2383" s="3"/>
      <c r="M2383" s="3"/>
      <c r="N2383" s="3"/>
      <c r="O2383" s="3"/>
    </row>
    <row r="2384" spans="1:15" x14ac:dyDescent="0.35">
      <c r="A2384" s="221" t="e">
        <f t="shared" si="41"/>
        <v>#N/A</v>
      </c>
      <c r="B2384" s="221" t="e">
        <f>IF(A2384=1,SUM($A$4:A2384),"")</f>
        <v>#N/A</v>
      </c>
      <c r="C2384" s="22" t="str">
        <f>'Source - Cert. Funds'!A2383</f>
        <v>69</v>
      </c>
      <c r="D2384" s="22" t="str">
        <f>'Source - Cert. Funds'!B2383</f>
        <v>2</v>
      </c>
      <c r="E2384" s="22" t="str">
        <f>'Source - Cert. Funds'!C2383</f>
        <v>0011</v>
      </c>
      <c r="F2384" s="22" t="str">
        <f>'Source - Cert. Funds'!D2383</f>
        <v>6920011</v>
      </c>
      <c r="G2384" s="22" t="str">
        <f>'Source - Cert. Funds'!E2383</f>
        <v>WASHINGTON TOWNSHIP</v>
      </c>
      <c r="H2384" s="22" t="str">
        <f>'Source - Cert. Funds'!F2383</f>
        <v>1111</v>
      </c>
      <c r="I2384" s="22" t="str">
        <f>'Source - Cert. Funds'!G2383</f>
        <v>TOWNSHIP FIRE AND E.M.S.</v>
      </c>
      <c r="J2384" s="23">
        <f>'Source - Cert. Funds'!H2383</f>
        <v>23000</v>
      </c>
      <c r="K2384" s="3"/>
      <c r="L2384" s="3"/>
      <c r="M2384" s="3"/>
      <c r="N2384" s="3"/>
      <c r="O2384" s="3"/>
    </row>
    <row r="2385" spans="1:15" x14ac:dyDescent="0.35">
      <c r="A2385" s="221" t="e">
        <f t="shared" si="41"/>
        <v>#N/A</v>
      </c>
      <c r="B2385" s="221" t="e">
        <f>IF(A2385=1,SUM($A$4:A2385),"")</f>
        <v>#N/A</v>
      </c>
      <c r="C2385" s="22" t="str">
        <f>'Source - Cert. Funds'!A2384</f>
        <v>70</v>
      </c>
      <c r="D2385" s="22" t="str">
        <f>'Source - Cert. Funds'!B2384</f>
        <v>2</v>
      </c>
      <c r="E2385" s="22" t="str">
        <f>'Source - Cert. Funds'!C2384</f>
        <v>0001</v>
      </c>
      <c r="F2385" s="22" t="str">
        <f>'Source - Cert. Funds'!D2384</f>
        <v>7020001</v>
      </c>
      <c r="G2385" s="22" t="str">
        <f>'Source - Cert. Funds'!E2384</f>
        <v>ANDERSON TOWNSHIP</v>
      </c>
      <c r="H2385" s="22" t="str">
        <f>'Source - Cert. Funds'!F2384</f>
        <v>0061</v>
      </c>
      <c r="I2385" s="22" t="str">
        <f>'Source - Cert. Funds'!G2384</f>
        <v>RAINY DAY</v>
      </c>
      <c r="J2385" s="23">
        <f>'Source - Cert. Funds'!H2384</f>
        <v>0</v>
      </c>
      <c r="K2385" s="3"/>
      <c r="L2385" s="3"/>
      <c r="M2385" s="3"/>
      <c r="N2385" s="3"/>
      <c r="O2385" s="3"/>
    </row>
    <row r="2386" spans="1:15" x14ac:dyDescent="0.35">
      <c r="A2386" s="221" t="e">
        <f t="shared" si="41"/>
        <v>#N/A</v>
      </c>
      <c r="B2386" s="221" t="e">
        <f>IF(A2386=1,SUM($A$4:A2386),"")</f>
        <v>#N/A</v>
      </c>
      <c r="C2386" s="22" t="str">
        <f>'Source - Cert. Funds'!A2385</f>
        <v>70</v>
      </c>
      <c r="D2386" s="22" t="str">
        <f>'Source - Cert. Funds'!B2385</f>
        <v>2</v>
      </c>
      <c r="E2386" s="22" t="str">
        <f>'Source - Cert. Funds'!C2385</f>
        <v>0001</v>
      </c>
      <c r="F2386" s="22" t="str">
        <f>'Source - Cert. Funds'!D2385</f>
        <v>7020001</v>
      </c>
      <c r="G2386" s="22" t="str">
        <f>'Source - Cert. Funds'!E2385</f>
        <v>ANDERSON TOWNSHIP</v>
      </c>
      <c r="H2386" s="22" t="str">
        <f>'Source - Cert. Funds'!F2385</f>
        <v>0101</v>
      </c>
      <c r="I2386" s="22" t="str">
        <f>'Source - Cert. Funds'!G2385</f>
        <v xml:space="preserve">GENERAL                                 </v>
      </c>
      <c r="J2386" s="23">
        <f>'Source - Cert. Funds'!H2385</f>
        <v>16115</v>
      </c>
      <c r="K2386" s="3"/>
      <c r="L2386" s="3"/>
      <c r="M2386" s="3"/>
      <c r="N2386" s="3"/>
      <c r="O2386" s="3"/>
    </row>
    <row r="2387" spans="1:15" x14ac:dyDescent="0.35">
      <c r="A2387" s="221" t="e">
        <f t="shared" si="41"/>
        <v>#N/A</v>
      </c>
      <c r="B2387" s="221" t="e">
        <f>IF(A2387=1,SUM($A$4:A2387),"")</f>
        <v>#N/A</v>
      </c>
      <c r="C2387" s="22" t="str">
        <f>'Source - Cert. Funds'!A2386</f>
        <v>70</v>
      </c>
      <c r="D2387" s="22" t="str">
        <f>'Source - Cert. Funds'!B2386</f>
        <v>2</v>
      </c>
      <c r="E2387" s="22" t="str">
        <f>'Source - Cert. Funds'!C2386</f>
        <v>0001</v>
      </c>
      <c r="F2387" s="22" t="str">
        <f>'Source - Cert. Funds'!D2386</f>
        <v>7020001</v>
      </c>
      <c r="G2387" s="22" t="str">
        <f>'Source - Cert. Funds'!E2386</f>
        <v>ANDERSON TOWNSHIP</v>
      </c>
      <c r="H2387" s="22" t="str">
        <f>'Source - Cert. Funds'!F2386</f>
        <v>1105</v>
      </c>
      <c r="I2387" s="22" t="str">
        <f>'Source - Cert. Funds'!G2386</f>
        <v>TOWNSHIP FIRE</v>
      </c>
      <c r="J2387" s="23">
        <f>'Source - Cert. Funds'!H2386</f>
        <v>84100</v>
      </c>
      <c r="K2387" s="3"/>
      <c r="L2387" s="3"/>
      <c r="M2387" s="3"/>
      <c r="N2387" s="3"/>
      <c r="O2387" s="3"/>
    </row>
    <row r="2388" spans="1:15" x14ac:dyDescent="0.35">
      <c r="A2388" s="221" t="e">
        <f t="shared" si="41"/>
        <v>#N/A</v>
      </c>
      <c r="B2388" s="221" t="e">
        <f>IF(A2388=1,SUM($A$4:A2388),"")</f>
        <v>#N/A</v>
      </c>
      <c r="C2388" s="22" t="str">
        <f>'Source - Cert. Funds'!A2387</f>
        <v>70</v>
      </c>
      <c r="D2388" s="22" t="str">
        <f>'Source - Cert. Funds'!B2387</f>
        <v>2</v>
      </c>
      <c r="E2388" s="22" t="str">
        <f>'Source - Cert. Funds'!C2387</f>
        <v>0001</v>
      </c>
      <c r="F2388" s="22" t="str">
        <f>'Source - Cert. Funds'!D2387</f>
        <v>7020001</v>
      </c>
      <c r="G2388" s="22" t="str">
        <f>'Source - Cert. Funds'!E2387</f>
        <v>ANDERSON TOWNSHIP</v>
      </c>
      <c r="H2388" s="22" t="str">
        <f>'Source - Cert. Funds'!F2387</f>
        <v>1106</v>
      </c>
      <c r="I2388" s="22" t="str">
        <f>'Source - Cert. Funds'!G2387</f>
        <v>TOWNSHIP EMERGENCY MEDICAL SERVICES</v>
      </c>
      <c r="J2388" s="23">
        <f>'Source - Cert. Funds'!H2387</f>
        <v>78117</v>
      </c>
      <c r="K2388" s="3"/>
      <c r="L2388" s="3"/>
      <c r="M2388" s="3"/>
      <c r="N2388" s="3"/>
      <c r="O2388" s="3"/>
    </row>
    <row r="2389" spans="1:15" x14ac:dyDescent="0.35">
      <c r="A2389" s="221" t="e">
        <f t="shared" si="41"/>
        <v>#N/A</v>
      </c>
      <c r="B2389" s="221" t="e">
        <f>IF(A2389=1,SUM($A$4:A2389),"")</f>
        <v>#N/A</v>
      </c>
      <c r="C2389" s="22" t="str">
        <f>'Source - Cert. Funds'!A2388</f>
        <v>70</v>
      </c>
      <c r="D2389" s="22" t="str">
        <f>'Source - Cert. Funds'!B2388</f>
        <v>2</v>
      </c>
      <c r="E2389" s="22" t="str">
        <f>'Source - Cert. Funds'!C2388</f>
        <v>0001</v>
      </c>
      <c r="F2389" s="22" t="str">
        <f>'Source - Cert. Funds'!D2388</f>
        <v>7020001</v>
      </c>
      <c r="G2389" s="22" t="str">
        <f>'Source - Cert. Funds'!E2388</f>
        <v>ANDERSON TOWNSHIP</v>
      </c>
      <c r="H2389" s="22" t="str">
        <f>'Source - Cert. Funds'!F2388</f>
        <v>1190</v>
      </c>
      <c r="I2389" s="22" t="str">
        <f>'Source - Cert. Funds'!G2388</f>
        <v xml:space="preserve">CUMULATIVE FIRE (Township)                        </v>
      </c>
      <c r="J2389" s="23">
        <f>'Source - Cert. Funds'!H2388</f>
        <v>13083</v>
      </c>
      <c r="K2389" s="3"/>
      <c r="L2389" s="3"/>
      <c r="M2389" s="3"/>
      <c r="N2389" s="3"/>
      <c r="O2389" s="3"/>
    </row>
    <row r="2390" spans="1:15" x14ac:dyDescent="0.35">
      <c r="A2390" s="221" t="e">
        <f t="shared" si="41"/>
        <v>#N/A</v>
      </c>
      <c r="B2390" s="221" t="e">
        <f>IF(A2390=1,SUM($A$4:A2390),"")</f>
        <v>#N/A</v>
      </c>
      <c r="C2390" s="22" t="str">
        <f>'Source - Cert. Funds'!A2389</f>
        <v>70</v>
      </c>
      <c r="D2390" s="22" t="str">
        <f>'Source - Cert. Funds'!B2389</f>
        <v>2</v>
      </c>
      <c r="E2390" s="22" t="str">
        <f>'Source - Cert. Funds'!C2389</f>
        <v>0002</v>
      </c>
      <c r="F2390" s="22" t="str">
        <f>'Source - Cert. Funds'!D2389</f>
        <v>7020002</v>
      </c>
      <c r="G2390" s="22" t="str">
        <f>'Source - Cert. Funds'!E2389</f>
        <v>CENTER TOWNSHIP</v>
      </c>
      <c r="H2390" s="22" t="str">
        <f>'Source - Cert. Funds'!F2389</f>
        <v>0101</v>
      </c>
      <c r="I2390" s="22" t="str">
        <f>'Source - Cert. Funds'!G2389</f>
        <v xml:space="preserve">GENERAL                                 </v>
      </c>
      <c r="J2390" s="23">
        <f>'Source - Cert. Funds'!H2389</f>
        <v>15425</v>
      </c>
      <c r="K2390" s="3"/>
      <c r="L2390" s="3"/>
      <c r="M2390" s="3"/>
      <c r="N2390" s="3"/>
      <c r="O2390" s="3"/>
    </row>
    <row r="2391" spans="1:15" x14ac:dyDescent="0.35">
      <c r="A2391" s="221" t="e">
        <f t="shared" si="41"/>
        <v>#N/A</v>
      </c>
      <c r="B2391" s="221" t="e">
        <f>IF(A2391=1,SUM($A$4:A2391),"")</f>
        <v>#N/A</v>
      </c>
      <c r="C2391" s="22" t="str">
        <f>'Source - Cert. Funds'!A2390</f>
        <v>70</v>
      </c>
      <c r="D2391" s="22" t="str">
        <f>'Source - Cert. Funds'!B2390</f>
        <v>2</v>
      </c>
      <c r="E2391" s="22" t="str">
        <f>'Source - Cert. Funds'!C2390</f>
        <v>0002</v>
      </c>
      <c r="F2391" s="22" t="str">
        <f>'Source - Cert. Funds'!D2390</f>
        <v>7020002</v>
      </c>
      <c r="G2391" s="22" t="str">
        <f>'Source - Cert. Funds'!E2390</f>
        <v>CENTER TOWNSHIP</v>
      </c>
      <c r="H2391" s="22" t="str">
        <f>'Source - Cert. Funds'!F2390</f>
        <v>1111</v>
      </c>
      <c r="I2391" s="22" t="str">
        <f>'Source - Cert. Funds'!G2390</f>
        <v>TOWNSHIP FIRE AND E.M.S.</v>
      </c>
      <c r="J2391" s="23">
        <f>'Source - Cert. Funds'!H2390</f>
        <v>50400</v>
      </c>
      <c r="K2391" s="3"/>
      <c r="L2391" s="3"/>
      <c r="M2391" s="3"/>
      <c r="N2391" s="3"/>
      <c r="O2391" s="3"/>
    </row>
    <row r="2392" spans="1:15" x14ac:dyDescent="0.35">
      <c r="A2392" s="221" t="e">
        <f t="shared" si="41"/>
        <v>#N/A</v>
      </c>
      <c r="B2392" s="221" t="e">
        <f>IF(A2392=1,SUM($A$4:A2392),"")</f>
        <v>#N/A</v>
      </c>
      <c r="C2392" s="22" t="str">
        <f>'Source - Cert. Funds'!A2391</f>
        <v>70</v>
      </c>
      <c r="D2392" s="22" t="str">
        <f>'Source - Cert. Funds'!B2391</f>
        <v>2</v>
      </c>
      <c r="E2392" s="22" t="str">
        <f>'Source - Cert. Funds'!C2391</f>
        <v>0003</v>
      </c>
      <c r="F2392" s="22" t="str">
        <f>'Source - Cert. Funds'!D2391</f>
        <v>7020003</v>
      </c>
      <c r="G2392" s="22" t="str">
        <f>'Source - Cert. Funds'!E2391</f>
        <v>JACKSON TOWNSHIP</v>
      </c>
      <c r="H2392" s="22" t="str">
        <f>'Source - Cert. Funds'!F2391</f>
        <v>0101</v>
      </c>
      <c r="I2392" s="22" t="str">
        <f>'Source - Cert. Funds'!G2391</f>
        <v xml:space="preserve">GENERAL                                 </v>
      </c>
      <c r="J2392" s="23">
        <f>'Source - Cert. Funds'!H2391</f>
        <v>34001</v>
      </c>
      <c r="K2392" s="3"/>
      <c r="L2392" s="3"/>
      <c r="M2392" s="3"/>
      <c r="N2392" s="3"/>
      <c r="O2392" s="3"/>
    </row>
    <row r="2393" spans="1:15" x14ac:dyDescent="0.35">
      <c r="A2393" s="221" t="e">
        <f t="shared" si="41"/>
        <v>#N/A</v>
      </c>
      <c r="B2393" s="221" t="e">
        <f>IF(A2393=1,SUM($A$4:A2393),"")</f>
        <v>#N/A</v>
      </c>
      <c r="C2393" s="22" t="str">
        <f>'Source - Cert. Funds'!A2392</f>
        <v>70</v>
      </c>
      <c r="D2393" s="22" t="str">
        <f>'Source - Cert. Funds'!B2392</f>
        <v>2</v>
      </c>
      <c r="E2393" s="22" t="str">
        <f>'Source - Cert. Funds'!C2392</f>
        <v>0003</v>
      </c>
      <c r="F2393" s="22" t="str">
        <f>'Source - Cert. Funds'!D2392</f>
        <v>7020003</v>
      </c>
      <c r="G2393" s="22" t="str">
        <f>'Source - Cert. Funds'!E2392</f>
        <v>JACKSON TOWNSHIP</v>
      </c>
      <c r="H2393" s="22" t="str">
        <f>'Source - Cert. Funds'!F2392</f>
        <v>1111</v>
      </c>
      <c r="I2393" s="22" t="str">
        <f>'Source - Cert. Funds'!G2392</f>
        <v>TOWNSHIP FIRE AND E.M.S.</v>
      </c>
      <c r="J2393" s="23">
        <f>'Source - Cert. Funds'!H2392</f>
        <v>32000</v>
      </c>
      <c r="K2393" s="3"/>
      <c r="L2393" s="3"/>
      <c r="M2393" s="3"/>
      <c r="N2393" s="3"/>
      <c r="O2393" s="3"/>
    </row>
    <row r="2394" spans="1:15" x14ac:dyDescent="0.35">
      <c r="A2394" s="221" t="e">
        <f t="shared" si="41"/>
        <v>#N/A</v>
      </c>
      <c r="B2394" s="221" t="e">
        <f>IF(A2394=1,SUM($A$4:A2394),"")</f>
        <v>#N/A</v>
      </c>
      <c r="C2394" s="22" t="str">
        <f>'Source - Cert. Funds'!A2393</f>
        <v>70</v>
      </c>
      <c r="D2394" s="22" t="str">
        <f>'Source - Cert. Funds'!B2393</f>
        <v>2</v>
      </c>
      <c r="E2394" s="22" t="str">
        <f>'Source - Cert. Funds'!C2393</f>
        <v>0004</v>
      </c>
      <c r="F2394" s="22" t="str">
        <f>'Source - Cert. Funds'!D2393</f>
        <v>7020004</v>
      </c>
      <c r="G2394" s="22" t="str">
        <f>'Source - Cert. Funds'!E2393</f>
        <v>NOBLE TOWNSHIP</v>
      </c>
      <c r="H2394" s="22" t="str">
        <f>'Source - Cert. Funds'!F2393</f>
        <v>0101</v>
      </c>
      <c r="I2394" s="22" t="str">
        <f>'Source - Cert. Funds'!G2393</f>
        <v xml:space="preserve">GENERAL                                 </v>
      </c>
      <c r="J2394" s="23">
        <f>'Source - Cert. Funds'!H2393</f>
        <v>11910</v>
      </c>
      <c r="K2394" s="3"/>
      <c r="L2394" s="3"/>
      <c r="M2394" s="3"/>
      <c r="N2394" s="3"/>
      <c r="O2394" s="3"/>
    </row>
    <row r="2395" spans="1:15" x14ac:dyDescent="0.35">
      <c r="A2395" s="221" t="e">
        <f t="shared" si="41"/>
        <v>#N/A</v>
      </c>
      <c r="B2395" s="221" t="e">
        <f>IF(A2395=1,SUM($A$4:A2395),"")</f>
        <v>#N/A</v>
      </c>
      <c r="C2395" s="22" t="str">
        <f>'Source - Cert. Funds'!A2394</f>
        <v>70</v>
      </c>
      <c r="D2395" s="22" t="str">
        <f>'Source - Cert. Funds'!B2394</f>
        <v>2</v>
      </c>
      <c r="E2395" s="22" t="str">
        <f>'Source - Cert. Funds'!C2394</f>
        <v>0004</v>
      </c>
      <c r="F2395" s="22" t="str">
        <f>'Source - Cert. Funds'!D2394</f>
        <v>7020004</v>
      </c>
      <c r="G2395" s="22" t="str">
        <f>'Source - Cert. Funds'!E2394</f>
        <v>NOBLE TOWNSHIP</v>
      </c>
      <c r="H2395" s="22" t="str">
        <f>'Source - Cert. Funds'!F2394</f>
        <v>1111</v>
      </c>
      <c r="I2395" s="22" t="str">
        <f>'Source - Cert. Funds'!G2394</f>
        <v>TOWNSHIP FIRE AND E.M.S.</v>
      </c>
      <c r="J2395" s="23">
        <f>'Source - Cert. Funds'!H2394</f>
        <v>3882</v>
      </c>
      <c r="K2395" s="3"/>
      <c r="L2395" s="3"/>
      <c r="M2395" s="3"/>
      <c r="N2395" s="3"/>
      <c r="O2395" s="3"/>
    </row>
    <row r="2396" spans="1:15" x14ac:dyDescent="0.35">
      <c r="A2396" s="221" t="e">
        <f t="shared" si="41"/>
        <v>#N/A</v>
      </c>
      <c r="B2396" s="221" t="e">
        <f>IF(A2396=1,SUM($A$4:A2396),"")</f>
        <v>#N/A</v>
      </c>
      <c r="C2396" s="22" t="str">
        <f>'Source - Cert. Funds'!A2395</f>
        <v>70</v>
      </c>
      <c r="D2396" s="22" t="str">
        <f>'Source - Cert. Funds'!B2395</f>
        <v>2</v>
      </c>
      <c r="E2396" s="22" t="str">
        <f>'Source - Cert. Funds'!C2395</f>
        <v>0005</v>
      </c>
      <c r="F2396" s="22" t="str">
        <f>'Source - Cert. Funds'!D2395</f>
        <v>7020005</v>
      </c>
      <c r="G2396" s="22" t="str">
        <f>'Source - Cert. Funds'!E2395</f>
        <v>ORANGE TOWNSHIP</v>
      </c>
      <c r="H2396" s="22" t="str">
        <f>'Source - Cert. Funds'!F2395</f>
        <v>0101</v>
      </c>
      <c r="I2396" s="22" t="str">
        <f>'Source - Cert. Funds'!G2395</f>
        <v xml:space="preserve">GENERAL                                 </v>
      </c>
      <c r="J2396" s="23">
        <f>'Source - Cert. Funds'!H2395</f>
        <v>9175</v>
      </c>
      <c r="K2396" s="3"/>
      <c r="L2396" s="3"/>
      <c r="M2396" s="3"/>
      <c r="N2396" s="3"/>
      <c r="O2396" s="3"/>
    </row>
    <row r="2397" spans="1:15" x14ac:dyDescent="0.35">
      <c r="A2397" s="221" t="e">
        <f t="shared" si="41"/>
        <v>#N/A</v>
      </c>
      <c r="B2397" s="221" t="e">
        <f>IF(A2397=1,SUM($A$4:A2397),"")</f>
        <v>#N/A</v>
      </c>
      <c r="C2397" s="22" t="str">
        <f>'Source - Cert. Funds'!A2396</f>
        <v>70</v>
      </c>
      <c r="D2397" s="22" t="str">
        <f>'Source - Cert. Funds'!B2396</f>
        <v>2</v>
      </c>
      <c r="E2397" s="22" t="str">
        <f>'Source - Cert. Funds'!C2396</f>
        <v>0005</v>
      </c>
      <c r="F2397" s="22" t="str">
        <f>'Source - Cert. Funds'!D2396</f>
        <v>7020005</v>
      </c>
      <c r="G2397" s="22" t="str">
        <f>'Source - Cert. Funds'!E2396</f>
        <v>ORANGE TOWNSHIP</v>
      </c>
      <c r="H2397" s="22" t="str">
        <f>'Source - Cert. Funds'!F2396</f>
        <v>1111</v>
      </c>
      <c r="I2397" s="22" t="str">
        <f>'Source - Cert. Funds'!G2396</f>
        <v>TOWNSHIP FIRE AND E.M.S.</v>
      </c>
      <c r="J2397" s="23">
        <f>'Source - Cert. Funds'!H2396</f>
        <v>7000</v>
      </c>
      <c r="K2397" s="3"/>
      <c r="L2397" s="3"/>
      <c r="M2397" s="3"/>
      <c r="N2397" s="3"/>
      <c r="O2397" s="3"/>
    </row>
    <row r="2398" spans="1:15" x14ac:dyDescent="0.35">
      <c r="A2398" s="221" t="e">
        <f t="shared" si="41"/>
        <v>#N/A</v>
      </c>
      <c r="B2398" s="221" t="e">
        <f>IF(A2398=1,SUM($A$4:A2398),"")</f>
        <v>#N/A</v>
      </c>
      <c r="C2398" s="22" t="str">
        <f>'Source - Cert. Funds'!A2397</f>
        <v>70</v>
      </c>
      <c r="D2398" s="22" t="str">
        <f>'Source - Cert. Funds'!B2397</f>
        <v>2</v>
      </c>
      <c r="E2398" s="22" t="str">
        <f>'Source - Cert. Funds'!C2397</f>
        <v>0006</v>
      </c>
      <c r="F2398" s="22" t="str">
        <f>'Source - Cert. Funds'!D2397</f>
        <v>7020006</v>
      </c>
      <c r="G2398" s="22" t="str">
        <f>'Source - Cert. Funds'!E2397</f>
        <v>POSEY TOWNSHIP</v>
      </c>
      <c r="H2398" s="22" t="str">
        <f>'Source - Cert. Funds'!F2397</f>
        <v>0061</v>
      </c>
      <c r="I2398" s="22" t="str">
        <f>'Source - Cert. Funds'!G2397</f>
        <v>RAINY DAY</v>
      </c>
      <c r="J2398" s="23">
        <f>'Source - Cert. Funds'!H2397</f>
        <v>29300</v>
      </c>
      <c r="K2398" s="3"/>
      <c r="L2398" s="3"/>
      <c r="M2398" s="3"/>
      <c r="N2398" s="3"/>
      <c r="O2398" s="3"/>
    </row>
    <row r="2399" spans="1:15" x14ac:dyDescent="0.35">
      <c r="A2399" s="221" t="e">
        <f t="shared" si="41"/>
        <v>#N/A</v>
      </c>
      <c r="B2399" s="221" t="e">
        <f>IF(A2399=1,SUM($A$4:A2399),"")</f>
        <v>#N/A</v>
      </c>
      <c r="C2399" s="22" t="str">
        <f>'Source - Cert. Funds'!A2398</f>
        <v>70</v>
      </c>
      <c r="D2399" s="22" t="str">
        <f>'Source - Cert. Funds'!B2398</f>
        <v>2</v>
      </c>
      <c r="E2399" s="22" t="str">
        <f>'Source - Cert. Funds'!C2398</f>
        <v>0006</v>
      </c>
      <c r="F2399" s="22" t="str">
        <f>'Source - Cert. Funds'!D2398</f>
        <v>7020006</v>
      </c>
      <c r="G2399" s="22" t="str">
        <f>'Source - Cert. Funds'!E2398</f>
        <v>POSEY TOWNSHIP</v>
      </c>
      <c r="H2399" s="22" t="str">
        <f>'Source - Cert. Funds'!F2398</f>
        <v>0101</v>
      </c>
      <c r="I2399" s="22" t="str">
        <f>'Source - Cert. Funds'!G2398</f>
        <v xml:space="preserve">GENERAL                                 </v>
      </c>
      <c r="J2399" s="23">
        <f>'Source - Cert. Funds'!H2398</f>
        <v>25315</v>
      </c>
      <c r="K2399" s="3"/>
      <c r="L2399" s="3"/>
      <c r="M2399" s="3"/>
      <c r="N2399" s="3"/>
      <c r="O2399" s="3"/>
    </row>
    <row r="2400" spans="1:15" x14ac:dyDescent="0.35">
      <c r="A2400" s="221" t="e">
        <f t="shared" si="41"/>
        <v>#N/A</v>
      </c>
      <c r="B2400" s="221" t="e">
        <f>IF(A2400=1,SUM($A$4:A2400),"")</f>
        <v>#N/A</v>
      </c>
      <c r="C2400" s="22" t="str">
        <f>'Source - Cert. Funds'!A2399</f>
        <v>70</v>
      </c>
      <c r="D2400" s="22" t="str">
        <f>'Source - Cert. Funds'!B2399</f>
        <v>2</v>
      </c>
      <c r="E2400" s="22" t="str">
        <f>'Source - Cert. Funds'!C2399</f>
        <v>0006</v>
      </c>
      <c r="F2400" s="22" t="str">
        <f>'Source - Cert. Funds'!D2399</f>
        <v>7020006</v>
      </c>
      <c r="G2400" s="22" t="str">
        <f>'Source - Cert. Funds'!E2399</f>
        <v>POSEY TOWNSHIP</v>
      </c>
      <c r="H2400" s="22" t="str">
        <f>'Source - Cert. Funds'!F2399</f>
        <v>1111</v>
      </c>
      <c r="I2400" s="22" t="str">
        <f>'Source - Cert. Funds'!G2399</f>
        <v>TOWNSHIP FIRE AND E.M.S.</v>
      </c>
      <c r="J2400" s="23">
        <f>'Source - Cert. Funds'!H2399</f>
        <v>59900</v>
      </c>
      <c r="K2400" s="3"/>
      <c r="L2400" s="3"/>
      <c r="M2400" s="3"/>
      <c r="N2400" s="3"/>
      <c r="O2400" s="3"/>
    </row>
    <row r="2401" spans="1:15" x14ac:dyDescent="0.35">
      <c r="A2401" s="221" t="e">
        <f t="shared" si="41"/>
        <v>#N/A</v>
      </c>
      <c r="B2401" s="221" t="e">
        <f>IF(A2401=1,SUM($A$4:A2401),"")</f>
        <v>#N/A</v>
      </c>
      <c r="C2401" s="22" t="str">
        <f>'Source - Cert. Funds'!A2400</f>
        <v>70</v>
      </c>
      <c r="D2401" s="22" t="str">
        <f>'Source - Cert. Funds'!B2400</f>
        <v>2</v>
      </c>
      <c r="E2401" s="22" t="str">
        <f>'Source - Cert. Funds'!C2400</f>
        <v>0006</v>
      </c>
      <c r="F2401" s="22" t="str">
        <f>'Source - Cert. Funds'!D2400</f>
        <v>7020006</v>
      </c>
      <c r="G2401" s="22" t="str">
        <f>'Source - Cert. Funds'!E2400</f>
        <v>POSEY TOWNSHIP</v>
      </c>
      <c r="H2401" s="22" t="str">
        <f>'Source - Cert. Funds'!F2400</f>
        <v>1190</v>
      </c>
      <c r="I2401" s="22" t="str">
        <f>'Source - Cert. Funds'!G2400</f>
        <v xml:space="preserve">CUMULATIVE FIRE (Township)                        </v>
      </c>
      <c r="J2401" s="23">
        <f>'Source - Cert. Funds'!H2400</f>
        <v>21500</v>
      </c>
      <c r="K2401" s="3"/>
      <c r="L2401" s="3"/>
      <c r="M2401" s="3"/>
      <c r="N2401" s="3"/>
      <c r="O2401" s="3"/>
    </row>
    <row r="2402" spans="1:15" x14ac:dyDescent="0.35">
      <c r="A2402" s="221" t="e">
        <f t="shared" si="41"/>
        <v>#N/A</v>
      </c>
      <c r="B2402" s="221" t="e">
        <f>IF(A2402=1,SUM($A$4:A2402),"")</f>
        <v>#N/A</v>
      </c>
      <c r="C2402" s="22" t="str">
        <f>'Source - Cert. Funds'!A2401</f>
        <v>70</v>
      </c>
      <c r="D2402" s="22" t="str">
        <f>'Source - Cert. Funds'!B2401</f>
        <v>2</v>
      </c>
      <c r="E2402" s="22" t="str">
        <f>'Source - Cert. Funds'!C2401</f>
        <v>0007</v>
      </c>
      <c r="F2402" s="22" t="str">
        <f>'Source - Cert. Funds'!D2401</f>
        <v>7020007</v>
      </c>
      <c r="G2402" s="22" t="str">
        <f>'Source - Cert. Funds'!E2401</f>
        <v>RICHLAND TOWNSHIP</v>
      </c>
      <c r="H2402" s="22" t="str">
        <f>'Source - Cert. Funds'!F2401</f>
        <v>0061</v>
      </c>
      <c r="I2402" s="22" t="str">
        <f>'Source - Cert. Funds'!G2401</f>
        <v>RAINY DAY</v>
      </c>
      <c r="J2402" s="23">
        <f>'Source - Cert. Funds'!H2401</f>
        <v>0</v>
      </c>
      <c r="K2402" s="3"/>
      <c r="L2402" s="3"/>
      <c r="M2402" s="3"/>
      <c r="N2402" s="3"/>
      <c r="O2402" s="3"/>
    </row>
    <row r="2403" spans="1:15" x14ac:dyDescent="0.35">
      <c r="A2403" s="221" t="e">
        <f t="shared" si="41"/>
        <v>#N/A</v>
      </c>
      <c r="B2403" s="221" t="e">
        <f>IF(A2403=1,SUM($A$4:A2403),"")</f>
        <v>#N/A</v>
      </c>
      <c r="C2403" s="22" t="str">
        <f>'Source - Cert. Funds'!A2402</f>
        <v>70</v>
      </c>
      <c r="D2403" s="22" t="str">
        <f>'Source - Cert. Funds'!B2402</f>
        <v>2</v>
      </c>
      <c r="E2403" s="22" t="str">
        <f>'Source - Cert. Funds'!C2402</f>
        <v>0007</v>
      </c>
      <c r="F2403" s="22" t="str">
        <f>'Source - Cert. Funds'!D2402</f>
        <v>7020007</v>
      </c>
      <c r="G2403" s="22" t="str">
        <f>'Source - Cert. Funds'!E2402</f>
        <v>RICHLAND TOWNSHIP</v>
      </c>
      <c r="H2403" s="22" t="str">
        <f>'Source - Cert. Funds'!F2402</f>
        <v>0101</v>
      </c>
      <c r="I2403" s="22" t="str">
        <f>'Source - Cert. Funds'!G2402</f>
        <v xml:space="preserve">GENERAL                                 </v>
      </c>
      <c r="J2403" s="23">
        <f>'Source - Cert. Funds'!H2402</f>
        <v>20775</v>
      </c>
      <c r="K2403" s="3"/>
      <c r="L2403" s="3"/>
      <c r="M2403" s="3"/>
      <c r="N2403" s="3"/>
      <c r="O2403" s="3"/>
    </row>
    <row r="2404" spans="1:15" x14ac:dyDescent="0.35">
      <c r="A2404" s="221" t="e">
        <f t="shared" si="41"/>
        <v>#N/A</v>
      </c>
      <c r="B2404" s="221" t="e">
        <f>IF(A2404=1,SUM($A$4:A2404),"")</f>
        <v>#N/A</v>
      </c>
      <c r="C2404" s="22" t="str">
        <f>'Source - Cert. Funds'!A2403</f>
        <v>70</v>
      </c>
      <c r="D2404" s="22" t="str">
        <f>'Source - Cert. Funds'!B2403</f>
        <v>2</v>
      </c>
      <c r="E2404" s="22" t="str">
        <f>'Source - Cert. Funds'!C2403</f>
        <v>0007</v>
      </c>
      <c r="F2404" s="22" t="str">
        <f>'Source - Cert. Funds'!D2403</f>
        <v>7020007</v>
      </c>
      <c r="G2404" s="22" t="str">
        <f>'Source - Cert. Funds'!E2403</f>
        <v>RICHLAND TOWNSHIP</v>
      </c>
      <c r="H2404" s="22" t="str">
        <f>'Source - Cert. Funds'!F2403</f>
        <v>1111</v>
      </c>
      <c r="I2404" s="22" t="str">
        <f>'Source - Cert. Funds'!G2403</f>
        <v>TOWNSHIP FIRE AND E.M.S.</v>
      </c>
      <c r="J2404" s="23">
        <f>'Source - Cert. Funds'!H2403</f>
        <v>7000</v>
      </c>
      <c r="K2404" s="3"/>
      <c r="L2404" s="3"/>
      <c r="M2404" s="3"/>
      <c r="N2404" s="3"/>
      <c r="O2404" s="3"/>
    </row>
    <row r="2405" spans="1:15" x14ac:dyDescent="0.35">
      <c r="A2405" s="221" t="e">
        <f t="shared" si="41"/>
        <v>#N/A</v>
      </c>
      <c r="B2405" s="221" t="e">
        <f>IF(A2405=1,SUM($A$4:A2405),"")</f>
        <v>#N/A</v>
      </c>
      <c r="C2405" s="22" t="str">
        <f>'Source - Cert. Funds'!A2404</f>
        <v>70</v>
      </c>
      <c r="D2405" s="22" t="str">
        <f>'Source - Cert. Funds'!B2404</f>
        <v>2</v>
      </c>
      <c r="E2405" s="22" t="str">
        <f>'Source - Cert. Funds'!C2404</f>
        <v>0008</v>
      </c>
      <c r="F2405" s="22" t="str">
        <f>'Source - Cert. Funds'!D2404</f>
        <v>7020008</v>
      </c>
      <c r="G2405" s="22" t="str">
        <f>'Source - Cert. Funds'!E2404</f>
        <v>RIPLEY TOWNSHIP</v>
      </c>
      <c r="H2405" s="22" t="str">
        <f>'Source - Cert. Funds'!F2404</f>
        <v>0101</v>
      </c>
      <c r="I2405" s="22" t="str">
        <f>'Source - Cert. Funds'!G2404</f>
        <v xml:space="preserve">GENERAL                                 </v>
      </c>
      <c r="J2405" s="23">
        <f>'Source - Cert. Funds'!H2404</f>
        <v>109630</v>
      </c>
      <c r="K2405" s="3"/>
      <c r="L2405" s="3"/>
      <c r="M2405" s="3"/>
      <c r="N2405" s="3"/>
      <c r="O2405" s="3"/>
    </row>
    <row r="2406" spans="1:15" x14ac:dyDescent="0.35">
      <c r="A2406" s="221" t="e">
        <f t="shared" si="41"/>
        <v>#N/A</v>
      </c>
      <c r="B2406" s="221" t="e">
        <f>IF(A2406=1,SUM($A$4:A2406),"")</f>
        <v>#N/A</v>
      </c>
      <c r="C2406" s="22" t="str">
        <f>'Source - Cert. Funds'!A2405</f>
        <v>70</v>
      </c>
      <c r="D2406" s="22" t="str">
        <f>'Source - Cert. Funds'!B2405</f>
        <v>2</v>
      </c>
      <c r="E2406" s="22" t="str">
        <f>'Source - Cert. Funds'!C2405</f>
        <v>0008</v>
      </c>
      <c r="F2406" s="22" t="str">
        <f>'Source - Cert. Funds'!D2405</f>
        <v>7020008</v>
      </c>
      <c r="G2406" s="22" t="str">
        <f>'Source - Cert. Funds'!E2405</f>
        <v>RIPLEY TOWNSHIP</v>
      </c>
      <c r="H2406" s="22" t="str">
        <f>'Source - Cert. Funds'!F2405</f>
        <v>1111</v>
      </c>
      <c r="I2406" s="22" t="str">
        <f>'Source - Cert. Funds'!G2405</f>
        <v>TOWNSHIP FIRE AND E.M.S.</v>
      </c>
      <c r="J2406" s="23">
        <f>'Source - Cert. Funds'!H2405</f>
        <v>38955</v>
      </c>
      <c r="K2406" s="3"/>
      <c r="L2406" s="3"/>
      <c r="M2406" s="3"/>
      <c r="N2406" s="3"/>
      <c r="O2406" s="3"/>
    </row>
    <row r="2407" spans="1:15" x14ac:dyDescent="0.35">
      <c r="A2407" s="221" t="e">
        <f t="shared" si="41"/>
        <v>#N/A</v>
      </c>
      <c r="B2407" s="221" t="e">
        <f>IF(A2407=1,SUM($A$4:A2407),"")</f>
        <v>#N/A</v>
      </c>
      <c r="C2407" s="22" t="str">
        <f>'Source - Cert. Funds'!A2406</f>
        <v>70</v>
      </c>
      <c r="D2407" s="22" t="str">
        <f>'Source - Cert. Funds'!B2406</f>
        <v>2</v>
      </c>
      <c r="E2407" s="22" t="str">
        <f>'Source - Cert. Funds'!C2406</f>
        <v>0008</v>
      </c>
      <c r="F2407" s="22" t="str">
        <f>'Source - Cert. Funds'!D2406</f>
        <v>7020008</v>
      </c>
      <c r="G2407" s="22" t="str">
        <f>'Source - Cert. Funds'!E2406</f>
        <v>RIPLEY TOWNSHIP</v>
      </c>
      <c r="H2407" s="22" t="str">
        <f>'Source - Cert. Funds'!F2406</f>
        <v>2010</v>
      </c>
      <c r="I2407" s="22" t="str">
        <f>'Source - Cert. Funds'!G2406</f>
        <v xml:space="preserve">LIBRARY (NON-LIBRARY UNIT)              </v>
      </c>
      <c r="J2407" s="23">
        <f>'Source - Cert. Funds'!H2406</f>
        <v>20000</v>
      </c>
      <c r="K2407" s="3"/>
      <c r="L2407" s="3"/>
      <c r="M2407" s="3"/>
      <c r="N2407" s="3"/>
      <c r="O2407" s="3"/>
    </row>
    <row r="2408" spans="1:15" x14ac:dyDescent="0.35">
      <c r="A2408" s="221" t="e">
        <f t="shared" si="41"/>
        <v>#N/A</v>
      </c>
      <c r="B2408" s="221" t="e">
        <f>IF(A2408=1,SUM($A$4:A2408),"")</f>
        <v>#N/A</v>
      </c>
      <c r="C2408" s="22" t="str">
        <f>'Source - Cert. Funds'!A2407</f>
        <v>70</v>
      </c>
      <c r="D2408" s="22" t="str">
        <f>'Source - Cert. Funds'!B2407</f>
        <v>2</v>
      </c>
      <c r="E2408" s="22" t="str">
        <f>'Source - Cert. Funds'!C2407</f>
        <v>0009</v>
      </c>
      <c r="F2408" s="22" t="str">
        <f>'Source - Cert. Funds'!D2407</f>
        <v>7020009</v>
      </c>
      <c r="G2408" s="22" t="str">
        <f>'Source - Cert. Funds'!E2407</f>
        <v>RUSHVILLE TOWNSHIP</v>
      </c>
      <c r="H2408" s="22" t="str">
        <f>'Source - Cert. Funds'!F2407</f>
        <v>0101</v>
      </c>
      <c r="I2408" s="22" t="str">
        <f>'Source - Cert. Funds'!G2407</f>
        <v xml:space="preserve">GENERAL                                 </v>
      </c>
      <c r="J2408" s="23">
        <f>'Source - Cert. Funds'!H2407</f>
        <v>40790</v>
      </c>
      <c r="K2408" s="3"/>
      <c r="L2408" s="3"/>
      <c r="M2408" s="3"/>
      <c r="N2408" s="3"/>
      <c r="O2408" s="3"/>
    </row>
    <row r="2409" spans="1:15" x14ac:dyDescent="0.35">
      <c r="A2409" s="221" t="e">
        <f t="shared" si="41"/>
        <v>#N/A</v>
      </c>
      <c r="B2409" s="221" t="e">
        <f>IF(A2409=1,SUM($A$4:A2409),"")</f>
        <v>#N/A</v>
      </c>
      <c r="C2409" s="22" t="str">
        <f>'Source - Cert. Funds'!A2408</f>
        <v>70</v>
      </c>
      <c r="D2409" s="22" t="str">
        <f>'Source - Cert. Funds'!B2408</f>
        <v>2</v>
      </c>
      <c r="E2409" s="22" t="str">
        <f>'Source - Cert. Funds'!C2408</f>
        <v>0009</v>
      </c>
      <c r="F2409" s="22" t="str">
        <f>'Source - Cert. Funds'!D2408</f>
        <v>7020009</v>
      </c>
      <c r="G2409" s="22" t="str">
        <f>'Source - Cert. Funds'!E2408</f>
        <v>RUSHVILLE TOWNSHIP</v>
      </c>
      <c r="H2409" s="22" t="str">
        <f>'Source - Cert. Funds'!F2408</f>
        <v>1111</v>
      </c>
      <c r="I2409" s="22" t="str">
        <f>'Source - Cert. Funds'!G2408</f>
        <v>TOWNSHIP FIRE AND E.M.S.</v>
      </c>
      <c r="J2409" s="23">
        <f>'Source - Cert. Funds'!H2408</f>
        <v>52500</v>
      </c>
      <c r="K2409" s="3"/>
      <c r="L2409" s="3"/>
      <c r="M2409" s="3"/>
      <c r="N2409" s="3"/>
      <c r="O2409" s="3"/>
    </row>
    <row r="2410" spans="1:15" x14ac:dyDescent="0.35">
      <c r="A2410" s="221" t="e">
        <f t="shared" si="41"/>
        <v>#N/A</v>
      </c>
      <c r="B2410" s="221" t="e">
        <f>IF(A2410=1,SUM($A$4:A2410),"")</f>
        <v>#N/A</v>
      </c>
      <c r="C2410" s="22" t="str">
        <f>'Source - Cert. Funds'!A2409</f>
        <v>70</v>
      </c>
      <c r="D2410" s="22" t="str">
        <f>'Source - Cert. Funds'!B2409</f>
        <v>2</v>
      </c>
      <c r="E2410" s="22" t="str">
        <f>'Source - Cert. Funds'!C2409</f>
        <v>0009</v>
      </c>
      <c r="F2410" s="22" t="str">
        <f>'Source - Cert. Funds'!D2409</f>
        <v>7020009</v>
      </c>
      <c r="G2410" s="22" t="str">
        <f>'Source - Cert. Funds'!E2409</f>
        <v>RUSHVILLE TOWNSHIP</v>
      </c>
      <c r="H2410" s="22" t="str">
        <f>'Source - Cert. Funds'!F2409</f>
        <v>1190</v>
      </c>
      <c r="I2410" s="22" t="str">
        <f>'Source - Cert. Funds'!G2409</f>
        <v xml:space="preserve">CUMULATIVE FIRE (Township)                        </v>
      </c>
      <c r="J2410" s="23">
        <f>'Source - Cert. Funds'!H2409</f>
        <v>40000</v>
      </c>
      <c r="K2410" s="3"/>
      <c r="L2410" s="3"/>
      <c r="M2410" s="3"/>
      <c r="N2410" s="3"/>
      <c r="O2410" s="3"/>
    </row>
    <row r="2411" spans="1:15" x14ac:dyDescent="0.35">
      <c r="A2411" s="221" t="e">
        <f t="shared" si="41"/>
        <v>#N/A</v>
      </c>
      <c r="B2411" s="221" t="e">
        <f>IF(A2411=1,SUM($A$4:A2411),"")</f>
        <v>#N/A</v>
      </c>
      <c r="C2411" s="22" t="str">
        <f>'Source - Cert. Funds'!A2410</f>
        <v>70</v>
      </c>
      <c r="D2411" s="22" t="str">
        <f>'Source - Cert. Funds'!B2410</f>
        <v>2</v>
      </c>
      <c r="E2411" s="22" t="str">
        <f>'Source - Cert. Funds'!C2410</f>
        <v>0010</v>
      </c>
      <c r="F2411" s="22" t="str">
        <f>'Source - Cert. Funds'!D2410</f>
        <v>7020010</v>
      </c>
      <c r="G2411" s="22" t="str">
        <f>'Source - Cert. Funds'!E2410</f>
        <v>UNION TOWNSHIP</v>
      </c>
      <c r="H2411" s="22" t="str">
        <f>'Source - Cert. Funds'!F2410</f>
        <v>0061</v>
      </c>
      <c r="I2411" s="22" t="str">
        <f>'Source - Cert. Funds'!G2410</f>
        <v>RAINY DAY</v>
      </c>
      <c r="J2411" s="23">
        <f>'Source - Cert. Funds'!H2410</f>
        <v>4310</v>
      </c>
      <c r="K2411" s="3"/>
      <c r="L2411" s="3"/>
      <c r="M2411" s="3"/>
      <c r="N2411" s="3"/>
      <c r="O2411" s="3"/>
    </row>
    <row r="2412" spans="1:15" x14ac:dyDescent="0.35">
      <c r="A2412" s="221" t="e">
        <f t="shared" si="41"/>
        <v>#N/A</v>
      </c>
      <c r="B2412" s="221" t="e">
        <f>IF(A2412=1,SUM($A$4:A2412),"")</f>
        <v>#N/A</v>
      </c>
      <c r="C2412" s="22" t="str">
        <f>'Source - Cert. Funds'!A2411</f>
        <v>70</v>
      </c>
      <c r="D2412" s="22" t="str">
        <f>'Source - Cert. Funds'!B2411</f>
        <v>2</v>
      </c>
      <c r="E2412" s="22" t="str">
        <f>'Source - Cert. Funds'!C2411</f>
        <v>0010</v>
      </c>
      <c r="F2412" s="22" t="str">
        <f>'Source - Cert. Funds'!D2411</f>
        <v>7020010</v>
      </c>
      <c r="G2412" s="22" t="str">
        <f>'Source - Cert. Funds'!E2411</f>
        <v>UNION TOWNSHIP</v>
      </c>
      <c r="H2412" s="22" t="str">
        <f>'Source - Cert. Funds'!F2411</f>
        <v>0101</v>
      </c>
      <c r="I2412" s="22" t="str">
        <f>'Source - Cert. Funds'!G2411</f>
        <v xml:space="preserve">GENERAL                                 </v>
      </c>
      <c r="J2412" s="23">
        <f>'Source - Cert. Funds'!H2411</f>
        <v>25061</v>
      </c>
      <c r="K2412" s="3"/>
      <c r="L2412" s="3"/>
      <c r="M2412" s="3"/>
      <c r="N2412" s="3"/>
      <c r="O2412" s="3"/>
    </row>
    <row r="2413" spans="1:15" x14ac:dyDescent="0.35">
      <c r="A2413" s="221" t="e">
        <f t="shared" si="41"/>
        <v>#N/A</v>
      </c>
      <c r="B2413" s="221" t="e">
        <f>IF(A2413=1,SUM($A$4:A2413),"")</f>
        <v>#N/A</v>
      </c>
      <c r="C2413" s="22" t="str">
        <f>'Source - Cert. Funds'!A2412</f>
        <v>70</v>
      </c>
      <c r="D2413" s="22" t="str">
        <f>'Source - Cert. Funds'!B2412</f>
        <v>2</v>
      </c>
      <c r="E2413" s="22" t="str">
        <f>'Source - Cert. Funds'!C2412</f>
        <v>0010</v>
      </c>
      <c r="F2413" s="22" t="str">
        <f>'Source - Cert. Funds'!D2412</f>
        <v>7020010</v>
      </c>
      <c r="G2413" s="22" t="str">
        <f>'Source - Cert. Funds'!E2412</f>
        <v>UNION TOWNSHIP</v>
      </c>
      <c r="H2413" s="22" t="str">
        <f>'Source - Cert. Funds'!F2412</f>
        <v>1111</v>
      </c>
      <c r="I2413" s="22" t="str">
        <f>'Source - Cert. Funds'!G2412</f>
        <v>TOWNSHIP FIRE AND E.M.S.</v>
      </c>
      <c r="J2413" s="23">
        <f>'Source - Cert. Funds'!H2412</f>
        <v>6819</v>
      </c>
      <c r="K2413" s="3"/>
      <c r="L2413" s="3"/>
      <c r="M2413" s="3"/>
      <c r="N2413" s="3"/>
      <c r="O2413" s="3"/>
    </row>
    <row r="2414" spans="1:15" x14ac:dyDescent="0.35">
      <c r="A2414" s="221" t="e">
        <f t="shared" si="41"/>
        <v>#N/A</v>
      </c>
      <c r="B2414" s="221" t="e">
        <f>IF(A2414=1,SUM($A$4:A2414),"")</f>
        <v>#N/A</v>
      </c>
      <c r="C2414" s="22" t="str">
        <f>'Source - Cert. Funds'!A2413</f>
        <v>70</v>
      </c>
      <c r="D2414" s="22" t="str">
        <f>'Source - Cert. Funds'!B2413</f>
        <v>2</v>
      </c>
      <c r="E2414" s="22" t="str">
        <f>'Source - Cert. Funds'!C2413</f>
        <v>0011</v>
      </c>
      <c r="F2414" s="22" t="str">
        <f>'Source - Cert. Funds'!D2413</f>
        <v>7020011</v>
      </c>
      <c r="G2414" s="22" t="str">
        <f>'Source - Cert. Funds'!E2413</f>
        <v>WALKER TOWNSHIP</v>
      </c>
      <c r="H2414" s="22" t="str">
        <f>'Source - Cert. Funds'!F2413</f>
        <v>0061</v>
      </c>
      <c r="I2414" s="22" t="str">
        <f>'Source - Cert. Funds'!G2413</f>
        <v>RAINY DAY</v>
      </c>
      <c r="J2414" s="23">
        <f>'Source - Cert. Funds'!H2413</f>
        <v>15500</v>
      </c>
      <c r="K2414" s="3"/>
      <c r="L2414" s="3"/>
      <c r="M2414" s="3"/>
      <c r="N2414" s="3"/>
      <c r="O2414" s="3"/>
    </row>
    <row r="2415" spans="1:15" x14ac:dyDescent="0.35">
      <c r="A2415" s="221" t="e">
        <f t="shared" si="41"/>
        <v>#N/A</v>
      </c>
      <c r="B2415" s="221" t="e">
        <f>IF(A2415=1,SUM($A$4:A2415),"")</f>
        <v>#N/A</v>
      </c>
      <c r="C2415" s="22" t="str">
        <f>'Source - Cert. Funds'!A2414</f>
        <v>70</v>
      </c>
      <c r="D2415" s="22" t="str">
        <f>'Source - Cert. Funds'!B2414</f>
        <v>2</v>
      </c>
      <c r="E2415" s="22" t="str">
        <f>'Source - Cert. Funds'!C2414</f>
        <v>0011</v>
      </c>
      <c r="F2415" s="22" t="str">
        <f>'Source - Cert. Funds'!D2414</f>
        <v>7020011</v>
      </c>
      <c r="G2415" s="22" t="str">
        <f>'Source - Cert. Funds'!E2414</f>
        <v>WALKER TOWNSHIP</v>
      </c>
      <c r="H2415" s="22" t="str">
        <f>'Source - Cert. Funds'!F2414</f>
        <v>0101</v>
      </c>
      <c r="I2415" s="22" t="str">
        <f>'Source - Cert. Funds'!G2414</f>
        <v xml:space="preserve">GENERAL                                 </v>
      </c>
      <c r="J2415" s="23">
        <f>'Source - Cert. Funds'!H2414</f>
        <v>11375</v>
      </c>
      <c r="K2415" s="3"/>
      <c r="L2415" s="3"/>
      <c r="M2415" s="3"/>
      <c r="N2415" s="3"/>
      <c r="O2415" s="3"/>
    </row>
    <row r="2416" spans="1:15" x14ac:dyDescent="0.35">
      <c r="A2416" s="221" t="e">
        <f t="shared" si="41"/>
        <v>#N/A</v>
      </c>
      <c r="B2416" s="221" t="e">
        <f>IF(A2416=1,SUM($A$4:A2416),"")</f>
        <v>#N/A</v>
      </c>
      <c r="C2416" s="22" t="str">
        <f>'Source - Cert. Funds'!A2415</f>
        <v>70</v>
      </c>
      <c r="D2416" s="22" t="str">
        <f>'Source - Cert. Funds'!B2415</f>
        <v>2</v>
      </c>
      <c r="E2416" s="22" t="str">
        <f>'Source - Cert. Funds'!C2415</f>
        <v>0011</v>
      </c>
      <c r="F2416" s="22" t="str">
        <f>'Source - Cert. Funds'!D2415</f>
        <v>7020011</v>
      </c>
      <c r="G2416" s="22" t="str">
        <f>'Source - Cert. Funds'!E2415</f>
        <v>WALKER TOWNSHIP</v>
      </c>
      <c r="H2416" s="22" t="str">
        <f>'Source - Cert. Funds'!F2415</f>
        <v>1111</v>
      </c>
      <c r="I2416" s="22" t="str">
        <f>'Source - Cert. Funds'!G2415</f>
        <v>TOWNSHIP FIRE AND E.M.S.</v>
      </c>
      <c r="J2416" s="23">
        <f>'Source - Cert. Funds'!H2415</f>
        <v>17000</v>
      </c>
      <c r="K2416" s="3"/>
      <c r="L2416" s="3"/>
      <c r="M2416" s="3"/>
      <c r="N2416" s="3"/>
      <c r="O2416" s="3"/>
    </row>
    <row r="2417" spans="1:15" x14ac:dyDescent="0.35">
      <c r="A2417" s="221" t="e">
        <f t="shared" si="41"/>
        <v>#N/A</v>
      </c>
      <c r="B2417" s="221" t="e">
        <f>IF(A2417=1,SUM($A$4:A2417),"")</f>
        <v>#N/A</v>
      </c>
      <c r="C2417" s="22" t="str">
        <f>'Source - Cert. Funds'!A2416</f>
        <v>70</v>
      </c>
      <c r="D2417" s="22" t="str">
        <f>'Source - Cert. Funds'!B2416</f>
        <v>2</v>
      </c>
      <c r="E2417" s="22" t="str">
        <f>'Source - Cert. Funds'!C2416</f>
        <v>0012</v>
      </c>
      <c r="F2417" s="22" t="str">
        <f>'Source - Cert. Funds'!D2416</f>
        <v>7020012</v>
      </c>
      <c r="G2417" s="22" t="str">
        <f>'Source - Cert. Funds'!E2416</f>
        <v>WASHINGTON TOWNSHIP</v>
      </c>
      <c r="H2417" s="22" t="str">
        <f>'Source - Cert. Funds'!F2416</f>
        <v>0101</v>
      </c>
      <c r="I2417" s="22" t="str">
        <f>'Source - Cert. Funds'!G2416</f>
        <v xml:space="preserve">GENERAL                                 </v>
      </c>
      <c r="J2417" s="23">
        <f>'Source - Cert. Funds'!H2416</f>
        <v>18940</v>
      </c>
      <c r="K2417" s="3"/>
      <c r="L2417" s="3"/>
      <c r="M2417" s="3"/>
      <c r="N2417" s="3"/>
      <c r="O2417" s="3"/>
    </row>
    <row r="2418" spans="1:15" x14ac:dyDescent="0.35">
      <c r="A2418" s="221" t="e">
        <f t="shared" si="41"/>
        <v>#N/A</v>
      </c>
      <c r="B2418" s="221" t="e">
        <f>IF(A2418=1,SUM($A$4:A2418),"")</f>
        <v>#N/A</v>
      </c>
      <c r="C2418" s="22" t="str">
        <f>'Source - Cert. Funds'!A2417</f>
        <v>70</v>
      </c>
      <c r="D2418" s="22" t="str">
        <f>'Source - Cert. Funds'!B2417</f>
        <v>2</v>
      </c>
      <c r="E2418" s="22" t="str">
        <f>'Source - Cert. Funds'!C2417</f>
        <v>0012</v>
      </c>
      <c r="F2418" s="22" t="str">
        <f>'Source - Cert. Funds'!D2417</f>
        <v>7020012</v>
      </c>
      <c r="G2418" s="22" t="str">
        <f>'Source - Cert. Funds'!E2417</f>
        <v>WASHINGTON TOWNSHIP</v>
      </c>
      <c r="H2418" s="22" t="str">
        <f>'Source - Cert. Funds'!F2417</f>
        <v>1111</v>
      </c>
      <c r="I2418" s="22" t="str">
        <f>'Source - Cert. Funds'!G2417</f>
        <v>TOWNSHIP FIRE AND E.M.S.</v>
      </c>
      <c r="J2418" s="23">
        <f>'Source - Cert. Funds'!H2417</f>
        <v>54140</v>
      </c>
      <c r="K2418" s="3"/>
      <c r="L2418" s="3"/>
      <c r="M2418" s="3"/>
      <c r="N2418" s="3"/>
      <c r="O2418" s="3"/>
    </row>
    <row r="2419" spans="1:15" x14ac:dyDescent="0.35">
      <c r="A2419" s="221" t="e">
        <f t="shared" si="41"/>
        <v>#N/A</v>
      </c>
      <c r="B2419" s="221" t="e">
        <f>IF(A2419=1,SUM($A$4:A2419),"")</f>
        <v>#N/A</v>
      </c>
      <c r="C2419" s="22" t="str">
        <f>'Source - Cert. Funds'!A2418</f>
        <v>71</v>
      </c>
      <c r="D2419" s="22" t="str">
        <f>'Source - Cert. Funds'!B2418</f>
        <v>2</v>
      </c>
      <c r="E2419" s="22" t="str">
        <f>'Source - Cert. Funds'!C2418</f>
        <v>0001</v>
      </c>
      <c r="F2419" s="22" t="str">
        <f>'Source - Cert. Funds'!D2418</f>
        <v>7120001</v>
      </c>
      <c r="G2419" s="22" t="str">
        <f>'Source - Cert. Funds'!E2418</f>
        <v>CENTRE TOWNSHIP</v>
      </c>
      <c r="H2419" s="22" t="str">
        <f>'Source - Cert. Funds'!F2418</f>
        <v>0061</v>
      </c>
      <c r="I2419" s="22" t="str">
        <f>'Source - Cert. Funds'!G2418</f>
        <v>RAINY DAY</v>
      </c>
      <c r="J2419" s="23">
        <f>'Source - Cert. Funds'!H2418</f>
        <v>5819</v>
      </c>
      <c r="K2419" s="3"/>
      <c r="L2419" s="3"/>
      <c r="M2419" s="3"/>
      <c r="N2419" s="3"/>
      <c r="O2419" s="3"/>
    </row>
    <row r="2420" spans="1:15" x14ac:dyDescent="0.35">
      <c r="A2420" s="221" t="e">
        <f t="shared" si="41"/>
        <v>#N/A</v>
      </c>
      <c r="B2420" s="221" t="e">
        <f>IF(A2420=1,SUM($A$4:A2420),"")</f>
        <v>#N/A</v>
      </c>
      <c r="C2420" s="22" t="str">
        <f>'Source - Cert. Funds'!A2419</f>
        <v>71</v>
      </c>
      <c r="D2420" s="22" t="str">
        <f>'Source - Cert. Funds'!B2419</f>
        <v>2</v>
      </c>
      <c r="E2420" s="22" t="str">
        <f>'Source - Cert. Funds'!C2419</f>
        <v>0001</v>
      </c>
      <c r="F2420" s="22" t="str">
        <f>'Source - Cert. Funds'!D2419</f>
        <v>7120001</v>
      </c>
      <c r="G2420" s="22" t="str">
        <f>'Source - Cert. Funds'!E2419</f>
        <v>CENTRE TOWNSHIP</v>
      </c>
      <c r="H2420" s="22" t="str">
        <f>'Source - Cert. Funds'!F2419</f>
        <v>0101</v>
      </c>
      <c r="I2420" s="22" t="str">
        <f>'Source - Cert. Funds'!G2419</f>
        <v xml:space="preserve">GENERAL                                 </v>
      </c>
      <c r="J2420" s="23">
        <f>'Source - Cert. Funds'!H2419</f>
        <v>163104</v>
      </c>
      <c r="K2420" s="3"/>
      <c r="L2420" s="3"/>
      <c r="M2420" s="3"/>
      <c r="N2420" s="3"/>
      <c r="O2420" s="3"/>
    </row>
    <row r="2421" spans="1:15" x14ac:dyDescent="0.35">
      <c r="A2421" s="221" t="e">
        <f t="shared" si="41"/>
        <v>#N/A</v>
      </c>
      <c r="B2421" s="221" t="e">
        <f>IF(A2421=1,SUM($A$4:A2421),"")</f>
        <v>#N/A</v>
      </c>
      <c r="C2421" s="22" t="str">
        <f>'Source - Cert. Funds'!A2420</f>
        <v>71</v>
      </c>
      <c r="D2421" s="22" t="str">
        <f>'Source - Cert. Funds'!B2420</f>
        <v>2</v>
      </c>
      <c r="E2421" s="22" t="str">
        <f>'Source - Cert. Funds'!C2420</f>
        <v>0001</v>
      </c>
      <c r="F2421" s="22" t="str">
        <f>'Source - Cert. Funds'!D2420</f>
        <v>7120001</v>
      </c>
      <c r="G2421" s="22" t="str">
        <f>'Source - Cert. Funds'!E2420</f>
        <v>CENTRE TOWNSHIP</v>
      </c>
      <c r="H2421" s="22" t="str">
        <f>'Source - Cert. Funds'!F2420</f>
        <v>1111</v>
      </c>
      <c r="I2421" s="22" t="str">
        <f>'Source - Cert. Funds'!G2420</f>
        <v>TOWNSHIP FIRE AND E.M.S.</v>
      </c>
      <c r="J2421" s="23">
        <f>'Source - Cert. Funds'!H2420</f>
        <v>2191755</v>
      </c>
      <c r="K2421" s="3"/>
      <c r="L2421" s="3"/>
      <c r="M2421" s="3"/>
      <c r="N2421" s="3"/>
      <c r="O2421" s="3"/>
    </row>
    <row r="2422" spans="1:15" x14ac:dyDescent="0.35">
      <c r="A2422" s="221" t="e">
        <f t="shared" si="41"/>
        <v>#N/A</v>
      </c>
      <c r="B2422" s="221" t="e">
        <f>IF(A2422=1,SUM($A$4:A2422),"")</f>
        <v>#N/A</v>
      </c>
      <c r="C2422" s="22" t="str">
        <f>'Source - Cert. Funds'!A2421</f>
        <v>71</v>
      </c>
      <c r="D2422" s="22" t="str">
        <f>'Source - Cert. Funds'!B2421</f>
        <v>2</v>
      </c>
      <c r="E2422" s="22" t="str">
        <f>'Source - Cert. Funds'!C2421</f>
        <v>0001</v>
      </c>
      <c r="F2422" s="22" t="str">
        <f>'Source - Cert. Funds'!D2421</f>
        <v>7120001</v>
      </c>
      <c r="G2422" s="22" t="str">
        <f>'Source - Cert. Funds'!E2421</f>
        <v>CENTRE TOWNSHIP</v>
      </c>
      <c r="H2422" s="22" t="str">
        <f>'Source - Cert. Funds'!F2421</f>
        <v>1190</v>
      </c>
      <c r="I2422" s="22" t="str">
        <f>'Source - Cert. Funds'!G2421</f>
        <v xml:space="preserve">CUMULATIVE FIRE (Township)                        </v>
      </c>
      <c r="J2422" s="23">
        <f>'Source - Cert. Funds'!H2421</f>
        <v>218393</v>
      </c>
      <c r="K2422" s="3"/>
      <c r="L2422" s="3"/>
      <c r="M2422" s="3"/>
      <c r="N2422" s="3"/>
      <c r="O2422" s="3"/>
    </row>
    <row r="2423" spans="1:15" x14ac:dyDescent="0.35">
      <c r="A2423" s="221" t="e">
        <f t="shared" si="41"/>
        <v>#N/A</v>
      </c>
      <c r="B2423" s="221" t="e">
        <f>IF(A2423=1,SUM($A$4:A2423),"")</f>
        <v>#N/A</v>
      </c>
      <c r="C2423" s="22" t="str">
        <f>'Source - Cert. Funds'!A2422</f>
        <v>71</v>
      </c>
      <c r="D2423" s="22" t="str">
        <f>'Source - Cert. Funds'!B2422</f>
        <v>2</v>
      </c>
      <c r="E2423" s="22" t="str">
        <f>'Source - Cert. Funds'!C2422</f>
        <v>0002</v>
      </c>
      <c r="F2423" s="22" t="str">
        <f>'Source - Cert. Funds'!D2422</f>
        <v>7120002</v>
      </c>
      <c r="G2423" s="22" t="str">
        <f>'Source - Cert. Funds'!E2422</f>
        <v>CLAY TOWNSHIP</v>
      </c>
      <c r="H2423" s="22" t="str">
        <f>'Source - Cert. Funds'!F2422</f>
        <v>0101</v>
      </c>
      <c r="I2423" s="22" t="str">
        <f>'Source - Cert. Funds'!G2422</f>
        <v xml:space="preserve">GENERAL                                 </v>
      </c>
      <c r="J2423" s="23">
        <f>'Source - Cert. Funds'!H2422</f>
        <v>1216729</v>
      </c>
      <c r="K2423" s="3"/>
      <c r="L2423" s="3"/>
      <c r="M2423" s="3"/>
      <c r="N2423" s="3"/>
      <c r="O2423" s="3"/>
    </row>
    <row r="2424" spans="1:15" x14ac:dyDescent="0.35">
      <c r="A2424" s="221" t="e">
        <f t="shared" si="41"/>
        <v>#N/A</v>
      </c>
      <c r="B2424" s="221" t="e">
        <f>IF(A2424=1,SUM($A$4:A2424),"")</f>
        <v>#N/A</v>
      </c>
      <c r="C2424" s="22" t="str">
        <f>'Source - Cert. Funds'!A2423</f>
        <v>71</v>
      </c>
      <c r="D2424" s="22" t="str">
        <f>'Source - Cert. Funds'!B2423</f>
        <v>2</v>
      </c>
      <c r="E2424" s="22" t="str">
        <f>'Source - Cert. Funds'!C2423</f>
        <v>0002</v>
      </c>
      <c r="F2424" s="22" t="str">
        <f>'Source - Cert. Funds'!D2423</f>
        <v>7120002</v>
      </c>
      <c r="G2424" s="22" t="str">
        <f>'Source - Cert. Funds'!E2423</f>
        <v>CLAY TOWNSHIP</v>
      </c>
      <c r="H2424" s="22" t="str">
        <f>'Source - Cert. Funds'!F2423</f>
        <v>8604</v>
      </c>
      <c r="I2424" s="22" t="str">
        <f>'Source - Cert. Funds'!G2423</f>
        <v>SPECL FIRE PROTECTION TERRITORY GENERAL</v>
      </c>
      <c r="J2424" s="23">
        <f>'Source - Cert. Funds'!H2423</f>
        <v>13222787</v>
      </c>
      <c r="K2424" s="3"/>
      <c r="L2424" s="3"/>
      <c r="M2424" s="3"/>
      <c r="N2424" s="3"/>
      <c r="O2424" s="3"/>
    </row>
    <row r="2425" spans="1:15" x14ac:dyDescent="0.35">
      <c r="A2425" s="221" t="e">
        <f t="shared" si="41"/>
        <v>#N/A</v>
      </c>
      <c r="B2425" s="221" t="e">
        <f>IF(A2425=1,SUM($A$4:A2425),"")</f>
        <v>#N/A</v>
      </c>
      <c r="C2425" s="22" t="str">
        <f>'Source - Cert. Funds'!A2424</f>
        <v>71</v>
      </c>
      <c r="D2425" s="22" t="str">
        <f>'Source - Cert. Funds'!B2424</f>
        <v>2</v>
      </c>
      <c r="E2425" s="22" t="str">
        <f>'Source - Cert. Funds'!C2424</f>
        <v>0002</v>
      </c>
      <c r="F2425" s="22" t="str">
        <f>'Source - Cert. Funds'!D2424</f>
        <v>7120002</v>
      </c>
      <c r="G2425" s="22" t="str">
        <f>'Source - Cert. Funds'!E2424</f>
        <v>CLAY TOWNSHIP</v>
      </c>
      <c r="H2425" s="22" t="str">
        <f>'Source - Cert. Funds'!F2424</f>
        <v>8692</v>
      </c>
      <c r="I2425" s="22" t="str">
        <f>'Source - Cert. Funds'!G2424</f>
        <v>SPECL FIRE PROTECTION TERRITORY EQUIPMENT REPLACE</v>
      </c>
      <c r="J2425" s="23">
        <f>'Source - Cert. Funds'!H2424</f>
        <v>3000000</v>
      </c>
      <c r="K2425" s="3"/>
      <c r="L2425" s="3"/>
      <c r="M2425" s="3"/>
      <c r="N2425" s="3"/>
      <c r="O2425" s="3"/>
    </row>
    <row r="2426" spans="1:15" x14ac:dyDescent="0.35">
      <c r="A2426" s="221" t="e">
        <f t="shared" si="41"/>
        <v>#N/A</v>
      </c>
      <c r="B2426" s="221" t="e">
        <f>IF(A2426=1,SUM($A$4:A2426),"")</f>
        <v>#N/A</v>
      </c>
      <c r="C2426" s="22" t="str">
        <f>'Source - Cert. Funds'!A2425</f>
        <v>71</v>
      </c>
      <c r="D2426" s="22" t="str">
        <f>'Source - Cert. Funds'!B2425</f>
        <v>2</v>
      </c>
      <c r="E2426" s="22" t="str">
        <f>'Source - Cert. Funds'!C2425</f>
        <v>0003</v>
      </c>
      <c r="F2426" s="22" t="str">
        <f>'Source - Cert. Funds'!D2425</f>
        <v>7120003</v>
      </c>
      <c r="G2426" s="22" t="str">
        <f>'Source - Cert. Funds'!E2425</f>
        <v>GERMAN TOWNSHIP</v>
      </c>
      <c r="H2426" s="22" t="str">
        <f>'Source - Cert. Funds'!F2425</f>
        <v>0050</v>
      </c>
      <c r="I2426" s="22" t="str">
        <f>'Source - Cert. Funds'!G2425</f>
        <v>TOWNSHIP ROAD AND INFRASTRUCTURE</v>
      </c>
      <c r="J2426" s="23">
        <f>'Source - Cert. Funds'!H2425</f>
        <v>0</v>
      </c>
      <c r="K2426" s="3"/>
      <c r="L2426" s="3"/>
      <c r="M2426" s="3"/>
      <c r="N2426" s="3"/>
      <c r="O2426" s="3"/>
    </row>
    <row r="2427" spans="1:15" x14ac:dyDescent="0.35">
      <c r="A2427" s="221" t="e">
        <f t="shared" si="41"/>
        <v>#N/A</v>
      </c>
      <c r="B2427" s="221" t="e">
        <f>IF(A2427=1,SUM($A$4:A2427),"")</f>
        <v>#N/A</v>
      </c>
      <c r="C2427" s="22" t="str">
        <f>'Source - Cert. Funds'!A2426</f>
        <v>71</v>
      </c>
      <c r="D2427" s="22" t="str">
        <f>'Source - Cert. Funds'!B2426</f>
        <v>2</v>
      </c>
      <c r="E2427" s="22" t="str">
        <f>'Source - Cert. Funds'!C2426</f>
        <v>0003</v>
      </c>
      <c r="F2427" s="22" t="str">
        <f>'Source - Cert. Funds'!D2426</f>
        <v>7120003</v>
      </c>
      <c r="G2427" s="22" t="str">
        <f>'Source - Cert. Funds'!E2426</f>
        <v>GERMAN TOWNSHIP</v>
      </c>
      <c r="H2427" s="22" t="str">
        <f>'Source - Cert. Funds'!F2426</f>
        <v>0061</v>
      </c>
      <c r="I2427" s="22" t="str">
        <f>'Source - Cert. Funds'!G2426</f>
        <v>RAINY DAY</v>
      </c>
      <c r="J2427" s="23">
        <f>'Source - Cert. Funds'!H2426</f>
        <v>25000</v>
      </c>
      <c r="K2427" s="3"/>
      <c r="L2427" s="3"/>
      <c r="M2427" s="3"/>
      <c r="N2427" s="3"/>
      <c r="O2427" s="3"/>
    </row>
    <row r="2428" spans="1:15" x14ac:dyDescent="0.35">
      <c r="A2428" s="221" t="e">
        <f t="shared" si="41"/>
        <v>#N/A</v>
      </c>
      <c r="B2428" s="221" t="e">
        <f>IF(A2428=1,SUM($A$4:A2428),"")</f>
        <v>#N/A</v>
      </c>
      <c r="C2428" s="22" t="str">
        <f>'Source - Cert. Funds'!A2427</f>
        <v>71</v>
      </c>
      <c r="D2428" s="22" t="str">
        <f>'Source - Cert. Funds'!B2427</f>
        <v>2</v>
      </c>
      <c r="E2428" s="22" t="str">
        <f>'Source - Cert. Funds'!C2427</f>
        <v>0003</v>
      </c>
      <c r="F2428" s="22" t="str">
        <f>'Source - Cert. Funds'!D2427</f>
        <v>7120003</v>
      </c>
      <c r="G2428" s="22" t="str">
        <f>'Source - Cert. Funds'!E2427</f>
        <v>GERMAN TOWNSHIP</v>
      </c>
      <c r="H2428" s="22" t="str">
        <f>'Source - Cert. Funds'!F2427</f>
        <v>0101</v>
      </c>
      <c r="I2428" s="22" t="str">
        <f>'Source - Cert. Funds'!G2427</f>
        <v xml:space="preserve">GENERAL                                 </v>
      </c>
      <c r="J2428" s="23">
        <f>'Source - Cert. Funds'!H2427</f>
        <v>427930</v>
      </c>
      <c r="K2428" s="3"/>
      <c r="L2428" s="3"/>
      <c r="M2428" s="3"/>
      <c r="N2428" s="3"/>
      <c r="O2428" s="3"/>
    </row>
    <row r="2429" spans="1:15" x14ac:dyDescent="0.35">
      <c r="A2429" s="221" t="e">
        <f t="shared" si="41"/>
        <v>#N/A</v>
      </c>
      <c r="B2429" s="221" t="e">
        <f>IF(A2429=1,SUM($A$4:A2429),"")</f>
        <v>#N/A</v>
      </c>
      <c r="C2429" s="22" t="str">
        <f>'Source - Cert. Funds'!A2428</f>
        <v>71</v>
      </c>
      <c r="D2429" s="22" t="str">
        <f>'Source - Cert. Funds'!B2428</f>
        <v>2</v>
      </c>
      <c r="E2429" s="22" t="str">
        <f>'Source - Cert. Funds'!C2428</f>
        <v>0003</v>
      </c>
      <c r="F2429" s="22" t="str">
        <f>'Source - Cert. Funds'!D2428</f>
        <v>7120003</v>
      </c>
      <c r="G2429" s="22" t="str">
        <f>'Source - Cert. Funds'!E2428</f>
        <v>GERMAN TOWNSHIP</v>
      </c>
      <c r="H2429" s="22" t="str">
        <f>'Source - Cert. Funds'!F2428</f>
        <v>1312</v>
      </c>
      <c r="I2429" s="22" t="str">
        <f>'Source - Cert. Funds'!G2428</f>
        <v xml:space="preserve">RECREATION                              </v>
      </c>
      <c r="J2429" s="23">
        <f>'Source - Cert. Funds'!H2428</f>
        <v>234268</v>
      </c>
      <c r="K2429" s="3"/>
      <c r="L2429" s="3"/>
      <c r="M2429" s="3"/>
      <c r="N2429" s="3"/>
      <c r="O2429" s="3"/>
    </row>
    <row r="2430" spans="1:15" x14ac:dyDescent="0.35">
      <c r="A2430" s="221" t="e">
        <f t="shared" si="41"/>
        <v>#N/A</v>
      </c>
      <c r="B2430" s="221" t="e">
        <f>IF(A2430=1,SUM($A$4:A2430),"")</f>
        <v>#N/A</v>
      </c>
      <c r="C2430" s="22" t="str">
        <f>'Source - Cert. Funds'!A2429</f>
        <v>71</v>
      </c>
      <c r="D2430" s="22" t="str">
        <f>'Source - Cert. Funds'!B2429</f>
        <v>2</v>
      </c>
      <c r="E2430" s="22" t="str">
        <f>'Source - Cert. Funds'!C2429</f>
        <v>0004</v>
      </c>
      <c r="F2430" s="22" t="str">
        <f>'Source - Cert. Funds'!D2429</f>
        <v>7120004</v>
      </c>
      <c r="G2430" s="22" t="str">
        <f>'Source - Cert. Funds'!E2429</f>
        <v>GREENE TOWNSHIP</v>
      </c>
      <c r="H2430" s="22" t="str">
        <f>'Source - Cert. Funds'!F2429</f>
        <v>0061</v>
      </c>
      <c r="I2430" s="22" t="str">
        <f>'Source - Cert. Funds'!G2429</f>
        <v>RAINY DAY</v>
      </c>
      <c r="J2430" s="23">
        <f>'Source - Cert. Funds'!H2429</f>
        <v>40158</v>
      </c>
      <c r="K2430" s="3"/>
      <c r="L2430" s="3"/>
      <c r="M2430" s="3"/>
      <c r="N2430" s="3"/>
      <c r="O2430" s="3"/>
    </row>
    <row r="2431" spans="1:15" x14ac:dyDescent="0.35">
      <c r="A2431" s="221" t="e">
        <f t="shared" si="41"/>
        <v>#N/A</v>
      </c>
      <c r="B2431" s="221" t="e">
        <f>IF(A2431=1,SUM($A$4:A2431),"")</f>
        <v>#N/A</v>
      </c>
      <c r="C2431" s="22" t="str">
        <f>'Source - Cert. Funds'!A2430</f>
        <v>71</v>
      </c>
      <c r="D2431" s="22" t="str">
        <f>'Source - Cert. Funds'!B2430</f>
        <v>2</v>
      </c>
      <c r="E2431" s="22" t="str">
        <f>'Source - Cert. Funds'!C2430</f>
        <v>0004</v>
      </c>
      <c r="F2431" s="22" t="str">
        <f>'Source - Cert. Funds'!D2430</f>
        <v>7120004</v>
      </c>
      <c r="G2431" s="22" t="str">
        <f>'Source - Cert. Funds'!E2430</f>
        <v>GREENE TOWNSHIP</v>
      </c>
      <c r="H2431" s="22" t="str">
        <f>'Source - Cert. Funds'!F2430</f>
        <v>0101</v>
      </c>
      <c r="I2431" s="22" t="str">
        <f>'Source - Cert. Funds'!G2430</f>
        <v xml:space="preserve">GENERAL                                 </v>
      </c>
      <c r="J2431" s="23">
        <f>'Source - Cert. Funds'!H2430</f>
        <v>62500</v>
      </c>
      <c r="K2431" s="3"/>
      <c r="L2431" s="3"/>
      <c r="M2431" s="3"/>
      <c r="N2431" s="3"/>
      <c r="O2431" s="3"/>
    </row>
    <row r="2432" spans="1:15" x14ac:dyDescent="0.35">
      <c r="A2432" s="221" t="e">
        <f t="shared" si="41"/>
        <v>#N/A</v>
      </c>
      <c r="B2432" s="221" t="e">
        <f>IF(A2432=1,SUM($A$4:A2432),"")</f>
        <v>#N/A</v>
      </c>
      <c r="C2432" s="22" t="str">
        <f>'Source - Cert. Funds'!A2431</f>
        <v>71</v>
      </c>
      <c r="D2432" s="22" t="str">
        <f>'Source - Cert. Funds'!B2431</f>
        <v>2</v>
      </c>
      <c r="E2432" s="22" t="str">
        <f>'Source - Cert. Funds'!C2431</f>
        <v>0004</v>
      </c>
      <c r="F2432" s="22" t="str">
        <f>'Source - Cert. Funds'!D2431</f>
        <v>7120004</v>
      </c>
      <c r="G2432" s="22" t="str">
        <f>'Source - Cert. Funds'!E2431</f>
        <v>GREENE TOWNSHIP</v>
      </c>
      <c r="H2432" s="22" t="str">
        <f>'Source - Cert. Funds'!F2431</f>
        <v>0601</v>
      </c>
      <c r="I2432" s="22" t="str">
        <f>'Source - Cert. Funds'!G2431</f>
        <v xml:space="preserve">COMMUNITY BUILDING/SERVICES             </v>
      </c>
      <c r="J2432" s="23">
        <f>'Source - Cert. Funds'!H2431</f>
        <v>6595</v>
      </c>
      <c r="K2432" s="3"/>
      <c r="L2432" s="3"/>
      <c r="M2432" s="3"/>
      <c r="N2432" s="3"/>
      <c r="O2432" s="3"/>
    </row>
    <row r="2433" spans="1:15" x14ac:dyDescent="0.35">
      <c r="A2433" s="221" t="e">
        <f t="shared" si="41"/>
        <v>#N/A</v>
      </c>
      <c r="B2433" s="221" t="e">
        <f>IF(A2433=1,SUM($A$4:A2433),"")</f>
        <v>#N/A</v>
      </c>
      <c r="C2433" s="22" t="str">
        <f>'Source - Cert. Funds'!A2432</f>
        <v>71</v>
      </c>
      <c r="D2433" s="22" t="str">
        <f>'Source - Cert. Funds'!B2432</f>
        <v>2</v>
      </c>
      <c r="E2433" s="22" t="str">
        <f>'Source - Cert. Funds'!C2432</f>
        <v>0004</v>
      </c>
      <c r="F2433" s="22" t="str">
        <f>'Source - Cert. Funds'!D2432</f>
        <v>7120004</v>
      </c>
      <c r="G2433" s="22" t="str">
        <f>'Source - Cert. Funds'!E2432</f>
        <v>GREENE TOWNSHIP</v>
      </c>
      <c r="H2433" s="22" t="str">
        <f>'Source - Cert. Funds'!F2432</f>
        <v>1090</v>
      </c>
      <c r="I2433" s="22" t="str">
        <f>'Source - Cert. Funds'!G2432</f>
        <v>TOWNSHIP CUMULATIVE VEHICLE</v>
      </c>
      <c r="J2433" s="23">
        <f>'Source - Cert. Funds'!H2432</f>
        <v>83576</v>
      </c>
      <c r="K2433" s="3"/>
      <c r="L2433" s="3"/>
      <c r="M2433" s="3"/>
      <c r="N2433" s="3"/>
      <c r="O2433" s="3"/>
    </row>
    <row r="2434" spans="1:15" x14ac:dyDescent="0.35">
      <c r="A2434" s="221" t="e">
        <f t="shared" si="41"/>
        <v>#N/A</v>
      </c>
      <c r="B2434" s="221" t="e">
        <f>IF(A2434=1,SUM($A$4:A2434),"")</f>
        <v>#N/A</v>
      </c>
      <c r="C2434" s="22" t="str">
        <f>'Source - Cert. Funds'!A2433</f>
        <v>71</v>
      </c>
      <c r="D2434" s="22" t="str">
        <f>'Source - Cert. Funds'!B2433</f>
        <v>2</v>
      </c>
      <c r="E2434" s="22" t="str">
        <f>'Source - Cert. Funds'!C2433</f>
        <v>0005</v>
      </c>
      <c r="F2434" s="22" t="str">
        <f>'Source - Cert. Funds'!D2433</f>
        <v>7120005</v>
      </c>
      <c r="G2434" s="22" t="str">
        <f>'Source - Cert. Funds'!E2433</f>
        <v>HARRIS TOWNSHIP</v>
      </c>
      <c r="H2434" s="22" t="str">
        <f>'Source - Cert. Funds'!F2433</f>
        <v>0061</v>
      </c>
      <c r="I2434" s="22" t="str">
        <f>'Source - Cert. Funds'!G2433</f>
        <v>RAINY DAY</v>
      </c>
      <c r="J2434" s="23">
        <f>'Source - Cert. Funds'!H2433</f>
        <v>250000</v>
      </c>
      <c r="K2434" s="3"/>
      <c r="L2434" s="3"/>
      <c r="M2434" s="3"/>
      <c r="N2434" s="3"/>
      <c r="O2434" s="3"/>
    </row>
    <row r="2435" spans="1:15" x14ac:dyDescent="0.35">
      <c r="A2435" s="221" t="e">
        <f t="shared" si="41"/>
        <v>#N/A</v>
      </c>
      <c r="B2435" s="221" t="e">
        <f>IF(A2435=1,SUM($A$4:A2435),"")</f>
        <v>#N/A</v>
      </c>
      <c r="C2435" s="22" t="str">
        <f>'Source - Cert. Funds'!A2434</f>
        <v>71</v>
      </c>
      <c r="D2435" s="22" t="str">
        <f>'Source - Cert. Funds'!B2434</f>
        <v>2</v>
      </c>
      <c r="E2435" s="22" t="str">
        <f>'Source - Cert. Funds'!C2434</f>
        <v>0005</v>
      </c>
      <c r="F2435" s="22" t="str">
        <f>'Source - Cert. Funds'!D2434</f>
        <v>7120005</v>
      </c>
      <c r="G2435" s="22" t="str">
        <f>'Source - Cert. Funds'!E2434</f>
        <v>HARRIS TOWNSHIP</v>
      </c>
      <c r="H2435" s="22" t="str">
        <f>'Source - Cert. Funds'!F2434</f>
        <v>0101</v>
      </c>
      <c r="I2435" s="22" t="str">
        <f>'Source - Cert. Funds'!G2434</f>
        <v xml:space="preserve">GENERAL                                 </v>
      </c>
      <c r="J2435" s="23">
        <f>'Source - Cert. Funds'!H2434</f>
        <v>1085500</v>
      </c>
      <c r="K2435" s="3"/>
      <c r="L2435" s="3"/>
      <c r="M2435" s="3"/>
      <c r="N2435" s="3"/>
      <c r="O2435" s="3"/>
    </row>
    <row r="2436" spans="1:15" x14ac:dyDescent="0.35">
      <c r="A2436" s="221" t="e">
        <f t="shared" si="41"/>
        <v>#N/A</v>
      </c>
      <c r="B2436" s="221" t="e">
        <f>IF(A2436=1,SUM($A$4:A2436),"")</f>
        <v>#N/A</v>
      </c>
      <c r="C2436" s="22" t="str">
        <f>'Source - Cert. Funds'!A2435</f>
        <v>71</v>
      </c>
      <c r="D2436" s="22" t="str">
        <f>'Source - Cert. Funds'!B2435</f>
        <v>2</v>
      </c>
      <c r="E2436" s="22" t="str">
        <f>'Source - Cert. Funds'!C2435</f>
        <v>0006</v>
      </c>
      <c r="F2436" s="22" t="str">
        <f>'Source - Cert. Funds'!D2435</f>
        <v>7120006</v>
      </c>
      <c r="G2436" s="22" t="str">
        <f>'Source - Cert. Funds'!E2435</f>
        <v>LIBERTY TOWNSHIP</v>
      </c>
      <c r="H2436" s="22" t="str">
        <f>'Source - Cert. Funds'!F2435</f>
        <v>0101</v>
      </c>
      <c r="I2436" s="22" t="str">
        <f>'Source - Cert. Funds'!G2435</f>
        <v xml:space="preserve">GENERAL                                 </v>
      </c>
      <c r="J2436" s="23">
        <f>'Source - Cert. Funds'!H2435</f>
        <v>410673</v>
      </c>
      <c r="K2436" s="3"/>
      <c r="L2436" s="3"/>
      <c r="M2436" s="3"/>
      <c r="N2436" s="3"/>
      <c r="O2436" s="3"/>
    </row>
    <row r="2437" spans="1:15" x14ac:dyDescent="0.35">
      <c r="A2437" s="221" t="e">
        <f t="shared" ref="A2437:A2500" si="42">IF($L$1=$F2437,1,"")</f>
        <v>#N/A</v>
      </c>
      <c r="B2437" s="221" t="e">
        <f>IF(A2437=1,SUM($A$4:A2437),"")</f>
        <v>#N/A</v>
      </c>
      <c r="C2437" s="22" t="str">
        <f>'Source - Cert. Funds'!A2436</f>
        <v>71</v>
      </c>
      <c r="D2437" s="22" t="str">
        <f>'Source - Cert. Funds'!B2436</f>
        <v>2</v>
      </c>
      <c r="E2437" s="22" t="str">
        <f>'Source - Cert. Funds'!C2436</f>
        <v>0006</v>
      </c>
      <c r="F2437" s="22" t="str">
        <f>'Source - Cert. Funds'!D2436</f>
        <v>7120006</v>
      </c>
      <c r="G2437" s="22" t="str">
        <f>'Source - Cert. Funds'!E2436</f>
        <v>LIBERTY TOWNSHIP</v>
      </c>
      <c r="H2437" s="22" t="str">
        <f>'Source - Cert. Funds'!F2436</f>
        <v>8604</v>
      </c>
      <c r="I2437" s="22" t="str">
        <f>'Source - Cert. Funds'!G2436</f>
        <v>SPECL FIRE PROTECTION TERRITORY GENERAL</v>
      </c>
      <c r="J2437" s="23">
        <f>'Source - Cert. Funds'!H2436</f>
        <v>2155968</v>
      </c>
      <c r="K2437" s="3"/>
      <c r="L2437" s="3"/>
      <c r="M2437" s="3"/>
      <c r="N2437" s="3"/>
      <c r="O2437" s="3"/>
    </row>
    <row r="2438" spans="1:15" x14ac:dyDescent="0.35">
      <c r="A2438" s="221" t="e">
        <f t="shared" si="42"/>
        <v>#N/A</v>
      </c>
      <c r="B2438" s="221" t="e">
        <f>IF(A2438=1,SUM($A$4:A2438),"")</f>
        <v>#N/A</v>
      </c>
      <c r="C2438" s="22" t="str">
        <f>'Source - Cert. Funds'!A2437</f>
        <v>71</v>
      </c>
      <c r="D2438" s="22" t="str">
        <f>'Source - Cert. Funds'!B2437</f>
        <v>2</v>
      </c>
      <c r="E2438" s="22" t="str">
        <f>'Source - Cert. Funds'!C2437</f>
        <v>0006</v>
      </c>
      <c r="F2438" s="22" t="str">
        <f>'Source - Cert. Funds'!D2437</f>
        <v>7120006</v>
      </c>
      <c r="G2438" s="22" t="str">
        <f>'Source - Cert. Funds'!E2437</f>
        <v>LIBERTY TOWNSHIP</v>
      </c>
      <c r="H2438" s="22" t="str">
        <f>'Source - Cert. Funds'!F2437</f>
        <v>8692</v>
      </c>
      <c r="I2438" s="22" t="str">
        <f>'Source - Cert. Funds'!G2437</f>
        <v>SPECL FIRE PROTECTION TERRITORY EQUIPMENT REPLACE</v>
      </c>
      <c r="J2438" s="23">
        <f>'Source - Cert. Funds'!H2437</f>
        <v>150000</v>
      </c>
      <c r="K2438" s="3"/>
      <c r="L2438" s="3"/>
      <c r="M2438" s="3"/>
      <c r="N2438" s="3"/>
      <c r="O2438" s="3"/>
    </row>
    <row r="2439" spans="1:15" x14ac:dyDescent="0.35">
      <c r="A2439" s="221" t="e">
        <f t="shared" si="42"/>
        <v>#N/A</v>
      </c>
      <c r="B2439" s="221" t="e">
        <f>IF(A2439=1,SUM($A$4:A2439),"")</f>
        <v>#N/A</v>
      </c>
      <c r="C2439" s="22" t="str">
        <f>'Source - Cert. Funds'!A2438</f>
        <v>71</v>
      </c>
      <c r="D2439" s="22" t="str">
        <f>'Source - Cert. Funds'!B2438</f>
        <v>2</v>
      </c>
      <c r="E2439" s="22" t="str">
        <f>'Source - Cert. Funds'!C2438</f>
        <v>0007</v>
      </c>
      <c r="F2439" s="22" t="str">
        <f>'Source - Cert. Funds'!D2438</f>
        <v>7120007</v>
      </c>
      <c r="G2439" s="22" t="str">
        <f>'Source - Cert. Funds'!E2438</f>
        <v>LINCOLN TOWNSHIP</v>
      </c>
      <c r="H2439" s="22" t="str">
        <f>'Source - Cert. Funds'!F2438</f>
        <v>0061</v>
      </c>
      <c r="I2439" s="22" t="str">
        <f>'Source - Cert. Funds'!G2438</f>
        <v>RAINY DAY</v>
      </c>
      <c r="J2439" s="23">
        <f>'Source - Cert. Funds'!H2438</f>
        <v>15000</v>
      </c>
      <c r="K2439" s="3"/>
      <c r="L2439" s="3"/>
      <c r="M2439" s="3"/>
      <c r="N2439" s="3"/>
      <c r="O2439" s="3"/>
    </row>
    <row r="2440" spans="1:15" x14ac:dyDescent="0.35">
      <c r="A2440" s="221" t="e">
        <f t="shared" si="42"/>
        <v>#N/A</v>
      </c>
      <c r="B2440" s="221" t="e">
        <f>IF(A2440=1,SUM($A$4:A2440),"")</f>
        <v>#N/A</v>
      </c>
      <c r="C2440" s="22" t="str">
        <f>'Source - Cert. Funds'!A2439</f>
        <v>71</v>
      </c>
      <c r="D2440" s="22" t="str">
        <f>'Source - Cert. Funds'!B2439</f>
        <v>2</v>
      </c>
      <c r="E2440" s="22" t="str">
        <f>'Source - Cert. Funds'!C2439</f>
        <v>0007</v>
      </c>
      <c r="F2440" s="22" t="str">
        <f>'Source - Cert. Funds'!D2439</f>
        <v>7120007</v>
      </c>
      <c r="G2440" s="22" t="str">
        <f>'Source - Cert. Funds'!E2439</f>
        <v>LINCOLN TOWNSHIP</v>
      </c>
      <c r="H2440" s="22" t="str">
        <f>'Source - Cert. Funds'!F2439</f>
        <v>0101</v>
      </c>
      <c r="I2440" s="22" t="str">
        <f>'Source - Cert. Funds'!G2439</f>
        <v xml:space="preserve">GENERAL                                 </v>
      </c>
      <c r="J2440" s="23">
        <f>'Source - Cert. Funds'!H2439</f>
        <v>135080</v>
      </c>
      <c r="K2440" s="3"/>
      <c r="L2440" s="3"/>
      <c r="M2440" s="3"/>
      <c r="N2440" s="3"/>
      <c r="O2440" s="3"/>
    </row>
    <row r="2441" spans="1:15" x14ac:dyDescent="0.35">
      <c r="A2441" s="221" t="e">
        <f t="shared" si="42"/>
        <v>#N/A</v>
      </c>
      <c r="B2441" s="221" t="e">
        <f>IF(A2441=1,SUM($A$4:A2441),"")</f>
        <v>#N/A</v>
      </c>
      <c r="C2441" s="22" t="str">
        <f>'Source - Cert. Funds'!A2440</f>
        <v>71</v>
      </c>
      <c r="D2441" s="22" t="str">
        <f>'Source - Cert. Funds'!B2440</f>
        <v>2</v>
      </c>
      <c r="E2441" s="22" t="str">
        <f>'Source - Cert. Funds'!C2440</f>
        <v>0007</v>
      </c>
      <c r="F2441" s="22" t="str">
        <f>'Source - Cert. Funds'!D2440</f>
        <v>7120007</v>
      </c>
      <c r="G2441" s="22" t="str">
        <f>'Source - Cert. Funds'!E2440</f>
        <v>LINCOLN TOWNSHIP</v>
      </c>
      <c r="H2441" s="22" t="str">
        <f>'Source - Cert. Funds'!F2440</f>
        <v>1190</v>
      </c>
      <c r="I2441" s="22" t="str">
        <f>'Source - Cert. Funds'!G2440</f>
        <v xml:space="preserve">CUMULATIVE FIRE (Township)                        </v>
      </c>
      <c r="J2441" s="23">
        <f>'Source - Cert. Funds'!H2440</f>
        <v>2700</v>
      </c>
      <c r="K2441" s="3"/>
      <c r="L2441" s="3"/>
      <c r="M2441" s="3"/>
      <c r="N2441" s="3"/>
      <c r="O2441" s="3"/>
    </row>
    <row r="2442" spans="1:15" x14ac:dyDescent="0.35">
      <c r="A2442" s="221" t="e">
        <f t="shared" si="42"/>
        <v>#N/A</v>
      </c>
      <c r="B2442" s="221" t="e">
        <f>IF(A2442=1,SUM($A$4:A2442),"")</f>
        <v>#N/A</v>
      </c>
      <c r="C2442" s="22" t="str">
        <f>'Source - Cert. Funds'!A2441</f>
        <v>71</v>
      </c>
      <c r="D2442" s="22" t="str">
        <f>'Source - Cert. Funds'!B2441</f>
        <v>2</v>
      </c>
      <c r="E2442" s="22" t="str">
        <f>'Source - Cert. Funds'!C2441</f>
        <v>0007</v>
      </c>
      <c r="F2442" s="22" t="str">
        <f>'Source - Cert. Funds'!D2441</f>
        <v>7120007</v>
      </c>
      <c r="G2442" s="22" t="str">
        <f>'Source - Cert. Funds'!E2441</f>
        <v>LINCOLN TOWNSHIP</v>
      </c>
      <c r="H2442" s="22" t="str">
        <f>'Source - Cert. Funds'!F2441</f>
        <v>1312</v>
      </c>
      <c r="I2442" s="22" t="str">
        <f>'Source - Cert. Funds'!G2441</f>
        <v xml:space="preserve">RECREATION                              </v>
      </c>
      <c r="J2442" s="23">
        <f>'Source - Cert. Funds'!H2441</f>
        <v>3375</v>
      </c>
      <c r="K2442" s="3"/>
      <c r="L2442" s="3"/>
      <c r="M2442" s="3"/>
      <c r="N2442" s="3"/>
      <c r="O2442" s="3"/>
    </row>
    <row r="2443" spans="1:15" x14ac:dyDescent="0.35">
      <c r="A2443" s="221" t="e">
        <f t="shared" si="42"/>
        <v>#N/A</v>
      </c>
      <c r="B2443" s="221" t="e">
        <f>IF(A2443=1,SUM($A$4:A2443),"")</f>
        <v>#N/A</v>
      </c>
      <c r="C2443" s="22" t="str">
        <f>'Source - Cert. Funds'!A2442</f>
        <v>71</v>
      </c>
      <c r="D2443" s="22" t="str">
        <f>'Source - Cert. Funds'!B2442</f>
        <v>2</v>
      </c>
      <c r="E2443" s="22" t="str">
        <f>'Source - Cert. Funds'!C2442</f>
        <v>0008</v>
      </c>
      <c r="F2443" s="22" t="str">
        <f>'Source - Cert. Funds'!D2442</f>
        <v>7120008</v>
      </c>
      <c r="G2443" s="22" t="str">
        <f>'Source - Cert. Funds'!E2442</f>
        <v>MADISON TOWNSHIP</v>
      </c>
      <c r="H2443" s="22" t="str">
        <f>'Source - Cert. Funds'!F2442</f>
        <v>0061</v>
      </c>
      <c r="I2443" s="22" t="str">
        <f>'Source - Cert. Funds'!G2442</f>
        <v>RAINY DAY</v>
      </c>
      <c r="J2443" s="23">
        <f>'Source - Cert. Funds'!H2442</f>
        <v>5000</v>
      </c>
      <c r="K2443" s="3"/>
      <c r="L2443" s="3"/>
      <c r="M2443" s="3"/>
      <c r="N2443" s="3"/>
      <c r="O2443" s="3"/>
    </row>
    <row r="2444" spans="1:15" x14ac:dyDescent="0.35">
      <c r="A2444" s="221" t="e">
        <f t="shared" si="42"/>
        <v>#N/A</v>
      </c>
      <c r="B2444" s="221" t="e">
        <f>IF(A2444=1,SUM($A$4:A2444),"")</f>
        <v>#N/A</v>
      </c>
      <c r="C2444" s="22" t="str">
        <f>'Source - Cert. Funds'!A2443</f>
        <v>71</v>
      </c>
      <c r="D2444" s="22" t="str">
        <f>'Source - Cert. Funds'!B2443</f>
        <v>2</v>
      </c>
      <c r="E2444" s="22" t="str">
        <f>'Source - Cert. Funds'!C2443</f>
        <v>0008</v>
      </c>
      <c r="F2444" s="22" t="str">
        <f>'Source - Cert. Funds'!D2443</f>
        <v>7120008</v>
      </c>
      <c r="G2444" s="22" t="str">
        <f>'Source - Cert. Funds'!E2443</f>
        <v>MADISON TOWNSHIP</v>
      </c>
      <c r="H2444" s="22" t="str">
        <f>'Source - Cert. Funds'!F2443</f>
        <v>0101</v>
      </c>
      <c r="I2444" s="22" t="str">
        <f>'Source - Cert. Funds'!G2443</f>
        <v xml:space="preserve">GENERAL                                 </v>
      </c>
      <c r="J2444" s="23">
        <f>'Source - Cert. Funds'!H2443</f>
        <v>39000</v>
      </c>
      <c r="K2444" s="3"/>
      <c r="L2444" s="3"/>
      <c r="M2444" s="3"/>
      <c r="N2444" s="3"/>
      <c r="O2444" s="3"/>
    </row>
    <row r="2445" spans="1:15" x14ac:dyDescent="0.35">
      <c r="A2445" s="221" t="e">
        <f t="shared" si="42"/>
        <v>#N/A</v>
      </c>
      <c r="B2445" s="221" t="e">
        <f>IF(A2445=1,SUM($A$4:A2445),"")</f>
        <v>#N/A</v>
      </c>
      <c r="C2445" s="22" t="str">
        <f>'Source - Cert. Funds'!A2444</f>
        <v>71</v>
      </c>
      <c r="D2445" s="22" t="str">
        <f>'Source - Cert. Funds'!B2444</f>
        <v>2</v>
      </c>
      <c r="E2445" s="22" t="str">
        <f>'Source - Cert. Funds'!C2444</f>
        <v>0008</v>
      </c>
      <c r="F2445" s="22" t="str">
        <f>'Source - Cert. Funds'!D2444</f>
        <v>7120008</v>
      </c>
      <c r="G2445" s="22" t="str">
        <f>'Source - Cert. Funds'!E2444</f>
        <v>MADISON TOWNSHIP</v>
      </c>
      <c r="H2445" s="22" t="str">
        <f>'Source - Cert. Funds'!F2444</f>
        <v>1111</v>
      </c>
      <c r="I2445" s="22" t="str">
        <f>'Source - Cert. Funds'!G2444</f>
        <v>TOWNSHIP FIRE AND E.M.S.</v>
      </c>
      <c r="J2445" s="23">
        <f>'Source - Cert. Funds'!H2444</f>
        <v>185000</v>
      </c>
      <c r="K2445" s="3"/>
      <c r="L2445" s="3"/>
      <c r="M2445" s="3"/>
      <c r="N2445" s="3"/>
      <c r="O2445" s="3"/>
    </row>
    <row r="2446" spans="1:15" x14ac:dyDescent="0.35">
      <c r="A2446" s="221" t="e">
        <f t="shared" si="42"/>
        <v>#N/A</v>
      </c>
      <c r="B2446" s="221" t="e">
        <f>IF(A2446=1,SUM($A$4:A2446),"")</f>
        <v>#N/A</v>
      </c>
      <c r="C2446" s="22" t="str">
        <f>'Source - Cert. Funds'!A2445</f>
        <v>71</v>
      </c>
      <c r="D2446" s="22" t="str">
        <f>'Source - Cert. Funds'!B2445</f>
        <v>2</v>
      </c>
      <c r="E2446" s="22" t="str">
        <f>'Source - Cert. Funds'!C2445</f>
        <v>0008</v>
      </c>
      <c r="F2446" s="22" t="str">
        <f>'Source - Cert. Funds'!D2445</f>
        <v>7120008</v>
      </c>
      <c r="G2446" s="22" t="str">
        <f>'Source - Cert. Funds'!E2445</f>
        <v>MADISON TOWNSHIP</v>
      </c>
      <c r="H2446" s="22" t="str">
        <f>'Source - Cert. Funds'!F2445</f>
        <v>1190</v>
      </c>
      <c r="I2446" s="22" t="str">
        <f>'Source - Cert. Funds'!G2445</f>
        <v xml:space="preserve">CUMULATIVE FIRE (Township)                        </v>
      </c>
      <c r="J2446" s="23">
        <f>'Source - Cert. Funds'!H2445</f>
        <v>120000</v>
      </c>
      <c r="K2446" s="3"/>
      <c r="L2446" s="3"/>
      <c r="M2446" s="3"/>
      <c r="N2446" s="3"/>
      <c r="O2446" s="3"/>
    </row>
    <row r="2447" spans="1:15" x14ac:dyDescent="0.35">
      <c r="A2447" s="221" t="e">
        <f t="shared" si="42"/>
        <v>#N/A</v>
      </c>
      <c r="B2447" s="221" t="e">
        <f>IF(A2447=1,SUM($A$4:A2447),"")</f>
        <v>#N/A</v>
      </c>
      <c r="C2447" s="22" t="str">
        <f>'Source - Cert. Funds'!A2446</f>
        <v>71</v>
      </c>
      <c r="D2447" s="22" t="str">
        <f>'Source - Cert. Funds'!B2446</f>
        <v>2</v>
      </c>
      <c r="E2447" s="22" t="str">
        <f>'Source - Cert. Funds'!C2446</f>
        <v>0009</v>
      </c>
      <c r="F2447" s="22" t="str">
        <f>'Source - Cert. Funds'!D2446</f>
        <v>7120009</v>
      </c>
      <c r="G2447" s="22" t="str">
        <f>'Source - Cert. Funds'!E2446</f>
        <v>OLIVE TOWNSHIP</v>
      </c>
      <c r="H2447" s="22" t="str">
        <f>'Source - Cert. Funds'!F2446</f>
        <v>0061</v>
      </c>
      <c r="I2447" s="22" t="str">
        <f>'Source - Cert. Funds'!G2446</f>
        <v>RAINY DAY</v>
      </c>
      <c r="J2447" s="23">
        <f>'Source - Cert. Funds'!H2446</f>
        <v>9627</v>
      </c>
      <c r="K2447" s="3"/>
      <c r="L2447" s="3"/>
      <c r="M2447" s="3"/>
      <c r="N2447" s="3"/>
      <c r="O2447" s="3"/>
    </row>
    <row r="2448" spans="1:15" x14ac:dyDescent="0.35">
      <c r="A2448" s="221" t="e">
        <f t="shared" si="42"/>
        <v>#N/A</v>
      </c>
      <c r="B2448" s="221" t="e">
        <f>IF(A2448=1,SUM($A$4:A2448),"")</f>
        <v>#N/A</v>
      </c>
      <c r="C2448" s="22" t="str">
        <f>'Source - Cert. Funds'!A2447</f>
        <v>71</v>
      </c>
      <c r="D2448" s="22" t="str">
        <f>'Source - Cert. Funds'!B2447</f>
        <v>2</v>
      </c>
      <c r="E2448" s="22" t="str">
        <f>'Source - Cert. Funds'!C2447</f>
        <v>0009</v>
      </c>
      <c r="F2448" s="22" t="str">
        <f>'Source - Cert. Funds'!D2447</f>
        <v>7120009</v>
      </c>
      <c r="G2448" s="22" t="str">
        <f>'Source - Cert. Funds'!E2447</f>
        <v>OLIVE TOWNSHIP</v>
      </c>
      <c r="H2448" s="22" t="str">
        <f>'Source - Cert. Funds'!F2447</f>
        <v>0101</v>
      </c>
      <c r="I2448" s="22" t="str">
        <f>'Source - Cert. Funds'!G2447</f>
        <v xml:space="preserve">GENERAL                                 </v>
      </c>
      <c r="J2448" s="23">
        <f>'Source - Cert. Funds'!H2447</f>
        <v>332370</v>
      </c>
      <c r="K2448" s="3"/>
      <c r="L2448" s="3"/>
      <c r="M2448" s="3"/>
      <c r="N2448" s="3"/>
      <c r="O2448" s="3"/>
    </row>
    <row r="2449" spans="1:15" x14ac:dyDescent="0.35">
      <c r="A2449" s="221" t="e">
        <f t="shared" si="42"/>
        <v>#N/A</v>
      </c>
      <c r="B2449" s="221" t="e">
        <f>IF(A2449=1,SUM($A$4:A2449),"")</f>
        <v>#N/A</v>
      </c>
      <c r="C2449" s="22" t="str">
        <f>'Source - Cert. Funds'!A2448</f>
        <v>71</v>
      </c>
      <c r="D2449" s="22" t="str">
        <f>'Source - Cert. Funds'!B2448</f>
        <v>2</v>
      </c>
      <c r="E2449" s="22" t="str">
        <f>'Source - Cert. Funds'!C2448</f>
        <v>0009</v>
      </c>
      <c r="F2449" s="22" t="str">
        <f>'Source - Cert. Funds'!D2448</f>
        <v>7120009</v>
      </c>
      <c r="G2449" s="22" t="str">
        <f>'Source - Cert. Funds'!E2448</f>
        <v>OLIVE TOWNSHIP</v>
      </c>
      <c r="H2449" s="22" t="str">
        <f>'Source - Cert. Funds'!F2448</f>
        <v>1312</v>
      </c>
      <c r="I2449" s="22" t="str">
        <f>'Source - Cert. Funds'!G2448</f>
        <v xml:space="preserve">RECREATION                              </v>
      </c>
      <c r="J2449" s="23">
        <f>'Source - Cert. Funds'!H2448</f>
        <v>3183</v>
      </c>
      <c r="K2449" s="3"/>
      <c r="L2449" s="3"/>
      <c r="M2449" s="3"/>
      <c r="N2449" s="3"/>
      <c r="O2449" s="3"/>
    </row>
    <row r="2450" spans="1:15" x14ac:dyDescent="0.35">
      <c r="A2450" s="221" t="e">
        <f t="shared" si="42"/>
        <v>#N/A</v>
      </c>
      <c r="B2450" s="221" t="e">
        <f>IF(A2450=1,SUM($A$4:A2450),"")</f>
        <v>#N/A</v>
      </c>
      <c r="C2450" s="22" t="str">
        <f>'Source - Cert. Funds'!A2449</f>
        <v>71</v>
      </c>
      <c r="D2450" s="22" t="str">
        <f>'Source - Cert. Funds'!B2449</f>
        <v>2</v>
      </c>
      <c r="E2450" s="22" t="str">
        <f>'Source - Cert. Funds'!C2449</f>
        <v>0009</v>
      </c>
      <c r="F2450" s="22" t="str">
        <f>'Source - Cert. Funds'!D2449</f>
        <v>7120009</v>
      </c>
      <c r="G2450" s="22" t="str">
        <f>'Source - Cert. Funds'!E2449</f>
        <v>OLIVE TOWNSHIP</v>
      </c>
      <c r="H2450" s="22" t="str">
        <f>'Source - Cert. Funds'!F2449</f>
        <v>2120</v>
      </c>
      <c r="I2450" s="22" t="str">
        <f>'Source - Cert. Funds'!G2449</f>
        <v xml:space="preserve">CEMETERY                                </v>
      </c>
      <c r="J2450" s="23">
        <f>'Source - Cert. Funds'!H2449</f>
        <v>51104</v>
      </c>
      <c r="K2450" s="3"/>
      <c r="L2450" s="3"/>
      <c r="M2450" s="3"/>
      <c r="N2450" s="3"/>
      <c r="O2450" s="3"/>
    </row>
    <row r="2451" spans="1:15" x14ac:dyDescent="0.35">
      <c r="A2451" s="221" t="e">
        <f t="shared" si="42"/>
        <v>#N/A</v>
      </c>
      <c r="B2451" s="221" t="e">
        <f>IF(A2451=1,SUM($A$4:A2451),"")</f>
        <v>#N/A</v>
      </c>
      <c r="C2451" s="22" t="str">
        <f>'Source - Cert. Funds'!A2450</f>
        <v>71</v>
      </c>
      <c r="D2451" s="22" t="str">
        <f>'Source - Cert. Funds'!B2450</f>
        <v>2</v>
      </c>
      <c r="E2451" s="22" t="str">
        <f>'Source - Cert. Funds'!C2450</f>
        <v>0010</v>
      </c>
      <c r="F2451" s="22" t="str">
        <f>'Source - Cert. Funds'!D2450</f>
        <v>7120010</v>
      </c>
      <c r="G2451" s="22" t="str">
        <f>'Source - Cert. Funds'!E2450</f>
        <v>PENN TOWNSHIP</v>
      </c>
      <c r="H2451" s="22" t="str">
        <f>'Source - Cert. Funds'!F2450</f>
        <v>0061</v>
      </c>
      <c r="I2451" s="22" t="str">
        <f>'Source - Cert. Funds'!G2450</f>
        <v>RAINY DAY</v>
      </c>
      <c r="J2451" s="23">
        <f>'Source - Cert. Funds'!H2450</f>
        <v>80000</v>
      </c>
      <c r="K2451" s="3"/>
      <c r="L2451" s="3"/>
      <c r="M2451" s="3"/>
      <c r="N2451" s="3"/>
      <c r="O2451" s="3"/>
    </row>
    <row r="2452" spans="1:15" x14ac:dyDescent="0.35">
      <c r="A2452" s="221" t="e">
        <f t="shared" si="42"/>
        <v>#N/A</v>
      </c>
      <c r="B2452" s="221" t="e">
        <f>IF(A2452=1,SUM($A$4:A2452),"")</f>
        <v>#N/A</v>
      </c>
      <c r="C2452" s="22" t="str">
        <f>'Source - Cert. Funds'!A2451</f>
        <v>71</v>
      </c>
      <c r="D2452" s="22" t="str">
        <f>'Source - Cert. Funds'!B2451</f>
        <v>2</v>
      </c>
      <c r="E2452" s="22" t="str">
        <f>'Source - Cert. Funds'!C2451</f>
        <v>0010</v>
      </c>
      <c r="F2452" s="22" t="str">
        <f>'Source - Cert. Funds'!D2451</f>
        <v>7120010</v>
      </c>
      <c r="G2452" s="22" t="str">
        <f>'Source - Cert. Funds'!E2451</f>
        <v>PENN TOWNSHIP</v>
      </c>
      <c r="H2452" s="22" t="str">
        <f>'Source - Cert. Funds'!F2451</f>
        <v>0101</v>
      </c>
      <c r="I2452" s="22" t="str">
        <f>'Source - Cert. Funds'!G2451</f>
        <v xml:space="preserve">GENERAL                                 </v>
      </c>
      <c r="J2452" s="23">
        <f>'Source - Cert. Funds'!H2451</f>
        <v>1180598</v>
      </c>
      <c r="K2452" s="3"/>
      <c r="L2452" s="3"/>
      <c r="M2452" s="3"/>
      <c r="N2452" s="3"/>
      <c r="O2452" s="3"/>
    </row>
    <row r="2453" spans="1:15" x14ac:dyDescent="0.35">
      <c r="A2453" s="221" t="e">
        <f t="shared" si="42"/>
        <v>#N/A</v>
      </c>
      <c r="B2453" s="221" t="e">
        <f>IF(A2453=1,SUM($A$4:A2453),"")</f>
        <v>#N/A</v>
      </c>
      <c r="C2453" s="22" t="str">
        <f>'Source - Cert. Funds'!A2452</f>
        <v>71</v>
      </c>
      <c r="D2453" s="22" t="str">
        <f>'Source - Cert. Funds'!B2452</f>
        <v>2</v>
      </c>
      <c r="E2453" s="22" t="str">
        <f>'Source - Cert. Funds'!C2452</f>
        <v>0010</v>
      </c>
      <c r="F2453" s="22" t="str">
        <f>'Source - Cert. Funds'!D2452</f>
        <v>7120010</v>
      </c>
      <c r="G2453" s="22" t="str">
        <f>'Source - Cert. Funds'!E2452</f>
        <v>PENN TOWNSHIP</v>
      </c>
      <c r="H2453" s="22" t="str">
        <f>'Source - Cert. Funds'!F2452</f>
        <v>8604</v>
      </c>
      <c r="I2453" s="22" t="str">
        <f>'Source - Cert. Funds'!G2452</f>
        <v>SPECL FIRE PROTECTION TERRITORY GENERAL</v>
      </c>
      <c r="J2453" s="23">
        <f>'Source - Cert. Funds'!H2452</f>
        <v>4350287</v>
      </c>
      <c r="K2453" s="3"/>
      <c r="L2453" s="3"/>
      <c r="M2453" s="3"/>
      <c r="N2453" s="3"/>
      <c r="O2453" s="3"/>
    </row>
    <row r="2454" spans="1:15" x14ac:dyDescent="0.35">
      <c r="A2454" s="221" t="e">
        <f t="shared" si="42"/>
        <v>#N/A</v>
      </c>
      <c r="B2454" s="221" t="e">
        <f>IF(A2454=1,SUM($A$4:A2454),"")</f>
        <v>#N/A</v>
      </c>
      <c r="C2454" s="22" t="str">
        <f>'Source - Cert. Funds'!A2453</f>
        <v>71</v>
      </c>
      <c r="D2454" s="22" t="str">
        <f>'Source - Cert. Funds'!B2453</f>
        <v>2</v>
      </c>
      <c r="E2454" s="22" t="str">
        <f>'Source - Cert. Funds'!C2453</f>
        <v>0010</v>
      </c>
      <c r="F2454" s="22" t="str">
        <f>'Source - Cert. Funds'!D2453</f>
        <v>7120010</v>
      </c>
      <c r="G2454" s="22" t="str">
        <f>'Source - Cert. Funds'!E2453</f>
        <v>PENN TOWNSHIP</v>
      </c>
      <c r="H2454" s="22" t="str">
        <f>'Source - Cert. Funds'!F2453</f>
        <v>8692</v>
      </c>
      <c r="I2454" s="22" t="str">
        <f>'Source - Cert. Funds'!G2453</f>
        <v>SPECL FIRE PROTECTION TERRITORY EQUIPMENT REPLACE</v>
      </c>
      <c r="J2454" s="23">
        <f>'Source - Cert. Funds'!H2453</f>
        <v>338155</v>
      </c>
      <c r="K2454" s="3"/>
      <c r="L2454" s="3"/>
      <c r="M2454" s="3"/>
      <c r="N2454" s="3"/>
      <c r="O2454" s="3"/>
    </row>
    <row r="2455" spans="1:15" x14ac:dyDescent="0.35">
      <c r="A2455" s="221" t="e">
        <f t="shared" si="42"/>
        <v>#N/A</v>
      </c>
      <c r="B2455" s="221" t="e">
        <f>IF(A2455=1,SUM($A$4:A2455),"")</f>
        <v>#N/A</v>
      </c>
      <c r="C2455" s="22" t="str">
        <f>'Source - Cert. Funds'!A2454</f>
        <v>71</v>
      </c>
      <c r="D2455" s="22" t="str">
        <f>'Source - Cert. Funds'!B2454</f>
        <v>2</v>
      </c>
      <c r="E2455" s="22" t="str">
        <f>'Source - Cert. Funds'!C2454</f>
        <v>0011</v>
      </c>
      <c r="F2455" s="22" t="str">
        <f>'Source - Cert. Funds'!D2454</f>
        <v>7120011</v>
      </c>
      <c r="G2455" s="22" t="str">
        <f>'Source - Cert. Funds'!E2454</f>
        <v>PORTAGE TOWNSHIP</v>
      </c>
      <c r="H2455" s="22" t="str">
        <f>'Source - Cert. Funds'!F2454</f>
        <v>0061</v>
      </c>
      <c r="I2455" s="22" t="str">
        <f>'Source - Cert. Funds'!G2454</f>
        <v>RAINY DAY</v>
      </c>
      <c r="J2455" s="23">
        <f>'Source - Cert. Funds'!H2454</f>
        <v>0</v>
      </c>
      <c r="K2455" s="3"/>
      <c r="L2455" s="3"/>
      <c r="M2455" s="3"/>
      <c r="N2455" s="3"/>
      <c r="O2455" s="3"/>
    </row>
    <row r="2456" spans="1:15" x14ac:dyDescent="0.35">
      <c r="A2456" s="221" t="e">
        <f t="shared" si="42"/>
        <v>#N/A</v>
      </c>
      <c r="B2456" s="221" t="e">
        <f>IF(A2456=1,SUM($A$4:A2456),"")</f>
        <v>#N/A</v>
      </c>
      <c r="C2456" s="22" t="str">
        <f>'Source - Cert. Funds'!A2455</f>
        <v>71</v>
      </c>
      <c r="D2456" s="22" t="str">
        <f>'Source - Cert. Funds'!B2455</f>
        <v>2</v>
      </c>
      <c r="E2456" s="22" t="str">
        <f>'Source - Cert. Funds'!C2455</f>
        <v>0011</v>
      </c>
      <c r="F2456" s="22" t="str">
        <f>'Source - Cert. Funds'!D2455</f>
        <v>7120011</v>
      </c>
      <c r="G2456" s="22" t="str">
        <f>'Source - Cert. Funds'!E2455</f>
        <v>PORTAGE TOWNSHIP</v>
      </c>
      <c r="H2456" s="22" t="str">
        <f>'Source - Cert. Funds'!F2455</f>
        <v>0101</v>
      </c>
      <c r="I2456" s="22" t="str">
        <f>'Source - Cert. Funds'!G2455</f>
        <v xml:space="preserve">GENERAL                                 </v>
      </c>
      <c r="J2456" s="23">
        <f>'Source - Cert. Funds'!H2455</f>
        <v>676155</v>
      </c>
      <c r="K2456" s="3"/>
      <c r="L2456" s="3"/>
      <c r="M2456" s="3"/>
      <c r="N2456" s="3"/>
      <c r="O2456" s="3"/>
    </row>
    <row r="2457" spans="1:15" x14ac:dyDescent="0.35">
      <c r="A2457" s="221" t="e">
        <f t="shared" si="42"/>
        <v>#N/A</v>
      </c>
      <c r="B2457" s="221" t="e">
        <f>IF(A2457=1,SUM($A$4:A2457),"")</f>
        <v>#N/A</v>
      </c>
      <c r="C2457" s="22" t="str">
        <f>'Source - Cert. Funds'!A2456</f>
        <v>71</v>
      </c>
      <c r="D2457" s="22" t="str">
        <f>'Source - Cert. Funds'!B2456</f>
        <v>2</v>
      </c>
      <c r="E2457" s="22" t="str">
        <f>'Source - Cert. Funds'!C2456</f>
        <v>0011</v>
      </c>
      <c r="F2457" s="22" t="str">
        <f>'Source - Cert. Funds'!D2456</f>
        <v>7120011</v>
      </c>
      <c r="G2457" s="22" t="str">
        <f>'Source - Cert. Funds'!E2456</f>
        <v>PORTAGE TOWNSHIP</v>
      </c>
      <c r="H2457" s="22" t="str">
        <f>'Source - Cert. Funds'!F2456</f>
        <v>8704</v>
      </c>
      <c r="I2457" s="22" t="str">
        <f>'Source - Cert. Funds'!G2456</f>
        <v>SPECL FIRE TERRITORY GENERAL (POST 2022)</v>
      </c>
      <c r="J2457" s="23">
        <f>'Source - Cert. Funds'!H2456</f>
        <v>5159503</v>
      </c>
      <c r="K2457" s="3"/>
      <c r="L2457" s="3"/>
      <c r="M2457" s="3"/>
      <c r="N2457" s="3"/>
      <c r="O2457" s="3"/>
    </row>
    <row r="2458" spans="1:15" x14ac:dyDescent="0.35">
      <c r="A2458" s="221" t="e">
        <f t="shared" si="42"/>
        <v>#N/A</v>
      </c>
      <c r="B2458" s="221" t="e">
        <f>IF(A2458=1,SUM($A$4:A2458),"")</f>
        <v>#N/A</v>
      </c>
      <c r="C2458" s="22" t="str">
        <f>'Source - Cert. Funds'!A2457</f>
        <v>71</v>
      </c>
      <c r="D2458" s="22" t="str">
        <f>'Source - Cert. Funds'!B2457</f>
        <v>2</v>
      </c>
      <c r="E2458" s="22" t="str">
        <f>'Source - Cert. Funds'!C2457</f>
        <v>0011</v>
      </c>
      <c r="F2458" s="22" t="str">
        <f>'Source - Cert. Funds'!D2457</f>
        <v>7120011</v>
      </c>
      <c r="G2458" s="22" t="str">
        <f>'Source - Cert. Funds'!E2457</f>
        <v>PORTAGE TOWNSHIP</v>
      </c>
      <c r="H2458" s="22" t="str">
        <f>'Source - Cert. Funds'!F2457</f>
        <v>8792</v>
      </c>
      <c r="I2458" s="22" t="str">
        <f>'Source - Cert. Funds'!G2457</f>
        <v>SPECL FIRE TERRITORY EQUIPMENT REPLACE (POST 2022)</v>
      </c>
      <c r="J2458" s="23">
        <f>'Source - Cert. Funds'!H2457</f>
        <v>231750</v>
      </c>
      <c r="K2458" s="3"/>
      <c r="L2458" s="3"/>
      <c r="M2458" s="3"/>
      <c r="N2458" s="3"/>
      <c r="O2458" s="3"/>
    </row>
    <row r="2459" spans="1:15" x14ac:dyDescent="0.35">
      <c r="A2459" s="221" t="e">
        <f t="shared" si="42"/>
        <v>#N/A</v>
      </c>
      <c r="B2459" s="221" t="e">
        <f>IF(A2459=1,SUM($A$4:A2459),"")</f>
        <v>#N/A</v>
      </c>
      <c r="C2459" s="22" t="str">
        <f>'Source - Cert. Funds'!A2458</f>
        <v>71</v>
      </c>
      <c r="D2459" s="22" t="str">
        <f>'Source - Cert. Funds'!B2458</f>
        <v>2</v>
      </c>
      <c r="E2459" s="22" t="str">
        <f>'Source - Cert. Funds'!C2458</f>
        <v>0012</v>
      </c>
      <c r="F2459" s="22" t="str">
        <f>'Source - Cert. Funds'!D2458</f>
        <v>7120012</v>
      </c>
      <c r="G2459" s="22" t="str">
        <f>'Source - Cert. Funds'!E2458</f>
        <v>UNION TOWNSHIP</v>
      </c>
      <c r="H2459" s="22" t="str">
        <f>'Source - Cert. Funds'!F2458</f>
        <v>0061</v>
      </c>
      <c r="I2459" s="22" t="str">
        <f>'Source - Cert. Funds'!G2458</f>
        <v>RAINY DAY</v>
      </c>
      <c r="J2459" s="23">
        <f>'Source - Cert. Funds'!H2458</f>
        <v>0</v>
      </c>
      <c r="K2459" s="3"/>
      <c r="L2459" s="3"/>
      <c r="M2459" s="3"/>
      <c r="N2459" s="3"/>
      <c r="O2459" s="3"/>
    </row>
    <row r="2460" spans="1:15" x14ac:dyDescent="0.35">
      <c r="A2460" s="221" t="e">
        <f t="shared" si="42"/>
        <v>#N/A</v>
      </c>
      <c r="B2460" s="221" t="e">
        <f>IF(A2460=1,SUM($A$4:A2460),"")</f>
        <v>#N/A</v>
      </c>
      <c r="C2460" s="22" t="str">
        <f>'Source - Cert. Funds'!A2459</f>
        <v>71</v>
      </c>
      <c r="D2460" s="22" t="str">
        <f>'Source - Cert. Funds'!B2459</f>
        <v>2</v>
      </c>
      <c r="E2460" s="22" t="str">
        <f>'Source - Cert. Funds'!C2459</f>
        <v>0012</v>
      </c>
      <c r="F2460" s="22" t="str">
        <f>'Source - Cert. Funds'!D2459</f>
        <v>7120012</v>
      </c>
      <c r="G2460" s="22" t="str">
        <f>'Source - Cert. Funds'!E2459</f>
        <v>UNION TOWNSHIP</v>
      </c>
      <c r="H2460" s="22" t="str">
        <f>'Source - Cert. Funds'!F2459</f>
        <v>0101</v>
      </c>
      <c r="I2460" s="22" t="str">
        <f>'Source - Cert. Funds'!G2459</f>
        <v xml:space="preserve">GENERAL                                 </v>
      </c>
      <c r="J2460" s="23">
        <f>'Source - Cert. Funds'!H2459</f>
        <v>190420</v>
      </c>
      <c r="K2460" s="3"/>
      <c r="L2460" s="3"/>
      <c r="M2460" s="3"/>
      <c r="N2460" s="3"/>
      <c r="O2460" s="3"/>
    </row>
    <row r="2461" spans="1:15" x14ac:dyDescent="0.35">
      <c r="A2461" s="221" t="e">
        <f t="shared" si="42"/>
        <v>#N/A</v>
      </c>
      <c r="B2461" s="221" t="e">
        <f>IF(A2461=1,SUM($A$4:A2461),"")</f>
        <v>#N/A</v>
      </c>
      <c r="C2461" s="22" t="str">
        <f>'Source - Cert. Funds'!A2460</f>
        <v>71</v>
      </c>
      <c r="D2461" s="22" t="str">
        <f>'Source - Cert. Funds'!B2460</f>
        <v>2</v>
      </c>
      <c r="E2461" s="22" t="str">
        <f>'Source - Cert. Funds'!C2460</f>
        <v>0012</v>
      </c>
      <c r="F2461" s="22" t="str">
        <f>'Source - Cert. Funds'!D2460</f>
        <v>7120012</v>
      </c>
      <c r="G2461" s="22" t="str">
        <f>'Source - Cert. Funds'!E2460</f>
        <v>UNION TOWNSHIP</v>
      </c>
      <c r="H2461" s="22" t="str">
        <f>'Source - Cert. Funds'!F2460</f>
        <v>8604</v>
      </c>
      <c r="I2461" s="22" t="str">
        <f>'Source - Cert. Funds'!G2460</f>
        <v>SPECL FIRE PROTECTION TERRITORY GENERAL</v>
      </c>
      <c r="J2461" s="23">
        <f>'Source - Cert. Funds'!H2460</f>
        <v>971800</v>
      </c>
      <c r="K2461" s="3"/>
      <c r="L2461" s="3"/>
      <c r="M2461" s="3"/>
      <c r="N2461" s="3"/>
      <c r="O2461" s="3"/>
    </row>
    <row r="2462" spans="1:15" x14ac:dyDescent="0.35">
      <c r="A2462" s="221" t="e">
        <f t="shared" si="42"/>
        <v>#N/A</v>
      </c>
      <c r="B2462" s="221" t="e">
        <f>IF(A2462=1,SUM($A$4:A2462),"")</f>
        <v>#N/A</v>
      </c>
      <c r="C2462" s="22" t="str">
        <f>'Source - Cert. Funds'!A2461</f>
        <v>71</v>
      </c>
      <c r="D2462" s="22" t="str">
        <f>'Source - Cert. Funds'!B2461</f>
        <v>2</v>
      </c>
      <c r="E2462" s="22" t="str">
        <f>'Source - Cert. Funds'!C2461</f>
        <v>0012</v>
      </c>
      <c r="F2462" s="22" t="str">
        <f>'Source - Cert. Funds'!D2461</f>
        <v>7120012</v>
      </c>
      <c r="G2462" s="22" t="str">
        <f>'Source - Cert. Funds'!E2461</f>
        <v>UNION TOWNSHIP</v>
      </c>
      <c r="H2462" s="22" t="str">
        <f>'Source - Cert. Funds'!F2461</f>
        <v>8692</v>
      </c>
      <c r="I2462" s="22" t="str">
        <f>'Source - Cert. Funds'!G2461</f>
        <v>SPECL FIRE PROTECTION TERRITORY EQUIPMENT REPLACE</v>
      </c>
      <c r="J2462" s="23">
        <f>'Source - Cert. Funds'!H2461</f>
        <v>60000</v>
      </c>
      <c r="K2462" s="3"/>
      <c r="L2462" s="3"/>
      <c r="M2462" s="3"/>
      <c r="N2462" s="3"/>
      <c r="O2462" s="3"/>
    </row>
    <row r="2463" spans="1:15" x14ac:dyDescent="0.35">
      <c r="A2463" s="221" t="e">
        <f t="shared" si="42"/>
        <v>#N/A</v>
      </c>
      <c r="B2463" s="221" t="e">
        <f>IF(A2463=1,SUM($A$4:A2463),"")</f>
        <v>#N/A</v>
      </c>
      <c r="C2463" s="22" t="str">
        <f>'Source - Cert. Funds'!A2462</f>
        <v>71</v>
      </c>
      <c r="D2463" s="22" t="str">
        <f>'Source - Cert. Funds'!B2462</f>
        <v>2</v>
      </c>
      <c r="E2463" s="22" t="str">
        <f>'Source - Cert. Funds'!C2462</f>
        <v>0013</v>
      </c>
      <c r="F2463" s="22" t="str">
        <f>'Source - Cert. Funds'!D2462</f>
        <v>7120013</v>
      </c>
      <c r="G2463" s="22" t="str">
        <f>'Source - Cert. Funds'!E2462</f>
        <v>WARREN TOWNSHIP</v>
      </c>
      <c r="H2463" s="22" t="str">
        <f>'Source - Cert. Funds'!F2462</f>
        <v>0061</v>
      </c>
      <c r="I2463" s="22" t="str">
        <f>'Source - Cert. Funds'!G2462</f>
        <v>RAINY DAY</v>
      </c>
      <c r="J2463" s="23">
        <f>'Source - Cert. Funds'!H2462</f>
        <v>0</v>
      </c>
      <c r="K2463" s="3"/>
      <c r="L2463" s="3"/>
      <c r="M2463" s="3"/>
      <c r="N2463" s="3"/>
      <c r="O2463" s="3"/>
    </row>
    <row r="2464" spans="1:15" x14ac:dyDescent="0.35">
      <c r="A2464" s="221" t="e">
        <f t="shared" si="42"/>
        <v>#N/A</v>
      </c>
      <c r="B2464" s="221" t="e">
        <f>IF(A2464=1,SUM($A$4:A2464),"")</f>
        <v>#N/A</v>
      </c>
      <c r="C2464" s="22" t="str">
        <f>'Source - Cert. Funds'!A2463</f>
        <v>71</v>
      </c>
      <c r="D2464" s="22" t="str">
        <f>'Source - Cert. Funds'!B2463</f>
        <v>2</v>
      </c>
      <c r="E2464" s="22" t="str">
        <f>'Source - Cert. Funds'!C2463</f>
        <v>0013</v>
      </c>
      <c r="F2464" s="22" t="str">
        <f>'Source - Cert. Funds'!D2463</f>
        <v>7120013</v>
      </c>
      <c r="G2464" s="22" t="str">
        <f>'Source - Cert. Funds'!E2463</f>
        <v>WARREN TOWNSHIP</v>
      </c>
      <c r="H2464" s="22" t="str">
        <f>'Source - Cert. Funds'!F2463</f>
        <v>0101</v>
      </c>
      <c r="I2464" s="22" t="str">
        <f>'Source - Cert. Funds'!G2463</f>
        <v xml:space="preserve">GENERAL                                 </v>
      </c>
      <c r="J2464" s="23">
        <f>'Source - Cert. Funds'!H2463</f>
        <v>230000</v>
      </c>
      <c r="K2464" s="3"/>
      <c r="L2464" s="3"/>
      <c r="M2464" s="3"/>
      <c r="N2464" s="3"/>
      <c r="O2464" s="3"/>
    </row>
    <row r="2465" spans="1:15" x14ac:dyDescent="0.35">
      <c r="A2465" s="221" t="e">
        <f t="shared" si="42"/>
        <v>#N/A</v>
      </c>
      <c r="B2465" s="221" t="e">
        <f>IF(A2465=1,SUM($A$4:A2465),"")</f>
        <v>#N/A</v>
      </c>
      <c r="C2465" s="22" t="str">
        <f>'Source - Cert. Funds'!A2464</f>
        <v>72</v>
      </c>
      <c r="D2465" s="22" t="str">
        <f>'Source - Cert. Funds'!B2464</f>
        <v>2</v>
      </c>
      <c r="E2465" s="22" t="str">
        <f>'Source - Cert. Funds'!C2464</f>
        <v>0001</v>
      </c>
      <c r="F2465" s="22" t="str">
        <f>'Source - Cert. Funds'!D2464</f>
        <v>7220001</v>
      </c>
      <c r="G2465" s="22" t="str">
        <f>'Source - Cert. Funds'!E2464</f>
        <v>FINLEY TOWNSHIP</v>
      </c>
      <c r="H2465" s="22" t="str">
        <f>'Source - Cert. Funds'!F2464</f>
        <v>0101</v>
      </c>
      <c r="I2465" s="22" t="str">
        <f>'Source - Cert. Funds'!G2464</f>
        <v xml:space="preserve">GENERAL                                 </v>
      </c>
      <c r="J2465" s="23">
        <f>'Source - Cert. Funds'!H2464</f>
        <v>22841</v>
      </c>
      <c r="K2465" s="3"/>
      <c r="L2465" s="3"/>
      <c r="M2465" s="3"/>
      <c r="N2465" s="3"/>
      <c r="O2465" s="3"/>
    </row>
    <row r="2466" spans="1:15" x14ac:dyDescent="0.35">
      <c r="A2466" s="221" t="e">
        <f t="shared" si="42"/>
        <v>#N/A</v>
      </c>
      <c r="B2466" s="221" t="e">
        <f>IF(A2466=1,SUM($A$4:A2466),"")</f>
        <v>#N/A</v>
      </c>
      <c r="C2466" s="22" t="str">
        <f>'Source - Cert. Funds'!A2465</f>
        <v>72</v>
      </c>
      <c r="D2466" s="22" t="str">
        <f>'Source - Cert. Funds'!B2465</f>
        <v>2</v>
      </c>
      <c r="E2466" s="22" t="str">
        <f>'Source - Cert. Funds'!C2465</f>
        <v>0001</v>
      </c>
      <c r="F2466" s="22" t="str">
        <f>'Source - Cert. Funds'!D2465</f>
        <v>7220001</v>
      </c>
      <c r="G2466" s="22" t="str">
        <f>'Source - Cert. Funds'!E2465</f>
        <v>FINLEY TOWNSHIP</v>
      </c>
      <c r="H2466" s="22" t="str">
        <f>'Source - Cert. Funds'!F2465</f>
        <v>1111</v>
      </c>
      <c r="I2466" s="22" t="str">
        <f>'Source - Cert. Funds'!G2465</f>
        <v>TOWNSHIP FIRE AND E.M.S.</v>
      </c>
      <c r="J2466" s="23">
        <f>'Source - Cert. Funds'!H2465</f>
        <v>20000</v>
      </c>
      <c r="K2466" s="3"/>
      <c r="L2466" s="3"/>
      <c r="M2466" s="3"/>
      <c r="N2466" s="3"/>
      <c r="O2466" s="3"/>
    </row>
    <row r="2467" spans="1:15" x14ac:dyDescent="0.35">
      <c r="A2467" s="221" t="e">
        <f t="shared" si="42"/>
        <v>#N/A</v>
      </c>
      <c r="B2467" s="221" t="e">
        <f>IF(A2467=1,SUM($A$4:A2467),"")</f>
        <v>#N/A</v>
      </c>
      <c r="C2467" s="22" t="str">
        <f>'Source - Cert. Funds'!A2466</f>
        <v>72</v>
      </c>
      <c r="D2467" s="22" t="str">
        <f>'Source - Cert. Funds'!B2466</f>
        <v>2</v>
      </c>
      <c r="E2467" s="22" t="str">
        <f>'Source - Cert. Funds'!C2466</f>
        <v>0002</v>
      </c>
      <c r="F2467" s="22" t="str">
        <f>'Source - Cert. Funds'!D2466</f>
        <v>7220002</v>
      </c>
      <c r="G2467" s="22" t="str">
        <f>'Source - Cert. Funds'!E2466</f>
        <v>JENNINGS TOWNSHIP</v>
      </c>
      <c r="H2467" s="22" t="str">
        <f>'Source - Cert. Funds'!F2466</f>
        <v>0101</v>
      </c>
      <c r="I2467" s="22" t="str">
        <f>'Source - Cert. Funds'!G2466</f>
        <v xml:space="preserve">GENERAL                                 </v>
      </c>
      <c r="J2467" s="23">
        <f>'Source - Cert. Funds'!H2466</f>
        <v>185903</v>
      </c>
      <c r="K2467" s="3"/>
      <c r="L2467" s="3"/>
      <c r="M2467" s="3"/>
      <c r="N2467" s="3"/>
      <c r="O2467" s="3"/>
    </row>
    <row r="2468" spans="1:15" x14ac:dyDescent="0.35">
      <c r="A2468" s="221" t="e">
        <f t="shared" si="42"/>
        <v>#N/A</v>
      </c>
      <c r="B2468" s="221" t="e">
        <f>IF(A2468=1,SUM($A$4:A2468),"")</f>
        <v>#N/A</v>
      </c>
      <c r="C2468" s="22" t="str">
        <f>'Source - Cert. Funds'!A2467</f>
        <v>72</v>
      </c>
      <c r="D2468" s="22" t="str">
        <f>'Source - Cert. Funds'!B2467</f>
        <v>2</v>
      </c>
      <c r="E2468" s="22" t="str">
        <f>'Source - Cert. Funds'!C2467</f>
        <v>0002</v>
      </c>
      <c r="F2468" s="22" t="str">
        <f>'Source - Cert. Funds'!D2467</f>
        <v>7220002</v>
      </c>
      <c r="G2468" s="22" t="str">
        <f>'Source - Cert. Funds'!E2467</f>
        <v>JENNINGS TOWNSHIP</v>
      </c>
      <c r="H2468" s="22" t="str">
        <f>'Source - Cert. Funds'!F2467</f>
        <v>1111</v>
      </c>
      <c r="I2468" s="22" t="str">
        <f>'Source - Cert. Funds'!G2467</f>
        <v>TOWNSHIP FIRE AND E.M.S.</v>
      </c>
      <c r="J2468" s="23">
        <f>'Source - Cert. Funds'!H2467</f>
        <v>57341</v>
      </c>
      <c r="K2468" s="3"/>
      <c r="L2468" s="3"/>
      <c r="M2468" s="3"/>
      <c r="N2468" s="3"/>
      <c r="O2468" s="3"/>
    </row>
    <row r="2469" spans="1:15" x14ac:dyDescent="0.35">
      <c r="A2469" s="221" t="e">
        <f t="shared" si="42"/>
        <v>#N/A</v>
      </c>
      <c r="B2469" s="221" t="e">
        <f>IF(A2469=1,SUM($A$4:A2469),"")</f>
        <v>#N/A</v>
      </c>
      <c r="C2469" s="22" t="str">
        <f>'Source - Cert. Funds'!A2468</f>
        <v>72</v>
      </c>
      <c r="D2469" s="22" t="str">
        <f>'Source - Cert. Funds'!B2468</f>
        <v>2</v>
      </c>
      <c r="E2469" s="22" t="str">
        <f>'Source - Cert. Funds'!C2468</f>
        <v>0003</v>
      </c>
      <c r="F2469" s="22" t="str">
        <f>'Source - Cert. Funds'!D2468</f>
        <v>7220003</v>
      </c>
      <c r="G2469" s="22" t="str">
        <f>'Source - Cert. Funds'!E2468</f>
        <v>JOHNSON TOWNSHIP</v>
      </c>
      <c r="H2469" s="22" t="str">
        <f>'Source - Cert. Funds'!F2468</f>
        <v>0061</v>
      </c>
      <c r="I2469" s="22" t="str">
        <f>'Source - Cert. Funds'!G2468</f>
        <v>RAINY DAY</v>
      </c>
      <c r="J2469" s="23">
        <f>'Source - Cert. Funds'!H2468</f>
        <v>90000</v>
      </c>
      <c r="K2469" s="3"/>
      <c r="L2469" s="3"/>
      <c r="M2469" s="3"/>
      <c r="N2469" s="3"/>
      <c r="O2469" s="3"/>
    </row>
    <row r="2470" spans="1:15" x14ac:dyDescent="0.35">
      <c r="A2470" s="221" t="e">
        <f t="shared" si="42"/>
        <v>#N/A</v>
      </c>
      <c r="B2470" s="221" t="e">
        <f>IF(A2470=1,SUM($A$4:A2470),"")</f>
        <v>#N/A</v>
      </c>
      <c r="C2470" s="22" t="str">
        <f>'Source - Cert. Funds'!A2469</f>
        <v>72</v>
      </c>
      <c r="D2470" s="22" t="str">
        <f>'Source - Cert. Funds'!B2469</f>
        <v>2</v>
      </c>
      <c r="E2470" s="22" t="str">
        <f>'Source - Cert. Funds'!C2469</f>
        <v>0003</v>
      </c>
      <c r="F2470" s="22" t="str">
        <f>'Source - Cert. Funds'!D2469</f>
        <v>7220003</v>
      </c>
      <c r="G2470" s="22" t="str">
        <f>'Source - Cert. Funds'!E2469</f>
        <v>JOHNSON TOWNSHIP</v>
      </c>
      <c r="H2470" s="22" t="str">
        <f>'Source - Cert. Funds'!F2469</f>
        <v>0101</v>
      </c>
      <c r="I2470" s="22" t="str">
        <f>'Source - Cert. Funds'!G2469</f>
        <v xml:space="preserve">GENERAL                                 </v>
      </c>
      <c r="J2470" s="23">
        <f>'Source - Cert. Funds'!H2469</f>
        <v>45650</v>
      </c>
      <c r="K2470" s="3"/>
      <c r="L2470" s="3"/>
      <c r="M2470" s="3"/>
      <c r="N2470" s="3"/>
      <c r="O2470" s="3"/>
    </row>
    <row r="2471" spans="1:15" x14ac:dyDescent="0.35">
      <c r="A2471" s="221" t="e">
        <f t="shared" si="42"/>
        <v>#N/A</v>
      </c>
      <c r="B2471" s="221" t="e">
        <f>IF(A2471=1,SUM($A$4:A2471),"")</f>
        <v>#N/A</v>
      </c>
      <c r="C2471" s="22" t="str">
        <f>'Source - Cert. Funds'!A2470</f>
        <v>72</v>
      </c>
      <c r="D2471" s="22" t="str">
        <f>'Source - Cert. Funds'!B2470</f>
        <v>2</v>
      </c>
      <c r="E2471" s="22" t="str">
        <f>'Source - Cert. Funds'!C2470</f>
        <v>0003</v>
      </c>
      <c r="F2471" s="22" t="str">
        <f>'Source - Cert. Funds'!D2470</f>
        <v>7220003</v>
      </c>
      <c r="G2471" s="22" t="str">
        <f>'Source - Cert. Funds'!E2470</f>
        <v>JOHNSON TOWNSHIP</v>
      </c>
      <c r="H2471" s="22" t="str">
        <f>'Source - Cert. Funds'!F2470</f>
        <v>1111</v>
      </c>
      <c r="I2471" s="22" t="str">
        <f>'Source - Cert. Funds'!G2470</f>
        <v>TOWNSHIP FIRE AND E.M.S.</v>
      </c>
      <c r="J2471" s="23">
        <f>'Source - Cert. Funds'!H2470</f>
        <v>50000</v>
      </c>
      <c r="K2471" s="3"/>
      <c r="L2471" s="3"/>
      <c r="M2471" s="3"/>
      <c r="N2471" s="3"/>
      <c r="O2471" s="3"/>
    </row>
    <row r="2472" spans="1:15" x14ac:dyDescent="0.35">
      <c r="A2472" s="221" t="e">
        <f t="shared" si="42"/>
        <v>#N/A</v>
      </c>
      <c r="B2472" s="221" t="e">
        <f>IF(A2472=1,SUM($A$4:A2472),"")</f>
        <v>#N/A</v>
      </c>
      <c r="C2472" s="22" t="str">
        <f>'Source - Cert. Funds'!A2471</f>
        <v>72</v>
      </c>
      <c r="D2472" s="22" t="str">
        <f>'Source - Cert. Funds'!B2471</f>
        <v>2</v>
      </c>
      <c r="E2472" s="22" t="str">
        <f>'Source - Cert. Funds'!C2471</f>
        <v>0004</v>
      </c>
      <c r="F2472" s="22" t="str">
        <f>'Source - Cert. Funds'!D2471</f>
        <v>7220004</v>
      </c>
      <c r="G2472" s="22" t="str">
        <f>'Source - Cert. Funds'!E2471</f>
        <v>LEXINGTON TOWNSHIP</v>
      </c>
      <c r="H2472" s="22" t="str">
        <f>'Source - Cert. Funds'!F2471</f>
        <v>0101</v>
      </c>
      <c r="I2472" s="22" t="str">
        <f>'Source - Cert. Funds'!G2471</f>
        <v xml:space="preserve">GENERAL                                 </v>
      </c>
      <c r="J2472" s="23">
        <f>'Source - Cert. Funds'!H2471</f>
        <v>48220</v>
      </c>
      <c r="K2472" s="3"/>
      <c r="L2472" s="3"/>
      <c r="M2472" s="3"/>
      <c r="N2472" s="3"/>
      <c r="O2472" s="3"/>
    </row>
    <row r="2473" spans="1:15" x14ac:dyDescent="0.35">
      <c r="A2473" s="221" t="e">
        <f t="shared" si="42"/>
        <v>#N/A</v>
      </c>
      <c r="B2473" s="221" t="e">
        <f>IF(A2473=1,SUM($A$4:A2473),"")</f>
        <v>#N/A</v>
      </c>
      <c r="C2473" s="22" t="str">
        <f>'Source - Cert. Funds'!A2472</f>
        <v>72</v>
      </c>
      <c r="D2473" s="22" t="str">
        <f>'Source - Cert. Funds'!B2472</f>
        <v>2</v>
      </c>
      <c r="E2473" s="22" t="str">
        <f>'Source - Cert. Funds'!C2472</f>
        <v>0004</v>
      </c>
      <c r="F2473" s="22" t="str">
        <f>'Source - Cert. Funds'!D2472</f>
        <v>7220004</v>
      </c>
      <c r="G2473" s="22" t="str">
        <f>'Source - Cert. Funds'!E2472</f>
        <v>LEXINGTON TOWNSHIP</v>
      </c>
      <c r="H2473" s="22" t="str">
        <f>'Source - Cert. Funds'!F2472</f>
        <v>1111</v>
      </c>
      <c r="I2473" s="22" t="str">
        <f>'Source - Cert. Funds'!G2472</f>
        <v>TOWNSHIP FIRE AND E.M.S.</v>
      </c>
      <c r="J2473" s="23">
        <f>'Source - Cert. Funds'!H2472</f>
        <v>44126</v>
      </c>
      <c r="K2473" s="3"/>
      <c r="L2473" s="3"/>
      <c r="M2473" s="3"/>
      <c r="N2473" s="3"/>
      <c r="O2473" s="3"/>
    </row>
    <row r="2474" spans="1:15" x14ac:dyDescent="0.35">
      <c r="A2474" s="221" t="e">
        <f t="shared" si="42"/>
        <v>#N/A</v>
      </c>
      <c r="B2474" s="221" t="e">
        <f>IF(A2474=1,SUM($A$4:A2474),"")</f>
        <v>#N/A</v>
      </c>
      <c r="C2474" s="22" t="str">
        <f>'Source - Cert. Funds'!A2473</f>
        <v>72</v>
      </c>
      <c r="D2474" s="22" t="str">
        <f>'Source - Cert. Funds'!B2473</f>
        <v>2</v>
      </c>
      <c r="E2474" s="22" t="str">
        <f>'Source - Cert. Funds'!C2473</f>
        <v>0005</v>
      </c>
      <c r="F2474" s="22" t="str">
        <f>'Source - Cert. Funds'!D2473</f>
        <v>7220005</v>
      </c>
      <c r="G2474" s="22" t="str">
        <f>'Source - Cert. Funds'!E2473</f>
        <v>VIENNA TOWNSHIP</v>
      </c>
      <c r="H2474" s="22" t="str">
        <f>'Source - Cert. Funds'!F2473</f>
        <v>0101</v>
      </c>
      <c r="I2474" s="22" t="str">
        <f>'Source - Cert. Funds'!G2473</f>
        <v xml:space="preserve">GENERAL                                 </v>
      </c>
      <c r="J2474" s="23">
        <f>'Source - Cert. Funds'!H2473</f>
        <v>100000</v>
      </c>
      <c r="K2474" s="3"/>
      <c r="L2474" s="3"/>
      <c r="M2474" s="3"/>
      <c r="N2474" s="3"/>
      <c r="O2474" s="3"/>
    </row>
    <row r="2475" spans="1:15" x14ac:dyDescent="0.35">
      <c r="A2475" s="221" t="e">
        <f t="shared" si="42"/>
        <v>#N/A</v>
      </c>
      <c r="B2475" s="221" t="e">
        <f>IF(A2475=1,SUM($A$4:A2475),"")</f>
        <v>#N/A</v>
      </c>
      <c r="C2475" s="22" t="str">
        <f>'Source - Cert. Funds'!A2474</f>
        <v>72</v>
      </c>
      <c r="D2475" s="22" t="str">
        <f>'Source - Cert. Funds'!B2474</f>
        <v>2</v>
      </c>
      <c r="E2475" s="22" t="str">
        <f>'Source - Cert. Funds'!C2474</f>
        <v>0005</v>
      </c>
      <c r="F2475" s="22" t="str">
        <f>'Source - Cert. Funds'!D2474</f>
        <v>7220005</v>
      </c>
      <c r="G2475" s="22" t="str">
        <f>'Source - Cert. Funds'!E2474</f>
        <v>VIENNA TOWNSHIP</v>
      </c>
      <c r="H2475" s="22" t="str">
        <f>'Source - Cert. Funds'!F2474</f>
        <v>1111</v>
      </c>
      <c r="I2475" s="22" t="str">
        <f>'Source - Cert. Funds'!G2474</f>
        <v>TOWNSHIP FIRE AND E.M.S.</v>
      </c>
      <c r="J2475" s="23">
        <f>'Source - Cert. Funds'!H2474</f>
        <v>101500</v>
      </c>
      <c r="K2475" s="3"/>
      <c r="L2475" s="3"/>
      <c r="M2475" s="3"/>
      <c r="N2475" s="3"/>
      <c r="O2475" s="3"/>
    </row>
    <row r="2476" spans="1:15" x14ac:dyDescent="0.35">
      <c r="A2476" s="221" t="e">
        <f t="shared" si="42"/>
        <v>#N/A</v>
      </c>
      <c r="B2476" s="221" t="e">
        <f>IF(A2476=1,SUM($A$4:A2476),"")</f>
        <v>#N/A</v>
      </c>
      <c r="C2476" s="22" t="str">
        <f>'Source - Cert. Funds'!A2475</f>
        <v>73</v>
      </c>
      <c r="D2476" s="22" t="str">
        <f>'Source - Cert. Funds'!B2475</f>
        <v>2</v>
      </c>
      <c r="E2476" s="22" t="str">
        <f>'Source - Cert. Funds'!C2475</f>
        <v>0001</v>
      </c>
      <c r="F2476" s="22" t="str">
        <f>'Source - Cert. Funds'!D2475</f>
        <v>7320001</v>
      </c>
      <c r="G2476" s="22" t="str">
        <f>'Source - Cert. Funds'!E2475</f>
        <v>ADDISON TOWNSHIP</v>
      </c>
      <c r="H2476" s="22" t="str">
        <f>'Source - Cert. Funds'!F2475</f>
        <v>0061</v>
      </c>
      <c r="I2476" s="22" t="str">
        <f>'Source - Cert. Funds'!G2475</f>
        <v>RAINY DAY</v>
      </c>
      <c r="J2476" s="23">
        <f>'Source - Cert. Funds'!H2475</f>
        <v>30000</v>
      </c>
      <c r="K2476" s="3"/>
      <c r="L2476" s="3"/>
      <c r="M2476" s="3"/>
      <c r="N2476" s="3"/>
      <c r="O2476" s="3"/>
    </row>
    <row r="2477" spans="1:15" x14ac:dyDescent="0.35">
      <c r="A2477" s="221" t="e">
        <f t="shared" si="42"/>
        <v>#N/A</v>
      </c>
      <c r="B2477" s="221" t="e">
        <f>IF(A2477=1,SUM($A$4:A2477),"")</f>
        <v>#N/A</v>
      </c>
      <c r="C2477" s="22" t="str">
        <f>'Source - Cert. Funds'!A2476</f>
        <v>73</v>
      </c>
      <c r="D2477" s="22" t="str">
        <f>'Source - Cert. Funds'!B2476</f>
        <v>2</v>
      </c>
      <c r="E2477" s="22" t="str">
        <f>'Source - Cert. Funds'!C2476</f>
        <v>0001</v>
      </c>
      <c r="F2477" s="22" t="str">
        <f>'Source - Cert. Funds'!D2476</f>
        <v>7320001</v>
      </c>
      <c r="G2477" s="22" t="str">
        <f>'Source - Cert. Funds'!E2476</f>
        <v>ADDISON TOWNSHIP</v>
      </c>
      <c r="H2477" s="22" t="str">
        <f>'Source - Cert. Funds'!F2476</f>
        <v>0101</v>
      </c>
      <c r="I2477" s="22" t="str">
        <f>'Source - Cert. Funds'!G2476</f>
        <v xml:space="preserve">GENERAL                                 </v>
      </c>
      <c r="J2477" s="23">
        <f>'Source - Cert. Funds'!H2476</f>
        <v>60450</v>
      </c>
      <c r="K2477" s="3"/>
      <c r="L2477" s="3"/>
      <c r="M2477" s="3"/>
      <c r="N2477" s="3"/>
      <c r="O2477" s="3"/>
    </row>
    <row r="2478" spans="1:15" x14ac:dyDescent="0.35">
      <c r="A2478" s="221" t="e">
        <f t="shared" si="42"/>
        <v>#N/A</v>
      </c>
      <c r="B2478" s="221" t="e">
        <f>IF(A2478=1,SUM($A$4:A2478),"")</f>
        <v>#N/A</v>
      </c>
      <c r="C2478" s="22" t="str">
        <f>'Source - Cert. Funds'!A2477</f>
        <v>73</v>
      </c>
      <c r="D2478" s="22" t="str">
        <f>'Source - Cert. Funds'!B2477</f>
        <v>2</v>
      </c>
      <c r="E2478" s="22" t="str">
        <f>'Source - Cert. Funds'!C2477</f>
        <v>0001</v>
      </c>
      <c r="F2478" s="22" t="str">
        <f>'Source - Cert. Funds'!D2477</f>
        <v>7320001</v>
      </c>
      <c r="G2478" s="22" t="str">
        <f>'Source - Cert. Funds'!E2477</f>
        <v>ADDISON TOWNSHIP</v>
      </c>
      <c r="H2478" s="22" t="str">
        <f>'Source - Cert. Funds'!F2477</f>
        <v>1111</v>
      </c>
      <c r="I2478" s="22" t="str">
        <f>'Source - Cert. Funds'!G2477</f>
        <v>TOWNSHIP FIRE AND E.M.S.</v>
      </c>
      <c r="J2478" s="23">
        <f>'Source - Cert. Funds'!H2477</f>
        <v>49500</v>
      </c>
      <c r="K2478" s="3"/>
      <c r="L2478" s="3"/>
      <c r="M2478" s="3"/>
      <c r="N2478" s="3"/>
      <c r="O2478" s="3"/>
    </row>
    <row r="2479" spans="1:15" x14ac:dyDescent="0.35">
      <c r="A2479" s="221" t="e">
        <f t="shared" si="42"/>
        <v>#N/A</v>
      </c>
      <c r="B2479" s="221" t="e">
        <f>IF(A2479=1,SUM($A$4:A2479),"")</f>
        <v>#N/A</v>
      </c>
      <c r="C2479" s="22" t="str">
        <f>'Source - Cert. Funds'!A2478</f>
        <v>73</v>
      </c>
      <c r="D2479" s="22" t="str">
        <f>'Source - Cert. Funds'!B2478</f>
        <v>2</v>
      </c>
      <c r="E2479" s="22" t="str">
        <f>'Source - Cert. Funds'!C2478</f>
        <v>0002</v>
      </c>
      <c r="F2479" s="22" t="str">
        <f>'Source - Cert. Funds'!D2478</f>
        <v>7320002</v>
      </c>
      <c r="G2479" s="22" t="str">
        <f>'Source - Cert. Funds'!E2478</f>
        <v>BRANDYWINE TOWNSHIP</v>
      </c>
      <c r="H2479" s="22" t="str">
        <f>'Source - Cert. Funds'!F2478</f>
        <v>0101</v>
      </c>
      <c r="I2479" s="22" t="str">
        <f>'Source - Cert. Funds'!G2478</f>
        <v xml:space="preserve">GENERAL                                 </v>
      </c>
      <c r="J2479" s="23">
        <f>'Source - Cert. Funds'!H2478</f>
        <v>75500</v>
      </c>
      <c r="K2479" s="3"/>
      <c r="L2479" s="3"/>
      <c r="M2479" s="3"/>
      <c r="N2479" s="3"/>
      <c r="O2479" s="3"/>
    </row>
    <row r="2480" spans="1:15" x14ac:dyDescent="0.35">
      <c r="A2480" s="221" t="e">
        <f t="shared" si="42"/>
        <v>#N/A</v>
      </c>
      <c r="B2480" s="221" t="e">
        <f>IF(A2480=1,SUM($A$4:A2480),"")</f>
        <v>#N/A</v>
      </c>
      <c r="C2480" s="22" t="str">
        <f>'Source - Cert. Funds'!A2479</f>
        <v>73</v>
      </c>
      <c r="D2480" s="22" t="str">
        <f>'Source - Cert. Funds'!B2479</f>
        <v>2</v>
      </c>
      <c r="E2480" s="22" t="str">
        <f>'Source - Cert. Funds'!C2479</f>
        <v>0002</v>
      </c>
      <c r="F2480" s="22" t="str">
        <f>'Source - Cert. Funds'!D2479</f>
        <v>7320002</v>
      </c>
      <c r="G2480" s="22" t="str">
        <f>'Source - Cert. Funds'!E2479</f>
        <v>BRANDYWINE TOWNSHIP</v>
      </c>
      <c r="H2480" s="22" t="str">
        <f>'Source - Cert. Funds'!F2479</f>
        <v>2120</v>
      </c>
      <c r="I2480" s="22" t="str">
        <f>'Source - Cert. Funds'!G2479</f>
        <v xml:space="preserve">CEMETERY                                </v>
      </c>
      <c r="J2480" s="23">
        <f>'Source - Cert. Funds'!H2479</f>
        <v>25918</v>
      </c>
      <c r="K2480" s="3"/>
      <c r="L2480" s="3"/>
      <c r="M2480" s="3"/>
      <c r="N2480" s="3"/>
      <c r="O2480" s="3"/>
    </row>
    <row r="2481" spans="1:15" x14ac:dyDescent="0.35">
      <c r="A2481" s="221" t="e">
        <f t="shared" si="42"/>
        <v>#N/A</v>
      </c>
      <c r="B2481" s="221" t="e">
        <f>IF(A2481=1,SUM($A$4:A2481),"")</f>
        <v>#N/A</v>
      </c>
      <c r="C2481" s="22" t="str">
        <f>'Source - Cert. Funds'!A2480</f>
        <v>73</v>
      </c>
      <c r="D2481" s="22" t="str">
        <f>'Source - Cert. Funds'!B2480</f>
        <v>2</v>
      </c>
      <c r="E2481" s="22" t="str">
        <f>'Source - Cert. Funds'!C2480</f>
        <v>0003</v>
      </c>
      <c r="F2481" s="22" t="str">
        <f>'Source - Cert. Funds'!D2480</f>
        <v>7320003</v>
      </c>
      <c r="G2481" s="22" t="str">
        <f>'Source - Cert. Funds'!E2480</f>
        <v>HANOVER TOWNSHIP</v>
      </c>
      <c r="H2481" s="22" t="str">
        <f>'Source - Cert. Funds'!F2480</f>
        <v>0061</v>
      </c>
      <c r="I2481" s="22" t="str">
        <f>'Source - Cert. Funds'!G2480</f>
        <v>RAINY DAY</v>
      </c>
      <c r="J2481" s="23">
        <f>'Source - Cert. Funds'!H2480</f>
        <v>6000</v>
      </c>
      <c r="K2481" s="3"/>
      <c r="L2481" s="3"/>
      <c r="M2481" s="3"/>
      <c r="N2481" s="3"/>
      <c r="O2481" s="3"/>
    </row>
    <row r="2482" spans="1:15" x14ac:dyDescent="0.35">
      <c r="A2482" s="221" t="e">
        <f t="shared" si="42"/>
        <v>#N/A</v>
      </c>
      <c r="B2482" s="221" t="e">
        <f>IF(A2482=1,SUM($A$4:A2482),"")</f>
        <v>#N/A</v>
      </c>
      <c r="C2482" s="22" t="str">
        <f>'Source - Cert. Funds'!A2481</f>
        <v>73</v>
      </c>
      <c r="D2482" s="22" t="str">
        <f>'Source - Cert. Funds'!B2481</f>
        <v>2</v>
      </c>
      <c r="E2482" s="22" t="str">
        <f>'Source - Cert. Funds'!C2481</f>
        <v>0003</v>
      </c>
      <c r="F2482" s="22" t="str">
        <f>'Source - Cert. Funds'!D2481</f>
        <v>7320003</v>
      </c>
      <c r="G2482" s="22" t="str">
        <f>'Source - Cert. Funds'!E2481</f>
        <v>HANOVER TOWNSHIP</v>
      </c>
      <c r="H2482" s="22" t="str">
        <f>'Source - Cert. Funds'!F2481</f>
        <v>0101</v>
      </c>
      <c r="I2482" s="22" t="str">
        <f>'Source - Cert. Funds'!G2481</f>
        <v xml:space="preserve">GENERAL                                 </v>
      </c>
      <c r="J2482" s="23">
        <f>'Source - Cert. Funds'!H2481</f>
        <v>66314</v>
      </c>
      <c r="K2482" s="3"/>
      <c r="L2482" s="3"/>
      <c r="M2482" s="3"/>
      <c r="N2482" s="3"/>
      <c r="O2482" s="3"/>
    </row>
    <row r="2483" spans="1:15" x14ac:dyDescent="0.35">
      <c r="A2483" s="221" t="e">
        <f t="shared" si="42"/>
        <v>#N/A</v>
      </c>
      <c r="B2483" s="221" t="e">
        <f>IF(A2483=1,SUM($A$4:A2483),"")</f>
        <v>#N/A</v>
      </c>
      <c r="C2483" s="22" t="str">
        <f>'Source - Cert. Funds'!A2482</f>
        <v>73</v>
      </c>
      <c r="D2483" s="22" t="str">
        <f>'Source - Cert. Funds'!B2482</f>
        <v>2</v>
      </c>
      <c r="E2483" s="22" t="str">
        <f>'Source - Cert. Funds'!C2482</f>
        <v>0003</v>
      </c>
      <c r="F2483" s="22" t="str">
        <f>'Source - Cert. Funds'!D2482</f>
        <v>7320003</v>
      </c>
      <c r="G2483" s="22" t="str">
        <f>'Source - Cert. Funds'!E2482</f>
        <v>HANOVER TOWNSHIP</v>
      </c>
      <c r="H2483" s="22" t="str">
        <f>'Source - Cert. Funds'!F2482</f>
        <v>1111</v>
      </c>
      <c r="I2483" s="22" t="str">
        <f>'Source - Cert. Funds'!G2482</f>
        <v>TOWNSHIP FIRE AND E.M.S.</v>
      </c>
      <c r="J2483" s="23">
        <f>'Source - Cert. Funds'!H2482</f>
        <v>65000</v>
      </c>
      <c r="K2483" s="3"/>
      <c r="L2483" s="3"/>
      <c r="M2483" s="3"/>
      <c r="N2483" s="3"/>
      <c r="O2483" s="3"/>
    </row>
    <row r="2484" spans="1:15" x14ac:dyDescent="0.35">
      <c r="A2484" s="221" t="e">
        <f t="shared" si="42"/>
        <v>#N/A</v>
      </c>
      <c r="B2484" s="221" t="e">
        <f>IF(A2484=1,SUM($A$4:A2484),"")</f>
        <v>#N/A</v>
      </c>
      <c r="C2484" s="22" t="str">
        <f>'Source - Cert. Funds'!A2483</f>
        <v>73</v>
      </c>
      <c r="D2484" s="22" t="str">
        <f>'Source - Cert. Funds'!B2483</f>
        <v>2</v>
      </c>
      <c r="E2484" s="22" t="str">
        <f>'Source - Cert. Funds'!C2483</f>
        <v>0003</v>
      </c>
      <c r="F2484" s="22" t="str">
        <f>'Source - Cert. Funds'!D2483</f>
        <v>7320003</v>
      </c>
      <c r="G2484" s="22" t="str">
        <f>'Source - Cert. Funds'!E2483</f>
        <v>HANOVER TOWNSHIP</v>
      </c>
      <c r="H2484" s="22" t="str">
        <f>'Source - Cert. Funds'!F2483</f>
        <v>1190</v>
      </c>
      <c r="I2484" s="22" t="str">
        <f>'Source - Cert. Funds'!G2483</f>
        <v xml:space="preserve">CUMULATIVE FIRE (Township)                        </v>
      </c>
      <c r="J2484" s="23">
        <f>'Source - Cert. Funds'!H2483</f>
        <v>80000</v>
      </c>
      <c r="K2484" s="3"/>
      <c r="L2484" s="3"/>
      <c r="M2484" s="3"/>
      <c r="N2484" s="3"/>
      <c r="O2484" s="3"/>
    </row>
    <row r="2485" spans="1:15" x14ac:dyDescent="0.35">
      <c r="A2485" s="221" t="e">
        <f t="shared" si="42"/>
        <v>#N/A</v>
      </c>
      <c r="B2485" s="221" t="e">
        <f>IF(A2485=1,SUM($A$4:A2485),"")</f>
        <v>#N/A</v>
      </c>
      <c r="C2485" s="22" t="str">
        <f>'Source - Cert. Funds'!A2484</f>
        <v>73</v>
      </c>
      <c r="D2485" s="22" t="str">
        <f>'Source - Cert. Funds'!B2484</f>
        <v>2</v>
      </c>
      <c r="E2485" s="22" t="str">
        <f>'Source - Cert. Funds'!C2484</f>
        <v>0003</v>
      </c>
      <c r="F2485" s="22" t="str">
        <f>'Source - Cert. Funds'!D2484</f>
        <v>7320003</v>
      </c>
      <c r="G2485" s="22" t="str">
        <f>'Source - Cert. Funds'!E2484</f>
        <v>HANOVER TOWNSHIP</v>
      </c>
      <c r="H2485" s="22" t="str">
        <f>'Source - Cert. Funds'!F2484</f>
        <v>2120</v>
      </c>
      <c r="I2485" s="22" t="str">
        <f>'Source - Cert. Funds'!G2484</f>
        <v xml:space="preserve">CEMETERY                                </v>
      </c>
      <c r="J2485" s="23">
        <f>'Source - Cert. Funds'!H2484</f>
        <v>7500</v>
      </c>
      <c r="K2485" s="3"/>
      <c r="L2485" s="3"/>
      <c r="M2485" s="3"/>
      <c r="N2485" s="3"/>
      <c r="O2485" s="3"/>
    </row>
    <row r="2486" spans="1:15" x14ac:dyDescent="0.35">
      <c r="A2486" s="221" t="e">
        <f t="shared" si="42"/>
        <v>#N/A</v>
      </c>
      <c r="B2486" s="221" t="e">
        <f>IF(A2486=1,SUM($A$4:A2486),"")</f>
        <v>#N/A</v>
      </c>
      <c r="C2486" s="22" t="str">
        <f>'Source - Cert. Funds'!A2485</f>
        <v>73</v>
      </c>
      <c r="D2486" s="22" t="str">
        <f>'Source - Cert. Funds'!B2485</f>
        <v>2</v>
      </c>
      <c r="E2486" s="22" t="str">
        <f>'Source - Cert. Funds'!C2485</f>
        <v>0004</v>
      </c>
      <c r="F2486" s="22" t="str">
        <f>'Source - Cert. Funds'!D2485</f>
        <v>7320004</v>
      </c>
      <c r="G2486" s="22" t="str">
        <f>'Source - Cert. Funds'!E2485</f>
        <v>HENDRICKS TOWNSHIP</v>
      </c>
      <c r="H2486" s="22" t="str">
        <f>'Source - Cert. Funds'!F2485</f>
        <v>0061</v>
      </c>
      <c r="I2486" s="22" t="str">
        <f>'Source - Cert. Funds'!G2485</f>
        <v>RAINY DAY</v>
      </c>
      <c r="J2486" s="23">
        <f>'Source - Cert. Funds'!H2485</f>
        <v>0</v>
      </c>
      <c r="K2486" s="3"/>
      <c r="L2486" s="3"/>
      <c r="M2486" s="3"/>
      <c r="N2486" s="3"/>
      <c r="O2486" s="3"/>
    </row>
    <row r="2487" spans="1:15" x14ac:dyDescent="0.35">
      <c r="A2487" s="221" t="e">
        <f t="shared" si="42"/>
        <v>#N/A</v>
      </c>
      <c r="B2487" s="221" t="e">
        <f>IF(A2487=1,SUM($A$4:A2487),"")</f>
        <v>#N/A</v>
      </c>
      <c r="C2487" s="22" t="str">
        <f>'Source - Cert. Funds'!A2486</f>
        <v>73</v>
      </c>
      <c r="D2487" s="22" t="str">
        <f>'Source - Cert. Funds'!B2486</f>
        <v>2</v>
      </c>
      <c r="E2487" s="22" t="str">
        <f>'Source - Cert. Funds'!C2486</f>
        <v>0004</v>
      </c>
      <c r="F2487" s="22" t="str">
        <f>'Source - Cert. Funds'!D2486</f>
        <v>7320004</v>
      </c>
      <c r="G2487" s="22" t="str">
        <f>'Source - Cert. Funds'!E2486</f>
        <v>HENDRICKS TOWNSHIP</v>
      </c>
      <c r="H2487" s="22" t="str">
        <f>'Source - Cert. Funds'!F2486</f>
        <v>0101</v>
      </c>
      <c r="I2487" s="22" t="str">
        <f>'Source - Cert. Funds'!G2486</f>
        <v xml:space="preserve">GENERAL                                 </v>
      </c>
      <c r="J2487" s="23">
        <f>'Source - Cert. Funds'!H2486</f>
        <v>34246</v>
      </c>
      <c r="K2487" s="3"/>
      <c r="L2487" s="3"/>
      <c r="M2487" s="3"/>
      <c r="N2487" s="3"/>
      <c r="O2487" s="3"/>
    </row>
    <row r="2488" spans="1:15" x14ac:dyDescent="0.35">
      <c r="A2488" s="221" t="e">
        <f t="shared" si="42"/>
        <v>#N/A</v>
      </c>
      <c r="B2488" s="221" t="e">
        <f>IF(A2488=1,SUM($A$4:A2488),"")</f>
        <v>#N/A</v>
      </c>
      <c r="C2488" s="22" t="str">
        <f>'Source - Cert. Funds'!A2487</f>
        <v>73</v>
      </c>
      <c r="D2488" s="22" t="str">
        <f>'Source - Cert. Funds'!B2487</f>
        <v>2</v>
      </c>
      <c r="E2488" s="22" t="str">
        <f>'Source - Cert. Funds'!C2487</f>
        <v>0004</v>
      </c>
      <c r="F2488" s="22" t="str">
        <f>'Source - Cert. Funds'!D2487</f>
        <v>7320004</v>
      </c>
      <c r="G2488" s="22" t="str">
        <f>'Source - Cert. Funds'!E2487</f>
        <v>HENDRICKS TOWNSHIP</v>
      </c>
      <c r="H2488" s="22" t="str">
        <f>'Source - Cert. Funds'!F2487</f>
        <v>1111</v>
      </c>
      <c r="I2488" s="22" t="str">
        <f>'Source - Cert. Funds'!G2487</f>
        <v>TOWNSHIP FIRE AND E.M.S.</v>
      </c>
      <c r="J2488" s="23">
        <f>'Source - Cert. Funds'!H2487</f>
        <v>12933</v>
      </c>
      <c r="K2488" s="3"/>
      <c r="L2488" s="3"/>
      <c r="M2488" s="3"/>
      <c r="N2488" s="3"/>
      <c r="O2488" s="3"/>
    </row>
    <row r="2489" spans="1:15" x14ac:dyDescent="0.35">
      <c r="A2489" s="221" t="e">
        <f t="shared" si="42"/>
        <v>#N/A</v>
      </c>
      <c r="B2489" s="221" t="e">
        <f>IF(A2489=1,SUM($A$4:A2489),"")</f>
        <v>#N/A</v>
      </c>
      <c r="C2489" s="22" t="str">
        <f>'Source - Cert. Funds'!A2488</f>
        <v>73</v>
      </c>
      <c r="D2489" s="22" t="str">
        <f>'Source - Cert. Funds'!B2488</f>
        <v>2</v>
      </c>
      <c r="E2489" s="22" t="str">
        <f>'Source - Cert. Funds'!C2488</f>
        <v>0005</v>
      </c>
      <c r="F2489" s="22" t="str">
        <f>'Source - Cert. Funds'!D2488</f>
        <v>7320005</v>
      </c>
      <c r="G2489" s="22" t="str">
        <f>'Source - Cert. Funds'!E2488</f>
        <v>JACKSON TOWNSHIP</v>
      </c>
      <c r="H2489" s="22" t="str">
        <f>'Source - Cert. Funds'!F2488</f>
        <v>0101</v>
      </c>
      <c r="I2489" s="22" t="str">
        <f>'Source - Cert. Funds'!G2488</f>
        <v xml:space="preserve">GENERAL                                 </v>
      </c>
      <c r="J2489" s="23">
        <f>'Source - Cert. Funds'!H2488</f>
        <v>28940</v>
      </c>
      <c r="K2489" s="3"/>
      <c r="L2489" s="3"/>
      <c r="M2489" s="3"/>
      <c r="N2489" s="3"/>
      <c r="O2489" s="3"/>
    </row>
    <row r="2490" spans="1:15" x14ac:dyDescent="0.35">
      <c r="A2490" s="221" t="e">
        <f t="shared" si="42"/>
        <v>#N/A</v>
      </c>
      <c r="B2490" s="221" t="e">
        <f>IF(A2490=1,SUM($A$4:A2490),"")</f>
        <v>#N/A</v>
      </c>
      <c r="C2490" s="22" t="str">
        <f>'Source - Cert. Funds'!A2489</f>
        <v>73</v>
      </c>
      <c r="D2490" s="22" t="str">
        <f>'Source - Cert. Funds'!B2489</f>
        <v>2</v>
      </c>
      <c r="E2490" s="22" t="str">
        <f>'Source - Cert. Funds'!C2489</f>
        <v>0005</v>
      </c>
      <c r="F2490" s="22" t="str">
        <f>'Source - Cert. Funds'!D2489</f>
        <v>7320005</v>
      </c>
      <c r="G2490" s="22" t="str">
        <f>'Source - Cert. Funds'!E2489</f>
        <v>JACKSON TOWNSHIP</v>
      </c>
      <c r="H2490" s="22" t="str">
        <f>'Source - Cert. Funds'!F2489</f>
        <v>1111</v>
      </c>
      <c r="I2490" s="22" t="str">
        <f>'Source - Cert. Funds'!G2489</f>
        <v>TOWNSHIP FIRE AND E.M.S.</v>
      </c>
      <c r="J2490" s="23">
        <f>'Source - Cert. Funds'!H2489</f>
        <v>13000</v>
      </c>
      <c r="K2490" s="3"/>
      <c r="L2490" s="3"/>
      <c r="M2490" s="3"/>
      <c r="N2490" s="3"/>
      <c r="O2490" s="3"/>
    </row>
    <row r="2491" spans="1:15" x14ac:dyDescent="0.35">
      <c r="A2491" s="221" t="e">
        <f t="shared" si="42"/>
        <v>#N/A</v>
      </c>
      <c r="B2491" s="221" t="e">
        <f>IF(A2491=1,SUM($A$4:A2491),"")</f>
        <v>#N/A</v>
      </c>
      <c r="C2491" s="22" t="str">
        <f>'Source - Cert. Funds'!A2490</f>
        <v>73</v>
      </c>
      <c r="D2491" s="22" t="str">
        <f>'Source - Cert. Funds'!B2490</f>
        <v>2</v>
      </c>
      <c r="E2491" s="22" t="str">
        <f>'Source - Cert. Funds'!C2490</f>
        <v>0005</v>
      </c>
      <c r="F2491" s="22" t="str">
        <f>'Source - Cert. Funds'!D2490</f>
        <v>7320005</v>
      </c>
      <c r="G2491" s="22" t="str">
        <f>'Source - Cert. Funds'!E2490</f>
        <v>JACKSON TOWNSHIP</v>
      </c>
      <c r="H2491" s="22" t="str">
        <f>'Source - Cert. Funds'!F2490</f>
        <v>1190</v>
      </c>
      <c r="I2491" s="22" t="str">
        <f>'Source - Cert. Funds'!G2490</f>
        <v xml:space="preserve">CUMULATIVE FIRE (Township)                        </v>
      </c>
      <c r="J2491" s="23">
        <f>'Source - Cert. Funds'!H2490</f>
        <v>83572</v>
      </c>
      <c r="K2491" s="3"/>
      <c r="L2491" s="3"/>
      <c r="M2491" s="3"/>
      <c r="N2491" s="3"/>
      <c r="O2491" s="3"/>
    </row>
    <row r="2492" spans="1:15" x14ac:dyDescent="0.35">
      <c r="A2492" s="221" t="e">
        <f t="shared" si="42"/>
        <v>#N/A</v>
      </c>
      <c r="B2492" s="221" t="e">
        <f>IF(A2492=1,SUM($A$4:A2492),"")</f>
        <v>#N/A</v>
      </c>
      <c r="C2492" s="22" t="str">
        <f>'Source - Cert. Funds'!A2491</f>
        <v>73</v>
      </c>
      <c r="D2492" s="22" t="str">
        <f>'Source - Cert. Funds'!B2491</f>
        <v>2</v>
      </c>
      <c r="E2492" s="22" t="str">
        <f>'Source - Cert. Funds'!C2491</f>
        <v>0006</v>
      </c>
      <c r="F2492" s="22" t="str">
        <f>'Source - Cert. Funds'!D2491</f>
        <v>7320006</v>
      </c>
      <c r="G2492" s="22" t="str">
        <f>'Source - Cert. Funds'!E2491</f>
        <v>LIBERTY TOWNSHIP</v>
      </c>
      <c r="H2492" s="22" t="str">
        <f>'Source - Cert. Funds'!F2491</f>
        <v>0061</v>
      </c>
      <c r="I2492" s="22" t="str">
        <f>'Source - Cert. Funds'!G2491</f>
        <v>RAINY DAY</v>
      </c>
      <c r="J2492" s="23">
        <f>'Source - Cert. Funds'!H2491</f>
        <v>5000</v>
      </c>
      <c r="K2492" s="3"/>
      <c r="L2492" s="3"/>
      <c r="M2492" s="3"/>
      <c r="N2492" s="3"/>
      <c r="O2492" s="3"/>
    </row>
    <row r="2493" spans="1:15" x14ac:dyDescent="0.35">
      <c r="A2493" s="221" t="e">
        <f t="shared" si="42"/>
        <v>#N/A</v>
      </c>
      <c r="B2493" s="221" t="e">
        <f>IF(A2493=1,SUM($A$4:A2493),"")</f>
        <v>#N/A</v>
      </c>
      <c r="C2493" s="22" t="str">
        <f>'Source - Cert. Funds'!A2492</f>
        <v>73</v>
      </c>
      <c r="D2493" s="22" t="str">
        <f>'Source - Cert. Funds'!B2492</f>
        <v>2</v>
      </c>
      <c r="E2493" s="22" t="str">
        <f>'Source - Cert. Funds'!C2492</f>
        <v>0006</v>
      </c>
      <c r="F2493" s="22" t="str">
        <f>'Source - Cert. Funds'!D2492</f>
        <v>7320006</v>
      </c>
      <c r="G2493" s="22" t="str">
        <f>'Source - Cert. Funds'!E2492</f>
        <v>LIBERTY TOWNSHIP</v>
      </c>
      <c r="H2493" s="22" t="str">
        <f>'Source - Cert. Funds'!F2492</f>
        <v>0101</v>
      </c>
      <c r="I2493" s="22" t="str">
        <f>'Source - Cert. Funds'!G2492</f>
        <v xml:space="preserve">GENERAL                                 </v>
      </c>
      <c r="J2493" s="23">
        <f>'Source - Cert. Funds'!H2492</f>
        <v>31850</v>
      </c>
      <c r="K2493" s="3"/>
      <c r="L2493" s="3"/>
      <c r="M2493" s="3"/>
      <c r="N2493" s="3"/>
      <c r="O2493" s="3"/>
    </row>
    <row r="2494" spans="1:15" x14ac:dyDescent="0.35">
      <c r="A2494" s="221" t="e">
        <f t="shared" si="42"/>
        <v>#N/A</v>
      </c>
      <c r="B2494" s="221" t="e">
        <f>IF(A2494=1,SUM($A$4:A2494),"")</f>
        <v>#N/A</v>
      </c>
      <c r="C2494" s="22" t="str">
        <f>'Source - Cert. Funds'!A2493</f>
        <v>73</v>
      </c>
      <c r="D2494" s="22" t="str">
        <f>'Source - Cert. Funds'!B2493</f>
        <v>2</v>
      </c>
      <c r="E2494" s="22" t="str">
        <f>'Source - Cert. Funds'!C2493</f>
        <v>0006</v>
      </c>
      <c r="F2494" s="22" t="str">
        <f>'Source - Cert. Funds'!D2493</f>
        <v>7320006</v>
      </c>
      <c r="G2494" s="22" t="str">
        <f>'Source - Cert. Funds'!E2493</f>
        <v>LIBERTY TOWNSHIP</v>
      </c>
      <c r="H2494" s="22" t="str">
        <f>'Source - Cert. Funds'!F2493</f>
        <v>1111</v>
      </c>
      <c r="I2494" s="22" t="str">
        <f>'Source - Cert. Funds'!G2493</f>
        <v>TOWNSHIP FIRE AND E.M.S.</v>
      </c>
      <c r="J2494" s="23">
        <f>'Source - Cert. Funds'!H2493</f>
        <v>20000</v>
      </c>
      <c r="K2494" s="3"/>
      <c r="L2494" s="3"/>
      <c r="M2494" s="3"/>
      <c r="N2494" s="3"/>
      <c r="O2494" s="3"/>
    </row>
    <row r="2495" spans="1:15" x14ac:dyDescent="0.35">
      <c r="A2495" s="221" t="e">
        <f t="shared" si="42"/>
        <v>#N/A</v>
      </c>
      <c r="B2495" s="221" t="e">
        <f>IF(A2495=1,SUM($A$4:A2495),"")</f>
        <v>#N/A</v>
      </c>
      <c r="C2495" s="22" t="str">
        <f>'Source - Cert. Funds'!A2494</f>
        <v>73</v>
      </c>
      <c r="D2495" s="22" t="str">
        <f>'Source - Cert. Funds'!B2494</f>
        <v>2</v>
      </c>
      <c r="E2495" s="22" t="str">
        <f>'Source - Cert. Funds'!C2494</f>
        <v>0006</v>
      </c>
      <c r="F2495" s="22" t="str">
        <f>'Source - Cert. Funds'!D2494</f>
        <v>7320006</v>
      </c>
      <c r="G2495" s="22" t="str">
        <f>'Source - Cert. Funds'!E2494</f>
        <v>LIBERTY TOWNSHIP</v>
      </c>
      <c r="H2495" s="22" t="str">
        <f>'Source - Cert. Funds'!F2494</f>
        <v>1190</v>
      </c>
      <c r="I2495" s="22" t="str">
        <f>'Source - Cert. Funds'!G2494</f>
        <v xml:space="preserve">CUMULATIVE FIRE (Township)                        </v>
      </c>
      <c r="J2495" s="23">
        <f>'Source - Cert. Funds'!H2494</f>
        <v>25000</v>
      </c>
      <c r="K2495" s="3"/>
      <c r="L2495" s="3"/>
      <c r="M2495" s="3"/>
      <c r="N2495" s="3"/>
      <c r="O2495" s="3"/>
    </row>
    <row r="2496" spans="1:15" x14ac:dyDescent="0.35">
      <c r="A2496" s="221" t="e">
        <f t="shared" si="42"/>
        <v>#N/A</v>
      </c>
      <c r="B2496" s="221" t="e">
        <f>IF(A2496=1,SUM($A$4:A2496),"")</f>
        <v>#N/A</v>
      </c>
      <c r="C2496" s="22" t="str">
        <f>'Source - Cert. Funds'!A2495</f>
        <v>73</v>
      </c>
      <c r="D2496" s="22" t="str">
        <f>'Source - Cert. Funds'!B2495</f>
        <v>2</v>
      </c>
      <c r="E2496" s="22" t="str">
        <f>'Source - Cert. Funds'!C2495</f>
        <v>0007</v>
      </c>
      <c r="F2496" s="22" t="str">
        <f>'Source - Cert. Funds'!D2495</f>
        <v>7320007</v>
      </c>
      <c r="G2496" s="22" t="str">
        <f>'Source - Cert. Funds'!E2495</f>
        <v>MARION TOWNSHIP</v>
      </c>
      <c r="H2496" s="22" t="str">
        <f>'Source - Cert. Funds'!F2495</f>
        <v>0061</v>
      </c>
      <c r="I2496" s="22" t="str">
        <f>'Source - Cert. Funds'!G2495</f>
        <v>RAINY DAY</v>
      </c>
      <c r="J2496" s="23">
        <f>'Source - Cert. Funds'!H2495</f>
        <v>12000</v>
      </c>
      <c r="K2496" s="3"/>
      <c r="L2496" s="3"/>
      <c r="M2496" s="3"/>
      <c r="N2496" s="3"/>
      <c r="O2496" s="3"/>
    </row>
    <row r="2497" spans="1:15" x14ac:dyDescent="0.35">
      <c r="A2497" s="221" t="e">
        <f t="shared" si="42"/>
        <v>#N/A</v>
      </c>
      <c r="B2497" s="221" t="e">
        <f>IF(A2497=1,SUM($A$4:A2497),"")</f>
        <v>#N/A</v>
      </c>
      <c r="C2497" s="22" t="str">
        <f>'Source - Cert. Funds'!A2496</f>
        <v>73</v>
      </c>
      <c r="D2497" s="22" t="str">
        <f>'Source - Cert. Funds'!B2496</f>
        <v>2</v>
      </c>
      <c r="E2497" s="22" t="str">
        <f>'Source - Cert. Funds'!C2496</f>
        <v>0007</v>
      </c>
      <c r="F2497" s="22" t="str">
        <f>'Source - Cert. Funds'!D2496</f>
        <v>7320007</v>
      </c>
      <c r="G2497" s="22" t="str">
        <f>'Source - Cert. Funds'!E2496</f>
        <v>MARION TOWNSHIP</v>
      </c>
      <c r="H2497" s="22" t="str">
        <f>'Source - Cert. Funds'!F2496</f>
        <v>0101</v>
      </c>
      <c r="I2497" s="22" t="str">
        <f>'Source - Cert. Funds'!G2496</f>
        <v xml:space="preserve">GENERAL                                 </v>
      </c>
      <c r="J2497" s="23">
        <f>'Source - Cert. Funds'!H2496</f>
        <v>61101</v>
      </c>
      <c r="K2497" s="3"/>
      <c r="L2497" s="3"/>
      <c r="M2497" s="3"/>
      <c r="N2497" s="3"/>
      <c r="O2497" s="3"/>
    </row>
    <row r="2498" spans="1:15" x14ac:dyDescent="0.35">
      <c r="A2498" s="221" t="e">
        <f t="shared" si="42"/>
        <v>#N/A</v>
      </c>
      <c r="B2498" s="221" t="e">
        <f>IF(A2498=1,SUM($A$4:A2498),"")</f>
        <v>#N/A</v>
      </c>
      <c r="C2498" s="22" t="str">
        <f>'Source - Cert. Funds'!A2497</f>
        <v>73</v>
      </c>
      <c r="D2498" s="22" t="str">
        <f>'Source - Cert. Funds'!B2497</f>
        <v>2</v>
      </c>
      <c r="E2498" s="22" t="str">
        <f>'Source - Cert. Funds'!C2497</f>
        <v>0007</v>
      </c>
      <c r="F2498" s="22" t="str">
        <f>'Source - Cert. Funds'!D2497</f>
        <v>7320007</v>
      </c>
      <c r="G2498" s="22" t="str">
        <f>'Source - Cert. Funds'!E2497</f>
        <v>MARION TOWNSHIP</v>
      </c>
      <c r="H2498" s="22" t="str">
        <f>'Source - Cert. Funds'!F2497</f>
        <v>1111</v>
      </c>
      <c r="I2498" s="22" t="str">
        <f>'Source - Cert. Funds'!G2497</f>
        <v>TOWNSHIP FIRE AND E.M.S.</v>
      </c>
      <c r="J2498" s="23">
        <f>'Source - Cert. Funds'!H2497</f>
        <v>51915</v>
      </c>
      <c r="K2498" s="3"/>
      <c r="L2498" s="3"/>
      <c r="M2498" s="3"/>
      <c r="N2498" s="3"/>
      <c r="O2498" s="3"/>
    </row>
    <row r="2499" spans="1:15" x14ac:dyDescent="0.35">
      <c r="A2499" s="221" t="e">
        <f t="shared" si="42"/>
        <v>#N/A</v>
      </c>
      <c r="B2499" s="221" t="e">
        <f>IF(A2499=1,SUM($A$4:A2499),"")</f>
        <v>#N/A</v>
      </c>
      <c r="C2499" s="22" t="str">
        <f>'Source - Cert. Funds'!A2498</f>
        <v>73</v>
      </c>
      <c r="D2499" s="22" t="str">
        <f>'Source - Cert. Funds'!B2498</f>
        <v>2</v>
      </c>
      <c r="E2499" s="22" t="str">
        <f>'Source - Cert. Funds'!C2498</f>
        <v>0008</v>
      </c>
      <c r="F2499" s="22" t="str">
        <f>'Source - Cert. Funds'!D2498</f>
        <v>7320008</v>
      </c>
      <c r="G2499" s="22" t="str">
        <f>'Source - Cert. Funds'!E2498</f>
        <v>MORAL TOWNSHIP</v>
      </c>
      <c r="H2499" s="22" t="str">
        <f>'Source - Cert. Funds'!F2498</f>
        <v>0061</v>
      </c>
      <c r="I2499" s="22" t="str">
        <f>'Source - Cert. Funds'!G2498</f>
        <v>RAINY DAY</v>
      </c>
      <c r="J2499" s="23">
        <f>'Source - Cert. Funds'!H2498</f>
        <v>50000</v>
      </c>
      <c r="K2499" s="3"/>
      <c r="L2499" s="3"/>
      <c r="M2499" s="3"/>
      <c r="N2499" s="3"/>
      <c r="O2499" s="3"/>
    </row>
    <row r="2500" spans="1:15" x14ac:dyDescent="0.35">
      <c r="A2500" s="221" t="e">
        <f t="shared" si="42"/>
        <v>#N/A</v>
      </c>
      <c r="B2500" s="221" t="e">
        <f>IF(A2500=1,SUM($A$4:A2500),"")</f>
        <v>#N/A</v>
      </c>
      <c r="C2500" s="22" t="str">
        <f>'Source - Cert. Funds'!A2499</f>
        <v>73</v>
      </c>
      <c r="D2500" s="22" t="str">
        <f>'Source - Cert. Funds'!B2499</f>
        <v>2</v>
      </c>
      <c r="E2500" s="22" t="str">
        <f>'Source - Cert. Funds'!C2499</f>
        <v>0008</v>
      </c>
      <c r="F2500" s="22" t="str">
        <f>'Source - Cert. Funds'!D2499</f>
        <v>7320008</v>
      </c>
      <c r="G2500" s="22" t="str">
        <f>'Source - Cert. Funds'!E2499</f>
        <v>MORAL TOWNSHIP</v>
      </c>
      <c r="H2500" s="22" t="str">
        <f>'Source - Cert. Funds'!F2499</f>
        <v>0101</v>
      </c>
      <c r="I2500" s="22" t="str">
        <f>'Source - Cert. Funds'!G2499</f>
        <v xml:space="preserve">GENERAL                                 </v>
      </c>
      <c r="J2500" s="23">
        <f>'Source - Cert. Funds'!H2499</f>
        <v>86000</v>
      </c>
      <c r="K2500" s="3"/>
      <c r="L2500" s="3"/>
      <c r="M2500" s="3"/>
      <c r="N2500" s="3"/>
      <c r="O2500" s="3"/>
    </row>
    <row r="2501" spans="1:15" x14ac:dyDescent="0.35">
      <c r="A2501" s="221" t="e">
        <f t="shared" ref="A2501:A2564" si="43">IF($L$1=$F2501,1,"")</f>
        <v>#N/A</v>
      </c>
      <c r="B2501" s="221" t="e">
        <f>IF(A2501=1,SUM($A$4:A2501),"")</f>
        <v>#N/A</v>
      </c>
      <c r="C2501" s="22" t="str">
        <f>'Source - Cert. Funds'!A2500</f>
        <v>73</v>
      </c>
      <c r="D2501" s="22" t="str">
        <f>'Source - Cert. Funds'!B2500</f>
        <v>2</v>
      </c>
      <c r="E2501" s="22" t="str">
        <f>'Source - Cert. Funds'!C2500</f>
        <v>0008</v>
      </c>
      <c r="F2501" s="22" t="str">
        <f>'Source - Cert. Funds'!D2500</f>
        <v>7320008</v>
      </c>
      <c r="G2501" s="22" t="str">
        <f>'Source - Cert. Funds'!E2500</f>
        <v>MORAL TOWNSHIP</v>
      </c>
      <c r="H2501" s="22" t="str">
        <f>'Source - Cert. Funds'!F2500</f>
        <v>1111</v>
      </c>
      <c r="I2501" s="22" t="str">
        <f>'Source - Cert. Funds'!G2500</f>
        <v>TOWNSHIP FIRE AND E.M.S.</v>
      </c>
      <c r="J2501" s="23">
        <f>'Source - Cert. Funds'!H2500</f>
        <v>215000</v>
      </c>
      <c r="K2501" s="3"/>
      <c r="L2501" s="3"/>
      <c r="M2501" s="3"/>
      <c r="N2501" s="3"/>
      <c r="O2501" s="3"/>
    </row>
    <row r="2502" spans="1:15" x14ac:dyDescent="0.35">
      <c r="A2502" s="221" t="e">
        <f t="shared" si="43"/>
        <v>#N/A</v>
      </c>
      <c r="B2502" s="221" t="e">
        <f>IF(A2502=1,SUM($A$4:A2502),"")</f>
        <v>#N/A</v>
      </c>
      <c r="C2502" s="22" t="str">
        <f>'Source - Cert. Funds'!A2501</f>
        <v>73</v>
      </c>
      <c r="D2502" s="22" t="str">
        <f>'Source - Cert. Funds'!B2501</f>
        <v>2</v>
      </c>
      <c r="E2502" s="22" t="str">
        <f>'Source - Cert. Funds'!C2501</f>
        <v>0008</v>
      </c>
      <c r="F2502" s="22" t="str">
        <f>'Source - Cert. Funds'!D2501</f>
        <v>7320008</v>
      </c>
      <c r="G2502" s="22" t="str">
        <f>'Source - Cert. Funds'!E2501</f>
        <v>MORAL TOWNSHIP</v>
      </c>
      <c r="H2502" s="22" t="str">
        <f>'Source - Cert. Funds'!F2501</f>
        <v>1190</v>
      </c>
      <c r="I2502" s="22" t="str">
        <f>'Source - Cert. Funds'!G2501</f>
        <v xml:space="preserve">CUMULATIVE FIRE (Township)                        </v>
      </c>
      <c r="J2502" s="23">
        <f>'Source - Cert. Funds'!H2501</f>
        <v>150000</v>
      </c>
      <c r="K2502" s="3"/>
      <c r="L2502" s="3"/>
      <c r="M2502" s="3"/>
      <c r="N2502" s="3"/>
      <c r="O2502" s="3"/>
    </row>
    <row r="2503" spans="1:15" x14ac:dyDescent="0.35">
      <c r="A2503" s="221" t="e">
        <f t="shared" si="43"/>
        <v>#N/A</v>
      </c>
      <c r="B2503" s="221" t="e">
        <f>IF(A2503=1,SUM($A$4:A2503),"")</f>
        <v>#N/A</v>
      </c>
      <c r="C2503" s="22" t="str">
        <f>'Source - Cert. Funds'!A2502</f>
        <v>73</v>
      </c>
      <c r="D2503" s="22" t="str">
        <f>'Source - Cert. Funds'!B2502</f>
        <v>2</v>
      </c>
      <c r="E2503" s="22" t="str">
        <f>'Source - Cert. Funds'!C2502</f>
        <v>0009</v>
      </c>
      <c r="F2503" s="22" t="str">
        <f>'Source - Cert. Funds'!D2502</f>
        <v>7320009</v>
      </c>
      <c r="G2503" s="22" t="str">
        <f>'Source - Cert. Funds'!E2502</f>
        <v>NOBLE TOWNSHIP</v>
      </c>
      <c r="H2503" s="22" t="str">
        <f>'Source - Cert. Funds'!F2502</f>
        <v>0101</v>
      </c>
      <c r="I2503" s="22" t="str">
        <f>'Source - Cert. Funds'!G2502</f>
        <v xml:space="preserve">GENERAL                                 </v>
      </c>
      <c r="J2503" s="23">
        <f>'Source - Cert. Funds'!H2502</f>
        <v>27521</v>
      </c>
      <c r="K2503" s="3"/>
      <c r="L2503" s="3"/>
      <c r="M2503" s="3"/>
      <c r="N2503" s="3"/>
      <c r="O2503" s="3"/>
    </row>
    <row r="2504" spans="1:15" x14ac:dyDescent="0.35">
      <c r="A2504" s="221" t="e">
        <f t="shared" si="43"/>
        <v>#N/A</v>
      </c>
      <c r="B2504" s="221" t="e">
        <f>IF(A2504=1,SUM($A$4:A2504),"")</f>
        <v>#N/A</v>
      </c>
      <c r="C2504" s="22" t="str">
        <f>'Source - Cert. Funds'!A2503</f>
        <v>73</v>
      </c>
      <c r="D2504" s="22" t="str">
        <f>'Source - Cert. Funds'!B2503</f>
        <v>2</v>
      </c>
      <c r="E2504" s="22" t="str">
        <f>'Source - Cert. Funds'!C2503</f>
        <v>0009</v>
      </c>
      <c r="F2504" s="22" t="str">
        <f>'Source - Cert. Funds'!D2503</f>
        <v>7320009</v>
      </c>
      <c r="G2504" s="22" t="str">
        <f>'Source - Cert. Funds'!E2503</f>
        <v>NOBLE TOWNSHIP</v>
      </c>
      <c r="H2504" s="22" t="str">
        <f>'Source - Cert. Funds'!F2503</f>
        <v>1111</v>
      </c>
      <c r="I2504" s="22" t="str">
        <f>'Source - Cert. Funds'!G2503</f>
        <v>TOWNSHIP FIRE AND E.M.S.</v>
      </c>
      <c r="J2504" s="23">
        <f>'Source - Cert. Funds'!H2503</f>
        <v>20400</v>
      </c>
      <c r="K2504" s="3"/>
      <c r="L2504" s="3"/>
      <c r="M2504" s="3"/>
      <c r="N2504" s="3"/>
      <c r="O2504" s="3"/>
    </row>
    <row r="2505" spans="1:15" x14ac:dyDescent="0.35">
      <c r="A2505" s="221" t="e">
        <f t="shared" si="43"/>
        <v>#N/A</v>
      </c>
      <c r="B2505" s="221" t="e">
        <f>IF(A2505=1,SUM($A$4:A2505),"")</f>
        <v>#N/A</v>
      </c>
      <c r="C2505" s="22" t="str">
        <f>'Source - Cert. Funds'!A2504</f>
        <v>73</v>
      </c>
      <c r="D2505" s="22" t="str">
        <f>'Source - Cert. Funds'!B2504</f>
        <v>2</v>
      </c>
      <c r="E2505" s="22" t="str">
        <f>'Source - Cert. Funds'!C2504</f>
        <v>0009</v>
      </c>
      <c r="F2505" s="22" t="str">
        <f>'Source - Cert. Funds'!D2504</f>
        <v>7320009</v>
      </c>
      <c r="G2505" s="22" t="str">
        <f>'Source - Cert. Funds'!E2504</f>
        <v>NOBLE TOWNSHIP</v>
      </c>
      <c r="H2505" s="22" t="str">
        <f>'Source - Cert. Funds'!F2504</f>
        <v>1190</v>
      </c>
      <c r="I2505" s="22" t="str">
        <f>'Source - Cert. Funds'!G2504</f>
        <v xml:space="preserve">CUMULATIVE FIRE (Township)                        </v>
      </c>
      <c r="J2505" s="23">
        <f>'Source - Cert. Funds'!H2504</f>
        <v>6000</v>
      </c>
      <c r="K2505" s="3"/>
      <c r="L2505" s="3"/>
      <c r="M2505" s="3"/>
      <c r="N2505" s="3"/>
      <c r="O2505" s="3"/>
    </row>
    <row r="2506" spans="1:15" x14ac:dyDescent="0.35">
      <c r="A2506" s="221" t="e">
        <f t="shared" si="43"/>
        <v>#N/A</v>
      </c>
      <c r="B2506" s="221" t="e">
        <f>IF(A2506=1,SUM($A$4:A2506),"")</f>
        <v>#N/A</v>
      </c>
      <c r="C2506" s="22" t="str">
        <f>'Source - Cert. Funds'!A2505</f>
        <v>73</v>
      </c>
      <c r="D2506" s="22" t="str">
        <f>'Source - Cert. Funds'!B2505</f>
        <v>2</v>
      </c>
      <c r="E2506" s="22" t="str">
        <f>'Source - Cert. Funds'!C2505</f>
        <v>0010</v>
      </c>
      <c r="F2506" s="22" t="str">
        <f>'Source - Cert. Funds'!D2505</f>
        <v>7320010</v>
      </c>
      <c r="G2506" s="22" t="str">
        <f>'Source - Cert. Funds'!E2505</f>
        <v>SHELBY TOWNSHIP</v>
      </c>
      <c r="H2506" s="22" t="str">
        <f>'Source - Cert. Funds'!F2505</f>
        <v>0061</v>
      </c>
      <c r="I2506" s="22" t="str">
        <f>'Source - Cert. Funds'!G2505</f>
        <v>RAINY DAY</v>
      </c>
      <c r="J2506" s="23">
        <f>'Source - Cert. Funds'!H2505</f>
        <v>27500</v>
      </c>
      <c r="K2506" s="3"/>
      <c r="L2506" s="3"/>
      <c r="M2506" s="3"/>
      <c r="N2506" s="3"/>
      <c r="O2506" s="3"/>
    </row>
    <row r="2507" spans="1:15" x14ac:dyDescent="0.35">
      <c r="A2507" s="221" t="e">
        <f t="shared" si="43"/>
        <v>#N/A</v>
      </c>
      <c r="B2507" s="221" t="e">
        <f>IF(A2507=1,SUM($A$4:A2507),"")</f>
        <v>#N/A</v>
      </c>
      <c r="C2507" s="22" t="str">
        <f>'Source - Cert. Funds'!A2506</f>
        <v>73</v>
      </c>
      <c r="D2507" s="22" t="str">
        <f>'Source - Cert. Funds'!B2506</f>
        <v>2</v>
      </c>
      <c r="E2507" s="22" t="str">
        <f>'Source - Cert. Funds'!C2506</f>
        <v>0010</v>
      </c>
      <c r="F2507" s="22" t="str">
        <f>'Source - Cert. Funds'!D2506</f>
        <v>7320010</v>
      </c>
      <c r="G2507" s="22" t="str">
        <f>'Source - Cert. Funds'!E2506</f>
        <v>SHELBY TOWNSHIP</v>
      </c>
      <c r="H2507" s="22" t="str">
        <f>'Source - Cert. Funds'!F2506</f>
        <v>0101</v>
      </c>
      <c r="I2507" s="22" t="str">
        <f>'Source - Cert. Funds'!G2506</f>
        <v xml:space="preserve">GENERAL                                 </v>
      </c>
      <c r="J2507" s="23">
        <f>'Source - Cert. Funds'!H2506</f>
        <v>93250</v>
      </c>
      <c r="K2507" s="3"/>
      <c r="L2507" s="3"/>
      <c r="M2507" s="3"/>
      <c r="N2507" s="3"/>
      <c r="O2507" s="3"/>
    </row>
    <row r="2508" spans="1:15" x14ac:dyDescent="0.35">
      <c r="A2508" s="221" t="e">
        <f t="shared" si="43"/>
        <v>#N/A</v>
      </c>
      <c r="B2508" s="221" t="e">
        <f>IF(A2508=1,SUM($A$4:A2508),"")</f>
        <v>#N/A</v>
      </c>
      <c r="C2508" s="22" t="str">
        <f>'Source - Cert. Funds'!A2507</f>
        <v>73</v>
      </c>
      <c r="D2508" s="22" t="str">
        <f>'Source - Cert. Funds'!B2507</f>
        <v>2</v>
      </c>
      <c r="E2508" s="22" t="str">
        <f>'Source - Cert. Funds'!C2507</f>
        <v>0010</v>
      </c>
      <c r="F2508" s="22" t="str">
        <f>'Source - Cert. Funds'!D2507</f>
        <v>7320010</v>
      </c>
      <c r="G2508" s="22" t="str">
        <f>'Source - Cert. Funds'!E2507</f>
        <v>SHELBY TOWNSHIP</v>
      </c>
      <c r="H2508" s="22" t="str">
        <f>'Source - Cert. Funds'!F2507</f>
        <v>1111</v>
      </c>
      <c r="I2508" s="22" t="str">
        <f>'Source - Cert. Funds'!G2507</f>
        <v>TOWNSHIP FIRE AND E.M.S.</v>
      </c>
      <c r="J2508" s="23">
        <f>'Source - Cert. Funds'!H2507</f>
        <v>85000</v>
      </c>
      <c r="K2508" s="3"/>
      <c r="L2508" s="3"/>
      <c r="M2508" s="3"/>
      <c r="N2508" s="3"/>
      <c r="O2508" s="3"/>
    </row>
    <row r="2509" spans="1:15" x14ac:dyDescent="0.35">
      <c r="A2509" s="221" t="e">
        <f t="shared" si="43"/>
        <v>#N/A</v>
      </c>
      <c r="B2509" s="221" t="e">
        <f>IF(A2509=1,SUM($A$4:A2509),"")</f>
        <v>#N/A</v>
      </c>
      <c r="C2509" s="22" t="str">
        <f>'Source - Cert. Funds'!A2508</f>
        <v>73</v>
      </c>
      <c r="D2509" s="22" t="str">
        <f>'Source - Cert. Funds'!B2508</f>
        <v>2</v>
      </c>
      <c r="E2509" s="22" t="str">
        <f>'Source - Cert. Funds'!C2508</f>
        <v>0010</v>
      </c>
      <c r="F2509" s="22" t="str">
        <f>'Source - Cert. Funds'!D2508</f>
        <v>7320010</v>
      </c>
      <c r="G2509" s="22" t="str">
        <f>'Source - Cert. Funds'!E2508</f>
        <v>SHELBY TOWNSHIP</v>
      </c>
      <c r="H2509" s="22" t="str">
        <f>'Source - Cert. Funds'!F2508</f>
        <v>1190</v>
      </c>
      <c r="I2509" s="22" t="str">
        <f>'Source - Cert. Funds'!G2508</f>
        <v xml:space="preserve">CUMULATIVE FIRE (Township)                        </v>
      </c>
      <c r="J2509" s="23">
        <f>'Source - Cert. Funds'!H2508</f>
        <v>30000</v>
      </c>
      <c r="K2509" s="3"/>
      <c r="L2509" s="3"/>
      <c r="M2509" s="3"/>
      <c r="N2509" s="3"/>
      <c r="O2509" s="3"/>
    </row>
    <row r="2510" spans="1:15" x14ac:dyDescent="0.35">
      <c r="A2510" s="221" t="e">
        <f t="shared" si="43"/>
        <v>#N/A</v>
      </c>
      <c r="B2510" s="221" t="e">
        <f>IF(A2510=1,SUM($A$4:A2510),"")</f>
        <v>#N/A</v>
      </c>
      <c r="C2510" s="22" t="str">
        <f>'Source - Cert. Funds'!A2509</f>
        <v>73</v>
      </c>
      <c r="D2510" s="22" t="str">
        <f>'Source - Cert. Funds'!B2509</f>
        <v>2</v>
      </c>
      <c r="E2510" s="22" t="str">
        <f>'Source - Cert. Funds'!C2509</f>
        <v>0011</v>
      </c>
      <c r="F2510" s="22" t="str">
        <f>'Source - Cert. Funds'!D2509</f>
        <v>7320011</v>
      </c>
      <c r="G2510" s="22" t="str">
        <f>'Source - Cert. Funds'!E2509</f>
        <v>SUGAR CREEK TOWNSHIP</v>
      </c>
      <c r="H2510" s="22" t="str">
        <f>'Source - Cert. Funds'!F2509</f>
        <v>0061</v>
      </c>
      <c r="I2510" s="22" t="str">
        <f>'Source - Cert. Funds'!G2509</f>
        <v>RAINY DAY</v>
      </c>
      <c r="J2510" s="23">
        <f>'Source - Cert. Funds'!H2509</f>
        <v>28000</v>
      </c>
      <c r="K2510" s="3"/>
      <c r="L2510" s="3"/>
      <c r="M2510" s="3"/>
      <c r="N2510" s="3"/>
      <c r="O2510" s="3"/>
    </row>
    <row r="2511" spans="1:15" x14ac:dyDescent="0.35">
      <c r="A2511" s="221" t="e">
        <f t="shared" si="43"/>
        <v>#N/A</v>
      </c>
      <c r="B2511" s="221" t="e">
        <f>IF(A2511=1,SUM($A$4:A2511),"")</f>
        <v>#N/A</v>
      </c>
      <c r="C2511" s="22" t="str">
        <f>'Source - Cert. Funds'!A2510</f>
        <v>73</v>
      </c>
      <c r="D2511" s="22" t="str">
        <f>'Source - Cert. Funds'!B2510</f>
        <v>2</v>
      </c>
      <c r="E2511" s="22" t="str">
        <f>'Source - Cert. Funds'!C2510</f>
        <v>0011</v>
      </c>
      <c r="F2511" s="22" t="str">
        <f>'Source - Cert. Funds'!D2510</f>
        <v>7320011</v>
      </c>
      <c r="G2511" s="22" t="str">
        <f>'Source - Cert. Funds'!E2510</f>
        <v>SUGAR CREEK TOWNSHIP</v>
      </c>
      <c r="H2511" s="22" t="str">
        <f>'Source - Cert. Funds'!F2510</f>
        <v>0101</v>
      </c>
      <c r="I2511" s="22" t="str">
        <f>'Source - Cert. Funds'!G2510</f>
        <v xml:space="preserve">GENERAL                                 </v>
      </c>
      <c r="J2511" s="23">
        <f>'Source - Cert. Funds'!H2510</f>
        <v>40340</v>
      </c>
      <c r="K2511" s="3"/>
      <c r="L2511" s="3"/>
      <c r="M2511" s="3"/>
      <c r="N2511" s="3"/>
      <c r="O2511" s="3"/>
    </row>
    <row r="2512" spans="1:15" x14ac:dyDescent="0.35">
      <c r="A2512" s="221" t="e">
        <f t="shared" si="43"/>
        <v>#N/A</v>
      </c>
      <c r="B2512" s="221" t="e">
        <f>IF(A2512=1,SUM($A$4:A2512),"")</f>
        <v>#N/A</v>
      </c>
      <c r="C2512" s="22" t="str">
        <f>'Source - Cert. Funds'!A2511</f>
        <v>73</v>
      </c>
      <c r="D2512" s="22" t="str">
        <f>'Source - Cert. Funds'!B2511</f>
        <v>2</v>
      </c>
      <c r="E2512" s="22" t="str">
        <f>'Source - Cert. Funds'!C2511</f>
        <v>0012</v>
      </c>
      <c r="F2512" s="22" t="str">
        <f>'Source - Cert. Funds'!D2511</f>
        <v>7320012</v>
      </c>
      <c r="G2512" s="22" t="str">
        <f>'Source - Cert. Funds'!E2511</f>
        <v>UNION TOWNSHIP</v>
      </c>
      <c r="H2512" s="22" t="str">
        <f>'Source - Cert. Funds'!F2511</f>
        <v>0061</v>
      </c>
      <c r="I2512" s="22" t="str">
        <f>'Source - Cert. Funds'!G2511</f>
        <v>RAINY DAY</v>
      </c>
      <c r="J2512" s="23">
        <f>'Source - Cert. Funds'!H2511</f>
        <v>35000</v>
      </c>
      <c r="K2512" s="3"/>
      <c r="L2512" s="3"/>
      <c r="M2512" s="3"/>
      <c r="N2512" s="3"/>
      <c r="O2512" s="3"/>
    </row>
    <row r="2513" spans="1:15" x14ac:dyDescent="0.35">
      <c r="A2513" s="221" t="e">
        <f t="shared" si="43"/>
        <v>#N/A</v>
      </c>
      <c r="B2513" s="221" t="e">
        <f>IF(A2513=1,SUM($A$4:A2513),"")</f>
        <v>#N/A</v>
      </c>
      <c r="C2513" s="22" t="str">
        <f>'Source - Cert. Funds'!A2512</f>
        <v>73</v>
      </c>
      <c r="D2513" s="22" t="str">
        <f>'Source - Cert. Funds'!B2512</f>
        <v>2</v>
      </c>
      <c r="E2513" s="22" t="str">
        <f>'Source - Cert. Funds'!C2512</f>
        <v>0012</v>
      </c>
      <c r="F2513" s="22" t="str">
        <f>'Source - Cert. Funds'!D2512</f>
        <v>7320012</v>
      </c>
      <c r="G2513" s="22" t="str">
        <f>'Source - Cert. Funds'!E2512</f>
        <v>UNION TOWNSHIP</v>
      </c>
      <c r="H2513" s="22" t="str">
        <f>'Source - Cert. Funds'!F2512</f>
        <v>0101</v>
      </c>
      <c r="I2513" s="22" t="str">
        <f>'Source - Cert. Funds'!G2512</f>
        <v xml:space="preserve">GENERAL                                 </v>
      </c>
      <c r="J2513" s="23">
        <f>'Source - Cert. Funds'!H2512</f>
        <v>52800</v>
      </c>
      <c r="K2513" s="3"/>
      <c r="L2513" s="3"/>
      <c r="M2513" s="3"/>
      <c r="N2513" s="3"/>
      <c r="O2513" s="3"/>
    </row>
    <row r="2514" spans="1:15" x14ac:dyDescent="0.35">
      <c r="A2514" s="221" t="e">
        <f t="shared" si="43"/>
        <v>#N/A</v>
      </c>
      <c r="B2514" s="221" t="e">
        <f>IF(A2514=1,SUM($A$4:A2514),"")</f>
        <v>#N/A</v>
      </c>
      <c r="C2514" s="22" t="str">
        <f>'Source - Cert. Funds'!A2513</f>
        <v>73</v>
      </c>
      <c r="D2514" s="22" t="str">
        <f>'Source - Cert. Funds'!B2513</f>
        <v>2</v>
      </c>
      <c r="E2514" s="22" t="str">
        <f>'Source - Cert. Funds'!C2513</f>
        <v>0012</v>
      </c>
      <c r="F2514" s="22" t="str">
        <f>'Source - Cert. Funds'!D2513</f>
        <v>7320012</v>
      </c>
      <c r="G2514" s="22" t="str">
        <f>'Source - Cert. Funds'!E2513</f>
        <v>UNION TOWNSHIP</v>
      </c>
      <c r="H2514" s="22" t="str">
        <f>'Source - Cert. Funds'!F2513</f>
        <v>1111</v>
      </c>
      <c r="I2514" s="22" t="str">
        <f>'Source - Cert. Funds'!G2513</f>
        <v>TOWNSHIP FIRE AND E.M.S.</v>
      </c>
      <c r="J2514" s="23">
        <f>'Source - Cert. Funds'!H2513</f>
        <v>28550</v>
      </c>
      <c r="K2514" s="3"/>
      <c r="L2514" s="3"/>
      <c r="M2514" s="3"/>
      <c r="N2514" s="3"/>
      <c r="O2514" s="3"/>
    </row>
    <row r="2515" spans="1:15" x14ac:dyDescent="0.35">
      <c r="A2515" s="221" t="e">
        <f t="shared" si="43"/>
        <v>#N/A</v>
      </c>
      <c r="B2515" s="221" t="e">
        <f>IF(A2515=1,SUM($A$4:A2515),"")</f>
        <v>#N/A</v>
      </c>
      <c r="C2515" s="22" t="str">
        <f>'Source - Cert. Funds'!A2514</f>
        <v>73</v>
      </c>
      <c r="D2515" s="22" t="str">
        <f>'Source - Cert. Funds'!B2514</f>
        <v>2</v>
      </c>
      <c r="E2515" s="22" t="str">
        <f>'Source - Cert. Funds'!C2514</f>
        <v>0012</v>
      </c>
      <c r="F2515" s="22" t="str">
        <f>'Source - Cert. Funds'!D2514</f>
        <v>7320012</v>
      </c>
      <c r="G2515" s="22" t="str">
        <f>'Source - Cert. Funds'!E2514</f>
        <v>UNION TOWNSHIP</v>
      </c>
      <c r="H2515" s="22" t="str">
        <f>'Source - Cert. Funds'!F2514</f>
        <v>2120</v>
      </c>
      <c r="I2515" s="22" t="str">
        <f>'Source - Cert. Funds'!G2514</f>
        <v xml:space="preserve">CEMETERY                                </v>
      </c>
      <c r="J2515" s="23">
        <f>'Source - Cert. Funds'!H2514</f>
        <v>12000</v>
      </c>
      <c r="K2515" s="3"/>
      <c r="L2515" s="3"/>
      <c r="M2515" s="3"/>
      <c r="N2515" s="3"/>
      <c r="O2515" s="3"/>
    </row>
    <row r="2516" spans="1:15" x14ac:dyDescent="0.35">
      <c r="A2516" s="221" t="e">
        <f t="shared" si="43"/>
        <v>#N/A</v>
      </c>
      <c r="B2516" s="221" t="e">
        <f>IF(A2516=1,SUM($A$4:A2516),"")</f>
        <v>#N/A</v>
      </c>
      <c r="C2516" s="22" t="str">
        <f>'Source - Cert. Funds'!A2515</f>
        <v>73</v>
      </c>
      <c r="D2516" s="22" t="str">
        <f>'Source - Cert. Funds'!B2515</f>
        <v>2</v>
      </c>
      <c r="E2516" s="22" t="str">
        <f>'Source - Cert. Funds'!C2515</f>
        <v>0013</v>
      </c>
      <c r="F2516" s="22" t="str">
        <f>'Source - Cert. Funds'!D2515</f>
        <v>7320013</v>
      </c>
      <c r="G2516" s="22" t="str">
        <f>'Source - Cert. Funds'!E2515</f>
        <v>VAN BUREN TOWNSHIP</v>
      </c>
      <c r="H2516" s="22" t="str">
        <f>'Source - Cert. Funds'!F2515</f>
        <v>0061</v>
      </c>
      <c r="I2516" s="22" t="str">
        <f>'Source - Cert. Funds'!G2515</f>
        <v>RAINY DAY</v>
      </c>
      <c r="J2516" s="23">
        <f>'Source - Cert. Funds'!H2515</f>
        <v>1102</v>
      </c>
      <c r="K2516" s="3"/>
      <c r="L2516" s="3"/>
      <c r="M2516" s="3"/>
      <c r="N2516" s="3"/>
      <c r="O2516" s="3"/>
    </row>
    <row r="2517" spans="1:15" x14ac:dyDescent="0.35">
      <c r="A2517" s="221" t="e">
        <f t="shared" si="43"/>
        <v>#N/A</v>
      </c>
      <c r="B2517" s="221" t="e">
        <f>IF(A2517=1,SUM($A$4:A2517),"")</f>
        <v>#N/A</v>
      </c>
      <c r="C2517" s="22" t="str">
        <f>'Source - Cert. Funds'!A2516</f>
        <v>73</v>
      </c>
      <c r="D2517" s="22" t="str">
        <f>'Source - Cert. Funds'!B2516</f>
        <v>2</v>
      </c>
      <c r="E2517" s="22" t="str">
        <f>'Source - Cert. Funds'!C2516</f>
        <v>0013</v>
      </c>
      <c r="F2517" s="22" t="str">
        <f>'Source - Cert. Funds'!D2516</f>
        <v>7320013</v>
      </c>
      <c r="G2517" s="22" t="str">
        <f>'Source - Cert. Funds'!E2516</f>
        <v>VAN BUREN TOWNSHIP</v>
      </c>
      <c r="H2517" s="22" t="str">
        <f>'Source - Cert. Funds'!F2516</f>
        <v>0101</v>
      </c>
      <c r="I2517" s="22" t="str">
        <f>'Source - Cert. Funds'!G2516</f>
        <v xml:space="preserve">GENERAL                                 </v>
      </c>
      <c r="J2517" s="23">
        <f>'Source - Cert. Funds'!H2516</f>
        <v>26821</v>
      </c>
      <c r="K2517" s="3"/>
      <c r="L2517" s="3"/>
      <c r="M2517" s="3"/>
      <c r="N2517" s="3"/>
      <c r="O2517" s="3"/>
    </row>
    <row r="2518" spans="1:15" x14ac:dyDescent="0.35">
      <c r="A2518" s="221" t="e">
        <f t="shared" si="43"/>
        <v>#N/A</v>
      </c>
      <c r="B2518" s="221" t="e">
        <f>IF(A2518=1,SUM($A$4:A2518),"")</f>
        <v>#N/A</v>
      </c>
      <c r="C2518" s="22" t="str">
        <f>'Source - Cert. Funds'!A2517</f>
        <v>73</v>
      </c>
      <c r="D2518" s="22" t="str">
        <f>'Source - Cert. Funds'!B2517</f>
        <v>2</v>
      </c>
      <c r="E2518" s="22" t="str">
        <f>'Source - Cert. Funds'!C2517</f>
        <v>0013</v>
      </c>
      <c r="F2518" s="22" t="str">
        <f>'Source - Cert. Funds'!D2517</f>
        <v>7320013</v>
      </c>
      <c r="G2518" s="22" t="str">
        <f>'Source - Cert. Funds'!E2517</f>
        <v>VAN BUREN TOWNSHIP</v>
      </c>
      <c r="H2518" s="22" t="str">
        <f>'Source - Cert. Funds'!F2517</f>
        <v>1111</v>
      </c>
      <c r="I2518" s="22" t="str">
        <f>'Source - Cert. Funds'!G2517</f>
        <v>TOWNSHIP FIRE AND E.M.S.</v>
      </c>
      <c r="J2518" s="23">
        <f>'Source - Cert. Funds'!H2517</f>
        <v>91750</v>
      </c>
      <c r="K2518" s="3"/>
      <c r="L2518" s="3"/>
      <c r="M2518" s="3"/>
      <c r="N2518" s="3"/>
      <c r="O2518" s="3"/>
    </row>
    <row r="2519" spans="1:15" x14ac:dyDescent="0.35">
      <c r="A2519" s="221" t="e">
        <f t="shared" si="43"/>
        <v>#N/A</v>
      </c>
      <c r="B2519" s="221" t="e">
        <f>IF(A2519=1,SUM($A$4:A2519),"")</f>
        <v>#N/A</v>
      </c>
      <c r="C2519" s="22" t="str">
        <f>'Source - Cert. Funds'!A2518</f>
        <v>73</v>
      </c>
      <c r="D2519" s="22" t="str">
        <f>'Source - Cert. Funds'!B2518</f>
        <v>2</v>
      </c>
      <c r="E2519" s="22" t="str">
        <f>'Source - Cert. Funds'!C2518</f>
        <v>0014</v>
      </c>
      <c r="F2519" s="22" t="str">
        <f>'Source - Cert. Funds'!D2518</f>
        <v>7320014</v>
      </c>
      <c r="G2519" s="22" t="str">
        <f>'Source - Cert. Funds'!E2518</f>
        <v>WASHINGTON TOWNSHIP</v>
      </c>
      <c r="H2519" s="22" t="str">
        <f>'Source - Cert. Funds'!F2518</f>
        <v>0061</v>
      </c>
      <c r="I2519" s="22" t="str">
        <f>'Source - Cert. Funds'!G2518</f>
        <v>RAINY DAY</v>
      </c>
      <c r="J2519" s="23">
        <f>'Source - Cert. Funds'!H2518</f>
        <v>0</v>
      </c>
      <c r="K2519" s="3"/>
      <c r="L2519" s="3"/>
      <c r="M2519" s="3"/>
      <c r="N2519" s="3"/>
      <c r="O2519" s="3"/>
    </row>
    <row r="2520" spans="1:15" x14ac:dyDescent="0.35">
      <c r="A2520" s="221" t="e">
        <f t="shared" si="43"/>
        <v>#N/A</v>
      </c>
      <c r="B2520" s="221" t="e">
        <f>IF(A2520=1,SUM($A$4:A2520),"")</f>
        <v>#N/A</v>
      </c>
      <c r="C2520" s="22" t="str">
        <f>'Source - Cert. Funds'!A2519</f>
        <v>73</v>
      </c>
      <c r="D2520" s="22" t="str">
        <f>'Source - Cert. Funds'!B2519</f>
        <v>2</v>
      </c>
      <c r="E2520" s="22" t="str">
        <f>'Source - Cert. Funds'!C2519</f>
        <v>0014</v>
      </c>
      <c r="F2520" s="22" t="str">
        <f>'Source - Cert. Funds'!D2519</f>
        <v>7320014</v>
      </c>
      <c r="G2520" s="22" t="str">
        <f>'Source - Cert. Funds'!E2519</f>
        <v>WASHINGTON TOWNSHIP</v>
      </c>
      <c r="H2520" s="22" t="str">
        <f>'Source - Cert. Funds'!F2519</f>
        <v>0101</v>
      </c>
      <c r="I2520" s="22" t="str">
        <f>'Source - Cert. Funds'!G2519</f>
        <v xml:space="preserve">GENERAL                                 </v>
      </c>
      <c r="J2520" s="23">
        <f>'Source - Cert. Funds'!H2519</f>
        <v>30842</v>
      </c>
      <c r="K2520" s="3"/>
      <c r="L2520" s="3"/>
      <c r="M2520" s="3"/>
      <c r="N2520" s="3"/>
      <c r="O2520" s="3"/>
    </row>
    <row r="2521" spans="1:15" x14ac:dyDescent="0.35">
      <c r="A2521" s="221" t="e">
        <f t="shared" si="43"/>
        <v>#N/A</v>
      </c>
      <c r="B2521" s="221" t="e">
        <f>IF(A2521=1,SUM($A$4:A2521),"")</f>
        <v>#N/A</v>
      </c>
      <c r="C2521" s="22" t="str">
        <f>'Source - Cert. Funds'!A2520</f>
        <v>73</v>
      </c>
      <c r="D2521" s="22" t="str">
        <f>'Source - Cert. Funds'!B2520</f>
        <v>2</v>
      </c>
      <c r="E2521" s="22" t="str">
        <f>'Source - Cert. Funds'!C2520</f>
        <v>0014</v>
      </c>
      <c r="F2521" s="22" t="str">
        <f>'Source - Cert. Funds'!D2520</f>
        <v>7320014</v>
      </c>
      <c r="G2521" s="22" t="str">
        <f>'Source - Cert. Funds'!E2520</f>
        <v>WASHINGTON TOWNSHIP</v>
      </c>
      <c r="H2521" s="22" t="str">
        <f>'Source - Cert. Funds'!F2520</f>
        <v>1111</v>
      </c>
      <c r="I2521" s="22" t="str">
        <f>'Source - Cert. Funds'!G2520</f>
        <v>TOWNSHIP FIRE AND E.M.S.</v>
      </c>
      <c r="J2521" s="23">
        <f>'Source - Cert. Funds'!H2520</f>
        <v>19568</v>
      </c>
      <c r="K2521" s="3"/>
      <c r="L2521" s="3"/>
      <c r="M2521" s="3"/>
      <c r="N2521" s="3"/>
      <c r="O2521" s="3"/>
    </row>
    <row r="2522" spans="1:15" x14ac:dyDescent="0.35">
      <c r="A2522" s="221" t="e">
        <f t="shared" si="43"/>
        <v>#N/A</v>
      </c>
      <c r="B2522" s="221" t="e">
        <f>IF(A2522=1,SUM($A$4:A2522),"")</f>
        <v>#N/A</v>
      </c>
      <c r="C2522" s="22" t="str">
        <f>'Source - Cert. Funds'!A2521</f>
        <v>74</v>
      </c>
      <c r="D2522" s="22" t="str">
        <f>'Source - Cert. Funds'!B2521</f>
        <v>2</v>
      </c>
      <c r="E2522" s="22" t="str">
        <f>'Source - Cert. Funds'!C2521</f>
        <v>0001</v>
      </c>
      <c r="F2522" s="22" t="str">
        <f>'Source - Cert. Funds'!D2521</f>
        <v>7420001</v>
      </c>
      <c r="G2522" s="22" t="str">
        <f>'Source - Cert. Funds'!E2521</f>
        <v>CARTER TOWNSHIP</v>
      </c>
      <c r="H2522" s="22" t="str">
        <f>'Source - Cert. Funds'!F2521</f>
        <v>0101</v>
      </c>
      <c r="I2522" s="22" t="str">
        <f>'Source - Cert. Funds'!G2521</f>
        <v xml:space="preserve">GENERAL                                 </v>
      </c>
      <c r="J2522" s="23">
        <f>'Source - Cert. Funds'!H2521</f>
        <v>25789</v>
      </c>
      <c r="K2522" s="3"/>
      <c r="L2522" s="3"/>
      <c r="M2522" s="3"/>
      <c r="N2522" s="3"/>
      <c r="O2522" s="3"/>
    </row>
    <row r="2523" spans="1:15" x14ac:dyDescent="0.35">
      <c r="A2523" s="221" t="e">
        <f t="shared" si="43"/>
        <v>#N/A</v>
      </c>
      <c r="B2523" s="221" t="e">
        <f>IF(A2523=1,SUM($A$4:A2523),"")</f>
        <v>#N/A</v>
      </c>
      <c r="C2523" s="22" t="str">
        <f>'Source - Cert. Funds'!A2522</f>
        <v>74</v>
      </c>
      <c r="D2523" s="22" t="str">
        <f>'Source - Cert. Funds'!B2522</f>
        <v>2</v>
      </c>
      <c r="E2523" s="22" t="str">
        <f>'Source - Cert. Funds'!C2522</f>
        <v>0002</v>
      </c>
      <c r="F2523" s="22" t="str">
        <f>'Source - Cert. Funds'!D2522</f>
        <v>7420002</v>
      </c>
      <c r="G2523" s="22" t="str">
        <f>'Source - Cert. Funds'!E2522</f>
        <v>CLAY TOWNSHIP</v>
      </c>
      <c r="H2523" s="22" t="str">
        <f>'Source - Cert. Funds'!F2522</f>
        <v>0101</v>
      </c>
      <c r="I2523" s="22" t="str">
        <f>'Source - Cert. Funds'!G2522</f>
        <v xml:space="preserve">GENERAL                                 </v>
      </c>
      <c r="J2523" s="23">
        <f>'Source - Cert. Funds'!H2522</f>
        <v>27640</v>
      </c>
      <c r="K2523" s="3"/>
      <c r="L2523" s="3"/>
      <c r="M2523" s="3"/>
      <c r="N2523" s="3"/>
      <c r="O2523" s="3"/>
    </row>
    <row r="2524" spans="1:15" x14ac:dyDescent="0.35">
      <c r="A2524" s="221" t="e">
        <f t="shared" si="43"/>
        <v>#N/A</v>
      </c>
      <c r="B2524" s="221" t="e">
        <f>IF(A2524=1,SUM($A$4:A2524),"")</f>
        <v>#N/A</v>
      </c>
      <c r="C2524" s="22" t="str">
        <f>'Source - Cert. Funds'!A2523</f>
        <v>74</v>
      </c>
      <c r="D2524" s="22" t="str">
        <f>'Source - Cert. Funds'!B2523</f>
        <v>2</v>
      </c>
      <c r="E2524" s="22" t="str">
        <f>'Source - Cert. Funds'!C2523</f>
        <v>0002</v>
      </c>
      <c r="F2524" s="22" t="str">
        <f>'Source - Cert. Funds'!D2523</f>
        <v>7420002</v>
      </c>
      <c r="G2524" s="22" t="str">
        <f>'Source - Cert. Funds'!E2523</f>
        <v>CLAY TOWNSHIP</v>
      </c>
      <c r="H2524" s="22" t="str">
        <f>'Source - Cert. Funds'!F2523</f>
        <v>1111</v>
      </c>
      <c r="I2524" s="22" t="str">
        <f>'Source - Cert. Funds'!G2523</f>
        <v>TOWNSHIP FIRE AND E.M.S.</v>
      </c>
      <c r="J2524" s="23">
        <f>'Source - Cert. Funds'!H2523</f>
        <v>20400</v>
      </c>
      <c r="K2524" s="3"/>
      <c r="L2524" s="3"/>
      <c r="M2524" s="3"/>
      <c r="N2524" s="3"/>
      <c r="O2524" s="3"/>
    </row>
    <row r="2525" spans="1:15" x14ac:dyDescent="0.35">
      <c r="A2525" s="221" t="e">
        <f t="shared" si="43"/>
        <v>#N/A</v>
      </c>
      <c r="B2525" s="221" t="e">
        <f>IF(A2525=1,SUM($A$4:A2525),"")</f>
        <v>#N/A</v>
      </c>
      <c r="C2525" s="22" t="str">
        <f>'Source - Cert. Funds'!A2524</f>
        <v>74</v>
      </c>
      <c r="D2525" s="22" t="str">
        <f>'Source - Cert. Funds'!B2524</f>
        <v>2</v>
      </c>
      <c r="E2525" s="22" t="str">
        <f>'Source - Cert. Funds'!C2524</f>
        <v>0003</v>
      </c>
      <c r="F2525" s="22" t="str">
        <f>'Source - Cert. Funds'!D2524</f>
        <v>7420003</v>
      </c>
      <c r="G2525" s="22" t="str">
        <f>'Source - Cert. Funds'!E2524</f>
        <v>GRASS TOWNSHIP</v>
      </c>
      <c r="H2525" s="22" t="str">
        <f>'Source - Cert. Funds'!F2524</f>
        <v>0101</v>
      </c>
      <c r="I2525" s="22" t="str">
        <f>'Source - Cert. Funds'!G2524</f>
        <v xml:space="preserve">GENERAL                                 </v>
      </c>
      <c r="J2525" s="23">
        <f>'Source - Cert. Funds'!H2524</f>
        <v>43527</v>
      </c>
      <c r="K2525" s="3"/>
      <c r="L2525" s="3"/>
      <c r="M2525" s="3"/>
      <c r="N2525" s="3"/>
      <c r="O2525" s="3"/>
    </row>
    <row r="2526" spans="1:15" x14ac:dyDescent="0.35">
      <c r="A2526" s="221" t="e">
        <f t="shared" si="43"/>
        <v>#N/A</v>
      </c>
      <c r="B2526" s="221" t="e">
        <f>IF(A2526=1,SUM($A$4:A2526),"")</f>
        <v>#N/A</v>
      </c>
      <c r="C2526" s="22" t="str">
        <f>'Source - Cert. Funds'!A2525</f>
        <v>74</v>
      </c>
      <c r="D2526" s="22" t="str">
        <f>'Source - Cert. Funds'!B2525</f>
        <v>2</v>
      </c>
      <c r="E2526" s="22" t="str">
        <f>'Source - Cert. Funds'!C2525</f>
        <v>0003</v>
      </c>
      <c r="F2526" s="22" t="str">
        <f>'Source - Cert. Funds'!D2525</f>
        <v>7420003</v>
      </c>
      <c r="G2526" s="22" t="str">
        <f>'Source - Cert. Funds'!E2525</f>
        <v>GRASS TOWNSHIP</v>
      </c>
      <c r="H2526" s="22" t="str">
        <f>'Source - Cert. Funds'!F2525</f>
        <v>1111</v>
      </c>
      <c r="I2526" s="22" t="str">
        <f>'Source - Cert. Funds'!G2525</f>
        <v>TOWNSHIP FIRE AND E.M.S.</v>
      </c>
      <c r="J2526" s="23">
        <f>'Source - Cert. Funds'!H2525</f>
        <v>12000</v>
      </c>
      <c r="K2526" s="3"/>
      <c r="L2526" s="3"/>
      <c r="M2526" s="3"/>
      <c r="N2526" s="3"/>
      <c r="O2526" s="3"/>
    </row>
    <row r="2527" spans="1:15" x14ac:dyDescent="0.35">
      <c r="A2527" s="221" t="e">
        <f t="shared" si="43"/>
        <v>#N/A</v>
      </c>
      <c r="B2527" s="221" t="e">
        <f>IF(A2527=1,SUM($A$4:A2527),"")</f>
        <v>#N/A</v>
      </c>
      <c r="C2527" s="22" t="str">
        <f>'Source - Cert. Funds'!A2526</f>
        <v>74</v>
      </c>
      <c r="D2527" s="22" t="str">
        <f>'Source - Cert. Funds'!B2526</f>
        <v>2</v>
      </c>
      <c r="E2527" s="22" t="str">
        <f>'Source - Cert. Funds'!C2526</f>
        <v>0003</v>
      </c>
      <c r="F2527" s="22" t="str">
        <f>'Source - Cert. Funds'!D2526</f>
        <v>7420003</v>
      </c>
      <c r="G2527" s="22" t="str">
        <f>'Source - Cert. Funds'!E2526</f>
        <v>GRASS TOWNSHIP</v>
      </c>
      <c r="H2527" s="22" t="str">
        <f>'Source - Cert. Funds'!F2526</f>
        <v>1190</v>
      </c>
      <c r="I2527" s="22" t="str">
        <f>'Source - Cert. Funds'!G2526</f>
        <v xml:space="preserve">CUMULATIVE FIRE (Township)                        </v>
      </c>
      <c r="J2527" s="23">
        <f>'Source - Cert. Funds'!H2526</f>
        <v>52000</v>
      </c>
      <c r="K2527" s="3"/>
      <c r="L2527" s="3"/>
      <c r="M2527" s="3"/>
      <c r="N2527" s="3"/>
      <c r="O2527" s="3"/>
    </row>
    <row r="2528" spans="1:15" x14ac:dyDescent="0.35">
      <c r="A2528" s="221" t="e">
        <f t="shared" si="43"/>
        <v>#N/A</v>
      </c>
      <c r="B2528" s="221" t="e">
        <f>IF(A2528=1,SUM($A$4:A2528),"")</f>
        <v>#N/A</v>
      </c>
      <c r="C2528" s="22" t="str">
        <f>'Source - Cert. Funds'!A2527</f>
        <v>74</v>
      </c>
      <c r="D2528" s="22" t="str">
        <f>'Source - Cert. Funds'!B2527</f>
        <v>2</v>
      </c>
      <c r="E2528" s="22" t="str">
        <f>'Source - Cert. Funds'!C2527</f>
        <v>0003</v>
      </c>
      <c r="F2528" s="22" t="str">
        <f>'Source - Cert. Funds'!D2527</f>
        <v>7420003</v>
      </c>
      <c r="G2528" s="22" t="str">
        <f>'Source - Cert. Funds'!E2527</f>
        <v>GRASS TOWNSHIP</v>
      </c>
      <c r="H2528" s="22" t="str">
        <f>'Source - Cert. Funds'!F2527</f>
        <v>1312</v>
      </c>
      <c r="I2528" s="22" t="str">
        <f>'Source - Cert. Funds'!G2527</f>
        <v xml:space="preserve">RECREATION                              </v>
      </c>
      <c r="J2528" s="23">
        <f>'Source - Cert. Funds'!H2527</f>
        <v>1000</v>
      </c>
      <c r="K2528" s="3"/>
      <c r="L2528" s="3"/>
      <c r="M2528" s="3"/>
      <c r="N2528" s="3"/>
      <c r="O2528" s="3"/>
    </row>
    <row r="2529" spans="1:15" x14ac:dyDescent="0.35">
      <c r="A2529" s="221" t="e">
        <f t="shared" si="43"/>
        <v>#N/A</v>
      </c>
      <c r="B2529" s="221" t="e">
        <f>IF(A2529=1,SUM($A$4:A2529),"")</f>
        <v>#N/A</v>
      </c>
      <c r="C2529" s="22" t="str">
        <f>'Source - Cert. Funds'!A2528</f>
        <v>74</v>
      </c>
      <c r="D2529" s="22" t="str">
        <f>'Source - Cert. Funds'!B2528</f>
        <v>2</v>
      </c>
      <c r="E2529" s="22" t="str">
        <f>'Source - Cert. Funds'!C2528</f>
        <v>0004</v>
      </c>
      <c r="F2529" s="22" t="str">
        <f>'Source - Cert. Funds'!D2528</f>
        <v>7420004</v>
      </c>
      <c r="G2529" s="22" t="str">
        <f>'Source - Cert. Funds'!E2528</f>
        <v>HAMMOND TOWNSHIP</v>
      </c>
      <c r="H2529" s="22" t="str">
        <f>'Source - Cert. Funds'!F2528</f>
        <v>0101</v>
      </c>
      <c r="I2529" s="22" t="str">
        <f>'Source - Cert. Funds'!G2528</f>
        <v xml:space="preserve">GENERAL                                 </v>
      </c>
      <c r="J2529" s="23">
        <f>'Source - Cert. Funds'!H2528</f>
        <v>35500</v>
      </c>
      <c r="K2529" s="3"/>
      <c r="L2529" s="3"/>
      <c r="M2529" s="3"/>
      <c r="N2529" s="3"/>
      <c r="O2529" s="3"/>
    </row>
    <row r="2530" spans="1:15" x14ac:dyDescent="0.35">
      <c r="A2530" s="221" t="e">
        <f t="shared" si="43"/>
        <v>#N/A</v>
      </c>
      <c r="B2530" s="221" t="e">
        <f>IF(A2530=1,SUM($A$4:A2530),"")</f>
        <v>#N/A</v>
      </c>
      <c r="C2530" s="22" t="str">
        <f>'Source - Cert. Funds'!A2529</f>
        <v>74</v>
      </c>
      <c r="D2530" s="22" t="str">
        <f>'Source - Cert. Funds'!B2529</f>
        <v>2</v>
      </c>
      <c r="E2530" s="22" t="str">
        <f>'Source - Cert. Funds'!C2529</f>
        <v>0004</v>
      </c>
      <c r="F2530" s="22" t="str">
        <f>'Source - Cert. Funds'!D2529</f>
        <v>7420004</v>
      </c>
      <c r="G2530" s="22" t="str">
        <f>'Source - Cert. Funds'!E2529</f>
        <v>HAMMOND TOWNSHIP</v>
      </c>
      <c r="H2530" s="22" t="str">
        <f>'Source - Cert. Funds'!F2529</f>
        <v>1111</v>
      </c>
      <c r="I2530" s="22" t="str">
        <f>'Source - Cert. Funds'!G2529</f>
        <v>TOWNSHIP FIRE AND E.M.S.</v>
      </c>
      <c r="J2530" s="23">
        <f>'Source - Cert. Funds'!H2529</f>
        <v>0</v>
      </c>
      <c r="K2530" s="3"/>
      <c r="L2530" s="3"/>
      <c r="M2530" s="3"/>
      <c r="N2530" s="3"/>
      <c r="O2530" s="3"/>
    </row>
    <row r="2531" spans="1:15" x14ac:dyDescent="0.35">
      <c r="A2531" s="221" t="e">
        <f t="shared" si="43"/>
        <v>#N/A</v>
      </c>
      <c r="B2531" s="221" t="e">
        <f>IF(A2531=1,SUM($A$4:A2531),"")</f>
        <v>#N/A</v>
      </c>
      <c r="C2531" s="22" t="str">
        <f>'Source - Cert. Funds'!A2530</f>
        <v>74</v>
      </c>
      <c r="D2531" s="22" t="str">
        <f>'Source - Cert. Funds'!B2530</f>
        <v>2</v>
      </c>
      <c r="E2531" s="22" t="str">
        <f>'Source - Cert. Funds'!C2530</f>
        <v>0004</v>
      </c>
      <c r="F2531" s="22" t="str">
        <f>'Source - Cert. Funds'!D2530</f>
        <v>7420004</v>
      </c>
      <c r="G2531" s="22" t="str">
        <f>'Source - Cert. Funds'!E2530</f>
        <v>HAMMOND TOWNSHIP</v>
      </c>
      <c r="H2531" s="22" t="str">
        <f>'Source - Cert. Funds'!F2530</f>
        <v>1190</v>
      </c>
      <c r="I2531" s="22" t="str">
        <f>'Source - Cert. Funds'!G2530</f>
        <v xml:space="preserve">CUMULATIVE FIRE (Township)                        </v>
      </c>
      <c r="J2531" s="23">
        <f>'Source - Cert. Funds'!H2530</f>
        <v>0</v>
      </c>
      <c r="K2531" s="3"/>
      <c r="L2531" s="3"/>
      <c r="M2531" s="3"/>
      <c r="N2531" s="3"/>
      <c r="O2531" s="3"/>
    </row>
    <row r="2532" spans="1:15" x14ac:dyDescent="0.35">
      <c r="A2532" s="221" t="e">
        <f t="shared" si="43"/>
        <v>#N/A</v>
      </c>
      <c r="B2532" s="221" t="e">
        <f>IF(A2532=1,SUM($A$4:A2532),"")</f>
        <v>#N/A</v>
      </c>
      <c r="C2532" s="22" t="str">
        <f>'Source - Cert. Funds'!A2531</f>
        <v>74</v>
      </c>
      <c r="D2532" s="22" t="str">
        <f>'Source - Cert. Funds'!B2531</f>
        <v>2</v>
      </c>
      <c r="E2532" s="22" t="str">
        <f>'Source - Cert. Funds'!C2531</f>
        <v>0005</v>
      </c>
      <c r="F2532" s="22" t="str">
        <f>'Source - Cert. Funds'!D2531</f>
        <v>7420005</v>
      </c>
      <c r="G2532" s="22" t="str">
        <f>'Source - Cert. Funds'!E2531</f>
        <v>HARRISON TOWNSHIP</v>
      </c>
      <c r="H2532" s="22" t="str">
        <f>'Source - Cert. Funds'!F2531</f>
        <v>0101</v>
      </c>
      <c r="I2532" s="22" t="str">
        <f>'Source - Cert. Funds'!G2531</f>
        <v xml:space="preserve">GENERAL                                 </v>
      </c>
      <c r="J2532" s="23">
        <f>'Source - Cert. Funds'!H2531</f>
        <v>24004</v>
      </c>
      <c r="K2532" s="3"/>
      <c r="L2532" s="3"/>
      <c r="M2532" s="3"/>
      <c r="N2532" s="3"/>
      <c r="O2532" s="3"/>
    </row>
    <row r="2533" spans="1:15" x14ac:dyDescent="0.35">
      <c r="A2533" s="221" t="e">
        <f t="shared" si="43"/>
        <v>#N/A</v>
      </c>
      <c r="B2533" s="221" t="e">
        <f>IF(A2533=1,SUM($A$4:A2533),"")</f>
        <v>#N/A</v>
      </c>
      <c r="C2533" s="22" t="str">
        <f>'Source - Cert. Funds'!A2532</f>
        <v>74</v>
      </c>
      <c r="D2533" s="22" t="str">
        <f>'Source - Cert. Funds'!B2532</f>
        <v>2</v>
      </c>
      <c r="E2533" s="22" t="str">
        <f>'Source - Cert. Funds'!C2532</f>
        <v>0005</v>
      </c>
      <c r="F2533" s="22" t="str">
        <f>'Source - Cert. Funds'!D2532</f>
        <v>7420005</v>
      </c>
      <c r="G2533" s="22" t="str">
        <f>'Source - Cert. Funds'!E2532</f>
        <v>HARRISON TOWNSHIP</v>
      </c>
      <c r="H2533" s="22" t="str">
        <f>'Source - Cert. Funds'!F2532</f>
        <v>1111</v>
      </c>
      <c r="I2533" s="22" t="str">
        <f>'Source - Cert. Funds'!G2532</f>
        <v>TOWNSHIP FIRE AND E.M.S.</v>
      </c>
      <c r="J2533" s="23">
        <f>'Source - Cert. Funds'!H2532</f>
        <v>7800</v>
      </c>
      <c r="K2533" s="3"/>
      <c r="L2533" s="3"/>
      <c r="M2533" s="3"/>
      <c r="N2533" s="3"/>
      <c r="O2533" s="3"/>
    </row>
    <row r="2534" spans="1:15" x14ac:dyDescent="0.35">
      <c r="A2534" s="221" t="e">
        <f t="shared" si="43"/>
        <v>#N/A</v>
      </c>
      <c r="B2534" s="221" t="e">
        <f>IF(A2534=1,SUM($A$4:A2534),"")</f>
        <v>#N/A</v>
      </c>
      <c r="C2534" s="22" t="str">
        <f>'Source - Cert. Funds'!A2533</f>
        <v>74</v>
      </c>
      <c r="D2534" s="22" t="str">
        <f>'Source - Cert. Funds'!B2533</f>
        <v>2</v>
      </c>
      <c r="E2534" s="22" t="str">
        <f>'Source - Cert. Funds'!C2533</f>
        <v>0006</v>
      </c>
      <c r="F2534" s="22" t="str">
        <f>'Source - Cert. Funds'!D2533</f>
        <v>7420006</v>
      </c>
      <c r="G2534" s="22" t="str">
        <f>'Source - Cert. Funds'!E2533</f>
        <v>HUFF TOWNSHIP</v>
      </c>
      <c r="H2534" s="22" t="str">
        <f>'Source - Cert. Funds'!F2533</f>
        <v>0101</v>
      </c>
      <c r="I2534" s="22" t="str">
        <f>'Source - Cert. Funds'!G2533</f>
        <v xml:space="preserve">GENERAL                                 </v>
      </c>
      <c r="J2534" s="23">
        <f>'Source - Cert. Funds'!H2533</f>
        <v>17000</v>
      </c>
      <c r="K2534" s="3"/>
      <c r="L2534" s="3"/>
      <c r="M2534" s="3"/>
      <c r="N2534" s="3"/>
      <c r="O2534" s="3"/>
    </row>
    <row r="2535" spans="1:15" x14ac:dyDescent="0.35">
      <c r="A2535" s="221" t="e">
        <f t="shared" si="43"/>
        <v>#N/A</v>
      </c>
      <c r="B2535" s="221" t="e">
        <f>IF(A2535=1,SUM($A$4:A2535),"")</f>
        <v>#N/A</v>
      </c>
      <c r="C2535" s="22" t="str">
        <f>'Source - Cert. Funds'!A2534</f>
        <v>74</v>
      </c>
      <c r="D2535" s="22" t="str">
        <f>'Source - Cert. Funds'!B2534</f>
        <v>2</v>
      </c>
      <c r="E2535" s="22" t="str">
        <f>'Source - Cert. Funds'!C2534</f>
        <v>0006</v>
      </c>
      <c r="F2535" s="22" t="str">
        <f>'Source - Cert. Funds'!D2534</f>
        <v>7420006</v>
      </c>
      <c r="G2535" s="22" t="str">
        <f>'Source - Cert. Funds'!E2534</f>
        <v>HUFF TOWNSHIP</v>
      </c>
      <c r="H2535" s="22" t="str">
        <f>'Source - Cert. Funds'!F2534</f>
        <v>1111</v>
      </c>
      <c r="I2535" s="22" t="str">
        <f>'Source - Cert. Funds'!G2534</f>
        <v>TOWNSHIP FIRE AND E.M.S.</v>
      </c>
      <c r="J2535" s="23">
        <f>'Source - Cert. Funds'!H2534</f>
        <v>10000</v>
      </c>
      <c r="K2535" s="3"/>
      <c r="L2535" s="3"/>
      <c r="M2535" s="3"/>
      <c r="N2535" s="3"/>
      <c r="O2535" s="3"/>
    </row>
    <row r="2536" spans="1:15" x14ac:dyDescent="0.35">
      <c r="A2536" s="221" t="e">
        <f t="shared" si="43"/>
        <v>#N/A</v>
      </c>
      <c r="B2536" s="221" t="e">
        <f>IF(A2536=1,SUM($A$4:A2536),"")</f>
        <v>#N/A</v>
      </c>
      <c r="C2536" s="22" t="str">
        <f>'Source - Cert. Funds'!A2535</f>
        <v>74</v>
      </c>
      <c r="D2536" s="22" t="str">
        <f>'Source - Cert. Funds'!B2535</f>
        <v>2</v>
      </c>
      <c r="E2536" s="22" t="str">
        <f>'Source - Cert. Funds'!C2535</f>
        <v>0007</v>
      </c>
      <c r="F2536" s="22" t="str">
        <f>'Source - Cert. Funds'!D2535</f>
        <v>7420007</v>
      </c>
      <c r="G2536" s="22" t="str">
        <f>'Source - Cert. Funds'!E2535</f>
        <v>JACKSON TOWNSHIP</v>
      </c>
      <c r="H2536" s="22" t="str">
        <f>'Source - Cert. Funds'!F2535</f>
        <v>0061</v>
      </c>
      <c r="I2536" s="22" t="str">
        <f>'Source - Cert. Funds'!G2535</f>
        <v>RAINY DAY</v>
      </c>
      <c r="J2536" s="23">
        <f>'Source - Cert. Funds'!H2535</f>
        <v>1000</v>
      </c>
      <c r="K2536" s="3"/>
      <c r="L2536" s="3"/>
      <c r="M2536" s="3"/>
      <c r="N2536" s="3"/>
      <c r="O2536" s="3"/>
    </row>
    <row r="2537" spans="1:15" x14ac:dyDescent="0.35">
      <c r="A2537" s="221" t="e">
        <f t="shared" si="43"/>
        <v>#N/A</v>
      </c>
      <c r="B2537" s="221" t="e">
        <f>IF(A2537=1,SUM($A$4:A2537),"")</f>
        <v>#N/A</v>
      </c>
      <c r="C2537" s="22" t="str">
        <f>'Source - Cert. Funds'!A2536</f>
        <v>74</v>
      </c>
      <c r="D2537" s="22" t="str">
        <f>'Source - Cert. Funds'!B2536</f>
        <v>2</v>
      </c>
      <c r="E2537" s="22" t="str">
        <f>'Source - Cert. Funds'!C2536</f>
        <v>0007</v>
      </c>
      <c r="F2537" s="22" t="str">
        <f>'Source - Cert. Funds'!D2536</f>
        <v>7420007</v>
      </c>
      <c r="G2537" s="22" t="str">
        <f>'Source - Cert. Funds'!E2536</f>
        <v>JACKSON TOWNSHIP</v>
      </c>
      <c r="H2537" s="22" t="str">
        <f>'Source - Cert. Funds'!F2536</f>
        <v>0101</v>
      </c>
      <c r="I2537" s="22" t="str">
        <f>'Source - Cert. Funds'!G2536</f>
        <v xml:space="preserve">GENERAL                                 </v>
      </c>
      <c r="J2537" s="23">
        <f>'Source - Cert. Funds'!H2536</f>
        <v>18350</v>
      </c>
      <c r="K2537" s="3"/>
      <c r="L2537" s="3"/>
      <c r="M2537" s="3"/>
      <c r="N2537" s="3"/>
      <c r="O2537" s="3"/>
    </row>
    <row r="2538" spans="1:15" x14ac:dyDescent="0.35">
      <c r="A2538" s="221" t="e">
        <f t="shared" si="43"/>
        <v>#N/A</v>
      </c>
      <c r="B2538" s="221" t="e">
        <f>IF(A2538=1,SUM($A$4:A2538),"")</f>
        <v>#N/A</v>
      </c>
      <c r="C2538" s="22" t="str">
        <f>'Source - Cert. Funds'!A2537</f>
        <v>74</v>
      </c>
      <c r="D2538" s="22" t="str">
        <f>'Source - Cert. Funds'!B2537</f>
        <v>2</v>
      </c>
      <c r="E2538" s="22" t="str">
        <f>'Source - Cert. Funds'!C2537</f>
        <v>0007</v>
      </c>
      <c r="F2538" s="22" t="str">
        <f>'Source - Cert. Funds'!D2537</f>
        <v>7420007</v>
      </c>
      <c r="G2538" s="22" t="str">
        <f>'Source - Cert. Funds'!E2537</f>
        <v>JACKSON TOWNSHIP</v>
      </c>
      <c r="H2538" s="22" t="str">
        <f>'Source - Cert. Funds'!F2537</f>
        <v>1111</v>
      </c>
      <c r="I2538" s="22" t="str">
        <f>'Source - Cert. Funds'!G2537</f>
        <v>TOWNSHIP FIRE AND E.M.S.</v>
      </c>
      <c r="J2538" s="23">
        <f>'Source - Cert. Funds'!H2537</f>
        <v>10000</v>
      </c>
      <c r="K2538" s="3"/>
      <c r="L2538" s="3"/>
      <c r="M2538" s="3"/>
      <c r="N2538" s="3"/>
      <c r="O2538" s="3"/>
    </row>
    <row r="2539" spans="1:15" x14ac:dyDescent="0.35">
      <c r="A2539" s="221" t="e">
        <f t="shared" si="43"/>
        <v>#N/A</v>
      </c>
      <c r="B2539" s="221" t="e">
        <f>IF(A2539=1,SUM($A$4:A2539),"")</f>
        <v>#N/A</v>
      </c>
      <c r="C2539" s="22" t="str">
        <f>'Source - Cert. Funds'!A2538</f>
        <v>74</v>
      </c>
      <c r="D2539" s="22" t="str">
        <f>'Source - Cert. Funds'!B2538</f>
        <v>2</v>
      </c>
      <c r="E2539" s="22" t="str">
        <f>'Source - Cert. Funds'!C2538</f>
        <v>0007</v>
      </c>
      <c r="F2539" s="22" t="str">
        <f>'Source - Cert. Funds'!D2538</f>
        <v>7420007</v>
      </c>
      <c r="G2539" s="22" t="str">
        <f>'Source - Cert. Funds'!E2538</f>
        <v>JACKSON TOWNSHIP</v>
      </c>
      <c r="H2539" s="22" t="str">
        <f>'Source - Cert. Funds'!F2538</f>
        <v>1190</v>
      </c>
      <c r="I2539" s="22" t="str">
        <f>'Source - Cert. Funds'!G2538</f>
        <v xml:space="preserve">CUMULATIVE FIRE (Township)                        </v>
      </c>
      <c r="J2539" s="23">
        <f>'Source - Cert. Funds'!H2538</f>
        <v>9000</v>
      </c>
      <c r="K2539" s="3"/>
      <c r="L2539" s="3"/>
      <c r="M2539" s="3"/>
      <c r="N2539" s="3"/>
      <c r="O2539" s="3"/>
    </row>
    <row r="2540" spans="1:15" x14ac:dyDescent="0.35">
      <c r="A2540" s="221" t="e">
        <f t="shared" si="43"/>
        <v>#N/A</v>
      </c>
      <c r="B2540" s="221" t="e">
        <f>IF(A2540=1,SUM($A$4:A2540),"")</f>
        <v>#N/A</v>
      </c>
      <c r="C2540" s="22" t="str">
        <f>'Source - Cert. Funds'!A2539</f>
        <v>74</v>
      </c>
      <c r="D2540" s="22" t="str">
        <f>'Source - Cert. Funds'!B2539</f>
        <v>2</v>
      </c>
      <c r="E2540" s="22" t="str">
        <f>'Source - Cert. Funds'!C2539</f>
        <v>0008</v>
      </c>
      <c r="F2540" s="22" t="str">
        <f>'Source - Cert. Funds'!D2539</f>
        <v>7420008</v>
      </c>
      <c r="G2540" s="22" t="str">
        <f>'Source - Cert. Funds'!E2539</f>
        <v>LUCE TOWNSHIP</v>
      </c>
      <c r="H2540" s="22" t="str">
        <f>'Source - Cert. Funds'!F2539</f>
        <v>0061</v>
      </c>
      <c r="I2540" s="22" t="str">
        <f>'Source - Cert. Funds'!G2539</f>
        <v>RAINY DAY</v>
      </c>
      <c r="J2540" s="23">
        <f>'Source - Cert. Funds'!H2539</f>
        <v>395</v>
      </c>
      <c r="K2540" s="3"/>
      <c r="L2540" s="3"/>
      <c r="M2540" s="3"/>
      <c r="N2540" s="3"/>
      <c r="O2540" s="3"/>
    </row>
    <row r="2541" spans="1:15" x14ac:dyDescent="0.35">
      <c r="A2541" s="221" t="e">
        <f t="shared" si="43"/>
        <v>#N/A</v>
      </c>
      <c r="B2541" s="221" t="e">
        <f>IF(A2541=1,SUM($A$4:A2541),"")</f>
        <v>#N/A</v>
      </c>
      <c r="C2541" s="22" t="str">
        <f>'Source - Cert. Funds'!A2540</f>
        <v>74</v>
      </c>
      <c r="D2541" s="22" t="str">
        <f>'Source - Cert. Funds'!B2540</f>
        <v>2</v>
      </c>
      <c r="E2541" s="22" t="str">
        <f>'Source - Cert. Funds'!C2540</f>
        <v>0008</v>
      </c>
      <c r="F2541" s="22" t="str">
        <f>'Source - Cert. Funds'!D2540</f>
        <v>7420008</v>
      </c>
      <c r="G2541" s="22" t="str">
        <f>'Source - Cert. Funds'!E2540</f>
        <v>LUCE TOWNSHIP</v>
      </c>
      <c r="H2541" s="22" t="str">
        <f>'Source - Cert. Funds'!F2540</f>
        <v>0101</v>
      </c>
      <c r="I2541" s="22" t="str">
        <f>'Source - Cert. Funds'!G2540</f>
        <v xml:space="preserve">GENERAL                                 </v>
      </c>
      <c r="J2541" s="23">
        <f>'Source - Cert. Funds'!H2540</f>
        <v>250000</v>
      </c>
      <c r="K2541" s="3"/>
      <c r="L2541" s="3"/>
      <c r="M2541" s="3"/>
      <c r="N2541" s="3"/>
      <c r="O2541" s="3"/>
    </row>
    <row r="2542" spans="1:15" x14ac:dyDescent="0.35">
      <c r="A2542" s="221" t="e">
        <f t="shared" si="43"/>
        <v>#N/A</v>
      </c>
      <c r="B2542" s="221" t="e">
        <f>IF(A2542=1,SUM($A$4:A2542),"")</f>
        <v>#N/A</v>
      </c>
      <c r="C2542" s="22" t="str">
        <f>'Source - Cert. Funds'!A2541</f>
        <v>74</v>
      </c>
      <c r="D2542" s="22" t="str">
        <f>'Source - Cert. Funds'!B2541</f>
        <v>2</v>
      </c>
      <c r="E2542" s="22" t="str">
        <f>'Source - Cert. Funds'!C2541</f>
        <v>0008</v>
      </c>
      <c r="F2542" s="22" t="str">
        <f>'Source - Cert. Funds'!D2541</f>
        <v>7420008</v>
      </c>
      <c r="G2542" s="22" t="str">
        <f>'Source - Cert. Funds'!E2541</f>
        <v>LUCE TOWNSHIP</v>
      </c>
      <c r="H2542" s="22" t="str">
        <f>'Source - Cert. Funds'!F2541</f>
        <v>1312</v>
      </c>
      <c r="I2542" s="22" t="str">
        <f>'Source - Cert. Funds'!G2541</f>
        <v xml:space="preserve">RECREATION                              </v>
      </c>
      <c r="J2542" s="23">
        <f>'Source - Cert. Funds'!H2541</f>
        <v>22776</v>
      </c>
      <c r="K2542" s="3"/>
      <c r="L2542" s="3"/>
      <c r="M2542" s="3"/>
      <c r="N2542" s="3"/>
      <c r="O2542" s="3"/>
    </row>
    <row r="2543" spans="1:15" x14ac:dyDescent="0.35">
      <c r="A2543" s="221" t="e">
        <f t="shared" si="43"/>
        <v>#N/A</v>
      </c>
      <c r="B2543" s="221" t="e">
        <f>IF(A2543=1,SUM($A$4:A2543),"")</f>
        <v>#N/A</v>
      </c>
      <c r="C2543" s="22" t="str">
        <f>'Source - Cert. Funds'!A2542</f>
        <v>74</v>
      </c>
      <c r="D2543" s="22" t="str">
        <f>'Source - Cert. Funds'!B2542</f>
        <v>2</v>
      </c>
      <c r="E2543" s="22" t="str">
        <f>'Source - Cert. Funds'!C2542</f>
        <v>0008</v>
      </c>
      <c r="F2543" s="22" t="str">
        <f>'Source - Cert. Funds'!D2542</f>
        <v>7420008</v>
      </c>
      <c r="G2543" s="22" t="str">
        <f>'Source - Cert. Funds'!E2542</f>
        <v>LUCE TOWNSHIP</v>
      </c>
      <c r="H2543" s="22" t="str">
        <f>'Source - Cert. Funds'!F2542</f>
        <v>8604</v>
      </c>
      <c r="I2543" s="22" t="str">
        <f>'Source - Cert. Funds'!G2542</f>
        <v>SPECL FIRE PROTECTION TERRITORY GENERAL</v>
      </c>
      <c r="J2543" s="23">
        <f>'Source - Cert. Funds'!H2542</f>
        <v>300000</v>
      </c>
      <c r="K2543" s="3"/>
      <c r="L2543" s="3"/>
      <c r="M2543" s="3"/>
      <c r="N2543" s="3"/>
      <c r="O2543" s="3"/>
    </row>
    <row r="2544" spans="1:15" x14ac:dyDescent="0.35">
      <c r="A2544" s="221" t="e">
        <f t="shared" si="43"/>
        <v>#N/A</v>
      </c>
      <c r="B2544" s="221" t="e">
        <f>IF(A2544=1,SUM($A$4:A2544),"")</f>
        <v>#N/A</v>
      </c>
      <c r="C2544" s="22" t="str">
        <f>'Source - Cert. Funds'!A2543</f>
        <v>74</v>
      </c>
      <c r="D2544" s="22" t="str">
        <f>'Source - Cert. Funds'!B2543</f>
        <v>2</v>
      </c>
      <c r="E2544" s="22" t="str">
        <f>'Source - Cert. Funds'!C2543</f>
        <v>0008</v>
      </c>
      <c r="F2544" s="22" t="str">
        <f>'Source - Cert. Funds'!D2543</f>
        <v>7420008</v>
      </c>
      <c r="G2544" s="22" t="str">
        <f>'Source - Cert. Funds'!E2543</f>
        <v>LUCE TOWNSHIP</v>
      </c>
      <c r="H2544" s="22" t="str">
        <f>'Source - Cert. Funds'!F2543</f>
        <v>8692</v>
      </c>
      <c r="I2544" s="22" t="str">
        <f>'Source - Cert. Funds'!G2543</f>
        <v>SPECL FIRE PROTECTION TERRITORY EQUIPMENT REPLACE</v>
      </c>
      <c r="J2544" s="23">
        <f>'Source - Cert. Funds'!H2543</f>
        <v>82500</v>
      </c>
      <c r="K2544" s="3"/>
      <c r="L2544" s="3"/>
      <c r="M2544" s="3"/>
      <c r="N2544" s="3"/>
      <c r="O2544" s="3"/>
    </row>
    <row r="2545" spans="1:15" x14ac:dyDescent="0.35">
      <c r="A2545" s="221" t="e">
        <f t="shared" si="43"/>
        <v>#N/A</v>
      </c>
      <c r="B2545" s="221" t="e">
        <f>IF(A2545=1,SUM($A$4:A2545),"")</f>
        <v>#N/A</v>
      </c>
      <c r="C2545" s="22" t="str">
        <f>'Source - Cert. Funds'!A2544</f>
        <v>74</v>
      </c>
      <c r="D2545" s="22" t="str">
        <f>'Source - Cert. Funds'!B2544</f>
        <v>2</v>
      </c>
      <c r="E2545" s="22" t="str">
        <f>'Source - Cert. Funds'!C2544</f>
        <v>0009</v>
      </c>
      <c r="F2545" s="22" t="str">
        <f>'Source - Cert. Funds'!D2544</f>
        <v>7420009</v>
      </c>
      <c r="G2545" s="22" t="str">
        <f>'Source - Cert. Funds'!E2544</f>
        <v>OHIO TOWNSHIP</v>
      </c>
      <c r="H2545" s="22" t="str">
        <f>'Source - Cert. Funds'!F2544</f>
        <v>0061</v>
      </c>
      <c r="I2545" s="22" t="str">
        <f>'Source - Cert. Funds'!G2544</f>
        <v>RAINY DAY</v>
      </c>
      <c r="J2545" s="23">
        <f>'Source - Cert. Funds'!H2544</f>
        <v>0</v>
      </c>
      <c r="K2545" s="3"/>
      <c r="L2545" s="3"/>
      <c r="M2545" s="3"/>
      <c r="N2545" s="3"/>
      <c r="O2545" s="3"/>
    </row>
    <row r="2546" spans="1:15" x14ac:dyDescent="0.35">
      <c r="A2546" s="221" t="e">
        <f t="shared" si="43"/>
        <v>#N/A</v>
      </c>
      <c r="B2546" s="221" t="e">
        <f>IF(A2546=1,SUM($A$4:A2546),"")</f>
        <v>#N/A</v>
      </c>
      <c r="C2546" s="22" t="str">
        <f>'Source - Cert. Funds'!A2545</f>
        <v>74</v>
      </c>
      <c r="D2546" s="22" t="str">
        <f>'Source - Cert. Funds'!B2545</f>
        <v>2</v>
      </c>
      <c r="E2546" s="22" t="str">
        <f>'Source - Cert. Funds'!C2545</f>
        <v>0009</v>
      </c>
      <c r="F2546" s="22" t="str">
        <f>'Source - Cert. Funds'!D2545</f>
        <v>7420009</v>
      </c>
      <c r="G2546" s="22" t="str">
        <f>'Source - Cert. Funds'!E2545</f>
        <v>OHIO TOWNSHIP</v>
      </c>
      <c r="H2546" s="22" t="str">
        <f>'Source - Cert. Funds'!F2545</f>
        <v>0101</v>
      </c>
      <c r="I2546" s="22" t="str">
        <f>'Source - Cert. Funds'!G2545</f>
        <v xml:space="preserve">GENERAL                                 </v>
      </c>
      <c r="J2546" s="23">
        <f>'Source - Cert. Funds'!H2545</f>
        <v>137988</v>
      </c>
      <c r="K2546" s="3"/>
      <c r="L2546" s="3"/>
      <c r="M2546" s="3"/>
      <c r="N2546" s="3"/>
      <c r="O2546" s="3"/>
    </row>
    <row r="2547" spans="1:15" x14ac:dyDescent="0.35">
      <c r="A2547" s="221" t="e">
        <f t="shared" si="43"/>
        <v>#N/A</v>
      </c>
      <c r="B2547" s="221" t="e">
        <f>IF(A2547=1,SUM($A$4:A2547),"")</f>
        <v>#N/A</v>
      </c>
      <c r="C2547" s="22" t="str">
        <f>'Source - Cert. Funds'!A2546</f>
        <v>74</v>
      </c>
      <c r="D2547" s="22" t="str">
        <f>'Source - Cert. Funds'!B2546</f>
        <v>2</v>
      </c>
      <c r="E2547" s="22" t="str">
        <f>'Source - Cert. Funds'!C2546</f>
        <v>0009</v>
      </c>
      <c r="F2547" s="22" t="str">
        <f>'Source - Cert. Funds'!D2546</f>
        <v>7420009</v>
      </c>
      <c r="G2547" s="22" t="str">
        <f>'Source - Cert. Funds'!E2546</f>
        <v>OHIO TOWNSHIP</v>
      </c>
      <c r="H2547" s="22" t="str">
        <f>'Source - Cert. Funds'!F2546</f>
        <v>1111</v>
      </c>
      <c r="I2547" s="22" t="str">
        <f>'Source - Cert. Funds'!G2546</f>
        <v>TOWNSHIP FIRE AND E.M.S.</v>
      </c>
      <c r="J2547" s="23">
        <f>'Source - Cert. Funds'!H2546</f>
        <v>289000</v>
      </c>
      <c r="K2547" s="3"/>
      <c r="L2547" s="3"/>
      <c r="M2547" s="3"/>
      <c r="N2547" s="3"/>
      <c r="O2547" s="3"/>
    </row>
    <row r="2548" spans="1:15" x14ac:dyDescent="0.35">
      <c r="A2548" s="221" t="e">
        <f t="shared" si="43"/>
        <v>#N/A</v>
      </c>
      <c r="B2548" s="221" t="e">
        <f>IF(A2548=1,SUM($A$4:A2548),"")</f>
        <v>#N/A</v>
      </c>
      <c r="C2548" s="22" t="str">
        <f>'Source - Cert. Funds'!A2547</f>
        <v>74</v>
      </c>
      <c r="D2548" s="22" t="str">
        <f>'Source - Cert. Funds'!B2547</f>
        <v>2</v>
      </c>
      <c r="E2548" s="22" t="str">
        <f>'Source - Cert. Funds'!C2547</f>
        <v>0009</v>
      </c>
      <c r="F2548" s="22" t="str">
        <f>'Source - Cert. Funds'!D2547</f>
        <v>7420009</v>
      </c>
      <c r="G2548" s="22" t="str">
        <f>'Source - Cert. Funds'!E2547</f>
        <v>OHIO TOWNSHIP</v>
      </c>
      <c r="H2548" s="22" t="str">
        <f>'Source - Cert. Funds'!F2547</f>
        <v>1312</v>
      </c>
      <c r="I2548" s="22" t="str">
        <f>'Source - Cert. Funds'!G2547</f>
        <v xml:space="preserve">RECREATION                              </v>
      </c>
      <c r="J2548" s="23">
        <f>'Source - Cert. Funds'!H2547</f>
        <v>90000</v>
      </c>
      <c r="K2548" s="3"/>
      <c r="L2548" s="3"/>
      <c r="M2548" s="3"/>
      <c r="N2548" s="3"/>
      <c r="O2548" s="3"/>
    </row>
    <row r="2549" spans="1:15" x14ac:dyDescent="0.35">
      <c r="A2549" s="221" t="e">
        <f t="shared" si="43"/>
        <v>#N/A</v>
      </c>
      <c r="B2549" s="221" t="e">
        <f>IF(A2549=1,SUM($A$4:A2549),"")</f>
        <v>#N/A</v>
      </c>
      <c r="C2549" s="22" t="str">
        <f>'Source - Cert. Funds'!A2548</f>
        <v>75</v>
      </c>
      <c r="D2549" s="22" t="str">
        <f>'Source - Cert. Funds'!B2548</f>
        <v>2</v>
      </c>
      <c r="E2549" s="22" t="str">
        <f>'Source - Cert. Funds'!C2548</f>
        <v>0001</v>
      </c>
      <c r="F2549" s="22" t="str">
        <f>'Source - Cert. Funds'!D2548</f>
        <v>7520001</v>
      </c>
      <c r="G2549" s="22" t="str">
        <f>'Source - Cert. Funds'!E2548</f>
        <v>CALIFORNIA TOWNSHIP</v>
      </c>
      <c r="H2549" s="22" t="str">
        <f>'Source - Cert. Funds'!F2548</f>
        <v>0101</v>
      </c>
      <c r="I2549" s="22" t="str">
        <f>'Source - Cert. Funds'!G2548</f>
        <v xml:space="preserve">GENERAL                                 </v>
      </c>
      <c r="J2549" s="23">
        <f>'Source - Cert. Funds'!H2548</f>
        <v>162310</v>
      </c>
      <c r="K2549" s="3"/>
      <c r="L2549" s="3"/>
      <c r="M2549" s="3"/>
      <c r="N2549" s="3"/>
      <c r="O2549" s="3"/>
    </row>
    <row r="2550" spans="1:15" x14ac:dyDescent="0.35">
      <c r="A2550" s="221" t="e">
        <f t="shared" si="43"/>
        <v>#N/A</v>
      </c>
      <c r="B2550" s="221" t="e">
        <f>IF(A2550=1,SUM($A$4:A2550),"")</f>
        <v>#N/A</v>
      </c>
      <c r="C2550" s="22" t="str">
        <f>'Source - Cert. Funds'!A2549</f>
        <v>75</v>
      </c>
      <c r="D2550" s="22" t="str">
        <f>'Source - Cert. Funds'!B2549</f>
        <v>2</v>
      </c>
      <c r="E2550" s="22" t="str">
        <f>'Source - Cert. Funds'!C2549</f>
        <v>0001</v>
      </c>
      <c r="F2550" s="22" t="str">
        <f>'Source - Cert. Funds'!D2549</f>
        <v>7520001</v>
      </c>
      <c r="G2550" s="22" t="str">
        <f>'Source - Cert. Funds'!E2549</f>
        <v>CALIFORNIA TOWNSHIP</v>
      </c>
      <c r="H2550" s="22" t="str">
        <f>'Source - Cert. Funds'!F2549</f>
        <v>1111</v>
      </c>
      <c r="I2550" s="22" t="str">
        <f>'Source - Cert. Funds'!G2549</f>
        <v>TOWNSHIP FIRE AND E.M.S.</v>
      </c>
      <c r="J2550" s="23">
        <f>'Source - Cert. Funds'!H2549</f>
        <v>237000</v>
      </c>
      <c r="K2550" s="3"/>
      <c r="L2550" s="3"/>
      <c r="M2550" s="3"/>
      <c r="N2550" s="3"/>
      <c r="O2550" s="3"/>
    </row>
    <row r="2551" spans="1:15" x14ac:dyDescent="0.35">
      <c r="A2551" s="221" t="e">
        <f t="shared" si="43"/>
        <v>#N/A</v>
      </c>
      <c r="B2551" s="221" t="e">
        <f>IF(A2551=1,SUM($A$4:A2551),"")</f>
        <v>#N/A</v>
      </c>
      <c r="C2551" s="22" t="str">
        <f>'Source - Cert. Funds'!A2550</f>
        <v>75</v>
      </c>
      <c r="D2551" s="22" t="str">
        <f>'Source - Cert. Funds'!B2550</f>
        <v>2</v>
      </c>
      <c r="E2551" s="22" t="str">
        <f>'Source - Cert. Funds'!C2550</f>
        <v>0002</v>
      </c>
      <c r="F2551" s="22" t="str">
        <f>'Source - Cert. Funds'!D2550</f>
        <v>7520002</v>
      </c>
      <c r="G2551" s="22" t="str">
        <f>'Source - Cert. Funds'!E2550</f>
        <v>CENTER TOWNSHIP</v>
      </c>
      <c r="H2551" s="22" t="str">
        <f>'Source - Cert. Funds'!F2550</f>
        <v>0061</v>
      </c>
      <c r="I2551" s="22" t="str">
        <f>'Source - Cert. Funds'!G2550</f>
        <v>RAINY DAY</v>
      </c>
      <c r="J2551" s="23">
        <f>'Source - Cert. Funds'!H2550</f>
        <v>5236</v>
      </c>
      <c r="K2551" s="3"/>
      <c r="L2551" s="3"/>
      <c r="M2551" s="3"/>
      <c r="N2551" s="3"/>
      <c r="O2551" s="3"/>
    </row>
    <row r="2552" spans="1:15" x14ac:dyDescent="0.35">
      <c r="A2552" s="221" t="e">
        <f t="shared" si="43"/>
        <v>#N/A</v>
      </c>
      <c r="B2552" s="221" t="e">
        <f>IF(A2552=1,SUM($A$4:A2552),"")</f>
        <v>#N/A</v>
      </c>
      <c r="C2552" s="22" t="str">
        <f>'Source - Cert. Funds'!A2551</f>
        <v>75</v>
      </c>
      <c r="D2552" s="22" t="str">
        <f>'Source - Cert. Funds'!B2551</f>
        <v>2</v>
      </c>
      <c r="E2552" s="22" t="str">
        <f>'Source - Cert. Funds'!C2551</f>
        <v>0002</v>
      </c>
      <c r="F2552" s="22" t="str">
        <f>'Source - Cert. Funds'!D2551</f>
        <v>7520002</v>
      </c>
      <c r="G2552" s="22" t="str">
        <f>'Source - Cert. Funds'!E2551</f>
        <v>CENTER TOWNSHIP</v>
      </c>
      <c r="H2552" s="22" t="str">
        <f>'Source - Cert. Funds'!F2551</f>
        <v>0101</v>
      </c>
      <c r="I2552" s="22" t="str">
        <f>'Source - Cert. Funds'!G2551</f>
        <v xml:space="preserve">GENERAL                                 </v>
      </c>
      <c r="J2552" s="23">
        <f>'Source - Cert. Funds'!H2551</f>
        <v>42310</v>
      </c>
      <c r="K2552" s="3"/>
      <c r="L2552" s="3"/>
      <c r="M2552" s="3"/>
      <c r="N2552" s="3"/>
      <c r="O2552" s="3"/>
    </row>
    <row r="2553" spans="1:15" x14ac:dyDescent="0.35">
      <c r="A2553" s="221" t="e">
        <f t="shared" si="43"/>
        <v>#N/A</v>
      </c>
      <c r="B2553" s="221" t="e">
        <f>IF(A2553=1,SUM($A$4:A2553),"")</f>
        <v>#N/A</v>
      </c>
      <c r="C2553" s="22" t="str">
        <f>'Source - Cert. Funds'!A2552</f>
        <v>75</v>
      </c>
      <c r="D2553" s="22" t="str">
        <f>'Source - Cert. Funds'!B2552</f>
        <v>2</v>
      </c>
      <c r="E2553" s="22" t="str">
        <f>'Source - Cert. Funds'!C2552</f>
        <v>0002</v>
      </c>
      <c r="F2553" s="22" t="str">
        <f>'Source - Cert. Funds'!D2552</f>
        <v>7520002</v>
      </c>
      <c r="G2553" s="22" t="str">
        <f>'Source - Cert. Funds'!E2552</f>
        <v>CENTER TOWNSHIP</v>
      </c>
      <c r="H2553" s="22" t="str">
        <f>'Source - Cert. Funds'!F2552</f>
        <v>1111</v>
      </c>
      <c r="I2553" s="22" t="str">
        <f>'Source - Cert. Funds'!G2552</f>
        <v>TOWNSHIP FIRE AND E.M.S.</v>
      </c>
      <c r="J2553" s="23">
        <f>'Source - Cert. Funds'!H2552</f>
        <v>50000</v>
      </c>
      <c r="K2553" s="3"/>
      <c r="L2553" s="3"/>
      <c r="M2553" s="3"/>
      <c r="N2553" s="3"/>
      <c r="O2553" s="3"/>
    </row>
    <row r="2554" spans="1:15" x14ac:dyDescent="0.35">
      <c r="A2554" s="221" t="e">
        <f t="shared" si="43"/>
        <v>#N/A</v>
      </c>
      <c r="B2554" s="221" t="e">
        <f>IF(A2554=1,SUM($A$4:A2554),"")</f>
        <v>#N/A</v>
      </c>
      <c r="C2554" s="22" t="str">
        <f>'Source - Cert. Funds'!A2553</f>
        <v>75</v>
      </c>
      <c r="D2554" s="22" t="str">
        <f>'Source - Cert. Funds'!B2553</f>
        <v>2</v>
      </c>
      <c r="E2554" s="22" t="str">
        <f>'Source - Cert. Funds'!C2553</f>
        <v>0002</v>
      </c>
      <c r="F2554" s="22" t="str">
        <f>'Source - Cert. Funds'!D2553</f>
        <v>7520002</v>
      </c>
      <c r="G2554" s="22" t="str">
        <f>'Source - Cert. Funds'!E2553</f>
        <v>CENTER TOWNSHIP</v>
      </c>
      <c r="H2554" s="22" t="str">
        <f>'Source - Cert. Funds'!F2553</f>
        <v>1190</v>
      </c>
      <c r="I2554" s="22" t="str">
        <f>'Source - Cert. Funds'!G2553</f>
        <v xml:space="preserve">CUMULATIVE FIRE (Township)                        </v>
      </c>
      <c r="J2554" s="23">
        <f>'Source - Cert. Funds'!H2553</f>
        <v>64000</v>
      </c>
      <c r="K2554" s="3"/>
      <c r="L2554" s="3"/>
      <c r="M2554" s="3"/>
      <c r="N2554" s="3"/>
      <c r="O2554" s="3"/>
    </row>
    <row r="2555" spans="1:15" x14ac:dyDescent="0.35">
      <c r="A2555" s="221" t="e">
        <f t="shared" si="43"/>
        <v>#N/A</v>
      </c>
      <c r="B2555" s="221" t="e">
        <f>IF(A2555=1,SUM($A$4:A2555),"")</f>
        <v>#N/A</v>
      </c>
      <c r="C2555" s="22" t="str">
        <f>'Source - Cert. Funds'!A2554</f>
        <v>75</v>
      </c>
      <c r="D2555" s="22" t="str">
        <f>'Source - Cert. Funds'!B2554</f>
        <v>2</v>
      </c>
      <c r="E2555" s="22" t="str">
        <f>'Source - Cert. Funds'!C2554</f>
        <v>0003</v>
      </c>
      <c r="F2555" s="22" t="str">
        <f>'Source - Cert. Funds'!D2554</f>
        <v>7520003</v>
      </c>
      <c r="G2555" s="22" t="str">
        <f>'Source - Cert. Funds'!E2554</f>
        <v>DAVIS TOWNSHIP</v>
      </c>
      <c r="H2555" s="22" t="str">
        <f>'Source - Cert. Funds'!F2554</f>
        <v>0101</v>
      </c>
      <c r="I2555" s="22" t="str">
        <f>'Source - Cert. Funds'!G2554</f>
        <v xml:space="preserve">GENERAL                                 </v>
      </c>
      <c r="J2555" s="23">
        <f>'Source - Cert. Funds'!H2554</f>
        <v>34090</v>
      </c>
      <c r="K2555" s="3"/>
      <c r="L2555" s="3"/>
      <c r="M2555" s="3"/>
      <c r="N2555" s="3"/>
      <c r="O2555" s="3"/>
    </row>
    <row r="2556" spans="1:15" x14ac:dyDescent="0.35">
      <c r="A2556" s="221" t="e">
        <f t="shared" si="43"/>
        <v>#N/A</v>
      </c>
      <c r="B2556" s="221" t="e">
        <f>IF(A2556=1,SUM($A$4:A2556),"")</f>
        <v>#N/A</v>
      </c>
      <c r="C2556" s="22" t="str">
        <f>'Source - Cert. Funds'!A2555</f>
        <v>75</v>
      </c>
      <c r="D2556" s="22" t="str">
        <f>'Source - Cert. Funds'!B2555</f>
        <v>2</v>
      </c>
      <c r="E2556" s="22" t="str">
        <f>'Source - Cert. Funds'!C2555</f>
        <v>0004</v>
      </c>
      <c r="F2556" s="22" t="str">
        <f>'Source - Cert. Funds'!D2555</f>
        <v>7520004</v>
      </c>
      <c r="G2556" s="22" t="str">
        <f>'Source - Cert. Funds'!E2555</f>
        <v>JACKSON TOWNSHIP</v>
      </c>
      <c r="H2556" s="22" t="str">
        <f>'Source - Cert. Funds'!F2555</f>
        <v>0101</v>
      </c>
      <c r="I2556" s="22" t="str">
        <f>'Source - Cert. Funds'!G2555</f>
        <v xml:space="preserve">GENERAL                                 </v>
      </c>
      <c r="J2556" s="23">
        <f>'Source - Cert. Funds'!H2555</f>
        <v>19000</v>
      </c>
      <c r="K2556" s="3"/>
      <c r="L2556" s="3"/>
      <c r="M2556" s="3"/>
      <c r="N2556" s="3"/>
      <c r="O2556" s="3"/>
    </row>
    <row r="2557" spans="1:15" x14ac:dyDescent="0.35">
      <c r="A2557" s="221" t="e">
        <f t="shared" si="43"/>
        <v>#N/A</v>
      </c>
      <c r="B2557" s="221" t="e">
        <f>IF(A2557=1,SUM($A$4:A2557),"")</f>
        <v>#N/A</v>
      </c>
      <c r="C2557" s="22" t="str">
        <f>'Source - Cert. Funds'!A2556</f>
        <v>75</v>
      </c>
      <c r="D2557" s="22" t="str">
        <f>'Source - Cert. Funds'!B2556</f>
        <v>2</v>
      </c>
      <c r="E2557" s="22" t="str">
        <f>'Source - Cert. Funds'!C2556</f>
        <v>0004</v>
      </c>
      <c r="F2557" s="22" t="str">
        <f>'Source - Cert. Funds'!D2556</f>
        <v>7520004</v>
      </c>
      <c r="G2557" s="22" t="str">
        <f>'Source - Cert. Funds'!E2556</f>
        <v>JACKSON TOWNSHIP</v>
      </c>
      <c r="H2557" s="22" t="str">
        <f>'Source - Cert. Funds'!F2556</f>
        <v>1111</v>
      </c>
      <c r="I2557" s="22" t="str">
        <f>'Source - Cert. Funds'!G2556</f>
        <v>TOWNSHIP FIRE AND E.M.S.</v>
      </c>
      <c r="J2557" s="23">
        <f>'Source - Cert. Funds'!H2556</f>
        <v>16000</v>
      </c>
      <c r="K2557" s="3"/>
      <c r="L2557" s="3"/>
      <c r="M2557" s="3"/>
      <c r="N2557" s="3"/>
      <c r="O2557" s="3"/>
    </row>
    <row r="2558" spans="1:15" x14ac:dyDescent="0.35">
      <c r="A2558" s="221" t="e">
        <f t="shared" si="43"/>
        <v>#N/A</v>
      </c>
      <c r="B2558" s="221" t="e">
        <f>IF(A2558=1,SUM($A$4:A2558),"")</f>
        <v>#N/A</v>
      </c>
      <c r="C2558" s="22" t="str">
        <f>'Source - Cert. Funds'!A2557</f>
        <v>75</v>
      </c>
      <c r="D2558" s="22" t="str">
        <f>'Source - Cert. Funds'!B2557</f>
        <v>2</v>
      </c>
      <c r="E2558" s="22" t="str">
        <f>'Source - Cert. Funds'!C2557</f>
        <v>0005</v>
      </c>
      <c r="F2558" s="22" t="str">
        <f>'Source - Cert. Funds'!D2557</f>
        <v>7520005</v>
      </c>
      <c r="G2558" s="22" t="str">
        <f>'Source - Cert. Funds'!E2557</f>
        <v>NORTH BEND TOWNSHIP</v>
      </c>
      <c r="H2558" s="22" t="str">
        <f>'Source - Cert. Funds'!F2557</f>
        <v>0101</v>
      </c>
      <c r="I2558" s="22" t="str">
        <f>'Source - Cert. Funds'!G2557</f>
        <v xml:space="preserve">GENERAL                                 </v>
      </c>
      <c r="J2558" s="23">
        <f>'Source - Cert. Funds'!H2557</f>
        <v>192000</v>
      </c>
      <c r="K2558" s="3"/>
      <c r="L2558" s="3"/>
      <c r="M2558" s="3"/>
      <c r="N2558" s="3"/>
      <c r="O2558" s="3"/>
    </row>
    <row r="2559" spans="1:15" x14ac:dyDescent="0.35">
      <c r="A2559" s="221" t="e">
        <f t="shared" si="43"/>
        <v>#N/A</v>
      </c>
      <c r="B2559" s="221" t="e">
        <f>IF(A2559=1,SUM($A$4:A2559),"")</f>
        <v>#N/A</v>
      </c>
      <c r="C2559" s="22" t="str">
        <f>'Source - Cert. Funds'!A2558</f>
        <v>75</v>
      </c>
      <c r="D2559" s="22" t="str">
        <f>'Source - Cert. Funds'!B2558</f>
        <v>2</v>
      </c>
      <c r="E2559" s="22" t="str">
        <f>'Source - Cert. Funds'!C2558</f>
        <v>0005</v>
      </c>
      <c r="F2559" s="22" t="str">
        <f>'Source - Cert. Funds'!D2558</f>
        <v>7520005</v>
      </c>
      <c r="G2559" s="22" t="str">
        <f>'Source - Cert. Funds'!E2558</f>
        <v>NORTH BEND TOWNSHIP</v>
      </c>
      <c r="H2559" s="22" t="str">
        <f>'Source - Cert. Funds'!F2558</f>
        <v>1111</v>
      </c>
      <c r="I2559" s="22" t="str">
        <f>'Source - Cert. Funds'!G2558</f>
        <v>TOWNSHIP FIRE AND E.M.S.</v>
      </c>
      <c r="J2559" s="23">
        <f>'Source - Cert. Funds'!H2558</f>
        <v>0</v>
      </c>
      <c r="K2559" s="3"/>
      <c r="L2559" s="3"/>
      <c r="M2559" s="3"/>
      <c r="N2559" s="3"/>
      <c r="O2559" s="3"/>
    </row>
    <row r="2560" spans="1:15" x14ac:dyDescent="0.35">
      <c r="A2560" s="221" t="e">
        <f t="shared" si="43"/>
        <v>#N/A</v>
      </c>
      <c r="B2560" s="221" t="e">
        <f>IF(A2560=1,SUM($A$4:A2560),"")</f>
        <v>#N/A</v>
      </c>
      <c r="C2560" s="22" t="str">
        <f>'Source - Cert. Funds'!A2559</f>
        <v>75</v>
      </c>
      <c r="D2560" s="22" t="str">
        <f>'Source - Cert. Funds'!B2559</f>
        <v>2</v>
      </c>
      <c r="E2560" s="22" t="str">
        <f>'Source - Cert. Funds'!C2559</f>
        <v>0006</v>
      </c>
      <c r="F2560" s="22" t="str">
        <f>'Source - Cert. Funds'!D2559</f>
        <v>7520006</v>
      </c>
      <c r="G2560" s="22" t="str">
        <f>'Source - Cert. Funds'!E2559</f>
        <v>OREGON TOWNSHIP</v>
      </c>
      <c r="H2560" s="22" t="str">
        <f>'Source - Cert. Funds'!F2559</f>
        <v>0061</v>
      </c>
      <c r="I2560" s="22" t="str">
        <f>'Source - Cert. Funds'!G2559</f>
        <v>RAINY DAY</v>
      </c>
      <c r="J2560" s="23">
        <f>'Source - Cert. Funds'!H2559</f>
        <v>0</v>
      </c>
      <c r="K2560" s="3"/>
      <c r="L2560" s="3"/>
      <c r="M2560" s="3"/>
      <c r="N2560" s="3"/>
      <c r="O2560" s="3"/>
    </row>
    <row r="2561" spans="1:15" x14ac:dyDescent="0.35">
      <c r="A2561" s="221" t="e">
        <f t="shared" si="43"/>
        <v>#N/A</v>
      </c>
      <c r="B2561" s="221" t="e">
        <f>IF(A2561=1,SUM($A$4:A2561),"")</f>
        <v>#N/A</v>
      </c>
      <c r="C2561" s="22" t="str">
        <f>'Source - Cert. Funds'!A2560</f>
        <v>75</v>
      </c>
      <c r="D2561" s="22" t="str">
        <f>'Source - Cert. Funds'!B2560</f>
        <v>2</v>
      </c>
      <c r="E2561" s="22" t="str">
        <f>'Source - Cert. Funds'!C2560</f>
        <v>0006</v>
      </c>
      <c r="F2561" s="22" t="str">
        <f>'Source - Cert. Funds'!D2560</f>
        <v>7520006</v>
      </c>
      <c r="G2561" s="22" t="str">
        <f>'Source - Cert. Funds'!E2560</f>
        <v>OREGON TOWNSHIP</v>
      </c>
      <c r="H2561" s="22" t="str">
        <f>'Source - Cert. Funds'!F2560</f>
        <v>0101</v>
      </c>
      <c r="I2561" s="22" t="str">
        <f>'Source - Cert. Funds'!G2560</f>
        <v xml:space="preserve">GENERAL                                 </v>
      </c>
      <c r="J2561" s="23">
        <f>'Source - Cert. Funds'!H2560</f>
        <v>69420</v>
      </c>
      <c r="K2561" s="3"/>
      <c r="L2561" s="3"/>
      <c r="M2561" s="3"/>
      <c r="N2561" s="3"/>
      <c r="O2561" s="3"/>
    </row>
    <row r="2562" spans="1:15" x14ac:dyDescent="0.35">
      <c r="A2562" s="221" t="e">
        <f t="shared" si="43"/>
        <v>#N/A</v>
      </c>
      <c r="B2562" s="221" t="e">
        <f>IF(A2562=1,SUM($A$4:A2562),"")</f>
        <v>#N/A</v>
      </c>
      <c r="C2562" s="22" t="str">
        <f>'Source - Cert. Funds'!A2561</f>
        <v>75</v>
      </c>
      <c r="D2562" s="22" t="str">
        <f>'Source - Cert. Funds'!B2561</f>
        <v>2</v>
      </c>
      <c r="E2562" s="22" t="str">
        <f>'Source - Cert. Funds'!C2561</f>
        <v>0006</v>
      </c>
      <c r="F2562" s="22" t="str">
        <f>'Source - Cert. Funds'!D2561</f>
        <v>7520006</v>
      </c>
      <c r="G2562" s="22" t="str">
        <f>'Source - Cert. Funds'!E2561</f>
        <v>OREGON TOWNSHIP</v>
      </c>
      <c r="H2562" s="22" t="str">
        <f>'Source - Cert. Funds'!F2561</f>
        <v>1111</v>
      </c>
      <c r="I2562" s="22" t="str">
        <f>'Source - Cert. Funds'!G2561</f>
        <v>TOWNSHIP FIRE AND E.M.S.</v>
      </c>
      <c r="J2562" s="23">
        <f>'Source - Cert. Funds'!H2561</f>
        <v>129700</v>
      </c>
      <c r="K2562" s="3"/>
      <c r="L2562" s="3"/>
      <c r="M2562" s="3"/>
      <c r="N2562" s="3"/>
      <c r="O2562" s="3"/>
    </row>
    <row r="2563" spans="1:15" x14ac:dyDescent="0.35">
      <c r="A2563" s="221" t="e">
        <f t="shared" si="43"/>
        <v>#N/A</v>
      </c>
      <c r="B2563" s="221" t="e">
        <f>IF(A2563=1,SUM($A$4:A2563),"")</f>
        <v>#N/A</v>
      </c>
      <c r="C2563" s="22" t="str">
        <f>'Source - Cert. Funds'!A2562</f>
        <v>75</v>
      </c>
      <c r="D2563" s="22" t="str">
        <f>'Source - Cert. Funds'!B2562</f>
        <v>2</v>
      </c>
      <c r="E2563" s="22" t="str">
        <f>'Source - Cert. Funds'!C2562</f>
        <v>0006</v>
      </c>
      <c r="F2563" s="22" t="str">
        <f>'Source - Cert. Funds'!D2562</f>
        <v>7520006</v>
      </c>
      <c r="G2563" s="22" t="str">
        <f>'Source - Cert. Funds'!E2562</f>
        <v>OREGON TOWNSHIP</v>
      </c>
      <c r="H2563" s="22" t="str">
        <f>'Source - Cert. Funds'!F2562</f>
        <v>1190</v>
      </c>
      <c r="I2563" s="22" t="str">
        <f>'Source - Cert. Funds'!G2562</f>
        <v xml:space="preserve">CUMULATIVE FIRE (Township)                        </v>
      </c>
      <c r="J2563" s="23">
        <f>'Source - Cert. Funds'!H2562</f>
        <v>65000</v>
      </c>
      <c r="K2563" s="3"/>
      <c r="L2563" s="3"/>
      <c r="M2563" s="3"/>
      <c r="N2563" s="3"/>
      <c r="O2563" s="3"/>
    </row>
    <row r="2564" spans="1:15" x14ac:dyDescent="0.35">
      <c r="A2564" s="221" t="e">
        <f t="shared" si="43"/>
        <v>#N/A</v>
      </c>
      <c r="B2564" s="221" t="e">
        <f>IF(A2564=1,SUM($A$4:A2564),"")</f>
        <v>#N/A</v>
      </c>
      <c r="C2564" s="22" t="str">
        <f>'Source - Cert. Funds'!A2563</f>
        <v>75</v>
      </c>
      <c r="D2564" s="22" t="str">
        <f>'Source - Cert. Funds'!B2563</f>
        <v>2</v>
      </c>
      <c r="E2564" s="22" t="str">
        <f>'Source - Cert. Funds'!C2563</f>
        <v>0007</v>
      </c>
      <c r="F2564" s="22" t="str">
        <f>'Source - Cert. Funds'!D2563</f>
        <v>7520007</v>
      </c>
      <c r="G2564" s="22" t="str">
        <f>'Source - Cert. Funds'!E2563</f>
        <v>RAILROAD TOWNSHIP</v>
      </c>
      <c r="H2564" s="22" t="str">
        <f>'Source - Cert. Funds'!F2563</f>
        <v>0101</v>
      </c>
      <c r="I2564" s="22" t="str">
        <f>'Source - Cert. Funds'!G2563</f>
        <v xml:space="preserve">GENERAL                                 </v>
      </c>
      <c r="J2564" s="23">
        <f>'Source - Cert. Funds'!H2563</f>
        <v>64400</v>
      </c>
      <c r="K2564" s="3"/>
      <c r="L2564" s="3"/>
      <c r="M2564" s="3"/>
      <c r="N2564" s="3"/>
      <c r="O2564" s="3"/>
    </row>
    <row r="2565" spans="1:15" x14ac:dyDescent="0.35">
      <c r="A2565" s="221" t="e">
        <f t="shared" ref="A2565:A2628" si="44">IF($L$1=$F2565,1,"")</f>
        <v>#N/A</v>
      </c>
      <c r="B2565" s="221" t="e">
        <f>IF(A2565=1,SUM($A$4:A2565),"")</f>
        <v>#N/A</v>
      </c>
      <c r="C2565" s="22" t="str">
        <f>'Source - Cert. Funds'!A2564</f>
        <v>75</v>
      </c>
      <c r="D2565" s="22" t="str">
        <f>'Source - Cert. Funds'!B2564</f>
        <v>2</v>
      </c>
      <c r="E2565" s="22" t="str">
        <f>'Source - Cert. Funds'!C2564</f>
        <v>0007</v>
      </c>
      <c r="F2565" s="22" t="str">
        <f>'Source - Cert. Funds'!D2564</f>
        <v>7520007</v>
      </c>
      <c r="G2565" s="22" t="str">
        <f>'Source - Cert. Funds'!E2564</f>
        <v>RAILROAD TOWNSHIP</v>
      </c>
      <c r="H2565" s="22" t="str">
        <f>'Source - Cert. Funds'!F2564</f>
        <v>1111</v>
      </c>
      <c r="I2565" s="22" t="str">
        <f>'Source - Cert. Funds'!G2564</f>
        <v>TOWNSHIP FIRE AND E.M.S.</v>
      </c>
      <c r="J2565" s="23">
        <f>'Source - Cert. Funds'!H2564</f>
        <v>145000</v>
      </c>
      <c r="K2565" s="3"/>
      <c r="L2565" s="3"/>
      <c r="M2565" s="3"/>
      <c r="N2565" s="3"/>
      <c r="O2565" s="3"/>
    </row>
    <row r="2566" spans="1:15" x14ac:dyDescent="0.35">
      <c r="A2566" s="221" t="e">
        <f t="shared" si="44"/>
        <v>#N/A</v>
      </c>
      <c r="B2566" s="221" t="e">
        <f>IF(A2566=1,SUM($A$4:A2566),"")</f>
        <v>#N/A</v>
      </c>
      <c r="C2566" s="22" t="str">
        <f>'Source - Cert. Funds'!A2565</f>
        <v>75</v>
      </c>
      <c r="D2566" s="22" t="str">
        <f>'Source - Cert. Funds'!B2565</f>
        <v>2</v>
      </c>
      <c r="E2566" s="22" t="str">
        <f>'Source - Cert. Funds'!C2565</f>
        <v>0007</v>
      </c>
      <c r="F2566" s="22" t="str">
        <f>'Source - Cert. Funds'!D2565</f>
        <v>7520007</v>
      </c>
      <c r="G2566" s="22" t="str">
        <f>'Source - Cert. Funds'!E2565</f>
        <v>RAILROAD TOWNSHIP</v>
      </c>
      <c r="H2566" s="22" t="str">
        <f>'Source - Cert. Funds'!F2565</f>
        <v>1190</v>
      </c>
      <c r="I2566" s="22" t="str">
        <f>'Source - Cert. Funds'!G2565</f>
        <v xml:space="preserve">CUMULATIVE FIRE (Township)                        </v>
      </c>
      <c r="J2566" s="23">
        <f>'Source - Cert. Funds'!H2565</f>
        <v>17780</v>
      </c>
      <c r="K2566" s="3"/>
      <c r="L2566" s="3"/>
      <c r="M2566" s="3"/>
      <c r="N2566" s="3"/>
      <c r="O2566" s="3"/>
    </row>
    <row r="2567" spans="1:15" x14ac:dyDescent="0.35">
      <c r="A2567" s="221" t="e">
        <f t="shared" si="44"/>
        <v>#N/A</v>
      </c>
      <c r="B2567" s="221" t="e">
        <f>IF(A2567=1,SUM($A$4:A2567),"")</f>
        <v>#N/A</v>
      </c>
      <c r="C2567" s="22" t="str">
        <f>'Source - Cert. Funds'!A2566</f>
        <v>75</v>
      </c>
      <c r="D2567" s="22" t="str">
        <f>'Source - Cert. Funds'!B2566</f>
        <v>2</v>
      </c>
      <c r="E2567" s="22" t="str">
        <f>'Source - Cert. Funds'!C2566</f>
        <v>0008</v>
      </c>
      <c r="F2567" s="22" t="str">
        <f>'Source - Cert. Funds'!D2566</f>
        <v>7520008</v>
      </c>
      <c r="G2567" s="22" t="str">
        <f>'Source - Cert. Funds'!E2566</f>
        <v>WASHINGTON TOWNSHIP</v>
      </c>
      <c r="H2567" s="22" t="str">
        <f>'Source - Cert. Funds'!F2566</f>
        <v>0101</v>
      </c>
      <c r="I2567" s="22" t="str">
        <f>'Source - Cert. Funds'!G2566</f>
        <v xml:space="preserve">GENERAL                                 </v>
      </c>
      <c r="J2567" s="23">
        <f>'Source - Cert. Funds'!H2566</f>
        <v>59650</v>
      </c>
      <c r="K2567" s="3"/>
      <c r="L2567" s="3"/>
      <c r="M2567" s="3"/>
      <c r="N2567" s="3"/>
      <c r="O2567" s="3"/>
    </row>
    <row r="2568" spans="1:15" x14ac:dyDescent="0.35">
      <c r="A2568" s="221" t="e">
        <f t="shared" si="44"/>
        <v>#N/A</v>
      </c>
      <c r="B2568" s="221" t="e">
        <f>IF(A2568=1,SUM($A$4:A2568),"")</f>
        <v>#N/A</v>
      </c>
      <c r="C2568" s="22" t="str">
        <f>'Source - Cert. Funds'!A2567</f>
        <v>75</v>
      </c>
      <c r="D2568" s="22" t="str">
        <f>'Source - Cert. Funds'!B2567</f>
        <v>2</v>
      </c>
      <c r="E2568" s="22" t="str">
        <f>'Source - Cert. Funds'!C2567</f>
        <v>0008</v>
      </c>
      <c r="F2568" s="22" t="str">
        <f>'Source - Cert. Funds'!D2567</f>
        <v>7520008</v>
      </c>
      <c r="G2568" s="22" t="str">
        <f>'Source - Cert. Funds'!E2567</f>
        <v>WASHINGTON TOWNSHIP</v>
      </c>
      <c r="H2568" s="22" t="str">
        <f>'Source - Cert. Funds'!F2567</f>
        <v>1111</v>
      </c>
      <c r="I2568" s="22" t="str">
        <f>'Source - Cert. Funds'!G2567</f>
        <v>TOWNSHIP FIRE AND E.M.S.</v>
      </c>
      <c r="J2568" s="23">
        <f>'Source - Cert. Funds'!H2567</f>
        <v>98000</v>
      </c>
      <c r="K2568" s="3"/>
      <c r="L2568" s="3"/>
      <c r="M2568" s="3"/>
      <c r="N2568" s="3"/>
      <c r="O2568" s="3"/>
    </row>
    <row r="2569" spans="1:15" x14ac:dyDescent="0.35">
      <c r="A2569" s="221" t="e">
        <f t="shared" si="44"/>
        <v>#N/A</v>
      </c>
      <c r="B2569" s="221" t="e">
        <f>IF(A2569=1,SUM($A$4:A2569),"")</f>
        <v>#N/A</v>
      </c>
      <c r="C2569" s="22" t="str">
        <f>'Source - Cert. Funds'!A2568</f>
        <v>75</v>
      </c>
      <c r="D2569" s="22" t="str">
        <f>'Source - Cert. Funds'!B2568</f>
        <v>2</v>
      </c>
      <c r="E2569" s="22" t="str">
        <f>'Source - Cert. Funds'!C2568</f>
        <v>0008</v>
      </c>
      <c r="F2569" s="22" t="str">
        <f>'Source - Cert. Funds'!D2568</f>
        <v>7520008</v>
      </c>
      <c r="G2569" s="22" t="str">
        <f>'Source - Cert. Funds'!E2568</f>
        <v>WASHINGTON TOWNSHIP</v>
      </c>
      <c r="H2569" s="22" t="str">
        <f>'Source - Cert. Funds'!F2568</f>
        <v>1190</v>
      </c>
      <c r="I2569" s="22" t="str">
        <f>'Source - Cert. Funds'!G2568</f>
        <v xml:space="preserve">CUMULATIVE FIRE (Township)                        </v>
      </c>
      <c r="J2569" s="23">
        <f>'Source - Cert. Funds'!H2568</f>
        <v>50000</v>
      </c>
      <c r="K2569" s="3"/>
      <c r="L2569" s="3"/>
      <c r="M2569" s="3"/>
      <c r="N2569" s="3"/>
      <c r="O2569" s="3"/>
    </row>
    <row r="2570" spans="1:15" x14ac:dyDescent="0.35">
      <c r="A2570" s="221" t="e">
        <f t="shared" si="44"/>
        <v>#N/A</v>
      </c>
      <c r="B2570" s="221" t="e">
        <f>IF(A2570=1,SUM($A$4:A2570),"")</f>
        <v>#N/A</v>
      </c>
      <c r="C2570" s="22" t="str">
        <f>'Source - Cert. Funds'!A2569</f>
        <v>75</v>
      </c>
      <c r="D2570" s="22" t="str">
        <f>'Source - Cert. Funds'!B2569</f>
        <v>2</v>
      </c>
      <c r="E2570" s="22" t="str">
        <f>'Source - Cert. Funds'!C2569</f>
        <v>0009</v>
      </c>
      <c r="F2570" s="22" t="str">
        <f>'Source - Cert. Funds'!D2569</f>
        <v>7520009</v>
      </c>
      <c r="G2570" s="22" t="str">
        <f>'Source - Cert. Funds'!E2569</f>
        <v>WAYNE TOWNSHIP</v>
      </c>
      <c r="H2570" s="22" t="str">
        <f>'Source - Cert. Funds'!F2569</f>
        <v>0101</v>
      </c>
      <c r="I2570" s="22" t="str">
        <f>'Source - Cert. Funds'!G2569</f>
        <v xml:space="preserve">GENERAL                                 </v>
      </c>
      <c r="J2570" s="23">
        <f>'Source - Cert. Funds'!H2569</f>
        <v>58250</v>
      </c>
      <c r="K2570" s="3"/>
      <c r="L2570" s="3"/>
      <c r="M2570" s="3"/>
      <c r="N2570" s="3"/>
      <c r="O2570" s="3"/>
    </row>
    <row r="2571" spans="1:15" x14ac:dyDescent="0.35">
      <c r="A2571" s="221" t="e">
        <f t="shared" si="44"/>
        <v>#N/A</v>
      </c>
      <c r="B2571" s="221" t="e">
        <f>IF(A2571=1,SUM($A$4:A2571),"")</f>
        <v>#N/A</v>
      </c>
      <c r="C2571" s="22" t="str">
        <f>'Source - Cert. Funds'!A2570</f>
        <v>75</v>
      </c>
      <c r="D2571" s="22" t="str">
        <f>'Source - Cert. Funds'!B2570</f>
        <v>2</v>
      </c>
      <c r="E2571" s="22" t="str">
        <f>'Source - Cert. Funds'!C2570</f>
        <v>0009</v>
      </c>
      <c r="F2571" s="22" t="str">
        <f>'Source - Cert. Funds'!D2570</f>
        <v>7520009</v>
      </c>
      <c r="G2571" s="22" t="str">
        <f>'Source - Cert. Funds'!E2570</f>
        <v>WAYNE TOWNSHIP</v>
      </c>
      <c r="H2571" s="22" t="str">
        <f>'Source - Cert. Funds'!F2570</f>
        <v>1111</v>
      </c>
      <c r="I2571" s="22" t="str">
        <f>'Source - Cert. Funds'!G2570</f>
        <v>TOWNSHIP FIRE AND E.M.S.</v>
      </c>
      <c r="J2571" s="23">
        <f>'Source - Cert. Funds'!H2570</f>
        <v>36000</v>
      </c>
      <c r="K2571" s="3"/>
      <c r="L2571" s="3"/>
      <c r="M2571" s="3"/>
      <c r="N2571" s="3"/>
      <c r="O2571" s="3"/>
    </row>
    <row r="2572" spans="1:15" x14ac:dyDescent="0.35">
      <c r="A2572" s="221" t="e">
        <f t="shared" si="44"/>
        <v>#N/A</v>
      </c>
      <c r="B2572" s="221" t="e">
        <f>IF(A2572=1,SUM($A$4:A2572),"")</f>
        <v>#N/A</v>
      </c>
      <c r="C2572" s="22" t="str">
        <f>'Source - Cert. Funds'!A2571</f>
        <v>75</v>
      </c>
      <c r="D2572" s="22" t="str">
        <f>'Source - Cert. Funds'!B2571</f>
        <v>2</v>
      </c>
      <c r="E2572" s="22" t="str">
        <f>'Source - Cert. Funds'!C2571</f>
        <v>0009</v>
      </c>
      <c r="F2572" s="22" t="str">
        <f>'Source - Cert. Funds'!D2571</f>
        <v>7520009</v>
      </c>
      <c r="G2572" s="22" t="str">
        <f>'Source - Cert. Funds'!E2571</f>
        <v>WAYNE TOWNSHIP</v>
      </c>
      <c r="H2572" s="22" t="str">
        <f>'Source - Cert. Funds'!F2571</f>
        <v>1190</v>
      </c>
      <c r="I2572" s="22" t="str">
        <f>'Source - Cert. Funds'!G2571</f>
        <v xml:space="preserve">CUMULATIVE FIRE (Township)                        </v>
      </c>
      <c r="J2572" s="23">
        <f>'Source - Cert. Funds'!H2571</f>
        <v>5000</v>
      </c>
      <c r="K2572" s="3"/>
      <c r="L2572" s="3"/>
      <c r="M2572" s="3"/>
      <c r="N2572" s="3"/>
      <c r="O2572" s="3"/>
    </row>
    <row r="2573" spans="1:15" x14ac:dyDescent="0.35">
      <c r="A2573" s="221" t="e">
        <f t="shared" si="44"/>
        <v>#N/A</v>
      </c>
      <c r="B2573" s="221" t="e">
        <f>IF(A2573=1,SUM($A$4:A2573),"")</f>
        <v>#N/A</v>
      </c>
      <c r="C2573" s="22" t="str">
        <f>'Source - Cert. Funds'!A2572</f>
        <v>75</v>
      </c>
      <c r="D2573" s="22" t="str">
        <f>'Source - Cert. Funds'!B2572</f>
        <v>2</v>
      </c>
      <c r="E2573" s="22" t="str">
        <f>'Source - Cert. Funds'!C2572</f>
        <v>0009</v>
      </c>
      <c r="F2573" s="22" t="str">
        <f>'Source - Cert. Funds'!D2572</f>
        <v>7520009</v>
      </c>
      <c r="G2573" s="22" t="str">
        <f>'Source - Cert. Funds'!E2572</f>
        <v>WAYNE TOWNSHIP</v>
      </c>
      <c r="H2573" s="22" t="str">
        <f>'Source - Cert. Funds'!F2572</f>
        <v>1312</v>
      </c>
      <c r="I2573" s="22" t="str">
        <f>'Source - Cert. Funds'!G2572</f>
        <v xml:space="preserve">RECREATION                              </v>
      </c>
      <c r="J2573" s="23">
        <f>'Source - Cert. Funds'!H2572</f>
        <v>2000</v>
      </c>
      <c r="K2573" s="3"/>
      <c r="L2573" s="3"/>
      <c r="M2573" s="3"/>
      <c r="N2573" s="3"/>
      <c r="O2573" s="3"/>
    </row>
    <row r="2574" spans="1:15" x14ac:dyDescent="0.35">
      <c r="A2574" s="221" t="e">
        <f t="shared" si="44"/>
        <v>#N/A</v>
      </c>
      <c r="B2574" s="221" t="e">
        <f>IF(A2574=1,SUM($A$4:A2574),"")</f>
        <v>#N/A</v>
      </c>
      <c r="C2574" s="22" t="str">
        <f>'Source - Cert. Funds'!A2573</f>
        <v>76</v>
      </c>
      <c r="D2574" s="22" t="str">
        <f>'Source - Cert. Funds'!B2573</f>
        <v>2</v>
      </c>
      <c r="E2574" s="22" t="str">
        <f>'Source - Cert. Funds'!C2573</f>
        <v>0001</v>
      </c>
      <c r="F2574" s="22" t="str">
        <f>'Source - Cert. Funds'!D2573</f>
        <v>7620001</v>
      </c>
      <c r="G2574" s="22" t="str">
        <f>'Source - Cert. Funds'!E2573</f>
        <v>CLEAR LAKE TOWNSHIP</v>
      </c>
      <c r="H2574" s="22" t="str">
        <f>'Source - Cert. Funds'!F2573</f>
        <v>0101</v>
      </c>
      <c r="I2574" s="22" t="str">
        <f>'Source - Cert. Funds'!G2573</f>
        <v xml:space="preserve">GENERAL                                 </v>
      </c>
      <c r="J2574" s="23">
        <f>'Source - Cert. Funds'!H2573</f>
        <v>37736</v>
      </c>
      <c r="K2574" s="3"/>
      <c r="L2574" s="3"/>
      <c r="M2574" s="3"/>
      <c r="N2574" s="3"/>
      <c r="O2574" s="3"/>
    </row>
    <row r="2575" spans="1:15" x14ac:dyDescent="0.35">
      <c r="A2575" s="221" t="e">
        <f t="shared" si="44"/>
        <v>#N/A</v>
      </c>
      <c r="B2575" s="221" t="e">
        <f>IF(A2575=1,SUM($A$4:A2575),"")</f>
        <v>#N/A</v>
      </c>
      <c r="C2575" s="22" t="str">
        <f>'Source - Cert. Funds'!A2574</f>
        <v>76</v>
      </c>
      <c r="D2575" s="22" t="str">
        <f>'Source - Cert. Funds'!B2574</f>
        <v>2</v>
      </c>
      <c r="E2575" s="22" t="str">
        <f>'Source - Cert. Funds'!C2574</f>
        <v>0001</v>
      </c>
      <c r="F2575" s="22" t="str">
        <f>'Source - Cert. Funds'!D2574</f>
        <v>7620001</v>
      </c>
      <c r="G2575" s="22" t="str">
        <f>'Source - Cert. Funds'!E2574</f>
        <v>CLEAR LAKE TOWNSHIP</v>
      </c>
      <c r="H2575" s="22" t="str">
        <f>'Source - Cert. Funds'!F2574</f>
        <v>1111</v>
      </c>
      <c r="I2575" s="22" t="str">
        <f>'Source - Cert. Funds'!G2574</f>
        <v>TOWNSHIP FIRE AND E.M.S.</v>
      </c>
      <c r="J2575" s="23">
        <f>'Source - Cert. Funds'!H2574</f>
        <v>20700</v>
      </c>
      <c r="K2575" s="3"/>
      <c r="L2575" s="3"/>
      <c r="M2575" s="3"/>
      <c r="N2575" s="3"/>
      <c r="O2575" s="3"/>
    </row>
    <row r="2576" spans="1:15" x14ac:dyDescent="0.35">
      <c r="A2576" s="221" t="e">
        <f t="shared" si="44"/>
        <v>#N/A</v>
      </c>
      <c r="B2576" s="221" t="e">
        <f>IF(A2576=1,SUM($A$4:A2576),"")</f>
        <v>#N/A</v>
      </c>
      <c r="C2576" s="22" t="str">
        <f>'Source - Cert. Funds'!A2575</f>
        <v>76</v>
      </c>
      <c r="D2576" s="22" t="str">
        <f>'Source - Cert. Funds'!B2575</f>
        <v>2</v>
      </c>
      <c r="E2576" s="22" t="str">
        <f>'Source - Cert. Funds'!C2575</f>
        <v>0002</v>
      </c>
      <c r="F2576" s="22" t="str">
        <f>'Source - Cert. Funds'!D2575</f>
        <v>7620002</v>
      </c>
      <c r="G2576" s="22" t="str">
        <f>'Source - Cert. Funds'!E2575</f>
        <v>FREMONT TOWNSHIP</v>
      </c>
      <c r="H2576" s="22" t="str">
        <f>'Source - Cert. Funds'!F2575</f>
        <v>0061</v>
      </c>
      <c r="I2576" s="22" t="str">
        <f>'Source - Cert. Funds'!G2575</f>
        <v>RAINY DAY</v>
      </c>
      <c r="J2576" s="23">
        <f>'Source - Cert. Funds'!H2575</f>
        <v>10000</v>
      </c>
      <c r="K2576" s="3"/>
      <c r="L2576" s="3"/>
      <c r="M2576" s="3"/>
      <c r="N2576" s="3"/>
      <c r="O2576" s="3"/>
    </row>
    <row r="2577" spans="1:15" x14ac:dyDescent="0.35">
      <c r="A2577" s="221" t="e">
        <f t="shared" si="44"/>
        <v>#N/A</v>
      </c>
      <c r="B2577" s="221" t="e">
        <f>IF(A2577=1,SUM($A$4:A2577),"")</f>
        <v>#N/A</v>
      </c>
      <c r="C2577" s="22" t="str">
        <f>'Source - Cert. Funds'!A2576</f>
        <v>76</v>
      </c>
      <c r="D2577" s="22" t="str">
        <f>'Source - Cert. Funds'!B2576</f>
        <v>2</v>
      </c>
      <c r="E2577" s="22" t="str">
        <f>'Source - Cert. Funds'!C2576</f>
        <v>0002</v>
      </c>
      <c r="F2577" s="22" t="str">
        <f>'Source - Cert. Funds'!D2576</f>
        <v>7620002</v>
      </c>
      <c r="G2577" s="22" t="str">
        <f>'Source - Cert. Funds'!E2576</f>
        <v>FREMONT TOWNSHIP</v>
      </c>
      <c r="H2577" s="22" t="str">
        <f>'Source - Cert. Funds'!F2576</f>
        <v>0101</v>
      </c>
      <c r="I2577" s="22" t="str">
        <f>'Source - Cert. Funds'!G2576</f>
        <v xml:space="preserve">GENERAL                                 </v>
      </c>
      <c r="J2577" s="23">
        <f>'Source - Cert. Funds'!H2576</f>
        <v>39730</v>
      </c>
      <c r="K2577" s="3"/>
      <c r="L2577" s="3"/>
      <c r="M2577" s="3"/>
      <c r="N2577" s="3"/>
      <c r="O2577" s="3"/>
    </row>
    <row r="2578" spans="1:15" x14ac:dyDescent="0.35">
      <c r="A2578" s="221" t="e">
        <f t="shared" si="44"/>
        <v>#N/A</v>
      </c>
      <c r="B2578" s="221" t="e">
        <f>IF(A2578=1,SUM($A$4:A2578),"")</f>
        <v>#N/A</v>
      </c>
      <c r="C2578" s="22" t="str">
        <f>'Source - Cert. Funds'!A2577</f>
        <v>76</v>
      </c>
      <c r="D2578" s="22" t="str">
        <f>'Source - Cert. Funds'!B2577</f>
        <v>2</v>
      </c>
      <c r="E2578" s="22" t="str">
        <f>'Source - Cert. Funds'!C2577</f>
        <v>0002</v>
      </c>
      <c r="F2578" s="22" t="str">
        <f>'Source - Cert. Funds'!D2577</f>
        <v>7620002</v>
      </c>
      <c r="G2578" s="22" t="str">
        <f>'Source - Cert. Funds'!E2577</f>
        <v>FREMONT TOWNSHIP</v>
      </c>
      <c r="H2578" s="22" t="str">
        <f>'Source - Cert. Funds'!F2577</f>
        <v>1111</v>
      </c>
      <c r="I2578" s="22" t="str">
        <f>'Source - Cert. Funds'!G2577</f>
        <v>TOWNSHIP FIRE AND E.M.S.</v>
      </c>
      <c r="J2578" s="23">
        <f>'Source - Cert. Funds'!H2577</f>
        <v>35500</v>
      </c>
      <c r="K2578" s="3"/>
      <c r="L2578" s="3"/>
      <c r="M2578" s="3"/>
      <c r="N2578" s="3"/>
      <c r="O2578" s="3"/>
    </row>
    <row r="2579" spans="1:15" x14ac:dyDescent="0.35">
      <c r="A2579" s="221" t="e">
        <f t="shared" si="44"/>
        <v>#N/A</v>
      </c>
      <c r="B2579" s="221" t="e">
        <f>IF(A2579=1,SUM($A$4:A2579),"")</f>
        <v>#N/A</v>
      </c>
      <c r="C2579" s="22" t="str">
        <f>'Source - Cert. Funds'!A2578</f>
        <v>76</v>
      </c>
      <c r="D2579" s="22" t="str">
        <f>'Source - Cert. Funds'!B2578</f>
        <v>2</v>
      </c>
      <c r="E2579" s="22" t="str">
        <f>'Source - Cert. Funds'!C2578</f>
        <v>0003</v>
      </c>
      <c r="F2579" s="22" t="str">
        <f>'Source - Cert. Funds'!D2578</f>
        <v>7620003</v>
      </c>
      <c r="G2579" s="22" t="str">
        <f>'Source - Cert. Funds'!E2578</f>
        <v>JACKSON TOWNSHIP</v>
      </c>
      <c r="H2579" s="22" t="str">
        <f>'Source - Cert. Funds'!F2578</f>
        <v>0061</v>
      </c>
      <c r="I2579" s="22" t="str">
        <f>'Source - Cert. Funds'!G2578</f>
        <v>RAINY DAY</v>
      </c>
      <c r="J2579" s="23">
        <f>'Source - Cert. Funds'!H2578</f>
        <v>6000</v>
      </c>
      <c r="K2579" s="3"/>
      <c r="L2579" s="3"/>
      <c r="M2579" s="3"/>
      <c r="N2579" s="3"/>
      <c r="O2579" s="3"/>
    </row>
    <row r="2580" spans="1:15" x14ac:dyDescent="0.35">
      <c r="A2580" s="221" t="e">
        <f t="shared" si="44"/>
        <v>#N/A</v>
      </c>
      <c r="B2580" s="221" t="e">
        <f>IF(A2580=1,SUM($A$4:A2580),"")</f>
        <v>#N/A</v>
      </c>
      <c r="C2580" s="22" t="str">
        <f>'Source - Cert. Funds'!A2579</f>
        <v>76</v>
      </c>
      <c r="D2580" s="22" t="str">
        <f>'Source - Cert. Funds'!B2579</f>
        <v>2</v>
      </c>
      <c r="E2580" s="22" t="str">
        <f>'Source - Cert. Funds'!C2579</f>
        <v>0003</v>
      </c>
      <c r="F2580" s="22" t="str">
        <f>'Source - Cert. Funds'!D2579</f>
        <v>7620003</v>
      </c>
      <c r="G2580" s="22" t="str">
        <f>'Source - Cert. Funds'!E2579</f>
        <v>JACKSON TOWNSHIP</v>
      </c>
      <c r="H2580" s="22" t="str">
        <f>'Source - Cert. Funds'!F2579</f>
        <v>0101</v>
      </c>
      <c r="I2580" s="22" t="str">
        <f>'Source - Cert. Funds'!G2579</f>
        <v xml:space="preserve">GENERAL                                 </v>
      </c>
      <c r="J2580" s="23">
        <f>'Source - Cert. Funds'!H2579</f>
        <v>99410</v>
      </c>
      <c r="K2580" s="3"/>
      <c r="L2580" s="3"/>
      <c r="M2580" s="3"/>
      <c r="N2580" s="3"/>
      <c r="O2580" s="3"/>
    </row>
    <row r="2581" spans="1:15" x14ac:dyDescent="0.35">
      <c r="A2581" s="221" t="e">
        <f t="shared" si="44"/>
        <v>#N/A</v>
      </c>
      <c r="B2581" s="221" t="e">
        <f>IF(A2581=1,SUM($A$4:A2581),"")</f>
        <v>#N/A</v>
      </c>
      <c r="C2581" s="22" t="str">
        <f>'Source - Cert. Funds'!A2580</f>
        <v>76</v>
      </c>
      <c r="D2581" s="22" t="str">
        <f>'Source - Cert. Funds'!B2580</f>
        <v>2</v>
      </c>
      <c r="E2581" s="22" t="str">
        <f>'Source - Cert. Funds'!C2580</f>
        <v>0003</v>
      </c>
      <c r="F2581" s="22" t="str">
        <f>'Source - Cert. Funds'!D2580</f>
        <v>7620003</v>
      </c>
      <c r="G2581" s="22" t="str">
        <f>'Source - Cert. Funds'!E2580</f>
        <v>JACKSON TOWNSHIP</v>
      </c>
      <c r="H2581" s="22" t="str">
        <f>'Source - Cert. Funds'!F2580</f>
        <v>1111</v>
      </c>
      <c r="I2581" s="22" t="str">
        <f>'Source - Cert. Funds'!G2580</f>
        <v>TOWNSHIP FIRE AND E.M.S.</v>
      </c>
      <c r="J2581" s="23">
        <f>'Source - Cert. Funds'!H2580</f>
        <v>55000</v>
      </c>
      <c r="K2581" s="3"/>
      <c r="L2581" s="3"/>
      <c r="M2581" s="3"/>
      <c r="N2581" s="3"/>
      <c r="O2581" s="3"/>
    </row>
    <row r="2582" spans="1:15" x14ac:dyDescent="0.35">
      <c r="A2582" s="221" t="e">
        <f t="shared" si="44"/>
        <v>#N/A</v>
      </c>
      <c r="B2582" s="221" t="e">
        <f>IF(A2582=1,SUM($A$4:A2582),"")</f>
        <v>#N/A</v>
      </c>
      <c r="C2582" s="22" t="str">
        <f>'Source - Cert. Funds'!A2581</f>
        <v>76</v>
      </c>
      <c r="D2582" s="22" t="str">
        <f>'Source - Cert. Funds'!B2581</f>
        <v>2</v>
      </c>
      <c r="E2582" s="22" t="str">
        <f>'Source - Cert. Funds'!C2581</f>
        <v>0004</v>
      </c>
      <c r="F2582" s="22" t="str">
        <f>'Source - Cert. Funds'!D2581</f>
        <v>7620004</v>
      </c>
      <c r="G2582" s="22" t="str">
        <f>'Source - Cert. Funds'!E2581</f>
        <v>JAMESTOWN TOWNSHIP</v>
      </c>
      <c r="H2582" s="22" t="str">
        <f>'Source - Cert. Funds'!F2581</f>
        <v>0061</v>
      </c>
      <c r="I2582" s="22" t="str">
        <f>'Source - Cert. Funds'!G2581</f>
        <v>RAINY DAY</v>
      </c>
      <c r="J2582" s="23">
        <f>'Source - Cert. Funds'!H2581</f>
        <v>0</v>
      </c>
      <c r="K2582" s="3"/>
      <c r="L2582" s="3"/>
      <c r="M2582" s="3"/>
      <c r="N2582" s="3"/>
      <c r="O2582" s="3"/>
    </row>
    <row r="2583" spans="1:15" x14ac:dyDescent="0.35">
      <c r="A2583" s="221" t="e">
        <f t="shared" si="44"/>
        <v>#N/A</v>
      </c>
      <c r="B2583" s="221" t="e">
        <f>IF(A2583=1,SUM($A$4:A2583),"")</f>
        <v>#N/A</v>
      </c>
      <c r="C2583" s="22" t="str">
        <f>'Source - Cert. Funds'!A2582</f>
        <v>76</v>
      </c>
      <c r="D2583" s="22" t="str">
        <f>'Source - Cert. Funds'!B2582</f>
        <v>2</v>
      </c>
      <c r="E2583" s="22" t="str">
        <f>'Source - Cert. Funds'!C2582</f>
        <v>0004</v>
      </c>
      <c r="F2583" s="22" t="str">
        <f>'Source - Cert. Funds'!D2582</f>
        <v>7620004</v>
      </c>
      <c r="G2583" s="22" t="str">
        <f>'Source - Cert. Funds'!E2582</f>
        <v>JAMESTOWN TOWNSHIP</v>
      </c>
      <c r="H2583" s="22" t="str">
        <f>'Source - Cert. Funds'!F2582</f>
        <v>0101</v>
      </c>
      <c r="I2583" s="22" t="str">
        <f>'Source - Cert. Funds'!G2582</f>
        <v xml:space="preserve">GENERAL                                 </v>
      </c>
      <c r="J2583" s="23">
        <f>'Source - Cert. Funds'!H2582</f>
        <v>98800</v>
      </c>
      <c r="K2583" s="3"/>
      <c r="L2583" s="3"/>
      <c r="M2583" s="3"/>
      <c r="N2583" s="3"/>
      <c r="O2583" s="3"/>
    </row>
    <row r="2584" spans="1:15" x14ac:dyDescent="0.35">
      <c r="A2584" s="221" t="e">
        <f t="shared" si="44"/>
        <v>#N/A</v>
      </c>
      <c r="B2584" s="221" t="e">
        <f>IF(A2584=1,SUM($A$4:A2584),"")</f>
        <v>#N/A</v>
      </c>
      <c r="C2584" s="22" t="str">
        <f>'Source - Cert. Funds'!A2583</f>
        <v>76</v>
      </c>
      <c r="D2584" s="22" t="str">
        <f>'Source - Cert. Funds'!B2583</f>
        <v>2</v>
      </c>
      <c r="E2584" s="22" t="str">
        <f>'Source - Cert. Funds'!C2583</f>
        <v>0004</v>
      </c>
      <c r="F2584" s="22" t="str">
        <f>'Source - Cert. Funds'!D2583</f>
        <v>7620004</v>
      </c>
      <c r="G2584" s="22" t="str">
        <f>'Source - Cert. Funds'!E2583</f>
        <v>JAMESTOWN TOWNSHIP</v>
      </c>
      <c r="H2584" s="22" t="str">
        <f>'Source - Cert. Funds'!F2583</f>
        <v>1111</v>
      </c>
      <c r="I2584" s="22" t="str">
        <f>'Source - Cert. Funds'!G2583</f>
        <v>TOWNSHIP FIRE AND E.M.S.</v>
      </c>
      <c r="J2584" s="23">
        <f>'Source - Cert. Funds'!H2583</f>
        <v>413683</v>
      </c>
      <c r="K2584" s="3"/>
      <c r="L2584" s="3"/>
      <c r="M2584" s="3"/>
      <c r="N2584" s="3"/>
      <c r="O2584" s="3"/>
    </row>
    <row r="2585" spans="1:15" x14ac:dyDescent="0.35">
      <c r="A2585" s="221" t="e">
        <f t="shared" si="44"/>
        <v>#N/A</v>
      </c>
      <c r="B2585" s="221" t="e">
        <f>IF(A2585=1,SUM($A$4:A2585),"")</f>
        <v>#N/A</v>
      </c>
      <c r="C2585" s="22" t="str">
        <f>'Source - Cert. Funds'!A2584</f>
        <v>76</v>
      </c>
      <c r="D2585" s="22" t="str">
        <f>'Source - Cert. Funds'!B2584</f>
        <v>2</v>
      </c>
      <c r="E2585" s="22" t="str">
        <f>'Source - Cert. Funds'!C2584</f>
        <v>0005</v>
      </c>
      <c r="F2585" s="22" t="str">
        <f>'Source - Cert. Funds'!D2584</f>
        <v>7620005</v>
      </c>
      <c r="G2585" s="22" t="str">
        <f>'Source - Cert. Funds'!E2584</f>
        <v>MILLGROVE TOWNSHIP</v>
      </c>
      <c r="H2585" s="22" t="str">
        <f>'Source - Cert. Funds'!F2584</f>
        <v>0061</v>
      </c>
      <c r="I2585" s="22" t="str">
        <f>'Source - Cert. Funds'!G2584</f>
        <v>RAINY DAY</v>
      </c>
      <c r="J2585" s="23">
        <f>'Source - Cert. Funds'!H2584</f>
        <v>1500</v>
      </c>
      <c r="K2585" s="3"/>
      <c r="L2585" s="3"/>
      <c r="M2585" s="3"/>
      <c r="N2585" s="3"/>
      <c r="O2585" s="3"/>
    </row>
    <row r="2586" spans="1:15" x14ac:dyDescent="0.35">
      <c r="A2586" s="221" t="e">
        <f t="shared" si="44"/>
        <v>#N/A</v>
      </c>
      <c r="B2586" s="221" t="e">
        <f>IF(A2586=1,SUM($A$4:A2586),"")</f>
        <v>#N/A</v>
      </c>
      <c r="C2586" s="22" t="str">
        <f>'Source - Cert. Funds'!A2585</f>
        <v>76</v>
      </c>
      <c r="D2586" s="22" t="str">
        <f>'Source - Cert. Funds'!B2585</f>
        <v>2</v>
      </c>
      <c r="E2586" s="22" t="str">
        <f>'Source - Cert. Funds'!C2585</f>
        <v>0005</v>
      </c>
      <c r="F2586" s="22" t="str">
        <f>'Source - Cert. Funds'!D2585</f>
        <v>7620005</v>
      </c>
      <c r="G2586" s="22" t="str">
        <f>'Source - Cert. Funds'!E2585</f>
        <v>MILLGROVE TOWNSHIP</v>
      </c>
      <c r="H2586" s="22" t="str">
        <f>'Source - Cert. Funds'!F2585</f>
        <v>0101</v>
      </c>
      <c r="I2586" s="22" t="str">
        <f>'Source - Cert. Funds'!G2585</f>
        <v xml:space="preserve">GENERAL                                 </v>
      </c>
      <c r="J2586" s="23">
        <f>'Source - Cert. Funds'!H2585</f>
        <v>58600</v>
      </c>
      <c r="K2586" s="3"/>
      <c r="L2586" s="3"/>
      <c r="M2586" s="3"/>
      <c r="N2586" s="3"/>
      <c r="O2586" s="3"/>
    </row>
    <row r="2587" spans="1:15" x14ac:dyDescent="0.35">
      <c r="A2587" s="221" t="e">
        <f t="shared" si="44"/>
        <v>#N/A</v>
      </c>
      <c r="B2587" s="221" t="e">
        <f>IF(A2587=1,SUM($A$4:A2587),"")</f>
        <v>#N/A</v>
      </c>
      <c r="C2587" s="22" t="str">
        <f>'Source - Cert. Funds'!A2586</f>
        <v>76</v>
      </c>
      <c r="D2587" s="22" t="str">
        <f>'Source - Cert. Funds'!B2586</f>
        <v>2</v>
      </c>
      <c r="E2587" s="22" t="str">
        <f>'Source - Cert. Funds'!C2586</f>
        <v>0005</v>
      </c>
      <c r="F2587" s="22" t="str">
        <f>'Source - Cert. Funds'!D2586</f>
        <v>7620005</v>
      </c>
      <c r="G2587" s="22" t="str">
        <f>'Source - Cert. Funds'!E2586</f>
        <v>MILLGROVE TOWNSHIP</v>
      </c>
      <c r="H2587" s="22" t="str">
        <f>'Source - Cert. Funds'!F2586</f>
        <v>1111</v>
      </c>
      <c r="I2587" s="22" t="str">
        <f>'Source - Cert. Funds'!G2586</f>
        <v>TOWNSHIP FIRE AND E.M.S.</v>
      </c>
      <c r="J2587" s="23">
        <f>'Source - Cert. Funds'!H2586</f>
        <v>180000</v>
      </c>
      <c r="K2587" s="3"/>
      <c r="L2587" s="3"/>
      <c r="M2587" s="3"/>
      <c r="N2587" s="3"/>
      <c r="O2587" s="3"/>
    </row>
    <row r="2588" spans="1:15" x14ac:dyDescent="0.35">
      <c r="A2588" s="221" t="e">
        <f t="shared" si="44"/>
        <v>#N/A</v>
      </c>
      <c r="B2588" s="221" t="e">
        <f>IF(A2588=1,SUM($A$4:A2588),"")</f>
        <v>#N/A</v>
      </c>
      <c r="C2588" s="22" t="str">
        <f>'Source - Cert. Funds'!A2587</f>
        <v>76</v>
      </c>
      <c r="D2588" s="22" t="str">
        <f>'Source - Cert. Funds'!B2587</f>
        <v>2</v>
      </c>
      <c r="E2588" s="22" t="str">
        <f>'Source - Cert. Funds'!C2587</f>
        <v>0005</v>
      </c>
      <c r="F2588" s="22" t="str">
        <f>'Source - Cert. Funds'!D2587</f>
        <v>7620005</v>
      </c>
      <c r="G2588" s="22" t="str">
        <f>'Source - Cert. Funds'!E2587</f>
        <v>MILLGROVE TOWNSHIP</v>
      </c>
      <c r="H2588" s="22" t="str">
        <f>'Source - Cert. Funds'!F2587</f>
        <v>2010</v>
      </c>
      <c r="I2588" s="22" t="str">
        <f>'Source - Cert. Funds'!G2587</f>
        <v xml:space="preserve">LIBRARY (NON-LIBRARY UNIT)              </v>
      </c>
      <c r="J2588" s="23">
        <f>'Source - Cert. Funds'!H2587</f>
        <v>15000</v>
      </c>
      <c r="K2588" s="3"/>
      <c r="L2588" s="3"/>
      <c r="M2588" s="3"/>
      <c r="N2588" s="3"/>
      <c r="O2588" s="3"/>
    </row>
    <row r="2589" spans="1:15" x14ac:dyDescent="0.35">
      <c r="A2589" s="221" t="e">
        <f t="shared" si="44"/>
        <v>#N/A</v>
      </c>
      <c r="B2589" s="221" t="e">
        <f>IF(A2589=1,SUM($A$4:A2589),"")</f>
        <v>#N/A</v>
      </c>
      <c r="C2589" s="22" t="str">
        <f>'Source - Cert. Funds'!A2588</f>
        <v>76</v>
      </c>
      <c r="D2589" s="22" t="str">
        <f>'Source - Cert. Funds'!B2588</f>
        <v>2</v>
      </c>
      <c r="E2589" s="22" t="str">
        <f>'Source - Cert. Funds'!C2588</f>
        <v>0006</v>
      </c>
      <c r="F2589" s="22" t="str">
        <f>'Source - Cert. Funds'!D2588</f>
        <v>7620006</v>
      </c>
      <c r="G2589" s="22" t="str">
        <f>'Source - Cert. Funds'!E2588</f>
        <v>OTSEGO TOWNSHIP</v>
      </c>
      <c r="H2589" s="22" t="str">
        <f>'Source - Cert. Funds'!F2588</f>
        <v>0061</v>
      </c>
      <c r="I2589" s="22" t="str">
        <f>'Source - Cert. Funds'!G2588</f>
        <v>RAINY DAY</v>
      </c>
      <c r="J2589" s="23">
        <f>'Source - Cert. Funds'!H2588</f>
        <v>0</v>
      </c>
      <c r="K2589" s="3"/>
      <c r="L2589" s="3"/>
      <c r="M2589" s="3"/>
      <c r="N2589" s="3"/>
      <c r="O2589" s="3"/>
    </row>
    <row r="2590" spans="1:15" x14ac:dyDescent="0.35">
      <c r="A2590" s="221" t="e">
        <f t="shared" si="44"/>
        <v>#N/A</v>
      </c>
      <c r="B2590" s="221" t="e">
        <f>IF(A2590=1,SUM($A$4:A2590),"")</f>
        <v>#N/A</v>
      </c>
      <c r="C2590" s="22" t="str">
        <f>'Source - Cert. Funds'!A2589</f>
        <v>76</v>
      </c>
      <c r="D2590" s="22" t="str">
        <f>'Source - Cert. Funds'!B2589</f>
        <v>2</v>
      </c>
      <c r="E2590" s="22" t="str">
        <f>'Source - Cert. Funds'!C2589</f>
        <v>0006</v>
      </c>
      <c r="F2590" s="22" t="str">
        <f>'Source - Cert. Funds'!D2589</f>
        <v>7620006</v>
      </c>
      <c r="G2590" s="22" t="str">
        <f>'Source - Cert. Funds'!E2589</f>
        <v>OTSEGO TOWNSHIP</v>
      </c>
      <c r="H2590" s="22" t="str">
        <f>'Source - Cert. Funds'!F2589</f>
        <v>0101</v>
      </c>
      <c r="I2590" s="22" t="str">
        <f>'Source - Cert. Funds'!G2589</f>
        <v xml:space="preserve">GENERAL                                 </v>
      </c>
      <c r="J2590" s="23">
        <f>'Source - Cert. Funds'!H2589</f>
        <v>57615</v>
      </c>
      <c r="K2590" s="3"/>
      <c r="L2590" s="3"/>
      <c r="M2590" s="3"/>
      <c r="N2590" s="3"/>
      <c r="O2590" s="3"/>
    </row>
    <row r="2591" spans="1:15" x14ac:dyDescent="0.35">
      <c r="A2591" s="221" t="e">
        <f t="shared" si="44"/>
        <v>#N/A</v>
      </c>
      <c r="B2591" s="221" t="e">
        <f>IF(A2591=1,SUM($A$4:A2591),"")</f>
        <v>#N/A</v>
      </c>
      <c r="C2591" s="22" t="str">
        <f>'Source - Cert. Funds'!A2590</f>
        <v>76</v>
      </c>
      <c r="D2591" s="22" t="str">
        <f>'Source - Cert. Funds'!B2590</f>
        <v>2</v>
      </c>
      <c r="E2591" s="22" t="str">
        <f>'Source - Cert. Funds'!C2590</f>
        <v>0006</v>
      </c>
      <c r="F2591" s="22" t="str">
        <f>'Source - Cert. Funds'!D2590</f>
        <v>7620006</v>
      </c>
      <c r="G2591" s="22" t="str">
        <f>'Source - Cert. Funds'!E2590</f>
        <v>OTSEGO TOWNSHIP</v>
      </c>
      <c r="H2591" s="22" t="str">
        <f>'Source - Cert. Funds'!F2590</f>
        <v>1111</v>
      </c>
      <c r="I2591" s="22" t="str">
        <f>'Source - Cert. Funds'!G2590</f>
        <v>TOWNSHIP FIRE AND E.M.S.</v>
      </c>
      <c r="J2591" s="23">
        <f>'Source - Cert. Funds'!H2590</f>
        <v>71000</v>
      </c>
      <c r="K2591" s="3"/>
      <c r="L2591" s="3"/>
      <c r="M2591" s="3"/>
      <c r="N2591" s="3"/>
      <c r="O2591" s="3"/>
    </row>
    <row r="2592" spans="1:15" x14ac:dyDescent="0.35">
      <c r="A2592" s="221" t="e">
        <f t="shared" si="44"/>
        <v>#N/A</v>
      </c>
      <c r="B2592" s="221" t="e">
        <f>IF(A2592=1,SUM($A$4:A2592),"")</f>
        <v>#N/A</v>
      </c>
      <c r="C2592" s="22" t="str">
        <f>'Source - Cert. Funds'!A2591</f>
        <v>76</v>
      </c>
      <c r="D2592" s="22" t="str">
        <f>'Source - Cert. Funds'!B2591</f>
        <v>2</v>
      </c>
      <c r="E2592" s="22" t="str">
        <f>'Source - Cert. Funds'!C2591</f>
        <v>0006</v>
      </c>
      <c r="F2592" s="22" t="str">
        <f>'Source - Cert. Funds'!D2591</f>
        <v>7620006</v>
      </c>
      <c r="G2592" s="22" t="str">
        <f>'Source - Cert. Funds'!E2591</f>
        <v>OTSEGO TOWNSHIP</v>
      </c>
      <c r="H2592" s="22" t="str">
        <f>'Source - Cert. Funds'!F2591</f>
        <v>1190</v>
      </c>
      <c r="I2592" s="22" t="str">
        <f>'Source - Cert. Funds'!G2591</f>
        <v xml:space="preserve">CUMULATIVE FIRE (Township)                        </v>
      </c>
      <c r="J2592" s="23">
        <f>'Source - Cert. Funds'!H2591</f>
        <v>60000</v>
      </c>
      <c r="K2592" s="3"/>
      <c r="L2592" s="3"/>
      <c r="M2592" s="3"/>
      <c r="N2592" s="3"/>
      <c r="O2592" s="3"/>
    </row>
    <row r="2593" spans="1:15" x14ac:dyDescent="0.35">
      <c r="A2593" s="221" t="e">
        <f t="shared" si="44"/>
        <v>#N/A</v>
      </c>
      <c r="B2593" s="221" t="e">
        <f>IF(A2593=1,SUM($A$4:A2593),"")</f>
        <v>#N/A</v>
      </c>
      <c r="C2593" s="22" t="str">
        <f>'Source - Cert. Funds'!A2592</f>
        <v>76</v>
      </c>
      <c r="D2593" s="22" t="str">
        <f>'Source - Cert. Funds'!B2592</f>
        <v>2</v>
      </c>
      <c r="E2593" s="22" t="str">
        <f>'Source - Cert. Funds'!C2592</f>
        <v>0006</v>
      </c>
      <c r="F2593" s="22" t="str">
        <f>'Source - Cert. Funds'!D2592</f>
        <v>7620006</v>
      </c>
      <c r="G2593" s="22" t="str">
        <f>'Source - Cert. Funds'!E2592</f>
        <v>OTSEGO TOWNSHIP</v>
      </c>
      <c r="H2593" s="22" t="str">
        <f>'Source - Cert. Funds'!F2592</f>
        <v>1312</v>
      </c>
      <c r="I2593" s="22" t="str">
        <f>'Source - Cert. Funds'!G2592</f>
        <v xml:space="preserve">RECREATION                              </v>
      </c>
      <c r="J2593" s="23">
        <f>'Source - Cert. Funds'!H2592</f>
        <v>5000</v>
      </c>
      <c r="K2593" s="3"/>
      <c r="L2593" s="3"/>
      <c r="M2593" s="3"/>
      <c r="N2593" s="3"/>
      <c r="O2593" s="3"/>
    </row>
    <row r="2594" spans="1:15" x14ac:dyDescent="0.35">
      <c r="A2594" s="221" t="e">
        <f t="shared" si="44"/>
        <v>#N/A</v>
      </c>
      <c r="B2594" s="221" t="e">
        <f>IF(A2594=1,SUM($A$4:A2594),"")</f>
        <v>#N/A</v>
      </c>
      <c r="C2594" s="22" t="str">
        <f>'Source - Cert. Funds'!A2593</f>
        <v>76</v>
      </c>
      <c r="D2594" s="22" t="str">
        <f>'Source - Cert. Funds'!B2593</f>
        <v>2</v>
      </c>
      <c r="E2594" s="22" t="str">
        <f>'Source - Cert. Funds'!C2593</f>
        <v>0007</v>
      </c>
      <c r="F2594" s="22" t="str">
        <f>'Source - Cert. Funds'!D2593</f>
        <v>7620007</v>
      </c>
      <c r="G2594" s="22" t="str">
        <f>'Source - Cert. Funds'!E2593</f>
        <v>PLEASANT TOWNSHIP</v>
      </c>
      <c r="H2594" s="22" t="str">
        <f>'Source - Cert. Funds'!F2593</f>
        <v>0061</v>
      </c>
      <c r="I2594" s="22" t="str">
        <f>'Source - Cert. Funds'!G2593</f>
        <v>RAINY DAY</v>
      </c>
      <c r="J2594" s="23">
        <f>'Source - Cert. Funds'!H2593</f>
        <v>230500</v>
      </c>
      <c r="K2594" s="3"/>
      <c r="L2594" s="3"/>
      <c r="M2594" s="3"/>
      <c r="N2594" s="3"/>
      <c r="O2594" s="3"/>
    </row>
    <row r="2595" spans="1:15" x14ac:dyDescent="0.35">
      <c r="A2595" s="221" t="e">
        <f t="shared" si="44"/>
        <v>#N/A</v>
      </c>
      <c r="B2595" s="221" t="e">
        <f>IF(A2595=1,SUM($A$4:A2595),"")</f>
        <v>#N/A</v>
      </c>
      <c r="C2595" s="22" t="str">
        <f>'Source - Cert. Funds'!A2594</f>
        <v>76</v>
      </c>
      <c r="D2595" s="22" t="str">
        <f>'Source - Cert. Funds'!B2594</f>
        <v>2</v>
      </c>
      <c r="E2595" s="22" t="str">
        <f>'Source - Cert. Funds'!C2594</f>
        <v>0007</v>
      </c>
      <c r="F2595" s="22" t="str">
        <f>'Source - Cert. Funds'!D2594</f>
        <v>7620007</v>
      </c>
      <c r="G2595" s="22" t="str">
        <f>'Source - Cert. Funds'!E2594</f>
        <v>PLEASANT TOWNSHIP</v>
      </c>
      <c r="H2595" s="22" t="str">
        <f>'Source - Cert. Funds'!F2594</f>
        <v>0101</v>
      </c>
      <c r="I2595" s="22" t="str">
        <f>'Source - Cert. Funds'!G2594</f>
        <v xml:space="preserve">GENERAL                                 </v>
      </c>
      <c r="J2595" s="23">
        <f>'Source - Cert. Funds'!H2594</f>
        <v>773690</v>
      </c>
      <c r="K2595" s="3"/>
      <c r="L2595" s="3"/>
      <c r="M2595" s="3"/>
      <c r="N2595" s="3"/>
      <c r="O2595" s="3"/>
    </row>
    <row r="2596" spans="1:15" x14ac:dyDescent="0.35">
      <c r="A2596" s="221" t="e">
        <f t="shared" si="44"/>
        <v>#N/A</v>
      </c>
      <c r="B2596" s="221" t="e">
        <f>IF(A2596=1,SUM($A$4:A2596),"")</f>
        <v>#N/A</v>
      </c>
      <c r="C2596" s="22" t="str">
        <f>'Source - Cert. Funds'!A2595</f>
        <v>76</v>
      </c>
      <c r="D2596" s="22" t="str">
        <f>'Source - Cert. Funds'!B2595</f>
        <v>2</v>
      </c>
      <c r="E2596" s="22" t="str">
        <f>'Source - Cert. Funds'!C2595</f>
        <v>0007</v>
      </c>
      <c r="F2596" s="22" t="str">
        <f>'Source - Cert. Funds'!D2595</f>
        <v>7620007</v>
      </c>
      <c r="G2596" s="22" t="str">
        <f>'Source - Cert. Funds'!E2595</f>
        <v>PLEASANT TOWNSHIP</v>
      </c>
      <c r="H2596" s="22" t="str">
        <f>'Source - Cert. Funds'!F2595</f>
        <v>1111</v>
      </c>
      <c r="I2596" s="22" t="str">
        <f>'Source - Cert. Funds'!G2595</f>
        <v>TOWNSHIP FIRE AND E.M.S.</v>
      </c>
      <c r="J2596" s="23">
        <f>'Source - Cert. Funds'!H2595</f>
        <v>750000</v>
      </c>
      <c r="K2596" s="3"/>
      <c r="L2596" s="3"/>
      <c r="M2596" s="3"/>
      <c r="N2596" s="3"/>
      <c r="O2596" s="3"/>
    </row>
    <row r="2597" spans="1:15" x14ac:dyDescent="0.35">
      <c r="A2597" s="221" t="e">
        <f t="shared" si="44"/>
        <v>#N/A</v>
      </c>
      <c r="B2597" s="221" t="e">
        <f>IF(A2597=1,SUM($A$4:A2597),"")</f>
        <v>#N/A</v>
      </c>
      <c r="C2597" s="22" t="str">
        <f>'Source - Cert. Funds'!A2596</f>
        <v>76</v>
      </c>
      <c r="D2597" s="22" t="str">
        <f>'Source - Cert. Funds'!B2596</f>
        <v>2</v>
      </c>
      <c r="E2597" s="22" t="str">
        <f>'Source - Cert. Funds'!C2596</f>
        <v>0008</v>
      </c>
      <c r="F2597" s="22" t="str">
        <f>'Source - Cert. Funds'!D2596</f>
        <v>7620008</v>
      </c>
      <c r="G2597" s="22" t="str">
        <f>'Source - Cert. Funds'!E2596</f>
        <v>RICHLAND TOWNSHIP</v>
      </c>
      <c r="H2597" s="22" t="str">
        <f>'Source - Cert. Funds'!F2596</f>
        <v>0061</v>
      </c>
      <c r="I2597" s="22" t="str">
        <f>'Source - Cert. Funds'!G2596</f>
        <v>RAINY DAY</v>
      </c>
      <c r="J2597" s="23">
        <f>'Source - Cert. Funds'!H2596</f>
        <v>5000</v>
      </c>
      <c r="K2597" s="3"/>
      <c r="L2597" s="3"/>
      <c r="M2597" s="3"/>
      <c r="N2597" s="3"/>
      <c r="O2597" s="3"/>
    </row>
    <row r="2598" spans="1:15" x14ac:dyDescent="0.35">
      <c r="A2598" s="221" t="e">
        <f t="shared" si="44"/>
        <v>#N/A</v>
      </c>
      <c r="B2598" s="221" t="e">
        <f>IF(A2598=1,SUM($A$4:A2598),"")</f>
        <v>#N/A</v>
      </c>
      <c r="C2598" s="22" t="str">
        <f>'Source - Cert. Funds'!A2597</f>
        <v>76</v>
      </c>
      <c r="D2598" s="22" t="str">
        <f>'Source - Cert. Funds'!B2597</f>
        <v>2</v>
      </c>
      <c r="E2598" s="22" t="str">
        <f>'Source - Cert. Funds'!C2597</f>
        <v>0008</v>
      </c>
      <c r="F2598" s="22" t="str">
        <f>'Source - Cert. Funds'!D2597</f>
        <v>7620008</v>
      </c>
      <c r="G2598" s="22" t="str">
        <f>'Source - Cert. Funds'!E2597</f>
        <v>RICHLAND TOWNSHIP</v>
      </c>
      <c r="H2598" s="22" t="str">
        <f>'Source - Cert. Funds'!F2597</f>
        <v>0101</v>
      </c>
      <c r="I2598" s="22" t="str">
        <f>'Source - Cert. Funds'!G2597</f>
        <v xml:space="preserve">GENERAL                                 </v>
      </c>
      <c r="J2598" s="23">
        <f>'Source - Cert. Funds'!H2597</f>
        <v>49900</v>
      </c>
      <c r="K2598" s="3"/>
      <c r="L2598" s="3"/>
      <c r="M2598" s="3"/>
      <c r="N2598" s="3"/>
      <c r="O2598" s="3"/>
    </row>
    <row r="2599" spans="1:15" x14ac:dyDescent="0.35">
      <c r="A2599" s="221" t="e">
        <f t="shared" si="44"/>
        <v>#N/A</v>
      </c>
      <c r="B2599" s="221" t="e">
        <f>IF(A2599=1,SUM($A$4:A2599),"")</f>
        <v>#N/A</v>
      </c>
      <c r="C2599" s="22" t="str">
        <f>'Source - Cert. Funds'!A2598</f>
        <v>76</v>
      </c>
      <c r="D2599" s="22" t="str">
        <f>'Source - Cert. Funds'!B2598</f>
        <v>2</v>
      </c>
      <c r="E2599" s="22" t="str">
        <f>'Source - Cert. Funds'!C2598</f>
        <v>0008</v>
      </c>
      <c r="F2599" s="22" t="str">
        <f>'Source - Cert. Funds'!D2598</f>
        <v>7620008</v>
      </c>
      <c r="G2599" s="22" t="str">
        <f>'Source - Cert. Funds'!E2598</f>
        <v>RICHLAND TOWNSHIP</v>
      </c>
      <c r="H2599" s="22" t="str">
        <f>'Source - Cert. Funds'!F2598</f>
        <v>1111</v>
      </c>
      <c r="I2599" s="22" t="str">
        <f>'Source - Cert. Funds'!G2598</f>
        <v>TOWNSHIP FIRE AND E.M.S.</v>
      </c>
      <c r="J2599" s="23">
        <f>'Source - Cert. Funds'!H2598</f>
        <v>42600</v>
      </c>
      <c r="K2599" s="3"/>
      <c r="L2599" s="3"/>
      <c r="M2599" s="3"/>
      <c r="N2599" s="3"/>
      <c r="O2599" s="3"/>
    </row>
    <row r="2600" spans="1:15" x14ac:dyDescent="0.35">
      <c r="A2600" s="221" t="e">
        <f t="shared" si="44"/>
        <v>#N/A</v>
      </c>
      <c r="B2600" s="221" t="e">
        <f>IF(A2600=1,SUM($A$4:A2600),"")</f>
        <v>#N/A</v>
      </c>
      <c r="C2600" s="22" t="str">
        <f>'Source - Cert. Funds'!A2599</f>
        <v>76</v>
      </c>
      <c r="D2600" s="22" t="str">
        <f>'Source - Cert. Funds'!B2599</f>
        <v>2</v>
      </c>
      <c r="E2600" s="22" t="str">
        <f>'Source - Cert. Funds'!C2599</f>
        <v>0008</v>
      </c>
      <c r="F2600" s="22" t="str">
        <f>'Source - Cert. Funds'!D2599</f>
        <v>7620008</v>
      </c>
      <c r="G2600" s="22" t="str">
        <f>'Source - Cert. Funds'!E2599</f>
        <v>RICHLAND TOWNSHIP</v>
      </c>
      <c r="H2600" s="22" t="str">
        <f>'Source - Cert. Funds'!F2599</f>
        <v>1190</v>
      </c>
      <c r="I2600" s="22" t="str">
        <f>'Source - Cert. Funds'!G2599</f>
        <v xml:space="preserve">CUMULATIVE FIRE (Township)                        </v>
      </c>
      <c r="J2600" s="23">
        <f>'Source - Cert. Funds'!H2599</f>
        <v>13500</v>
      </c>
      <c r="K2600" s="3"/>
      <c r="L2600" s="3"/>
      <c r="M2600" s="3"/>
      <c r="N2600" s="3"/>
      <c r="O2600" s="3"/>
    </row>
    <row r="2601" spans="1:15" x14ac:dyDescent="0.35">
      <c r="A2601" s="221" t="e">
        <f t="shared" si="44"/>
        <v>#N/A</v>
      </c>
      <c r="B2601" s="221" t="e">
        <f>IF(A2601=1,SUM($A$4:A2601),"")</f>
        <v>#N/A</v>
      </c>
      <c r="C2601" s="22" t="str">
        <f>'Source - Cert. Funds'!A2600</f>
        <v>76</v>
      </c>
      <c r="D2601" s="22" t="str">
        <f>'Source - Cert. Funds'!B2600</f>
        <v>2</v>
      </c>
      <c r="E2601" s="22" t="str">
        <f>'Source - Cert. Funds'!C2600</f>
        <v>0009</v>
      </c>
      <c r="F2601" s="22" t="str">
        <f>'Source - Cert. Funds'!D2600</f>
        <v>7620009</v>
      </c>
      <c r="G2601" s="22" t="str">
        <f>'Source - Cert. Funds'!E2600</f>
        <v>SALEM TOWNSHIP</v>
      </c>
      <c r="H2601" s="22" t="str">
        <f>'Source - Cert. Funds'!F2600</f>
        <v>0061</v>
      </c>
      <c r="I2601" s="22" t="str">
        <f>'Source - Cert. Funds'!G2600</f>
        <v>RAINY DAY</v>
      </c>
      <c r="J2601" s="23">
        <f>'Source - Cert. Funds'!H2600</f>
        <v>12000</v>
      </c>
      <c r="K2601" s="3"/>
      <c r="L2601" s="3"/>
      <c r="M2601" s="3"/>
      <c r="N2601" s="3"/>
      <c r="O2601" s="3"/>
    </row>
    <row r="2602" spans="1:15" x14ac:dyDescent="0.35">
      <c r="A2602" s="221" t="e">
        <f t="shared" si="44"/>
        <v>#N/A</v>
      </c>
      <c r="B2602" s="221" t="e">
        <f>IF(A2602=1,SUM($A$4:A2602),"")</f>
        <v>#N/A</v>
      </c>
      <c r="C2602" s="22" t="str">
        <f>'Source - Cert. Funds'!A2601</f>
        <v>76</v>
      </c>
      <c r="D2602" s="22" t="str">
        <f>'Source - Cert. Funds'!B2601</f>
        <v>2</v>
      </c>
      <c r="E2602" s="22" t="str">
        <f>'Source - Cert. Funds'!C2601</f>
        <v>0009</v>
      </c>
      <c r="F2602" s="22" t="str">
        <f>'Source - Cert. Funds'!D2601</f>
        <v>7620009</v>
      </c>
      <c r="G2602" s="22" t="str">
        <f>'Source - Cert. Funds'!E2601</f>
        <v>SALEM TOWNSHIP</v>
      </c>
      <c r="H2602" s="22" t="str">
        <f>'Source - Cert. Funds'!F2601</f>
        <v>0101</v>
      </c>
      <c r="I2602" s="22" t="str">
        <f>'Source - Cert. Funds'!G2601</f>
        <v xml:space="preserve">GENERAL                                 </v>
      </c>
      <c r="J2602" s="23">
        <f>'Source - Cert. Funds'!H2601</f>
        <v>77600</v>
      </c>
      <c r="K2602" s="3"/>
      <c r="L2602" s="3"/>
      <c r="M2602" s="3"/>
      <c r="N2602" s="3"/>
      <c r="O2602" s="3"/>
    </row>
    <row r="2603" spans="1:15" x14ac:dyDescent="0.35">
      <c r="A2603" s="221" t="e">
        <f t="shared" si="44"/>
        <v>#N/A</v>
      </c>
      <c r="B2603" s="221" t="e">
        <f>IF(A2603=1,SUM($A$4:A2603),"")</f>
        <v>#N/A</v>
      </c>
      <c r="C2603" s="22" t="str">
        <f>'Source - Cert. Funds'!A2602</f>
        <v>76</v>
      </c>
      <c r="D2603" s="22" t="str">
        <f>'Source - Cert. Funds'!B2602</f>
        <v>2</v>
      </c>
      <c r="E2603" s="22" t="str">
        <f>'Source - Cert. Funds'!C2602</f>
        <v>0009</v>
      </c>
      <c r="F2603" s="22" t="str">
        <f>'Source - Cert. Funds'!D2602</f>
        <v>7620009</v>
      </c>
      <c r="G2603" s="22" t="str">
        <f>'Source - Cert. Funds'!E2602</f>
        <v>SALEM TOWNSHIP</v>
      </c>
      <c r="H2603" s="22" t="str">
        <f>'Source - Cert. Funds'!F2602</f>
        <v>1111</v>
      </c>
      <c r="I2603" s="22" t="str">
        <f>'Source - Cert. Funds'!G2602</f>
        <v>TOWNSHIP FIRE AND E.M.S.</v>
      </c>
      <c r="J2603" s="23">
        <f>'Source - Cert. Funds'!H2602</f>
        <v>60900</v>
      </c>
      <c r="K2603" s="3"/>
      <c r="L2603" s="3"/>
      <c r="M2603" s="3"/>
      <c r="N2603" s="3"/>
      <c r="O2603" s="3"/>
    </row>
    <row r="2604" spans="1:15" x14ac:dyDescent="0.35">
      <c r="A2604" s="221" t="e">
        <f t="shared" si="44"/>
        <v>#N/A</v>
      </c>
      <c r="B2604" s="221" t="e">
        <f>IF(A2604=1,SUM($A$4:A2604),"")</f>
        <v>#N/A</v>
      </c>
      <c r="C2604" s="22" t="str">
        <f>'Source - Cert. Funds'!A2603</f>
        <v>76</v>
      </c>
      <c r="D2604" s="22" t="str">
        <f>'Source - Cert. Funds'!B2603</f>
        <v>2</v>
      </c>
      <c r="E2604" s="22" t="str">
        <f>'Source - Cert. Funds'!C2603</f>
        <v>0010</v>
      </c>
      <c r="F2604" s="22" t="str">
        <f>'Source - Cert. Funds'!D2603</f>
        <v>7620010</v>
      </c>
      <c r="G2604" s="22" t="str">
        <f>'Source - Cert. Funds'!E2603</f>
        <v>SCOTT TOWNSHIP</v>
      </c>
      <c r="H2604" s="22" t="str">
        <f>'Source - Cert. Funds'!F2603</f>
        <v>0061</v>
      </c>
      <c r="I2604" s="22" t="str">
        <f>'Source - Cert. Funds'!G2603</f>
        <v>RAINY DAY</v>
      </c>
      <c r="J2604" s="23">
        <f>'Source - Cert. Funds'!H2603</f>
        <v>4000</v>
      </c>
      <c r="K2604" s="3"/>
      <c r="L2604" s="3"/>
      <c r="M2604" s="3"/>
      <c r="N2604" s="3"/>
      <c r="O2604" s="3"/>
    </row>
    <row r="2605" spans="1:15" x14ac:dyDescent="0.35">
      <c r="A2605" s="221" t="e">
        <f t="shared" si="44"/>
        <v>#N/A</v>
      </c>
      <c r="B2605" s="221" t="e">
        <f>IF(A2605=1,SUM($A$4:A2605),"")</f>
        <v>#N/A</v>
      </c>
      <c r="C2605" s="22" t="str">
        <f>'Source - Cert. Funds'!A2604</f>
        <v>76</v>
      </c>
      <c r="D2605" s="22" t="str">
        <f>'Source - Cert. Funds'!B2604</f>
        <v>2</v>
      </c>
      <c r="E2605" s="22" t="str">
        <f>'Source - Cert. Funds'!C2604</f>
        <v>0010</v>
      </c>
      <c r="F2605" s="22" t="str">
        <f>'Source - Cert. Funds'!D2604</f>
        <v>7620010</v>
      </c>
      <c r="G2605" s="22" t="str">
        <f>'Source - Cert. Funds'!E2604</f>
        <v>SCOTT TOWNSHIP</v>
      </c>
      <c r="H2605" s="22" t="str">
        <f>'Source - Cert. Funds'!F2604</f>
        <v>0101</v>
      </c>
      <c r="I2605" s="22" t="str">
        <f>'Source - Cert. Funds'!G2604</f>
        <v xml:space="preserve">GENERAL                                 </v>
      </c>
      <c r="J2605" s="23">
        <f>'Source - Cert. Funds'!H2604</f>
        <v>20985</v>
      </c>
      <c r="K2605" s="3"/>
      <c r="L2605" s="3"/>
      <c r="M2605" s="3"/>
      <c r="N2605" s="3"/>
      <c r="O2605" s="3"/>
    </row>
    <row r="2606" spans="1:15" x14ac:dyDescent="0.35">
      <c r="A2606" s="221" t="e">
        <f t="shared" si="44"/>
        <v>#N/A</v>
      </c>
      <c r="B2606" s="221" t="e">
        <f>IF(A2606=1,SUM($A$4:A2606),"")</f>
        <v>#N/A</v>
      </c>
      <c r="C2606" s="22" t="str">
        <f>'Source - Cert. Funds'!A2605</f>
        <v>76</v>
      </c>
      <c r="D2606" s="22" t="str">
        <f>'Source - Cert. Funds'!B2605</f>
        <v>2</v>
      </c>
      <c r="E2606" s="22" t="str">
        <f>'Source - Cert. Funds'!C2605</f>
        <v>0010</v>
      </c>
      <c r="F2606" s="22" t="str">
        <f>'Source - Cert. Funds'!D2605</f>
        <v>7620010</v>
      </c>
      <c r="G2606" s="22" t="str">
        <f>'Source - Cert. Funds'!E2605</f>
        <v>SCOTT TOWNSHIP</v>
      </c>
      <c r="H2606" s="22" t="str">
        <f>'Source - Cert. Funds'!F2605</f>
        <v>1111</v>
      </c>
      <c r="I2606" s="22" t="str">
        <f>'Source - Cert. Funds'!G2605</f>
        <v>TOWNSHIP FIRE AND E.M.S.</v>
      </c>
      <c r="J2606" s="23">
        <f>'Source - Cert. Funds'!H2605</f>
        <v>14400</v>
      </c>
      <c r="K2606" s="3"/>
      <c r="L2606" s="3"/>
      <c r="M2606" s="3"/>
      <c r="N2606" s="3"/>
      <c r="O2606" s="3"/>
    </row>
    <row r="2607" spans="1:15" x14ac:dyDescent="0.35">
      <c r="A2607" s="221" t="e">
        <f t="shared" si="44"/>
        <v>#N/A</v>
      </c>
      <c r="B2607" s="221" t="e">
        <f>IF(A2607=1,SUM($A$4:A2607),"")</f>
        <v>#N/A</v>
      </c>
      <c r="C2607" s="22" t="str">
        <f>'Source - Cert. Funds'!A2606</f>
        <v>76</v>
      </c>
      <c r="D2607" s="22" t="str">
        <f>'Source - Cert. Funds'!B2606</f>
        <v>2</v>
      </c>
      <c r="E2607" s="22" t="str">
        <f>'Source - Cert. Funds'!C2606</f>
        <v>0011</v>
      </c>
      <c r="F2607" s="22" t="str">
        <f>'Source - Cert. Funds'!D2606</f>
        <v>7620011</v>
      </c>
      <c r="G2607" s="22" t="str">
        <f>'Source - Cert. Funds'!E2606</f>
        <v>STEUBEN TOWNSHIP</v>
      </c>
      <c r="H2607" s="22" t="str">
        <f>'Source - Cert. Funds'!F2606</f>
        <v>0061</v>
      </c>
      <c r="I2607" s="22" t="str">
        <f>'Source - Cert. Funds'!G2606</f>
        <v>RAINY DAY</v>
      </c>
      <c r="J2607" s="23">
        <f>'Source - Cert. Funds'!H2606</f>
        <v>12000</v>
      </c>
      <c r="K2607" s="3"/>
      <c r="L2607" s="3"/>
      <c r="M2607" s="3"/>
      <c r="N2607" s="3"/>
      <c r="O2607" s="3"/>
    </row>
    <row r="2608" spans="1:15" x14ac:dyDescent="0.35">
      <c r="A2608" s="221" t="e">
        <f t="shared" si="44"/>
        <v>#N/A</v>
      </c>
      <c r="B2608" s="221" t="e">
        <f>IF(A2608=1,SUM($A$4:A2608),"")</f>
        <v>#N/A</v>
      </c>
      <c r="C2608" s="22" t="str">
        <f>'Source - Cert. Funds'!A2607</f>
        <v>76</v>
      </c>
      <c r="D2608" s="22" t="str">
        <f>'Source - Cert. Funds'!B2607</f>
        <v>2</v>
      </c>
      <c r="E2608" s="22" t="str">
        <f>'Source - Cert. Funds'!C2607</f>
        <v>0011</v>
      </c>
      <c r="F2608" s="22" t="str">
        <f>'Source - Cert. Funds'!D2607</f>
        <v>7620011</v>
      </c>
      <c r="G2608" s="22" t="str">
        <f>'Source - Cert. Funds'!E2607</f>
        <v>STEUBEN TOWNSHIP</v>
      </c>
      <c r="H2608" s="22" t="str">
        <f>'Source - Cert. Funds'!F2607</f>
        <v>0101</v>
      </c>
      <c r="I2608" s="22" t="str">
        <f>'Source - Cert. Funds'!G2607</f>
        <v xml:space="preserve">GENERAL                                 </v>
      </c>
      <c r="J2608" s="23">
        <f>'Source - Cert. Funds'!H2607</f>
        <v>40160</v>
      </c>
      <c r="K2608" s="3"/>
      <c r="L2608" s="3"/>
      <c r="M2608" s="3"/>
      <c r="N2608" s="3"/>
      <c r="O2608" s="3"/>
    </row>
    <row r="2609" spans="1:15" x14ac:dyDescent="0.35">
      <c r="A2609" s="221" t="e">
        <f t="shared" si="44"/>
        <v>#N/A</v>
      </c>
      <c r="B2609" s="221" t="e">
        <f>IF(A2609=1,SUM($A$4:A2609),"")</f>
        <v>#N/A</v>
      </c>
      <c r="C2609" s="22" t="str">
        <f>'Source - Cert. Funds'!A2608</f>
        <v>76</v>
      </c>
      <c r="D2609" s="22" t="str">
        <f>'Source - Cert. Funds'!B2608</f>
        <v>2</v>
      </c>
      <c r="E2609" s="22" t="str">
        <f>'Source - Cert. Funds'!C2608</f>
        <v>0011</v>
      </c>
      <c r="F2609" s="22" t="str">
        <f>'Source - Cert. Funds'!D2608</f>
        <v>7620011</v>
      </c>
      <c r="G2609" s="22" t="str">
        <f>'Source - Cert. Funds'!E2608</f>
        <v>STEUBEN TOWNSHIP</v>
      </c>
      <c r="H2609" s="22" t="str">
        <f>'Source - Cert. Funds'!F2608</f>
        <v>1111</v>
      </c>
      <c r="I2609" s="22" t="str">
        <f>'Source - Cert. Funds'!G2608</f>
        <v>TOWNSHIP FIRE AND E.M.S.</v>
      </c>
      <c r="J2609" s="23">
        <f>'Source - Cert. Funds'!H2608</f>
        <v>81590</v>
      </c>
      <c r="K2609" s="3"/>
      <c r="L2609" s="3"/>
      <c r="M2609" s="3"/>
      <c r="N2609" s="3"/>
      <c r="O2609" s="3"/>
    </row>
    <row r="2610" spans="1:15" x14ac:dyDescent="0.35">
      <c r="A2610" s="221" t="e">
        <f t="shared" si="44"/>
        <v>#N/A</v>
      </c>
      <c r="B2610" s="221" t="e">
        <f>IF(A2610=1,SUM($A$4:A2610),"")</f>
        <v>#N/A</v>
      </c>
      <c r="C2610" s="22" t="str">
        <f>'Source - Cert. Funds'!A2609</f>
        <v>76</v>
      </c>
      <c r="D2610" s="22" t="str">
        <f>'Source - Cert. Funds'!B2609</f>
        <v>2</v>
      </c>
      <c r="E2610" s="22" t="str">
        <f>'Source - Cert. Funds'!C2609</f>
        <v>0011</v>
      </c>
      <c r="F2610" s="22" t="str">
        <f>'Source - Cert. Funds'!D2609</f>
        <v>7620011</v>
      </c>
      <c r="G2610" s="22" t="str">
        <f>'Source - Cert. Funds'!E2609</f>
        <v>STEUBEN TOWNSHIP</v>
      </c>
      <c r="H2610" s="22" t="str">
        <f>'Source - Cert. Funds'!F2609</f>
        <v>1190</v>
      </c>
      <c r="I2610" s="22" t="str">
        <f>'Source - Cert. Funds'!G2609</f>
        <v xml:space="preserve">CUMULATIVE FIRE (Township)                        </v>
      </c>
      <c r="J2610" s="23">
        <f>'Source - Cert. Funds'!H2609</f>
        <v>18300</v>
      </c>
      <c r="K2610" s="3"/>
      <c r="L2610" s="3"/>
      <c r="M2610" s="3"/>
      <c r="N2610" s="3"/>
      <c r="O2610" s="3"/>
    </row>
    <row r="2611" spans="1:15" x14ac:dyDescent="0.35">
      <c r="A2611" s="221" t="e">
        <f t="shared" si="44"/>
        <v>#N/A</v>
      </c>
      <c r="B2611" s="221" t="e">
        <f>IF(A2611=1,SUM($A$4:A2611),"")</f>
        <v>#N/A</v>
      </c>
      <c r="C2611" s="22" t="str">
        <f>'Source - Cert. Funds'!A2610</f>
        <v>76</v>
      </c>
      <c r="D2611" s="22" t="str">
        <f>'Source - Cert. Funds'!B2610</f>
        <v>2</v>
      </c>
      <c r="E2611" s="22" t="str">
        <f>'Source - Cert. Funds'!C2610</f>
        <v>0011</v>
      </c>
      <c r="F2611" s="22" t="str">
        <f>'Source - Cert. Funds'!D2610</f>
        <v>7620011</v>
      </c>
      <c r="G2611" s="22" t="str">
        <f>'Source - Cert. Funds'!E2610</f>
        <v>STEUBEN TOWNSHIP</v>
      </c>
      <c r="H2611" s="22" t="str">
        <f>'Source - Cert. Funds'!F2610</f>
        <v>1312</v>
      </c>
      <c r="I2611" s="22" t="str">
        <f>'Source - Cert. Funds'!G2610</f>
        <v xml:space="preserve">RECREATION                              </v>
      </c>
      <c r="J2611" s="23">
        <f>'Source - Cert. Funds'!H2610</f>
        <v>8300</v>
      </c>
      <c r="K2611" s="3"/>
      <c r="L2611" s="3"/>
      <c r="M2611" s="3"/>
      <c r="N2611" s="3"/>
      <c r="O2611" s="3"/>
    </row>
    <row r="2612" spans="1:15" x14ac:dyDescent="0.35">
      <c r="A2612" s="221" t="e">
        <f t="shared" si="44"/>
        <v>#N/A</v>
      </c>
      <c r="B2612" s="221" t="e">
        <f>IF(A2612=1,SUM($A$4:A2612),"")</f>
        <v>#N/A</v>
      </c>
      <c r="C2612" s="22" t="str">
        <f>'Source - Cert. Funds'!A2611</f>
        <v>76</v>
      </c>
      <c r="D2612" s="22" t="str">
        <f>'Source - Cert. Funds'!B2611</f>
        <v>2</v>
      </c>
      <c r="E2612" s="22" t="str">
        <f>'Source - Cert. Funds'!C2611</f>
        <v>0012</v>
      </c>
      <c r="F2612" s="22" t="str">
        <f>'Source - Cert. Funds'!D2611</f>
        <v>7620012</v>
      </c>
      <c r="G2612" s="22" t="str">
        <f>'Source - Cert. Funds'!E2611</f>
        <v>YORK TOWNSHIP</v>
      </c>
      <c r="H2612" s="22" t="str">
        <f>'Source - Cert. Funds'!F2611</f>
        <v>0061</v>
      </c>
      <c r="I2612" s="22" t="str">
        <f>'Source - Cert. Funds'!G2611</f>
        <v>RAINY DAY</v>
      </c>
      <c r="J2612" s="23">
        <f>'Source - Cert. Funds'!H2611</f>
        <v>6000</v>
      </c>
      <c r="K2612" s="3"/>
      <c r="L2612" s="3"/>
      <c r="M2612" s="3"/>
      <c r="N2612" s="3"/>
      <c r="O2612" s="3"/>
    </row>
    <row r="2613" spans="1:15" x14ac:dyDescent="0.35">
      <c r="A2613" s="221" t="e">
        <f t="shared" si="44"/>
        <v>#N/A</v>
      </c>
      <c r="B2613" s="221" t="e">
        <f>IF(A2613=1,SUM($A$4:A2613),"")</f>
        <v>#N/A</v>
      </c>
      <c r="C2613" s="22" t="str">
        <f>'Source - Cert. Funds'!A2612</f>
        <v>76</v>
      </c>
      <c r="D2613" s="22" t="str">
        <f>'Source - Cert. Funds'!B2612</f>
        <v>2</v>
      </c>
      <c r="E2613" s="22" t="str">
        <f>'Source - Cert. Funds'!C2612</f>
        <v>0012</v>
      </c>
      <c r="F2613" s="22" t="str">
        <f>'Source - Cert. Funds'!D2612</f>
        <v>7620012</v>
      </c>
      <c r="G2613" s="22" t="str">
        <f>'Source - Cert. Funds'!E2612</f>
        <v>YORK TOWNSHIP</v>
      </c>
      <c r="H2613" s="22" t="str">
        <f>'Source - Cert. Funds'!F2612</f>
        <v>0101</v>
      </c>
      <c r="I2613" s="22" t="str">
        <f>'Source - Cert. Funds'!G2612</f>
        <v xml:space="preserve">GENERAL                                 </v>
      </c>
      <c r="J2613" s="23">
        <f>'Source - Cert. Funds'!H2612</f>
        <v>23050</v>
      </c>
      <c r="K2613" s="3"/>
      <c r="L2613" s="3"/>
      <c r="M2613" s="3"/>
      <c r="N2613" s="3"/>
      <c r="O2613" s="3"/>
    </row>
    <row r="2614" spans="1:15" x14ac:dyDescent="0.35">
      <c r="A2614" s="221" t="e">
        <f t="shared" si="44"/>
        <v>#N/A</v>
      </c>
      <c r="B2614" s="221" t="e">
        <f>IF(A2614=1,SUM($A$4:A2614),"")</f>
        <v>#N/A</v>
      </c>
      <c r="C2614" s="22" t="str">
        <f>'Source - Cert. Funds'!A2613</f>
        <v>76</v>
      </c>
      <c r="D2614" s="22" t="str">
        <f>'Source - Cert. Funds'!B2613</f>
        <v>2</v>
      </c>
      <c r="E2614" s="22" t="str">
        <f>'Source - Cert. Funds'!C2613</f>
        <v>0012</v>
      </c>
      <c r="F2614" s="22" t="str">
        <f>'Source - Cert. Funds'!D2613</f>
        <v>7620012</v>
      </c>
      <c r="G2614" s="22" t="str">
        <f>'Source - Cert. Funds'!E2613</f>
        <v>YORK TOWNSHIP</v>
      </c>
      <c r="H2614" s="22" t="str">
        <f>'Source - Cert. Funds'!F2613</f>
        <v>1111</v>
      </c>
      <c r="I2614" s="22" t="str">
        <f>'Source - Cert. Funds'!G2613</f>
        <v>TOWNSHIP FIRE AND E.M.S.</v>
      </c>
      <c r="J2614" s="23">
        <f>'Source - Cert. Funds'!H2613</f>
        <v>12918</v>
      </c>
      <c r="K2614" s="3"/>
      <c r="L2614" s="3"/>
      <c r="M2614" s="3"/>
      <c r="N2614" s="3"/>
      <c r="O2614" s="3"/>
    </row>
    <row r="2615" spans="1:15" x14ac:dyDescent="0.35">
      <c r="A2615" s="221" t="e">
        <f t="shared" si="44"/>
        <v>#N/A</v>
      </c>
      <c r="B2615" s="221" t="e">
        <f>IF(A2615=1,SUM($A$4:A2615),"")</f>
        <v>#N/A</v>
      </c>
      <c r="C2615" s="22" t="str">
        <f>'Source - Cert. Funds'!A2614</f>
        <v>77</v>
      </c>
      <c r="D2615" s="22" t="str">
        <f>'Source - Cert. Funds'!B2614</f>
        <v>2</v>
      </c>
      <c r="E2615" s="22" t="str">
        <f>'Source - Cert. Funds'!C2614</f>
        <v>0001</v>
      </c>
      <c r="F2615" s="22" t="str">
        <f>'Source - Cert. Funds'!D2614</f>
        <v>7720001</v>
      </c>
      <c r="G2615" s="22" t="str">
        <f>'Source - Cert. Funds'!E2614</f>
        <v>CASS TOWNSHIP</v>
      </c>
      <c r="H2615" s="22" t="str">
        <f>'Source - Cert. Funds'!F2614</f>
        <v>0101</v>
      </c>
      <c r="I2615" s="22" t="str">
        <f>'Source - Cert. Funds'!G2614</f>
        <v xml:space="preserve">GENERAL                                 </v>
      </c>
      <c r="J2615" s="23">
        <f>'Source - Cert. Funds'!H2614</f>
        <v>42500</v>
      </c>
      <c r="K2615" s="3"/>
      <c r="L2615" s="3"/>
      <c r="M2615" s="3"/>
      <c r="N2615" s="3"/>
      <c r="O2615" s="3"/>
    </row>
    <row r="2616" spans="1:15" x14ac:dyDescent="0.35">
      <c r="A2616" s="221" t="e">
        <f t="shared" si="44"/>
        <v>#N/A</v>
      </c>
      <c r="B2616" s="221" t="e">
        <f>IF(A2616=1,SUM($A$4:A2616),"")</f>
        <v>#N/A</v>
      </c>
      <c r="C2616" s="22" t="str">
        <f>'Source - Cert. Funds'!A2615</f>
        <v>77</v>
      </c>
      <c r="D2616" s="22" t="str">
        <f>'Source - Cert. Funds'!B2615</f>
        <v>2</v>
      </c>
      <c r="E2616" s="22" t="str">
        <f>'Source - Cert. Funds'!C2615</f>
        <v>0001</v>
      </c>
      <c r="F2616" s="22" t="str">
        <f>'Source - Cert. Funds'!D2615</f>
        <v>7720001</v>
      </c>
      <c r="G2616" s="22" t="str">
        <f>'Source - Cert. Funds'!E2615</f>
        <v>CASS TOWNSHIP</v>
      </c>
      <c r="H2616" s="22" t="str">
        <f>'Source - Cert. Funds'!F2615</f>
        <v>8604</v>
      </c>
      <c r="I2616" s="22" t="str">
        <f>'Source - Cert. Funds'!G2615</f>
        <v>SPECL FIRE PROTECTION TERRITORY GENERAL</v>
      </c>
      <c r="J2616" s="23">
        <f>'Source - Cert. Funds'!H2615</f>
        <v>221570</v>
      </c>
      <c r="K2616" s="3"/>
      <c r="L2616" s="3"/>
      <c r="M2616" s="3"/>
      <c r="N2616" s="3"/>
      <c r="O2616" s="3"/>
    </row>
    <row r="2617" spans="1:15" x14ac:dyDescent="0.35">
      <c r="A2617" s="221" t="e">
        <f t="shared" si="44"/>
        <v>#N/A</v>
      </c>
      <c r="B2617" s="221" t="e">
        <f>IF(A2617=1,SUM($A$4:A2617),"")</f>
        <v>#N/A</v>
      </c>
      <c r="C2617" s="22" t="str">
        <f>'Source - Cert. Funds'!A2616</f>
        <v>77</v>
      </c>
      <c r="D2617" s="22" t="str">
        <f>'Source - Cert. Funds'!B2616</f>
        <v>2</v>
      </c>
      <c r="E2617" s="22" t="str">
        <f>'Source - Cert. Funds'!C2616</f>
        <v>0001</v>
      </c>
      <c r="F2617" s="22" t="str">
        <f>'Source - Cert. Funds'!D2616</f>
        <v>7720001</v>
      </c>
      <c r="G2617" s="22" t="str">
        <f>'Source - Cert. Funds'!E2616</f>
        <v>CASS TOWNSHIP</v>
      </c>
      <c r="H2617" s="22" t="str">
        <f>'Source - Cert. Funds'!F2616</f>
        <v>8692</v>
      </c>
      <c r="I2617" s="22" t="str">
        <f>'Source - Cert. Funds'!G2616</f>
        <v>SPECL FIRE PROTECTION TERRITORY EQUIPMENT REPLACE</v>
      </c>
      <c r="J2617" s="23">
        <f>'Source - Cert. Funds'!H2616</f>
        <v>38000</v>
      </c>
      <c r="K2617" s="3"/>
      <c r="L2617" s="3"/>
      <c r="M2617" s="3"/>
      <c r="N2617" s="3"/>
      <c r="O2617" s="3"/>
    </row>
    <row r="2618" spans="1:15" x14ac:dyDescent="0.35">
      <c r="A2618" s="221" t="e">
        <f t="shared" si="44"/>
        <v>#N/A</v>
      </c>
      <c r="B2618" s="221" t="e">
        <f>IF(A2618=1,SUM($A$4:A2618),"")</f>
        <v>#N/A</v>
      </c>
      <c r="C2618" s="22" t="str">
        <f>'Source - Cert. Funds'!A2617</f>
        <v>77</v>
      </c>
      <c r="D2618" s="22" t="str">
        <f>'Source - Cert. Funds'!B2617</f>
        <v>2</v>
      </c>
      <c r="E2618" s="22" t="str">
        <f>'Source - Cert. Funds'!C2617</f>
        <v>0002</v>
      </c>
      <c r="F2618" s="22" t="str">
        <f>'Source - Cert. Funds'!D2617</f>
        <v>7720002</v>
      </c>
      <c r="G2618" s="22" t="str">
        <f>'Source - Cert. Funds'!E2617</f>
        <v>CURRY TOWNSHIP</v>
      </c>
      <c r="H2618" s="22" t="str">
        <f>'Source - Cert. Funds'!F2617</f>
        <v>0101</v>
      </c>
      <c r="I2618" s="22" t="str">
        <f>'Source - Cert. Funds'!G2617</f>
        <v xml:space="preserve">GENERAL                                 </v>
      </c>
      <c r="J2618" s="23">
        <f>'Source - Cert. Funds'!H2617</f>
        <v>112650</v>
      </c>
      <c r="K2618" s="3"/>
      <c r="L2618" s="3"/>
      <c r="M2618" s="3"/>
      <c r="N2618" s="3"/>
      <c r="O2618" s="3"/>
    </row>
    <row r="2619" spans="1:15" x14ac:dyDescent="0.35">
      <c r="A2619" s="221" t="e">
        <f t="shared" si="44"/>
        <v>#N/A</v>
      </c>
      <c r="B2619" s="221" t="e">
        <f>IF(A2619=1,SUM($A$4:A2619),"")</f>
        <v>#N/A</v>
      </c>
      <c r="C2619" s="22" t="str">
        <f>'Source - Cert. Funds'!A2618</f>
        <v>77</v>
      </c>
      <c r="D2619" s="22" t="str">
        <f>'Source - Cert. Funds'!B2618</f>
        <v>2</v>
      </c>
      <c r="E2619" s="22" t="str">
        <f>'Source - Cert. Funds'!C2618</f>
        <v>0002</v>
      </c>
      <c r="F2619" s="22" t="str">
        <f>'Source - Cert. Funds'!D2618</f>
        <v>7720002</v>
      </c>
      <c r="G2619" s="22" t="str">
        <f>'Source - Cert. Funds'!E2618</f>
        <v>CURRY TOWNSHIP</v>
      </c>
      <c r="H2619" s="22" t="str">
        <f>'Source - Cert. Funds'!F2618</f>
        <v>8604</v>
      </c>
      <c r="I2619" s="22" t="str">
        <f>'Source - Cert. Funds'!G2618</f>
        <v>SPECL FIRE PROTECTION TERRITORY GENERAL</v>
      </c>
      <c r="J2619" s="23">
        <f>'Source - Cert. Funds'!H2618</f>
        <v>248044</v>
      </c>
      <c r="K2619" s="3"/>
      <c r="L2619" s="3"/>
      <c r="M2619" s="3"/>
      <c r="N2619" s="3"/>
      <c r="O2619" s="3"/>
    </row>
    <row r="2620" spans="1:15" x14ac:dyDescent="0.35">
      <c r="A2620" s="221" t="e">
        <f t="shared" si="44"/>
        <v>#N/A</v>
      </c>
      <c r="B2620" s="221" t="e">
        <f>IF(A2620=1,SUM($A$4:A2620),"")</f>
        <v>#N/A</v>
      </c>
      <c r="C2620" s="22" t="str">
        <f>'Source - Cert. Funds'!A2619</f>
        <v>77</v>
      </c>
      <c r="D2620" s="22" t="str">
        <f>'Source - Cert. Funds'!B2619</f>
        <v>2</v>
      </c>
      <c r="E2620" s="22" t="str">
        <f>'Source - Cert. Funds'!C2619</f>
        <v>0002</v>
      </c>
      <c r="F2620" s="22" t="str">
        <f>'Source - Cert. Funds'!D2619</f>
        <v>7720002</v>
      </c>
      <c r="G2620" s="22" t="str">
        <f>'Source - Cert. Funds'!E2619</f>
        <v>CURRY TOWNSHIP</v>
      </c>
      <c r="H2620" s="22" t="str">
        <f>'Source - Cert. Funds'!F2619</f>
        <v>8692</v>
      </c>
      <c r="I2620" s="22" t="str">
        <f>'Source - Cert. Funds'!G2619</f>
        <v>SPECL FIRE PROTECTION TERRITORY EQUIPMENT REPLACE</v>
      </c>
      <c r="J2620" s="23">
        <f>'Source - Cert. Funds'!H2619</f>
        <v>31000</v>
      </c>
      <c r="K2620" s="3"/>
      <c r="L2620" s="3"/>
      <c r="M2620" s="3"/>
      <c r="N2620" s="3"/>
      <c r="O2620" s="3"/>
    </row>
    <row r="2621" spans="1:15" x14ac:dyDescent="0.35">
      <c r="A2621" s="221" t="e">
        <f t="shared" si="44"/>
        <v>#N/A</v>
      </c>
      <c r="B2621" s="221" t="e">
        <f>IF(A2621=1,SUM($A$4:A2621),"")</f>
        <v>#N/A</v>
      </c>
      <c r="C2621" s="22" t="str">
        <f>'Source - Cert. Funds'!A2620</f>
        <v>77</v>
      </c>
      <c r="D2621" s="22" t="str">
        <f>'Source - Cert. Funds'!B2620</f>
        <v>2</v>
      </c>
      <c r="E2621" s="22" t="str">
        <f>'Source - Cert. Funds'!C2620</f>
        <v>0003</v>
      </c>
      <c r="F2621" s="22" t="str">
        <f>'Source - Cert. Funds'!D2620</f>
        <v>7720003</v>
      </c>
      <c r="G2621" s="22" t="str">
        <f>'Source - Cert. Funds'!E2620</f>
        <v>FAIRBANKS TOWNSHIP</v>
      </c>
      <c r="H2621" s="22" t="str">
        <f>'Source - Cert. Funds'!F2620</f>
        <v>0101</v>
      </c>
      <c r="I2621" s="22" t="str">
        <f>'Source - Cert. Funds'!G2620</f>
        <v xml:space="preserve">GENERAL                                 </v>
      </c>
      <c r="J2621" s="23">
        <f>'Source - Cert. Funds'!H2620</f>
        <v>41430</v>
      </c>
      <c r="K2621" s="3"/>
      <c r="L2621" s="3"/>
      <c r="M2621" s="3"/>
      <c r="N2621" s="3"/>
      <c r="O2621" s="3"/>
    </row>
    <row r="2622" spans="1:15" x14ac:dyDescent="0.35">
      <c r="A2622" s="221" t="e">
        <f t="shared" si="44"/>
        <v>#N/A</v>
      </c>
      <c r="B2622" s="221" t="e">
        <f>IF(A2622=1,SUM($A$4:A2622),"")</f>
        <v>#N/A</v>
      </c>
      <c r="C2622" s="22" t="str">
        <f>'Source - Cert. Funds'!A2621</f>
        <v>77</v>
      </c>
      <c r="D2622" s="22" t="str">
        <f>'Source - Cert. Funds'!B2621</f>
        <v>2</v>
      </c>
      <c r="E2622" s="22" t="str">
        <f>'Source - Cert. Funds'!C2621</f>
        <v>0003</v>
      </c>
      <c r="F2622" s="22" t="str">
        <f>'Source - Cert. Funds'!D2621</f>
        <v>7720003</v>
      </c>
      <c r="G2622" s="22" t="str">
        <f>'Source - Cert. Funds'!E2621</f>
        <v>FAIRBANKS TOWNSHIP</v>
      </c>
      <c r="H2622" s="22" t="str">
        <f>'Source - Cert. Funds'!F2621</f>
        <v>1111</v>
      </c>
      <c r="I2622" s="22" t="str">
        <f>'Source - Cert. Funds'!G2621</f>
        <v>TOWNSHIP FIRE AND E.M.S.</v>
      </c>
      <c r="J2622" s="23">
        <f>'Source - Cert. Funds'!H2621</f>
        <v>35900</v>
      </c>
      <c r="K2622" s="3"/>
      <c r="L2622" s="3"/>
      <c r="M2622" s="3"/>
      <c r="N2622" s="3"/>
      <c r="O2622" s="3"/>
    </row>
    <row r="2623" spans="1:15" x14ac:dyDescent="0.35">
      <c r="A2623" s="221" t="e">
        <f t="shared" si="44"/>
        <v>#N/A</v>
      </c>
      <c r="B2623" s="221" t="e">
        <f>IF(A2623=1,SUM($A$4:A2623),"")</f>
        <v>#N/A</v>
      </c>
      <c r="C2623" s="22" t="str">
        <f>'Source - Cert. Funds'!A2622</f>
        <v>77</v>
      </c>
      <c r="D2623" s="22" t="str">
        <f>'Source - Cert. Funds'!B2622</f>
        <v>2</v>
      </c>
      <c r="E2623" s="22" t="str">
        <f>'Source - Cert. Funds'!C2622</f>
        <v>0003</v>
      </c>
      <c r="F2623" s="22" t="str">
        <f>'Source - Cert. Funds'!D2622</f>
        <v>7720003</v>
      </c>
      <c r="G2623" s="22" t="str">
        <f>'Source - Cert. Funds'!E2622</f>
        <v>FAIRBANKS TOWNSHIP</v>
      </c>
      <c r="H2623" s="22" t="str">
        <f>'Source - Cert. Funds'!F2622</f>
        <v>1190</v>
      </c>
      <c r="I2623" s="22" t="str">
        <f>'Source - Cert. Funds'!G2622</f>
        <v xml:space="preserve">CUMULATIVE FIRE (Township)                        </v>
      </c>
      <c r="J2623" s="23">
        <f>'Source - Cert. Funds'!H2622</f>
        <v>35000</v>
      </c>
      <c r="K2623" s="3"/>
      <c r="L2623" s="3"/>
      <c r="M2623" s="3"/>
      <c r="N2623" s="3"/>
      <c r="O2623" s="3"/>
    </row>
    <row r="2624" spans="1:15" x14ac:dyDescent="0.35">
      <c r="A2624" s="221" t="e">
        <f t="shared" si="44"/>
        <v>#N/A</v>
      </c>
      <c r="B2624" s="221" t="e">
        <f>IF(A2624=1,SUM($A$4:A2624),"")</f>
        <v>#N/A</v>
      </c>
      <c r="C2624" s="22" t="str">
        <f>'Source - Cert. Funds'!A2623</f>
        <v>77</v>
      </c>
      <c r="D2624" s="22" t="str">
        <f>'Source - Cert. Funds'!B2623</f>
        <v>2</v>
      </c>
      <c r="E2624" s="22" t="str">
        <f>'Source - Cert. Funds'!C2623</f>
        <v>0004</v>
      </c>
      <c r="F2624" s="22" t="str">
        <f>'Source - Cert. Funds'!D2623</f>
        <v>7720004</v>
      </c>
      <c r="G2624" s="22" t="str">
        <f>'Source - Cert. Funds'!E2623</f>
        <v>GILL TOWNSHIP</v>
      </c>
      <c r="H2624" s="22" t="str">
        <f>'Source - Cert. Funds'!F2623</f>
        <v>0061</v>
      </c>
      <c r="I2624" s="22" t="str">
        <f>'Source - Cert. Funds'!G2623</f>
        <v>RAINY DAY</v>
      </c>
      <c r="J2624" s="23">
        <f>'Source - Cert. Funds'!H2623</f>
        <v>13915</v>
      </c>
      <c r="K2624" s="3"/>
      <c r="L2624" s="3"/>
      <c r="M2624" s="3"/>
      <c r="N2624" s="3"/>
      <c r="O2624" s="3"/>
    </row>
    <row r="2625" spans="1:15" x14ac:dyDescent="0.35">
      <c r="A2625" s="221" t="e">
        <f t="shared" si="44"/>
        <v>#N/A</v>
      </c>
      <c r="B2625" s="221" t="e">
        <f>IF(A2625=1,SUM($A$4:A2625),"")</f>
        <v>#N/A</v>
      </c>
      <c r="C2625" s="22" t="str">
        <f>'Source - Cert. Funds'!A2624</f>
        <v>77</v>
      </c>
      <c r="D2625" s="22" t="str">
        <f>'Source - Cert. Funds'!B2624</f>
        <v>2</v>
      </c>
      <c r="E2625" s="22" t="str">
        <f>'Source - Cert. Funds'!C2624</f>
        <v>0004</v>
      </c>
      <c r="F2625" s="22" t="str">
        <f>'Source - Cert. Funds'!D2624</f>
        <v>7720004</v>
      </c>
      <c r="G2625" s="22" t="str">
        <f>'Source - Cert. Funds'!E2624</f>
        <v>GILL TOWNSHIP</v>
      </c>
      <c r="H2625" s="22" t="str">
        <f>'Source - Cert. Funds'!F2624</f>
        <v>0101</v>
      </c>
      <c r="I2625" s="22" t="str">
        <f>'Source - Cert. Funds'!G2624</f>
        <v xml:space="preserve">GENERAL                                 </v>
      </c>
      <c r="J2625" s="23">
        <f>'Source - Cert. Funds'!H2624</f>
        <v>53100</v>
      </c>
      <c r="K2625" s="3"/>
      <c r="L2625" s="3"/>
      <c r="M2625" s="3"/>
      <c r="N2625" s="3"/>
      <c r="O2625" s="3"/>
    </row>
    <row r="2626" spans="1:15" x14ac:dyDescent="0.35">
      <c r="A2626" s="221" t="e">
        <f t="shared" si="44"/>
        <v>#N/A</v>
      </c>
      <c r="B2626" s="221" t="e">
        <f>IF(A2626=1,SUM($A$4:A2626),"")</f>
        <v>#N/A</v>
      </c>
      <c r="C2626" s="22" t="str">
        <f>'Source - Cert. Funds'!A2625</f>
        <v>77</v>
      </c>
      <c r="D2626" s="22" t="str">
        <f>'Source - Cert. Funds'!B2625</f>
        <v>2</v>
      </c>
      <c r="E2626" s="22" t="str">
        <f>'Source - Cert. Funds'!C2625</f>
        <v>0004</v>
      </c>
      <c r="F2626" s="22" t="str">
        <f>'Source - Cert. Funds'!D2625</f>
        <v>7720004</v>
      </c>
      <c r="G2626" s="22" t="str">
        <f>'Source - Cert. Funds'!E2625</f>
        <v>GILL TOWNSHIP</v>
      </c>
      <c r="H2626" s="22" t="str">
        <f>'Source - Cert. Funds'!F2625</f>
        <v>1111</v>
      </c>
      <c r="I2626" s="22" t="str">
        <f>'Source - Cert. Funds'!G2625</f>
        <v>TOWNSHIP FIRE AND E.M.S.</v>
      </c>
      <c r="J2626" s="23">
        <f>'Source - Cert. Funds'!H2625</f>
        <v>30000</v>
      </c>
      <c r="K2626" s="3"/>
      <c r="L2626" s="3"/>
      <c r="M2626" s="3"/>
      <c r="N2626" s="3"/>
      <c r="O2626" s="3"/>
    </row>
    <row r="2627" spans="1:15" x14ac:dyDescent="0.35">
      <c r="A2627" s="221" t="e">
        <f t="shared" si="44"/>
        <v>#N/A</v>
      </c>
      <c r="B2627" s="221" t="e">
        <f>IF(A2627=1,SUM($A$4:A2627),"")</f>
        <v>#N/A</v>
      </c>
      <c r="C2627" s="22" t="str">
        <f>'Source - Cert. Funds'!A2626</f>
        <v>77</v>
      </c>
      <c r="D2627" s="22" t="str">
        <f>'Source - Cert. Funds'!B2626</f>
        <v>2</v>
      </c>
      <c r="E2627" s="22" t="str">
        <f>'Source - Cert. Funds'!C2626</f>
        <v>0004</v>
      </c>
      <c r="F2627" s="22" t="str">
        <f>'Source - Cert. Funds'!D2626</f>
        <v>7720004</v>
      </c>
      <c r="G2627" s="22" t="str">
        <f>'Source - Cert. Funds'!E2626</f>
        <v>GILL TOWNSHIP</v>
      </c>
      <c r="H2627" s="22" t="str">
        <f>'Source - Cert. Funds'!F2626</f>
        <v>1190</v>
      </c>
      <c r="I2627" s="22" t="str">
        <f>'Source - Cert. Funds'!G2626</f>
        <v xml:space="preserve">CUMULATIVE FIRE (Township)                        </v>
      </c>
      <c r="J2627" s="23">
        <f>'Source - Cert. Funds'!H2626</f>
        <v>85000</v>
      </c>
      <c r="K2627" s="3"/>
      <c r="L2627" s="3"/>
      <c r="M2627" s="3"/>
      <c r="N2627" s="3"/>
      <c r="O2627" s="3"/>
    </row>
    <row r="2628" spans="1:15" x14ac:dyDescent="0.35">
      <c r="A2628" s="221" t="e">
        <f t="shared" si="44"/>
        <v>#N/A</v>
      </c>
      <c r="B2628" s="221" t="e">
        <f>IF(A2628=1,SUM($A$4:A2628),"")</f>
        <v>#N/A</v>
      </c>
      <c r="C2628" s="22" t="str">
        <f>'Source - Cert. Funds'!A2627</f>
        <v>77</v>
      </c>
      <c r="D2628" s="22" t="str">
        <f>'Source - Cert. Funds'!B2627</f>
        <v>2</v>
      </c>
      <c r="E2628" s="22" t="str">
        <f>'Source - Cert. Funds'!C2627</f>
        <v>0004</v>
      </c>
      <c r="F2628" s="22" t="str">
        <f>'Source - Cert. Funds'!D2627</f>
        <v>7720004</v>
      </c>
      <c r="G2628" s="22" t="str">
        <f>'Source - Cert. Funds'!E2627</f>
        <v>GILL TOWNSHIP</v>
      </c>
      <c r="H2628" s="22" t="str">
        <f>'Source - Cert. Funds'!F2627</f>
        <v>1312</v>
      </c>
      <c r="I2628" s="22" t="str">
        <f>'Source - Cert. Funds'!G2627</f>
        <v xml:space="preserve">RECREATION                              </v>
      </c>
      <c r="J2628" s="23">
        <f>'Source - Cert. Funds'!H2627</f>
        <v>5980</v>
      </c>
      <c r="K2628" s="3"/>
      <c r="L2628" s="3"/>
      <c r="M2628" s="3"/>
      <c r="N2628" s="3"/>
      <c r="O2628" s="3"/>
    </row>
    <row r="2629" spans="1:15" x14ac:dyDescent="0.35">
      <c r="A2629" s="221" t="e">
        <f t="shared" ref="A2629:A2692" si="45">IF($L$1=$F2629,1,"")</f>
        <v>#N/A</v>
      </c>
      <c r="B2629" s="221" t="e">
        <f>IF(A2629=1,SUM($A$4:A2629),"")</f>
        <v>#N/A</v>
      </c>
      <c r="C2629" s="22" t="str">
        <f>'Source - Cert. Funds'!A2628</f>
        <v>77</v>
      </c>
      <c r="D2629" s="22" t="str">
        <f>'Source - Cert. Funds'!B2628</f>
        <v>2</v>
      </c>
      <c r="E2629" s="22" t="str">
        <f>'Source - Cert. Funds'!C2628</f>
        <v>0005</v>
      </c>
      <c r="F2629" s="22" t="str">
        <f>'Source - Cert. Funds'!D2628</f>
        <v>7720005</v>
      </c>
      <c r="G2629" s="22" t="str">
        <f>'Source - Cert. Funds'!E2628</f>
        <v>HADDON TOWNSHIP</v>
      </c>
      <c r="H2629" s="22" t="str">
        <f>'Source - Cert. Funds'!F2628</f>
        <v>0101</v>
      </c>
      <c r="I2629" s="22" t="str">
        <f>'Source - Cert. Funds'!G2628</f>
        <v xml:space="preserve">GENERAL                                 </v>
      </c>
      <c r="J2629" s="23">
        <f>'Source - Cert. Funds'!H2628</f>
        <v>63200</v>
      </c>
      <c r="K2629" s="3"/>
      <c r="L2629" s="3"/>
      <c r="M2629" s="3"/>
      <c r="N2629" s="3"/>
      <c r="O2629" s="3"/>
    </row>
    <row r="2630" spans="1:15" x14ac:dyDescent="0.35">
      <c r="A2630" s="221" t="e">
        <f t="shared" si="45"/>
        <v>#N/A</v>
      </c>
      <c r="B2630" s="221" t="e">
        <f>IF(A2630=1,SUM($A$4:A2630),"")</f>
        <v>#N/A</v>
      </c>
      <c r="C2630" s="22" t="str">
        <f>'Source - Cert. Funds'!A2629</f>
        <v>77</v>
      </c>
      <c r="D2630" s="22" t="str">
        <f>'Source - Cert. Funds'!B2629</f>
        <v>2</v>
      </c>
      <c r="E2630" s="22" t="str">
        <f>'Source - Cert. Funds'!C2629</f>
        <v>0005</v>
      </c>
      <c r="F2630" s="22" t="str">
        <f>'Source - Cert. Funds'!D2629</f>
        <v>7720005</v>
      </c>
      <c r="G2630" s="22" t="str">
        <f>'Source - Cert. Funds'!E2629</f>
        <v>HADDON TOWNSHIP</v>
      </c>
      <c r="H2630" s="22" t="str">
        <f>'Source - Cert. Funds'!F2629</f>
        <v>1111</v>
      </c>
      <c r="I2630" s="22" t="str">
        <f>'Source - Cert. Funds'!G2629</f>
        <v>TOWNSHIP FIRE AND E.M.S.</v>
      </c>
      <c r="J2630" s="23">
        <f>'Source - Cert. Funds'!H2629</f>
        <v>62000</v>
      </c>
      <c r="K2630" s="3"/>
      <c r="L2630" s="3"/>
      <c r="M2630" s="3"/>
      <c r="N2630" s="3"/>
      <c r="O2630" s="3"/>
    </row>
    <row r="2631" spans="1:15" x14ac:dyDescent="0.35">
      <c r="A2631" s="221" t="e">
        <f t="shared" si="45"/>
        <v>#N/A</v>
      </c>
      <c r="B2631" s="221" t="e">
        <f>IF(A2631=1,SUM($A$4:A2631),"")</f>
        <v>#N/A</v>
      </c>
      <c r="C2631" s="22" t="str">
        <f>'Source - Cert. Funds'!A2630</f>
        <v>77</v>
      </c>
      <c r="D2631" s="22" t="str">
        <f>'Source - Cert. Funds'!B2630</f>
        <v>2</v>
      </c>
      <c r="E2631" s="22" t="str">
        <f>'Source - Cert. Funds'!C2630</f>
        <v>0005</v>
      </c>
      <c r="F2631" s="22" t="str">
        <f>'Source - Cert. Funds'!D2630</f>
        <v>7720005</v>
      </c>
      <c r="G2631" s="22" t="str">
        <f>'Source - Cert. Funds'!E2630</f>
        <v>HADDON TOWNSHIP</v>
      </c>
      <c r="H2631" s="22" t="str">
        <f>'Source - Cert. Funds'!F2630</f>
        <v>1190</v>
      </c>
      <c r="I2631" s="22" t="str">
        <f>'Source - Cert. Funds'!G2630</f>
        <v xml:space="preserve">CUMULATIVE FIRE (Township)                        </v>
      </c>
      <c r="J2631" s="23">
        <f>'Source - Cert. Funds'!H2630</f>
        <v>60000</v>
      </c>
      <c r="K2631" s="3"/>
      <c r="L2631" s="3"/>
      <c r="M2631" s="3"/>
      <c r="N2631" s="3"/>
      <c r="O2631" s="3"/>
    </row>
    <row r="2632" spans="1:15" x14ac:dyDescent="0.35">
      <c r="A2632" s="221" t="e">
        <f t="shared" si="45"/>
        <v>#N/A</v>
      </c>
      <c r="B2632" s="221" t="e">
        <f>IF(A2632=1,SUM($A$4:A2632),"")</f>
        <v>#N/A</v>
      </c>
      <c r="C2632" s="22" t="str">
        <f>'Source - Cert. Funds'!A2631</f>
        <v>77</v>
      </c>
      <c r="D2632" s="22" t="str">
        <f>'Source - Cert. Funds'!B2631</f>
        <v>2</v>
      </c>
      <c r="E2632" s="22" t="str">
        <f>'Source - Cert. Funds'!C2631</f>
        <v>0005</v>
      </c>
      <c r="F2632" s="22" t="str">
        <f>'Source - Cert. Funds'!D2631</f>
        <v>7720005</v>
      </c>
      <c r="G2632" s="22" t="str">
        <f>'Source - Cert. Funds'!E2631</f>
        <v>HADDON TOWNSHIP</v>
      </c>
      <c r="H2632" s="22" t="str">
        <f>'Source - Cert. Funds'!F2631</f>
        <v>1312</v>
      </c>
      <c r="I2632" s="22" t="str">
        <f>'Source - Cert. Funds'!G2631</f>
        <v xml:space="preserve">RECREATION                              </v>
      </c>
      <c r="J2632" s="23">
        <f>'Source - Cert. Funds'!H2631</f>
        <v>3000</v>
      </c>
      <c r="K2632" s="3"/>
      <c r="L2632" s="3"/>
      <c r="M2632" s="3"/>
      <c r="N2632" s="3"/>
      <c r="O2632" s="3"/>
    </row>
    <row r="2633" spans="1:15" x14ac:dyDescent="0.35">
      <c r="A2633" s="221" t="e">
        <f t="shared" si="45"/>
        <v>#N/A</v>
      </c>
      <c r="B2633" s="221" t="e">
        <f>IF(A2633=1,SUM($A$4:A2633),"")</f>
        <v>#N/A</v>
      </c>
      <c r="C2633" s="22" t="str">
        <f>'Source - Cert. Funds'!A2632</f>
        <v>77</v>
      </c>
      <c r="D2633" s="22" t="str">
        <f>'Source - Cert. Funds'!B2632</f>
        <v>2</v>
      </c>
      <c r="E2633" s="22" t="str">
        <f>'Source - Cert. Funds'!C2632</f>
        <v>0006</v>
      </c>
      <c r="F2633" s="22" t="str">
        <f>'Source - Cert. Funds'!D2632</f>
        <v>7720006</v>
      </c>
      <c r="G2633" s="22" t="str">
        <f>'Source - Cert. Funds'!E2632</f>
        <v>HAMILTON TOWNSHIP</v>
      </c>
      <c r="H2633" s="22" t="str">
        <f>'Source - Cert. Funds'!F2632</f>
        <v>0061</v>
      </c>
      <c r="I2633" s="22" t="str">
        <f>'Source - Cert. Funds'!G2632</f>
        <v>RAINY DAY</v>
      </c>
      <c r="J2633" s="23">
        <f>'Source - Cert. Funds'!H2632</f>
        <v>15000</v>
      </c>
      <c r="K2633" s="3"/>
      <c r="L2633" s="3"/>
      <c r="M2633" s="3"/>
      <c r="N2633" s="3"/>
      <c r="O2633" s="3"/>
    </row>
    <row r="2634" spans="1:15" x14ac:dyDescent="0.35">
      <c r="A2634" s="221" t="e">
        <f t="shared" si="45"/>
        <v>#N/A</v>
      </c>
      <c r="B2634" s="221" t="e">
        <f>IF(A2634=1,SUM($A$4:A2634),"")</f>
        <v>#N/A</v>
      </c>
      <c r="C2634" s="22" t="str">
        <f>'Source - Cert. Funds'!A2633</f>
        <v>77</v>
      </c>
      <c r="D2634" s="22" t="str">
        <f>'Source - Cert. Funds'!B2633</f>
        <v>2</v>
      </c>
      <c r="E2634" s="22" t="str">
        <f>'Source - Cert. Funds'!C2633</f>
        <v>0006</v>
      </c>
      <c r="F2634" s="22" t="str">
        <f>'Source - Cert. Funds'!D2633</f>
        <v>7720006</v>
      </c>
      <c r="G2634" s="22" t="str">
        <f>'Source - Cert. Funds'!E2633</f>
        <v>HAMILTON TOWNSHIP</v>
      </c>
      <c r="H2634" s="22" t="str">
        <f>'Source - Cert. Funds'!F2633</f>
        <v>0101</v>
      </c>
      <c r="I2634" s="22" t="str">
        <f>'Source - Cert. Funds'!G2633</f>
        <v xml:space="preserve">GENERAL                                 </v>
      </c>
      <c r="J2634" s="23">
        <f>'Source - Cert. Funds'!H2633</f>
        <v>55300</v>
      </c>
      <c r="K2634" s="3"/>
      <c r="L2634" s="3"/>
      <c r="M2634" s="3"/>
      <c r="N2634" s="3"/>
      <c r="O2634" s="3"/>
    </row>
    <row r="2635" spans="1:15" x14ac:dyDescent="0.35">
      <c r="A2635" s="221" t="e">
        <f t="shared" si="45"/>
        <v>#N/A</v>
      </c>
      <c r="B2635" s="221" t="e">
        <f>IF(A2635=1,SUM($A$4:A2635),"")</f>
        <v>#N/A</v>
      </c>
      <c r="C2635" s="22" t="str">
        <f>'Source - Cert. Funds'!A2634</f>
        <v>77</v>
      </c>
      <c r="D2635" s="22" t="str">
        <f>'Source - Cert. Funds'!B2634</f>
        <v>2</v>
      </c>
      <c r="E2635" s="22" t="str">
        <f>'Source - Cert. Funds'!C2634</f>
        <v>0006</v>
      </c>
      <c r="F2635" s="22" t="str">
        <f>'Source - Cert. Funds'!D2634</f>
        <v>7720006</v>
      </c>
      <c r="G2635" s="22" t="str">
        <f>'Source - Cert. Funds'!E2634</f>
        <v>HAMILTON TOWNSHIP</v>
      </c>
      <c r="H2635" s="22" t="str">
        <f>'Source - Cert. Funds'!F2634</f>
        <v>1111</v>
      </c>
      <c r="I2635" s="22" t="str">
        <f>'Source - Cert. Funds'!G2634</f>
        <v>TOWNSHIP FIRE AND E.M.S.</v>
      </c>
      <c r="J2635" s="23">
        <f>'Source - Cert. Funds'!H2634</f>
        <v>95000</v>
      </c>
      <c r="K2635" s="3"/>
      <c r="L2635" s="3"/>
      <c r="M2635" s="3"/>
      <c r="N2635" s="3"/>
      <c r="O2635" s="3"/>
    </row>
    <row r="2636" spans="1:15" x14ac:dyDescent="0.35">
      <c r="A2636" s="221" t="e">
        <f t="shared" si="45"/>
        <v>#N/A</v>
      </c>
      <c r="B2636" s="221" t="e">
        <f>IF(A2636=1,SUM($A$4:A2636),"")</f>
        <v>#N/A</v>
      </c>
      <c r="C2636" s="22" t="str">
        <f>'Source - Cert. Funds'!A2635</f>
        <v>77</v>
      </c>
      <c r="D2636" s="22" t="str">
        <f>'Source - Cert. Funds'!B2635</f>
        <v>2</v>
      </c>
      <c r="E2636" s="22" t="str">
        <f>'Source - Cert. Funds'!C2635</f>
        <v>0006</v>
      </c>
      <c r="F2636" s="22" t="str">
        <f>'Source - Cert. Funds'!D2635</f>
        <v>7720006</v>
      </c>
      <c r="G2636" s="22" t="str">
        <f>'Source - Cert. Funds'!E2635</f>
        <v>HAMILTON TOWNSHIP</v>
      </c>
      <c r="H2636" s="22" t="str">
        <f>'Source - Cert. Funds'!F2635</f>
        <v>1190</v>
      </c>
      <c r="I2636" s="22" t="str">
        <f>'Source - Cert. Funds'!G2635</f>
        <v xml:space="preserve">CUMULATIVE FIRE (Township)                        </v>
      </c>
      <c r="J2636" s="23">
        <f>'Source - Cert. Funds'!H2635</f>
        <v>30000</v>
      </c>
      <c r="K2636" s="3"/>
      <c r="L2636" s="3"/>
      <c r="M2636" s="3"/>
      <c r="N2636" s="3"/>
      <c r="O2636" s="3"/>
    </row>
    <row r="2637" spans="1:15" x14ac:dyDescent="0.35">
      <c r="A2637" s="221" t="e">
        <f t="shared" si="45"/>
        <v>#N/A</v>
      </c>
      <c r="B2637" s="221" t="e">
        <f>IF(A2637=1,SUM($A$4:A2637),"")</f>
        <v>#N/A</v>
      </c>
      <c r="C2637" s="22" t="str">
        <f>'Source - Cert. Funds'!A2636</f>
        <v>77</v>
      </c>
      <c r="D2637" s="22" t="str">
        <f>'Source - Cert. Funds'!B2636</f>
        <v>2</v>
      </c>
      <c r="E2637" s="22" t="str">
        <f>'Source - Cert. Funds'!C2636</f>
        <v>0007</v>
      </c>
      <c r="F2637" s="22" t="str">
        <f>'Source - Cert. Funds'!D2636</f>
        <v>7720007</v>
      </c>
      <c r="G2637" s="22" t="str">
        <f>'Source - Cert. Funds'!E2636</f>
        <v>JACKSON TOWNSHIP</v>
      </c>
      <c r="H2637" s="22" t="str">
        <f>'Source - Cert. Funds'!F2636</f>
        <v>0101</v>
      </c>
      <c r="I2637" s="22" t="str">
        <f>'Source - Cert. Funds'!G2636</f>
        <v xml:space="preserve">GENERAL                                 </v>
      </c>
      <c r="J2637" s="23">
        <f>'Source - Cert. Funds'!H2636</f>
        <v>61750</v>
      </c>
      <c r="K2637" s="3"/>
      <c r="L2637" s="3"/>
      <c r="M2637" s="3"/>
      <c r="N2637" s="3"/>
      <c r="O2637" s="3"/>
    </row>
    <row r="2638" spans="1:15" x14ac:dyDescent="0.35">
      <c r="A2638" s="221" t="e">
        <f t="shared" si="45"/>
        <v>#N/A</v>
      </c>
      <c r="B2638" s="221" t="e">
        <f>IF(A2638=1,SUM($A$4:A2638),"")</f>
        <v>#N/A</v>
      </c>
      <c r="C2638" s="22" t="str">
        <f>'Source - Cert. Funds'!A2637</f>
        <v>77</v>
      </c>
      <c r="D2638" s="22" t="str">
        <f>'Source - Cert. Funds'!B2637</f>
        <v>2</v>
      </c>
      <c r="E2638" s="22" t="str">
        <f>'Source - Cert. Funds'!C2637</f>
        <v>0007</v>
      </c>
      <c r="F2638" s="22" t="str">
        <f>'Source - Cert. Funds'!D2637</f>
        <v>7720007</v>
      </c>
      <c r="G2638" s="22" t="str">
        <f>'Source - Cert. Funds'!E2637</f>
        <v>JACKSON TOWNSHIP</v>
      </c>
      <c r="H2638" s="22" t="str">
        <f>'Source - Cert. Funds'!F2637</f>
        <v>1111</v>
      </c>
      <c r="I2638" s="22" t="str">
        <f>'Source - Cert. Funds'!G2637</f>
        <v>TOWNSHIP FIRE AND E.M.S.</v>
      </c>
      <c r="J2638" s="23">
        <f>'Source - Cert. Funds'!H2637</f>
        <v>21000</v>
      </c>
      <c r="K2638" s="3"/>
      <c r="L2638" s="3"/>
      <c r="M2638" s="3"/>
      <c r="N2638" s="3"/>
      <c r="O2638" s="3"/>
    </row>
    <row r="2639" spans="1:15" x14ac:dyDescent="0.35">
      <c r="A2639" s="221" t="e">
        <f t="shared" si="45"/>
        <v>#N/A</v>
      </c>
      <c r="B2639" s="221" t="e">
        <f>IF(A2639=1,SUM($A$4:A2639),"")</f>
        <v>#N/A</v>
      </c>
      <c r="C2639" s="22" t="str">
        <f>'Source - Cert. Funds'!A2638</f>
        <v>77</v>
      </c>
      <c r="D2639" s="22" t="str">
        <f>'Source - Cert. Funds'!B2638</f>
        <v>2</v>
      </c>
      <c r="E2639" s="22" t="str">
        <f>'Source - Cert. Funds'!C2638</f>
        <v>0008</v>
      </c>
      <c r="F2639" s="22" t="str">
        <f>'Source - Cert. Funds'!D2638</f>
        <v>7720008</v>
      </c>
      <c r="G2639" s="22" t="str">
        <f>'Source - Cert. Funds'!E2638</f>
        <v>JEFFERSON TOWNSHIP</v>
      </c>
      <c r="H2639" s="22" t="str">
        <f>'Source - Cert. Funds'!F2638</f>
        <v>0061</v>
      </c>
      <c r="I2639" s="22" t="str">
        <f>'Source - Cert. Funds'!G2638</f>
        <v>RAINY DAY</v>
      </c>
      <c r="J2639" s="23">
        <f>'Source - Cert. Funds'!H2638</f>
        <v>10000</v>
      </c>
      <c r="K2639" s="3"/>
      <c r="L2639" s="3"/>
      <c r="M2639" s="3"/>
      <c r="N2639" s="3"/>
      <c r="O2639" s="3"/>
    </row>
    <row r="2640" spans="1:15" x14ac:dyDescent="0.35">
      <c r="A2640" s="221" t="e">
        <f t="shared" si="45"/>
        <v>#N/A</v>
      </c>
      <c r="B2640" s="221" t="e">
        <f>IF(A2640=1,SUM($A$4:A2640),"")</f>
        <v>#N/A</v>
      </c>
      <c r="C2640" s="22" t="str">
        <f>'Source - Cert. Funds'!A2639</f>
        <v>77</v>
      </c>
      <c r="D2640" s="22" t="str">
        <f>'Source - Cert. Funds'!B2639</f>
        <v>2</v>
      </c>
      <c r="E2640" s="22" t="str">
        <f>'Source - Cert. Funds'!C2639</f>
        <v>0008</v>
      </c>
      <c r="F2640" s="22" t="str">
        <f>'Source - Cert. Funds'!D2639</f>
        <v>7720008</v>
      </c>
      <c r="G2640" s="22" t="str">
        <f>'Source - Cert. Funds'!E2639</f>
        <v>JEFFERSON TOWNSHIP</v>
      </c>
      <c r="H2640" s="22" t="str">
        <f>'Source - Cert. Funds'!F2639</f>
        <v>0101</v>
      </c>
      <c r="I2640" s="22" t="str">
        <f>'Source - Cert. Funds'!G2639</f>
        <v xml:space="preserve">GENERAL                                 </v>
      </c>
      <c r="J2640" s="23">
        <f>'Source - Cert. Funds'!H2639</f>
        <v>40850</v>
      </c>
      <c r="K2640" s="3"/>
      <c r="L2640" s="3"/>
      <c r="M2640" s="3"/>
      <c r="N2640" s="3"/>
      <c r="O2640" s="3"/>
    </row>
    <row r="2641" spans="1:15" x14ac:dyDescent="0.35">
      <c r="A2641" s="221" t="e">
        <f t="shared" si="45"/>
        <v>#N/A</v>
      </c>
      <c r="B2641" s="221" t="e">
        <f>IF(A2641=1,SUM($A$4:A2641),"")</f>
        <v>#N/A</v>
      </c>
      <c r="C2641" s="22" t="str">
        <f>'Source - Cert. Funds'!A2640</f>
        <v>77</v>
      </c>
      <c r="D2641" s="22" t="str">
        <f>'Source - Cert. Funds'!B2640</f>
        <v>2</v>
      </c>
      <c r="E2641" s="22" t="str">
        <f>'Source - Cert. Funds'!C2640</f>
        <v>0008</v>
      </c>
      <c r="F2641" s="22" t="str">
        <f>'Source - Cert. Funds'!D2640</f>
        <v>7720008</v>
      </c>
      <c r="G2641" s="22" t="str">
        <f>'Source - Cert. Funds'!E2640</f>
        <v>JEFFERSON TOWNSHIP</v>
      </c>
      <c r="H2641" s="22" t="str">
        <f>'Source - Cert. Funds'!F2640</f>
        <v>1312</v>
      </c>
      <c r="I2641" s="22" t="str">
        <f>'Source - Cert. Funds'!G2640</f>
        <v xml:space="preserve">RECREATION                              </v>
      </c>
      <c r="J2641" s="23">
        <f>'Source - Cert. Funds'!H2640</f>
        <v>23500</v>
      </c>
      <c r="K2641" s="3"/>
      <c r="L2641" s="3"/>
      <c r="M2641" s="3"/>
      <c r="N2641" s="3"/>
      <c r="O2641" s="3"/>
    </row>
    <row r="2642" spans="1:15" x14ac:dyDescent="0.35">
      <c r="A2642" s="221" t="e">
        <f t="shared" si="45"/>
        <v>#N/A</v>
      </c>
      <c r="B2642" s="221" t="e">
        <f>IF(A2642=1,SUM($A$4:A2642),"")</f>
        <v>#N/A</v>
      </c>
      <c r="C2642" s="22" t="str">
        <f>'Source - Cert. Funds'!A2641</f>
        <v>77</v>
      </c>
      <c r="D2642" s="22" t="str">
        <f>'Source - Cert. Funds'!B2641</f>
        <v>2</v>
      </c>
      <c r="E2642" s="22" t="str">
        <f>'Source - Cert. Funds'!C2641</f>
        <v>0009</v>
      </c>
      <c r="F2642" s="22" t="str">
        <f>'Source - Cert. Funds'!D2641</f>
        <v>7720009</v>
      </c>
      <c r="G2642" s="22" t="str">
        <f>'Source - Cert. Funds'!E2641</f>
        <v>TURMAN TOWNSHIP</v>
      </c>
      <c r="H2642" s="22" t="str">
        <f>'Source - Cert. Funds'!F2641</f>
        <v>0101</v>
      </c>
      <c r="I2642" s="22" t="str">
        <f>'Source - Cert. Funds'!G2641</f>
        <v xml:space="preserve">GENERAL                                 </v>
      </c>
      <c r="J2642" s="23">
        <f>'Source - Cert. Funds'!H2641</f>
        <v>62520</v>
      </c>
      <c r="K2642" s="3"/>
      <c r="L2642" s="3"/>
      <c r="M2642" s="3"/>
      <c r="N2642" s="3"/>
      <c r="O2642" s="3"/>
    </row>
    <row r="2643" spans="1:15" x14ac:dyDescent="0.35">
      <c r="A2643" s="221" t="e">
        <f t="shared" si="45"/>
        <v>#N/A</v>
      </c>
      <c r="B2643" s="221" t="e">
        <f>IF(A2643=1,SUM($A$4:A2643),"")</f>
        <v>#N/A</v>
      </c>
      <c r="C2643" s="22" t="str">
        <f>'Source - Cert. Funds'!A2642</f>
        <v>77</v>
      </c>
      <c r="D2643" s="22" t="str">
        <f>'Source - Cert. Funds'!B2642</f>
        <v>2</v>
      </c>
      <c r="E2643" s="22" t="str">
        <f>'Source - Cert. Funds'!C2642</f>
        <v>0009</v>
      </c>
      <c r="F2643" s="22" t="str">
        <f>'Source - Cert. Funds'!D2642</f>
        <v>7720009</v>
      </c>
      <c r="G2643" s="22" t="str">
        <f>'Source - Cert. Funds'!E2642</f>
        <v>TURMAN TOWNSHIP</v>
      </c>
      <c r="H2643" s="22" t="str">
        <f>'Source - Cert. Funds'!F2642</f>
        <v>1111</v>
      </c>
      <c r="I2643" s="22" t="str">
        <f>'Source - Cert. Funds'!G2642</f>
        <v>TOWNSHIP FIRE AND E.M.S.</v>
      </c>
      <c r="J2643" s="23">
        <f>'Source - Cert. Funds'!H2642</f>
        <v>16000</v>
      </c>
      <c r="K2643" s="3"/>
      <c r="L2643" s="3"/>
      <c r="M2643" s="3"/>
      <c r="N2643" s="3"/>
      <c r="O2643" s="3"/>
    </row>
    <row r="2644" spans="1:15" x14ac:dyDescent="0.35">
      <c r="A2644" s="221" t="e">
        <f t="shared" si="45"/>
        <v>#N/A</v>
      </c>
      <c r="B2644" s="221" t="e">
        <f>IF(A2644=1,SUM($A$4:A2644),"")</f>
        <v>#N/A</v>
      </c>
      <c r="C2644" s="22" t="str">
        <f>'Source - Cert. Funds'!A2643</f>
        <v>77</v>
      </c>
      <c r="D2644" s="22" t="str">
        <f>'Source - Cert. Funds'!B2643</f>
        <v>2</v>
      </c>
      <c r="E2644" s="22" t="str">
        <f>'Source - Cert. Funds'!C2643</f>
        <v>0009</v>
      </c>
      <c r="F2644" s="22" t="str">
        <f>'Source - Cert. Funds'!D2643</f>
        <v>7720009</v>
      </c>
      <c r="G2644" s="22" t="str">
        <f>'Source - Cert. Funds'!E2643</f>
        <v>TURMAN TOWNSHIP</v>
      </c>
      <c r="H2644" s="22" t="str">
        <f>'Source - Cert. Funds'!F2643</f>
        <v>1190</v>
      </c>
      <c r="I2644" s="22" t="str">
        <f>'Source - Cert. Funds'!G2643</f>
        <v xml:space="preserve">CUMULATIVE FIRE (Township)                        </v>
      </c>
      <c r="J2644" s="23">
        <f>'Source - Cert. Funds'!H2643</f>
        <v>8000</v>
      </c>
      <c r="K2644" s="3"/>
      <c r="L2644" s="3"/>
      <c r="M2644" s="3"/>
      <c r="N2644" s="3"/>
      <c r="O2644" s="3"/>
    </row>
    <row r="2645" spans="1:15" x14ac:dyDescent="0.35">
      <c r="A2645" s="221" t="e">
        <f t="shared" si="45"/>
        <v>#N/A</v>
      </c>
      <c r="B2645" s="221" t="e">
        <f>IF(A2645=1,SUM($A$4:A2645),"")</f>
        <v>#N/A</v>
      </c>
      <c r="C2645" s="22" t="str">
        <f>'Source - Cert. Funds'!A2644</f>
        <v>78</v>
      </c>
      <c r="D2645" s="22" t="str">
        <f>'Source - Cert. Funds'!B2644</f>
        <v>2</v>
      </c>
      <c r="E2645" s="22" t="str">
        <f>'Source - Cert. Funds'!C2644</f>
        <v>0001</v>
      </c>
      <c r="F2645" s="22" t="str">
        <f>'Source - Cert. Funds'!D2644</f>
        <v>7820001</v>
      </c>
      <c r="G2645" s="22" t="str">
        <f>'Source - Cert. Funds'!E2644</f>
        <v>COTTON TOWNSHIP</v>
      </c>
      <c r="H2645" s="22" t="str">
        <f>'Source - Cert. Funds'!F2644</f>
        <v>0101</v>
      </c>
      <c r="I2645" s="22" t="str">
        <f>'Source - Cert. Funds'!G2644</f>
        <v xml:space="preserve">GENERAL                                 </v>
      </c>
      <c r="J2645" s="23">
        <f>'Source - Cert. Funds'!H2644</f>
        <v>40065</v>
      </c>
      <c r="K2645" s="3"/>
      <c r="L2645" s="3"/>
      <c r="M2645" s="3"/>
      <c r="N2645" s="3"/>
      <c r="O2645" s="3"/>
    </row>
    <row r="2646" spans="1:15" x14ac:dyDescent="0.35">
      <c r="A2646" s="221" t="e">
        <f t="shared" si="45"/>
        <v>#N/A</v>
      </c>
      <c r="B2646" s="221" t="e">
        <f>IF(A2646=1,SUM($A$4:A2646),"")</f>
        <v>#N/A</v>
      </c>
      <c r="C2646" s="22" t="str">
        <f>'Source - Cert. Funds'!A2645</f>
        <v>78</v>
      </c>
      <c r="D2646" s="22" t="str">
        <f>'Source - Cert. Funds'!B2645</f>
        <v>2</v>
      </c>
      <c r="E2646" s="22" t="str">
        <f>'Source - Cert. Funds'!C2645</f>
        <v>0001</v>
      </c>
      <c r="F2646" s="22" t="str">
        <f>'Source - Cert. Funds'!D2645</f>
        <v>7820001</v>
      </c>
      <c r="G2646" s="22" t="str">
        <f>'Source - Cert. Funds'!E2645</f>
        <v>COTTON TOWNSHIP</v>
      </c>
      <c r="H2646" s="22" t="str">
        <f>'Source - Cert. Funds'!F2645</f>
        <v>1111</v>
      </c>
      <c r="I2646" s="22" t="str">
        <f>'Source - Cert. Funds'!G2645</f>
        <v>TOWNSHIP FIRE AND E.M.S.</v>
      </c>
      <c r="J2646" s="23">
        <f>'Source - Cert. Funds'!H2645</f>
        <v>23000</v>
      </c>
      <c r="K2646" s="3"/>
      <c r="L2646" s="3"/>
      <c r="M2646" s="3"/>
      <c r="N2646" s="3"/>
      <c r="O2646" s="3"/>
    </row>
    <row r="2647" spans="1:15" x14ac:dyDescent="0.35">
      <c r="A2647" s="221" t="e">
        <f t="shared" si="45"/>
        <v>#N/A</v>
      </c>
      <c r="B2647" s="221" t="e">
        <f>IF(A2647=1,SUM($A$4:A2647),"")</f>
        <v>#N/A</v>
      </c>
      <c r="C2647" s="22" t="str">
        <f>'Source - Cert. Funds'!A2646</f>
        <v>78</v>
      </c>
      <c r="D2647" s="22" t="str">
        <f>'Source - Cert. Funds'!B2646</f>
        <v>2</v>
      </c>
      <c r="E2647" s="22" t="str">
        <f>'Source - Cert. Funds'!C2646</f>
        <v>0002</v>
      </c>
      <c r="F2647" s="22" t="str">
        <f>'Source - Cert. Funds'!D2646</f>
        <v>7820002</v>
      </c>
      <c r="G2647" s="22" t="str">
        <f>'Source - Cert. Funds'!E2646</f>
        <v>CRAIG TOWNSHIP</v>
      </c>
      <c r="H2647" s="22" t="str">
        <f>'Source - Cert. Funds'!F2646</f>
        <v>0101</v>
      </c>
      <c r="I2647" s="22" t="str">
        <f>'Source - Cert. Funds'!G2646</f>
        <v xml:space="preserve">GENERAL                                 </v>
      </c>
      <c r="J2647" s="23">
        <f>'Source - Cert. Funds'!H2646</f>
        <v>49880</v>
      </c>
      <c r="K2647" s="3"/>
      <c r="L2647" s="3"/>
      <c r="M2647" s="3"/>
      <c r="N2647" s="3"/>
      <c r="O2647" s="3"/>
    </row>
    <row r="2648" spans="1:15" x14ac:dyDescent="0.35">
      <c r="A2648" s="221" t="e">
        <f t="shared" si="45"/>
        <v>#N/A</v>
      </c>
      <c r="B2648" s="221" t="e">
        <f>IF(A2648=1,SUM($A$4:A2648),"")</f>
        <v>#N/A</v>
      </c>
      <c r="C2648" s="22" t="str">
        <f>'Source - Cert. Funds'!A2647</f>
        <v>78</v>
      </c>
      <c r="D2648" s="22" t="str">
        <f>'Source - Cert. Funds'!B2647</f>
        <v>2</v>
      </c>
      <c r="E2648" s="22" t="str">
        <f>'Source - Cert. Funds'!C2647</f>
        <v>0002</v>
      </c>
      <c r="F2648" s="22" t="str">
        <f>'Source - Cert. Funds'!D2647</f>
        <v>7820002</v>
      </c>
      <c r="G2648" s="22" t="str">
        <f>'Source - Cert. Funds'!E2647</f>
        <v>CRAIG TOWNSHIP</v>
      </c>
      <c r="H2648" s="22" t="str">
        <f>'Source - Cert. Funds'!F2647</f>
        <v>1111</v>
      </c>
      <c r="I2648" s="22" t="str">
        <f>'Source - Cert. Funds'!G2647</f>
        <v>TOWNSHIP FIRE AND E.M.S.</v>
      </c>
      <c r="J2648" s="23">
        <f>'Source - Cert. Funds'!H2647</f>
        <v>6000</v>
      </c>
      <c r="K2648" s="3"/>
      <c r="L2648" s="3"/>
      <c r="M2648" s="3"/>
      <c r="N2648" s="3"/>
      <c r="O2648" s="3"/>
    </row>
    <row r="2649" spans="1:15" x14ac:dyDescent="0.35">
      <c r="A2649" s="221" t="e">
        <f t="shared" si="45"/>
        <v>#N/A</v>
      </c>
      <c r="B2649" s="221" t="e">
        <f>IF(A2649=1,SUM($A$4:A2649),"")</f>
        <v>#N/A</v>
      </c>
      <c r="C2649" s="22" t="str">
        <f>'Source - Cert. Funds'!A2648</f>
        <v>78</v>
      </c>
      <c r="D2649" s="22" t="str">
        <f>'Source - Cert. Funds'!B2648</f>
        <v>2</v>
      </c>
      <c r="E2649" s="22" t="str">
        <f>'Source - Cert. Funds'!C2648</f>
        <v>0003</v>
      </c>
      <c r="F2649" s="22" t="str">
        <f>'Source - Cert. Funds'!D2648</f>
        <v>7820003</v>
      </c>
      <c r="G2649" s="22" t="str">
        <f>'Source - Cert. Funds'!E2648</f>
        <v>JEFFERSON TOWNSHIP</v>
      </c>
      <c r="H2649" s="22" t="str">
        <f>'Source - Cert. Funds'!F2648</f>
        <v>0101</v>
      </c>
      <c r="I2649" s="22" t="str">
        <f>'Source - Cert. Funds'!G2648</f>
        <v xml:space="preserve">GENERAL                                 </v>
      </c>
      <c r="J2649" s="23">
        <f>'Source - Cert. Funds'!H2648</f>
        <v>99172</v>
      </c>
      <c r="K2649" s="3"/>
      <c r="L2649" s="3"/>
      <c r="M2649" s="3"/>
      <c r="N2649" s="3"/>
      <c r="O2649" s="3"/>
    </row>
    <row r="2650" spans="1:15" x14ac:dyDescent="0.35">
      <c r="A2650" s="221" t="e">
        <f t="shared" si="45"/>
        <v>#N/A</v>
      </c>
      <c r="B2650" s="221" t="e">
        <f>IF(A2650=1,SUM($A$4:A2650),"")</f>
        <v>#N/A</v>
      </c>
      <c r="C2650" s="22" t="str">
        <f>'Source - Cert. Funds'!A2649</f>
        <v>78</v>
      </c>
      <c r="D2650" s="22" t="str">
        <f>'Source - Cert. Funds'!B2649</f>
        <v>2</v>
      </c>
      <c r="E2650" s="22" t="str">
        <f>'Source - Cert. Funds'!C2649</f>
        <v>0003</v>
      </c>
      <c r="F2650" s="22" t="str">
        <f>'Source - Cert. Funds'!D2649</f>
        <v>7820003</v>
      </c>
      <c r="G2650" s="22" t="str">
        <f>'Source - Cert. Funds'!E2649</f>
        <v>JEFFERSON TOWNSHIP</v>
      </c>
      <c r="H2650" s="22" t="str">
        <f>'Source - Cert. Funds'!F2649</f>
        <v>1111</v>
      </c>
      <c r="I2650" s="22" t="str">
        <f>'Source - Cert. Funds'!G2649</f>
        <v>TOWNSHIP FIRE AND E.M.S.</v>
      </c>
      <c r="J2650" s="23">
        <f>'Source - Cert. Funds'!H2649</f>
        <v>15000</v>
      </c>
      <c r="K2650" s="3"/>
      <c r="L2650" s="3"/>
      <c r="M2650" s="3"/>
      <c r="N2650" s="3"/>
      <c r="O2650" s="3"/>
    </row>
    <row r="2651" spans="1:15" x14ac:dyDescent="0.35">
      <c r="A2651" s="221" t="e">
        <f t="shared" si="45"/>
        <v>#N/A</v>
      </c>
      <c r="B2651" s="221" t="e">
        <f>IF(A2651=1,SUM($A$4:A2651),"")</f>
        <v>#N/A</v>
      </c>
      <c r="C2651" s="22" t="str">
        <f>'Source - Cert. Funds'!A2650</f>
        <v>78</v>
      </c>
      <c r="D2651" s="22" t="str">
        <f>'Source - Cert. Funds'!B2650</f>
        <v>2</v>
      </c>
      <c r="E2651" s="22" t="str">
        <f>'Source - Cert. Funds'!C2650</f>
        <v>0004</v>
      </c>
      <c r="F2651" s="22" t="str">
        <f>'Source - Cert. Funds'!D2650</f>
        <v>7820004</v>
      </c>
      <c r="G2651" s="22" t="str">
        <f>'Source - Cert. Funds'!E2650</f>
        <v>PLEASANT TOWNSHIP</v>
      </c>
      <c r="H2651" s="22" t="str">
        <f>'Source - Cert. Funds'!F2650</f>
        <v>0101</v>
      </c>
      <c r="I2651" s="22" t="str">
        <f>'Source - Cert. Funds'!G2650</f>
        <v xml:space="preserve">GENERAL                                 </v>
      </c>
      <c r="J2651" s="23">
        <f>'Source - Cert. Funds'!H2650</f>
        <v>37072</v>
      </c>
      <c r="K2651" s="3"/>
      <c r="L2651" s="3"/>
      <c r="M2651" s="3"/>
      <c r="N2651" s="3"/>
      <c r="O2651" s="3"/>
    </row>
    <row r="2652" spans="1:15" x14ac:dyDescent="0.35">
      <c r="A2652" s="221" t="e">
        <f t="shared" si="45"/>
        <v>#N/A</v>
      </c>
      <c r="B2652" s="221" t="e">
        <f>IF(A2652=1,SUM($A$4:A2652),"")</f>
        <v>#N/A</v>
      </c>
      <c r="C2652" s="22" t="str">
        <f>'Source - Cert. Funds'!A2651</f>
        <v>78</v>
      </c>
      <c r="D2652" s="22" t="str">
        <f>'Source - Cert. Funds'!B2651</f>
        <v>2</v>
      </c>
      <c r="E2652" s="22" t="str">
        <f>'Source - Cert. Funds'!C2651</f>
        <v>0004</v>
      </c>
      <c r="F2652" s="22" t="str">
        <f>'Source - Cert. Funds'!D2651</f>
        <v>7820004</v>
      </c>
      <c r="G2652" s="22" t="str">
        <f>'Source - Cert. Funds'!E2651</f>
        <v>PLEASANT TOWNSHIP</v>
      </c>
      <c r="H2652" s="22" t="str">
        <f>'Source - Cert. Funds'!F2651</f>
        <v>1111</v>
      </c>
      <c r="I2652" s="22" t="str">
        <f>'Source - Cert. Funds'!G2651</f>
        <v>TOWNSHIP FIRE AND E.M.S.</v>
      </c>
      <c r="J2652" s="23">
        <f>'Source - Cert. Funds'!H2651</f>
        <v>14950</v>
      </c>
      <c r="K2652" s="3"/>
      <c r="L2652" s="3"/>
      <c r="M2652" s="3"/>
      <c r="N2652" s="3"/>
      <c r="O2652" s="3"/>
    </row>
    <row r="2653" spans="1:15" x14ac:dyDescent="0.35">
      <c r="A2653" s="221" t="e">
        <f t="shared" si="45"/>
        <v>#N/A</v>
      </c>
      <c r="B2653" s="221" t="e">
        <f>IF(A2653=1,SUM($A$4:A2653),"")</f>
        <v>#N/A</v>
      </c>
      <c r="C2653" s="22" t="str">
        <f>'Source - Cert. Funds'!A2652</f>
        <v>78</v>
      </c>
      <c r="D2653" s="22" t="str">
        <f>'Source - Cert. Funds'!B2652</f>
        <v>2</v>
      </c>
      <c r="E2653" s="22" t="str">
        <f>'Source - Cert. Funds'!C2652</f>
        <v>0005</v>
      </c>
      <c r="F2653" s="22" t="str">
        <f>'Source - Cert. Funds'!D2652</f>
        <v>7820005</v>
      </c>
      <c r="G2653" s="22" t="str">
        <f>'Source - Cert. Funds'!E2652</f>
        <v>POSEY TOWNSHIP</v>
      </c>
      <c r="H2653" s="22" t="str">
        <f>'Source - Cert. Funds'!F2652</f>
        <v>0101</v>
      </c>
      <c r="I2653" s="22" t="str">
        <f>'Source - Cert. Funds'!G2652</f>
        <v xml:space="preserve">GENERAL                                 </v>
      </c>
      <c r="J2653" s="23">
        <f>'Source - Cert. Funds'!H2652</f>
        <v>49203</v>
      </c>
      <c r="K2653" s="3"/>
      <c r="L2653" s="3"/>
      <c r="M2653" s="3"/>
      <c r="N2653" s="3"/>
      <c r="O2653" s="3"/>
    </row>
    <row r="2654" spans="1:15" x14ac:dyDescent="0.35">
      <c r="A2654" s="221" t="e">
        <f t="shared" si="45"/>
        <v>#N/A</v>
      </c>
      <c r="B2654" s="221" t="e">
        <f>IF(A2654=1,SUM($A$4:A2654),"")</f>
        <v>#N/A</v>
      </c>
      <c r="C2654" s="22" t="str">
        <f>'Source - Cert. Funds'!A2653</f>
        <v>78</v>
      </c>
      <c r="D2654" s="22" t="str">
        <f>'Source - Cert. Funds'!B2653</f>
        <v>2</v>
      </c>
      <c r="E2654" s="22" t="str">
        <f>'Source - Cert. Funds'!C2653</f>
        <v>0005</v>
      </c>
      <c r="F2654" s="22" t="str">
        <f>'Source - Cert. Funds'!D2653</f>
        <v>7820005</v>
      </c>
      <c r="G2654" s="22" t="str">
        <f>'Source - Cert. Funds'!E2653</f>
        <v>POSEY TOWNSHIP</v>
      </c>
      <c r="H2654" s="22" t="str">
        <f>'Source - Cert. Funds'!F2653</f>
        <v>1111</v>
      </c>
      <c r="I2654" s="22" t="str">
        <f>'Source - Cert. Funds'!G2653</f>
        <v>TOWNSHIP FIRE AND E.M.S.</v>
      </c>
      <c r="J2654" s="23">
        <f>'Source - Cert. Funds'!H2653</f>
        <v>17320</v>
      </c>
      <c r="K2654" s="3"/>
      <c r="L2654" s="3"/>
      <c r="M2654" s="3"/>
      <c r="N2654" s="3"/>
      <c r="O2654" s="3"/>
    </row>
    <row r="2655" spans="1:15" x14ac:dyDescent="0.35">
      <c r="A2655" s="221" t="e">
        <f t="shared" si="45"/>
        <v>#N/A</v>
      </c>
      <c r="B2655" s="221" t="e">
        <f>IF(A2655=1,SUM($A$4:A2655),"")</f>
        <v>#N/A</v>
      </c>
      <c r="C2655" s="22" t="str">
        <f>'Source - Cert. Funds'!A2654</f>
        <v>78</v>
      </c>
      <c r="D2655" s="22" t="str">
        <f>'Source - Cert. Funds'!B2654</f>
        <v>2</v>
      </c>
      <c r="E2655" s="22" t="str">
        <f>'Source - Cert. Funds'!C2654</f>
        <v>0006</v>
      </c>
      <c r="F2655" s="22" t="str">
        <f>'Source - Cert. Funds'!D2654</f>
        <v>7820006</v>
      </c>
      <c r="G2655" s="22" t="str">
        <f>'Source - Cert. Funds'!E2654</f>
        <v>YORK TOWNSHIP</v>
      </c>
      <c r="H2655" s="22" t="str">
        <f>'Source - Cert. Funds'!F2654</f>
        <v>0101</v>
      </c>
      <c r="I2655" s="22" t="str">
        <f>'Source - Cert. Funds'!G2654</f>
        <v xml:space="preserve">GENERAL                                 </v>
      </c>
      <c r="J2655" s="23">
        <f>'Source - Cert. Funds'!H2654</f>
        <v>77492</v>
      </c>
      <c r="K2655" s="3"/>
      <c r="L2655" s="3"/>
      <c r="M2655" s="3"/>
      <c r="N2655" s="3"/>
      <c r="O2655" s="3"/>
    </row>
    <row r="2656" spans="1:15" x14ac:dyDescent="0.35">
      <c r="A2656" s="221" t="e">
        <f t="shared" si="45"/>
        <v>#N/A</v>
      </c>
      <c r="B2656" s="221" t="e">
        <f>IF(A2656=1,SUM($A$4:A2656),"")</f>
        <v>#N/A</v>
      </c>
      <c r="C2656" s="22" t="str">
        <f>'Source - Cert. Funds'!A2655</f>
        <v>78</v>
      </c>
      <c r="D2656" s="22" t="str">
        <f>'Source - Cert. Funds'!B2655</f>
        <v>2</v>
      </c>
      <c r="E2656" s="22" t="str">
        <f>'Source - Cert. Funds'!C2655</f>
        <v>0006</v>
      </c>
      <c r="F2656" s="22" t="str">
        <f>'Source - Cert. Funds'!D2655</f>
        <v>7820006</v>
      </c>
      <c r="G2656" s="22" t="str">
        <f>'Source - Cert. Funds'!E2655</f>
        <v>YORK TOWNSHIP</v>
      </c>
      <c r="H2656" s="22" t="str">
        <f>'Source - Cert. Funds'!F2655</f>
        <v>1111</v>
      </c>
      <c r="I2656" s="22" t="str">
        <f>'Source - Cert. Funds'!G2655</f>
        <v>TOWNSHIP FIRE AND E.M.S.</v>
      </c>
      <c r="J2656" s="23">
        <f>'Source - Cert. Funds'!H2655</f>
        <v>7500</v>
      </c>
      <c r="K2656" s="3"/>
      <c r="L2656" s="3"/>
      <c r="M2656" s="3"/>
      <c r="N2656" s="3"/>
      <c r="O2656" s="3"/>
    </row>
    <row r="2657" spans="1:15" x14ac:dyDescent="0.35">
      <c r="A2657" s="221" t="e">
        <f t="shared" si="45"/>
        <v>#N/A</v>
      </c>
      <c r="B2657" s="221" t="e">
        <f>IF(A2657=1,SUM($A$4:A2657),"")</f>
        <v>#N/A</v>
      </c>
      <c r="C2657" s="22" t="str">
        <f>'Source - Cert. Funds'!A2656</f>
        <v>79</v>
      </c>
      <c r="D2657" s="22" t="str">
        <f>'Source - Cert. Funds'!B2656</f>
        <v>2</v>
      </c>
      <c r="E2657" s="22" t="str">
        <f>'Source - Cert. Funds'!C2656</f>
        <v>0001</v>
      </c>
      <c r="F2657" s="22" t="str">
        <f>'Source - Cert. Funds'!D2656</f>
        <v>7920001</v>
      </c>
      <c r="G2657" s="22" t="str">
        <f>'Source - Cert. Funds'!E2656</f>
        <v>FAIRFIELD TOWNSHIP</v>
      </c>
      <c r="H2657" s="22" t="str">
        <f>'Source - Cert. Funds'!F2656</f>
        <v>0061</v>
      </c>
      <c r="I2657" s="22" t="str">
        <f>'Source - Cert. Funds'!G2656</f>
        <v>RAINY DAY</v>
      </c>
      <c r="J2657" s="23">
        <f>'Source - Cert. Funds'!H2656</f>
        <v>203213</v>
      </c>
      <c r="K2657" s="3"/>
      <c r="L2657" s="3"/>
      <c r="M2657" s="3"/>
      <c r="N2657" s="3"/>
      <c r="O2657" s="3"/>
    </row>
    <row r="2658" spans="1:15" x14ac:dyDescent="0.35">
      <c r="A2658" s="221" t="e">
        <f t="shared" si="45"/>
        <v>#N/A</v>
      </c>
      <c r="B2658" s="221" t="e">
        <f>IF(A2658=1,SUM($A$4:A2658),"")</f>
        <v>#N/A</v>
      </c>
      <c r="C2658" s="22" t="str">
        <f>'Source - Cert. Funds'!A2657</f>
        <v>79</v>
      </c>
      <c r="D2658" s="22" t="str">
        <f>'Source - Cert. Funds'!B2657</f>
        <v>2</v>
      </c>
      <c r="E2658" s="22" t="str">
        <f>'Source - Cert. Funds'!C2657</f>
        <v>0001</v>
      </c>
      <c r="F2658" s="22" t="str">
        <f>'Source - Cert. Funds'!D2657</f>
        <v>7920001</v>
      </c>
      <c r="G2658" s="22" t="str">
        <f>'Source - Cert. Funds'!E2657</f>
        <v>FAIRFIELD TOWNSHIP</v>
      </c>
      <c r="H2658" s="22" t="str">
        <f>'Source - Cert. Funds'!F2657</f>
        <v>0101</v>
      </c>
      <c r="I2658" s="22" t="str">
        <f>'Source - Cert. Funds'!G2657</f>
        <v xml:space="preserve">GENERAL                                 </v>
      </c>
      <c r="J2658" s="23">
        <f>'Source - Cert. Funds'!H2657</f>
        <v>633076</v>
      </c>
      <c r="K2658" s="3"/>
      <c r="L2658" s="3"/>
      <c r="M2658" s="3"/>
      <c r="N2658" s="3"/>
      <c r="O2658" s="3"/>
    </row>
    <row r="2659" spans="1:15" x14ac:dyDescent="0.35">
      <c r="A2659" s="221" t="e">
        <f t="shared" si="45"/>
        <v>#N/A</v>
      </c>
      <c r="B2659" s="221" t="e">
        <f>IF(A2659=1,SUM($A$4:A2659),"")</f>
        <v>#N/A</v>
      </c>
      <c r="C2659" s="22" t="str">
        <f>'Source - Cert. Funds'!A2658</f>
        <v>79</v>
      </c>
      <c r="D2659" s="22" t="str">
        <f>'Source - Cert. Funds'!B2658</f>
        <v>2</v>
      </c>
      <c r="E2659" s="22" t="str">
        <f>'Source - Cert. Funds'!C2658</f>
        <v>0001</v>
      </c>
      <c r="F2659" s="22" t="str">
        <f>'Source - Cert. Funds'!D2658</f>
        <v>7920001</v>
      </c>
      <c r="G2659" s="22" t="str">
        <f>'Source - Cert. Funds'!E2658</f>
        <v>FAIRFIELD TOWNSHIP</v>
      </c>
      <c r="H2659" s="22" t="str">
        <f>'Source - Cert. Funds'!F2658</f>
        <v>1111</v>
      </c>
      <c r="I2659" s="22" t="str">
        <f>'Source - Cert. Funds'!G2658</f>
        <v>TOWNSHIP FIRE AND E.M.S.</v>
      </c>
      <c r="J2659" s="23">
        <f>'Source - Cert. Funds'!H2658</f>
        <v>800000</v>
      </c>
      <c r="K2659" s="3"/>
      <c r="L2659" s="3"/>
      <c r="M2659" s="3"/>
      <c r="N2659" s="3"/>
      <c r="O2659" s="3"/>
    </row>
    <row r="2660" spans="1:15" x14ac:dyDescent="0.35">
      <c r="A2660" s="221" t="e">
        <f t="shared" si="45"/>
        <v>#N/A</v>
      </c>
      <c r="B2660" s="221" t="e">
        <f>IF(A2660=1,SUM($A$4:A2660),"")</f>
        <v>#N/A</v>
      </c>
      <c r="C2660" s="22" t="str">
        <f>'Source - Cert. Funds'!A2659</f>
        <v>79</v>
      </c>
      <c r="D2660" s="22" t="str">
        <f>'Source - Cert. Funds'!B2659</f>
        <v>2</v>
      </c>
      <c r="E2660" s="22" t="str">
        <f>'Source - Cert. Funds'!C2659</f>
        <v>0001</v>
      </c>
      <c r="F2660" s="22" t="str">
        <f>'Source - Cert. Funds'!D2659</f>
        <v>7920001</v>
      </c>
      <c r="G2660" s="22" t="str">
        <f>'Source - Cert. Funds'!E2659</f>
        <v>FAIRFIELD TOWNSHIP</v>
      </c>
      <c r="H2660" s="22" t="str">
        <f>'Source - Cert. Funds'!F2659</f>
        <v>1312</v>
      </c>
      <c r="I2660" s="22" t="str">
        <f>'Source - Cert. Funds'!G2659</f>
        <v xml:space="preserve">RECREATION                              </v>
      </c>
      <c r="J2660" s="23">
        <f>'Source - Cert. Funds'!H2659</f>
        <v>1</v>
      </c>
      <c r="K2660" s="3"/>
      <c r="L2660" s="3"/>
      <c r="M2660" s="3"/>
      <c r="N2660" s="3"/>
      <c r="O2660" s="3"/>
    </row>
    <row r="2661" spans="1:15" x14ac:dyDescent="0.35">
      <c r="A2661" s="221" t="e">
        <f t="shared" si="45"/>
        <v>#N/A</v>
      </c>
      <c r="B2661" s="221" t="e">
        <f>IF(A2661=1,SUM($A$4:A2661),"")</f>
        <v>#N/A</v>
      </c>
      <c r="C2661" s="22" t="str">
        <f>'Source - Cert. Funds'!A2660</f>
        <v>79</v>
      </c>
      <c r="D2661" s="22" t="str">
        <f>'Source - Cert. Funds'!B2660</f>
        <v>2</v>
      </c>
      <c r="E2661" s="22" t="str">
        <f>'Source - Cert. Funds'!C2660</f>
        <v>0001</v>
      </c>
      <c r="F2661" s="22" t="str">
        <f>'Source - Cert. Funds'!D2660</f>
        <v>7920001</v>
      </c>
      <c r="G2661" s="22" t="str">
        <f>'Source - Cert. Funds'!E2660</f>
        <v>FAIRFIELD TOWNSHIP</v>
      </c>
      <c r="H2661" s="22" t="str">
        <f>'Source - Cert. Funds'!F2660</f>
        <v>2120</v>
      </c>
      <c r="I2661" s="22" t="str">
        <f>'Source - Cert. Funds'!G2660</f>
        <v xml:space="preserve">CEMETERY                                </v>
      </c>
      <c r="J2661" s="23">
        <f>'Source - Cert. Funds'!H2660</f>
        <v>7877</v>
      </c>
      <c r="K2661" s="3"/>
      <c r="L2661" s="3"/>
      <c r="M2661" s="3"/>
      <c r="N2661" s="3"/>
      <c r="O2661" s="3"/>
    </row>
    <row r="2662" spans="1:15" x14ac:dyDescent="0.35">
      <c r="A2662" s="221" t="e">
        <f t="shared" si="45"/>
        <v>#N/A</v>
      </c>
      <c r="B2662" s="221" t="e">
        <f>IF(A2662=1,SUM($A$4:A2662),"")</f>
        <v>#N/A</v>
      </c>
      <c r="C2662" s="22" t="str">
        <f>'Source - Cert. Funds'!A2661</f>
        <v>79</v>
      </c>
      <c r="D2662" s="22" t="str">
        <f>'Source - Cert. Funds'!B2661</f>
        <v>2</v>
      </c>
      <c r="E2662" s="22" t="str">
        <f>'Source - Cert. Funds'!C2661</f>
        <v>0002</v>
      </c>
      <c r="F2662" s="22" t="str">
        <f>'Source - Cert. Funds'!D2661</f>
        <v>7920002</v>
      </c>
      <c r="G2662" s="22" t="str">
        <f>'Source - Cert. Funds'!E2661</f>
        <v>JACKSON TOWNSHIP</v>
      </c>
      <c r="H2662" s="22" t="str">
        <f>'Source - Cert. Funds'!F2661</f>
        <v>0061</v>
      </c>
      <c r="I2662" s="22" t="str">
        <f>'Source - Cert. Funds'!G2661</f>
        <v>RAINY DAY</v>
      </c>
      <c r="J2662" s="23">
        <f>'Source - Cert. Funds'!H2661</f>
        <v>18000</v>
      </c>
      <c r="K2662" s="3"/>
      <c r="L2662" s="3"/>
      <c r="M2662" s="3"/>
      <c r="N2662" s="3"/>
      <c r="O2662" s="3"/>
    </row>
    <row r="2663" spans="1:15" x14ac:dyDescent="0.35">
      <c r="A2663" s="221" t="e">
        <f t="shared" si="45"/>
        <v>#N/A</v>
      </c>
      <c r="B2663" s="221" t="e">
        <f>IF(A2663=1,SUM($A$4:A2663),"")</f>
        <v>#N/A</v>
      </c>
      <c r="C2663" s="22" t="str">
        <f>'Source - Cert. Funds'!A2662</f>
        <v>79</v>
      </c>
      <c r="D2663" s="22" t="str">
        <f>'Source - Cert. Funds'!B2662</f>
        <v>2</v>
      </c>
      <c r="E2663" s="22" t="str">
        <f>'Source - Cert. Funds'!C2662</f>
        <v>0002</v>
      </c>
      <c r="F2663" s="22" t="str">
        <f>'Source - Cert. Funds'!D2662</f>
        <v>7920002</v>
      </c>
      <c r="G2663" s="22" t="str">
        <f>'Source - Cert. Funds'!E2662</f>
        <v>JACKSON TOWNSHIP</v>
      </c>
      <c r="H2663" s="22" t="str">
        <f>'Source - Cert. Funds'!F2662</f>
        <v>0101</v>
      </c>
      <c r="I2663" s="22" t="str">
        <f>'Source - Cert. Funds'!G2662</f>
        <v xml:space="preserve">GENERAL                                 </v>
      </c>
      <c r="J2663" s="23">
        <f>'Source - Cert. Funds'!H2662</f>
        <v>54287</v>
      </c>
      <c r="K2663" s="3"/>
      <c r="L2663" s="3"/>
      <c r="M2663" s="3"/>
      <c r="N2663" s="3"/>
      <c r="O2663" s="3"/>
    </row>
    <row r="2664" spans="1:15" x14ac:dyDescent="0.35">
      <c r="A2664" s="221" t="e">
        <f t="shared" si="45"/>
        <v>#N/A</v>
      </c>
      <c r="B2664" s="221" t="e">
        <f>IF(A2664=1,SUM($A$4:A2664),"")</f>
        <v>#N/A</v>
      </c>
      <c r="C2664" s="22" t="str">
        <f>'Source - Cert. Funds'!A2663</f>
        <v>79</v>
      </c>
      <c r="D2664" s="22" t="str">
        <f>'Source - Cert. Funds'!B2663</f>
        <v>2</v>
      </c>
      <c r="E2664" s="22" t="str">
        <f>'Source - Cert. Funds'!C2663</f>
        <v>0002</v>
      </c>
      <c r="F2664" s="22" t="str">
        <f>'Source - Cert. Funds'!D2663</f>
        <v>7920002</v>
      </c>
      <c r="G2664" s="22" t="str">
        <f>'Source - Cert. Funds'!E2663</f>
        <v>JACKSON TOWNSHIP</v>
      </c>
      <c r="H2664" s="22" t="str">
        <f>'Source - Cert. Funds'!F2663</f>
        <v>1111</v>
      </c>
      <c r="I2664" s="22" t="str">
        <f>'Source - Cert. Funds'!G2663</f>
        <v>TOWNSHIP FIRE AND E.M.S.</v>
      </c>
      <c r="J2664" s="23">
        <f>'Source - Cert. Funds'!H2663</f>
        <v>52000</v>
      </c>
      <c r="K2664" s="3"/>
      <c r="L2664" s="3"/>
      <c r="M2664" s="3"/>
      <c r="N2664" s="3"/>
      <c r="O2664" s="3"/>
    </row>
    <row r="2665" spans="1:15" x14ac:dyDescent="0.35">
      <c r="A2665" s="221" t="e">
        <f t="shared" si="45"/>
        <v>#N/A</v>
      </c>
      <c r="B2665" s="221" t="e">
        <f>IF(A2665=1,SUM($A$4:A2665),"")</f>
        <v>#N/A</v>
      </c>
      <c r="C2665" s="22" t="str">
        <f>'Source - Cert. Funds'!A2664</f>
        <v>79</v>
      </c>
      <c r="D2665" s="22" t="str">
        <f>'Source - Cert. Funds'!B2664</f>
        <v>2</v>
      </c>
      <c r="E2665" s="22" t="str">
        <f>'Source - Cert. Funds'!C2664</f>
        <v>0002</v>
      </c>
      <c r="F2665" s="22" t="str">
        <f>'Source - Cert. Funds'!D2664</f>
        <v>7920002</v>
      </c>
      <c r="G2665" s="22" t="str">
        <f>'Source - Cert. Funds'!E2664</f>
        <v>JACKSON TOWNSHIP</v>
      </c>
      <c r="H2665" s="22" t="str">
        <f>'Source - Cert. Funds'!F2664</f>
        <v>1190</v>
      </c>
      <c r="I2665" s="22" t="str">
        <f>'Source - Cert. Funds'!G2664</f>
        <v xml:space="preserve">CUMULATIVE FIRE (Township)                        </v>
      </c>
      <c r="J2665" s="23">
        <f>'Source - Cert. Funds'!H2664</f>
        <v>25000</v>
      </c>
      <c r="K2665" s="3"/>
      <c r="L2665" s="3"/>
      <c r="M2665" s="3"/>
      <c r="N2665" s="3"/>
      <c r="O2665" s="3"/>
    </row>
    <row r="2666" spans="1:15" x14ac:dyDescent="0.35">
      <c r="A2666" s="221" t="e">
        <f t="shared" si="45"/>
        <v>#N/A</v>
      </c>
      <c r="B2666" s="221" t="e">
        <f>IF(A2666=1,SUM($A$4:A2666),"")</f>
        <v>#N/A</v>
      </c>
      <c r="C2666" s="22" t="str">
        <f>'Source - Cert. Funds'!A2665</f>
        <v>79</v>
      </c>
      <c r="D2666" s="22" t="str">
        <f>'Source - Cert. Funds'!B2665</f>
        <v>2</v>
      </c>
      <c r="E2666" s="22" t="str">
        <f>'Source - Cert. Funds'!C2665</f>
        <v>0003</v>
      </c>
      <c r="F2666" s="22" t="str">
        <f>'Source - Cert. Funds'!D2665</f>
        <v>7920003</v>
      </c>
      <c r="G2666" s="22" t="str">
        <f>'Source - Cert. Funds'!E2665</f>
        <v>LAURAMIE TOWNSHIP</v>
      </c>
      <c r="H2666" s="22" t="str">
        <f>'Source - Cert. Funds'!F2665</f>
        <v>0101</v>
      </c>
      <c r="I2666" s="22" t="str">
        <f>'Source - Cert. Funds'!G2665</f>
        <v xml:space="preserve">GENERAL                                 </v>
      </c>
      <c r="J2666" s="23">
        <f>'Source - Cert. Funds'!H2665</f>
        <v>97300</v>
      </c>
      <c r="K2666" s="3"/>
      <c r="L2666" s="3"/>
      <c r="M2666" s="3"/>
      <c r="N2666" s="3"/>
      <c r="O2666" s="3"/>
    </row>
    <row r="2667" spans="1:15" x14ac:dyDescent="0.35">
      <c r="A2667" s="221" t="e">
        <f t="shared" si="45"/>
        <v>#N/A</v>
      </c>
      <c r="B2667" s="221" t="e">
        <f>IF(A2667=1,SUM($A$4:A2667),"")</f>
        <v>#N/A</v>
      </c>
      <c r="C2667" s="22" t="str">
        <f>'Source - Cert. Funds'!A2666</f>
        <v>79</v>
      </c>
      <c r="D2667" s="22" t="str">
        <f>'Source - Cert. Funds'!B2666</f>
        <v>2</v>
      </c>
      <c r="E2667" s="22" t="str">
        <f>'Source - Cert. Funds'!C2666</f>
        <v>0003</v>
      </c>
      <c r="F2667" s="22" t="str">
        <f>'Source - Cert. Funds'!D2666</f>
        <v>7920003</v>
      </c>
      <c r="G2667" s="22" t="str">
        <f>'Source - Cert. Funds'!E2666</f>
        <v>LAURAMIE TOWNSHIP</v>
      </c>
      <c r="H2667" s="22" t="str">
        <f>'Source - Cert. Funds'!F2666</f>
        <v>1111</v>
      </c>
      <c r="I2667" s="22" t="str">
        <f>'Source - Cert. Funds'!G2666</f>
        <v>TOWNSHIP FIRE AND E.M.S.</v>
      </c>
      <c r="J2667" s="23">
        <f>'Source - Cert. Funds'!H2666</f>
        <v>0</v>
      </c>
      <c r="K2667" s="3"/>
      <c r="L2667" s="3"/>
      <c r="M2667" s="3"/>
      <c r="N2667" s="3"/>
      <c r="O2667" s="3"/>
    </row>
    <row r="2668" spans="1:15" x14ac:dyDescent="0.35">
      <c r="A2668" s="221" t="e">
        <f t="shared" si="45"/>
        <v>#N/A</v>
      </c>
      <c r="B2668" s="221" t="e">
        <f>IF(A2668=1,SUM($A$4:A2668),"")</f>
        <v>#N/A</v>
      </c>
      <c r="C2668" s="22" t="str">
        <f>'Source - Cert. Funds'!A2667</f>
        <v>79</v>
      </c>
      <c r="D2668" s="22" t="str">
        <f>'Source - Cert. Funds'!B2667</f>
        <v>2</v>
      </c>
      <c r="E2668" s="22" t="str">
        <f>'Source - Cert. Funds'!C2667</f>
        <v>0003</v>
      </c>
      <c r="F2668" s="22" t="str">
        <f>'Source - Cert. Funds'!D2667</f>
        <v>7920003</v>
      </c>
      <c r="G2668" s="22" t="str">
        <f>'Source - Cert. Funds'!E2667</f>
        <v>LAURAMIE TOWNSHIP</v>
      </c>
      <c r="H2668" s="22" t="str">
        <f>'Source - Cert. Funds'!F2667</f>
        <v>1190</v>
      </c>
      <c r="I2668" s="22" t="str">
        <f>'Source - Cert. Funds'!G2667</f>
        <v xml:space="preserve">CUMULATIVE FIRE (Township)                        </v>
      </c>
      <c r="J2668" s="23">
        <f>'Source - Cert. Funds'!H2667</f>
        <v>0</v>
      </c>
      <c r="K2668" s="3"/>
      <c r="L2668" s="3"/>
      <c r="M2668" s="3"/>
      <c r="N2668" s="3"/>
      <c r="O2668" s="3"/>
    </row>
    <row r="2669" spans="1:15" x14ac:dyDescent="0.35">
      <c r="A2669" s="221" t="e">
        <f t="shared" si="45"/>
        <v>#N/A</v>
      </c>
      <c r="B2669" s="221" t="e">
        <f>IF(A2669=1,SUM($A$4:A2669),"")</f>
        <v>#N/A</v>
      </c>
      <c r="C2669" s="22" t="str">
        <f>'Source - Cert. Funds'!A2668</f>
        <v>79</v>
      </c>
      <c r="D2669" s="22" t="str">
        <f>'Source - Cert. Funds'!B2668</f>
        <v>2</v>
      </c>
      <c r="E2669" s="22" t="str">
        <f>'Source - Cert. Funds'!C2668</f>
        <v>0003</v>
      </c>
      <c r="F2669" s="22" t="str">
        <f>'Source - Cert. Funds'!D2668</f>
        <v>7920003</v>
      </c>
      <c r="G2669" s="22" t="str">
        <f>'Source - Cert. Funds'!E2668</f>
        <v>LAURAMIE TOWNSHIP</v>
      </c>
      <c r="H2669" s="22" t="str">
        <f>'Source - Cert. Funds'!F2668</f>
        <v>1312</v>
      </c>
      <c r="I2669" s="22" t="str">
        <f>'Source - Cert. Funds'!G2668</f>
        <v xml:space="preserve">RECREATION                              </v>
      </c>
      <c r="J2669" s="23">
        <f>'Source - Cert. Funds'!H2668</f>
        <v>0</v>
      </c>
      <c r="K2669" s="3"/>
      <c r="L2669" s="3"/>
      <c r="M2669" s="3"/>
      <c r="N2669" s="3"/>
      <c r="O2669" s="3"/>
    </row>
    <row r="2670" spans="1:15" x14ac:dyDescent="0.35">
      <c r="A2670" s="221" t="e">
        <f t="shared" si="45"/>
        <v>#N/A</v>
      </c>
      <c r="B2670" s="221" t="e">
        <f>IF(A2670=1,SUM($A$4:A2670),"")</f>
        <v>#N/A</v>
      </c>
      <c r="C2670" s="22" t="str">
        <f>'Source - Cert. Funds'!A2669</f>
        <v>79</v>
      </c>
      <c r="D2670" s="22" t="str">
        <f>'Source - Cert. Funds'!B2669</f>
        <v>2</v>
      </c>
      <c r="E2670" s="22" t="str">
        <f>'Source - Cert. Funds'!C2669</f>
        <v>0004</v>
      </c>
      <c r="F2670" s="22" t="str">
        <f>'Source - Cert. Funds'!D2669</f>
        <v>7920004</v>
      </c>
      <c r="G2670" s="22" t="str">
        <f>'Source - Cert. Funds'!E2669</f>
        <v>PERRY TOWNSHIP</v>
      </c>
      <c r="H2670" s="22" t="str">
        <f>'Source - Cert. Funds'!F2669</f>
        <v>0101</v>
      </c>
      <c r="I2670" s="22" t="str">
        <f>'Source - Cert. Funds'!G2669</f>
        <v xml:space="preserve">GENERAL                                 </v>
      </c>
      <c r="J2670" s="23">
        <f>'Source - Cert. Funds'!H2669</f>
        <v>176177</v>
      </c>
      <c r="K2670" s="3"/>
      <c r="L2670" s="3"/>
      <c r="M2670" s="3"/>
      <c r="N2670" s="3"/>
      <c r="O2670" s="3"/>
    </row>
    <row r="2671" spans="1:15" x14ac:dyDescent="0.35">
      <c r="A2671" s="221" t="e">
        <f t="shared" si="45"/>
        <v>#N/A</v>
      </c>
      <c r="B2671" s="221" t="e">
        <f>IF(A2671=1,SUM($A$4:A2671),"")</f>
        <v>#N/A</v>
      </c>
      <c r="C2671" s="22" t="str">
        <f>'Source - Cert. Funds'!A2670</f>
        <v>79</v>
      </c>
      <c r="D2671" s="22" t="str">
        <f>'Source - Cert. Funds'!B2670</f>
        <v>2</v>
      </c>
      <c r="E2671" s="22" t="str">
        <f>'Source - Cert. Funds'!C2670</f>
        <v>0004</v>
      </c>
      <c r="F2671" s="22" t="str">
        <f>'Source - Cert. Funds'!D2670</f>
        <v>7920004</v>
      </c>
      <c r="G2671" s="22" t="str">
        <f>'Source - Cert. Funds'!E2670</f>
        <v>PERRY TOWNSHIP</v>
      </c>
      <c r="H2671" s="22" t="str">
        <f>'Source - Cert. Funds'!F2670</f>
        <v>1111</v>
      </c>
      <c r="I2671" s="22" t="str">
        <f>'Source - Cert. Funds'!G2670</f>
        <v>TOWNSHIP FIRE AND E.M.S.</v>
      </c>
      <c r="J2671" s="23">
        <f>'Source - Cert. Funds'!H2670</f>
        <v>200000</v>
      </c>
      <c r="K2671" s="3"/>
      <c r="L2671" s="3"/>
      <c r="M2671" s="3"/>
      <c r="N2671" s="3"/>
      <c r="O2671" s="3"/>
    </row>
    <row r="2672" spans="1:15" x14ac:dyDescent="0.35">
      <c r="A2672" s="221" t="e">
        <f t="shared" si="45"/>
        <v>#N/A</v>
      </c>
      <c r="B2672" s="221" t="e">
        <f>IF(A2672=1,SUM($A$4:A2672),"")</f>
        <v>#N/A</v>
      </c>
      <c r="C2672" s="22" t="str">
        <f>'Source - Cert. Funds'!A2671</f>
        <v>79</v>
      </c>
      <c r="D2672" s="22" t="str">
        <f>'Source - Cert. Funds'!B2671</f>
        <v>2</v>
      </c>
      <c r="E2672" s="22" t="str">
        <f>'Source - Cert. Funds'!C2671</f>
        <v>0004</v>
      </c>
      <c r="F2672" s="22" t="str">
        <f>'Source - Cert. Funds'!D2671</f>
        <v>7920004</v>
      </c>
      <c r="G2672" s="22" t="str">
        <f>'Source - Cert. Funds'!E2671</f>
        <v>PERRY TOWNSHIP</v>
      </c>
      <c r="H2672" s="22" t="str">
        <f>'Source - Cert. Funds'!F2671</f>
        <v>1190</v>
      </c>
      <c r="I2672" s="22" t="str">
        <f>'Source - Cert. Funds'!G2671</f>
        <v xml:space="preserve">CUMULATIVE FIRE (Township)                        </v>
      </c>
      <c r="J2672" s="23">
        <f>'Source - Cert. Funds'!H2671</f>
        <v>200000</v>
      </c>
      <c r="K2672" s="3"/>
      <c r="L2672" s="3"/>
      <c r="M2672" s="3"/>
      <c r="N2672" s="3"/>
      <c r="O2672" s="3"/>
    </row>
    <row r="2673" spans="1:15" x14ac:dyDescent="0.35">
      <c r="A2673" s="221" t="e">
        <f t="shared" si="45"/>
        <v>#N/A</v>
      </c>
      <c r="B2673" s="221" t="e">
        <f>IF(A2673=1,SUM($A$4:A2673),"")</f>
        <v>#N/A</v>
      </c>
      <c r="C2673" s="22" t="str">
        <f>'Source - Cert. Funds'!A2672</f>
        <v>79</v>
      </c>
      <c r="D2673" s="22" t="str">
        <f>'Source - Cert. Funds'!B2672</f>
        <v>2</v>
      </c>
      <c r="E2673" s="22" t="str">
        <f>'Source - Cert. Funds'!C2672</f>
        <v>0005</v>
      </c>
      <c r="F2673" s="22" t="str">
        <f>'Source - Cert. Funds'!D2672</f>
        <v>7920005</v>
      </c>
      <c r="G2673" s="22" t="str">
        <f>'Source - Cert. Funds'!E2672</f>
        <v>RANDOLPH TOWNSHIP</v>
      </c>
      <c r="H2673" s="22" t="str">
        <f>'Source - Cert. Funds'!F2672</f>
        <v>0061</v>
      </c>
      <c r="I2673" s="22" t="str">
        <f>'Source - Cert. Funds'!G2672</f>
        <v>RAINY DAY</v>
      </c>
      <c r="J2673" s="23">
        <f>'Source - Cert. Funds'!H2672</f>
        <v>6844</v>
      </c>
      <c r="K2673" s="3"/>
      <c r="L2673" s="3"/>
      <c r="M2673" s="3"/>
      <c r="N2673" s="3"/>
      <c r="O2673" s="3"/>
    </row>
    <row r="2674" spans="1:15" x14ac:dyDescent="0.35">
      <c r="A2674" s="221" t="e">
        <f t="shared" si="45"/>
        <v>#N/A</v>
      </c>
      <c r="B2674" s="221" t="e">
        <f>IF(A2674=1,SUM($A$4:A2674),"")</f>
        <v>#N/A</v>
      </c>
      <c r="C2674" s="22" t="str">
        <f>'Source - Cert. Funds'!A2673</f>
        <v>79</v>
      </c>
      <c r="D2674" s="22" t="str">
        <f>'Source - Cert. Funds'!B2673</f>
        <v>2</v>
      </c>
      <c r="E2674" s="22" t="str">
        <f>'Source - Cert. Funds'!C2673</f>
        <v>0005</v>
      </c>
      <c r="F2674" s="22" t="str">
        <f>'Source - Cert. Funds'!D2673</f>
        <v>7920005</v>
      </c>
      <c r="G2674" s="22" t="str">
        <f>'Source - Cert. Funds'!E2673</f>
        <v>RANDOLPH TOWNSHIP</v>
      </c>
      <c r="H2674" s="22" t="str">
        <f>'Source - Cert. Funds'!F2673</f>
        <v>0101</v>
      </c>
      <c r="I2674" s="22" t="str">
        <f>'Source - Cert. Funds'!G2673</f>
        <v xml:space="preserve">GENERAL                                 </v>
      </c>
      <c r="J2674" s="23">
        <f>'Source - Cert. Funds'!H2673</f>
        <v>88907</v>
      </c>
      <c r="K2674" s="3"/>
      <c r="L2674" s="3"/>
      <c r="M2674" s="3"/>
      <c r="N2674" s="3"/>
      <c r="O2674" s="3"/>
    </row>
    <row r="2675" spans="1:15" x14ac:dyDescent="0.35">
      <c r="A2675" s="221" t="e">
        <f t="shared" si="45"/>
        <v>#N/A</v>
      </c>
      <c r="B2675" s="221" t="e">
        <f>IF(A2675=1,SUM($A$4:A2675),"")</f>
        <v>#N/A</v>
      </c>
      <c r="C2675" s="22" t="str">
        <f>'Source - Cert. Funds'!A2674</f>
        <v>79</v>
      </c>
      <c r="D2675" s="22" t="str">
        <f>'Source - Cert. Funds'!B2674</f>
        <v>2</v>
      </c>
      <c r="E2675" s="22" t="str">
        <f>'Source - Cert. Funds'!C2674</f>
        <v>0005</v>
      </c>
      <c r="F2675" s="22" t="str">
        <f>'Source - Cert. Funds'!D2674</f>
        <v>7920005</v>
      </c>
      <c r="G2675" s="22" t="str">
        <f>'Source - Cert. Funds'!E2674</f>
        <v>RANDOLPH TOWNSHIP</v>
      </c>
      <c r="H2675" s="22" t="str">
        <f>'Source - Cert. Funds'!F2674</f>
        <v>1111</v>
      </c>
      <c r="I2675" s="22" t="str">
        <f>'Source - Cert. Funds'!G2674</f>
        <v>TOWNSHIP FIRE AND E.M.S.</v>
      </c>
      <c r="J2675" s="23">
        <f>'Source - Cert. Funds'!H2674</f>
        <v>150000</v>
      </c>
      <c r="K2675" s="3"/>
      <c r="L2675" s="3"/>
      <c r="M2675" s="3"/>
      <c r="N2675" s="3"/>
      <c r="O2675" s="3"/>
    </row>
    <row r="2676" spans="1:15" x14ac:dyDescent="0.35">
      <c r="A2676" s="221" t="e">
        <f t="shared" si="45"/>
        <v>#N/A</v>
      </c>
      <c r="B2676" s="221" t="e">
        <f>IF(A2676=1,SUM($A$4:A2676),"")</f>
        <v>#N/A</v>
      </c>
      <c r="C2676" s="22" t="str">
        <f>'Source - Cert. Funds'!A2675</f>
        <v>79</v>
      </c>
      <c r="D2676" s="22" t="str">
        <f>'Source - Cert. Funds'!B2675</f>
        <v>2</v>
      </c>
      <c r="E2676" s="22" t="str">
        <f>'Source - Cert. Funds'!C2675</f>
        <v>0005</v>
      </c>
      <c r="F2676" s="22" t="str">
        <f>'Source - Cert. Funds'!D2675</f>
        <v>7920005</v>
      </c>
      <c r="G2676" s="22" t="str">
        <f>'Source - Cert. Funds'!E2675</f>
        <v>RANDOLPH TOWNSHIP</v>
      </c>
      <c r="H2676" s="22" t="str">
        <f>'Source - Cert. Funds'!F2675</f>
        <v>1190</v>
      </c>
      <c r="I2676" s="22" t="str">
        <f>'Source - Cert. Funds'!G2675</f>
        <v xml:space="preserve">CUMULATIVE FIRE (Township)                        </v>
      </c>
      <c r="J2676" s="23">
        <f>'Source - Cert. Funds'!H2675</f>
        <v>30000</v>
      </c>
      <c r="K2676" s="3"/>
      <c r="L2676" s="3"/>
      <c r="M2676" s="3"/>
      <c r="N2676" s="3"/>
      <c r="O2676" s="3"/>
    </row>
    <row r="2677" spans="1:15" x14ac:dyDescent="0.35">
      <c r="A2677" s="221" t="e">
        <f t="shared" si="45"/>
        <v>#N/A</v>
      </c>
      <c r="B2677" s="221" t="e">
        <f>IF(A2677=1,SUM($A$4:A2677),"")</f>
        <v>#N/A</v>
      </c>
      <c r="C2677" s="22" t="str">
        <f>'Source - Cert. Funds'!A2676</f>
        <v>79</v>
      </c>
      <c r="D2677" s="22" t="str">
        <f>'Source - Cert. Funds'!B2676</f>
        <v>2</v>
      </c>
      <c r="E2677" s="22" t="str">
        <f>'Source - Cert. Funds'!C2676</f>
        <v>0006</v>
      </c>
      <c r="F2677" s="22" t="str">
        <f>'Source - Cert. Funds'!D2676</f>
        <v>7920006</v>
      </c>
      <c r="G2677" s="22" t="str">
        <f>'Source - Cert. Funds'!E2676</f>
        <v>SHEFFIELD TOWNSHIP</v>
      </c>
      <c r="H2677" s="22" t="str">
        <f>'Source - Cert. Funds'!F2676</f>
        <v>0061</v>
      </c>
      <c r="I2677" s="22" t="str">
        <f>'Source - Cert. Funds'!G2676</f>
        <v>RAINY DAY</v>
      </c>
      <c r="J2677" s="23">
        <f>'Source - Cert. Funds'!H2676</f>
        <v>3800</v>
      </c>
      <c r="K2677" s="3"/>
      <c r="L2677" s="3"/>
      <c r="M2677" s="3"/>
      <c r="N2677" s="3"/>
      <c r="O2677" s="3"/>
    </row>
    <row r="2678" spans="1:15" x14ac:dyDescent="0.35">
      <c r="A2678" s="221" t="e">
        <f t="shared" si="45"/>
        <v>#N/A</v>
      </c>
      <c r="B2678" s="221" t="e">
        <f>IF(A2678=1,SUM($A$4:A2678),"")</f>
        <v>#N/A</v>
      </c>
      <c r="C2678" s="22" t="str">
        <f>'Source - Cert. Funds'!A2677</f>
        <v>79</v>
      </c>
      <c r="D2678" s="22" t="str">
        <f>'Source - Cert. Funds'!B2677</f>
        <v>2</v>
      </c>
      <c r="E2678" s="22" t="str">
        <f>'Source - Cert. Funds'!C2677</f>
        <v>0006</v>
      </c>
      <c r="F2678" s="22" t="str">
        <f>'Source - Cert. Funds'!D2677</f>
        <v>7920006</v>
      </c>
      <c r="G2678" s="22" t="str">
        <f>'Source - Cert. Funds'!E2677</f>
        <v>SHEFFIELD TOWNSHIP</v>
      </c>
      <c r="H2678" s="22" t="str">
        <f>'Source - Cert. Funds'!F2677</f>
        <v>0101</v>
      </c>
      <c r="I2678" s="22" t="str">
        <f>'Source - Cert. Funds'!G2677</f>
        <v xml:space="preserve">GENERAL                                 </v>
      </c>
      <c r="J2678" s="23">
        <f>'Source - Cert. Funds'!H2677</f>
        <v>91439</v>
      </c>
      <c r="K2678" s="3"/>
      <c r="L2678" s="3"/>
      <c r="M2678" s="3"/>
      <c r="N2678" s="3"/>
      <c r="O2678" s="3"/>
    </row>
    <row r="2679" spans="1:15" x14ac:dyDescent="0.35">
      <c r="A2679" s="221" t="e">
        <f t="shared" si="45"/>
        <v>#N/A</v>
      </c>
      <c r="B2679" s="221" t="e">
        <f>IF(A2679=1,SUM($A$4:A2679),"")</f>
        <v>#N/A</v>
      </c>
      <c r="C2679" s="22" t="str">
        <f>'Source - Cert. Funds'!A2678</f>
        <v>79</v>
      </c>
      <c r="D2679" s="22" t="str">
        <f>'Source - Cert. Funds'!B2678</f>
        <v>2</v>
      </c>
      <c r="E2679" s="22" t="str">
        <f>'Source - Cert. Funds'!C2678</f>
        <v>0006</v>
      </c>
      <c r="F2679" s="22" t="str">
        <f>'Source - Cert. Funds'!D2678</f>
        <v>7920006</v>
      </c>
      <c r="G2679" s="22" t="str">
        <f>'Source - Cert. Funds'!E2678</f>
        <v>SHEFFIELD TOWNSHIP</v>
      </c>
      <c r="H2679" s="22" t="str">
        <f>'Source - Cert. Funds'!F2678</f>
        <v>1111</v>
      </c>
      <c r="I2679" s="22" t="str">
        <f>'Source - Cert. Funds'!G2678</f>
        <v>TOWNSHIP FIRE AND E.M.S.</v>
      </c>
      <c r="J2679" s="23">
        <f>'Source - Cert. Funds'!H2678</f>
        <v>195500</v>
      </c>
      <c r="K2679" s="3"/>
      <c r="L2679" s="3"/>
      <c r="M2679" s="3"/>
      <c r="N2679" s="3"/>
      <c r="O2679" s="3"/>
    </row>
    <row r="2680" spans="1:15" x14ac:dyDescent="0.35">
      <c r="A2680" s="221" t="e">
        <f t="shared" si="45"/>
        <v>#N/A</v>
      </c>
      <c r="B2680" s="221" t="e">
        <f>IF(A2680=1,SUM($A$4:A2680),"")</f>
        <v>#N/A</v>
      </c>
      <c r="C2680" s="22" t="str">
        <f>'Source - Cert. Funds'!A2679</f>
        <v>79</v>
      </c>
      <c r="D2680" s="22" t="str">
        <f>'Source - Cert. Funds'!B2679</f>
        <v>2</v>
      </c>
      <c r="E2680" s="22" t="str">
        <f>'Source - Cert. Funds'!C2679</f>
        <v>0006</v>
      </c>
      <c r="F2680" s="22" t="str">
        <f>'Source - Cert. Funds'!D2679</f>
        <v>7920006</v>
      </c>
      <c r="G2680" s="22" t="str">
        <f>'Source - Cert. Funds'!E2679</f>
        <v>SHEFFIELD TOWNSHIP</v>
      </c>
      <c r="H2680" s="22" t="str">
        <f>'Source - Cert. Funds'!F2679</f>
        <v>1190</v>
      </c>
      <c r="I2680" s="22" t="str">
        <f>'Source - Cert. Funds'!G2679</f>
        <v xml:space="preserve">CUMULATIVE FIRE (Township)                        </v>
      </c>
      <c r="J2680" s="23">
        <f>'Source - Cert. Funds'!H2679</f>
        <v>150000</v>
      </c>
      <c r="K2680" s="3"/>
      <c r="L2680" s="3"/>
      <c r="M2680" s="3"/>
      <c r="N2680" s="3"/>
      <c r="O2680" s="3"/>
    </row>
    <row r="2681" spans="1:15" x14ac:dyDescent="0.35">
      <c r="A2681" s="221" t="e">
        <f t="shared" si="45"/>
        <v>#N/A</v>
      </c>
      <c r="B2681" s="221" t="e">
        <f>IF(A2681=1,SUM($A$4:A2681),"")</f>
        <v>#N/A</v>
      </c>
      <c r="C2681" s="22" t="str">
        <f>'Source - Cert. Funds'!A2680</f>
        <v>79</v>
      </c>
      <c r="D2681" s="22" t="str">
        <f>'Source - Cert. Funds'!B2680</f>
        <v>2</v>
      </c>
      <c r="E2681" s="22" t="str">
        <f>'Source - Cert. Funds'!C2680</f>
        <v>0007</v>
      </c>
      <c r="F2681" s="22" t="str">
        <f>'Source - Cert. Funds'!D2680</f>
        <v>7920007</v>
      </c>
      <c r="G2681" s="22" t="str">
        <f>'Source - Cert. Funds'!E2680</f>
        <v>SHELBY TOWNSHIP</v>
      </c>
      <c r="H2681" s="22" t="str">
        <f>'Source - Cert. Funds'!F2680</f>
        <v>0061</v>
      </c>
      <c r="I2681" s="22" t="str">
        <f>'Source - Cert. Funds'!G2680</f>
        <v>RAINY DAY</v>
      </c>
      <c r="J2681" s="23">
        <f>'Source - Cert. Funds'!H2680</f>
        <v>7000</v>
      </c>
      <c r="K2681" s="3"/>
      <c r="L2681" s="3"/>
      <c r="M2681" s="3"/>
      <c r="N2681" s="3"/>
      <c r="O2681" s="3"/>
    </row>
    <row r="2682" spans="1:15" x14ac:dyDescent="0.35">
      <c r="A2682" s="221" t="e">
        <f t="shared" si="45"/>
        <v>#N/A</v>
      </c>
      <c r="B2682" s="221" t="e">
        <f>IF(A2682=1,SUM($A$4:A2682),"")</f>
        <v>#N/A</v>
      </c>
      <c r="C2682" s="22" t="str">
        <f>'Source - Cert. Funds'!A2681</f>
        <v>79</v>
      </c>
      <c r="D2682" s="22" t="str">
        <f>'Source - Cert. Funds'!B2681</f>
        <v>2</v>
      </c>
      <c r="E2682" s="22" t="str">
        <f>'Source - Cert. Funds'!C2681</f>
        <v>0007</v>
      </c>
      <c r="F2682" s="22" t="str">
        <f>'Source - Cert. Funds'!D2681</f>
        <v>7920007</v>
      </c>
      <c r="G2682" s="22" t="str">
        <f>'Source - Cert. Funds'!E2681</f>
        <v>SHELBY TOWNSHIP</v>
      </c>
      <c r="H2682" s="22" t="str">
        <f>'Source - Cert. Funds'!F2681</f>
        <v>0101</v>
      </c>
      <c r="I2682" s="22" t="str">
        <f>'Source - Cert. Funds'!G2681</f>
        <v xml:space="preserve">GENERAL                                 </v>
      </c>
      <c r="J2682" s="23">
        <f>'Source - Cert. Funds'!H2681</f>
        <v>78772</v>
      </c>
      <c r="K2682" s="3"/>
      <c r="L2682" s="3"/>
      <c r="M2682" s="3"/>
      <c r="N2682" s="3"/>
      <c r="O2682" s="3"/>
    </row>
    <row r="2683" spans="1:15" x14ac:dyDescent="0.35">
      <c r="A2683" s="221" t="e">
        <f t="shared" si="45"/>
        <v>#N/A</v>
      </c>
      <c r="B2683" s="221" t="e">
        <f>IF(A2683=1,SUM($A$4:A2683),"")</f>
        <v>#N/A</v>
      </c>
      <c r="C2683" s="22" t="str">
        <f>'Source - Cert. Funds'!A2682</f>
        <v>79</v>
      </c>
      <c r="D2683" s="22" t="str">
        <f>'Source - Cert. Funds'!B2682</f>
        <v>2</v>
      </c>
      <c r="E2683" s="22" t="str">
        <f>'Source - Cert. Funds'!C2682</f>
        <v>0008</v>
      </c>
      <c r="F2683" s="22" t="str">
        <f>'Source - Cert. Funds'!D2682</f>
        <v>7920008</v>
      </c>
      <c r="G2683" s="22" t="str">
        <f>'Source - Cert. Funds'!E2682</f>
        <v>TIPPECANOE TOWNSHIP</v>
      </c>
      <c r="H2683" s="22" t="str">
        <f>'Source - Cert. Funds'!F2682</f>
        <v>0061</v>
      </c>
      <c r="I2683" s="22" t="str">
        <f>'Source - Cert. Funds'!G2682</f>
        <v>RAINY DAY</v>
      </c>
      <c r="J2683" s="23">
        <f>'Source - Cert. Funds'!H2682</f>
        <v>40000</v>
      </c>
      <c r="K2683" s="3"/>
      <c r="L2683" s="3"/>
      <c r="M2683" s="3"/>
      <c r="N2683" s="3"/>
      <c r="O2683" s="3"/>
    </row>
    <row r="2684" spans="1:15" x14ac:dyDescent="0.35">
      <c r="A2684" s="221" t="e">
        <f t="shared" si="45"/>
        <v>#N/A</v>
      </c>
      <c r="B2684" s="221" t="e">
        <f>IF(A2684=1,SUM($A$4:A2684),"")</f>
        <v>#N/A</v>
      </c>
      <c r="C2684" s="22" t="str">
        <f>'Source - Cert. Funds'!A2683</f>
        <v>79</v>
      </c>
      <c r="D2684" s="22" t="str">
        <f>'Source - Cert. Funds'!B2683</f>
        <v>2</v>
      </c>
      <c r="E2684" s="22" t="str">
        <f>'Source - Cert. Funds'!C2683</f>
        <v>0008</v>
      </c>
      <c r="F2684" s="22" t="str">
        <f>'Source - Cert. Funds'!D2683</f>
        <v>7920008</v>
      </c>
      <c r="G2684" s="22" t="str">
        <f>'Source - Cert. Funds'!E2683</f>
        <v>TIPPECANOE TOWNSHIP</v>
      </c>
      <c r="H2684" s="22" t="str">
        <f>'Source - Cert. Funds'!F2683</f>
        <v>0101</v>
      </c>
      <c r="I2684" s="22" t="str">
        <f>'Source - Cert. Funds'!G2683</f>
        <v xml:space="preserve">GENERAL                                 </v>
      </c>
      <c r="J2684" s="23">
        <f>'Source - Cert. Funds'!H2683</f>
        <v>108428</v>
      </c>
      <c r="K2684" s="3"/>
      <c r="L2684" s="3"/>
      <c r="M2684" s="3"/>
      <c r="N2684" s="3"/>
      <c r="O2684" s="3"/>
    </row>
    <row r="2685" spans="1:15" x14ac:dyDescent="0.35">
      <c r="A2685" s="221" t="e">
        <f t="shared" si="45"/>
        <v>#N/A</v>
      </c>
      <c r="B2685" s="221" t="e">
        <f>IF(A2685=1,SUM($A$4:A2685),"")</f>
        <v>#N/A</v>
      </c>
      <c r="C2685" s="22" t="str">
        <f>'Source - Cert. Funds'!A2684</f>
        <v>79</v>
      </c>
      <c r="D2685" s="22" t="str">
        <f>'Source - Cert. Funds'!B2684</f>
        <v>2</v>
      </c>
      <c r="E2685" s="22" t="str">
        <f>'Source - Cert. Funds'!C2684</f>
        <v>0008</v>
      </c>
      <c r="F2685" s="22" t="str">
        <f>'Source - Cert. Funds'!D2684</f>
        <v>7920008</v>
      </c>
      <c r="G2685" s="22" t="str">
        <f>'Source - Cert. Funds'!E2684</f>
        <v>TIPPECANOE TOWNSHIP</v>
      </c>
      <c r="H2685" s="22" t="str">
        <f>'Source - Cert. Funds'!F2684</f>
        <v>8604</v>
      </c>
      <c r="I2685" s="22" t="str">
        <f>'Source - Cert. Funds'!G2684</f>
        <v>SPECL FIRE PROTECTION TERRITORY GENERAL</v>
      </c>
      <c r="J2685" s="23">
        <f>'Source - Cert. Funds'!H2684</f>
        <v>290600</v>
      </c>
      <c r="K2685" s="3"/>
      <c r="L2685" s="3"/>
      <c r="M2685" s="3"/>
      <c r="N2685" s="3"/>
      <c r="O2685" s="3"/>
    </row>
    <row r="2686" spans="1:15" x14ac:dyDescent="0.35">
      <c r="A2686" s="221" t="e">
        <f t="shared" si="45"/>
        <v>#N/A</v>
      </c>
      <c r="B2686" s="221" t="e">
        <f>IF(A2686=1,SUM($A$4:A2686),"")</f>
        <v>#N/A</v>
      </c>
      <c r="C2686" s="22" t="str">
        <f>'Source - Cert. Funds'!A2685</f>
        <v>79</v>
      </c>
      <c r="D2686" s="22" t="str">
        <f>'Source - Cert. Funds'!B2685</f>
        <v>2</v>
      </c>
      <c r="E2686" s="22" t="str">
        <f>'Source - Cert. Funds'!C2685</f>
        <v>0008</v>
      </c>
      <c r="F2686" s="22" t="str">
        <f>'Source - Cert. Funds'!D2685</f>
        <v>7920008</v>
      </c>
      <c r="G2686" s="22" t="str">
        <f>'Source - Cert. Funds'!E2685</f>
        <v>TIPPECANOE TOWNSHIP</v>
      </c>
      <c r="H2686" s="22" t="str">
        <f>'Source - Cert. Funds'!F2685</f>
        <v>8692</v>
      </c>
      <c r="I2686" s="22" t="str">
        <f>'Source - Cert. Funds'!G2685</f>
        <v>SPECL FIRE PROTECTION TERRITORY EQUIPMENT REPLACE</v>
      </c>
      <c r="J2686" s="23">
        <f>'Source - Cert. Funds'!H2685</f>
        <v>250000</v>
      </c>
      <c r="K2686" s="3"/>
      <c r="L2686" s="3"/>
      <c r="M2686" s="3"/>
      <c r="N2686" s="3"/>
      <c r="O2686" s="3"/>
    </row>
    <row r="2687" spans="1:15" x14ac:dyDescent="0.35">
      <c r="A2687" s="221" t="e">
        <f t="shared" si="45"/>
        <v>#N/A</v>
      </c>
      <c r="B2687" s="221" t="e">
        <f>IF(A2687=1,SUM($A$4:A2687),"")</f>
        <v>#N/A</v>
      </c>
      <c r="C2687" s="22" t="str">
        <f>'Source - Cert. Funds'!A2686</f>
        <v>79</v>
      </c>
      <c r="D2687" s="22" t="str">
        <f>'Source - Cert. Funds'!B2686</f>
        <v>2</v>
      </c>
      <c r="E2687" s="22" t="str">
        <f>'Source - Cert. Funds'!C2686</f>
        <v>0009</v>
      </c>
      <c r="F2687" s="22" t="str">
        <f>'Source - Cert. Funds'!D2686</f>
        <v>7920009</v>
      </c>
      <c r="G2687" s="22" t="str">
        <f>'Source - Cert. Funds'!E2686</f>
        <v>UNION TOWNSHIP</v>
      </c>
      <c r="H2687" s="22" t="str">
        <f>'Source - Cert. Funds'!F2686</f>
        <v>0061</v>
      </c>
      <c r="I2687" s="22" t="str">
        <f>'Source - Cert. Funds'!G2686</f>
        <v>RAINY DAY</v>
      </c>
      <c r="J2687" s="23">
        <f>'Source - Cert. Funds'!H2686</f>
        <v>15000</v>
      </c>
      <c r="K2687" s="3"/>
      <c r="L2687" s="3"/>
      <c r="M2687" s="3"/>
      <c r="N2687" s="3"/>
      <c r="O2687" s="3"/>
    </row>
    <row r="2688" spans="1:15" x14ac:dyDescent="0.35">
      <c r="A2688" s="221" t="e">
        <f t="shared" si="45"/>
        <v>#N/A</v>
      </c>
      <c r="B2688" s="221" t="e">
        <f>IF(A2688=1,SUM($A$4:A2688),"")</f>
        <v>#N/A</v>
      </c>
      <c r="C2688" s="22" t="str">
        <f>'Source - Cert. Funds'!A2687</f>
        <v>79</v>
      </c>
      <c r="D2688" s="22" t="str">
        <f>'Source - Cert. Funds'!B2687</f>
        <v>2</v>
      </c>
      <c r="E2688" s="22" t="str">
        <f>'Source - Cert. Funds'!C2687</f>
        <v>0009</v>
      </c>
      <c r="F2688" s="22" t="str">
        <f>'Source - Cert. Funds'!D2687</f>
        <v>7920009</v>
      </c>
      <c r="G2688" s="22" t="str">
        <f>'Source - Cert. Funds'!E2687</f>
        <v>UNION TOWNSHIP</v>
      </c>
      <c r="H2688" s="22" t="str">
        <f>'Source - Cert. Funds'!F2687</f>
        <v>0101</v>
      </c>
      <c r="I2688" s="22" t="str">
        <f>'Source - Cert. Funds'!G2687</f>
        <v xml:space="preserve">GENERAL                                 </v>
      </c>
      <c r="J2688" s="23">
        <f>'Source - Cert. Funds'!H2687</f>
        <v>93710</v>
      </c>
      <c r="K2688" s="3"/>
      <c r="L2688" s="3"/>
      <c r="M2688" s="3"/>
      <c r="N2688" s="3"/>
      <c r="O2688" s="3"/>
    </row>
    <row r="2689" spans="1:15" x14ac:dyDescent="0.35">
      <c r="A2689" s="221" t="e">
        <f t="shared" si="45"/>
        <v>#N/A</v>
      </c>
      <c r="B2689" s="221" t="e">
        <f>IF(A2689=1,SUM($A$4:A2689),"")</f>
        <v>#N/A</v>
      </c>
      <c r="C2689" s="22" t="str">
        <f>'Source - Cert. Funds'!A2688</f>
        <v>79</v>
      </c>
      <c r="D2689" s="22" t="str">
        <f>'Source - Cert. Funds'!B2688</f>
        <v>2</v>
      </c>
      <c r="E2689" s="22" t="str">
        <f>'Source - Cert. Funds'!C2688</f>
        <v>0010</v>
      </c>
      <c r="F2689" s="22" t="str">
        <f>'Source - Cert. Funds'!D2688</f>
        <v>7920010</v>
      </c>
      <c r="G2689" s="22" t="str">
        <f>'Source - Cert. Funds'!E2688</f>
        <v>WABASH TOWNSHIP</v>
      </c>
      <c r="H2689" s="22" t="str">
        <f>'Source - Cert. Funds'!F2688</f>
        <v>0061</v>
      </c>
      <c r="I2689" s="22" t="str">
        <f>'Source - Cert. Funds'!G2688</f>
        <v>RAINY DAY</v>
      </c>
      <c r="J2689" s="23">
        <f>'Source - Cert. Funds'!H2688</f>
        <v>0</v>
      </c>
      <c r="K2689" s="3"/>
      <c r="L2689" s="3"/>
      <c r="M2689" s="3"/>
      <c r="N2689" s="3"/>
      <c r="O2689" s="3"/>
    </row>
    <row r="2690" spans="1:15" x14ac:dyDescent="0.35">
      <c r="A2690" s="221" t="e">
        <f t="shared" si="45"/>
        <v>#N/A</v>
      </c>
      <c r="B2690" s="221" t="e">
        <f>IF(A2690=1,SUM($A$4:A2690),"")</f>
        <v>#N/A</v>
      </c>
      <c r="C2690" s="22" t="str">
        <f>'Source - Cert. Funds'!A2689</f>
        <v>79</v>
      </c>
      <c r="D2690" s="22" t="str">
        <f>'Source - Cert. Funds'!B2689</f>
        <v>2</v>
      </c>
      <c r="E2690" s="22" t="str">
        <f>'Source - Cert. Funds'!C2689</f>
        <v>0010</v>
      </c>
      <c r="F2690" s="22" t="str">
        <f>'Source - Cert. Funds'!D2689</f>
        <v>7920010</v>
      </c>
      <c r="G2690" s="22" t="str">
        <f>'Source - Cert. Funds'!E2689</f>
        <v>WABASH TOWNSHIP</v>
      </c>
      <c r="H2690" s="22" t="str">
        <f>'Source - Cert. Funds'!F2689</f>
        <v>0101</v>
      </c>
      <c r="I2690" s="22" t="str">
        <f>'Source - Cert. Funds'!G2689</f>
        <v xml:space="preserve">GENERAL                                 </v>
      </c>
      <c r="J2690" s="23">
        <f>'Source - Cert. Funds'!H2689</f>
        <v>683402</v>
      </c>
      <c r="K2690" s="3"/>
      <c r="L2690" s="3"/>
      <c r="M2690" s="3"/>
      <c r="N2690" s="3"/>
      <c r="O2690" s="3"/>
    </row>
    <row r="2691" spans="1:15" x14ac:dyDescent="0.35">
      <c r="A2691" s="221" t="e">
        <f t="shared" si="45"/>
        <v>#N/A</v>
      </c>
      <c r="B2691" s="221" t="e">
        <f>IF(A2691=1,SUM($A$4:A2691),"")</f>
        <v>#N/A</v>
      </c>
      <c r="C2691" s="22" t="str">
        <f>'Source - Cert. Funds'!A2690</f>
        <v>79</v>
      </c>
      <c r="D2691" s="22" t="str">
        <f>'Source - Cert. Funds'!B2690</f>
        <v>2</v>
      </c>
      <c r="E2691" s="22" t="str">
        <f>'Source - Cert. Funds'!C2690</f>
        <v>0010</v>
      </c>
      <c r="F2691" s="22" t="str">
        <f>'Source - Cert. Funds'!D2690</f>
        <v>7920010</v>
      </c>
      <c r="G2691" s="22" t="str">
        <f>'Source - Cert. Funds'!E2690</f>
        <v>WABASH TOWNSHIP</v>
      </c>
      <c r="H2691" s="22" t="str">
        <f>'Source - Cert. Funds'!F2690</f>
        <v>1111</v>
      </c>
      <c r="I2691" s="22" t="str">
        <f>'Source - Cert. Funds'!G2690</f>
        <v>TOWNSHIP FIRE AND E.M.S.</v>
      </c>
      <c r="J2691" s="23">
        <f>'Source - Cert. Funds'!H2690</f>
        <v>3191021</v>
      </c>
      <c r="K2691" s="3"/>
      <c r="L2691" s="3"/>
      <c r="M2691" s="3"/>
      <c r="N2691" s="3"/>
      <c r="O2691" s="3"/>
    </row>
    <row r="2692" spans="1:15" x14ac:dyDescent="0.35">
      <c r="A2692" s="221" t="e">
        <f t="shared" si="45"/>
        <v>#N/A</v>
      </c>
      <c r="B2692" s="221" t="e">
        <f>IF(A2692=1,SUM($A$4:A2692),"")</f>
        <v>#N/A</v>
      </c>
      <c r="C2692" s="22" t="str">
        <f>'Source - Cert. Funds'!A2691</f>
        <v>79</v>
      </c>
      <c r="D2692" s="22" t="str">
        <f>'Source - Cert. Funds'!B2691</f>
        <v>2</v>
      </c>
      <c r="E2692" s="22" t="str">
        <f>'Source - Cert. Funds'!C2691</f>
        <v>0010</v>
      </c>
      <c r="F2692" s="22" t="str">
        <f>'Source - Cert. Funds'!D2691</f>
        <v>7920010</v>
      </c>
      <c r="G2692" s="22" t="str">
        <f>'Source - Cert. Funds'!E2691</f>
        <v>WABASH TOWNSHIP</v>
      </c>
      <c r="H2692" s="22" t="str">
        <f>'Source - Cert. Funds'!F2691</f>
        <v>1190</v>
      </c>
      <c r="I2692" s="22" t="str">
        <f>'Source - Cert. Funds'!G2691</f>
        <v xml:space="preserve">CUMULATIVE FIRE (Township)                        </v>
      </c>
      <c r="J2692" s="23">
        <f>'Source - Cert. Funds'!H2691</f>
        <v>295000</v>
      </c>
      <c r="K2692" s="3"/>
      <c r="L2692" s="3"/>
      <c r="M2692" s="3"/>
      <c r="N2692" s="3"/>
      <c r="O2692" s="3"/>
    </row>
    <row r="2693" spans="1:15" x14ac:dyDescent="0.35">
      <c r="A2693" s="221" t="e">
        <f t="shared" ref="A2693:A2756" si="46">IF($L$1=$F2693,1,"")</f>
        <v>#N/A</v>
      </c>
      <c r="B2693" s="221" t="e">
        <f>IF(A2693=1,SUM($A$4:A2693),"")</f>
        <v>#N/A</v>
      </c>
      <c r="C2693" s="22" t="str">
        <f>'Source - Cert. Funds'!A2692</f>
        <v>79</v>
      </c>
      <c r="D2693" s="22" t="str">
        <f>'Source - Cert. Funds'!B2692</f>
        <v>2</v>
      </c>
      <c r="E2693" s="22" t="str">
        <f>'Source - Cert. Funds'!C2692</f>
        <v>0011</v>
      </c>
      <c r="F2693" s="22" t="str">
        <f>'Source - Cert. Funds'!D2692</f>
        <v>7920011</v>
      </c>
      <c r="G2693" s="22" t="str">
        <f>'Source - Cert. Funds'!E2692</f>
        <v>WASHINGTON TOWNSHIP</v>
      </c>
      <c r="H2693" s="22" t="str">
        <f>'Source - Cert. Funds'!F2692</f>
        <v>0061</v>
      </c>
      <c r="I2693" s="22" t="str">
        <f>'Source - Cert. Funds'!G2692</f>
        <v>RAINY DAY</v>
      </c>
      <c r="J2693" s="23">
        <f>'Source - Cert. Funds'!H2692</f>
        <v>0</v>
      </c>
      <c r="K2693" s="3"/>
      <c r="L2693" s="3"/>
      <c r="M2693" s="3"/>
      <c r="N2693" s="3"/>
      <c r="O2693" s="3"/>
    </row>
    <row r="2694" spans="1:15" x14ac:dyDescent="0.35">
      <c r="A2694" s="221" t="e">
        <f t="shared" si="46"/>
        <v>#N/A</v>
      </c>
      <c r="B2694" s="221" t="e">
        <f>IF(A2694=1,SUM($A$4:A2694),"")</f>
        <v>#N/A</v>
      </c>
      <c r="C2694" s="22" t="str">
        <f>'Source - Cert. Funds'!A2693</f>
        <v>79</v>
      </c>
      <c r="D2694" s="22" t="str">
        <f>'Source - Cert. Funds'!B2693</f>
        <v>2</v>
      </c>
      <c r="E2694" s="22" t="str">
        <f>'Source - Cert. Funds'!C2693</f>
        <v>0011</v>
      </c>
      <c r="F2694" s="22" t="str">
        <f>'Source - Cert. Funds'!D2693</f>
        <v>7920011</v>
      </c>
      <c r="G2694" s="22" t="str">
        <f>'Source - Cert. Funds'!E2693</f>
        <v>WASHINGTON TOWNSHIP</v>
      </c>
      <c r="H2694" s="22" t="str">
        <f>'Source - Cert. Funds'!F2693</f>
        <v>0101</v>
      </c>
      <c r="I2694" s="22" t="str">
        <f>'Source - Cert. Funds'!G2693</f>
        <v xml:space="preserve">GENERAL                                 </v>
      </c>
      <c r="J2694" s="23">
        <f>'Source - Cert. Funds'!H2693</f>
        <v>55050</v>
      </c>
      <c r="K2694" s="3"/>
      <c r="L2694" s="3"/>
      <c r="M2694" s="3"/>
      <c r="N2694" s="3"/>
      <c r="O2694" s="3"/>
    </row>
    <row r="2695" spans="1:15" x14ac:dyDescent="0.35">
      <c r="A2695" s="221" t="e">
        <f t="shared" si="46"/>
        <v>#N/A</v>
      </c>
      <c r="B2695" s="221" t="e">
        <f>IF(A2695=1,SUM($A$4:A2695),"")</f>
        <v>#N/A</v>
      </c>
      <c r="C2695" s="22" t="str">
        <f>'Source - Cert. Funds'!A2694</f>
        <v>79</v>
      </c>
      <c r="D2695" s="22" t="str">
        <f>'Source - Cert. Funds'!B2694</f>
        <v>2</v>
      </c>
      <c r="E2695" s="22" t="str">
        <f>'Source - Cert. Funds'!C2694</f>
        <v>0011</v>
      </c>
      <c r="F2695" s="22" t="str">
        <f>'Source - Cert. Funds'!D2694</f>
        <v>7920011</v>
      </c>
      <c r="G2695" s="22" t="str">
        <f>'Source - Cert. Funds'!E2694</f>
        <v>WASHINGTON TOWNSHIP</v>
      </c>
      <c r="H2695" s="22" t="str">
        <f>'Source - Cert. Funds'!F2694</f>
        <v>1111</v>
      </c>
      <c r="I2695" s="22" t="str">
        <f>'Source - Cert. Funds'!G2694</f>
        <v>TOWNSHIP FIRE AND E.M.S.</v>
      </c>
      <c r="J2695" s="23">
        <f>'Source - Cert. Funds'!H2694</f>
        <v>130000</v>
      </c>
      <c r="K2695" s="3"/>
      <c r="L2695" s="3"/>
      <c r="M2695" s="3"/>
      <c r="N2695" s="3"/>
      <c r="O2695" s="3"/>
    </row>
    <row r="2696" spans="1:15" x14ac:dyDescent="0.35">
      <c r="A2696" s="221" t="e">
        <f t="shared" si="46"/>
        <v>#N/A</v>
      </c>
      <c r="B2696" s="221" t="e">
        <f>IF(A2696=1,SUM($A$4:A2696),"")</f>
        <v>#N/A</v>
      </c>
      <c r="C2696" s="22" t="str">
        <f>'Source - Cert. Funds'!A2695</f>
        <v>79</v>
      </c>
      <c r="D2696" s="22" t="str">
        <f>'Source - Cert. Funds'!B2695</f>
        <v>2</v>
      </c>
      <c r="E2696" s="22" t="str">
        <f>'Source - Cert. Funds'!C2695</f>
        <v>0011</v>
      </c>
      <c r="F2696" s="22" t="str">
        <f>'Source - Cert. Funds'!D2695</f>
        <v>7920011</v>
      </c>
      <c r="G2696" s="22" t="str">
        <f>'Source - Cert. Funds'!E2695</f>
        <v>WASHINGTON TOWNSHIP</v>
      </c>
      <c r="H2696" s="22" t="str">
        <f>'Source - Cert. Funds'!F2695</f>
        <v>1190</v>
      </c>
      <c r="I2696" s="22" t="str">
        <f>'Source - Cert. Funds'!G2695</f>
        <v xml:space="preserve">CUMULATIVE FIRE (Township)                        </v>
      </c>
      <c r="J2696" s="23">
        <f>'Source - Cert. Funds'!H2695</f>
        <v>100000</v>
      </c>
      <c r="K2696" s="3"/>
      <c r="L2696" s="3"/>
      <c r="M2696" s="3"/>
      <c r="N2696" s="3"/>
      <c r="O2696" s="3"/>
    </row>
    <row r="2697" spans="1:15" x14ac:dyDescent="0.35">
      <c r="A2697" s="221" t="e">
        <f t="shared" si="46"/>
        <v>#N/A</v>
      </c>
      <c r="B2697" s="221" t="e">
        <f>IF(A2697=1,SUM($A$4:A2697),"")</f>
        <v>#N/A</v>
      </c>
      <c r="C2697" s="22" t="str">
        <f>'Source - Cert. Funds'!A2696</f>
        <v>79</v>
      </c>
      <c r="D2697" s="22" t="str">
        <f>'Source - Cert. Funds'!B2696</f>
        <v>2</v>
      </c>
      <c r="E2697" s="22" t="str">
        <f>'Source - Cert. Funds'!C2696</f>
        <v>0011</v>
      </c>
      <c r="F2697" s="22" t="str">
        <f>'Source - Cert. Funds'!D2696</f>
        <v>7920011</v>
      </c>
      <c r="G2697" s="22" t="str">
        <f>'Source - Cert. Funds'!E2696</f>
        <v>WASHINGTON TOWNSHIP</v>
      </c>
      <c r="H2697" s="22" t="str">
        <f>'Source - Cert. Funds'!F2696</f>
        <v>1312</v>
      </c>
      <c r="I2697" s="22" t="str">
        <f>'Source - Cert. Funds'!G2696</f>
        <v xml:space="preserve">RECREATION                              </v>
      </c>
      <c r="J2697" s="23">
        <f>'Source - Cert. Funds'!H2696</f>
        <v>34000</v>
      </c>
      <c r="K2697" s="3"/>
      <c r="L2697" s="3"/>
      <c r="M2697" s="3"/>
      <c r="N2697" s="3"/>
      <c r="O2697" s="3"/>
    </row>
    <row r="2698" spans="1:15" x14ac:dyDescent="0.35">
      <c r="A2698" s="221" t="e">
        <f t="shared" si="46"/>
        <v>#N/A</v>
      </c>
      <c r="B2698" s="221" t="e">
        <f>IF(A2698=1,SUM($A$4:A2698),"")</f>
        <v>#N/A</v>
      </c>
      <c r="C2698" s="22" t="str">
        <f>'Source - Cert. Funds'!A2697</f>
        <v>79</v>
      </c>
      <c r="D2698" s="22" t="str">
        <f>'Source - Cert. Funds'!B2697</f>
        <v>2</v>
      </c>
      <c r="E2698" s="22" t="str">
        <f>'Source - Cert. Funds'!C2697</f>
        <v>0012</v>
      </c>
      <c r="F2698" s="22" t="str">
        <f>'Source - Cert. Funds'!D2697</f>
        <v>7920012</v>
      </c>
      <c r="G2698" s="22" t="str">
        <f>'Source - Cert. Funds'!E2697</f>
        <v>WAYNE TOWNSHIP</v>
      </c>
      <c r="H2698" s="22" t="str">
        <f>'Source - Cert. Funds'!F2697</f>
        <v>0061</v>
      </c>
      <c r="I2698" s="22" t="str">
        <f>'Source - Cert. Funds'!G2697</f>
        <v>RAINY DAY</v>
      </c>
      <c r="J2698" s="23">
        <f>'Source - Cert. Funds'!H2697</f>
        <v>10000</v>
      </c>
      <c r="K2698" s="3"/>
      <c r="L2698" s="3"/>
      <c r="M2698" s="3"/>
      <c r="N2698" s="3"/>
      <c r="O2698" s="3"/>
    </row>
    <row r="2699" spans="1:15" x14ac:dyDescent="0.35">
      <c r="A2699" s="221" t="e">
        <f t="shared" si="46"/>
        <v>#N/A</v>
      </c>
      <c r="B2699" s="221" t="e">
        <f>IF(A2699=1,SUM($A$4:A2699),"")</f>
        <v>#N/A</v>
      </c>
      <c r="C2699" s="22" t="str">
        <f>'Source - Cert. Funds'!A2698</f>
        <v>79</v>
      </c>
      <c r="D2699" s="22" t="str">
        <f>'Source - Cert. Funds'!B2698</f>
        <v>2</v>
      </c>
      <c r="E2699" s="22" t="str">
        <f>'Source - Cert. Funds'!C2698</f>
        <v>0012</v>
      </c>
      <c r="F2699" s="22" t="str">
        <f>'Source - Cert. Funds'!D2698</f>
        <v>7920012</v>
      </c>
      <c r="G2699" s="22" t="str">
        <f>'Source - Cert. Funds'!E2698</f>
        <v>WAYNE TOWNSHIP</v>
      </c>
      <c r="H2699" s="22" t="str">
        <f>'Source - Cert. Funds'!F2698</f>
        <v>0101</v>
      </c>
      <c r="I2699" s="22" t="str">
        <f>'Source - Cert. Funds'!G2698</f>
        <v xml:space="preserve">GENERAL                                 </v>
      </c>
      <c r="J2699" s="23">
        <f>'Source - Cert. Funds'!H2698</f>
        <v>43240</v>
      </c>
      <c r="K2699" s="3"/>
      <c r="L2699" s="3"/>
      <c r="M2699" s="3"/>
      <c r="N2699" s="3"/>
      <c r="O2699" s="3"/>
    </row>
    <row r="2700" spans="1:15" x14ac:dyDescent="0.35">
      <c r="A2700" s="221" t="e">
        <f t="shared" si="46"/>
        <v>#N/A</v>
      </c>
      <c r="B2700" s="221" t="e">
        <f>IF(A2700=1,SUM($A$4:A2700),"")</f>
        <v>#N/A</v>
      </c>
      <c r="C2700" s="22" t="str">
        <f>'Source - Cert. Funds'!A2699</f>
        <v>79</v>
      </c>
      <c r="D2700" s="22" t="str">
        <f>'Source - Cert. Funds'!B2699</f>
        <v>2</v>
      </c>
      <c r="E2700" s="22" t="str">
        <f>'Source - Cert. Funds'!C2699</f>
        <v>0012</v>
      </c>
      <c r="F2700" s="22" t="str">
        <f>'Source - Cert. Funds'!D2699</f>
        <v>7920012</v>
      </c>
      <c r="G2700" s="22" t="str">
        <f>'Source - Cert. Funds'!E2699</f>
        <v>WAYNE TOWNSHIP</v>
      </c>
      <c r="H2700" s="22" t="str">
        <f>'Source - Cert. Funds'!F2699</f>
        <v>1111</v>
      </c>
      <c r="I2700" s="22" t="str">
        <f>'Source - Cert. Funds'!G2699</f>
        <v>TOWNSHIP FIRE AND E.M.S.</v>
      </c>
      <c r="J2700" s="23">
        <f>'Source - Cert. Funds'!H2699</f>
        <v>194300</v>
      </c>
      <c r="K2700" s="3"/>
      <c r="L2700" s="3"/>
      <c r="M2700" s="3"/>
      <c r="N2700" s="3"/>
      <c r="O2700" s="3"/>
    </row>
    <row r="2701" spans="1:15" x14ac:dyDescent="0.35">
      <c r="A2701" s="221" t="e">
        <f t="shared" si="46"/>
        <v>#N/A</v>
      </c>
      <c r="B2701" s="221" t="e">
        <f>IF(A2701=1,SUM($A$4:A2701),"")</f>
        <v>#N/A</v>
      </c>
      <c r="C2701" s="22" t="str">
        <f>'Source - Cert. Funds'!A2700</f>
        <v>79</v>
      </c>
      <c r="D2701" s="22" t="str">
        <f>'Source - Cert. Funds'!B2700</f>
        <v>2</v>
      </c>
      <c r="E2701" s="22" t="str">
        <f>'Source - Cert. Funds'!C2700</f>
        <v>0012</v>
      </c>
      <c r="F2701" s="22" t="str">
        <f>'Source - Cert. Funds'!D2700</f>
        <v>7920012</v>
      </c>
      <c r="G2701" s="22" t="str">
        <f>'Source - Cert. Funds'!E2700</f>
        <v>WAYNE TOWNSHIP</v>
      </c>
      <c r="H2701" s="22" t="str">
        <f>'Source - Cert. Funds'!F2700</f>
        <v>1190</v>
      </c>
      <c r="I2701" s="22" t="str">
        <f>'Source - Cert. Funds'!G2700</f>
        <v xml:space="preserve">CUMULATIVE FIRE (Township)                        </v>
      </c>
      <c r="J2701" s="23">
        <f>'Source - Cert. Funds'!H2700</f>
        <v>75000</v>
      </c>
      <c r="K2701" s="3"/>
      <c r="L2701" s="3"/>
      <c r="M2701" s="3"/>
      <c r="N2701" s="3"/>
      <c r="O2701" s="3"/>
    </row>
    <row r="2702" spans="1:15" x14ac:dyDescent="0.35">
      <c r="A2702" s="221" t="e">
        <f t="shared" si="46"/>
        <v>#N/A</v>
      </c>
      <c r="B2702" s="221" t="e">
        <f>IF(A2702=1,SUM($A$4:A2702),"")</f>
        <v>#N/A</v>
      </c>
      <c r="C2702" s="22" t="str">
        <f>'Source - Cert. Funds'!A2701</f>
        <v>79</v>
      </c>
      <c r="D2702" s="22" t="str">
        <f>'Source - Cert. Funds'!B2701</f>
        <v>2</v>
      </c>
      <c r="E2702" s="22" t="str">
        <f>'Source - Cert. Funds'!C2701</f>
        <v>0013</v>
      </c>
      <c r="F2702" s="22" t="str">
        <f>'Source - Cert. Funds'!D2701</f>
        <v>7920013</v>
      </c>
      <c r="G2702" s="22" t="str">
        <f>'Source - Cert. Funds'!E2701</f>
        <v>WEA TOWNSHIP</v>
      </c>
      <c r="H2702" s="22" t="str">
        <f>'Source - Cert. Funds'!F2701</f>
        <v>0061</v>
      </c>
      <c r="I2702" s="22" t="str">
        <f>'Source - Cert. Funds'!G2701</f>
        <v>RAINY DAY</v>
      </c>
      <c r="J2702" s="23">
        <f>'Source - Cert. Funds'!H2701</f>
        <v>604687</v>
      </c>
      <c r="K2702" s="3"/>
      <c r="L2702" s="3"/>
      <c r="M2702" s="3"/>
      <c r="N2702" s="3"/>
      <c r="O2702" s="3"/>
    </row>
    <row r="2703" spans="1:15" x14ac:dyDescent="0.35">
      <c r="A2703" s="221" t="e">
        <f t="shared" si="46"/>
        <v>#N/A</v>
      </c>
      <c r="B2703" s="221" t="e">
        <f>IF(A2703=1,SUM($A$4:A2703),"")</f>
        <v>#N/A</v>
      </c>
      <c r="C2703" s="22" t="str">
        <f>'Source - Cert. Funds'!A2702</f>
        <v>79</v>
      </c>
      <c r="D2703" s="22" t="str">
        <f>'Source - Cert. Funds'!B2702</f>
        <v>2</v>
      </c>
      <c r="E2703" s="22" t="str">
        <f>'Source - Cert. Funds'!C2702</f>
        <v>0013</v>
      </c>
      <c r="F2703" s="22" t="str">
        <f>'Source - Cert. Funds'!D2702</f>
        <v>7920013</v>
      </c>
      <c r="G2703" s="22" t="str">
        <f>'Source - Cert. Funds'!E2702</f>
        <v>WEA TOWNSHIP</v>
      </c>
      <c r="H2703" s="22" t="str">
        <f>'Source - Cert. Funds'!F2702</f>
        <v>0101</v>
      </c>
      <c r="I2703" s="22" t="str">
        <f>'Source - Cert. Funds'!G2702</f>
        <v xml:space="preserve">GENERAL                                 </v>
      </c>
      <c r="J2703" s="23">
        <f>'Source - Cert. Funds'!H2702</f>
        <v>917295</v>
      </c>
      <c r="K2703" s="3"/>
      <c r="L2703" s="3"/>
      <c r="M2703" s="3"/>
      <c r="N2703" s="3"/>
      <c r="O2703" s="3"/>
    </row>
    <row r="2704" spans="1:15" x14ac:dyDescent="0.35">
      <c r="A2704" s="221" t="e">
        <f t="shared" si="46"/>
        <v>#N/A</v>
      </c>
      <c r="B2704" s="221" t="e">
        <f>IF(A2704=1,SUM($A$4:A2704),"")</f>
        <v>#N/A</v>
      </c>
      <c r="C2704" s="22" t="str">
        <f>'Source - Cert. Funds'!A2703</f>
        <v>79</v>
      </c>
      <c r="D2704" s="22" t="str">
        <f>'Source - Cert. Funds'!B2703</f>
        <v>2</v>
      </c>
      <c r="E2704" s="22" t="str">
        <f>'Source - Cert. Funds'!C2703</f>
        <v>0013</v>
      </c>
      <c r="F2704" s="22" t="str">
        <f>'Source - Cert. Funds'!D2703</f>
        <v>7920013</v>
      </c>
      <c r="G2704" s="22" t="str">
        <f>'Source - Cert. Funds'!E2703</f>
        <v>WEA TOWNSHIP</v>
      </c>
      <c r="H2704" s="22" t="str">
        <f>'Source - Cert. Funds'!F2703</f>
        <v>1111</v>
      </c>
      <c r="I2704" s="22" t="str">
        <f>'Source - Cert. Funds'!G2703</f>
        <v>TOWNSHIP FIRE AND E.M.S.</v>
      </c>
      <c r="J2704" s="23">
        <f>'Source - Cert. Funds'!H2703</f>
        <v>2484939</v>
      </c>
      <c r="K2704" s="3"/>
      <c r="L2704" s="3"/>
      <c r="M2704" s="3"/>
      <c r="N2704" s="3"/>
      <c r="O2704" s="3"/>
    </row>
    <row r="2705" spans="1:15" x14ac:dyDescent="0.35">
      <c r="A2705" s="221" t="e">
        <f t="shared" si="46"/>
        <v>#N/A</v>
      </c>
      <c r="B2705" s="221" t="e">
        <f>IF(A2705=1,SUM($A$4:A2705),"")</f>
        <v>#N/A</v>
      </c>
      <c r="C2705" s="22" t="str">
        <f>'Source - Cert. Funds'!A2704</f>
        <v>79</v>
      </c>
      <c r="D2705" s="22" t="str">
        <f>'Source - Cert. Funds'!B2704</f>
        <v>2</v>
      </c>
      <c r="E2705" s="22" t="str">
        <f>'Source - Cert. Funds'!C2704</f>
        <v>0013</v>
      </c>
      <c r="F2705" s="22" t="str">
        <f>'Source - Cert. Funds'!D2704</f>
        <v>7920013</v>
      </c>
      <c r="G2705" s="22" t="str">
        <f>'Source - Cert. Funds'!E2704</f>
        <v>WEA TOWNSHIP</v>
      </c>
      <c r="H2705" s="22" t="str">
        <f>'Source - Cert. Funds'!F2704</f>
        <v>1190</v>
      </c>
      <c r="I2705" s="22" t="str">
        <f>'Source - Cert. Funds'!G2704</f>
        <v xml:space="preserve">CUMULATIVE FIRE (Township)                        </v>
      </c>
      <c r="J2705" s="23">
        <f>'Source - Cert. Funds'!H2704</f>
        <v>1123321</v>
      </c>
      <c r="K2705" s="3"/>
      <c r="L2705" s="3"/>
      <c r="M2705" s="3"/>
      <c r="N2705" s="3"/>
      <c r="O2705" s="3"/>
    </row>
    <row r="2706" spans="1:15" x14ac:dyDescent="0.35">
      <c r="A2706" s="221" t="e">
        <f t="shared" si="46"/>
        <v>#N/A</v>
      </c>
      <c r="B2706" s="221" t="e">
        <f>IF(A2706=1,SUM($A$4:A2706),"")</f>
        <v>#N/A</v>
      </c>
      <c r="C2706" s="22" t="str">
        <f>'Source - Cert. Funds'!A2705</f>
        <v>79</v>
      </c>
      <c r="D2706" s="22" t="str">
        <f>'Source - Cert. Funds'!B2705</f>
        <v>2</v>
      </c>
      <c r="E2706" s="22" t="str">
        <f>'Source - Cert. Funds'!C2705</f>
        <v>0013</v>
      </c>
      <c r="F2706" s="22" t="str">
        <f>'Source - Cert. Funds'!D2705</f>
        <v>7920013</v>
      </c>
      <c r="G2706" s="22" t="str">
        <f>'Source - Cert. Funds'!E2705</f>
        <v>WEA TOWNSHIP</v>
      </c>
      <c r="H2706" s="22" t="str">
        <f>'Source - Cert. Funds'!F2705</f>
        <v>1312</v>
      </c>
      <c r="I2706" s="22" t="str">
        <f>'Source - Cert. Funds'!G2705</f>
        <v xml:space="preserve">RECREATION                              </v>
      </c>
      <c r="J2706" s="23">
        <f>'Source - Cert. Funds'!H2705</f>
        <v>286016</v>
      </c>
      <c r="K2706" s="3"/>
      <c r="L2706" s="3"/>
      <c r="M2706" s="3"/>
      <c r="N2706" s="3"/>
      <c r="O2706" s="3"/>
    </row>
    <row r="2707" spans="1:15" x14ac:dyDescent="0.35">
      <c r="A2707" s="221" t="e">
        <f t="shared" si="46"/>
        <v>#N/A</v>
      </c>
      <c r="B2707" s="221" t="e">
        <f>IF(A2707=1,SUM($A$4:A2707),"")</f>
        <v>#N/A</v>
      </c>
      <c r="C2707" s="22" t="str">
        <f>'Source - Cert. Funds'!A2706</f>
        <v>80</v>
      </c>
      <c r="D2707" s="22" t="str">
        <f>'Source - Cert. Funds'!B2706</f>
        <v>2</v>
      </c>
      <c r="E2707" s="22" t="str">
        <f>'Source - Cert. Funds'!C2706</f>
        <v>0001</v>
      </c>
      <c r="F2707" s="22" t="str">
        <f>'Source - Cert. Funds'!D2706</f>
        <v>8020001</v>
      </c>
      <c r="G2707" s="22" t="str">
        <f>'Source - Cert. Funds'!E2706</f>
        <v>CICERO TOWNSHIP</v>
      </c>
      <c r="H2707" s="22" t="str">
        <f>'Source - Cert. Funds'!F2706</f>
        <v>0061</v>
      </c>
      <c r="I2707" s="22" t="str">
        <f>'Source - Cert. Funds'!G2706</f>
        <v>RAINY DAY</v>
      </c>
      <c r="J2707" s="23">
        <f>'Source - Cert. Funds'!H2706</f>
        <v>5700</v>
      </c>
      <c r="K2707" s="3"/>
      <c r="L2707" s="3"/>
      <c r="M2707" s="3"/>
      <c r="N2707" s="3"/>
      <c r="O2707" s="3"/>
    </row>
    <row r="2708" spans="1:15" x14ac:dyDescent="0.35">
      <c r="A2708" s="221" t="e">
        <f t="shared" si="46"/>
        <v>#N/A</v>
      </c>
      <c r="B2708" s="221" t="e">
        <f>IF(A2708=1,SUM($A$4:A2708),"")</f>
        <v>#N/A</v>
      </c>
      <c r="C2708" s="22" t="str">
        <f>'Source - Cert. Funds'!A2707</f>
        <v>80</v>
      </c>
      <c r="D2708" s="22" t="str">
        <f>'Source - Cert. Funds'!B2707</f>
        <v>2</v>
      </c>
      <c r="E2708" s="22" t="str">
        <f>'Source - Cert. Funds'!C2707</f>
        <v>0001</v>
      </c>
      <c r="F2708" s="22" t="str">
        <f>'Source - Cert. Funds'!D2707</f>
        <v>8020001</v>
      </c>
      <c r="G2708" s="22" t="str">
        <f>'Source - Cert. Funds'!E2707</f>
        <v>CICERO TOWNSHIP</v>
      </c>
      <c r="H2708" s="22" t="str">
        <f>'Source - Cert. Funds'!F2707</f>
        <v>0101</v>
      </c>
      <c r="I2708" s="22" t="str">
        <f>'Source - Cert. Funds'!G2707</f>
        <v xml:space="preserve">GENERAL                                 </v>
      </c>
      <c r="J2708" s="23">
        <f>'Source - Cert. Funds'!H2707</f>
        <v>220500</v>
      </c>
      <c r="K2708" s="3"/>
      <c r="L2708" s="3"/>
      <c r="M2708" s="3"/>
      <c r="N2708" s="3"/>
      <c r="O2708" s="3"/>
    </row>
    <row r="2709" spans="1:15" x14ac:dyDescent="0.35">
      <c r="A2709" s="221" t="e">
        <f t="shared" si="46"/>
        <v>#N/A</v>
      </c>
      <c r="B2709" s="221" t="e">
        <f>IF(A2709=1,SUM($A$4:A2709),"")</f>
        <v>#N/A</v>
      </c>
      <c r="C2709" s="22" t="str">
        <f>'Source - Cert. Funds'!A2708</f>
        <v>80</v>
      </c>
      <c r="D2709" s="22" t="str">
        <f>'Source - Cert. Funds'!B2708</f>
        <v>2</v>
      </c>
      <c r="E2709" s="22" t="str">
        <f>'Source - Cert. Funds'!C2708</f>
        <v>0001</v>
      </c>
      <c r="F2709" s="22" t="str">
        <f>'Source - Cert. Funds'!D2708</f>
        <v>8020001</v>
      </c>
      <c r="G2709" s="22" t="str">
        <f>'Source - Cert. Funds'!E2708</f>
        <v>CICERO TOWNSHIP</v>
      </c>
      <c r="H2709" s="22" t="str">
        <f>'Source - Cert. Funds'!F2708</f>
        <v>1111</v>
      </c>
      <c r="I2709" s="22" t="str">
        <f>'Source - Cert. Funds'!G2708</f>
        <v>TOWNSHIP FIRE AND E.M.S.</v>
      </c>
      <c r="J2709" s="23">
        <f>'Source - Cert. Funds'!H2708</f>
        <v>361485</v>
      </c>
      <c r="K2709" s="3"/>
      <c r="L2709" s="3"/>
      <c r="M2709" s="3"/>
      <c r="N2709" s="3"/>
      <c r="O2709" s="3"/>
    </row>
    <row r="2710" spans="1:15" x14ac:dyDescent="0.35">
      <c r="A2710" s="221" t="e">
        <f t="shared" si="46"/>
        <v>#N/A</v>
      </c>
      <c r="B2710" s="221" t="e">
        <f>IF(A2710=1,SUM($A$4:A2710),"")</f>
        <v>#N/A</v>
      </c>
      <c r="C2710" s="22" t="str">
        <f>'Source - Cert. Funds'!A2709</f>
        <v>80</v>
      </c>
      <c r="D2710" s="22" t="str">
        <f>'Source - Cert. Funds'!B2709</f>
        <v>2</v>
      </c>
      <c r="E2710" s="22" t="str">
        <f>'Source - Cert. Funds'!C2709</f>
        <v>0001</v>
      </c>
      <c r="F2710" s="22" t="str">
        <f>'Source - Cert. Funds'!D2709</f>
        <v>8020001</v>
      </c>
      <c r="G2710" s="22" t="str">
        <f>'Source - Cert. Funds'!E2709</f>
        <v>CICERO TOWNSHIP</v>
      </c>
      <c r="H2710" s="22" t="str">
        <f>'Source - Cert. Funds'!F2709</f>
        <v>1190</v>
      </c>
      <c r="I2710" s="22" t="str">
        <f>'Source - Cert. Funds'!G2709</f>
        <v xml:space="preserve">CUMULATIVE FIRE (Township)                        </v>
      </c>
      <c r="J2710" s="23">
        <f>'Source - Cert. Funds'!H2709</f>
        <v>50000</v>
      </c>
      <c r="K2710" s="3"/>
      <c r="L2710" s="3"/>
      <c r="M2710" s="3"/>
      <c r="N2710" s="3"/>
      <c r="O2710" s="3"/>
    </row>
    <row r="2711" spans="1:15" x14ac:dyDescent="0.35">
      <c r="A2711" s="221" t="e">
        <f t="shared" si="46"/>
        <v>#N/A</v>
      </c>
      <c r="B2711" s="221" t="e">
        <f>IF(A2711=1,SUM($A$4:A2711),"")</f>
        <v>#N/A</v>
      </c>
      <c r="C2711" s="22" t="str">
        <f>'Source - Cert. Funds'!A2710</f>
        <v>80</v>
      </c>
      <c r="D2711" s="22" t="str">
        <f>'Source - Cert. Funds'!B2710</f>
        <v>2</v>
      </c>
      <c r="E2711" s="22" t="str">
        <f>'Source - Cert. Funds'!C2710</f>
        <v>0002</v>
      </c>
      <c r="F2711" s="22" t="str">
        <f>'Source - Cert. Funds'!D2710</f>
        <v>8020002</v>
      </c>
      <c r="G2711" s="22" t="str">
        <f>'Source - Cert. Funds'!E2710</f>
        <v>JEFFERSON TOWNSHIP</v>
      </c>
      <c r="H2711" s="22" t="str">
        <f>'Source - Cert. Funds'!F2710</f>
        <v>0061</v>
      </c>
      <c r="I2711" s="22" t="str">
        <f>'Source - Cert. Funds'!G2710</f>
        <v>RAINY DAY</v>
      </c>
      <c r="J2711" s="23">
        <f>'Source - Cert. Funds'!H2710</f>
        <v>5000</v>
      </c>
      <c r="K2711" s="3"/>
      <c r="L2711" s="3"/>
      <c r="M2711" s="3"/>
      <c r="N2711" s="3"/>
      <c r="O2711" s="3"/>
    </row>
    <row r="2712" spans="1:15" x14ac:dyDescent="0.35">
      <c r="A2712" s="221" t="e">
        <f t="shared" si="46"/>
        <v>#N/A</v>
      </c>
      <c r="B2712" s="221" t="e">
        <f>IF(A2712=1,SUM($A$4:A2712),"")</f>
        <v>#N/A</v>
      </c>
      <c r="C2712" s="22" t="str">
        <f>'Source - Cert. Funds'!A2711</f>
        <v>80</v>
      </c>
      <c r="D2712" s="22" t="str">
        <f>'Source - Cert. Funds'!B2711</f>
        <v>2</v>
      </c>
      <c r="E2712" s="22" t="str">
        <f>'Source - Cert. Funds'!C2711</f>
        <v>0002</v>
      </c>
      <c r="F2712" s="22" t="str">
        <f>'Source - Cert. Funds'!D2711</f>
        <v>8020002</v>
      </c>
      <c r="G2712" s="22" t="str">
        <f>'Source - Cert. Funds'!E2711</f>
        <v>JEFFERSON TOWNSHIP</v>
      </c>
      <c r="H2712" s="22" t="str">
        <f>'Source - Cert. Funds'!F2711</f>
        <v>0101</v>
      </c>
      <c r="I2712" s="22" t="str">
        <f>'Source - Cert. Funds'!G2711</f>
        <v xml:space="preserve">GENERAL                                 </v>
      </c>
      <c r="J2712" s="23">
        <f>'Source - Cert. Funds'!H2711</f>
        <v>90700</v>
      </c>
      <c r="K2712" s="3"/>
      <c r="L2712" s="3"/>
      <c r="M2712" s="3"/>
      <c r="N2712" s="3"/>
      <c r="O2712" s="3"/>
    </row>
    <row r="2713" spans="1:15" x14ac:dyDescent="0.35">
      <c r="A2713" s="221" t="e">
        <f t="shared" si="46"/>
        <v>#N/A</v>
      </c>
      <c r="B2713" s="221" t="e">
        <f>IF(A2713=1,SUM($A$4:A2713),"")</f>
        <v>#N/A</v>
      </c>
      <c r="C2713" s="22" t="str">
        <f>'Source - Cert. Funds'!A2712</f>
        <v>80</v>
      </c>
      <c r="D2713" s="22" t="str">
        <f>'Source - Cert. Funds'!B2712</f>
        <v>2</v>
      </c>
      <c r="E2713" s="22" t="str">
        <f>'Source - Cert. Funds'!C2712</f>
        <v>0002</v>
      </c>
      <c r="F2713" s="22" t="str">
        <f>'Source - Cert. Funds'!D2712</f>
        <v>8020002</v>
      </c>
      <c r="G2713" s="22" t="str">
        <f>'Source - Cert. Funds'!E2712</f>
        <v>JEFFERSON TOWNSHIP</v>
      </c>
      <c r="H2713" s="22" t="str">
        <f>'Source - Cert. Funds'!F2712</f>
        <v>1111</v>
      </c>
      <c r="I2713" s="22" t="str">
        <f>'Source - Cert. Funds'!G2712</f>
        <v>TOWNSHIP FIRE AND E.M.S.</v>
      </c>
      <c r="J2713" s="23">
        <f>'Source - Cert. Funds'!H2712</f>
        <v>32500</v>
      </c>
      <c r="K2713" s="3"/>
      <c r="L2713" s="3"/>
      <c r="M2713" s="3"/>
      <c r="N2713" s="3"/>
      <c r="O2713" s="3"/>
    </row>
    <row r="2714" spans="1:15" x14ac:dyDescent="0.35">
      <c r="A2714" s="221" t="e">
        <f t="shared" si="46"/>
        <v>#N/A</v>
      </c>
      <c r="B2714" s="221" t="e">
        <f>IF(A2714=1,SUM($A$4:A2714),"")</f>
        <v>#N/A</v>
      </c>
      <c r="C2714" s="22" t="str">
        <f>'Source - Cert. Funds'!A2713</f>
        <v>80</v>
      </c>
      <c r="D2714" s="22" t="str">
        <f>'Source - Cert. Funds'!B2713</f>
        <v>2</v>
      </c>
      <c r="E2714" s="22" t="str">
        <f>'Source - Cert. Funds'!C2713</f>
        <v>0002</v>
      </c>
      <c r="F2714" s="22" t="str">
        <f>'Source - Cert. Funds'!D2713</f>
        <v>8020002</v>
      </c>
      <c r="G2714" s="22" t="str">
        <f>'Source - Cert. Funds'!E2713</f>
        <v>JEFFERSON TOWNSHIP</v>
      </c>
      <c r="H2714" s="22" t="str">
        <f>'Source - Cert. Funds'!F2713</f>
        <v>1190</v>
      </c>
      <c r="I2714" s="22" t="str">
        <f>'Source - Cert. Funds'!G2713</f>
        <v xml:space="preserve">CUMULATIVE FIRE (Township)                        </v>
      </c>
      <c r="J2714" s="23">
        <f>'Source - Cert. Funds'!H2713</f>
        <v>5000</v>
      </c>
      <c r="K2714" s="3"/>
      <c r="L2714" s="3"/>
      <c r="M2714" s="3"/>
      <c r="N2714" s="3"/>
      <c r="O2714" s="3"/>
    </row>
    <row r="2715" spans="1:15" x14ac:dyDescent="0.35">
      <c r="A2715" s="221" t="e">
        <f t="shared" si="46"/>
        <v>#N/A</v>
      </c>
      <c r="B2715" s="221" t="e">
        <f>IF(A2715=1,SUM($A$4:A2715),"")</f>
        <v>#N/A</v>
      </c>
      <c r="C2715" s="22" t="str">
        <f>'Source - Cert. Funds'!A2714</f>
        <v>80</v>
      </c>
      <c r="D2715" s="22" t="str">
        <f>'Source - Cert. Funds'!B2714</f>
        <v>2</v>
      </c>
      <c r="E2715" s="22" t="str">
        <f>'Source - Cert. Funds'!C2714</f>
        <v>0002</v>
      </c>
      <c r="F2715" s="22" t="str">
        <f>'Source - Cert. Funds'!D2714</f>
        <v>8020002</v>
      </c>
      <c r="G2715" s="22" t="str">
        <f>'Source - Cert. Funds'!E2714</f>
        <v>JEFFERSON TOWNSHIP</v>
      </c>
      <c r="H2715" s="22" t="str">
        <f>'Source - Cert. Funds'!F2714</f>
        <v>1312</v>
      </c>
      <c r="I2715" s="22" t="str">
        <f>'Source - Cert. Funds'!G2714</f>
        <v xml:space="preserve">RECREATION                              </v>
      </c>
      <c r="J2715" s="23">
        <f>'Source - Cert. Funds'!H2714</f>
        <v>11800</v>
      </c>
      <c r="K2715" s="3"/>
      <c r="L2715" s="3"/>
      <c r="M2715" s="3"/>
      <c r="N2715" s="3"/>
      <c r="O2715" s="3"/>
    </row>
    <row r="2716" spans="1:15" x14ac:dyDescent="0.35">
      <c r="A2716" s="221" t="e">
        <f t="shared" si="46"/>
        <v>#N/A</v>
      </c>
      <c r="B2716" s="221" t="e">
        <f>IF(A2716=1,SUM($A$4:A2716),"")</f>
        <v>#N/A</v>
      </c>
      <c r="C2716" s="22" t="str">
        <f>'Source - Cert. Funds'!A2715</f>
        <v>80</v>
      </c>
      <c r="D2716" s="22" t="str">
        <f>'Source - Cert. Funds'!B2715</f>
        <v>2</v>
      </c>
      <c r="E2716" s="22" t="str">
        <f>'Source - Cert. Funds'!C2715</f>
        <v>0003</v>
      </c>
      <c r="F2716" s="22" t="str">
        <f>'Source - Cert. Funds'!D2715</f>
        <v>8020003</v>
      </c>
      <c r="G2716" s="22" t="str">
        <f>'Source - Cert. Funds'!E2715</f>
        <v>LIBERTY TOWNSHIP</v>
      </c>
      <c r="H2716" s="22" t="str">
        <f>'Source - Cert. Funds'!F2715</f>
        <v>0061</v>
      </c>
      <c r="I2716" s="22" t="str">
        <f>'Source - Cert. Funds'!G2715</f>
        <v>RAINY DAY</v>
      </c>
      <c r="J2716" s="23">
        <f>'Source - Cert. Funds'!H2715</f>
        <v>0</v>
      </c>
      <c r="K2716" s="3"/>
      <c r="L2716" s="3"/>
      <c r="M2716" s="3"/>
      <c r="N2716" s="3"/>
      <c r="O2716" s="3"/>
    </row>
    <row r="2717" spans="1:15" x14ac:dyDescent="0.35">
      <c r="A2717" s="221" t="e">
        <f t="shared" si="46"/>
        <v>#N/A</v>
      </c>
      <c r="B2717" s="221" t="e">
        <f>IF(A2717=1,SUM($A$4:A2717),"")</f>
        <v>#N/A</v>
      </c>
      <c r="C2717" s="22" t="str">
        <f>'Source - Cert. Funds'!A2716</f>
        <v>80</v>
      </c>
      <c r="D2717" s="22" t="str">
        <f>'Source - Cert. Funds'!B2716</f>
        <v>2</v>
      </c>
      <c r="E2717" s="22" t="str">
        <f>'Source - Cert. Funds'!C2716</f>
        <v>0003</v>
      </c>
      <c r="F2717" s="22" t="str">
        <f>'Source - Cert. Funds'!D2716</f>
        <v>8020003</v>
      </c>
      <c r="G2717" s="22" t="str">
        <f>'Source - Cert. Funds'!E2716</f>
        <v>LIBERTY TOWNSHIP</v>
      </c>
      <c r="H2717" s="22" t="str">
        <f>'Source - Cert. Funds'!F2716</f>
        <v>0101</v>
      </c>
      <c r="I2717" s="22" t="str">
        <f>'Source - Cert. Funds'!G2716</f>
        <v xml:space="preserve">GENERAL                                 </v>
      </c>
      <c r="J2717" s="23">
        <f>'Source - Cert. Funds'!H2716</f>
        <v>73500</v>
      </c>
      <c r="K2717" s="3"/>
      <c r="L2717" s="3"/>
      <c r="M2717" s="3"/>
      <c r="N2717" s="3"/>
      <c r="O2717" s="3"/>
    </row>
    <row r="2718" spans="1:15" x14ac:dyDescent="0.35">
      <c r="A2718" s="221" t="e">
        <f t="shared" si="46"/>
        <v>#N/A</v>
      </c>
      <c r="B2718" s="221" t="e">
        <f>IF(A2718=1,SUM($A$4:A2718),"")</f>
        <v>#N/A</v>
      </c>
      <c r="C2718" s="22" t="str">
        <f>'Source - Cert. Funds'!A2717</f>
        <v>80</v>
      </c>
      <c r="D2718" s="22" t="str">
        <f>'Source - Cert. Funds'!B2717</f>
        <v>2</v>
      </c>
      <c r="E2718" s="22" t="str">
        <f>'Source - Cert. Funds'!C2717</f>
        <v>0003</v>
      </c>
      <c r="F2718" s="22" t="str">
        <f>'Source - Cert. Funds'!D2717</f>
        <v>8020003</v>
      </c>
      <c r="G2718" s="22" t="str">
        <f>'Source - Cert. Funds'!E2717</f>
        <v>LIBERTY TOWNSHIP</v>
      </c>
      <c r="H2718" s="22" t="str">
        <f>'Source - Cert. Funds'!F2717</f>
        <v>1111</v>
      </c>
      <c r="I2718" s="22" t="str">
        <f>'Source - Cert. Funds'!G2717</f>
        <v>TOWNSHIP FIRE AND E.M.S.</v>
      </c>
      <c r="J2718" s="23">
        <f>'Source - Cert. Funds'!H2717</f>
        <v>93000</v>
      </c>
      <c r="K2718" s="3"/>
      <c r="L2718" s="3"/>
      <c r="M2718" s="3"/>
      <c r="N2718" s="3"/>
      <c r="O2718" s="3"/>
    </row>
    <row r="2719" spans="1:15" x14ac:dyDescent="0.35">
      <c r="A2719" s="221" t="e">
        <f t="shared" si="46"/>
        <v>#N/A</v>
      </c>
      <c r="B2719" s="221" t="e">
        <f>IF(A2719=1,SUM($A$4:A2719),"")</f>
        <v>#N/A</v>
      </c>
      <c r="C2719" s="22" t="str">
        <f>'Source - Cert. Funds'!A2718</f>
        <v>80</v>
      </c>
      <c r="D2719" s="22" t="str">
        <f>'Source - Cert. Funds'!B2718</f>
        <v>2</v>
      </c>
      <c r="E2719" s="22" t="str">
        <f>'Source - Cert. Funds'!C2718</f>
        <v>0003</v>
      </c>
      <c r="F2719" s="22" t="str">
        <f>'Source - Cert. Funds'!D2718</f>
        <v>8020003</v>
      </c>
      <c r="G2719" s="22" t="str">
        <f>'Source - Cert. Funds'!E2718</f>
        <v>LIBERTY TOWNSHIP</v>
      </c>
      <c r="H2719" s="22" t="str">
        <f>'Source - Cert. Funds'!F2718</f>
        <v>1190</v>
      </c>
      <c r="I2719" s="22" t="str">
        <f>'Source - Cert. Funds'!G2718</f>
        <v xml:space="preserve">CUMULATIVE FIRE (Township)                        </v>
      </c>
      <c r="J2719" s="23">
        <f>'Source - Cert. Funds'!H2718</f>
        <v>40000</v>
      </c>
      <c r="K2719" s="3"/>
      <c r="L2719" s="3"/>
      <c r="M2719" s="3"/>
      <c r="N2719" s="3"/>
      <c r="O2719" s="3"/>
    </row>
    <row r="2720" spans="1:15" x14ac:dyDescent="0.35">
      <c r="A2720" s="221" t="e">
        <f t="shared" si="46"/>
        <v>#N/A</v>
      </c>
      <c r="B2720" s="221" t="e">
        <f>IF(A2720=1,SUM($A$4:A2720),"")</f>
        <v>#N/A</v>
      </c>
      <c r="C2720" s="22" t="str">
        <f>'Source - Cert. Funds'!A2719</f>
        <v>80</v>
      </c>
      <c r="D2720" s="22" t="str">
        <f>'Source - Cert. Funds'!B2719</f>
        <v>2</v>
      </c>
      <c r="E2720" s="22" t="str">
        <f>'Source - Cert. Funds'!C2719</f>
        <v>0004</v>
      </c>
      <c r="F2720" s="22" t="str">
        <f>'Source - Cert. Funds'!D2719</f>
        <v>8020004</v>
      </c>
      <c r="G2720" s="22" t="str">
        <f>'Source - Cert. Funds'!E2719</f>
        <v>MADISON TOWNSHIP</v>
      </c>
      <c r="H2720" s="22" t="str">
        <f>'Source - Cert. Funds'!F2719</f>
        <v>0101</v>
      </c>
      <c r="I2720" s="22" t="str">
        <f>'Source - Cert. Funds'!G2719</f>
        <v xml:space="preserve">GENERAL                                 </v>
      </c>
      <c r="J2720" s="23">
        <f>'Source - Cert. Funds'!H2719</f>
        <v>171924</v>
      </c>
      <c r="K2720" s="3"/>
      <c r="L2720" s="3"/>
      <c r="M2720" s="3"/>
      <c r="N2720" s="3"/>
      <c r="O2720" s="3"/>
    </row>
    <row r="2721" spans="1:15" x14ac:dyDescent="0.35">
      <c r="A2721" s="221" t="e">
        <f t="shared" si="46"/>
        <v>#N/A</v>
      </c>
      <c r="B2721" s="221" t="e">
        <f>IF(A2721=1,SUM($A$4:A2721),"")</f>
        <v>#N/A</v>
      </c>
      <c r="C2721" s="22" t="str">
        <f>'Source - Cert. Funds'!A2720</f>
        <v>80</v>
      </c>
      <c r="D2721" s="22" t="str">
        <f>'Source - Cert. Funds'!B2720</f>
        <v>2</v>
      </c>
      <c r="E2721" s="22" t="str">
        <f>'Source - Cert. Funds'!C2720</f>
        <v>0004</v>
      </c>
      <c r="F2721" s="22" t="str">
        <f>'Source - Cert. Funds'!D2720</f>
        <v>8020004</v>
      </c>
      <c r="G2721" s="22" t="str">
        <f>'Source - Cert. Funds'!E2720</f>
        <v>MADISON TOWNSHIP</v>
      </c>
      <c r="H2721" s="22" t="str">
        <f>'Source - Cert. Funds'!F2720</f>
        <v>1111</v>
      </c>
      <c r="I2721" s="22" t="str">
        <f>'Source - Cert. Funds'!G2720</f>
        <v>TOWNSHIP FIRE AND E.M.S.</v>
      </c>
      <c r="J2721" s="23">
        <f>'Source - Cert. Funds'!H2720</f>
        <v>170000</v>
      </c>
      <c r="K2721" s="3"/>
      <c r="L2721" s="3"/>
      <c r="M2721" s="3"/>
      <c r="N2721" s="3"/>
      <c r="O2721" s="3"/>
    </row>
    <row r="2722" spans="1:15" x14ac:dyDescent="0.35">
      <c r="A2722" s="221" t="e">
        <f t="shared" si="46"/>
        <v>#N/A</v>
      </c>
      <c r="B2722" s="221" t="e">
        <f>IF(A2722=1,SUM($A$4:A2722),"")</f>
        <v>#N/A</v>
      </c>
      <c r="C2722" s="22" t="str">
        <f>'Source - Cert. Funds'!A2721</f>
        <v>80</v>
      </c>
      <c r="D2722" s="22" t="str">
        <f>'Source - Cert. Funds'!B2721</f>
        <v>2</v>
      </c>
      <c r="E2722" s="22" t="str">
        <f>'Source - Cert. Funds'!C2721</f>
        <v>0005</v>
      </c>
      <c r="F2722" s="22" t="str">
        <f>'Source - Cert. Funds'!D2721</f>
        <v>8020005</v>
      </c>
      <c r="G2722" s="22" t="str">
        <f>'Source - Cert. Funds'!E2721</f>
        <v>PRAIRIE TOWNSHIP</v>
      </c>
      <c r="H2722" s="22" t="str">
        <f>'Source - Cert. Funds'!F2721</f>
        <v>0101</v>
      </c>
      <c r="I2722" s="22" t="str">
        <f>'Source - Cert. Funds'!G2721</f>
        <v xml:space="preserve">GENERAL                                 </v>
      </c>
      <c r="J2722" s="23">
        <f>'Source - Cert. Funds'!H2721</f>
        <v>6000</v>
      </c>
      <c r="K2722" s="3"/>
      <c r="L2722" s="3"/>
      <c r="M2722" s="3"/>
      <c r="N2722" s="3"/>
      <c r="O2722" s="3"/>
    </row>
    <row r="2723" spans="1:15" x14ac:dyDescent="0.35">
      <c r="A2723" s="221" t="e">
        <f t="shared" si="46"/>
        <v>#N/A</v>
      </c>
      <c r="B2723" s="221" t="e">
        <f>IF(A2723=1,SUM($A$4:A2723),"")</f>
        <v>#N/A</v>
      </c>
      <c r="C2723" s="22" t="str">
        <f>'Source - Cert. Funds'!A2722</f>
        <v>80</v>
      </c>
      <c r="D2723" s="22" t="str">
        <f>'Source - Cert. Funds'!B2722</f>
        <v>2</v>
      </c>
      <c r="E2723" s="22" t="str">
        <f>'Source - Cert. Funds'!C2722</f>
        <v>0005</v>
      </c>
      <c r="F2723" s="22" t="str">
        <f>'Source - Cert. Funds'!D2722</f>
        <v>8020005</v>
      </c>
      <c r="G2723" s="22" t="str">
        <f>'Source - Cert. Funds'!E2722</f>
        <v>PRAIRIE TOWNSHIP</v>
      </c>
      <c r="H2723" s="22" t="str">
        <f>'Source - Cert. Funds'!F2722</f>
        <v>1111</v>
      </c>
      <c r="I2723" s="22" t="str">
        <f>'Source - Cert. Funds'!G2722</f>
        <v>TOWNSHIP FIRE AND E.M.S.</v>
      </c>
      <c r="J2723" s="23">
        <f>'Source - Cert. Funds'!H2722</f>
        <v>55000</v>
      </c>
      <c r="K2723" s="3"/>
      <c r="L2723" s="3"/>
      <c r="M2723" s="3"/>
      <c r="N2723" s="3"/>
      <c r="O2723" s="3"/>
    </row>
    <row r="2724" spans="1:15" x14ac:dyDescent="0.35">
      <c r="A2724" s="221" t="e">
        <f t="shared" si="46"/>
        <v>#N/A</v>
      </c>
      <c r="B2724" s="221" t="e">
        <f>IF(A2724=1,SUM($A$4:A2724),"")</f>
        <v>#N/A</v>
      </c>
      <c r="C2724" s="22" t="str">
        <f>'Source - Cert. Funds'!A2723</f>
        <v>80</v>
      </c>
      <c r="D2724" s="22" t="str">
        <f>'Source - Cert. Funds'!B2723</f>
        <v>2</v>
      </c>
      <c r="E2724" s="22" t="str">
        <f>'Source - Cert. Funds'!C2723</f>
        <v>0006</v>
      </c>
      <c r="F2724" s="22" t="str">
        <f>'Source - Cert. Funds'!D2723</f>
        <v>8020006</v>
      </c>
      <c r="G2724" s="22" t="str">
        <f>'Source - Cert. Funds'!E2723</f>
        <v>WILDCAT TOWNSHIP</v>
      </c>
      <c r="H2724" s="22" t="str">
        <f>'Source - Cert. Funds'!F2723</f>
        <v>0061</v>
      </c>
      <c r="I2724" s="22" t="str">
        <f>'Source - Cert. Funds'!G2723</f>
        <v>RAINY DAY</v>
      </c>
      <c r="J2724" s="23">
        <f>'Source - Cert. Funds'!H2723</f>
        <v>0</v>
      </c>
      <c r="K2724" s="3"/>
      <c r="L2724" s="3"/>
      <c r="M2724" s="3"/>
      <c r="N2724" s="3"/>
      <c r="O2724" s="3"/>
    </row>
    <row r="2725" spans="1:15" x14ac:dyDescent="0.35">
      <c r="A2725" s="221" t="e">
        <f t="shared" si="46"/>
        <v>#N/A</v>
      </c>
      <c r="B2725" s="221" t="e">
        <f>IF(A2725=1,SUM($A$4:A2725),"")</f>
        <v>#N/A</v>
      </c>
      <c r="C2725" s="22" t="str">
        <f>'Source - Cert. Funds'!A2724</f>
        <v>80</v>
      </c>
      <c r="D2725" s="22" t="str">
        <f>'Source - Cert. Funds'!B2724</f>
        <v>2</v>
      </c>
      <c r="E2725" s="22" t="str">
        <f>'Source - Cert. Funds'!C2724</f>
        <v>0006</v>
      </c>
      <c r="F2725" s="22" t="str">
        <f>'Source - Cert. Funds'!D2724</f>
        <v>8020006</v>
      </c>
      <c r="G2725" s="22" t="str">
        <f>'Source - Cert. Funds'!E2724</f>
        <v>WILDCAT TOWNSHIP</v>
      </c>
      <c r="H2725" s="22" t="str">
        <f>'Source - Cert. Funds'!F2724</f>
        <v>0101</v>
      </c>
      <c r="I2725" s="22" t="str">
        <f>'Source - Cert. Funds'!G2724</f>
        <v xml:space="preserve">GENERAL                                 </v>
      </c>
      <c r="J2725" s="23">
        <f>'Source - Cert. Funds'!H2724</f>
        <v>183160</v>
      </c>
      <c r="K2725" s="3"/>
      <c r="L2725" s="3"/>
      <c r="M2725" s="3"/>
      <c r="N2725" s="3"/>
      <c r="O2725" s="3"/>
    </row>
    <row r="2726" spans="1:15" x14ac:dyDescent="0.35">
      <c r="A2726" s="221" t="e">
        <f t="shared" si="46"/>
        <v>#N/A</v>
      </c>
      <c r="B2726" s="221" t="e">
        <f>IF(A2726=1,SUM($A$4:A2726),"")</f>
        <v>#N/A</v>
      </c>
      <c r="C2726" s="22" t="str">
        <f>'Source - Cert. Funds'!A2725</f>
        <v>80</v>
      </c>
      <c r="D2726" s="22" t="str">
        <f>'Source - Cert. Funds'!B2725</f>
        <v>2</v>
      </c>
      <c r="E2726" s="22" t="str">
        <f>'Source - Cert. Funds'!C2725</f>
        <v>0006</v>
      </c>
      <c r="F2726" s="22" t="str">
        <f>'Source - Cert. Funds'!D2725</f>
        <v>8020006</v>
      </c>
      <c r="G2726" s="22" t="str">
        <f>'Source - Cert. Funds'!E2725</f>
        <v>WILDCAT TOWNSHIP</v>
      </c>
      <c r="H2726" s="22" t="str">
        <f>'Source - Cert. Funds'!F2725</f>
        <v>1111</v>
      </c>
      <c r="I2726" s="22" t="str">
        <f>'Source - Cert. Funds'!G2725</f>
        <v>TOWNSHIP FIRE AND E.M.S.</v>
      </c>
      <c r="J2726" s="23">
        <f>'Source - Cert. Funds'!H2725</f>
        <v>33467</v>
      </c>
      <c r="K2726" s="3"/>
      <c r="L2726" s="3"/>
      <c r="M2726" s="3"/>
      <c r="N2726" s="3"/>
      <c r="O2726" s="3"/>
    </row>
    <row r="2727" spans="1:15" x14ac:dyDescent="0.35">
      <c r="A2727" s="221" t="e">
        <f t="shared" si="46"/>
        <v>#N/A</v>
      </c>
      <c r="B2727" s="221" t="e">
        <f>IF(A2727=1,SUM($A$4:A2727),"")</f>
        <v>#N/A</v>
      </c>
      <c r="C2727" s="22" t="str">
        <f>'Source - Cert. Funds'!A2726</f>
        <v>80</v>
      </c>
      <c r="D2727" s="22" t="str">
        <f>'Source - Cert. Funds'!B2726</f>
        <v>2</v>
      </c>
      <c r="E2727" s="22" t="str">
        <f>'Source - Cert. Funds'!C2726</f>
        <v>0006</v>
      </c>
      <c r="F2727" s="22" t="str">
        <f>'Source - Cert. Funds'!D2726</f>
        <v>8020006</v>
      </c>
      <c r="G2727" s="22" t="str">
        <f>'Source - Cert. Funds'!E2726</f>
        <v>WILDCAT TOWNSHIP</v>
      </c>
      <c r="H2727" s="22" t="str">
        <f>'Source - Cert. Funds'!F2726</f>
        <v>1190</v>
      </c>
      <c r="I2727" s="22" t="str">
        <f>'Source - Cert. Funds'!G2726</f>
        <v xml:space="preserve">CUMULATIVE FIRE (Township)                        </v>
      </c>
      <c r="J2727" s="23">
        <f>'Source - Cert. Funds'!H2726</f>
        <v>0</v>
      </c>
      <c r="K2727" s="3"/>
      <c r="L2727" s="3"/>
      <c r="M2727" s="3"/>
      <c r="N2727" s="3"/>
      <c r="O2727" s="3"/>
    </row>
    <row r="2728" spans="1:15" x14ac:dyDescent="0.35">
      <c r="A2728" s="221" t="e">
        <f t="shared" si="46"/>
        <v>#N/A</v>
      </c>
      <c r="B2728" s="221" t="e">
        <f>IF(A2728=1,SUM($A$4:A2728),"")</f>
        <v>#N/A</v>
      </c>
      <c r="C2728" s="22" t="str">
        <f>'Source - Cert. Funds'!A2727</f>
        <v>81</v>
      </c>
      <c r="D2728" s="22" t="str">
        <f>'Source - Cert. Funds'!B2727</f>
        <v>2</v>
      </c>
      <c r="E2728" s="22" t="str">
        <f>'Source - Cert. Funds'!C2727</f>
        <v>0001</v>
      </c>
      <c r="F2728" s="22" t="str">
        <f>'Source - Cert. Funds'!D2727</f>
        <v>8120001</v>
      </c>
      <c r="G2728" s="22" t="str">
        <f>'Source - Cert. Funds'!E2727</f>
        <v>BROWNSVILLE TOWNSHIP</v>
      </c>
      <c r="H2728" s="22" t="str">
        <f>'Source - Cert. Funds'!F2727</f>
        <v>0101</v>
      </c>
      <c r="I2728" s="22" t="str">
        <f>'Source - Cert. Funds'!G2727</f>
        <v xml:space="preserve">GENERAL                                 </v>
      </c>
      <c r="J2728" s="23">
        <f>'Source - Cert. Funds'!H2727</f>
        <v>12850</v>
      </c>
      <c r="K2728" s="3"/>
      <c r="L2728" s="3"/>
      <c r="M2728" s="3"/>
      <c r="N2728" s="3"/>
      <c r="O2728" s="3"/>
    </row>
    <row r="2729" spans="1:15" x14ac:dyDescent="0.35">
      <c r="A2729" s="221" t="e">
        <f t="shared" si="46"/>
        <v>#N/A</v>
      </c>
      <c r="B2729" s="221" t="e">
        <f>IF(A2729=1,SUM($A$4:A2729),"")</f>
        <v>#N/A</v>
      </c>
      <c r="C2729" s="22" t="str">
        <f>'Source - Cert. Funds'!A2728</f>
        <v>81</v>
      </c>
      <c r="D2729" s="22" t="str">
        <f>'Source - Cert. Funds'!B2728</f>
        <v>2</v>
      </c>
      <c r="E2729" s="22" t="str">
        <f>'Source - Cert. Funds'!C2728</f>
        <v>0001</v>
      </c>
      <c r="F2729" s="22" t="str">
        <f>'Source - Cert. Funds'!D2728</f>
        <v>8120001</v>
      </c>
      <c r="G2729" s="22" t="str">
        <f>'Source - Cert. Funds'!E2728</f>
        <v>BROWNSVILLE TOWNSHIP</v>
      </c>
      <c r="H2729" s="22" t="str">
        <f>'Source - Cert. Funds'!F2728</f>
        <v>1111</v>
      </c>
      <c r="I2729" s="22" t="str">
        <f>'Source - Cert. Funds'!G2728</f>
        <v>TOWNSHIP FIRE AND E.M.S.</v>
      </c>
      <c r="J2729" s="23">
        <f>'Source - Cert. Funds'!H2728</f>
        <v>18500</v>
      </c>
      <c r="K2729" s="3"/>
      <c r="L2729" s="3"/>
      <c r="M2729" s="3"/>
      <c r="N2729" s="3"/>
      <c r="O2729" s="3"/>
    </row>
    <row r="2730" spans="1:15" x14ac:dyDescent="0.35">
      <c r="A2730" s="221" t="e">
        <f t="shared" si="46"/>
        <v>#N/A</v>
      </c>
      <c r="B2730" s="221" t="e">
        <f>IF(A2730=1,SUM($A$4:A2730),"")</f>
        <v>#N/A</v>
      </c>
      <c r="C2730" s="22" t="str">
        <f>'Source - Cert. Funds'!A2729</f>
        <v>81</v>
      </c>
      <c r="D2730" s="22" t="str">
        <f>'Source - Cert. Funds'!B2729</f>
        <v>2</v>
      </c>
      <c r="E2730" s="22" t="str">
        <f>'Source - Cert. Funds'!C2729</f>
        <v>0002</v>
      </c>
      <c r="F2730" s="22" t="str">
        <f>'Source - Cert. Funds'!D2729</f>
        <v>8120002</v>
      </c>
      <c r="G2730" s="22" t="str">
        <f>'Source - Cert. Funds'!E2729</f>
        <v>CENTER TOWNSHIP</v>
      </c>
      <c r="H2730" s="22" t="str">
        <f>'Source - Cert. Funds'!F2729</f>
        <v>0101</v>
      </c>
      <c r="I2730" s="22" t="str">
        <f>'Source - Cert. Funds'!G2729</f>
        <v xml:space="preserve">GENERAL                                 </v>
      </c>
      <c r="J2730" s="23">
        <f>'Source - Cert. Funds'!H2729</f>
        <v>29100</v>
      </c>
      <c r="K2730" s="3"/>
      <c r="L2730" s="3"/>
      <c r="M2730" s="3"/>
      <c r="N2730" s="3"/>
      <c r="O2730" s="3"/>
    </row>
    <row r="2731" spans="1:15" x14ac:dyDescent="0.35">
      <c r="A2731" s="221" t="e">
        <f t="shared" si="46"/>
        <v>#N/A</v>
      </c>
      <c r="B2731" s="221" t="e">
        <f>IF(A2731=1,SUM($A$4:A2731),"")</f>
        <v>#N/A</v>
      </c>
      <c r="C2731" s="22" t="str">
        <f>'Source - Cert. Funds'!A2730</f>
        <v>81</v>
      </c>
      <c r="D2731" s="22" t="str">
        <f>'Source - Cert. Funds'!B2730</f>
        <v>2</v>
      </c>
      <c r="E2731" s="22" t="str">
        <f>'Source - Cert. Funds'!C2730</f>
        <v>0002</v>
      </c>
      <c r="F2731" s="22" t="str">
        <f>'Source - Cert. Funds'!D2730</f>
        <v>8120002</v>
      </c>
      <c r="G2731" s="22" t="str">
        <f>'Source - Cert. Funds'!E2730</f>
        <v>CENTER TOWNSHIP</v>
      </c>
      <c r="H2731" s="22" t="str">
        <f>'Source - Cert. Funds'!F2730</f>
        <v>1111</v>
      </c>
      <c r="I2731" s="22" t="str">
        <f>'Source - Cert. Funds'!G2730</f>
        <v>TOWNSHIP FIRE AND E.M.S.</v>
      </c>
      <c r="J2731" s="23">
        <f>'Source - Cert. Funds'!H2730</f>
        <v>29468</v>
      </c>
      <c r="K2731" s="3"/>
      <c r="L2731" s="3"/>
      <c r="M2731" s="3"/>
      <c r="N2731" s="3"/>
      <c r="O2731" s="3"/>
    </row>
    <row r="2732" spans="1:15" x14ac:dyDescent="0.35">
      <c r="A2732" s="221" t="e">
        <f t="shared" si="46"/>
        <v>#N/A</v>
      </c>
      <c r="B2732" s="221" t="e">
        <f>IF(A2732=1,SUM($A$4:A2732),"")</f>
        <v>#N/A</v>
      </c>
      <c r="C2732" s="22" t="str">
        <f>'Source - Cert. Funds'!A2731</f>
        <v>81</v>
      </c>
      <c r="D2732" s="22" t="str">
        <f>'Source - Cert. Funds'!B2731</f>
        <v>2</v>
      </c>
      <c r="E2732" s="22" t="str">
        <f>'Source - Cert. Funds'!C2731</f>
        <v>0003</v>
      </c>
      <c r="F2732" s="22" t="str">
        <f>'Source - Cert. Funds'!D2731</f>
        <v>8120003</v>
      </c>
      <c r="G2732" s="22" t="str">
        <f>'Source - Cert. Funds'!E2731</f>
        <v>HARMONY TOWNSHIP</v>
      </c>
      <c r="H2732" s="22" t="str">
        <f>'Source - Cert. Funds'!F2731</f>
        <v>0061</v>
      </c>
      <c r="I2732" s="22" t="str">
        <f>'Source - Cert. Funds'!G2731</f>
        <v>RAINY DAY</v>
      </c>
      <c r="J2732" s="23">
        <f>'Source - Cert. Funds'!H2731</f>
        <v>5000</v>
      </c>
      <c r="K2732" s="3"/>
      <c r="L2732" s="3"/>
      <c r="M2732" s="3"/>
      <c r="N2732" s="3"/>
      <c r="O2732" s="3"/>
    </row>
    <row r="2733" spans="1:15" x14ac:dyDescent="0.35">
      <c r="A2733" s="221" t="e">
        <f t="shared" si="46"/>
        <v>#N/A</v>
      </c>
      <c r="B2733" s="221" t="e">
        <f>IF(A2733=1,SUM($A$4:A2733),"")</f>
        <v>#N/A</v>
      </c>
      <c r="C2733" s="22" t="str">
        <f>'Source - Cert. Funds'!A2732</f>
        <v>81</v>
      </c>
      <c r="D2733" s="22" t="str">
        <f>'Source - Cert. Funds'!B2732</f>
        <v>2</v>
      </c>
      <c r="E2733" s="22" t="str">
        <f>'Source - Cert. Funds'!C2732</f>
        <v>0003</v>
      </c>
      <c r="F2733" s="22" t="str">
        <f>'Source - Cert. Funds'!D2732</f>
        <v>8120003</v>
      </c>
      <c r="G2733" s="22" t="str">
        <f>'Source - Cert. Funds'!E2732</f>
        <v>HARMONY TOWNSHIP</v>
      </c>
      <c r="H2733" s="22" t="str">
        <f>'Source - Cert. Funds'!F2732</f>
        <v>0101</v>
      </c>
      <c r="I2733" s="22" t="str">
        <f>'Source - Cert. Funds'!G2732</f>
        <v xml:space="preserve">GENERAL                                 </v>
      </c>
      <c r="J2733" s="23">
        <f>'Source - Cert. Funds'!H2732</f>
        <v>29150</v>
      </c>
      <c r="K2733" s="3"/>
      <c r="L2733" s="3"/>
      <c r="M2733" s="3"/>
      <c r="N2733" s="3"/>
      <c r="O2733" s="3"/>
    </row>
    <row r="2734" spans="1:15" x14ac:dyDescent="0.35">
      <c r="A2734" s="221" t="e">
        <f t="shared" si="46"/>
        <v>#N/A</v>
      </c>
      <c r="B2734" s="221" t="e">
        <f>IF(A2734=1,SUM($A$4:A2734),"")</f>
        <v>#N/A</v>
      </c>
      <c r="C2734" s="22" t="str">
        <f>'Source - Cert. Funds'!A2733</f>
        <v>81</v>
      </c>
      <c r="D2734" s="22" t="str">
        <f>'Source - Cert. Funds'!B2733</f>
        <v>2</v>
      </c>
      <c r="E2734" s="22" t="str">
        <f>'Source - Cert. Funds'!C2733</f>
        <v>0003</v>
      </c>
      <c r="F2734" s="22" t="str">
        <f>'Source - Cert. Funds'!D2733</f>
        <v>8120003</v>
      </c>
      <c r="G2734" s="22" t="str">
        <f>'Source - Cert. Funds'!E2733</f>
        <v>HARMONY TOWNSHIP</v>
      </c>
      <c r="H2734" s="22" t="str">
        <f>'Source - Cert. Funds'!F2733</f>
        <v>1111</v>
      </c>
      <c r="I2734" s="22" t="str">
        <f>'Source - Cert. Funds'!G2733</f>
        <v>TOWNSHIP FIRE AND E.M.S.</v>
      </c>
      <c r="J2734" s="23">
        <f>'Source - Cert. Funds'!H2733</f>
        <v>25000</v>
      </c>
      <c r="K2734" s="3"/>
      <c r="L2734" s="3"/>
      <c r="M2734" s="3"/>
      <c r="N2734" s="3"/>
      <c r="O2734" s="3"/>
    </row>
    <row r="2735" spans="1:15" x14ac:dyDescent="0.35">
      <c r="A2735" s="221" t="e">
        <f t="shared" si="46"/>
        <v>#N/A</v>
      </c>
      <c r="B2735" s="221" t="e">
        <f>IF(A2735=1,SUM($A$4:A2735),"")</f>
        <v>#N/A</v>
      </c>
      <c r="C2735" s="22" t="str">
        <f>'Source - Cert. Funds'!A2734</f>
        <v>81</v>
      </c>
      <c r="D2735" s="22" t="str">
        <f>'Source - Cert. Funds'!B2734</f>
        <v>2</v>
      </c>
      <c r="E2735" s="22" t="str">
        <f>'Source - Cert. Funds'!C2734</f>
        <v>0004</v>
      </c>
      <c r="F2735" s="22" t="str">
        <f>'Source - Cert. Funds'!D2734</f>
        <v>8120004</v>
      </c>
      <c r="G2735" s="22" t="str">
        <f>'Source - Cert. Funds'!E2734</f>
        <v>HARRISON TOWNSHIP</v>
      </c>
      <c r="H2735" s="22" t="str">
        <f>'Source - Cert. Funds'!F2734</f>
        <v>0101</v>
      </c>
      <c r="I2735" s="22" t="str">
        <f>'Source - Cert. Funds'!G2734</f>
        <v xml:space="preserve">GENERAL                                 </v>
      </c>
      <c r="J2735" s="23">
        <f>'Source - Cert. Funds'!H2734</f>
        <v>9125</v>
      </c>
      <c r="K2735" s="3"/>
      <c r="L2735" s="3"/>
      <c r="M2735" s="3"/>
      <c r="N2735" s="3"/>
      <c r="O2735" s="3"/>
    </row>
    <row r="2736" spans="1:15" x14ac:dyDescent="0.35">
      <c r="A2736" s="221" t="e">
        <f t="shared" si="46"/>
        <v>#N/A</v>
      </c>
      <c r="B2736" s="221" t="e">
        <f>IF(A2736=1,SUM($A$4:A2736),"")</f>
        <v>#N/A</v>
      </c>
      <c r="C2736" s="22" t="str">
        <f>'Source - Cert. Funds'!A2735</f>
        <v>81</v>
      </c>
      <c r="D2736" s="22" t="str">
        <f>'Source - Cert. Funds'!B2735</f>
        <v>2</v>
      </c>
      <c r="E2736" s="22" t="str">
        <f>'Source - Cert. Funds'!C2735</f>
        <v>0004</v>
      </c>
      <c r="F2736" s="22" t="str">
        <f>'Source - Cert. Funds'!D2735</f>
        <v>8120004</v>
      </c>
      <c r="G2736" s="22" t="str">
        <f>'Source - Cert. Funds'!E2735</f>
        <v>HARRISON TOWNSHIP</v>
      </c>
      <c r="H2736" s="22" t="str">
        <f>'Source - Cert. Funds'!F2735</f>
        <v>1111</v>
      </c>
      <c r="I2736" s="22" t="str">
        <f>'Source - Cert. Funds'!G2735</f>
        <v>TOWNSHIP FIRE AND E.M.S.</v>
      </c>
      <c r="J2736" s="23">
        <f>'Source - Cert. Funds'!H2735</f>
        <v>22049</v>
      </c>
      <c r="K2736" s="3"/>
      <c r="L2736" s="3"/>
      <c r="M2736" s="3"/>
      <c r="N2736" s="3"/>
      <c r="O2736" s="3"/>
    </row>
    <row r="2737" spans="1:15" x14ac:dyDescent="0.35">
      <c r="A2737" s="221" t="e">
        <f t="shared" si="46"/>
        <v>#N/A</v>
      </c>
      <c r="B2737" s="221" t="e">
        <f>IF(A2737=1,SUM($A$4:A2737),"")</f>
        <v>#N/A</v>
      </c>
      <c r="C2737" s="22" t="str">
        <f>'Source - Cert. Funds'!A2736</f>
        <v>81</v>
      </c>
      <c r="D2737" s="22" t="str">
        <f>'Source - Cert. Funds'!B2736</f>
        <v>2</v>
      </c>
      <c r="E2737" s="22" t="str">
        <f>'Source - Cert. Funds'!C2736</f>
        <v>0005</v>
      </c>
      <c r="F2737" s="22" t="str">
        <f>'Source - Cert. Funds'!D2736</f>
        <v>8120005</v>
      </c>
      <c r="G2737" s="22" t="str">
        <f>'Source - Cert. Funds'!E2736</f>
        <v>LIBERTY TOWNSHIP</v>
      </c>
      <c r="H2737" s="22" t="str">
        <f>'Source - Cert. Funds'!F2736</f>
        <v>0101</v>
      </c>
      <c r="I2737" s="22" t="str">
        <f>'Source - Cert. Funds'!G2736</f>
        <v xml:space="preserve">GENERAL                                 </v>
      </c>
      <c r="J2737" s="23">
        <f>'Source - Cert. Funds'!H2736</f>
        <v>12400</v>
      </c>
      <c r="K2737" s="3"/>
      <c r="L2737" s="3"/>
      <c r="M2737" s="3"/>
      <c r="N2737" s="3"/>
      <c r="O2737" s="3"/>
    </row>
    <row r="2738" spans="1:15" x14ac:dyDescent="0.35">
      <c r="A2738" s="221" t="e">
        <f t="shared" si="46"/>
        <v>#N/A</v>
      </c>
      <c r="B2738" s="221" t="e">
        <f>IF(A2738=1,SUM($A$4:A2738),"")</f>
        <v>#N/A</v>
      </c>
      <c r="C2738" s="22" t="str">
        <f>'Source - Cert. Funds'!A2737</f>
        <v>81</v>
      </c>
      <c r="D2738" s="22" t="str">
        <f>'Source - Cert. Funds'!B2737</f>
        <v>2</v>
      </c>
      <c r="E2738" s="22" t="str">
        <f>'Source - Cert. Funds'!C2737</f>
        <v>0005</v>
      </c>
      <c r="F2738" s="22" t="str">
        <f>'Source - Cert. Funds'!D2737</f>
        <v>8120005</v>
      </c>
      <c r="G2738" s="22" t="str">
        <f>'Source - Cert. Funds'!E2737</f>
        <v>LIBERTY TOWNSHIP</v>
      </c>
      <c r="H2738" s="22" t="str">
        <f>'Source - Cert. Funds'!F2737</f>
        <v>1111</v>
      </c>
      <c r="I2738" s="22" t="str">
        <f>'Source - Cert. Funds'!G2737</f>
        <v>TOWNSHIP FIRE AND E.M.S.</v>
      </c>
      <c r="J2738" s="23">
        <f>'Source - Cert. Funds'!H2737</f>
        <v>0</v>
      </c>
      <c r="K2738" s="3"/>
      <c r="L2738" s="3"/>
      <c r="M2738" s="3"/>
      <c r="N2738" s="3"/>
      <c r="O2738" s="3"/>
    </row>
    <row r="2739" spans="1:15" x14ac:dyDescent="0.35">
      <c r="A2739" s="221" t="e">
        <f t="shared" si="46"/>
        <v>#N/A</v>
      </c>
      <c r="B2739" s="221" t="e">
        <f>IF(A2739=1,SUM($A$4:A2739),"")</f>
        <v>#N/A</v>
      </c>
      <c r="C2739" s="22" t="str">
        <f>'Source - Cert. Funds'!A2738</f>
        <v>81</v>
      </c>
      <c r="D2739" s="22" t="str">
        <f>'Source - Cert. Funds'!B2738</f>
        <v>2</v>
      </c>
      <c r="E2739" s="22" t="str">
        <f>'Source - Cert. Funds'!C2738</f>
        <v>0006</v>
      </c>
      <c r="F2739" s="22" t="str">
        <f>'Source - Cert. Funds'!D2738</f>
        <v>8120006</v>
      </c>
      <c r="G2739" s="22" t="str">
        <f>'Source - Cert. Funds'!E2738</f>
        <v>UNION TOWNSHIP</v>
      </c>
      <c r="H2739" s="22" t="str">
        <f>'Source - Cert. Funds'!F2738</f>
        <v>0101</v>
      </c>
      <c r="I2739" s="22" t="str">
        <f>'Source - Cert. Funds'!G2738</f>
        <v xml:space="preserve">GENERAL                                 </v>
      </c>
      <c r="J2739" s="23">
        <f>'Source - Cert. Funds'!H2738</f>
        <v>16230</v>
      </c>
      <c r="K2739" s="3"/>
      <c r="L2739" s="3"/>
      <c r="M2739" s="3"/>
      <c r="N2739" s="3"/>
      <c r="O2739" s="3"/>
    </row>
    <row r="2740" spans="1:15" x14ac:dyDescent="0.35">
      <c r="A2740" s="221" t="e">
        <f t="shared" si="46"/>
        <v>#N/A</v>
      </c>
      <c r="B2740" s="221" t="e">
        <f>IF(A2740=1,SUM($A$4:A2740),"")</f>
        <v>#N/A</v>
      </c>
      <c r="C2740" s="22" t="str">
        <f>'Source - Cert. Funds'!A2739</f>
        <v>81</v>
      </c>
      <c r="D2740" s="22" t="str">
        <f>'Source - Cert. Funds'!B2739</f>
        <v>2</v>
      </c>
      <c r="E2740" s="22" t="str">
        <f>'Source - Cert. Funds'!C2739</f>
        <v>0006</v>
      </c>
      <c r="F2740" s="22" t="str">
        <f>'Source - Cert. Funds'!D2739</f>
        <v>8120006</v>
      </c>
      <c r="G2740" s="22" t="str">
        <f>'Source - Cert. Funds'!E2739</f>
        <v>UNION TOWNSHIP</v>
      </c>
      <c r="H2740" s="22" t="str">
        <f>'Source - Cert. Funds'!F2739</f>
        <v>1111</v>
      </c>
      <c r="I2740" s="22" t="str">
        <f>'Source - Cert. Funds'!G2739</f>
        <v>TOWNSHIP FIRE AND E.M.S.</v>
      </c>
      <c r="J2740" s="23">
        <f>'Source - Cert. Funds'!H2739</f>
        <v>19000</v>
      </c>
      <c r="K2740" s="3"/>
      <c r="L2740" s="3"/>
      <c r="M2740" s="3"/>
      <c r="N2740" s="3"/>
      <c r="O2740" s="3"/>
    </row>
    <row r="2741" spans="1:15" x14ac:dyDescent="0.35">
      <c r="A2741" s="221" t="e">
        <f t="shared" si="46"/>
        <v>#N/A</v>
      </c>
      <c r="B2741" s="221" t="e">
        <f>IF(A2741=1,SUM($A$4:A2741),"")</f>
        <v>#N/A</v>
      </c>
      <c r="C2741" s="22" t="str">
        <f>'Source - Cert. Funds'!A2740</f>
        <v>82</v>
      </c>
      <c r="D2741" s="22" t="str">
        <f>'Source - Cert. Funds'!B2740</f>
        <v>2</v>
      </c>
      <c r="E2741" s="22" t="str">
        <f>'Source - Cert. Funds'!C2740</f>
        <v>0001</v>
      </c>
      <c r="F2741" s="22" t="str">
        <f>'Source - Cert. Funds'!D2740</f>
        <v>8220001</v>
      </c>
      <c r="G2741" s="22" t="str">
        <f>'Source - Cert. Funds'!E2740</f>
        <v>ARMSTRONG TOWNSHIP</v>
      </c>
      <c r="H2741" s="22" t="str">
        <f>'Source - Cert. Funds'!F2740</f>
        <v>0101</v>
      </c>
      <c r="I2741" s="22" t="str">
        <f>'Source - Cert. Funds'!G2740</f>
        <v xml:space="preserve">GENERAL                                 </v>
      </c>
      <c r="J2741" s="23">
        <f>'Source - Cert. Funds'!H2740</f>
        <v>30000</v>
      </c>
      <c r="K2741" s="3"/>
      <c r="L2741" s="3"/>
      <c r="M2741" s="3"/>
      <c r="N2741" s="3"/>
      <c r="O2741" s="3"/>
    </row>
    <row r="2742" spans="1:15" x14ac:dyDescent="0.35">
      <c r="A2742" s="221" t="e">
        <f t="shared" si="46"/>
        <v>#N/A</v>
      </c>
      <c r="B2742" s="221" t="e">
        <f>IF(A2742=1,SUM($A$4:A2742),"")</f>
        <v>#N/A</v>
      </c>
      <c r="C2742" s="22" t="str">
        <f>'Source - Cert. Funds'!A2741</f>
        <v>82</v>
      </c>
      <c r="D2742" s="22" t="str">
        <f>'Source - Cert. Funds'!B2741</f>
        <v>2</v>
      </c>
      <c r="E2742" s="22" t="str">
        <f>'Source - Cert. Funds'!C2741</f>
        <v>0002</v>
      </c>
      <c r="F2742" s="22" t="str">
        <f>'Source - Cert. Funds'!D2741</f>
        <v>8220002</v>
      </c>
      <c r="G2742" s="22" t="str">
        <f>'Source - Cert. Funds'!E2741</f>
        <v>CENTER TOWNSHIP</v>
      </c>
      <c r="H2742" s="22" t="str">
        <f>'Source - Cert. Funds'!F2741</f>
        <v>0101</v>
      </c>
      <c r="I2742" s="22" t="str">
        <f>'Source - Cert. Funds'!G2741</f>
        <v xml:space="preserve">GENERAL                                 </v>
      </c>
      <c r="J2742" s="23">
        <f>'Source - Cert. Funds'!H2741</f>
        <v>469950</v>
      </c>
      <c r="K2742" s="3"/>
      <c r="L2742" s="3"/>
      <c r="M2742" s="3"/>
      <c r="N2742" s="3"/>
      <c r="O2742" s="3"/>
    </row>
    <row r="2743" spans="1:15" x14ac:dyDescent="0.35">
      <c r="A2743" s="221" t="e">
        <f t="shared" si="46"/>
        <v>#N/A</v>
      </c>
      <c r="B2743" s="221" t="e">
        <f>IF(A2743=1,SUM($A$4:A2743),"")</f>
        <v>#N/A</v>
      </c>
      <c r="C2743" s="22" t="str">
        <f>'Source - Cert. Funds'!A2742</f>
        <v>82</v>
      </c>
      <c r="D2743" s="22" t="str">
        <f>'Source - Cert. Funds'!B2742</f>
        <v>2</v>
      </c>
      <c r="E2743" s="22" t="str">
        <f>'Source - Cert. Funds'!C2742</f>
        <v>0002</v>
      </c>
      <c r="F2743" s="22" t="str">
        <f>'Source - Cert. Funds'!D2742</f>
        <v>8220002</v>
      </c>
      <c r="G2743" s="22" t="str">
        <f>'Source - Cert. Funds'!E2742</f>
        <v>CENTER TOWNSHIP</v>
      </c>
      <c r="H2743" s="22" t="str">
        <f>'Source - Cert. Funds'!F2742</f>
        <v>1111</v>
      </c>
      <c r="I2743" s="22" t="str">
        <f>'Source - Cert. Funds'!G2742</f>
        <v>TOWNSHIP FIRE AND E.M.S.</v>
      </c>
      <c r="J2743" s="23">
        <f>'Source - Cert. Funds'!H2742</f>
        <v>1300300</v>
      </c>
      <c r="K2743" s="3"/>
      <c r="L2743" s="3"/>
      <c r="M2743" s="3"/>
      <c r="N2743" s="3"/>
      <c r="O2743" s="3"/>
    </row>
    <row r="2744" spans="1:15" x14ac:dyDescent="0.35">
      <c r="A2744" s="221" t="e">
        <f t="shared" si="46"/>
        <v>#N/A</v>
      </c>
      <c r="B2744" s="221" t="e">
        <f>IF(A2744=1,SUM($A$4:A2744),"")</f>
        <v>#N/A</v>
      </c>
      <c r="C2744" s="22" t="str">
        <f>'Source - Cert. Funds'!A2743</f>
        <v>82</v>
      </c>
      <c r="D2744" s="22" t="str">
        <f>'Source - Cert. Funds'!B2743</f>
        <v>2</v>
      </c>
      <c r="E2744" s="22" t="str">
        <f>'Source - Cert. Funds'!C2743</f>
        <v>0002</v>
      </c>
      <c r="F2744" s="22" t="str">
        <f>'Source - Cert. Funds'!D2743</f>
        <v>8220002</v>
      </c>
      <c r="G2744" s="22" t="str">
        <f>'Source - Cert. Funds'!E2743</f>
        <v>CENTER TOWNSHIP</v>
      </c>
      <c r="H2744" s="22" t="str">
        <f>'Source - Cert. Funds'!F2743</f>
        <v>1190</v>
      </c>
      <c r="I2744" s="22" t="str">
        <f>'Source - Cert. Funds'!G2743</f>
        <v xml:space="preserve">CUMULATIVE FIRE (Township)                        </v>
      </c>
      <c r="J2744" s="23">
        <f>'Source - Cert. Funds'!H2743</f>
        <v>380000</v>
      </c>
      <c r="K2744" s="3"/>
      <c r="L2744" s="3"/>
      <c r="M2744" s="3"/>
      <c r="N2744" s="3"/>
      <c r="O2744" s="3"/>
    </row>
    <row r="2745" spans="1:15" x14ac:dyDescent="0.35">
      <c r="A2745" s="221" t="e">
        <f t="shared" si="46"/>
        <v>#N/A</v>
      </c>
      <c r="B2745" s="221" t="e">
        <f>IF(A2745=1,SUM($A$4:A2745),"")</f>
        <v>#N/A</v>
      </c>
      <c r="C2745" s="22" t="str">
        <f>'Source - Cert. Funds'!A2744</f>
        <v>82</v>
      </c>
      <c r="D2745" s="22" t="str">
        <f>'Source - Cert. Funds'!B2744</f>
        <v>2</v>
      </c>
      <c r="E2745" s="22" t="str">
        <f>'Source - Cert. Funds'!C2744</f>
        <v>0003</v>
      </c>
      <c r="F2745" s="22" t="str">
        <f>'Source - Cert. Funds'!D2744</f>
        <v>8220003</v>
      </c>
      <c r="G2745" s="22" t="str">
        <f>'Source - Cert. Funds'!E2744</f>
        <v>GERMAN TOWNSHIP</v>
      </c>
      <c r="H2745" s="22" t="str">
        <f>'Source - Cert. Funds'!F2744</f>
        <v>0061</v>
      </c>
      <c r="I2745" s="22" t="str">
        <f>'Source - Cert. Funds'!G2744</f>
        <v>RAINY DAY</v>
      </c>
      <c r="J2745" s="23">
        <f>'Source - Cert. Funds'!H2744</f>
        <v>46659</v>
      </c>
      <c r="K2745" s="3"/>
      <c r="L2745" s="3"/>
      <c r="M2745" s="3"/>
      <c r="N2745" s="3"/>
      <c r="O2745" s="3"/>
    </row>
    <row r="2746" spans="1:15" x14ac:dyDescent="0.35">
      <c r="A2746" s="221" t="e">
        <f t="shared" si="46"/>
        <v>#N/A</v>
      </c>
      <c r="B2746" s="221" t="e">
        <f>IF(A2746=1,SUM($A$4:A2746),"")</f>
        <v>#N/A</v>
      </c>
      <c r="C2746" s="22" t="str">
        <f>'Source - Cert. Funds'!A2745</f>
        <v>82</v>
      </c>
      <c r="D2746" s="22" t="str">
        <f>'Source - Cert. Funds'!B2745</f>
        <v>2</v>
      </c>
      <c r="E2746" s="22" t="str">
        <f>'Source - Cert. Funds'!C2745</f>
        <v>0003</v>
      </c>
      <c r="F2746" s="22" t="str">
        <f>'Source - Cert. Funds'!D2745</f>
        <v>8220003</v>
      </c>
      <c r="G2746" s="22" t="str">
        <f>'Source - Cert. Funds'!E2745</f>
        <v>GERMAN TOWNSHIP</v>
      </c>
      <c r="H2746" s="22" t="str">
        <f>'Source - Cert. Funds'!F2745</f>
        <v>0101</v>
      </c>
      <c r="I2746" s="22" t="str">
        <f>'Source - Cert. Funds'!G2745</f>
        <v xml:space="preserve">GENERAL                                 </v>
      </c>
      <c r="J2746" s="23">
        <f>'Source - Cert. Funds'!H2745</f>
        <v>147324</v>
      </c>
      <c r="K2746" s="3"/>
      <c r="L2746" s="3"/>
      <c r="M2746" s="3"/>
      <c r="N2746" s="3"/>
      <c r="O2746" s="3"/>
    </row>
    <row r="2747" spans="1:15" x14ac:dyDescent="0.35">
      <c r="A2747" s="221" t="e">
        <f t="shared" si="46"/>
        <v>#N/A</v>
      </c>
      <c r="B2747" s="221" t="e">
        <f>IF(A2747=1,SUM($A$4:A2747),"")</f>
        <v>#N/A</v>
      </c>
      <c r="C2747" s="22" t="str">
        <f>'Source - Cert. Funds'!A2746</f>
        <v>82</v>
      </c>
      <c r="D2747" s="22" t="str">
        <f>'Source - Cert. Funds'!B2746</f>
        <v>2</v>
      </c>
      <c r="E2747" s="22" t="str">
        <f>'Source - Cert. Funds'!C2746</f>
        <v>0004</v>
      </c>
      <c r="F2747" s="22" t="str">
        <f>'Source - Cert. Funds'!D2746</f>
        <v>8220004</v>
      </c>
      <c r="G2747" s="22" t="str">
        <f>'Source - Cert. Funds'!E2746</f>
        <v>PERRY TOWNSHIP</v>
      </c>
      <c r="H2747" s="22" t="str">
        <f>'Source - Cert. Funds'!F2746</f>
        <v>0061</v>
      </c>
      <c r="I2747" s="22" t="str">
        <f>'Source - Cert. Funds'!G2746</f>
        <v>RAINY DAY</v>
      </c>
      <c r="J2747" s="23">
        <f>'Source - Cert. Funds'!H2746</f>
        <v>41477</v>
      </c>
      <c r="K2747" s="3"/>
      <c r="L2747" s="3"/>
      <c r="M2747" s="3"/>
      <c r="N2747" s="3"/>
      <c r="O2747" s="3"/>
    </row>
    <row r="2748" spans="1:15" x14ac:dyDescent="0.35">
      <c r="A2748" s="221" t="e">
        <f t="shared" si="46"/>
        <v>#N/A</v>
      </c>
      <c r="B2748" s="221" t="e">
        <f>IF(A2748=1,SUM($A$4:A2748),"")</f>
        <v>#N/A</v>
      </c>
      <c r="C2748" s="22" t="str">
        <f>'Source - Cert. Funds'!A2747</f>
        <v>82</v>
      </c>
      <c r="D2748" s="22" t="str">
        <f>'Source - Cert. Funds'!B2747</f>
        <v>2</v>
      </c>
      <c r="E2748" s="22" t="str">
        <f>'Source - Cert. Funds'!C2747</f>
        <v>0004</v>
      </c>
      <c r="F2748" s="22" t="str">
        <f>'Source - Cert. Funds'!D2747</f>
        <v>8220004</v>
      </c>
      <c r="G2748" s="22" t="str">
        <f>'Source - Cert. Funds'!E2747</f>
        <v>PERRY TOWNSHIP</v>
      </c>
      <c r="H2748" s="22" t="str">
        <f>'Source - Cert. Funds'!F2747</f>
        <v>0101</v>
      </c>
      <c r="I2748" s="22" t="str">
        <f>'Source - Cert. Funds'!G2747</f>
        <v xml:space="preserve">GENERAL                                 </v>
      </c>
      <c r="J2748" s="23">
        <f>'Source - Cert. Funds'!H2747</f>
        <v>534899</v>
      </c>
      <c r="K2748" s="3"/>
      <c r="L2748" s="3"/>
      <c r="M2748" s="3"/>
      <c r="N2748" s="3"/>
      <c r="O2748" s="3"/>
    </row>
    <row r="2749" spans="1:15" x14ac:dyDescent="0.35">
      <c r="A2749" s="221" t="e">
        <f t="shared" si="46"/>
        <v>#N/A</v>
      </c>
      <c r="B2749" s="221" t="e">
        <f>IF(A2749=1,SUM($A$4:A2749),"")</f>
        <v>#N/A</v>
      </c>
      <c r="C2749" s="22" t="str">
        <f>'Source - Cert. Funds'!A2748</f>
        <v>82</v>
      </c>
      <c r="D2749" s="22" t="str">
        <f>'Source - Cert. Funds'!B2748</f>
        <v>2</v>
      </c>
      <c r="E2749" s="22" t="str">
        <f>'Source - Cert. Funds'!C2748</f>
        <v>0004</v>
      </c>
      <c r="F2749" s="22" t="str">
        <f>'Source - Cert. Funds'!D2748</f>
        <v>8220004</v>
      </c>
      <c r="G2749" s="22" t="str">
        <f>'Source - Cert. Funds'!E2748</f>
        <v>PERRY TOWNSHIP</v>
      </c>
      <c r="H2749" s="22" t="str">
        <f>'Source - Cert. Funds'!F2748</f>
        <v>1105</v>
      </c>
      <c r="I2749" s="22" t="str">
        <f>'Source - Cert. Funds'!G2748</f>
        <v>TOWNSHIP FIRE</v>
      </c>
      <c r="J2749" s="23">
        <f>'Source - Cert. Funds'!H2748</f>
        <v>275000</v>
      </c>
      <c r="K2749" s="3"/>
      <c r="L2749" s="3"/>
      <c r="M2749" s="3"/>
      <c r="N2749" s="3"/>
      <c r="O2749" s="3"/>
    </row>
    <row r="2750" spans="1:15" x14ac:dyDescent="0.35">
      <c r="A2750" s="221" t="e">
        <f t="shared" si="46"/>
        <v>#N/A</v>
      </c>
      <c r="B2750" s="221" t="e">
        <f>IF(A2750=1,SUM($A$4:A2750),"")</f>
        <v>#N/A</v>
      </c>
      <c r="C2750" s="22" t="str">
        <f>'Source - Cert. Funds'!A2749</f>
        <v>82</v>
      </c>
      <c r="D2750" s="22" t="str">
        <f>'Source - Cert. Funds'!B2749</f>
        <v>2</v>
      </c>
      <c r="E2750" s="22" t="str">
        <f>'Source - Cert. Funds'!C2749</f>
        <v>0004</v>
      </c>
      <c r="F2750" s="22" t="str">
        <f>'Source - Cert. Funds'!D2749</f>
        <v>8220004</v>
      </c>
      <c r="G2750" s="22" t="str">
        <f>'Source - Cert. Funds'!E2749</f>
        <v>PERRY TOWNSHIP</v>
      </c>
      <c r="H2750" s="22" t="str">
        <f>'Source - Cert. Funds'!F2749</f>
        <v>1190</v>
      </c>
      <c r="I2750" s="22" t="str">
        <f>'Source - Cert. Funds'!G2749</f>
        <v xml:space="preserve">CUMULATIVE FIRE (Township)                        </v>
      </c>
      <c r="J2750" s="23">
        <f>'Source - Cert. Funds'!H2749</f>
        <v>185000</v>
      </c>
      <c r="K2750" s="3"/>
      <c r="L2750" s="3"/>
      <c r="M2750" s="3"/>
      <c r="N2750" s="3"/>
      <c r="O2750" s="3"/>
    </row>
    <row r="2751" spans="1:15" x14ac:dyDescent="0.35">
      <c r="A2751" s="221" t="e">
        <f t="shared" si="46"/>
        <v>#N/A</v>
      </c>
      <c r="B2751" s="221" t="e">
        <f>IF(A2751=1,SUM($A$4:A2751),"")</f>
        <v>#N/A</v>
      </c>
      <c r="C2751" s="22" t="str">
        <f>'Source - Cert. Funds'!A2750</f>
        <v>82</v>
      </c>
      <c r="D2751" s="22" t="str">
        <f>'Source - Cert. Funds'!B2750</f>
        <v>2</v>
      </c>
      <c r="E2751" s="22" t="str">
        <f>'Source - Cert. Funds'!C2750</f>
        <v>0005</v>
      </c>
      <c r="F2751" s="22" t="str">
        <f>'Source - Cert. Funds'!D2750</f>
        <v>8220005</v>
      </c>
      <c r="G2751" s="22" t="str">
        <f>'Source - Cert. Funds'!E2750</f>
        <v>KNIGHT TOWNSHIP</v>
      </c>
      <c r="H2751" s="22" t="str">
        <f>'Source - Cert. Funds'!F2750</f>
        <v>0101</v>
      </c>
      <c r="I2751" s="22" t="str">
        <f>'Source - Cert. Funds'!G2750</f>
        <v xml:space="preserve">GENERAL                                 </v>
      </c>
      <c r="J2751" s="23">
        <f>'Source - Cert. Funds'!H2750</f>
        <v>289210</v>
      </c>
      <c r="K2751" s="3"/>
      <c r="L2751" s="3"/>
      <c r="M2751" s="3"/>
      <c r="N2751" s="3"/>
      <c r="O2751" s="3"/>
    </row>
    <row r="2752" spans="1:15" x14ac:dyDescent="0.35">
      <c r="A2752" s="221" t="e">
        <f t="shared" si="46"/>
        <v>#N/A</v>
      </c>
      <c r="B2752" s="221" t="e">
        <f>IF(A2752=1,SUM($A$4:A2752),"")</f>
        <v>#N/A</v>
      </c>
      <c r="C2752" s="22" t="str">
        <f>'Source - Cert. Funds'!A2751</f>
        <v>82</v>
      </c>
      <c r="D2752" s="22" t="str">
        <f>'Source - Cert. Funds'!B2751</f>
        <v>2</v>
      </c>
      <c r="E2752" s="22" t="str">
        <f>'Source - Cert. Funds'!C2751</f>
        <v>0005</v>
      </c>
      <c r="F2752" s="22" t="str">
        <f>'Source - Cert. Funds'!D2751</f>
        <v>8220005</v>
      </c>
      <c r="G2752" s="22" t="str">
        <f>'Source - Cert. Funds'!E2751</f>
        <v>KNIGHT TOWNSHIP</v>
      </c>
      <c r="H2752" s="22" t="str">
        <f>'Source - Cert. Funds'!F2751</f>
        <v>1111</v>
      </c>
      <c r="I2752" s="22" t="str">
        <f>'Source - Cert. Funds'!G2751</f>
        <v>TOWNSHIP FIRE AND E.M.S.</v>
      </c>
      <c r="J2752" s="23">
        <f>'Source - Cert. Funds'!H2751</f>
        <v>358444</v>
      </c>
      <c r="K2752" s="3"/>
      <c r="L2752" s="3"/>
      <c r="M2752" s="3"/>
      <c r="N2752" s="3"/>
      <c r="O2752" s="3"/>
    </row>
    <row r="2753" spans="1:15" x14ac:dyDescent="0.35">
      <c r="A2753" s="221" t="e">
        <f t="shared" si="46"/>
        <v>#N/A</v>
      </c>
      <c r="B2753" s="221" t="e">
        <f>IF(A2753=1,SUM($A$4:A2753),"")</f>
        <v>#N/A</v>
      </c>
      <c r="C2753" s="22" t="str">
        <f>'Source - Cert. Funds'!A2752</f>
        <v>82</v>
      </c>
      <c r="D2753" s="22" t="str">
        <f>'Source - Cert. Funds'!B2752</f>
        <v>2</v>
      </c>
      <c r="E2753" s="22" t="str">
        <f>'Source - Cert. Funds'!C2752</f>
        <v>0005</v>
      </c>
      <c r="F2753" s="22" t="str">
        <f>'Source - Cert. Funds'!D2752</f>
        <v>8220005</v>
      </c>
      <c r="G2753" s="22" t="str">
        <f>'Source - Cert. Funds'!E2752</f>
        <v>KNIGHT TOWNSHIP</v>
      </c>
      <c r="H2753" s="22" t="str">
        <f>'Source - Cert. Funds'!F2752</f>
        <v>1190</v>
      </c>
      <c r="I2753" s="22" t="str">
        <f>'Source - Cert. Funds'!G2752</f>
        <v xml:space="preserve">CUMULATIVE FIRE (Township)                        </v>
      </c>
      <c r="J2753" s="23">
        <f>'Source - Cert. Funds'!H2752</f>
        <v>22687</v>
      </c>
      <c r="K2753" s="3"/>
      <c r="L2753" s="3"/>
      <c r="M2753" s="3"/>
      <c r="N2753" s="3"/>
      <c r="O2753" s="3"/>
    </row>
    <row r="2754" spans="1:15" x14ac:dyDescent="0.35">
      <c r="A2754" s="221" t="e">
        <f t="shared" si="46"/>
        <v>#N/A</v>
      </c>
      <c r="B2754" s="221" t="e">
        <f>IF(A2754=1,SUM($A$4:A2754),"")</f>
        <v>#N/A</v>
      </c>
      <c r="C2754" s="22" t="str">
        <f>'Source - Cert. Funds'!A2753</f>
        <v>82</v>
      </c>
      <c r="D2754" s="22" t="str">
        <f>'Source - Cert. Funds'!B2753</f>
        <v>2</v>
      </c>
      <c r="E2754" s="22" t="str">
        <f>'Source - Cert. Funds'!C2753</f>
        <v>0006</v>
      </c>
      <c r="F2754" s="22" t="str">
        <f>'Source - Cert. Funds'!D2753</f>
        <v>8220006</v>
      </c>
      <c r="G2754" s="22" t="str">
        <f>'Source - Cert. Funds'!E2753</f>
        <v>PIGEON TOWNSHIP</v>
      </c>
      <c r="H2754" s="22" t="str">
        <f>'Source - Cert. Funds'!F2753</f>
        <v>0061</v>
      </c>
      <c r="I2754" s="22" t="str">
        <f>'Source - Cert. Funds'!G2753</f>
        <v>RAINY DAY</v>
      </c>
      <c r="J2754" s="23">
        <f>'Source - Cert. Funds'!H2753</f>
        <v>31000</v>
      </c>
      <c r="K2754" s="3"/>
      <c r="L2754" s="3"/>
      <c r="M2754" s="3"/>
      <c r="N2754" s="3"/>
      <c r="O2754" s="3"/>
    </row>
    <row r="2755" spans="1:15" x14ac:dyDescent="0.35">
      <c r="A2755" s="221" t="e">
        <f t="shared" si="46"/>
        <v>#N/A</v>
      </c>
      <c r="B2755" s="221" t="e">
        <f>IF(A2755=1,SUM($A$4:A2755),"")</f>
        <v>#N/A</v>
      </c>
      <c r="C2755" s="22" t="str">
        <f>'Source - Cert. Funds'!A2754</f>
        <v>82</v>
      </c>
      <c r="D2755" s="22" t="str">
        <f>'Source - Cert. Funds'!B2754</f>
        <v>2</v>
      </c>
      <c r="E2755" s="22" t="str">
        <f>'Source - Cert. Funds'!C2754</f>
        <v>0006</v>
      </c>
      <c r="F2755" s="22" t="str">
        <f>'Source - Cert. Funds'!D2754</f>
        <v>8220006</v>
      </c>
      <c r="G2755" s="22" t="str">
        <f>'Source - Cert. Funds'!E2754</f>
        <v>PIGEON TOWNSHIP</v>
      </c>
      <c r="H2755" s="22" t="str">
        <f>'Source - Cert. Funds'!F2754</f>
        <v>0101</v>
      </c>
      <c r="I2755" s="22" t="str">
        <f>'Source - Cert. Funds'!G2754</f>
        <v xml:space="preserve">GENERAL                                 </v>
      </c>
      <c r="J2755" s="23">
        <f>'Source - Cert. Funds'!H2754</f>
        <v>711500</v>
      </c>
      <c r="K2755" s="3"/>
      <c r="L2755" s="3"/>
      <c r="M2755" s="3"/>
      <c r="N2755" s="3"/>
      <c r="O2755" s="3"/>
    </row>
    <row r="2756" spans="1:15" x14ac:dyDescent="0.35">
      <c r="A2756" s="221" t="e">
        <f t="shared" si="46"/>
        <v>#N/A</v>
      </c>
      <c r="B2756" s="221" t="e">
        <f>IF(A2756=1,SUM($A$4:A2756),"")</f>
        <v>#N/A</v>
      </c>
      <c r="C2756" s="22" t="str">
        <f>'Source - Cert. Funds'!A2755</f>
        <v>82</v>
      </c>
      <c r="D2756" s="22" t="str">
        <f>'Source - Cert. Funds'!B2755</f>
        <v>2</v>
      </c>
      <c r="E2756" s="22" t="str">
        <f>'Source - Cert. Funds'!C2755</f>
        <v>0006</v>
      </c>
      <c r="F2756" s="22" t="str">
        <f>'Source - Cert. Funds'!D2755</f>
        <v>8220006</v>
      </c>
      <c r="G2756" s="22" t="str">
        <f>'Source - Cert. Funds'!E2755</f>
        <v>PIGEON TOWNSHIP</v>
      </c>
      <c r="H2756" s="22" t="str">
        <f>'Source - Cert. Funds'!F2755</f>
        <v>1111</v>
      </c>
      <c r="I2756" s="22" t="str">
        <f>'Source - Cert. Funds'!G2755</f>
        <v>TOWNSHIP FIRE AND E.M.S.</v>
      </c>
      <c r="J2756" s="23">
        <f>'Source - Cert. Funds'!H2755</f>
        <v>95000</v>
      </c>
      <c r="K2756" s="3"/>
      <c r="L2756" s="3"/>
      <c r="M2756" s="3"/>
      <c r="N2756" s="3"/>
      <c r="O2756" s="3"/>
    </row>
    <row r="2757" spans="1:15" x14ac:dyDescent="0.35">
      <c r="A2757" s="221" t="e">
        <f t="shared" ref="A2757:A2820" si="47">IF($L$1=$F2757,1,"")</f>
        <v>#N/A</v>
      </c>
      <c r="B2757" s="221" t="e">
        <f>IF(A2757=1,SUM($A$4:A2757),"")</f>
        <v>#N/A</v>
      </c>
      <c r="C2757" s="22" t="str">
        <f>'Source - Cert. Funds'!A2756</f>
        <v>82</v>
      </c>
      <c r="D2757" s="22" t="str">
        <f>'Source - Cert. Funds'!B2756</f>
        <v>2</v>
      </c>
      <c r="E2757" s="22" t="str">
        <f>'Source - Cert. Funds'!C2756</f>
        <v>0007</v>
      </c>
      <c r="F2757" s="22" t="str">
        <f>'Source - Cert. Funds'!D2756</f>
        <v>8220007</v>
      </c>
      <c r="G2757" s="22" t="str">
        <f>'Source - Cert. Funds'!E2756</f>
        <v>SCOTT TOWNSHIP</v>
      </c>
      <c r="H2757" s="22" t="str">
        <f>'Source - Cert. Funds'!F2756</f>
        <v>0061</v>
      </c>
      <c r="I2757" s="22" t="str">
        <f>'Source - Cert. Funds'!G2756</f>
        <v>RAINY DAY</v>
      </c>
      <c r="J2757" s="23">
        <f>'Source - Cert. Funds'!H2756</f>
        <v>2733</v>
      </c>
      <c r="K2757" s="3"/>
      <c r="L2757" s="3"/>
      <c r="M2757" s="3"/>
      <c r="N2757" s="3"/>
      <c r="O2757" s="3"/>
    </row>
    <row r="2758" spans="1:15" x14ac:dyDescent="0.35">
      <c r="A2758" s="221" t="e">
        <f t="shared" si="47"/>
        <v>#N/A</v>
      </c>
      <c r="B2758" s="221" t="e">
        <f>IF(A2758=1,SUM($A$4:A2758),"")</f>
        <v>#N/A</v>
      </c>
      <c r="C2758" s="22" t="str">
        <f>'Source - Cert. Funds'!A2757</f>
        <v>82</v>
      </c>
      <c r="D2758" s="22" t="str">
        <f>'Source - Cert. Funds'!B2757</f>
        <v>2</v>
      </c>
      <c r="E2758" s="22" t="str">
        <f>'Source - Cert. Funds'!C2757</f>
        <v>0007</v>
      </c>
      <c r="F2758" s="22" t="str">
        <f>'Source - Cert. Funds'!D2757</f>
        <v>8220007</v>
      </c>
      <c r="G2758" s="22" t="str">
        <f>'Source - Cert. Funds'!E2757</f>
        <v>SCOTT TOWNSHIP</v>
      </c>
      <c r="H2758" s="22" t="str">
        <f>'Source - Cert. Funds'!F2757</f>
        <v>0101</v>
      </c>
      <c r="I2758" s="22" t="str">
        <f>'Source - Cert. Funds'!G2757</f>
        <v xml:space="preserve">GENERAL                                 </v>
      </c>
      <c r="J2758" s="23">
        <f>'Source - Cert. Funds'!H2757</f>
        <v>640894</v>
      </c>
      <c r="K2758" s="3"/>
      <c r="L2758" s="3"/>
      <c r="M2758" s="3"/>
      <c r="N2758" s="3"/>
      <c r="O2758" s="3"/>
    </row>
    <row r="2759" spans="1:15" x14ac:dyDescent="0.35">
      <c r="A2759" s="221" t="e">
        <f t="shared" si="47"/>
        <v>#N/A</v>
      </c>
      <c r="B2759" s="221" t="e">
        <f>IF(A2759=1,SUM($A$4:A2759),"")</f>
        <v>#N/A</v>
      </c>
      <c r="C2759" s="22" t="str">
        <f>'Source - Cert. Funds'!A2758</f>
        <v>82</v>
      </c>
      <c r="D2759" s="22" t="str">
        <f>'Source - Cert. Funds'!B2758</f>
        <v>2</v>
      </c>
      <c r="E2759" s="22" t="str">
        <f>'Source - Cert. Funds'!C2758</f>
        <v>0007</v>
      </c>
      <c r="F2759" s="22" t="str">
        <f>'Source - Cert. Funds'!D2758</f>
        <v>8220007</v>
      </c>
      <c r="G2759" s="22" t="str">
        <f>'Source - Cert. Funds'!E2758</f>
        <v>SCOTT TOWNSHIP</v>
      </c>
      <c r="H2759" s="22" t="str">
        <f>'Source - Cert. Funds'!F2758</f>
        <v>1312</v>
      </c>
      <c r="I2759" s="22" t="str">
        <f>'Source - Cert. Funds'!G2758</f>
        <v xml:space="preserve">RECREATION                              </v>
      </c>
      <c r="J2759" s="23">
        <f>'Source - Cert. Funds'!H2758</f>
        <v>103000</v>
      </c>
      <c r="K2759" s="3"/>
      <c r="L2759" s="3"/>
      <c r="M2759" s="3"/>
      <c r="N2759" s="3"/>
      <c r="O2759" s="3"/>
    </row>
    <row r="2760" spans="1:15" x14ac:dyDescent="0.35">
      <c r="A2760" s="221" t="e">
        <f t="shared" si="47"/>
        <v>#N/A</v>
      </c>
      <c r="B2760" s="221" t="e">
        <f>IF(A2760=1,SUM($A$4:A2760),"")</f>
        <v>#N/A</v>
      </c>
      <c r="C2760" s="22" t="str">
        <f>'Source - Cert. Funds'!A2759</f>
        <v>82</v>
      </c>
      <c r="D2760" s="22" t="str">
        <f>'Source - Cert. Funds'!B2759</f>
        <v>2</v>
      </c>
      <c r="E2760" s="22" t="str">
        <f>'Source - Cert. Funds'!C2759</f>
        <v>0007</v>
      </c>
      <c r="F2760" s="22" t="str">
        <f>'Source - Cert. Funds'!D2759</f>
        <v>8220007</v>
      </c>
      <c r="G2760" s="22" t="str">
        <f>'Source - Cert. Funds'!E2759</f>
        <v>SCOTT TOWNSHIP</v>
      </c>
      <c r="H2760" s="22" t="str">
        <f>'Source - Cert. Funds'!F2759</f>
        <v>8604</v>
      </c>
      <c r="I2760" s="22" t="str">
        <f>'Source - Cert. Funds'!G2759</f>
        <v>SPECL FIRE PROTECTION TERRITORY GENERAL</v>
      </c>
      <c r="J2760" s="23">
        <f>'Source - Cert. Funds'!H2759</f>
        <v>7045000</v>
      </c>
      <c r="K2760" s="3"/>
      <c r="L2760" s="3"/>
      <c r="M2760" s="3"/>
      <c r="N2760" s="3"/>
      <c r="O2760" s="3"/>
    </row>
    <row r="2761" spans="1:15" x14ac:dyDescent="0.35">
      <c r="A2761" s="221" t="e">
        <f t="shared" si="47"/>
        <v>#N/A</v>
      </c>
      <c r="B2761" s="221" t="e">
        <f>IF(A2761=1,SUM($A$4:A2761),"")</f>
        <v>#N/A</v>
      </c>
      <c r="C2761" s="22" t="str">
        <f>'Source - Cert. Funds'!A2760</f>
        <v>82</v>
      </c>
      <c r="D2761" s="22" t="str">
        <f>'Source - Cert. Funds'!B2760</f>
        <v>2</v>
      </c>
      <c r="E2761" s="22" t="str">
        <f>'Source - Cert. Funds'!C2760</f>
        <v>0007</v>
      </c>
      <c r="F2761" s="22" t="str">
        <f>'Source - Cert. Funds'!D2760</f>
        <v>8220007</v>
      </c>
      <c r="G2761" s="22" t="str">
        <f>'Source - Cert. Funds'!E2760</f>
        <v>SCOTT TOWNSHIP</v>
      </c>
      <c r="H2761" s="22" t="str">
        <f>'Source - Cert. Funds'!F2760</f>
        <v>8692</v>
      </c>
      <c r="I2761" s="22" t="str">
        <f>'Source - Cert. Funds'!G2760</f>
        <v>SPECL FIRE PROTECTION TERRITORY EQUIPMENT REPLACE</v>
      </c>
      <c r="J2761" s="23">
        <f>'Source - Cert. Funds'!H2760</f>
        <v>500000</v>
      </c>
      <c r="K2761" s="3"/>
      <c r="L2761" s="3"/>
      <c r="M2761" s="3"/>
      <c r="N2761" s="3"/>
      <c r="O2761" s="3"/>
    </row>
    <row r="2762" spans="1:15" x14ac:dyDescent="0.35">
      <c r="A2762" s="221" t="e">
        <f t="shared" si="47"/>
        <v>#N/A</v>
      </c>
      <c r="B2762" s="221" t="e">
        <f>IF(A2762=1,SUM($A$4:A2762),"")</f>
        <v>#N/A</v>
      </c>
      <c r="C2762" s="22" t="str">
        <f>'Source - Cert. Funds'!A2761</f>
        <v>82</v>
      </c>
      <c r="D2762" s="22" t="str">
        <f>'Source - Cert. Funds'!B2761</f>
        <v>2</v>
      </c>
      <c r="E2762" s="22" t="str">
        <f>'Source - Cert. Funds'!C2761</f>
        <v>0008</v>
      </c>
      <c r="F2762" s="22" t="str">
        <f>'Source - Cert. Funds'!D2761</f>
        <v>8220008</v>
      </c>
      <c r="G2762" s="22" t="str">
        <f>'Source - Cert. Funds'!E2761</f>
        <v>UNION TOWNSHIP</v>
      </c>
      <c r="H2762" s="22" t="str">
        <f>'Source - Cert. Funds'!F2761</f>
        <v>0101</v>
      </c>
      <c r="I2762" s="22" t="str">
        <f>'Source - Cert. Funds'!G2761</f>
        <v xml:space="preserve">GENERAL                                 </v>
      </c>
      <c r="J2762" s="23">
        <f>'Source - Cert. Funds'!H2761</f>
        <v>37625</v>
      </c>
      <c r="K2762" s="3"/>
      <c r="L2762" s="3"/>
      <c r="M2762" s="3"/>
      <c r="N2762" s="3"/>
      <c r="O2762" s="3"/>
    </row>
    <row r="2763" spans="1:15" x14ac:dyDescent="0.35">
      <c r="A2763" s="221" t="e">
        <f t="shared" si="47"/>
        <v>#N/A</v>
      </c>
      <c r="B2763" s="221" t="e">
        <f>IF(A2763=1,SUM($A$4:A2763),"")</f>
        <v>#N/A</v>
      </c>
      <c r="C2763" s="22" t="str">
        <f>'Source - Cert. Funds'!A2762</f>
        <v>82</v>
      </c>
      <c r="D2763" s="22" t="str">
        <f>'Source - Cert. Funds'!B2762</f>
        <v>2</v>
      </c>
      <c r="E2763" s="22" t="str">
        <f>'Source - Cert. Funds'!C2762</f>
        <v>0008</v>
      </c>
      <c r="F2763" s="22" t="str">
        <f>'Source - Cert. Funds'!D2762</f>
        <v>8220008</v>
      </c>
      <c r="G2763" s="22" t="str">
        <f>'Source - Cert. Funds'!E2762</f>
        <v>UNION TOWNSHIP</v>
      </c>
      <c r="H2763" s="22" t="str">
        <f>'Source - Cert. Funds'!F2762</f>
        <v>1111</v>
      </c>
      <c r="I2763" s="22" t="str">
        <f>'Source - Cert. Funds'!G2762</f>
        <v>TOWNSHIP FIRE AND E.M.S.</v>
      </c>
      <c r="J2763" s="23">
        <f>'Source - Cert. Funds'!H2762</f>
        <v>25000</v>
      </c>
      <c r="K2763" s="3"/>
      <c r="L2763" s="3"/>
      <c r="M2763" s="3"/>
      <c r="N2763" s="3"/>
      <c r="O2763" s="3"/>
    </row>
    <row r="2764" spans="1:15" x14ac:dyDescent="0.35">
      <c r="A2764" s="221" t="e">
        <f t="shared" si="47"/>
        <v>#N/A</v>
      </c>
      <c r="B2764" s="221" t="e">
        <f>IF(A2764=1,SUM($A$4:A2764),"")</f>
        <v>#N/A</v>
      </c>
      <c r="C2764" s="22" t="str">
        <f>'Source - Cert. Funds'!A2763</f>
        <v>82</v>
      </c>
      <c r="D2764" s="22" t="str">
        <f>'Source - Cert. Funds'!B2763</f>
        <v>2</v>
      </c>
      <c r="E2764" s="22" t="str">
        <f>'Source - Cert. Funds'!C2763</f>
        <v>0008</v>
      </c>
      <c r="F2764" s="22" t="str">
        <f>'Source - Cert. Funds'!D2763</f>
        <v>8220008</v>
      </c>
      <c r="G2764" s="22" t="str">
        <f>'Source - Cert. Funds'!E2763</f>
        <v>UNION TOWNSHIP</v>
      </c>
      <c r="H2764" s="22" t="str">
        <f>'Source - Cert. Funds'!F2763</f>
        <v>1190</v>
      </c>
      <c r="I2764" s="22" t="str">
        <f>'Source - Cert. Funds'!G2763</f>
        <v xml:space="preserve">CUMULATIVE FIRE (Township)                        </v>
      </c>
      <c r="J2764" s="23">
        <f>'Source - Cert. Funds'!H2763</f>
        <v>15000</v>
      </c>
      <c r="K2764" s="3"/>
      <c r="L2764" s="3"/>
      <c r="M2764" s="3"/>
      <c r="N2764" s="3"/>
      <c r="O2764" s="3"/>
    </row>
    <row r="2765" spans="1:15" x14ac:dyDescent="0.35">
      <c r="A2765" s="221" t="e">
        <f t="shared" si="47"/>
        <v>#N/A</v>
      </c>
      <c r="B2765" s="221" t="e">
        <f>IF(A2765=1,SUM($A$4:A2765),"")</f>
        <v>#N/A</v>
      </c>
      <c r="C2765" s="22" t="str">
        <f>'Source - Cert. Funds'!A2764</f>
        <v>83</v>
      </c>
      <c r="D2765" s="22" t="str">
        <f>'Source - Cert. Funds'!B2764</f>
        <v>2</v>
      </c>
      <c r="E2765" s="22" t="str">
        <f>'Source - Cert. Funds'!C2764</f>
        <v>0001</v>
      </c>
      <c r="F2765" s="22" t="str">
        <f>'Source - Cert. Funds'!D2764</f>
        <v>8320001</v>
      </c>
      <c r="G2765" s="22" t="str">
        <f>'Source - Cert. Funds'!E2764</f>
        <v>CLINTON TOWNSHIP</v>
      </c>
      <c r="H2765" s="22" t="str">
        <f>'Source - Cert. Funds'!F2764</f>
        <v>0101</v>
      </c>
      <c r="I2765" s="22" t="str">
        <f>'Source - Cert. Funds'!G2764</f>
        <v xml:space="preserve">GENERAL                                 </v>
      </c>
      <c r="J2765" s="23">
        <f>'Source - Cert. Funds'!H2764</f>
        <v>200176</v>
      </c>
      <c r="K2765" s="3"/>
      <c r="L2765" s="3"/>
      <c r="M2765" s="3"/>
      <c r="N2765" s="3"/>
      <c r="O2765" s="3"/>
    </row>
    <row r="2766" spans="1:15" x14ac:dyDescent="0.35">
      <c r="A2766" s="221" t="e">
        <f t="shared" si="47"/>
        <v>#N/A</v>
      </c>
      <c r="B2766" s="221" t="e">
        <f>IF(A2766=1,SUM($A$4:A2766),"")</f>
        <v>#N/A</v>
      </c>
      <c r="C2766" s="22" t="str">
        <f>'Source - Cert. Funds'!A2765</f>
        <v>83</v>
      </c>
      <c r="D2766" s="22" t="str">
        <f>'Source - Cert. Funds'!B2765</f>
        <v>2</v>
      </c>
      <c r="E2766" s="22" t="str">
        <f>'Source - Cert. Funds'!C2765</f>
        <v>0001</v>
      </c>
      <c r="F2766" s="22" t="str">
        <f>'Source - Cert. Funds'!D2765</f>
        <v>8320001</v>
      </c>
      <c r="G2766" s="22" t="str">
        <f>'Source - Cert. Funds'!E2765</f>
        <v>CLINTON TOWNSHIP</v>
      </c>
      <c r="H2766" s="22" t="str">
        <f>'Source - Cert. Funds'!F2765</f>
        <v>1111</v>
      </c>
      <c r="I2766" s="22" t="str">
        <f>'Source - Cert. Funds'!G2765</f>
        <v>TOWNSHIP FIRE AND E.M.S.</v>
      </c>
      <c r="J2766" s="23">
        <f>'Source - Cert. Funds'!H2765</f>
        <v>198981</v>
      </c>
      <c r="K2766" s="3"/>
      <c r="L2766" s="3"/>
      <c r="M2766" s="3"/>
      <c r="N2766" s="3"/>
      <c r="O2766" s="3"/>
    </row>
    <row r="2767" spans="1:15" x14ac:dyDescent="0.35">
      <c r="A2767" s="221" t="e">
        <f t="shared" si="47"/>
        <v>#N/A</v>
      </c>
      <c r="B2767" s="221" t="e">
        <f>IF(A2767=1,SUM($A$4:A2767),"")</f>
        <v>#N/A</v>
      </c>
      <c r="C2767" s="22" t="str">
        <f>'Source - Cert. Funds'!A2766</f>
        <v>83</v>
      </c>
      <c r="D2767" s="22" t="str">
        <f>'Source - Cert. Funds'!B2766</f>
        <v>2</v>
      </c>
      <c r="E2767" s="22" t="str">
        <f>'Source - Cert. Funds'!C2766</f>
        <v>0001</v>
      </c>
      <c r="F2767" s="22" t="str">
        <f>'Source - Cert. Funds'!D2766</f>
        <v>8320001</v>
      </c>
      <c r="G2767" s="22" t="str">
        <f>'Source - Cert. Funds'!E2766</f>
        <v>CLINTON TOWNSHIP</v>
      </c>
      <c r="H2767" s="22" t="str">
        <f>'Source - Cert. Funds'!F2766</f>
        <v>1190</v>
      </c>
      <c r="I2767" s="22" t="str">
        <f>'Source - Cert. Funds'!G2766</f>
        <v xml:space="preserve">CUMULATIVE FIRE (Township)                        </v>
      </c>
      <c r="J2767" s="23">
        <f>'Source - Cert. Funds'!H2766</f>
        <v>100000</v>
      </c>
      <c r="K2767" s="3"/>
      <c r="L2767" s="3"/>
      <c r="M2767" s="3"/>
      <c r="N2767" s="3"/>
      <c r="O2767" s="3"/>
    </row>
    <row r="2768" spans="1:15" x14ac:dyDescent="0.35">
      <c r="A2768" s="221" t="e">
        <f t="shared" si="47"/>
        <v>#N/A</v>
      </c>
      <c r="B2768" s="221" t="e">
        <f>IF(A2768=1,SUM($A$4:A2768),"")</f>
        <v>#N/A</v>
      </c>
      <c r="C2768" s="22" t="str">
        <f>'Source - Cert. Funds'!A2767</f>
        <v>83</v>
      </c>
      <c r="D2768" s="22" t="str">
        <f>'Source - Cert. Funds'!B2767</f>
        <v>2</v>
      </c>
      <c r="E2768" s="22" t="str">
        <f>'Source - Cert. Funds'!C2767</f>
        <v>0002</v>
      </c>
      <c r="F2768" s="22" t="str">
        <f>'Source - Cert. Funds'!D2767</f>
        <v>8320002</v>
      </c>
      <c r="G2768" s="22" t="str">
        <f>'Source - Cert. Funds'!E2767</f>
        <v>EUGENE TOWNSHIP</v>
      </c>
      <c r="H2768" s="22" t="str">
        <f>'Source - Cert. Funds'!F2767</f>
        <v>0061</v>
      </c>
      <c r="I2768" s="22" t="str">
        <f>'Source - Cert. Funds'!G2767</f>
        <v>RAINY DAY</v>
      </c>
      <c r="J2768" s="23">
        <f>'Source - Cert. Funds'!H2767</f>
        <v>40000</v>
      </c>
      <c r="K2768" s="3"/>
      <c r="L2768" s="3"/>
      <c r="M2768" s="3"/>
      <c r="N2768" s="3"/>
      <c r="O2768" s="3"/>
    </row>
    <row r="2769" spans="1:15" x14ac:dyDescent="0.35">
      <c r="A2769" s="221" t="e">
        <f t="shared" si="47"/>
        <v>#N/A</v>
      </c>
      <c r="B2769" s="221" t="e">
        <f>IF(A2769=1,SUM($A$4:A2769),"")</f>
        <v>#N/A</v>
      </c>
      <c r="C2769" s="22" t="str">
        <f>'Source - Cert. Funds'!A2768</f>
        <v>83</v>
      </c>
      <c r="D2769" s="22" t="str">
        <f>'Source - Cert. Funds'!B2768</f>
        <v>2</v>
      </c>
      <c r="E2769" s="22" t="str">
        <f>'Source - Cert. Funds'!C2768</f>
        <v>0002</v>
      </c>
      <c r="F2769" s="22" t="str">
        <f>'Source - Cert. Funds'!D2768</f>
        <v>8320002</v>
      </c>
      <c r="G2769" s="22" t="str">
        <f>'Source - Cert. Funds'!E2768</f>
        <v>EUGENE TOWNSHIP</v>
      </c>
      <c r="H2769" s="22" t="str">
        <f>'Source - Cert. Funds'!F2768</f>
        <v>0101</v>
      </c>
      <c r="I2769" s="22" t="str">
        <f>'Source - Cert. Funds'!G2768</f>
        <v xml:space="preserve">GENERAL                                 </v>
      </c>
      <c r="J2769" s="23">
        <f>'Source - Cert. Funds'!H2768</f>
        <v>128100</v>
      </c>
      <c r="K2769" s="3"/>
      <c r="L2769" s="3"/>
      <c r="M2769" s="3"/>
      <c r="N2769" s="3"/>
      <c r="O2769" s="3"/>
    </row>
    <row r="2770" spans="1:15" x14ac:dyDescent="0.35">
      <c r="A2770" s="221" t="e">
        <f t="shared" si="47"/>
        <v>#N/A</v>
      </c>
      <c r="B2770" s="221" t="e">
        <f>IF(A2770=1,SUM($A$4:A2770),"")</f>
        <v>#N/A</v>
      </c>
      <c r="C2770" s="22" t="str">
        <f>'Source - Cert. Funds'!A2769</f>
        <v>83</v>
      </c>
      <c r="D2770" s="22" t="str">
        <f>'Source - Cert. Funds'!B2769</f>
        <v>2</v>
      </c>
      <c r="E2770" s="22" t="str">
        <f>'Source - Cert. Funds'!C2769</f>
        <v>0002</v>
      </c>
      <c r="F2770" s="22" t="str">
        <f>'Source - Cert. Funds'!D2769</f>
        <v>8320002</v>
      </c>
      <c r="G2770" s="22" t="str">
        <f>'Source - Cert. Funds'!E2769</f>
        <v>EUGENE TOWNSHIP</v>
      </c>
      <c r="H2770" s="22" t="str">
        <f>'Source - Cert. Funds'!F2769</f>
        <v>1111</v>
      </c>
      <c r="I2770" s="22" t="str">
        <f>'Source - Cert. Funds'!G2769</f>
        <v>TOWNSHIP FIRE AND E.M.S.</v>
      </c>
      <c r="J2770" s="23">
        <f>'Source - Cert. Funds'!H2769</f>
        <v>52000</v>
      </c>
      <c r="K2770" s="3"/>
      <c r="L2770" s="3"/>
      <c r="M2770" s="3"/>
      <c r="N2770" s="3"/>
      <c r="O2770" s="3"/>
    </row>
    <row r="2771" spans="1:15" x14ac:dyDescent="0.35">
      <c r="A2771" s="221" t="e">
        <f t="shared" si="47"/>
        <v>#N/A</v>
      </c>
      <c r="B2771" s="221" t="e">
        <f>IF(A2771=1,SUM($A$4:A2771),"")</f>
        <v>#N/A</v>
      </c>
      <c r="C2771" s="22" t="str">
        <f>'Source - Cert. Funds'!A2770</f>
        <v>83</v>
      </c>
      <c r="D2771" s="22" t="str">
        <f>'Source - Cert. Funds'!B2770</f>
        <v>2</v>
      </c>
      <c r="E2771" s="22" t="str">
        <f>'Source - Cert. Funds'!C2770</f>
        <v>0002</v>
      </c>
      <c r="F2771" s="22" t="str">
        <f>'Source - Cert. Funds'!D2770</f>
        <v>8320002</v>
      </c>
      <c r="G2771" s="22" t="str">
        <f>'Source - Cert. Funds'!E2770</f>
        <v>EUGENE TOWNSHIP</v>
      </c>
      <c r="H2771" s="22" t="str">
        <f>'Source - Cert. Funds'!F2770</f>
        <v>1190</v>
      </c>
      <c r="I2771" s="22" t="str">
        <f>'Source - Cert. Funds'!G2770</f>
        <v xml:space="preserve">CUMULATIVE FIRE (Township)                        </v>
      </c>
      <c r="J2771" s="23">
        <f>'Source - Cert. Funds'!H2770</f>
        <v>60000</v>
      </c>
      <c r="K2771" s="3"/>
      <c r="L2771" s="3"/>
      <c r="M2771" s="3"/>
      <c r="N2771" s="3"/>
      <c r="O2771" s="3"/>
    </row>
    <row r="2772" spans="1:15" x14ac:dyDescent="0.35">
      <c r="A2772" s="221" t="e">
        <f t="shared" si="47"/>
        <v>#N/A</v>
      </c>
      <c r="B2772" s="221" t="e">
        <f>IF(A2772=1,SUM($A$4:A2772),"")</f>
        <v>#N/A</v>
      </c>
      <c r="C2772" s="22" t="str">
        <f>'Source - Cert. Funds'!A2771</f>
        <v>83</v>
      </c>
      <c r="D2772" s="22" t="str">
        <f>'Source - Cert. Funds'!B2771</f>
        <v>2</v>
      </c>
      <c r="E2772" s="22" t="str">
        <f>'Source - Cert. Funds'!C2771</f>
        <v>0003</v>
      </c>
      <c r="F2772" s="22" t="str">
        <f>'Source - Cert. Funds'!D2771</f>
        <v>8320003</v>
      </c>
      <c r="G2772" s="22" t="str">
        <f>'Source - Cert. Funds'!E2771</f>
        <v>HELT TOWNSHIP</v>
      </c>
      <c r="H2772" s="22" t="str">
        <f>'Source - Cert. Funds'!F2771</f>
        <v>0061</v>
      </c>
      <c r="I2772" s="22" t="str">
        <f>'Source - Cert. Funds'!G2771</f>
        <v>RAINY DAY</v>
      </c>
      <c r="J2772" s="23">
        <f>'Source - Cert. Funds'!H2771</f>
        <v>463305</v>
      </c>
      <c r="K2772" s="3"/>
      <c r="L2772" s="3"/>
      <c r="M2772" s="3"/>
      <c r="N2772" s="3"/>
      <c r="O2772" s="3"/>
    </row>
    <row r="2773" spans="1:15" x14ac:dyDescent="0.35">
      <c r="A2773" s="221" t="e">
        <f t="shared" si="47"/>
        <v>#N/A</v>
      </c>
      <c r="B2773" s="221" t="e">
        <f>IF(A2773=1,SUM($A$4:A2773),"")</f>
        <v>#N/A</v>
      </c>
      <c r="C2773" s="22" t="str">
        <f>'Source - Cert. Funds'!A2772</f>
        <v>83</v>
      </c>
      <c r="D2773" s="22" t="str">
        <f>'Source - Cert. Funds'!B2772</f>
        <v>2</v>
      </c>
      <c r="E2773" s="22" t="str">
        <f>'Source - Cert. Funds'!C2772</f>
        <v>0003</v>
      </c>
      <c r="F2773" s="22" t="str">
        <f>'Source - Cert. Funds'!D2772</f>
        <v>8320003</v>
      </c>
      <c r="G2773" s="22" t="str">
        <f>'Source - Cert. Funds'!E2772</f>
        <v>HELT TOWNSHIP</v>
      </c>
      <c r="H2773" s="22" t="str">
        <f>'Source - Cert. Funds'!F2772</f>
        <v>0101</v>
      </c>
      <c r="I2773" s="22" t="str">
        <f>'Source - Cert. Funds'!G2772</f>
        <v xml:space="preserve">GENERAL                                 </v>
      </c>
      <c r="J2773" s="23">
        <f>'Source - Cert. Funds'!H2772</f>
        <v>690786</v>
      </c>
      <c r="K2773" s="3"/>
      <c r="L2773" s="3"/>
      <c r="M2773" s="3"/>
      <c r="N2773" s="3"/>
      <c r="O2773" s="3"/>
    </row>
    <row r="2774" spans="1:15" x14ac:dyDescent="0.35">
      <c r="A2774" s="221" t="e">
        <f t="shared" si="47"/>
        <v>#N/A</v>
      </c>
      <c r="B2774" s="221" t="e">
        <f>IF(A2774=1,SUM($A$4:A2774),"")</f>
        <v>#N/A</v>
      </c>
      <c r="C2774" s="22" t="str">
        <f>'Source - Cert. Funds'!A2773</f>
        <v>83</v>
      </c>
      <c r="D2774" s="22" t="str">
        <f>'Source - Cert. Funds'!B2773</f>
        <v>2</v>
      </c>
      <c r="E2774" s="22" t="str">
        <f>'Source - Cert. Funds'!C2773</f>
        <v>0003</v>
      </c>
      <c r="F2774" s="22" t="str">
        <f>'Source - Cert. Funds'!D2773</f>
        <v>8320003</v>
      </c>
      <c r="G2774" s="22" t="str">
        <f>'Source - Cert. Funds'!E2773</f>
        <v>HELT TOWNSHIP</v>
      </c>
      <c r="H2774" s="22" t="str">
        <f>'Source - Cert. Funds'!F2773</f>
        <v>1111</v>
      </c>
      <c r="I2774" s="22" t="str">
        <f>'Source - Cert. Funds'!G2773</f>
        <v>TOWNSHIP FIRE AND E.M.S.</v>
      </c>
      <c r="J2774" s="23">
        <f>'Source - Cert. Funds'!H2773</f>
        <v>765550</v>
      </c>
      <c r="K2774" s="3"/>
      <c r="L2774" s="3"/>
      <c r="M2774" s="3"/>
      <c r="N2774" s="3"/>
      <c r="O2774" s="3"/>
    </row>
    <row r="2775" spans="1:15" x14ac:dyDescent="0.35">
      <c r="A2775" s="221" t="e">
        <f t="shared" si="47"/>
        <v>#N/A</v>
      </c>
      <c r="B2775" s="221" t="e">
        <f>IF(A2775=1,SUM($A$4:A2775),"")</f>
        <v>#N/A</v>
      </c>
      <c r="C2775" s="22" t="str">
        <f>'Source - Cert. Funds'!A2774</f>
        <v>83</v>
      </c>
      <c r="D2775" s="22" t="str">
        <f>'Source - Cert. Funds'!B2774</f>
        <v>2</v>
      </c>
      <c r="E2775" s="22" t="str">
        <f>'Source - Cert. Funds'!C2774</f>
        <v>0003</v>
      </c>
      <c r="F2775" s="22" t="str">
        <f>'Source - Cert. Funds'!D2774</f>
        <v>8320003</v>
      </c>
      <c r="G2775" s="22" t="str">
        <f>'Source - Cert. Funds'!E2774</f>
        <v>HELT TOWNSHIP</v>
      </c>
      <c r="H2775" s="22" t="str">
        <f>'Source - Cert. Funds'!F2774</f>
        <v>1190</v>
      </c>
      <c r="I2775" s="22" t="str">
        <f>'Source - Cert. Funds'!G2774</f>
        <v xml:space="preserve">CUMULATIVE FIRE (Township)                        </v>
      </c>
      <c r="J2775" s="23">
        <f>'Source - Cert. Funds'!H2774</f>
        <v>294686</v>
      </c>
      <c r="K2775" s="3"/>
      <c r="L2775" s="3"/>
      <c r="M2775" s="3"/>
      <c r="N2775" s="3"/>
      <c r="O2775" s="3"/>
    </row>
    <row r="2776" spans="1:15" x14ac:dyDescent="0.35">
      <c r="A2776" s="221" t="e">
        <f t="shared" si="47"/>
        <v>#N/A</v>
      </c>
      <c r="B2776" s="221" t="e">
        <f>IF(A2776=1,SUM($A$4:A2776),"")</f>
        <v>#N/A</v>
      </c>
      <c r="C2776" s="22" t="str">
        <f>'Source - Cert. Funds'!A2775</f>
        <v>83</v>
      </c>
      <c r="D2776" s="22" t="str">
        <f>'Source - Cert. Funds'!B2775</f>
        <v>2</v>
      </c>
      <c r="E2776" s="22" t="str">
        <f>'Source - Cert. Funds'!C2775</f>
        <v>0004</v>
      </c>
      <c r="F2776" s="22" t="str">
        <f>'Source - Cert. Funds'!D2775</f>
        <v>8320004</v>
      </c>
      <c r="G2776" s="22" t="str">
        <f>'Source - Cert. Funds'!E2775</f>
        <v>HIGHLAND TOWNSHIP</v>
      </c>
      <c r="H2776" s="22" t="str">
        <f>'Source - Cert. Funds'!F2775</f>
        <v>0101</v>
      </c>
      <c r="I2776" s="22" t="str">
        <f>'Source - Cert. Funds'!G2775</f>
        <v xml:space="preserve">GENERAL                                 </v>
      </c>
      <c r="J2776" s="23">
        <f>'Source - Cert. Funds'!H2775</f>
        <v>24668</v>
      </c>
      <c r="K2776" s="3"/>
      <c r="L2776" s="3"/>
      <c r="M2776" s="3"/>
      <c r="N2776" s="3"/>
      <c r="O2776" s="3"/>
    </row>
    <row r="2777" spans="1:15" x14ac:dyDescent="0.35">
      <c r="A2777" s="221" t="e">
        <f t="shared" si="47"/>
        <v>#N/A</v>
      </c>
      <c r="B2777" s="221" t="e">
        <f>IF(A2777=1,SUM($A$4:A2777),"")</f>
        <v>#N/A</v>
      </c>
      <c r="C2777" s="22" t="str">
        <f>'Source - Cert. Funds'!A2776</f>
        <v>83</v>
      </c>
      <c r="D2777" s="22" t="str">
        <f>'Source - Cert. Funds'!B2776</f>
        <v>2</v>
      </c>
      <c r="E2777" s="22" t="str">
        <f>'Source - Cert. Funds'!C2776</f>
        <v>0004</v>
      </c>
      <c r="F2777" s="22" t="str">
        <f>'Source - Cert. Funds'!D2776</f>
        <v>8320004</v>
      </c>
      <c r="G2777" s="22" t="str">
        <f>'Source - Cert. Funds'!E2776</f>
        <v>HIGHLAND TOWNSHIP</v>
      </c>
      <c r="H2777" s="22" t="str">
        <f>'Source - Cert. Funds'!F2776</f>
        <v>1111</v>
      </c>
      <c r="I2777" s="22" t="str">
        <f>'Source - Cert. Funds'!G2776</f>
        <v>TOWNSHIP FIRE AND E.M.S.</v>
      </c>
      <c r="J2777" s="23">
        <f>'Source - Cert. Funds'!H2776</f>
        <v>60000</v>
      </c>
      <c r="K2777" s="3"/>
      <c r="L2777" s="3"/>
      <c r="M2777" s="3"/>
      <c r="N2777" s="3"/>
      <c r="O2777" s="3"/>
    </row>
    <row r="2778" spans="1:15" x14ac:dyDescent="0.35">
      <c r="A2778" s="221" t="e">
        <f t="shared" si="47"/>
        <v>#N/A</v>
      </c>
      <c r="B2778" s="221" t="e">
        <f>IF(A2778=1,SUM($A$4:A2778),"")</f>
        <v>#N/A</v>
      </c>
      <c r="C2778" s="22" t="str">
        <f>'Source - Cert. Funds'!A2777</f>
        <v>83</v>
      </c>
      <c r="D2778" s="22" t="str">
        <f>'Source - Cert. Funds'!B2777</f>
        <v>2</v>
      </c>
      <c r="E2778" s="22" t="str">
        <f>'Source - Cert. Funds'!C2777</f>
        <v>0004</v>
      </c>
      <c r="F2778" s="22" t="str">
        <f>'Source - Cert. Funds'!D2777</f>
        <v>8320004</v>
      </c>
      <c r="G2778" s="22" t="str">
        <f>'Source - Cert. Funds'!E2777</f>
        <v>HIGHLAND TOWNSHIP</v>
      </c>
      <c r="H2778" s="22" t="str">
        <f>'Source - Cert. Funds'!F2777</f>
        <v>1190</v>
      </c>
      <c r="I2778" s="22" t="str">
        <f>'Source - Cert. Funds'!G2777</f>
        <v xml:space="preserve">CUMULATIVE FIRE (Township)                        </v>
      </c>
      <c r="J2778" s="23">
        <f>'Source - Cert. Funds'!H2777</f>
        <v>37000</v>
      </c>
      <c r="K2778" s="3"/>
      <c r="L2778" s="3"/>
      <c r="M2778" s="3"/>
      <c r="N2778" s="3"/>
      <c r="O2778" s="3"/>
    </row>
    <row r="2779" spans="1:15" x14ac:dyDescent="0.35">
      <c r="A2779" s="221" t="e">
        <f t="shared" si="47"/>
        <v>#N/A</v>
      </c>
      <c r="B2779" s="221" t="e">
        <f>IF(A2779=1,SUM($A$4:A2779),"")</f>
        <v>#N/A</v>
      </c>
      <c r="C2779" s="22" t="str">
        <f>'Source - Cert. Funds'!A2778</f>
        <v>83</v>
      </c>
      <c r="D2779" s="22" t="str">
        <f>'Source - Cert. Funds'!B2778</f>
        <v>2</v>
      </c>
      <c r="E2779" s="22" t="str">
        <f>'Source - Cert. Funds'!C2778</f>
        <v>0005</v>
      </c>
      <c r="F2779" s="22" t="str">
        <f>'Source - Cert. Funds'!D2778</f>
        <v>8320005</v>
      </c>
      <c r="G2779" s="22" t="str">
        <f>'Source - Cert. Funds'!E2778</f>
        <v>VERMILLION TOWNSHIP</v>
      </c>
      <c r="H2779" s="22" t="str">
        <f>'Source - Cert. Funds'!F2778</f>
        <v>0101</v>
      </c>
      <c r="I2779" s="22" t="str">
        <f>'Source - Cert. Funds'!G2778</f>
        <v xml:space="preserve">GENERAL                                 </v>
      </c>
      <c r="J2779" s="23">
        <f>'Source - Cert. Funds'!H2778</f>
        <v>63300</v>
      </c>
      <c r="K2779" s="3"/>
      <c r="L2779" s="3"/>
      <c r="M2779" s="3"/>
      <c r="N2779" s="3"/>
      <c r="O2779" s="3"/>
    </row>
    <row r="2780" spans="1:15" x14ac:dyDescent="0.35">
      <c r="A2780" s="221" t="e">
        <f t="shared" si="47"/>
        <v>#N/A</v>
      </c>
      <c r="B2780" s="221" t="e">
        <f>IF(A2780=1,SUM($A$4:A2780),"")</f>
        <v>#N/A</v>
      </c>
      <c r="C2780" s="22" t="str">
        <f>'Source - Cert. Funds'!A2779</f>
        <v>83</v>
      </c>
      <c r="D2780" s="22" t="str">
        <f>'Source - Cert. Funds'!B2779</f>
        <v>2</v>
      </c>
      <c r="E2780" s="22" t="str">
        <f>'Source - Cert. Funds'!C2779</f>
        <v>0005</v>
      </c>
      <c r="F2780" s="22" t="str">
        <f>'Source - Cert. Funds'!D2779</f>
        <v>8320005</v>
      </c>
      <c r="G2780" s="22" t="str">
        <f>'Source - Cert. Funds'!E2779</f>
        <v>VERMILLION TOWNSHIP</v>
      </c>
      <c r="H2780" s="22" t="str">
        <f>'Source - Cert. Funds'!F2779</f>
        <v>1111</v>
      </c>
      <c r="I2780" s="22" t="str">
        <f>'Source - Cert. Funds'!G2779</f>
        <v>TOWNSHIP FIRE AND E.M.S.</v>
      </c>
      <c r="J2780" s="23">
        <f>'Source - Cert. Funds'!H2779</f>
        <v>11100</v>
      </c>
      <c r="K2780" s="3"/>
      <c r="L2780" s="3"/>
      <c r="M2780" s="3"/>
      <c r="N2780" s="3"/>
      <c r="O2780" s="3"/>
    </row>
    <row r="2781" spans="1:15" x14ac:dyDescent="0.35">
      <c r="A2781" s="221" t="e">
        <f t="shared" si="47"/>
        <v>#N/A</v>
      </c>
      <c r="B2781" s="221" t="e">
        <f>IF(A2781=1,SUM($A$4:A2781),"")</f>
        <v>#N/A</v>
      </c>
      <c r="C2781" s="22" t="str">
        <f>'Source - Cert. Funds'!A2780</f>
        <v>84</v>
      </c>
      <c r="D2781" s="22" t="str">
        <f>'Source - Cert. Funds'!B2780</f>
        <v>2</v>
      </c>
      <c r="E2781" s="22" t="str">
        <f>'Source - Cert. Funds'!C2780</f>
        <v>0001</v>
      </c>
      <c r="F2781" s="22" t="str">
        <f>'Source - Cert. Funds'!D2780</f>
        <v>8420001</v>
      </c>
      <c r="G2781" s="22" t="str">
        <f>'Source - Cert. Funds'!E2780</f>
        <v>FAYETTE TOWNSHIP</v>
      </c>
      <c r="H2781" s="22" t="str">
        <f>'Source - Cert. Funds'!F2780</f>
        <v>0101</v>
      </c>
      <c r="I2781" s="22" t="str">
        <f>'Source - Cert. Funds'!G2780</f>
        <v xml:space="preserve">GENERAL                                 </v>
      </c>
      <c r="J2781" s="23">
        <f>'Source - Cert. Funds'!H2780</f>
        <v>92400</v>
      </c>
      <c r="K2781" s="3"/>
      <c r="L2781" s="3"/>
      <c r="M2781" s="3"/>
      <c r="N2781" s="3"/>
      <c r="O2781" s="3"/>
    </row>
    <row r="2782" spans="1:15" x14ac:dyDescent="0.35">
      <c r="A2782" s="221" t="e">
        <f t="shared" si="47"/>
        <v>#N/A</v>
      </c>
      <c r="B2782" s="221" t="e">
        <f>IF(A2782=1,SUM($A$4:A2782),"")</f>
        <v>#N/A</v>
      </c>
      <c r="C2782" s="22" t="str">
        <f>'Source - Cert. Funds'!A2781</f>
        <v>84</v>
      </c>
      <c r="D2782" s="22" t="str">
        <f>'Source - Cert. Funds'!B2781</f>
        <v>2</v>
      </c>
      <c r="E2782" s="22" t="str">
        <f>'Source - Cert. Funds'!C2781</f>
        <v>0001</v>
      </c>
      <c r="F2782" s="22" t="str">
        <f>'Source - Cert. Funds'!D2781</f>
        <v>8420001</v>
      </c>
      <c r="G2782" s="22" t="str">
        <f>'Source - Cert. Funds'!E2781</f>
        <v>FAYETTE TOWNSHIP</v>
      </c>
      <c r="H2782" s="22" t="str">
        <f>'Source - Cert. Funds'!F2781</f>
        <v>1111</v>
      </c>
      <c r="I2782" s="22" t="str">
        <f>'Source - Cert. Funds'!G2781</f>
        <v>TOWNSHIP FIRE AND E.M.S.</v>
      </c>
      <c r="J2782" s="23">
        <f>'Source - Cert. Funds'!H2781</f>
        <v>40000</v>
      </c>
      <c r="K2782" s="3"/>
      <c r="L2782" s="3"/>
      <c r="M2782" s="3"/>
      <c r="N2782" s="3"/>
      <c r="O2782" s="3"/>
    </row>
    <row r="2783" spans="1:15" x14ac:dyDescent="0.35">
      <c r="A2783" s="221" t="e">
        <f t="shared" si="47"/>
        <v>#N/A</v>
      </c>
      <c r="B2783" s="221" t="e">
        <f>IF(A2783=1,SUM($A$4:A2783),"")</f>
        <v>#N/A</v>
      </c>
      <c r="C2783" s="22" t="str">
        <f>'Source - Cert. Funds'!A2782</f>
        <v>84</v>
      </c>
      <c r="D2783" s="22" t="str">
        <f>'Source - Cert. Funds'!B2782</f>
        <v>2</v>
      </c>
      <c r="E2783" s="22" t="str">
        <f>'Source - Cert. Funds'!C2782</f>
        <v>0001</v>
      </c>
      <c r="F2783" s="22" t="str">
        <f>'Source - Cert. Funds'!D2782</f>
        <v>8420001</v>
      </c>
      <c r="G2783" s="22" t="str">
        <f>'Source - Cert. Funds'!E2782</f>
        <v>FAYETTE TOWNSHIP</v>
      </c>
      <c r="H2783" s="22" t="str">
        <f>'Source - Cert. Funds'!F2782</f>
        <v>1190</v>
      </c>
      <c r="I2783" s="22" t="str">
        <f>'Source - Cert. Funds'!G2782</f>
        <v xml:space="preserve">CUMULATIVE FIRE (Township)                        </v>
      </c>
      <c r="J2783" s="23">
        <f>'Source - Cert. Funds'!H2782</f>
        <v>7000</v>
      </c>
      <c r="K2783" s="3"/>
      <c r="L2783" s="3"/>
      <c r="M2783" s="3"/>
      <c r="N2783" s="3"/>
      <c r="O2783" s="3"/>
    </row>
    <row r="2784" spans="1:15" x14ac:dyDescent="0.35">
      <c r="A2784" s="221" t="e">
        <f t="shared" si="47"/>
        <v>#N/A</v>
      </c>
      <c r="B2784" s="221" t="e">
        <f>IF(A2784=1,SUM($A$4:A2784),"")</f>
        <v>#N/A</v>
      </c>
      <c r="C2784" s="22" t="str">
        <f>'Source - Cert. Funds'!A2783</f>
        <v>84</v>
      </c>
      <c r="D2784" s="22" t="str">
        <f>'Source - Cert. Funds'!B2783</f>
        <v>2</v>
      </c>
      <c r="E2784" s="22" t="str">
        <f>'Source - Cert. Funds'!C2783</f>
        <v>0002</v>
      </c>
      <c r="F2784" s="22" t="str">
        <f>'Source - Cert. Funds'!D2783</f>
        <v>8420002</v>
      </c>
      <c r="G2784" s="22" t="str">
        <f>'Source - Cert. Funds'!E2783</f>
        <v>HARRISON TOWNSHIP</v>
      </c>
      <c r="H2784" s="22" t="str">
        <f>'Source - Cert. Funds'!F2783</f>
        <v>0101</v>
      </c>
      <c r="I2784" s="22" t="str">
        <f>'Source - Cert. Funds'!G2783</f>
        <v xml:space="preserve">GENERAL                                 </v>
      </c>
      <c r="J2784" s="23">
        <f>'Source - Cert. Funds'!H2783</f>
        <v>345432</v>
      </c>
      <c r="K2784" s="3"/>
      <c r="L2784" s="3"/>
      <c r="M2784" s="3"/>
      <c r="N2784" s="3"/>
      <c r="O2784" s="3"/>
    </row>
    <row r="2785" spans="1:15" x14ac:dyDescent="0.35">
      <c r="A2785" s="221" t="e">
        <f t="shared" si="47"/>
        <v>#N/A</v>
      </c>
      <c r="B2785" s="221" t="e">
        <f>IF(A2785=1,SUM($A$4:A2785),"")</f>
        <v>#N/A</v>
      </c>
      <c r="C2785" s="22" t="str">
        <f>'Source - Cert. Funds'!A2784</f>
        <v>84</v>
      </c>
      <c r="D2785" s="22" t="str">
        <f>'Source - Cert. Funds'!B2784</f>
        <v>2</v>
      </c>
      <c r="E2785" s="22" t="str">
        <f>'Source - Cert. Funds'!C2784</f>
        <v>0003</v>
      </c>
      <c r="F2785" s="22" t="str">
        <f>'Source - Cert. Funds'!D2784</f>
        <v>8420003</v>
      </c>
      <c r="G2785" s="22" t="str">
        <f>'Source - Cert. Funds'!E2784</f>
        <v>HONEY CREEK TOWNSHIP</v>
      </c>
      <c r="H2785" s="22" t="str">
        <f>'Source - Cert. Funds'!F2784</f>
        <v>0101</v>
      </c>
      <c r="I2785" s="22" t="str">
        <f>'Source - Cert. Funds'!G2784</f>
        <v xml:space="preserve">GENERAL                                 </v>
      </c>
      <c r="J2785" s="23">
        <f>'Source - Cert. Funds'!H2784</f>
        <v>0</v>
      </c>
      <c r="K2785" s="3"/>
      <c r="L2785" s="3"/>
      <c r="M2785" s="3"/>
      <c r="N2785" s="3"/>
      <c r="O2785" s="3"/>
    </row>
    <row r="2786" spans="1:15" x14ac:dyDescent="0.35">
      <c r="A2786" s="221" t="e">
        <f t="shared" si="47"/>
        <v>#N/A</v>
      </c>
      <c r="B2786" s="221" t="e">
        <f>IF(A2786=1,SUM($A$4:A2786),"")</f>
        <v>#N/A</v>
      </c>
      <c r="C2786" s="22" t="str">
        <f>'Source - Cert. Funds'!A2785</f>
        <v>84</v>
      </c>
      <c r="D2786" s="22" t="str">
        <f>'Source - Cert. Funds'!B2785</f>
        <v>2</v>
      </c>
      <c r="E2786" s="22" t="str">
        <f>'Source - Cert. Funds'!C2785</f>
        <v>0004</v>
      </c>
      <c r="F2786" s="22" t="str">
        <f>'Source - Cert. Funds'!D2785</f>
        <v>8420004</v>
      </c>
      <c r="G2786" s="22" t="str">
        <f>'Source - Cert. Funds'!E2785</f>
        <v>LINTON TOWNSHIP</v>
      </c>
      <c r="H2786" s="22" t="str">
        <f>'Source - Cert. Funds'!F2785</f>
        <v>0101</v>
      </c>
      <c r="I2786" s="22" t="str">
        <f>'Source - Cert. Funds'!G2785</f>
        <v xml:space="preserve">GENERAL                                 </v>
      </c>
      <c r="J2786" s="23">
        <f>'Source - Cert. Funds'!H2785</f>
        <v>37228</v>
      </c>
      <c r="K2786" s="3"/>
      <c r="L2786" s="3"/>
      <c r="M2786" s="3"/>
      <c r="N2786" s="3"/>
      <c r="O2786" s="3"/>
    </row>
    <row r="2787" spans="1:15" x14ac:dyDescent="0.35">
      <c r="A2787" s="221" t="e">
        <f t="shared" si="47"/>
        <v>#N/A</v>
      </c>
      <c r="B2787" s="221" t="e">
        <f>IF(A2787=1,SUM($A$4:A2787),"")</f>
        <v>#N/A</v>
      </c>
      <c r="C2787" s="22" t="str">
        <f>'Source - Cert. Funds'!A2786</f>
        <v>84</v>
      </c>
      <c r="D2787" s="22" t="str">
        <f>'Source - Cert. Funds'!B2786</f>
        <v>2</v>
      </c>
      <c r="E2787" s="22" t="str">
        <f>'Source - Cert. Funds'!C2786</f>
        <v>0004</v>
      </c>
      <c r="F2787" s="22" t="str">
        <f>'Source - Cert. Funds'!D2786</f>
        <v>8420004</v>
      </c>
      <c r="G2787" s="22" t="str">
        <f>'Source - Cert. Funds'!E2786</f>
        <v>LINTON TOWNSHIP</v>
      </c>
      <c r="H2787" s="22" t="str">
        <f>'Source - Cert. Funds'!F2786</f>
        <v>1111</v>
      </c>
      <c r="I2787" s="22" t="str">
        <f>'Source - Cert. Funds'!G2786</f>
        <v>TOWNSHIP FIRE AND E.M.S.</v>
      </c>
      <c r="J2787" s="23">
        <f>'Source - Cert. Funds'!H2786</f>
        <v>50000</v>
      </c>
      <c r="K2787" s="3"/>
      <c r="L2787" s="3"/>
      <c r="M2787" s="3"/>
      <c r="N2787" s="3"/>
      <c r="O2787" s="3"/>
    </row>
    <row r="2788" spans="1:15" x14ac:dyDescent="0.35">
      <c r="A2788" s="221" t="e">
        <f t="shared" si="47"/>
        <v>#N/A</v>
      </c>
      <c r="B2788" s="221" t="e">
        <f>IF(A2788=1,SUM($A$4:A2788),"")</f>
        <v>#N/A</v>
      </c>
      <c r="C2788" s="22" t="str">
        <f>'Source - Cert. Funds'!A2787</f>
        <v>84</v>
      </c>
      <c r="D2788" s="22" t="str">
        <f>'Source - Cert. Funds'!B2787</f>
        <v>2</v>
      </c>
      <c r="E2788" s="22" t="str">
        <f>'Source - Cert. Funds'!C2787</f>
        <v>0004</v>
      </c>
      <c r="F2788" s="22" t="str">
        <f>'Source - Cert. Funds'!D2787</f>
        <v>8420004</v>
      </c>
      <c r="G2788" s="22" t="str">
        <f>'Source - Cert. Funds'!E2787</f>
        <v>LINTON TOWNSHIP</v>
      </c>
      <c r="H2788" s="22" t="str">
        <f>'Source - Cert. Funds'!F2787</f>
        <v>1190</v>
      </c>
      <c r="I2788" s="22" t="str">
        <f>'Source - Cert. Funds'!G2787</f>
        <v xml:space="preserve">CUMULATIVE FIRE (Township)                        </v>
      </c>
      <c r="J2788" s="23">
        <f>'Source - Cert. Funds'!H2787</f>
        <v>10000</v>
      </c>
      <c r="K2788" s="3"/>
      <c r="L2788" s="3"/>
      <c r="M2788" s="3"/>
      <c r="N2788" s="3"/>
      <c r="O2788" s="3"/>
    </row>
    <row r="2789" spans="1:15" x14ac:dyDescent="0.35">
      <c r="A2789" s="221" t="e">
        <f t="shared" si="47"/>
        <v>#N/A</v>
      </c>
      <c r="B2789" s="221" t="e">
        <f>IF(A2789=1,SUM($A$4:A2789),"")</f>
        <v>#N/A</v>
      </c>
      <c r="C2789" s="22" t="str">
        <f>'Source - Cert. Funds'!A2788</f>
        <v>84</v>
      </c>
      <c r="D2789" s="22" t="str">
        <f>'Source - Cert. Funds'!B2788</f>
        <v>2</v>
      </c>
      <c r="E2789" s="22" t="str">
        <f>'Source - Cert. Funds'!C2788</f>
        <v>0005</v>
      </c>
      <c r="F2789" s="22" t="str">
        <f>'Source - Cert. Funds'!D2788</f>
        <v>8420005</v>
      </c>
      <c r="G2789" s="22" t="str">
        <f>'Source - Cert. Funds'!E2788</f>
        <v>LOST CREEK TOWNSHIP</v>
      </c>
      <c r="H2789" s="22" t="str">
        <f>'Source - Cert. Funds'!F2788</f>
        <v>0101</v>
      </c>
      <c r="I2789" s="22" t="str">
        <f>'Source - Cert. Funds'!G2788</f>
        <v xml:space="preserve">GENERAL                                 </v>
      </c>
      <c r="J2789" s="23">
        <f>'Source - Cert. Funds'!H2788</f>
        <v>202500</v>
      </c>
      <c r="K2789" s="3"/>
      <c r="L2789" s="3"/>
      <c r="M2789" s="3"/>
      <c r="N2789" s="3"/>
      <c r="O2789" s="3"/>
    </row>
    <row r="2790" spans="1:15" x14ac:dyDescent="0.35">
      <c r="A2790" s="221" t="e">
        <f t="shared" si="47"/>
        <v>#N/A</v>
      </c>
      <c r="B2790" s="221" t="e">
        <f>IF(A2790=1,SUM($A$4:A2790),"")</f>
        <v>#N/A</v>
      </c>
      <c r="C2790" s="22" t="str">
        <f>'Source - Cert. Funds'!A2789</f>
        <v>84</v>
      </c>
      <c r="D2790" s="22" t="str">
        <f>'Source - Cert. Funds'!B2789</f>
        <v>2</v>
      </c>
      <c r="E2790" s="22" t="str">
        <f>'Source - Cert. Funds'!C2789</f>
        <v>0006</v>
      </c>
      <c r="F2790" s="22" t="str">
        <f>'Source - Cert. Funds'!D2789</f>
        <v>8420006</v>
      </c>
      <c r="G2790" s="22" t="str">
        <f>'Source - Cert. Funds'!E2789</f>
        <v>NEVINS TOWNSHIP</v>
      </c>
      <c r="H2790" s="22" t="str">
        <f>'Source - Cert. Funds'!F2789</f>
        <v>0101</v>
      </c>
      <c r="I2790" s="22" t="str">
        <f>'Source - Cert. Funds'!G2789</f>
        <v xml:space="preserve">GENERAL                                 </v>
      </c>
      <c r="J2790" s="23">
        <f>'Source - Cert. Funds'!H2789</f>
        <v>13948</v>
      </c>
      <c r="K2790" s="3"/>
      <c r="L2790" s="3"/>
      <c r="M2790" s="3"/>
      <c r="N2790" s="3"/>
      <c r="O2790" s="3"/>
    </row>
    <row r="2791" spans="1:15" x14ac:dyDescent="0.35">
      <c r="A2791" s="221" t="e">
        <f t="shared" si="47"/>
        <v>#N/A</v>
      </c>
      <c r="B2791" s="221" t="e">
        <f>IF(A2791=1,SUM($A$4:A2791),"")</f>
        <v>#N/A</v>
      </c>
      <c r="C2791" s="22" t="str">
        <f>'Source - Cert. Funds'!A2790</f>
        <v>84</v>
      </c>
      <c r="D2791" s="22" t="str">
        <f>'Source - Cert. Funds'!B2790</f>
        <v>2</v>
      </c>
      <c r="E2791" s="22" t="str">
        <f>'Source - Cert. Funds'!C2790</f>
        <v>0006</v>
      </c>
      <c r="F2791" s="22" t="str">
        <f>'Source - Cert. Funds'!D2790</f>
        <v>8420006</v>
      </c>
      <c r="G2791" s="22" t="str">
        <f>'Source - Cert. Funds'!E2790</f>
        <v>NEVINS TOWNSHIP</v>
      </c>
      <c r="H2791" s="22" t="str">
        <f>'Source - Cert. Funds'!F2790</f>
        <v>1111</v>
      </c>
      <c r="I2791" s="22" t="str">
        <f>'Source - Cert. Funds'!G2790</f>
        <v>TOWNSHIP FIRE AND E.M.S.</v>
      </c>
      <c r="J2791" s="23">
        <f>'Source - Cert. Funds'!H2790</f>
        <v>0</v>
      </c>
      <c r="K2791" s="3"/>
      <c r="L2791" s="3"/>
      <c r="M2791" s="3"/>
      <c r="N2791" s="3"/>
      <c r="O2791" s="3"/>
    </row>
    <row r="2792" spans="1:15" x14ac:dyDescent="0.35">
      <c r="A2792" s="221" t="e">
        <f t="shared" si="47"/>
        <v>#N/A</v>
      </c>
      <c r="B2792" s="221" t="e">
        <f>IF(A2792=1,SUM($A$4:A2792),"")</f>
        <v>#N/A</v>
      </c>
      <c r="C2792" s="22" t="str">
        <f>'Source - Cert. Funds'!A2791</f>
        <v>84</v>
      </c>
      <c r="D2792" s="22" t="str">
        <f>'Source - Cert. Funds'!B2791</f>
        <v>2</v>
      </c>
      <c r="E2792" s="22" t="str">
        <f>'Source - Cert. Funds'!C2791</f>
        <v>0007</v>
      </c>
      <c r="F2792" s="22" t="str">
        <f>'Source - Cert. Funds'!D2791</f>
        <v>8420007</v>
      </c>
      <c r="G2792" s="22" t="str">
        <f>'Source - Cert. Funds'!E2791</f>
        <v>OTTER CREEK TOWNSHIP</v>
      </c>
      <c r="H2792" s="22" t="str">
        <f>'Source - Cert. Funds'!F2791</f>
        <v>0101</v>
      </c>
      <c r="I2792" s="22" t="str">
        <f>'Source - Cert. Funds'!G2791</f>
        <v xml:space="preserve">GENERAL                                 </v>
      </c>
      <c r="J2792" s="23">
        <f>'Source - Cert. Funds'!H2791</f>
        <v>103021</v>
      </c>
      <c r="K2792" s="3"/>
      <c r="L2792" s="3"/>
      <c r="M2792" s="3"/>
      <c r="N2792" s="3"/>
      <c r="O2792" s="3"/>
    </row>
    <row r="2793" spans="1:15" x14ac:dyDescent="0.35">
      <c r="A2793" s="221" t="e">
        <f t="shared" si="47"/>
        <v>#N/A</v>
      </c>
      <c r="B2793" s="221" t="e">
        <f>IF(A2793=1,SUM($A$4:A2793),"")</f>
        <v>#N/A</v>
      </c>
      <c r="C2793" s="22" t="str">
        <f>'Source - Cert. Funds'!A2792</f>
        <v>84</v>
      </c>
      <c r="D2793" s="22" t="str">
        <f>'Source - Cert. Funds'!B2792</f>
        <v>2</v>
      </c>
      <c r="E2793" s="22" t="str">
        <f>'Source - Cert. Funds'!C2792</f>
        <v>0007</v>
      </c>
      <c r="F2793" s="22" t="str">
        <f>'Source - Cert. Funds'!D2792</f>
        <v>8420007</v>
      </c>
      <c r="G2793" s="22" t="str">
        <f>'Source - Cert. Funds'!E2792</f>
        <v>OTTER CREEK TOWNSHIP</v>
      </c>
      <c r="H2793" s="22" t="str">
        <f>'Source - Cert. Funds'!F2792</f>
        <v>1111</v>
      </c>
      <c r="I2793" s="22" t="str">
        <f>'Source - Cert. Funds'!G2792</f>
        <v>TOWNSHIP FIRE AND E.M.S.</v>
      </c>
      <c r="J2793" s="23">
        <f>'Source - Cert. Funds'!H2792</f>
        <v>353383</v>
      </c>
      <c r="K2793" s="3"/>
      <c r="L2793" s="3"/>
      <c r="M2793" s="3"/>
      <c r="N2793" s="3"/>
      <c r="O2793" s="3"/>
    </row>
    <row r="2794" spans="1:15" x14ac:dyDescent="0.35">
      <c r="A2794" s="221" t="e">
        <f t="shared" si="47"/>
        <v>#N/A</v>
      </c>
      <c r="B2794" s="221" t="e">
        <f>IF(A2794=1,SUM($A$4:A2794),"")</f>
        <v>#N/A</v>
      </c>
      <c r="C2794" s="22" t="str">
        <f>'Source - Cert. Funds'!A2793</f>
        <v>84</v>
      </c>
      <c r="D2794" s="22" t="str">
        <f>'Source - Cert. Funds'!B2793</f>
        <v>2</v>
      </c>
      <c r="E2794" s="22" t="str">
        <f>'Source - Cert. Funds'!C2793</f>
        <v>0007</v>
      </c>
      <c r="F2794" s="22" t="str">
        <f>'Source - Cert. Funds'!D2793</f>
        <v>8420007</v>
      </c>
      <c r="G2794" s="22" t="str">
        <f>'Source - Cert. Funds'!E2793</f>
        <v>OTTER CREEK TOWNSHIP</v>
      </c>
      <c r="H2794" s="22" t="str">
        <f>'Source - Cert. Funds'!F2793</f>
        <v>1190</v>
      </c>
      <c r="I2794" s="22" t="str">
        <f>'Source - Cert. Funds'!G2793</f>
        <v xml:space="preserve">CUMULATIVE FIRE (Township)                        </v>
      </c>
      <c r="J2794" s="23">
        <f>'Source - Cert. Funds'!H2793</f>
        <v>250000</v>
      </c>
      <c r="K2794" s="3"/>
      <c r="L2794" s="3"/>
      <c r="M2794" s="3"/>
      <c r="N2794" s="3"/>
      <c r="O2794" s="3"/>
    </row>
    <row r="2795" spans="1:15" x14ac:dyDescent="0.35">
      <c r="A2795" s="221" t="e">
        <f t="shared" si="47"/>
        <v>#N/A</v>
      </c>
      <c r="B2795" s="221" t="e">
        <f>IF(A2795=1,SUM($A$4:A2795),"")</f>
        <v>#N/A</v>
      </c>
      <c r="C2795" s="22" t="str">
        <f>'Source - Cert. Funds'!A2794</f>
        <v>84</v>
      </c>
      <c r="D2795" s="22" t="str">
        <f>'Source - Cert. Funds'!B2794</f>
        <v>2</v>
      </c>
      <c r="E2795" s="22" t="str">
        <f>'Source - Cert. Funds'!C2794</f>
        <v>0008</v>
      </c>
      <c r="F2795" s="22" t="str">
        <f>'Source - Cert. Funds'!D2794</f>
        <v>8420008</v>
      </c>
      <c r="G2795" s="22" t="str">
        <f>'Source - Cert. Funds'!E2794</f>
        <v>PIERSON TOWNSHIP</v>
      </c>
      <c r="H2795" s="22" t="str">
        <f>'Source - Cert. Funds'!F2794</f>
        <v>0061</v>
      </c>
      <c r="I2795" s="22" t="str">
        <f>'Source - Cert. Funds'!G2794</f>
        <v>RAINY DAY</v>
      </c>
      <c r="J2795" s="23">
        <f>'Source - Cert. Funds'!H2794</f>
        <v>2377</v>
      </c>
      <c r="K2795" s="3"/>
      <c r="L2795" s="3"/>
      <c r="M2795" s="3"/>
      <c r="N2795" s="3"/>
      <c r="O2795" s="3"/>
    </row>
    <row r="2796" spans="1:15" x14ac:dyDescent="0.35">
      <c r="A2796" s="221" t="e">
        <f t="shared" si="47"/>
        <v>#N/A</v>
      </c>
      <c r="B2796" s="221" t="e">
        <f>IF(A2796=1,SUM($A$4:A2796),"")</f>
        <v>#N/A</v>
      </c>
      <c r="C2796" s="22" t="str">
        <f>'Source - Cert. Funds'!A2795</f>
        <v>84</v>
      </c>
      <c r="D2796" s="22" t="str">
        <f>'Source - Cert. Funds'!B2795</f>
        <v>2</v>
      </c>
      <c r="E2796" s="22" t="str">
        <f>'Source - Cert. Funds'!C2795</f>
        <v>0008</v>
      </c>
      <c r="F2796" s="22" t="str">
        <f>'Source - Cert. Funds'!D2795</f>
        <v>8420008</v>
      </c>
      <c r="G2796" s="22" t="str">
        <f>'Source - Cert. Funds'!E2795</f>
        <v>PIERSON TOWNSHIP</v>
      </c>
      <c r="H2796" s="22" t="str">
        <f>'Source - Cert. Funds'!F2795</f>
        <v>0101</v>
      </c>
      <c r="I2796" s="22" t="str">
        <f>'Source - Cert. Funds'!G2795</f>
        <v xml:space="preserve">GENERAL                                 </v>
      </c>
      <c r="J2796" s="23">
        <f>'Source - Cert. Funds'!H2795</f>
        <v>96722</v>
      </c>
      <c r="K2796" s="3"/>
      <c r="L2796" s="3"/>
      <c r="M2796" s="3"/>
      <c r="N2796" s="3"/>
      <c r="O2796" s="3"/>
    </row>
    <row r="2797" spans="1:15" x14ac:dyDescent="0.35">
      <c r="A2797" s="221" t="e">
        <f t="shared" si="47"/>
        <v>#N/A</v>
      </c>
      <c r="B2797" s="221" t="e">
        <f>IF(A2797=1,SUM($A$4:A2797),"")</f>
        <v>#N/A</v>
      </c>
      <c r="C2797" s="22" t="str">
        <f>'Source - Cert. Funds'!A2796</f>
        <v>84</v>
      </c>
      <c r="D2797" s="22" t="str">
        <f>'Source - Cert. Funds'!B2796</f>
        <v>2</v>
      </c>
      <c r="E2797" s="22" t="str">
        <f>'Source - Cert. Funds'!C2796</f>
        <v>0008</v>
      </c>
      <c r="F2797" s="22" t="str">
        <f>'Source - Cert. Funds'!D2796</f>
        <v>8420008</v>
      </c>
      <c r="G2797" s="22" t="str">
        <f>'Source - Cert. Funds'!E2796</f>
        <v>PIERSON TOWNSHIP</v>
      </c>
      <c r="H2797" s="22" t="str">
        <f>'Source - Cert. Funds'!F2796</f>
        <v>1111</v>
      </c>
      <c r="I2797" s="22" t="str">
        <f>'Source - Cert. Funds'!G2796</f>
        <v>TOWNSHIP FIRE AND E.M.S.</v>
      </c>
      <c r="J2797" s="23">
        <f>'Source - Cert. Funds'!H2796</f>
        <v>200000</v>
      </c>
      <c r="K2797" s="3"/>
      <c r="L2797" s="3"/>
      <c r="M2797" s="3"/>
      <c r="N2797" s="3"/>
      <c r="O2797" s="3"/>
    </row>
    <row r="2798" spans="1:15" x14ac:dyDescent="0.35">
      <c r="A2798" s="221" t="e">
        <f t="shared" si="47"/>
        <v>#N/A</v>
      </c>
      <c r="B2798" s="221" t="e">
        <f>IF(A2798=1,SUM($A$4:A2798),"")</f>
        <v>#N/A</v>
      </c>
      <c r="C2798" s="22" t="str">
        <f>'Source - Cert. Funds'!A2797</f>
        <v>84</v>
      </c>
      <c r="D2798" s="22" t="str">
        <f>'Source - Cert. Funds'!B2797</f>
        <v>2</v>
      </c>
      <c r="E2798" s="22" t="str">
        <f>'Source - Cert. Funds'!C2797</f>
        <v>0008</v>
      </c>
      <c r="F2798" s="22" t="str">
        <f>'Source - Cert. Funds'!D2797</f>
        <v>8420008</v>
      </c>
      <c r="G2798" s="22" t="str">
        <f>'Source - Cert. Funds'!E2797</f>
        <v>PIERSON TOWNSHIP</v>
      </c>
      <c r="H2798" s="22" t="str">
        <f>'Source - Cert. Funds'!F2797</f>
        <v>1190</v>
      </c>
      <c r="I2798" s="22" t="str">
        <f>'Source - Cert. Funds'!G2797</f>
        <v xml:space="preserve">CUMULATIVE FIRE (Township)                        </v>
      </c>
      <c r="J2798" s="23">
        <f>'Source - Cert. Funds'!H2797</f>
        <v>45000</v>
      </c>
      <c r="K2798" s="3"/>
      <c r="L2798" s="3"/>
      <c r="M2798" s="3"/>
      <c r="N2798" s="3"/>
      <c r="O2798" s="3"/>
    </row>
    <row r="2799" spans="1:15" x14ac:dyDescent="0.35">
      <c r="A2799" s="221" t="e">
        <f t="shared" si="47"/>
        <v>#N/A</v>
      </c>
      <c r="B2799" s="221" t="e">
        <f>IF(A2799=1,SUM($A$4:A2799),"")</f>
        <v>#N/A</v>
      </c>
      <c r="C2799" s="22" t="str">
        <f>'Source - Cert. Funds'!A2798</f>
        <v>84</v>
      </c>
      <c r="D2799" s="22" t="str">
        <f>'Source - Cert. Funds'!B2798</f>
        <v>2</v>
      </c>
      <c r="E2799" s="22" t="str">
        <f>'Source - Cert. Funds'!C2798</f>
        <v>0008</v>
      </c>
      <c r="F2799" s="22" t="str">
        <f>'Source - Cert. Funds'!D2798</f>
        <v>8420008</v>
      </c>
      <c r="G2799" s="22" t="str">
        <f>'Source - Cert. Funds'!E2798</f>
        <v>PIERSON TOWNSHIP</v>
      </c>
      <c r="H2799" s="22" t="str">
        <f>'Source - Cert. Funds'!F2798</f>
        <v>1301</v>
      </c>
      <c r="I2799" s="22" t="str">
        <f>'Source - Cert. Funds'!G2798</f>
        <v xml:space="preserve">PARK &amp; RECREATION                       </v>
      </c>
      <c r="J2799" s="23">
        <f>'Source - Cert. Funds'!H2798</f>
        <v>9100</v>
      </c>
      <c r="K2799" s="3"/>
      <c r="L2799" s="3"/>
      <c r="M2799" s="3"/>
      <c r="N2799" s="3"/>
      <c r="O2799" s="3"/>
    </row>
    <row r="2800" spans="1:15" x14ac:dyDescent="0.35">
      <c r="A2800" s="221" t="e">
        <f t="shared" si="47"/>
        <v>#N/A</v>
      </c>
      <c r="B2800" s="221" t="e">
        <f>IF(A2800=1,SUM($A$4:A2800),"")</f>
        <v>#N/A</v>
      </c>
      <c r="C2800" s="22" t="str">
        <f>'Source - Cert. Funds'!A2799</f>
        <v>84</v>
      </c>
      <c r="D2800" s="22" t="str">
        <f>'Source - Cert. Funds'!B2799</f>
        <v>2</v>
      </c>
      <c r="E2800" s="22" t="str">
        <f>'Source - Cert. Funds'!C2799</f>
        <v>0009</v>
      </c>
      <c r="F2800" s="22" t="str">
        <f>'Source - Cert. Funds'!D2799</f>
        <v>8420009</v>
      </c>
      <c r="G2800" s="22" t="str">
        <f>'Source - Cert. Funds'!E2799</f>
        <v>PRAIRIE CREEK TOWNSHIP</v>
      </c>
      <c r="H2800" s="22" t="str">
        <f>'Source - Cert. Funds'!F2799</f>
        <v>0101</v>
      </c>
      <c r="I2800" s="22" t="str">
        <f>'Source - Cert. Funds'!G2799</f>
        <v xml:space="preserve">GENERAL                                 </v>
      </c>
      <c r="J2800" s="23">
        <f>'Source - Cert. Funds'!H2799</f>
        <v>23970</v>
      </c>
      <c r="K2800" s="3"/>
      <c r="L2800" s="3"/>
      <c r="M2800" s="3"/>
      <c r="N2800" s="3"/>
      <c r="O2800" s="3"/>
    </row>
    <row r="2801" spans="1:15" x14ac:dyDescent="0.35">
      <c r="A2801" s="221" t="e">
        <f t="shared" si="47"/>
        <v>#N/A</v>
      </c>
      <c r="B2801" s="221" t="e">
        <f>IF(A2801=1,SUM($A$4:A2801),"")</f>
        <v>#N/A</v>
      </c>
      <c r="C2801" s="22" t="str">
        <f>'Source - Cert. Funds'!A2800</f>
        <v>84</v>
      </c>
      <c r="D2801" s="22" t="str">
        <f>'Source - Cert. Funds'!B2800</f>
        <v>2</v>
      </c>
      <c r="E2801" s="22" t="str">
        <f>'Source - Cert. Funds'!C2800</f>
        <v>0009</v>
      </c>
      <c r="F2801" s="22" t="str">
        <f>'Source - Cert. Funds'!D2800</f>
        <v>8420009</v>
      </c>
      <c r="G2801" s="22" t="str">
        <f>'Source - Cert. Funds'!E2800</f>
        <v>PRAIRIE CREEK TOWNSHIP</v>
      </c>
      <c r="H2801" s="22" t="str">
        <f>'Source - Cert. Funds'!F2800</f>
        <v>1312</v>
      </c>
      <c r="I2801" s="22" t="str">
        <f>'Source - Cert. Funds'!G2800</f>
        <v xml:space="preserve">RECREATION                              </v>
      </c>
      <c r="J2801" s="23">
        <f>'Source - Cert. Funds'!H2800</f>
        <v>0</v>
      </c>
      <c r="K2801" s="3"/>
      <c r="L2801" s="3"/>
      <c r="M2801" s="3"/>
      <c r="N2801" s="3"/>
      <c r="O2801" s="3"/>
    </row>
    <row r="2802" spans="1:15" x14ac:dyDescent="0.35">
      <c r="A2802" s="221" t="e">
        <f t="shared" si="47"/>
        <v>#N/A</v>
      </c>
      <c r="B2802" s="221" t="e">
        <f>IF(A2802=1,SUM($A$4:A2802),"")</f>
        <v>#N/A</v>
      </c>
      <c r="C2802" s="22" t="str">
        <f>'Source - Cert. Funds'!A2801</f>
        <v>84</v>
      </c>
      <c r="D2802" s="22" t="str">
        <f>'Source - Cert. Funds'!B2801</f>
        <v>2</v>
      </c>
      <c r="E2802" s="22" t="str">
        <f>'Source - Cert. Funds'!C2801</f>
        <v>0010</v>
      </c>
      <c r="F2802" s="22" t="str">
        <f>'Source - Cert. Funds'!D2801</f>
        <v>8420010</v>
      </c>
      <c r="G2802" s="22" t="str">
        <f>'Source - Cert. Funds'!E2801</f>
        <v>PRAIRIETON TOWNSHIP</v>
      </c>
      <c r="H2802" s="22" t="str">
        <f>'Source - Cert. Funds'!F2801</f>
        <v>0101</v>
      </c>
      <c r="I2802" s="22" t="str">
        <f>'Source - Cert. Funds'!G2801</f>
        <v xml:space="preserve">GENERAL                                 </v>
      </c>
      <c r="J2802" s="23">
        <f>'Source - Cert. Funds'!H2801</f>
        <v>15915</v>
      </c>
      <c r="K2802" s="3"/>
      <c r="L2802" s="3"/>
      <c r="M2802" s="3"/>
      <c r="N2802" s="3"/>
      <c r="O2802" s="3"/>
    </row>
    <row r="2803" spans="1:15" x14ac:dyDescent="0.35">
      <c r="A2803" s="221" t="e">
        <f t="shared" si="47"/>
        <v>#N/A</v>
      </c>
      <c r="B2803" s="221" t="e">
        <f>IF(A2803=1,SUM($A$4:A2803),"")</f>
        <v>#N/A</v>
      </c>
      <c r="C2803" s="22" t="str">
        <f>'Source - Cert. Funds'!A2802</f>
        <v>84</v>
      </c>
      <c r="D2803" s="22" t="str">
        <f>'Source - Cert. Funds'!B2802</f>
        <v>2</v>
      </c>
      <c r="E2803" s="22" t="str">
        <f>'Source - Cert. Funds'!C2802</f>
        <v>0011</v>
      </c>
      <c r="F2803" s="22" t="str">
        <f>'Source - Cert. Funds'!D2802</f>
        <v>8420011</v>
      </c>
      <c r="G2803" s="22" t="str">
        <f>'Source - Cert. Funds'!E2802</f>
        <v>RILEY TOWNSHIP</v>
      </c>
      <c r="H2803" s="22" t="str">
        <f>'Source - Cert. Funds'!F2802</f>
        <v>0101</v>
      </c>
      <c r="I2803" s="22" t="str">
        <f>'Source - Cert. Funds'!G2802</f>
        <v xml:space="preserve">GENERAL                                 </v>
      </c>
      <c r="J2803" s="23">
        <f>'Source - Cert. Funds'!H2802</f>
        <v>34000</v>
      </c>
      <c r="K2803" s="3"/>
      <c r="L2803" s="3"/>
      <c r="M2803" s="3"/>
      <c r="N2803" s="3"/>
      <c r="O2803" s="3"/>
    </row>
    <row r="2804" spans="1:15" x14ac:dyDescent="0.35">
      <c r="A2804" s="221" t="e">
        <f t="shared" si="47"/>
        <v>#N/A</v>
      </c>
      <c r="B2804" s="221" t="e">
        <f>IF(A2804=1,SUM($A$4:A2804),"")</f>
        <v>#N/A</v>
      </c>
      <c r="C2804" s="22" t="str">
        <f>'Source - Cert. Funds'!A2803</f>
        <v>84</v>
      </c>
      <c r="D2804" s="22" t="str">
        <f>'Source - Cert. Funds'!B2803</f>
        <v>2</v>
      </c>
      <c r="E2804" s="22" t="str">
        <f>'Source - Cert. Funds'!C2803</f>
        <v>0012</v>
      </c>
      <c r="F2804" s="22" t="str">
        <f>'Source - Cert. Funds'!D2803</f>
        <v>8420012</v>
      </c>
      <c r="G2804" s="22" t="str">
        <f>'Source - Cert. Funds'!E2803</f>
        <v>SUGAR CREEK TOWNSHIP</v>
      </c>
      <c r="H2804" s="22" t="str">
        <f>'Source - Cert. Funds'!F2803</f>
        <v>0061</v>
      </c>
      <c r="I2804" s="22" t="str">
        <f>'Source - Cert. Funds'!G2803</f>
        <v>RAINY DAY</v>
      </c>
      <c r="J2804" s="23">
        <f>'Source - Cert. Funds'!H2803</f>
        <v>25000</v>
      </c>
      <c r="K2804" s="3"/>
      <c r="L2804" s="3"/>
      <c r="M2804" s="3"/>
      <c r="N2804" s="3"/>
      <c r="O2804" s="3"/>
    </row>
    <row r="2805" spans="1:15" x14ac:dyDescent="0.35">
      <c r="A2805" s="221" t="e">
        <f t="shared" si="47"/>
        <v>#N/A</v>
      </c>
      <c r="B2805" s="221" t="e">
        <f>IF(A2805=1,SUM($A$4:A2805),"")</f>
        <v>#N/A</v>
      </c>
      <c r="C2805" s="22" t="str">
        <f>'Source - Cert. Funds'!A2804</f>
        <v>84</v>
      </c>
      <c r="D2805" s="22" t="str">
        <f>'Source - Cert. Funds'!B2804</f>
        <v>2</v>
      </c>
      <c r="E2805" s="22" t="str">
        <f>'Source - Cert. Funds'!C2804</f>
        <v>0012</v>
      </c>
      <c r="F2805" s="22" t="str">
        <f>'Source - Cert. Funds'!D2804</f>
        <v>8420012</v>
      </c>
      <c r="G2805" s="22" t="str">
        <f>'Source - Cert. Funds'!E2804</f>
        <v>SUGAR CREEK TOWNSHIP</v>
      </c>
      <c r="H2805" s="22" t="str">
        <f>'Source - Cert. Funds'!F2804</f>
        <v>0101</v>
      </c>
      <c r="I2805" s="22" t="str">
        <f>'Source - Cert. Funds'!G2804</f>
        <v xml:space="preserve">GENERAL                                 </v>
      </c>
      <c r="J2805" s="23">
        <f>'Source - Cert. Funds'!H2804</f>
        <v>315458</v>
      </c>
      <c r="K2805" s="3"/>
      <c r="L2805" s="3"/>
      <c r="M2805" s="3"/>
      <c r="N2805" s="3"/>
      <c r="O2805" s="3"/>
    </row>
    <row r="2806" spans="1:15" x14ac:dyDescent="0.35">
      <c r="A2806" s="221" t="e">
        <f t="shared" si="47"/>
        <v>#N/A</v>
      </c>
      <c r="B2806" s="221" t="e">
        <f>IF(A2806=1,SUM($A$4:A2806),"")</f>
        <v>#N/A</v>
      </c>
      <c r="C2806" s="22" t="str">
        <f>'Source - Cert. Funds'!A2805</f>
        <v>84</v>
      </c>
      <c r="D2806" s="22" t="str">
        <f>'Source - Cert. Funds'!B2805</f>
        <v>2</v>
      </c>
      <c r="E2806" s="22" t="str">
        <f>'Source - Cert. Funds'!C2805</f>
        <v>0012</v>
      </c>
      <c r="F2806" s="22" t="str">
        <f>'Source - Cert. Funds'!D2805</f>
        <v>8420012</v>
      </c>
      <c r="G2806" s="22" t="str">
        <f>'Source - Cert. Funds'!E2805</f>
        <v>SUGAR CREEK TOWNSHIP</v>
      </c>
      <c r="H2806" s="22" t="str">
        <f>'Source - Cert. Funds'!F2805</f>
        <v>1312</v>
      </c>
      <c r="I2806" s="22" t="str">
        <f>'Source - Cert. Funds'!G2805</f>
        <v xml:space="preserve">RECREATION                              </v>
      </c>
      <c r="J2806" s="23">
        <f>'Source - Cert. Funds'!H2805</f>
        <v>7000</v>
      </c>
      <c r="K2806" s="3"/>
      <c r="L2806" s="3"/>
      <c r="M2806" s="3"/>
      <c r="N2806" s="3"/>
      <c r="O2806" s="3"/>
    </row>
    <row r="2807" spans="1:15" x14ac:dyDescent="0.35">
      <c r="A2807" s="221" t="e">
        <f t="shared" si="47"/>
        <v>#N/A</v>
      </c>
      <c r="B2807" s="221" t="e">
        <f>IF(A2807=1,SUM($A$4:A2807),"")</f>
        <v>#N/A</v>
      </c>
      <c r="C2807" s="22" t="str">
        <f>'Source - Cert. Funds'!A2806</f>
        <v>85</v>
      </c>
      <c r="D2807" s="22" t="str">
        <f>'Source - Cert. Funds'!B2806</f>
        <v>2</v>
      </c>
      <c r="E2807" s="22" t="str">
        <f>'Source - Cert. Funds'!C2806</f>
        <v>0001</v>
      </c>
      <c r="F2807" s="22" t="str">
        <f>'Source - Cert. Funds'!D2806</f>
        <v>8520001</v>
      </c>
      <c r="G2807" s="22" t="str">
        <f>'Source - Cert. Funds'!E2806</f>
        <v>CHESTER TOWNSHIP</v>
      </c>
      <c r="H2807" s="22" t="str">
        <f>'Source - Cert. Funds'!F2806</f>
        <v>0061</v>
      </c>
      <c r="I2807" s="22" t="str">
        <f>'Source - Cert. Funds'!G2806</f>
        <v>RAINY DAY</v>
      </c>
      <c r="J2807" s="23">
        <f>'Source - Cert. Funds'!H2806</f>
        <v>1193</v>
      </c>
      <c r="K2807" s="3"/>
      <c r="L2807" s="3"/>
      <c r="M2807" s="3"/>
      <c r="N2807" s="3"/>
      <c r="O2807" s="3"/>
    </row>
    <row r="2808" spans="1:15" x14ac:dyDescent="0.35">
      <c r="A2808" s="221" t="e">
        <f t="shared" si="47"/>
        <v>#N/A</v>
      </c>
      <c r="B2808" s="221" t="e">
        <f>IF(A2808=1,SUM($A$4:A2808),"")</f>
        <v>#N/A</v>
      </c>
      <c r="C2808" s="22" t="str">
        <f>'Source - Cert. Funds'!A2807</f>
        <v>85</v>
      </c>
      <c r="D2808" s="22" t="str">
        <f>'Source - Cert. Funds'!B2807</f>
        <v>2</v>
      </c>
      <c r="E2808" s="22" t="str">
        <f>'Source - Cert. Funds'!C2807</f>
        <v>0001</v>
      </c>
      <c r="F2808" s="22" t="str">
        <f>'Source - Cert. Funds'!D2807</f>
        <v>8520001</v>
      </c>
      <c r="G2808" s="22" t="str">
        <f>'Source - Cert. Funds'!E2807</f>
        <v>CHESTER TOWNSHIP</v>
      </c>
      <c r="H2808" s="22" t="str">
        <f>'Source - Cert. Funds'!F2807</f>
        <v>0101</v>
      </c>
      <c r="I2808" s="22" t="str">
        <f>'Source - Cert. Funds'!G2807</f>
        <v xml:space="preserve">GENERAL                                 </v>
      </c>
      <c r="J2808" s="23">
        <f>'Source - Cert. Funds'!H2807</f>
        <v>61450</v>
      </c>
      <c r="K2808" s="3"/>
      <c r="L2808" s="3"/>
      <c r="M2808" s="3"/>
      <c r="N2808" s="3"/>
      <c r="O2808" s="3"/>
    </row>
    <row r="2809" spans="1:15" x14ac:dyDescent="0.35">
      <c r="A2809" s="221" t="e">
        <f t="shared" si="47"/>
        <v>#N/A</v>
      </c>
      <c r="B2809" s="221" t="e">
        <f>IF(A2809=1,SUM($A$4:A2809),"")</f>
        <v>#N/A</v>
      </c>
      <c r="C2809" s="22" t="str">
        <f>'Source - Cert. Funds'!A2808</f>
        <v>85</v>
      </c>
      <c r="D2809" s="22" t="str">
        <f>'Source - Cert. Funds'!B2808</f>
        <v>2</v>
      </c>
      <c r="E2809" s="22" t="str">
        <f>'Source - Cert. Funds'!C2808</f>
        <v>0001</v>
      </c>
      <c r="F2809" s="22" t="str">
        <f>'Source - Cert. Funds'!D2808</f>
        <v>8520001</v>
      </c>
      <c r="G2809" s="22" t="str">
        <f>'Source - Cert. Funds'!E2808</f>
        <v>CHESTER TOWNSHIP</v>
      </c>
      <c r="H2809" s="22" t="str">
        <f>'Source - Cert. Funds'!F2808</f>
        <v>1111</v>
      </c>
      <c r="I2809" s="22" t="str">
        <f>'Source - Cert. Funds'!G2808</f>
        <v>TOWNSHIP FIRE AND E.M.S.</v>
      </c>
      <c r="J2809" s="23">
        <f>'Source - Cert. Funds'!H2808</f>
        <v>322570</v>
      </c>
      <c r="K2809" s="3"/>
      <c r="L2809" s="3"/>
      <c r="M2809" s="3"/>
      <c r="N2809" s="3"/>
      <c r="O2809" s="3"/>
    </row>
    <row r="2810" spans="1:15" x14ac:dyDescent="0.35">
      <c r="A2810" s="221" t="e">
        <f t="shared" si="47"/>
        <v>#N/A</v>
      </c>
      <c r="B2810" s="221" t="e">
        <f>IF(A2810=1,SUM($A$4:A2810),"")</f>
        <v>#N/A</v>
      </c>
      <c r="C2810" s="22" t="str">
        <f>'Source - Cert. Funds'!A2809</f>
        <v>85</v>
      </c>
      <c r="D2810" s="22" t="str">
        <f>'Source - Cert. Funds'!B2809</f>
        <v>2</v>
      </c>
      <c r="E2810" s="22" t="str">
        <f>'Source - Cert. Funds'!C2809</f>
        <v>0001</v>
      </c>
      <c r="F2810" s="22" t="str">
        <f>'Source - Cert. Funds'!D2809</f>
        <v>8520001</v>
      </c>
      <c r="G2810" s="22" t="str">
        <f>'Source - Cert. Funds'!E2809</f>
        <v>CHESTER TOWNSHIP</v>
      </c>
      <c r="H2810" s="22" t="str">
        <f>'Source - Cert. Funds'!F2809</f>
        <v>1190</v>
      </c>
      <c r="I2810" s="22" t="str">
        <f>'Source - Cert. Funds'!G2809</f>
        <v xml:space="preserve">CUMULATIVE FIRE (Township)                        </v>
      </c>
      <c r="J2810" s="23">
        <f>'Source - Cert. Funds'!H2809</f>
        <v>45000</v>
      </c>
      <c r="K2810" s="3"/>
      <c r="L2810" s="3"/>
      <c r="M2810" s="3"/>
      <c r="N2810" s="3"/>
      <c r="O2810" s="3"/>
    </row>
    <row r="2811" spans="1:15" x14ac:dyDescent="0.35">
      <c r="A2811" s="221" t="e">
        <f t="shared" si="47"/>
        <v>#N/A</v>
      </c>
      <c r="B2811" s="221" t="e">
        <f>IF(A2811=1,SUM($A$4:A2811),"")</f>
        <v>#N/A</v>
      </c>
      <c r="C2811" s="22" t="str">
        <f>'Source - Cert. Funds'!A2810</f>
        <v>85</v>
      </c>
      <c r="D2811" s="22" t="str">
        <f>'Source - Cert. Funds'!B2810</f>
        <v>2</v>
      </c>
      <c r="E2811" s="22" t="str">
        <f>'Source - Cert. Funds'!C2810</f>
        <v>0001</v>
      </c>
      <c r="F2811" s="22" t="str">
        <f>'Source - Cert. Funds'!D2810</f>
        <v>8520001</v>
      </c>
      <c r="G2811" s="22" t="str">
        <f>'Source - Cert. Funds'!E2810</f>
        <v>CHESTER TOWNSHIP</v>
      </c>
      <c r="H2811" s="22" t="str">
        <f>'Source - Cert. Funds'!F2810</f>
        <v>1312</v>
      </c>
      <c r="I2811" s="22" t="str">
        <f>'Source - Cert. Funds'!G2810</f>
        <v xml:space="preserve">RECREATION                              </v>
      </c>
      <c r="J2811" s="23">
        <f>'Source - Cert. Funds'!H2810</f>
        <v>6400</v>
      </c>
      <c r="K2811" s="3"/>
      <c r="L2811" s="3"/>
      <c r="M2811" s="3"/>
      <c r="N2811" s="3"/>
      <c r="O2811" s="3"/>
    </row>
    <row r="2812" spans="1:15" x14ac:dyDescent="0.35">
      <c r="A2812" s="221" t="e">
        <f t="shared" si="47"/>
        <v>#N/A</v>
      </c>
      <c r="B2812" s="221" t="e">
        <f>IF(A2812=1,SUM($A$4:A2812),"")</f>
        <v>#N/A</v>
      </c>
      <c r="C2812" s="22" t="str">
        <f>'Source - Cert. Funds'!A2811</f>
        <v>85</v>
      </c>
      <c r="D2812" s="22" t="str">
        <f>'Source - Cert. Funds'!B2811</f>
        <v>2</v>
      </c>
      <c r="E2812" s="22" t="str">
        <f>'Source - Cert. Funds'!C2811</f>
        <v>0001</v>
      </c>
      <c r="F2812" s="22" t="str">
        <f>'Source - Cert. Funds'!D2811</f>
        <v>8520001</v>
      </c>
      <c r="G2812" s="22" t="str">
        <f>'Source - Cert. Funds'!E2811</f>
        <v>CHESTER TOWNSHIP</v>
      </c>
      <c r="H2812" s="22" t="str">
        <f>'Source - Cert. Funds'!F2811</f>
        <v>2010</v>
      </c>
      <c r="I2812" s="22" t="str">
        <f>'Source - Cert. Funds'!G2811</f>
        <v xml:space="preserve">LIBRARY (NON-LIBRARY UNIT)              </v>
      </c>
      <c r="J2812" s="23">
        <f>'Source - Cert. Funds'!H2811</f>
        <v>16000</v>
      </c>
      <c r="K2812" s="3"/>
      <c r="L2812" s="3"/>
      <c r="M2812" s="3"/>
      <c r="N2812" s="3"/>
      <c r="O2812" s="3"/>
    </row>
    <row r="2813" spans="1:15" x14ac:dyDescent="0.35">
      <c r="A2813" s="221" t="e">
        <f t="shared" si="47"/>
        <v>#N/A</v>
      </c>
      <c r="B2813" s="221" t="e">
        <f>IF(A2813=1,SUM($A$4:A2813),"")</f>
        <v>#N/A</v>
      </c>
      <c r="C2813" s="22" t="str">
        <f>'Source - Cert. Funds'!A2812</f>
        <v>85</v>
      </c>
      <c r="D2813" s="22" t="str">
        <f>'Source - Cert. Funds'!B2812</f>
        <v>2</v>
      </c>
      <c r="E2813" s="22" t="str">
        <f>'Source - Cert. Funds'!C2812</f>
        <v>0002</v>
      </c>
      <c r="F2813" s="22" t="str">
        <f>'Source - Cert. Funds'!D2812</f>
        <v>8520002</v>
      </c>
      <c r="G2813" s="22" t="str">
        <f>'Source - Cert. Funds'!E2812</f>
        <v>LAGRO TOWNSHIP</v>
      </c>
      <c r="H2813" s="22" t="str">
        <f>'Source - Cert. Funds'!F2812</f>
        <v>0061</v>
      </c>
      <c r="I2813" s="22" t="str">
        <f>'Source - Cert. Funds'!G2812</f>
        <v>RAINY DAY</v>
      </c>
      <c r="J2813" s="23">
        <f>'Source - Cert. Funds'!H2812</f>
        <v>10000</v>
      </c>
      <c r="K2813" s="3"/>
      <c r="L2813" s="3"/>
      <c r="M2813" s="3"/>
      <c r="N2813" s="3"/>
      <c r="O2813" s="3"/>
    </row>
    <row r="2814" spans="1:15" x14ac:dyDescent="0.35">
      <c r="A2814" s="221" t="e">
        <f t="shared" si="47"/>
        <v>#N/A</v>
      </c>
      <c r="B2814" s="221" t="e">
        <f>IF(A2814=1,SUM($A$4:A2814),"")</f>
        <v>#N/A</v>
      </c>
      <c r="C2814" s="22" t="str">
        <f>'Source - Cert. Funds'!A2813</f>
        <v>85</v>
      </c>
      <c r="D2814" s="22" t="str">
        <f>'Source - Cert. Funds'!B2813</f>
        <v>2</v>
      </c>
      <c r="E2814" s="22" t="str">
        <f>'Source - Cert. Funds'!C2813</f>
        <v>0002</v>
      </c>
      <c r="F2814" s="22" t="str">
        <f>'Source - Cert. Funds'!D2813</f>
        <v>8520002</v>
      </c>
      <c r="G2814" s="22" t="str">
        <f>'Source - Cert. Funds'!E2813</f>
        <v>LAGRO TOWNSHIP</v>
      </c>
      <c r="H2814" s="22" t="str">
        <f>'Source - Cert. Funds'!F2813</f>
        <v>0101</v>
      </c>
      <c r="I2814" s="22" t="str">
        <f>'Source - Cert. Funds'!G2813</f>
        <v xml:space="preserve">GENERAL                                 </v>
      </c>
      <c r="J2814" s="23">
        <f>'Source - Cert. Funds'!H2813</f>
        <v>308200</v>
      </c>
      <c r="K2814" s="3"/>
      <c r="L2814" s="3"/>
      <c r="M2814" s="3"/>
      <c r="N2814" s="3"/>
      <c r="O2814" s="3"/>
    </row>
    <row r="2815" spans="1:15" x14ac:dyDescent="0.35">
      <c r="A2815" s="221" t="e">
        <f t="shared" si="47"/>
        <v>#N/A</v>
      </c>
      <c r="B2815" s="221" t="e">
        <f>IF(A2815=1,SUM($A$4:A2815),"")</f>
        <v>#N/A</v>
      </c>
      <c r="C2815" s="22" t="str">
        <f>'Source - Cert. Funds'!A2814</f>
        <v>85</v>
      </c>
      <c r="D2815" s="22" t="str">
        <f>'Source - Cert. Funds'!B2814</f>
        <v>2</v>
      </c>
      <c r="E2815" s="22" t="str">
        <f>'Source - Cert. Funds'!C2814</f>
        <v>0002</v>
      </c>
      <c r="F2815" s="22" t="str">
        <f>'Source - Cert. Funds'!D2814</f>
        <v>8520002</v>
      </c>
      <c r="G2815" s="22" t="str">
        <f>'Source - Cert. Funds'!E2814</f>
        <v>LAGRO TOWNSHIP</v>
      </c>
      <c r="H2815" s="22" t="str">
        <f>'Source - Cert. Funds'!F2814</f>
        <v>1111</v>
      </c>
      <c r="I2815" s="22" t="str">
        <f>'Source - Cert. Funds'!G2814</f>
        <v>TOWNSHIP FIRE AND E.M.S.</v>
      </c>
      <c r="J2815" s="23">
        <f>'Source - Cert. Funds'!H2814</f>
        <v>529000</v>
      </c>
      <c r="K2815" s="3"/>
      <c r="L2815" s="3"/>
      <c r="M2815" s="3"/>
      <c r="N2815" s="3"/>
      <c r="O2815" s="3"/>
    </row>
    <row r="2816" spans="1:15" x14ac:dyDescent="0.35">
      <c r="A2816" s="221" t="e">
        <f t="shared" si="47"/>
        <v>#N/A</v>
      </c>
      <c r="B2816" s="221" t="e">
        <f>IF(A2816=1,SUM($A$4:A2816),"")</f>
        <v>#N/A</v>
      </c>
      <c r="C2816" s="22" t="str">
        <f>'Source - Cert. Funds'!A2815</f>
        <v>85</v>
      </c>
      <c r="D2816" s="22" t="str">
        <f>'Source - Cert. Funds'!B2815</f>
        <v>2</v>
      </c>
      <c r="E2816" s="22" t="str">
        <f>'Source - Cert. Funds'!C2815</f>
        <v>0002</v>
      </c>
      <c r="F2816" s="22" t="str">
        <f>'Source - Cert. Funds'!D2815</f>
        <v>8520002</v>
      </c>
      <c r="G2816" s="22" t="str">
        <f>'Source - Cert. Funds'!E2815</f>
        <v>LAGRO TOWNSHIP</v>
      </c>
      <c r="H2816" s="22" t="str">
        <f>'Source - Cert. Funds'!F2815</f>
        <v>1190</v>
      </c>
      <c r="I2816" s="22" t="str">
        <f>'Source - Cert. Funds'!G2815</f>
        <v xml:space="preserve">CUMULATIVE FIRE (Township)                        </v>
      </c>
      <c r="J2816" s="23">
        <f>'Source - Cert. Funds'!H2815</f>
        <v>35000</v>
      </c>
      <c r="K2816" s="3"/>
      <c r="L2816" s="3"/>
      <c r="M2816" s="3"/>
      <c r="N2816" s="3"/>
      <c r="O2816" s="3"/>
    </row>
    <row r="2817" spans="1:15" x14ac:dyDescent="0.35">
      <c r="A2817" s="221" t="e">
        <f t="shared" si="47"/>
        <v>#N/A</v>
      </c>
      <c r="B2817" s="221" t="e">
        <f>IF(A2817=1,SUM($A$4:A2817),"")</f>
        <v>#N/A</v>
      </c>
      <c r="C2817" s="22" t="str">
        <f>'Source - Cert. Funds'!A2816</f>
        <v>85</v>
      </c>
      <c r="D2817" s="22" t="str">
        <f>'Source - Cert. Funds'!B2816</f>
        <v>2</v>
      </c>
      <c r="E2817" s="22" t="str">
        <f>'Source - Cert. Funds'!C2816</f>
        <v>0003</v>
      </c>
      <c r="F2817" s="22" t="str">
        <f>'Source - Cert. Funds'!D2816</f>
        <v>8520003</v>
      </c>
      <c r="G2817" s="22" t="str">
        <f>'Source - Cert. Funds'!E2816</f>
        <v>LIBERTY TOWNSHIP</v>
      </c>
      <c r="H2817" s="22" t="str">
        <f>'Source - Cert. Funds'!F2816</f>
        <v>0061</v>
      </c>
      <c r="I2817" s="22" t="str">
        <f>'Source - Cert. Funds'!G2816</f>
        <v>RAINY DAY</v>
      </c>
      <c r="J2817" s="23">
        <f>'Source - Cert. Funds'!H2816</f>
        <v>2900</v>
      </c>
      <c r="K2817" s="3"/>
      <c r="L2817" s="3"/>
      <c r="M2817" s="3"/>
      <c r="N2817" s="3"/>
      <c r="O2817" s="3"/>
    </row>
    <row r="2818" spans="1:15" x14ac:dyDescent="0.35">
      <c r="A2818" s="221" t="e">
        <f t="shared" si="47"/>
        <v>#N/A</v>
      </c>
      <c r="B2818" s="221" t="e">
        <f>IF(A2818=1,SUM($A$4:A2818),"")</f>
        <v>#N/A</v>
      </c>
      <c r="C2818" s="22" t="str">
        <f>'Source - Cert. Funds'!A2817</f>
        <v>85</v>
      </c>
      <c r="D2818" s="22" t="str">
        <f>'Source - Cert. Funds'!B2817</f>
        <v>2</v>
      </c>
      <c r="E2818" s="22" t="str">
        <f>'Source - Cert. Funds'!C2817</f>
        <v>0003</v>
      </c>
      <c r="F2818" s="22" t="str">
        <f>'Source - Cert. Funds'!D2817</f>
        <v>8520003</v>
      </c>
      <c r="G2818" s="22" t="str">
        <f>'Source - Cert. Funds'!E2817</f>
        <v>LIBERTY TOWNSHIP</v>
      </c>
      <c r="H2818" s="22" t="str">
        <f>'Source - Cert. Funds'!F2817</f>
        <v>0101</v>
      </c>
      <c r="I2818" s="22" t="str">
        <f>'Source - Cert. Funds'!G2817</f>
        <v xml:space="preserve">GENERAL                                 </v>
      </c>
      <c r="J2818" s="23">
        <f>'Source - Cert. Funds'!H2817</f>
        <v>33485</v>
      </c>
      <c r="K2818" s="3"/>
      <c r="L2818" s="3"/>
      <c r="M2818" s="3"/>
      <c r="N2818" s="3"/>
      <c r="O2818" s="3"/>
    </row>
    <row r="2819" spans="1:15" x14ac:dyDescent="0.35">
      <c r="A2819" s="221" t="e">
        <f t="shared" si="47"/>
        <v>#N/A</v>
      </c>
      <c r="B2819" s="221" t="e">
        <f>IF(A2819=1,SUM($A$4:A2819),"")</f>
        <v>#N/A</v>
      </c>
      <c r="C2819" s="22" t="str">
        <f>'Source - Cert. Funds'!A2818</f>
        <v>85</v>
      </c>
      <c r="D2819" s="22" t="str">
        <f>'Source - Cert. Funds'!B2818</f>
        <v>2</v>
      </c>
      <c r="E2819" s="22" t="str">
        <f>'Source - Cert. Funds'!C2818</f>
        <v>0003</v>
      </c>
      <c r="F2819" s="22" t="str">
        <f>'Source - Cert. Funds'!D2818</f>
        <v>8520003</v>
      </c>
      <c r="G2819" s="22" t="str">
        <f>'Source - Cert. Funds'!E2818</f>
        <v>LIBERTY TOWNSHIP</v>
      </c>
      <c r="H2819" s="22" t="str">
        <f>'Source - Cert. Funds'!F2818</f>
        <v>1111</v>
      </c>
      <c r="I2819" s="22" t="str">
        <f>'Source - Cert. Funds'!G2818</f>
        <v>TOWNSHIP FIRE AND E.M.S.</v>
      </c>
      <c r="J2819" s="23">
        <f>'Source - Cert. Funds'!H2818</f>
        <v>80000</v>
      </c>
      <c r="K2819" s="3"/>
      <c r="L2819" s="3"/>
      <c r="M2819" s="3"/>
      <c r="N2819" s="3"/>
      <c r="O2819" s="3"/>
    </row>
    <row r="2820" spans="1:15" x14ac:dyDescent="0.35">
      <c r="A2820" s="221" t="e">
        <f t="shared" si="47"/>
        <v>#N/A</v>
      </c>
      <c r="B2820" s="221" t="e">
        <f>IF(A2820=1,SUM($A$4:A2820),"")</f>
        <v>#N/A</v>
      </c>
      <c r="C2820" s="22" t="str">
        <f>'Source - Cert. Funds'!A2819</f>
        <v>85</v>
      </c>
      <c r="D2820" s="22" t="str">
        <f>'Source - Cert. Funds'!B2819</f>
        <v>2</v>
      </c>
      <c r="E2820" s="22" t="str">
        <f>'Source - Cert. Funds'!C2819</f>
        <v>0003</v>
      </c>
      <c r="F2820" s="22" t="str">
        <f>'Source - Cert. Funds'!D2819</f>
        <v>8520003</v>
      </c>
      <c r="G2820" s="22" t="str">
        <f>'Source - Cert. Funds'!E2819</f>
        <v>LIBERTY TOWNSHIP</v>
      </c>
      <c r="H2820" s="22" t="str">
        <f>'Source - Cert. Funds'!F2819</f>
        <v>1190</v>
      </c>
      <c r="I2820" s="22" t="str">
        <f>'Source - Cert. Funds'!G2819</f>
        <v xml:space="preserve">CUMULATIVE FIRE (Township)                        </v>
      </c>
      <c r="J2820" s="23">
        <f>'Source - Cert. Funds'!H2819</f>
        <v>100000</v>
      </c>
      <c r="K2820" s="3"/>
      <c r="L2820" s="3"/>
      <c r="M2820" s="3"/>
      <c r="N2820" s="3"/>
      <c r="O2820" s="3"/>
    </row>
    <row r="2821" spans="1:15" x14ac:dyDescent="0.35">
      <c r="A2821" s="221" t="e">
        <f t="shared" ref="A2821:A2884" si="48">IF($L$1=$F2821,1,"")</f>
        <v>#N/A</v>
      </c>
      <c r="B2821" s="221" t="e">
        <f>IF(A2821=1,SUM($A$4:A2821),"")</f>
        <v>#N/A</v>
      </c>
      <c r="C2821" s="22" t="str">
        <f>'Source - Cert. Funds'!A2820</f>
        <v>85</v>
      </c>
      <c r="D2821" s="22" t="str">
        <f>'Source - Cert. Funds'!B2820</f>
        <v>2</v>
      </c>
      <c r="E2821" s="22" t="str">
        <f>'Source - Cert. Funds'!C2820</f>
        <v>0004</v>
      </c>
      <c r="F2821" s="22" t="str">
        <f>'Source - Cert. Funds'!D2820</f>
        <v>8520004</v>
      </c>
      <c r="G2821" s="22" t="str">
        <f>'Source - Cert. Funds'!E2820</f>
        <v>NOBLE TOWNSHIP</v>
      </c>
      <c r="H2821" s="22" t="str">
        <f>'Source - Cert. Funds'!F2820</f>
        <v>0101</v>
      </c>
      <c r="I2821" s="22" t="str">
        <f>'Source - Cert. Funds'!G2820</f>
        <v xml:space="preserve">GENERAL                                 </v>
      </c>
      <c r="J2821" s="23">
        <f>'Source - Cert. Funds'!H2820</f>
        <v>235150</v>
      </c>
      <c r="K2821" s="3"/>
      <c r="L2821" s="3"/>
      <c r="M2821" s="3"/>
      <c r="N2821" s="3"/>
      <c r="O2821" s="3"/>
    </row>
    <row r="2822" spans="1:15" x14ac:dyDescent="0.35">
      <c r="A2822" s="221" t="e">
        <f t="shared" si="48"/>
        <v>#N/A</v>
      </c>
      <c r="B2822" s="221" t="e">
        <f>IF(A2822=1,SUM($A$4:A2822),"")</f>
        <v>#N/A</v>
      </c>
      <c r="C2822" s="22" t="str">
        <f>'Source - Cert. Funds'!A2821</f>
        <v>85</v>
      </c>
      <c r="D2822" s="22" t="str">
        <f>'Source - Cert. Funds'!B2821</f>
        <v>2</v>
      </c>
      <c r="E2822" s="22" t="str">
        <f>'Source - Cert. Funds'!C2821</f>
        <v>0004</v>
      </c>
      <c r="F2822" s="22" t="str">
        <f>'Source - Cert. Funds'!D2821</f>
        <v>8520004</v>
      </c>
      <c r="G2822" s="22" t="str">
        <f>'Source - Cert. Funds'!E2821</f>
        <v>NOBLE TOWNSHIP</v>
      </c>
      <c r="H2822" s="22" t="str">
        <f>'Source - Cert. Funds'!F2821</f>
        <v>1111</v>
      </c>
      <c r="I2822" s="22" t="str">
        <f>'Source - Cert. Funds'!G2821</f>
        <v>TOWNSHIP FIRE AND E.M.S.</v>
      </c>
      <c r="J2822" s="23">
        <f>'Source - Cert. Funds'!H2821</f>
        <v>190050</v>
      </c>
      <c r="K2822" s="3"/>
      <c r="L2822" s="3"/>
      <c r="M2822" s="3"/>
      <c r="N2822" s="3"/>
      <c r="O2822" s="3"/>
    </row>
    <row r="2823" spans="1:15" x14ac:dyDescent="0.35">
      <c r="A2823" s="221" t="e">
        <f t="shared" si="48"/>
        <v>#N/A</v>
      </c>
      <c r="B2823" s="221" t="e">
        <f>IF(A2823=1,SUM($A$4:A2823),"")</f>
        <v>#N/A</v>
      </c>
      <c r="C2823" s="22" t="str">
        <f>'Source - Cert. Funds'!A2822</f>
        <v>85</v>
      </c>
      <c r="D2823" s="22" t="str">
        <f>'Source - Cert. Funds'!B2822</f>
        <v>2</v>
      </c>
      <c r="E2823" s="22" t="str">
        <f>'Source - Cert. Funds'!C2822</f>
        <v>0004</v>
      </c>
      <c r="F2823" s="22" t="str">
        <f>'Source - Cert. Funds'!D2822</f>
        <v>8520004</v>
      </c>
      <c r="G2823" s="22" t="str">
        <f>'Source - Cert. Funds'!E2822</f>
        <v>NOBLE TOWNSHIP</v>
      </c>
      <c r="H2823" s="22" t="str">
        <f>'Source - Cert. Funds'!F2822</f>
        <v>1190</v>
      </c>
      <c r="I2823" s="22" t="str">
        <f>'Source - Cert. Funds'!G2822</f>
        <v xml:space="preserve">CUMULATIVE FIRE (Township)                        </v>
      </c>
      <c r="J2823" s="23">
        <f>'Source - Cert. Funds'!H2822</f>
        <v>100000</v>
      </c>
      <c r="K2823" s="3"/>
      <c r="L2823" s="3"/>
      <c r="M2823" s="3"/>
      <c r="N2823" s="3"/>
      <c r="O2823" s="3"/>
    </row>
    <row r="2824" spans="1:15" x14ac:dyDescent="0.35">
      <c r="A2824" s="221" t="e">
        <f t="shared" si="48"/>
        <v>#N/A</v>
      </c>
      <c r="B2824" s="221" t="e">
        <f>IF(A2824=1,SUM($A$4:A2824),"")</f>
        <v>#N/A</v>
      </c>
      <c r="C2824" s="22" t="str">
        <f>'Source - Cert. Funds'!A2823</f>
        <v>85</v>
      </c>
      <c r="D2824" s="22" t="str">
        <f>'Source - Cert. Funds'!B2823</f>
        <v>2</v>
      </c>
      <c r="E2824" s="22" t="str">
        <f>'Source - Cert. Funds'!C2823</f>
        <v>0005</v>
      </c>
      <c r="F2824" s="22" t="str">
        <f>'Source - Cert. Funds'!D2823</f>
        <v>8520005</v>
      </c>
      <c r="G2824" s="22" t="str">
        <f>'Source - Cert. Funds'!E2823</f>
        <v>PAW PAW TOWNSHIP</v>
      </c>
      <c r="H2824" s="22" t="str">
        <f>'Source - Cert. Funds'!F2823</f>
        <v>0061</v>
      </c>
      <c r="I2824" s="22" t="str">
        <f>'Source - Cert. Funds'!G2823</f>
        <v>RAINY DAY</v>
      </c>
      <c r="J2824" s="23">
        <f>'Source - Cert. Funds'!H2823</f>
        <v>4500</v>
      </c>
      <c r="K2824" s="3"/>
      <c r="L2824" s="3"/>
      <c r="M2824" s="3"/>
      <c r="N2824" s="3"/>
      <c r="O2824" s="3"/>
    </row>
    <row r="2825" spans="1:15" x14ac:dyDescent="0.35">
      <c r="A2825" s="221" t="e">
        <f t="shared" si="48"/>
        <v>#N/A</v>
      </c>
      <c r="B2825" s="221" t="e">
        <f>IF(A2825=1,SUM($A$4:A2825),"")</f>
        <v>#N/A</v>
      </c>
      <c r="C2825" s="22" t="str">
        <f>'Source - Cert. Funds'!A2824</f>
        <v>85</v>
      </c>
      <c r="D2825" s="22" t="str">
        <f>'Source - Cert. Funds'!B2824</f>
        <v>2</v>
      </c>
      <c r="E2825" s="22" t="str">
        <f>'Source - Cert. Funds'!C2824</f>
        <v>0005</v>
      </c>
      <c r="F2825" s="22" t="str">
        <f>'Source - Cert. Funds'!D2824</f>
        <v>8520005</v>
      </c>
      <c r="G2825" s="22" t="str">
        <f>'Source - Cert. Funds'!E2824</f>
        <v>PAW PAW TOWNSHIP</v>
      </c>
      <c r="H2825" s="22" t="str">
        <f>'Source - Cert. Funds'!F2824</f>
        <v>0101</v>
      </c>
      <c r="I2825" s="22" t="str">
        <f>'Source - Cert. Funds'!G2824</f>
        <v xml:space="preserve">GENERAL                                 </v>
      </c>
      <c r="J2825" s="23">
        <f>'Source - Cert. Funds'!H2824</f>
        <v>42100</v>
      </c>
      <c r="K2825" s="3"/>
      <c r="L2825" s="3"/>
      <c r="M2825" s="3"/>
      <c r="N2825" s="3"/>
      <c r="O2825" s="3"/>
    </row>
    <row r="2826" spans="1:15" x14ac:dyDescent="0.35">
      <c r="A2826" s="221" t="e">
        <f t="shared" si="48"/>
        <v>#N/A</v>
      </c>
      <c r="B2826" s="221" t="e">
        <f>IF(A2826=1,SUM($A$4:A2826),"")</f>
        <v>#N/A</v>
      </c>
      <c r="C2826" s="22" t="str">
        <f>'Source - Cert. Funds'!A2825</f>
        <v>85</v>
      </c>
      <c r="D2826" s="22" t="str">
        <f>'Source - Cert. Funds'!B2825</f>
        <v>2</v>
      </c>
      <c r="E2826" s="22" t="str">
        <f>'Source - Cert. Funds'!C2825</f>
        <v>0005</v>
      </c>
      <c r="F2826" s="22" t="str">
        <f>'Source - Cert. Funds'!D2825</f>
        <v>8520005</v>
      </c>
      <c r="G2826" s="22" t="str">
        <f>'Source - Cert. Funds'!E2825</f>
        <v>PAW PAW TOWNSHIP</v>
      </c>
      <c r="H2826" s="22" t="str">
        <f>'Source - Cert. Funds'!F2825</f>
        <v>1111</v>
      </c>
      <c r="I2826" s="22" t="str">
        <f>'Source - Cert. Funds'!G2825</f>
        <v>TOWNSHIP FIRE AND E.M.S.</v>
      </c>
      <c r="J2826" s="23">
        <f>'Source - Cert. Funds'!H2825</f>
        <v>33430</v>
      </c>
      <c r="K2826" s="3"/>
      <c r="L2826" s="3"/>
      <c r="M2826" s="3"/>
      <c r="N2826" s="3"/>
      <c r="O2826" s="3"/>
    </row>
    <row r="2827" spans="1:15" x14ac:dyDescent="0.35">
      <c r="A2827" s="221" t="e">
        <f t="shared" si="48"/>
        <v>#N/A</v>
      </c>
      <c r="B2827" s="221" t="e">
        <f>IF(A2827=1,SUM($A$4:A2827),"")</f>
        <v>#N/A</v>
      </c>
      <c r="C2827" s="22" t="str">
        <f>'Source - Cert. Funds'!A2826</f>
        <v>85</v>
      </c>
      <c r="D2827" s="22" t="str">
        <f>'Source - Cert. Funds'!B2826</f>
        <v>2</v>
      </c>
      <c r="E2827" s="22" t="str">
        <f>'Source - Cert. Funds'!C2826</f>
        <v>0005</v>
      </c>
      <c r="F2827" s="22" t="str">
        <f>'Source - Cert. Funds'!D2826</f>
        <v>8520005</v>
      </c>
      <c r="G2827" s="22" t="str">
        <f>'Source - Cert. Funds'!E2826</f>
        <v>PAW PAW TOWNSHIP</v>
      </c>
      <c r="H2827" s="22" t="str">
        <f>'Source - Cert. Funds'!F2826</f>
        <v>1190</v>
      </c>
      <c r="I2827" s="22" t="str">
        <f>'Source - Cert. Funds'!G2826</f>
        <v xml:space="preserve">CUMULATIVE FIRE (Township)                        </v>
      </c>
      <c r="J2827" s="23">
        <f>'Source - Cert. Funds'!H2826</f>
        <v>0</v>
      </c>
      <c r="K2827" s="3"/>
      <c r="L2827" s="3"/>
      <c r="M2827" s="3"/>
      <c r="N2827" s="3"/>
      <c r="O2827" s="3"/>
    </row>
    <row r="2828" spans="1:15" x14ac:dyDescent="0.35">
      <c r="A2828" s="221" t="e">
        <f t="shared" si="48"/>
        <v>#N/A</v>
      </c>
      <c r="B2828" s="221" t="e">
        <f>IF(A2828=1,SUM($A$4:A2828),"")</f>
        <v>#N/A</v>
      </c>
      <c r="C2828" s="22" t="str">
        <f>'Source - Cert. Funds'!A2827</f>
        <v>85</v>
      </c>
      <c r="D2828" s="22" t="str">
        <f>'Source - Cert. Funds'!B2827</f>
        <v>2</v>
      </c>
      <c r="E2828" s="22" t="str">
        <f>'Source - Cert. Funds'!C2827</f>
        <v>0005</v>
      </c>
      <c r="F2828" s="22" t="str">
        <f>'Source - Cert. Funds'!D2827</f>
        <v>8520005</v>
      </c>
      <c r="G2828" s="22" t="str">
        <f>'Source - Cert. Funds'!E2827</f>
        <v>PAW PAW TOWNSHIP</v>
      </c>
      <c r="H2828" s="22" t="str">
        <f>'Source - Cert. Funds'!F2827</f>
        <v>1312</v>
      </c>
      <c r="I2828" s="22" t="str">
        <f>'Source - Cert. Funds'!G2827</f>
        <v xml:space="preserve">RECREATION                              </v>
      </c>
      <c r="J2828" s="23">
        <f>'Source - Cert. Funds'!H2827</f>
        <v>7000</v>
      </c>
      <c r="K2828" s="3"/>
      <c r="L2828" s="3"/>
      <c r="M2828" s="3"/>
      <c r="N2828" s="3"/>
      <c r="O2828" s="3"/>
    </row>
    <row r="2829" spans="1:15" x14ac:dyDescent="0.35">
      <c r="A2829" s="221" t="e">
        <f t="shared" si="48"/>
        <v>#N/A</v>
      </c>
      <c r="B2829" s="221" t="e">
        <f>IF(A2829=1,SUM($A$4:A2829),"")</f>
        <v>#N/A</v>
      </c>
      <c r="C2829" s="22" t="str">
        <f>'Source - Cert. Funds'!A2828</f>
        <v>85</v>
      </c>
      <c r="D2829" s="22" t="str">
        <f>'Source - Cert. Funds'!B2828</f>
        <v>2</v>
      </c>
      <c r="E2829" s="22" t="str">
        <f>'Source - Cert. Funds'!C2828</f>
        <v>0005</v>
      </c>
      <c r="F2829" s="22" t="str">
        <f>'Source - Cert. Funds'!D2828</f>
        <v>8520005</v>
      </c>
      <c r="G2829" s="22" t="str">
        <f>'Source - Cert. Funds'!E2828</f>
        <v>PAW PAW TOWNSHIP</v>
      </c>
      <c r="H2829" s="22" t="str">
        <f>'Source - Cert. Funds'!F2828</f>
        <v>2120</v>
      </c>
      <c r="I2829" s="22" t="str">
        <f>'Source - Cert. Funds'!G2828</f>
        <v xml:space="preserve">CEMETERY                                </v>
      </c>
      <c r="J2829" s="23">
        <f>'Source - Cert. Funds'!H2828</f>
        <v>20000</v>
      </c>
      <c r="K2829" s="3"/>
      <c r="L2829" s="3"/>
      <c r="M2829" s="3"/>
      <c r="N2829" s="3"/>
      <c r="O2829" s="3"/>
    </row>
    <row r="2830" spans="1:15" x14ac:dyDescent="0.35">
      <c r="A2830" s="221" t="e">
        <f t="shared" si="48"/>
        <v>#N/A</v>
      </c>
      <c r="B2830" s="221" t="e">
        <f>IF(A2830=1,SUM($A$4:A2830),"")</f>
        <v>#N/A</v>
      </c>
      <c r="C2830" s="22" t="str">
        <f>'Source - Cert. Funds'!A2829</f>
        <v>85</v>
      </c>
      <c r="D2830" s="22" t="str">
        <f>'Source - Cert. Funds'!B2829</f>
        <v>2</v>
      </c>
      <c r="E2830" s="22" t="str">
        <f>'Source - Cert. Funds'!C2829</f>
        <v>0006</v>
      </c>
      <c r="F2830" s="22" t="str">
        <f>'Source - Cert. Funds'!D2829</f>
        <v>8520006</v>
      </c>
      <c r="G2830" s="22" t="str">
        <f>'Source - Cert. Funds'!E2829</f>
        <v>PLEASANT TOWNSHIP</v>
      </c>
      <c r="H2830" s="22" t="str">
        <f>'Source - Cert. Funds'!F2829</f>
        <v>0061</v>
      </c>
      <c r="I2830" s="22" t="str">
        <f>'Source - Cert. Funds'!G2829</f>
        <v>RAINY DAY</v>
      </c>
      <c r="J2830" s="23">
        <f>'Source - Cert. Funds'!H2829</f>
        <v>41604</v>
      </c>
      <c r="K2830" s="3"/>
      <c r="L2830" s="3"/>
      <c r="M2830" s="3"/>
      <c r="N2830" s="3"/>
      <c r="O2830" s="3"/>
    </row>
    <row r="2831" spans="1:15" x14ac:dyDescent="0.35">
      <c r="A2831" s="221" t="e">
        <f t="shared" si="48"/>
        <v>#N/A</v>
      </c>
      <c r="B2831" s="221" t="e">
        <f>IF(A2831=1,SUM($A$4:A2831),"")</f>
        <v>#N/A</v>
      </c>
      <c r="C2831" s="22" t="str">
        <f>'Source - Cert. Funds'!A2830</f>
        <v>85</v>
      </c>
      <c r="D2831" s="22" t="str">
        <f>'Source - Cert. Funds'!B2830</f>
        <v>2</v>
      </c>
      <c r="E2831" s="22" t="str">
        <f>'Source - Cert. Funds'!C2830</f>
        <v>0006</v>
      </c>
      <c r="F2831" s="22" t="str">
        <f>'Source - Cert. Funds'!D2830</f>
        <v>8520006</v>
      </c>
      <c r="G2831" s="22" t="str">
        <f>'Source - Cert. Funds'!E2830</f>
        <v>PLEASANT TOWNSHIP</v>
      </c>
      <c r="H2831" s="22" t="str">
        <f>'Source - Cert. Funds'!F2830</f>
        <v>0101</v>
      </c>
      <c r="I2831" s="22" t="str">
        <f>'Source - Cert. Funds'!G2830</f>
        <v xml:space="preserve">GENERAL                                 </v>
      </c>
      <c r="J2831" s="23">
        <f>'Source - Cert. Funds'!H2830</f>
        <v>101248</v>
      </c>
      <c r="K2831" s="3"/>
      <c r="L2831" s="3"/>
      <c r="M2831" s="3"/>
      <c r="N2831" s="3"/>
      <c r="O2831" s="3"/>
    </row>
    <row r="2832" spans="1:15" x14ac:dyDescent="0.35">
      <c r="A2832" s="221" t="e">
        <f t="shared" si="48"/>
        <v>#N/A</v>
      </c>
      <c r="B2832" s="221" t="e">
        <f>IF(A2832=1,SUM($A$4:A2832),"")</f>
        <v>#N/A</v>
      </c>
      <c r="C2832" s="22" t="str">
        <f>'Source - Cert. Funds'!A2831</f>
        <v>85</v>
      </c>
      <c r="D2832" s="22" t="str">
        <f>'Source - Cert. Funds'!B2831</f>
        <v>2</v>
      </c>
      <c r="E2832" s="22" t="str">
        <f>'Source - Cert. Funds'!C2831</f>
        <v>0006</v>
      </c>
      <c r="F2832" s="22" t="str">
        <f>'Source - Cert. Funds'!D2831</f>
        <v>8520006</v>
      </c>
      <c r="G2832" s="22" t="str">
        <f>'Source - Cert. Funds'!E2831</f>
        <v>PLEASANT TOWNSHIP</v>
      </c>
      <c r="H2832" s="22" t="str">
        <f>'Source - Cert. Funds'!F2831</f>
        <v>1111</v>
      </c>
      <c r="I2832" s="22" t="str">
        <f>'Source - Cert. Funds'!G2831</f>
        <v>TOWNSHIP FIRE AND E.M.S.</v>
      </c>
      <c r="J2832" s="23">
        <f>'Source - Cert. Funds'!H2831</f>
        <v>116550</v>
      </c>
      <c r="K2832" s="3"/>
      <c r="L2832" s="3"/>
      <c r="M2832" s="3"/>
      <c r="N2832" s="3"/>
      <c r="O2832" s="3"/>
    </row>
    <row r="2833" spans="1:15" x14ac:dyDescent="0.35">
      <c r="A2833" s="221" t="e">
        <f t="shared" si="48"/>
        <v>#N/A</v>
      </c>
      <c r="B2833" s="221" t="e">
        <f>IF(A2833=1,SUM($A$4:A2833),"")</f>
        <v>#N/A</v>
      </c>
      <c r="C2833" s="22" t="str">
        <f>'Source - Cert. Funds'!A2832</f>
        <v>85</v>
      </c>
      <c r="D2833" s="22" t="str">
        <f>'Source - Cert. Funds'!B2832</f>
        <v>2</v>
      </c>
      <c r="E2833" s="22" t="str">
        <f>'Source - Cert. Funds'!C2832</f>
        <v>0006</v>
      </c>
      <c r="F2833" s="22" t="str">
        <f>'Source - Cert. Funds'!D2832</f>
        <v>8520006</v>
      </c>
      <c r="G2833" s="22" t="str">
        <f>'Source - Cert. Funds'!E2832</f>
        <v>PLEASANT TOWNSHIP</v>
      </c>
      <c r="H2833" s="22" t="str">
        <f>'Source - Cert. Funds'!F2832</f>
        <v>1190</v>
      </c>
      <c r="I2833" s="22" t="str">
        <f>'Source - Cert. Funds'!G2832</f>
        <v xml:space="preserve">CUMULATIVE FIRE (Township)                        </v>
      </c>
      <c r="J2833" s="23">
        <f>'Source - Cert. Funds'!H2832</f>
        <v>30000</v>
      </c>
      <c r="K2833" s="3"/>
      <c r="L2833" s="3"/>
      <c r="M2833" s="3"/>
      <c r="N2833" s="3"/>
      <c r="O2833" s="3"/>
    </row>
    <row r="2834" spans="1:15" x14ac:dyDescent="0.35">
      <c r="A2834" s="221" t="e">
        <f t="shared" si="48"/>
        <v>#N/A</v>
      </c>
      <c r="B2834" s="221" t="e">
        <f>IF(A2834=1,SUM($A$4:A2834),"")</f>
        <v>#N/A</v>
      </c>
      <c r="C2834" s="22" t="str">
        <f>'Source - Cert. Funds'!A2833</f>
        <v>85</v>
      </c>
      <c r="D2834" s="22" t="str">
        <f>'Source - Cert. Funds'!B2833</f>
        <v>2</v>
      </c>
      <c r="E2834" s="22" t="str">
        <f>'Source - Cert. Funds'!C2833</f>
        <v>0007</v>
      </c>
      <c r="F2834" s="22" t="str">
        <f>'Source - Cert. Funds'!D2833</f>
        <v>8520007</v>
      </c>
      <c r="G2834" s="22" t="str">
        <f>'Source - Cert. Funds'!E2833</f>
        <v>WALTZ TOWNSHIP</v>
      </c>
      <c r="H2834" s="22" t="str">
        <f>'Source - Cert. Funds'!F2833</f>
        <v>0061</v>
      </c>
      <c r="I2834" s="22" t="str">
        <f>'Source - Cert. Funds'!G2833</f>
        <v>RAINY DAY</v>
      </c>
      <c r="J2834" s="23">
        <f>'Source - Cert. Funds'!H2833</f>
        <v>8400</v>
      </c>
      <c r="K2834" s="3"/>
      <c r="L2834" s="3"/>
      <c r="M2834" s="3"/>
      <c r="N2834" s="3"/>
      <c r="O2834" s="3"/>
    </row>
    <row r="2835" spans="1:15" x14ac:dyDescent="0.35">
      <c r="A2835" s="221" t="e">
        <f t="shared" si="48"/>
        <v>#N/A</v>
      </c>
      <c r="B2835" s="221" t="e">
        <f>IF(A2835=1,SUM($A$4:A2835),"")</f>
        <v>#N/A</v>
      </c>
      <c r="C2835" s="22" t="str">
        <f>'Source - Cert. Funds'!A2834</f>
        <v>85</v>
      </c>
      <c r="D2835" s="22" t="str">
        <f>'Source - Cert. Funds'!B2834</f>
        <v>2</v>
      </c>
      <c r="E2835" s="22" t="str">
        <f>'Source - Cert. Funds'!C2834</f>
        <v>0007</v>
      </c>
      <c r="F2835" s="22" t="str">
        <f>'Source - Cert. Funds'!D2834</f>
        <v>8520007</v>
      </c>
      <c r="G2835" s="22" t="str">
        <f>'Source - Cert. Funds'!E2834</f>
        <v>WALTZ TOWNSHIP</v>
      </c>
      <c r="H2835" s="22" t="str">
        <f>'Source - Cert. Funds'!F2834</f>
        <v>0101</v>
      </c>
      <c r="I2835" s="22" t="str">
        <f>'Source - Cert. Funds'!G2834</f>
        <v xml:space="preserve">GENERAL                                 </v>
      </c>
      <c r="J2835" s="23">
        <f>'Source - Cert. Funds'!H2834</f>
        <v>53846</v>
      </c>
      <c r="K2835" s="3"/>
      <c r="L2835" s="3"/>
      <c r="M2835" s="3"/>
      <c r="N2835" s="3"/>
      <c r="O2835" s="3"/>
    </row>
    <row r="2836" spans="1:15" x14ac:dyDescent="0.35">
      <c r="A2836" s="221" t="e">
        <f t="shared" si="48"/>
        <v>#N/A</v>
      </c>
      <c r="B2836" s="221" t="e">
        <f>IF(A2836=1,SUM($A$4:A2836),"")</f>
        <v>#N/A</v>
      </c>
      <c r="C2836" s="22" t="str">
        <f>'Source - Cert. Funds'!A2835</f>
        <v>85</v>
      </c>
      <c r="D2836" s="22" t="str">
        <f>'Source - Cert. Funds'!B2835</f>
        <v>2</v>
      </c>
      <c r="E2836" s="22" t="str">
        <f>'Source - Cert. Funds'!C2835</f>
        <v>0007</v>
      </c>
      <c r="F2836" s="22" t="str">
        <f>'Source - Cert. Funds'!D2835</f>
        <v>8520007</v>
      </c>
      <c r="G2836" s="22" t="str">
        <f>'Source - Cert. Funds'!E2835</f>
        <v>WALTZ TOWNSHIP</v>
      </c>
      <c r="H2836" s="22" t="str">
        <f>'Source - Cert. Funds'!F2835</f>
        <v>1111</v>
      </c>
      <c r="I2836" s="22" t="str">
        <f>'Source - Cert. Funds'!G2835</f>
        <v>TOWNSHIP FIRE AND E.M.S.</v>
      </c>
      <c r="J2836" s="23">
        <f>'Source - Cert. Funds'!H2835</f>
        <v>46000</v>
      </c>
      <c r="K2836" s="3"/>
      <c r="L2836" s="3"/>
      <c r="M2836" s="3"/>
      <c r="N2836" s="3"/>
      <c r="O2836" s="3"/>
    </row>
    <row r="2837" spans="1:15" x14ac:dyDescent="0.35">
      <c r="A2837" s="221" t="e">
        <f t="shared" si="48"/>
        <v>#N/A</v>
      </c>
      <c r="B2837" s="221" t="e">
        <f>IF(A2837=1,SUM($A$4:A2837),"")</f>
        <v>#N/A</v>
      </c>
      <c r="C2837" s="22" t="str">
        <f>'Source - Cert. Funds'!A2836</f>
        <v>86</v>
      </c>
      <c r="D2837" s="22" t="str">
        <f>'Source - Cert. Funds'!B2836</f>
        <v>2</v>
      </c>
      <c r="E2837" s="22" t="str">
        <f>'Source - Cert. Funds'!C2836</f>
        <v>0001</v>
      </c>
      <c r="F2837" s="22" t="str">
        <f>'Source - Cert. Funds'!D2836</f>
        <v>8620001</v>
      </c>
      <c r="G2837" s="22" t="str">
        <f>'Source - Cert. Funds'!E2836</f>
        <v>ADAMS TOWNSHIP</v>
      </c>
      <c r="H2837" s="22" t="str">
        <f>'Source - Cert. Funds'!F2836</f>
        <v>0061</v>
      </c>
      <c r="I2837" s="22" t="str">
        <f>'Source - Cert. Funds'!G2836</f>
        <v>RAINY DAY</v>
      </c>
      <c r="J2837" s="23">
        <f>'Source - Cert. Funds'!H2836</f>
        <v>5808</v>
      </c>
      <c r="K2837" s="3"/>
      <c r="L2837" s="3"/>
      <c r="M2837" s="3"/>
      <c r="N2837" s="3"/>
      <c r="O2837" s="3"/>
    </row>
    <row r="2838" spans="1:15" x14ac:dyDescent="0.35">
      <c r="A2838" s="221" t="e">
        <f t="shared" si="48"/>
        <v>#N/A</v>
      </c>
      <c r="B2838" s="221" t="e">
        <f>IF(A2838=1,SUM($A$4:A2838),"")</f>
        <v>#N/A</v>
      </c>
      <c r="C2838" s="22" t="str">
        <f>'Source - Cert. Funds'!A2837</f>
        <v>86</v>
      </c>
      <c r="D2838" s="22" t="str">
        <f>'Source - Cert. Funds'!B2837</f>
        <v>2</v>
      </c>
      <c r="E2838" s="22" t="str">
        <f>'Source - Cert. Funds'!C2837</f>
        <v>0001</v>
      </c>
      <c r="F2838" s="22" t="str">
        <f>'Source - Cert. Funds'!D2837</f>
        <v>8620001</v>
      </c>
      <c r="G2838" s="22" t="str">
        <f>'Source - Cert. Funds'!E2837</f>
        <v>ADAMS TOWNSHIP</v>
      </c>
      <c r="H2838" s="22" t="str">
        <f>'Source - Cert. Funds'!F2837</f>
        <v>0101</v>
      </c>
      <c r="I2838" s="22" t="str">
        <f>'Source - Cert. Funds'!G2837</f>
        <v xml:space="preserve">GENERAL                                 </v>
      </c>
      <c r="J2838" s="23">
        <f>'Source - Cert. Funds'!H2837</f>
        <v>38625</v>
      </c>
      <c r="K2838" s="3"/>
      <c r="L2838" s="3"/>
      <c r="M2838" s="3"/>
      <c r="N2838" s="3"/>
      <c r="O2838" s="3"/>
    </row>
    <row r="2839" spans="1:15" x14ac:dyDescent="0.35">
      <c r="A2839" s="221" t="e">
        <f t="shared" si="48"/>
        <v>#N/A</v>
      </c>
      <c r="B2839" s="221" t="e">
        <f>IF(A2839=1,SUM($A$4:A2839),"")</f>
        <v>#N/A</v>
      </c>
      <c r="C2839" s="22" t="str">
        <f>'Source - Cert. Funds'!A2838</f>
        <v>86</v>
      </c>
      <c r="D2839" s="22" t="str">
        <f>'Source - Cert. Funds'!B2838</f>
        <v>2</v>
      </c>
      <c r="E2839" s="22" t="str">
        <f>'Source - Cert. Funds'!C2838</f>
        <v>0002</v>
      </c>
      <c r="F2839" s="22" t="str">
        <f>'Source - Cert. Funds'!D2838</f>
        <v>8620002</v>
      </c>
      <c r="G2839" s="22" t="str">
        <f>'Source - Cert. Funds'!E2838</f>
        <v>JORDAN TOWNSHIP</v>
      </c>
      <c r="H2839" s="22" t="str">
        <f>'Source - Cert. Funds'!F2838</f>
        <v>0101</v>
      </c>
      <c r="I2839" s="22" t="str">
        <f>'Source - Cert. Funds'!G2838</f>
        <v xml:space="preserve">GENERAL                                 </v>
      </c>
      <c r="J2839" s="23">
        <f>'Source - Cert. Funds'!H2838</f>
        <v>17480</v>
      </c>
      <c r="K2839" s="3"/>
      <c r="L2839" s="3"/>
      <c r="M2839" s="3"/>
      <c r="N2839" s="3"/>
      <c r="O2839" s="3"/>
    </row>
    <row r="2840" spans="1:15" x14ac:dyDescent="0.35">
      <c r="A2840" s="221" t="e">
        <f t="shared" si="48"/>
        <v>#N/A</v>
      </c>
      <c r="B2840" s="221" t="e">
        <f>IF(A2840=1,SUM($A$4:A2840),"")</f>
        <v>#N/A</v>
      </c>
      <c r="C2840" s="22" t="str">
        <f>'Source - Cert. Funds'!A2839</f>
        <v>86</v>
      </c>
      <c r="D2840" s="22" t="str">
        <f>'Source - Cert. Funds'!B2839</f>
        <v>2</v>
      </c>
      <c r="E2840" s="22" t="str">
        <f>'Source - Cert. Funds'!C2839</f>
        <v>0003</v>
      </c>
      <c r="F2840" s="22" t="str">
        <f>'Source - Cert. Funds'!D2839</f>
        <v>8620003</v>
      </c>
      <c r="G2840" s="22" t="str">
        <f>'Source - Cert. Funds'!E2839</f>
        <v>KENT TOWNSHIP</v>
      </c>
      <c r="H2840" s="22" t="str">
        <f>'Source - Cert. Funds'!F2839</f>
        <v>0061</v>
      </c>
      <c r="I2840" s="22" t="str">
        <f>'Source - Cert. Funds'!G2839</f>
        <v>RAINY DAY</v>
      </c>
      <c r="J2840" s="23">
        <f>'Source - Cert. Funds'!H2839</f>
        <v>0</v>
      </c>
      <c r="K2840" s="3"/>
      <c r="L2840" s="3"/>
      <c r="M2840" s="3"/>
      <c r="N2840" s="3"/>
      <c r="O2840" s="3"/>
    </row>
    <row r="2841" spans="1:15" x14ac:dyDescent="0.35">
      <c r="A2841" s="221" t="e">
        <f t="shared" si="48"/>
        <v>#N/A</v>
      </c>
      <c r="B2841" s="221" t="e">
        <f>IF(A2841=1,SUM($A$4:A2841),"")</f>
        <v>#N/A</v>
      </c>
      <c r="C2841" s="22" t="str">
        <f>'Source - Cert. Funds'!A2840</f>
        <v>86</v>
      </c>
      <c r="D2841" s="22" t="str">
        <f>'Source - Cert. Funds'!B2840</f>
        <v>2</v>
      </c>
      <c r="E2841" s="22" t="str">
        <f>'Source - Cert. Funds'!C2840</f>
        <v>0003</v>
      </c>
      <c r="F2841" s="22" t="str">
        <f>'Source - Cert. Funds'!D2840</f>
        <v>8620003</v>
      </c>
      <c r="G2841" s="22" t="str">
        <f>'Source - Cert. Funds'!E2840</f>
        <v>KENT TOWNSHIP</v>
      </c>
      <c r="H2841" s="22" t="str">
        <f>'Source - Cert. Funds'!F2840</f>
        <v>0101</v>
      </c>
      <c r="I2841" s="22" t="str">
        <f>'Source - Cert. Funds'!G2840</f>
        <v xml:space="preserve">GENERAL                                 </v>
      </c>
      <c r="J2841" s="23">
        <f>'Source - Cert. Funds'!H2840</f>
        <v>12785</v>
      </c>
      <c r="K2841" s="3"/>
      <c r="L2841" s="3"/>
      <c r="M2841" s="3"/>
      <c r="N2841" s="3"/>
      <c r="O2841" s="3"/>
    </row>
    <row r="2842" spans="1:15" x14ac:dyDescent="0.35">
      <c r="A2842" s="221" t="e">
        <f t="shared" si="48"/>
        <v>#N/A</v>
      </c>
      <c r="B2842" s="221" t="e">
        <f>IF(A2842=1,SUM($A$4:A2842),"")</f>
        <v>#N/A</v>
      </c>
      <c r="C2842" s="22" t="str">
        <f>'Source - Cert. Funds'!A2841</f>
        <v>86</v>
      </c>
      <c r="D2842" s="22" t="str">
        <f>'Source - Cert. Funds'!B2841</f>
        <v>2</v>
      </c>
      <c r="E2842" s="22" t="str">
        <f>'Source - Cert. Funds'!C2841</f>
        <v>0004</v>
      </c>
      <c r="F2842" s="22" t="str">
        <f>'Source - Cert. Funds'!D2841</f>
        <v>8620004</v>
      </c>
      <c r="G2842" s="22" t="str">
        <f>'Source - Cert. Funds'!E2841</f>
        <v>LIBERTY TOWNSHIP</v>
      </c>
      <c r="H2842" s="22" t="str">
        <f>'Source - Cert. Funds'!F2841</f>
        <v>0101</v>
      </c>
      <c r="I2842" s="22" t="str">
        <f>'Source - Cert. Funds'!G2841</f>
        <v xml:space="preserve">GENERAL                                 </v>
      </c>
      <c r="J2842" s="23">
        <f>'Source - Cert. Funds'!H2841</f>
        <v>26205</v>
      </c>
      <c r="K2842" s="3"/>
      <c r="L2842" s="3"/>
      <c r="M2842" s="3"/>
      <c r="N2842" s="3"/>
      <c r="O2842" s="3"/>
    </row>
    <row r="2843" spans="1:15" x14ac:dyDescent="0.35">
      <c r="A2843" s="221" t="e">
        <f t="shared" si="48"/>
        <v>#N/A</v>
      </c>
      <c r="B2843" s="221" t="e">
        <f>IF(A2843=1,SUM($A$4:A2843),"")</f>
        <v>#N/A</v>
      </c>
      <c r="C2843" s="22" t="str">
        <f>'Source - Cert. Funds'!A2842</f>
        <v>86</v>
      </c>
      <c r="D2843" s="22" t="str">
        <f>'Source - Cert. Funds'!B2842</f>
        <v>2</v>
      </c>
      <c r="E2843" s="22" t="str">
        <f>'Source - Cert. Funds'!C2842</f>
        <v>0005</v>
      </c>
      <c r="F2843" s="22" t="str">
        <f>'Source - Cert. Funds'!D2842</f>
        <v>8620005</v>
      </c>
      <c r="G2843" s="22" t="str">
        <f>'Source - Cert. Funds'!E2842</f>
        <v>MEDINA TOWNSHIP</v>
      </c>
      <c r="H2843" s="22" t="str">
        <f>'Source - Cert. Funds'!F2842</f>
        <v>0061</v>
      </c>
      <c r="I2843" s="22" t="str">
        <f>'Source - Cert. Funds'!G2842</f>
        <v>RAINY DAY</v>
      </c>
      <c r="J2843" s="23">
        <f>'Source - Cert. Funds'!H2842</f>
        <v>10000</v>
      </c>
      <c r="K2843" s="3"/>
      <c r="L2843" s="3"/>
      <c r="M2843" s="3"/>
      <c r="N2843" s="3"/>
      <c r="O2843" s="3"/>
    </row>
    <row r="2844" spans="1:15" x14ac:dyDescent="0.35">
      <c r="A2844" s="221" t="e">
        <f t="shared" si="48"/>
        <v>#N/A</v>
      </c>
      <c r="B2844" s="221" t="e">
        <f>IF(A2844=1,SUM($A$4:A2844),"")</f>
        <v>#N/A</v>
      </c>
      <c r="C2844" s="22" t="str">
        <f>'Source - Cert. Funds'!A2843</f>
        <v>86</v>
      </c>
      <c r="D2844" s="22" t="str">
        <f>'Source - Cert. Funds'!B2843</f>
        <v>2</v>
      </c>
      <c r="E2844" s="22" t="str">
        <f>'Source - Cert. Funds'!C2843</f>
        <v>0005</v>
      </c>
      <c r="F2844" s="22" t="str">
        <f>'Source - Cert. Funds'!D2843</f>
        <v>8620005</v>
      </c>
      <c r="G2844" s="22" t="str">
        <f>'Source - Cert. Funds'!E2843</f>
        <v>MEDINA TOWNSHIP</v>
      </c>
      <c r="H2844" s="22" t="str">
        <f>'Source - Cert. Funds'!F2843</f>
        <v>0101</v>
      </c>
      <c r="I2844" s="22" t="str">
        <f>'Source - Cert. Funds'!G2843</f>
        <v xml:space="preserve">GENERAL                                 </v>
      </c>
      <c r="J2844" s="23">
        <f>'Source - Cert. Funds'!H2843</f>
        <v>25740</v>
      </c>
      <c r="K2844" s="3"/>
      <c r="L2844" s="3"/>
      <c r="M2844" s="3"/>
      <c r="N2844" s="3"/>
      <c r="O2844" s="3"/>
    </row>
    <row r="2845" spans="1:15" x14ac:dyDescent="0.35">
      <c r="A2845" s="221" t="e">
        <f t="shared" si="48"/>
        <v>#N/A</v>
      </c>
      <c r="B2845" s="221" t="e">
        <f>IF(A2845=1,SUM($A$4:A2845),"")</f>
        <v>#N/A</v>
      </c>
      <c r="C2845" s="22" t="str">
        <f>'Source - Cert. Funds'!A2844</f>
        <v>86</v>
      </c>
      <c r="D2845" s="22" t="str">
        <f>'Source - Cert. Funds'!B2844</f>
        <v>2</v>
      </c>
      <c r="E2845" s="22" t="str">
        <f>'Source - Cert. Funds'!C2844</f>
        <v>0006</v>
      </c>
      <c r="F2845" s="22" t="str">
        <f>'Source - Cert. Funds'!D2844</f>
        <v>8620006</v>
      </c>
      <c r="G2845" s="22" t="str">
        <f>'Source - Cert. Funds'!E2844</f>
        <v>MOUND TOWNSHIP</v>
      </c>
      <c r="H2845" s="22" t="str">
        <f>'Source - Cert. Funds'!F2844</f>
        <v>0061</v>
      </c>
      <c r="I2845" s="22" t="str">
        <f>'Source - Cert. Funds'!G2844</f>
        <v>RAINY DAY</v>
      </c>
      <c r="J2845" s="23">
        <f>'Source - Cert. Funds'!H2844</f>
        <v>0</v>
      </c>
      <c r="K2845" s="3"/>
      <c r="L2845" s="3"/>
      <c r="M2845" s="3"/>
      <c r="N2845" s="3"/>
      <c r="O2845" s="3"/>
    </row>
    <row r="2846" spans="1:15" x14ac:dyDescent="0.35">
      <c r="A2846" s="221" t="e">
        <f t="shared" si="48"/>
        <v>#N/A</v>
      </c>
      <c r="B2846" s="221" t="e">
        <f>IF(A2846=1,SUM($A$4:A2846),"")</f>
        <v>#N/A</v>
      </c>
      <c r="C2846" s="22" t="str">
        <f>'Source - Cert. Funds'!A2845</f>
        <v>86</v>
      </c>
      <c r="D2846" s="22" t="str">
        <f>'Source - Cert. Funds'!B2845</f>
        <v>2</v>
      </c>
      <c r="E2846" s="22" t="str">
        <f>'Source - Cert. Funds'!C2845</f>
        <v>0006</v>
      </c>
      <c r="F2846" s="22" t="str">
        <f>'Source - Cert. Funds'!D2845</f>
        <v>8620006</v>
      </c>
      <c r="G2846" s="22" t="str">
        <f>'Source - Cert. Funds'!E2845</f>
        <v>MOUND TOWNSHIP</v>
      </c>
      <c r="H2846" s="22" t="str">
        <f>'Source - Cert. Funds'!F2845</f>
        <v>0101</v>
      </c>
      <c r="I2846" s="22" t="str">
        <f>'Source - Cert. Funds'!G2845</f>
        <v xml:space="preserve">GENERAL                                 </v>
      </c>
      <c r="J2846" s="23">
        <f>'Source - Cert. Funds'!H2845</f>
        <v>23050</v>
      </c>
      <c r="K2846" s="3"/>
      <c r="L2846" s="3"/>
      <c r="M2846" s="3"/>
      <c r="N2846" s="3"/>
      <c r="O2846" s="3"/>
    </row>
    <row r="2847" spans="1:15" x14ac:dyDescent="0.35">
      <c r="A2847" s="221" t="e">
        <f t="shared" si="48"/>
        <v>#N/A</v>
      </c>
      <c r="B2847" s="221" t="e">
        <f>IF(A2847=1,SUM($A$4:A2847),"")</f>
        <v>#N/A</v>
      </c>
      <c r="C2847" s="22" t="str">
        <f>'Source - Cert. Funds'!A2846</f>
        <v>86</v>
      </c>
      <c r="D2847" s="22" t="str">
        <f>'Source - Cert. Funds'!B2846</f>
        <v>2</v>
      </c>
      <c r="E2847" s="22" t="str">
        <f>'Source - Cert. Funds'!C2846</f>
        <v>0006</v>
      </c>
      <c r="F2847" s="22" t="str">
        <f>'Source - Cert. Funds'!D2846</f>
        <v>8620006</v>
      </c>
      <c r="G2847" s="22" t="str">
        <f>'Source - Cert. Funds'!E2846</f>
        <v>MOUND TOWNSHIP</v>
      </c>
      <c r="H2847" s="22" t="str">
        <f>'Source - Cert. Funds'!F2846</f>
        <v>1111</v>
      </c>
      <c r="I2847" s="22" t="str">
        <f>'Source - Cert. Funds'!G2846</f>
        <v>TOWNSHIP FIRE AND E.M.S.</v>
      </c>
      <c r="J2847" s="23">
        <f>'Source - Cert. Funds'!H2846</f>
        <v>18000</v>
      </c>
      <c r="K2847" s="3"/>
      <c r="L2847" s="3"/>
      <c r="M2847" s="3"/>
      <c r="N2847" s="3"/>
      <c r="O2847" s="3"/>
    </row>
    <row r="2848" spans="1:15" x14ac:dyDescent="0.35">
      <c r="A2848" s="221" t="e">
        <f t="shared" si="48"/>
        <v>#N/A</v>
      </c>
      <c r="B2848" s="221" t="e">
        <f>IF(A2848=1,SUM($A$4:A2848),"")</f>
        <v>#N/A</v>
      </c>
      <c r="C2848" s="22" t="str">
        <f>'Source - Cert. Funds'!A2847</f>
        <v>86</v>
      </c>
      <c r="D2848" s="22" t="str">
        <f>'Source - Cert. Funds'!B2847</f>
        <v>2</v>
      </c>
      <c r="E2848" s="22" t="str">
        <f>'Source - Cert. Funds'!C2847</f>
        <v>0007</v>
      </c>
      <c r="F2848" s="22" t="str">
        <f>'Source - Cert. Funds'!D2847</f>
        <v>8620007</v>
      </c>
      <c r="G2848" s="22" t="str">
        <f>'Source - Cert. Funds'!E2847</f>
        <v>PIKE TOWNSHIP</v>
      </c>
      <c r="H2848" s="22" t="str">
        <f>'Source - Cert. Funds'!F2847</f>
        <v>0101</v>
      </c>
      <c r="I2848" s="22" t="str">
        <f>'Source - Cert. Funds'!G2847</f>
        <v xml:space="preserve">GENERAL                                 </v>
      </c>
      <c r="J2848" s="23">
        <f>'Source - Cert. Funds'!H2847</f>
        <v>18915</v>
      </c>
      <c r="K2848" s="3"/>
      <c r="L2848" s="3"/>
      <c r="M2848" s="3"/>
      <c r="N2848" s="3"/>
      <c r="O2848" s="3"/>
    </row>
    <row r="2849" spans="1:15" x14ac:dyDescent="0.35">
      <c r="A2849" s="221" t="e">
        <f t="shared" si="48"/>
        <v>#N/A</v>
      </c>
      <c r="B2849" s="221" t="e">
        <f>IF(A2849=1,SUM($A$4:A2849),"")</f>
        <v>#N/A</v>
      </c>
      <c r="C2849" s="22" t="str">
        <f>'Source - Cert. Funds'!A2848</f>
        <v>86</v>
      </c>
      <c r="D2849" s="22" t="str">
        <f>'Source - Cert. Funds'!B2848</f>
        <v>2</v>
      </c>
      <c r="E2849" s="22" t="str">
        <f>'Source - Cert. Funds'!C2848</f>
        <v>0008</v>
      </c>
      <c r="F2849" s="22" t="str">
        <f>'Source - Cert. Funds'!D2848</f>
        <v>8620008</v>
      </c>
      <c r="G2849" s="22" t="str">
        <f>'Source - Cert. Funds'!E2848</f>
        <v>PINE TOWNSHIP</v>
      </c>
      <c r="H2849" s="22" t="str">
        <f>'Source - Cert. Funds'!F2848</f>
        <v>0061</v>
      </c>
      <c r="I2849" s="22" t="str">
        <f>'Source - Cert. Funds'!G2848</f>
        <v>RAINY DAY</v>
      </c>
      <c r="J2849" s="23">
        <f>'Source - Cert. Funds'!H2848</f>
        <v>15500</v>
      </c>
      <c r="K2849" s="3"/>
      <c r="L2849" s="3"/>
      <c r="M2849" s="3"/>
      <c r="N2849" s="3"/>
      <c r="O2849" s="3"/>
    </row>
    <row r="2850" spans="1:15" x14ac:dyDescent="0.35">
      <c r="A2850" s="221" t="e">
        <f t="shared" si="48"/>
        <v>#N/A</v>
      </c>
      <c r="B2850" s="221" t="e">
        <f>IF(A2850=1,SUM($A$4:A2850),"")</f>
        <v>#N/A</v>
      </c>
      <c r="C2850" s="22" t="str">
        <f>'Source - Cert. Funds'!A2849</f>
        <v>86</v>
      </c>
      <c r="D2850" s="22" t="str">
        <f>'Source - Cert. Funds'!B2849</f>
        <v>2</v>
      </c>
      <c r="E2850" s="22" t="str">
        <f>'Source - Cert. Funds'!C2849</f>
        <v>0008</v>
      </c>
      <c r="F2850" s="22" t="str">
        <f>'Source - Cert. Funds'!D2849</f>
        <v>8620008</v>
      </c>
      <c r="G2850" s="22" t="str">
        <f>'Source - Cert. Funds'!E2849</f>
        <v>PINE TOWNSHIP</v>
      </c>
      <c r="H2850" s="22" t="str">
        <f>'Source - Cert. Funds'!F2849</f>
        <v>0101</v>
      </c>
      <c r="I2850" s="22" t="str">
        <f>'Source - Cert. Funds'!G2849</f>
        <v xml:space="preserve">GENERAL                                 </v>
      </c>
      <c r="J2850" s="23">
        <f>'Source - Cert. Funds'!H2849</f>
        <v>33455</v>
      </c>
      <c r="K2850" s="3"/>
      <c r="L2850" s="3"/>
      <c r="M2850" s="3"/>
      <c r="N2850" s="3"/>
      <c r="O2850" s="3"/>
    </row>
    <row r="2851" spans="1:15" x14ac:dyDescent="0.35">
      <c r="A2851" s="221" t="e">
        <f t="shared" si="48"/>
        <v>#N/A</v>
      </c>
      <c r="B2851" s="221" t="e">
        <f>IF(A2851=1,SUM($A$4:A2851),"")</f>
        <v>#N/A</v>
      </c>
      <c r="C2851" s="22" t="str">
        <f>'Source - Cert. Funds'!A2850</f>
        <v>86</v>
      </c>
      <c r="D2851" s="22" t="str">
        <f>'Source - Cert. Funds'!B2850</f>
        <v>2</v>
      </c>
      <c r="E2851" s="22" t="str">
        <f>'Source - Cert. Funds'!C2850</f>
        <v>0008</v>
      </c>
      <c r="F2851" s="22" t="str">
        <f>'Source - Cert. Funds'!D2850</f>
        <v>8620008</v>
      </c>
      <c r="G2851" s="22" t="str">
        <f>'Source - Cert. Funds'!E2850</f>
        <v>PINE TOWNSHIP</v>
      </c>
      <c r="H2851" s="22" t="str">
        <f>'Source - Cert. Funds'!F2850</f>
        <v>8604</v>
      </c>
      <c r="I2851" s="22" t="str">
        <f>'Source - Cert. Funds'!G2850</f>
        <v>SPECL FIRE PROTECTION TERRITORY GENERAL</v>
      </c>
      <c r="J2851" s="23">
        <f>'Source - Cert. Funds'!H2850</f>
        <v>291200</v>
      </c>
      <c r="K2851" s="3"/>
      <c r="L2851" s="3"/>
      <c r="M2851" s="3"/>
      <c r="N2851" s="3"/>
      <c r="O2851" s="3"/>
    </row>
    <row r="2852" spans="1:15" x14ac:dyDescent="0.35">
      <c r="A2852" s="221" t="e">
        <f t="shared" si="48"/>
        <v>#N/A</v>
      </c>
      <c r="B2852" s="221" t="e">
        <f>IF(A2852=1,SUM($A$4:A2852),"")</f>
        <v>#N/A</v>
      </c>
      <c r="C2852" s="22" t="str">
        <f>'Source - Cert. Funds'!A2851</f>
        <v>86</v>
      </c>
      <c r="D2852" s="22" t="str">
        <f>'Source - Cert. Funds'!B2851</f>
        <v>2</v>
      </c>
      <c r="E2852" s="22" t="str">
        <f>'Source - Cert. Funds'!C2851</f>
        <v>0008</v>
      </c>
      <c r="F2852" s="22" t="str">
        <f>'Source - Cert. Funds'!D2851</f>
        <v>8620008</v>
      </c>
      <c r="G2852" s="22" t="str">
        <f>'Source - Cert. Funds'!E2851</f>
        <v>PINE TOWNSHIP</v>
      </c>
      <c r="H2852" s="22" t="str">
        <f>'Source - Cert. Funds'!F2851</f>
        <v>8692</v>
      </c>
      <c r="I2852" s="22" t="str">
        <f>'Source - Cert. Funds'!G2851</f>
        <v>SPECL FIRE PROTECTION TERRITORY EQUIPMENT REPLACE</v>
      </c>
      <c r="J2852" s="23">
        <f>'Source - Cert. Funds'!H2851</f>
        <v>150000</v>
      </c>
      <c r="K2852" s="3"/>
      <c r="L2852" s="3"/>
      <c r="M2852" s="3"/>
      <c r="N2852" s="3"/>
      <c r="O2852" s="3"/>
    </row>
    <row r="2853" spans="1:15" x14ac:dyDescent="0.35">
      <c r="A2853" s="221" t="e">
        <f t="shared" si="48"/>
        <v>#N/A</v>
      </c>
      <c r="B2853" s="221" t="e">
        <f>IF(A2853=1,SUM($A$4:A2853),"")</f>
        <v>#N/A</v>
      </c>
      <c r="C2853" s="22" t="str">
        <f>'Source - Cert. Funds'!A2852</f>
        <v>86</v>
      </c>
      <c r="D2853" s="22" t="str">
        <f>'Source - Cert. Funds'!B2852</f>
        <v>2</v>
      </c>
      <c r="E2853" s="22" t="str">
        <f>'Source - Cert. Funds'!C2852</f>
        <v>0009</v>
      </c>
      <c r="F2853" s="22" t="str">
        <f>'Source - Cert. Funds'!D2852</f>
        <v>8620009</v>
      </c>
      <c r="G2853" s="22" t="str">
        <f>'Source - Cert. Funds'!E2852</f>
        <v>PRAIRIE TOWNSHIP</v>
      </c>
      <c r="H2853" s="22" t="str">
        <f>'Source - Cert. Funds'!F2852</f>
        <v>0061</v>
      </c>
      <c r="I2853" s="22" t="str">
        <f>'Source - Cert. Funds'!G2852</f>
        <v>RAINY DAY</v>
      </c>
      <c r="J2853" s="23">
        <f>'Source - Cert. Funds'!H2852</f>
        <v>0</v>
      </c>
      <c r="K2853" s="3"/>
      <c r="L2853" s="3"/>
      <c r="M2853" s="3"/>
      <c r="N2853" s="3"/>
      <c r="O2853" s="3"/>
    </row>
    <row r="2854" spans="1:15" x14ac:dyDescent="0.35">
      <c r="A2854" s="221" t="e">
        <f t="shared" si="48"/>
        <v>#N/A</v>
      </c>
      <c r="B2854" s="221" t="e">
        <f>IF(A2854=1,SUM($A$4:A2854),"")</f>
        <v>#N/A</v>
      </c>
      <c r="C2854" s="22" t="str">
        <f>'Source - Cert. Funds'!A2853</f>
        <v>86</v>
      </c>
      <c r="D2854" s="22" t="str">
        <f>'Source - Cert. Funds'!B2853</f>
        <v>2</v>
      </c>
      <c r="E2854" s="22" t="str">
        <f>'Source - Cert. Funds'!C2853</f>
        <v>0009</v>
      </c>
      <c r="F2854" s="22" t="str">
        <f>'Source - Cert. Funds'!D2853</f>
        <v>8620009</v>
      </c>
      <c r="G2854" s="22" t="str">
        <f>'Source - Cert. Funds'!E2853</f>
        <v>PRAIRIE TOWNSHIP</v>
      </c>
      <c r="H2854" s="22" t="str">
        <f>'Source - Cert. Funds'!F2853</f>
        <v>0101</v>
      </c>
      <c r="I2854" s="22" t="str">
        <f>'Source - Cert. Funds'!G2853</f>
        <v xml:space="preserve">GENERAL                                 </v>
      </c>
      <c r="J2854" s="23">
        <f>'Source - Cert. Funds'!H2853</f>
        <v>0</v>
      </c>
      <c r="K2854" s="3"/>
      <c r="L2854" s="3"/>
      <c r="M2854" s="3"/>
      <c r="N2854" s="3"/>
      <c r="O2854" s="3"/>
    </row>
    <row r="2855" spans="1:15" x14ac:dyDescent="0.35">
      <c r="A2855" s="221" t="e">
        <f t="shared" si="48"/>
        <v>#N/A</v>
      </c>
      <c r="B2855" s="221" t="e">
        <f>IF(A2855=1,SUM($A$4:A2855),"")</f>
        <v>#N/A</v>
      </c>
      <c r="C2855" s="22" t="str">
        <f>'Source - Cert. Funds'!A2854</f>
        <v>86</v>
      </c>
      <c r="D2855" s="22" t="str">
        <f>'Source - Cert. Funds'!B2854</f>
        <v>2</v>
      </c>
      <c r="E2855" s="22" t="str">
        <f>'Source - Cert. Funds'!C2854</f>
        <v>0009</v>
      </c>
      <c r="F2855" s="22" t="str">
        <f>'Source - Cert. Funds'!D2854</f>
        <v>8620009</v>
      </c>
      <c r="G2855" s="22" t="str">
        <f>'Source - Cert. Funds'!E2854</f>
        <v>PRAIRIE TOWNSHIP</v>
      </c>
      <c r="H2855" s="22" t="str">
        <f>'Source - Cert. Funds'!F2854</f>
        <v>1111</v>
      </c>
      <c r="I2855" s="22" t="str">
        <f>'Source - Cert. Funds'!G2854</f>
        <v>TOWNSHIP FIRE AND E.M.S.</v>
      </c>
      <c r="J2855" s="23">
        <f>'Source - Cert. Funds'!H2854</f>
        <v>0</v>
      </c>
      <c r="K2855" s="3"/>
      <c r="L2855" s="3"/>
      <c r="M2855" s="3"/>
      <c r="N2855" s="3"/>
      <c r="O2855" s="3"/>
    </row>
    <row r="2856" spans="1:15" x14ac:dyDescent="0.35">
      <c r="A2856" s="221" t="e">
        <f t="shared" si="48"/>
        <v>#N/A</v>
      </c>
      <c r="B2856" s="221" t="e">
        <f>IF(A2856=1,SUM($A$4:A2856),"")</f>
        <v>#N/A</v>
      </c>
      <c r="C2856" s="22" t="str">
        <f>'Source - Cert. Funds'!A2855</f>
        <v>86</v>
      </c>
      <c r="D2856" s="22" t="str">
        <f>'Source - Cert. Funds'!B2855</f>
        <v>2</v>
      </c>
      <c r="E2856" s="22" t="str">
        <f>'Source - Cert. Funds'!C2855</f>
        <v>0010</v>
      </c>
      <c r="F2856" s="22" t="str">
        <f>'Source - Cert. Funds'!D2855</f>
        <v>8620010</v>
      </c>
      <c r="G2856" s="22" t="str">
        <f>'Source - Cert. Funds'!E2855</f>
        <v>STEUBEN TOWNSHIP</v>
      </c>
      <c r="H2856" s="22" t="str">
        <f>'Source - Cert. Funds'!F2855</f>
        <v>0061</v>
      </c>
      <c r="I2856" s="22" t="str">
        <f>'Source - Cert. Funds'!G2855</f>
        <v>RAINY DAY</v>
      </c>
      <c r="J2856" s="23">
        <f>'Source - Cert. Funds'!H2855</f>
        <v>6200</v>
      </c>
      <c r="K2856" s="3"/>
      <c r="L2856" s="3"/>
      <c r="M2856" s="3"/>
      <c r="N2856" s="3"/>
      <c r="O2856" s="3"/>
    </row>
    <row r="2857" spans="1:15" x14ac:dyDescent="0.35">
      <c r="A2857" s="221" t="e">
        <f t="shared" si="48"/>
        <v>#N/A</v>
      </c>
      <c r="B2857" s="221" t="e">
        <f>IF(A2857=1,SUM($A$4:A2857),"")</f>
        <v>#N/A</v>
      </c>
      <c r="C2857" s="22" t="str">
        <f>'Source - Cert. Funds'!A2856</f>
        <v>86</v>
      </c>
      <c r="D2857" s="22" t="str">
        <f>'Source - Cert. Funds'!B2856</f>
        <v>2</v>
      </c>
      <c r="E2857" s="22" t="str">
        <f>'Source - Cert. Funds'!C2856</f>
        <v>0010</v>
      </c>
      <c r="F2857" s="22" t="str">
        <f>'Source - Cert. Funds'!D2856</f>
        <v>8620010</v>
      </c>
      <c r="G2857" s="22" t="str">
        <f>'Source - Cert. Funds'!E2856</f>
        <v>STEUBEN TOWNSHIP</v>
      </c>
      <c r="H2857" s="22" t="str">
        <f>'Source - Cert. Funds'!F2856</f>
        <v>0101</v>
      </c>
      <c r="I2857" s="22" t="str">
        <f>'Source - Cert. Funds'!G2856</f>
        <v xml:space="preserve">GENERAL                                 </v>
      </c>
      <c r="J2857" s="23">
        <f>'Source - Cert. Funds'!H2856</f>
        <v>58690</v>
      </c>
      <c r="K2857" s="3"/>
      <c r="L2857" s="3"/>
      <c r="M2857" s="3"/>
      <c r="N2857" s="3"/>
      <c r="O2857" s="3"/>
    </row>
    <row r="2858" spans="1:15" x14ac:dyDescent="0.35">
      <c r="A2858" s="221" t="e">
        <f t="shared" si="48"/>
        <v>#N/A</v>
      </c>
      <c r="B2858" s="221" t="e">
        <f>IF(A2858=1,SUM($A$4:A2858),"")</f>
        <v>#N/A</v>
      </c>
      <c r="C2858" s="22" t="str">
        <f>'Source - Cert. Funds'!A2857</f>
        <v>86</v>
      </c>
      <c r="D2858" s="22" t="str">
        <f>'Source - Cert. Funds'!B2857</f>
        <v>2</v>
      </c>
      <c r="E2858" s="22" t="str">
        <f>'Source - Cert. Funds'!C2857</f>
        <v>0011</v>
      </c>
      <c r="F2858" s="22" t="str">
        <f>'Source - Cert. Funds'!D2857</f>
        <v>8620011</v>
      </c>
      <c r="G2858" s="22" t="str">
        <f>'Source - Cert. Funds'!E2857</f>
        <v>WARREN TOWNSHIP</v>
      </c>
      <c r="H2858" s="22" t="str">
        <f>'Source - Cert. Funds'!F2857</f>
        <v>0101</v>
      </c>
      <c r="I2858" s="22" t="str">
        <f>'Source - Cert. Funds'!G2857</f>
        <v xml:space="preserve">GENERAL                                 </v>
      </c>
      <c r="J2858" s="23">
        <f>'Source - Cert. Funds'!H2857</f>
        <v>28200</v>
      </c>
      <c r="K2858" s="3"/>
      <c r="L2858" s="3"/>
      <c r="M2858" s="3"/>
      <c r="N2858" s="3"/>
      <c r="O2858" s="3"/>
    </row>
    <row r="2859" spans="1:15" x14ac:dyDescent="0.35">
      <c r="A2859" s="221" t="e">
        <f t="shared" si="48"/>
        <v>#N/A</v>
      </c>
      <c r="B2859" s="221" t="e">
        <f>IF(A2859=1,SUM($A$4:A2859),"")</f>
        <v>#N/A</v>
      </c>
      <c r="C2859" s="22" t="str">
        <f>'Source - Cert. Funds'!A2858</f>
        <v>86</v>
      </c>
      <c r="D2859" s="22" t="str">
        <f>'Source - Cert. Funds'!B2858</f>
        <v>2</v>
      </c>
      <c r="E2859" s="22" t="str">
        <f>'Source - Cert. Funds'!C2858</f>
        <v>0012</v>
      </c>
      <c r="F2859" s="22" t="str">
        <f>'Source - Cert. Funds'!D2858</f>
        <v>8620012</v>
      </c>
      <c r="G2859" s="22" t="str">
        <f>'Source - Cert. Funds'!E2858</f>
        <v>WASHINGTON TOWNSHIP</v>
      </c>
      <c r="H2859" s="22" t="str">
        <f>'Source - Cert. Funds'!F2858</f>
        <v>0061</v>
      </c>
      <c r="I2859" s="22" t="str">
        <f>'Source - Cert. Funds'!G2858</f>
        <v>RAINY DAY</v>
      </c>
      <c r="J2859" s="23">
        <f>'Source - Cert. Funds'!H2858</f>
        <v>0</v>
      </c>
      <c r="K2859" s="3"/>
      <c r="L2859" s="3"/>
      <c r="M2859" s="3"/>
      <c r="N2859" s="3"/>
      <c r="O2859" s="3"/>
    </row>
    <row r="2860" spans="1:15" x14ac:dyDescent="0.35">
      <c r="A2860" s="221" t="e">
        <f t="shared" si="48"/>
        <v>#N/A</v>
      </c>
      <c r="B2860" s="221" t="e">
        <f>IF(A2860=1,SUM($A$4:A2860),"")</f>
        <v>#N/A</v>
      </c>
      <c r="C2860" s="22" t="str">
        <f>'Source - Cert. Funds'!A2859</f>
        <v>86</v>
      </c>
      <c r="D2860" s="22" t="str">
        <f>'Source - Cert. Funds'!B2859</f>
        <v>2</v>
      </c>
      <c r="E2860" s="22" t="str">
        <f>'Source - Cert. Funds'!C2859</f>
        <v>0012</v>
      </c>
      <c r="F2860" s="22" t="str">
        <f>'Source - Cert. Funds'!D2859</f>
        <v>8620012</v>
      </c>
      <c r="G2860" s="22" t="str">
        <f>'Source - Cert. Funds'!E2859</f>
        <v>WASHINGTON TOWNSHIP</v>
      </c>
      <c r="H2860" s="22" t="str">
        <f>'Source - Cert. Funds'!F2859</f>
        <v>0101</v>
      </c>
      <c r="I2860" s="22" t="str">
        <f>'Source - Cert. Funds'!G2859</f>
        <v xml:space="preserve">GENERAL                                 </v>
      </c>
      <c r="J2860" s="23">
        <f>'Source - Cert. Funds'!H2859</f>
        <v>67214</v>
      </c>
      <c r="K2860" s="3"/>
      <c r="L2860" s="3"/>
      <c r="M2860" s="3"/>
      <c r="N2860" s="3"/>
      <c r="O2860" s="3"/>
    </row>
    <row r="2861" spans="1:15" x14ac:dyDescent="0.35">
      <c r="A2861" s="221" t="e">
        <f t="shared" si="48"/>
        <v>#N/A</v>
      </c>
      <c r="B2861" s="221" t="e">
        <f>IF(A2861=1,SUM($A$4:A2861),"")</f>
        <v>#N/A</v>
      </c>
      <c r="C2861" s="22" t="str">
        <f>'Source - Cert. Funds'!A2860</f>
        <v>87</v>
      </c>
      <c r="D2861" s="22" t="str">
        <f>'Source - Cert. Funds'!B2860</f>
        <v>2</v>
      </c>
      <c r="E2861" s="22" t="str">
        <f>'Source - Cert. Funds'!C2860</f>
        <v>0001</v>
      </c>
      <c r="F2861" s="22" t="str">
        <f>'Source - Cert. Funds'!D2860</f>
        <v>8720001</v>
      </c>
      <c r="G2861" s="22" t="str">
        <f>'Source - Cert. Funds'!E2860</f>
        <v>ANDERSON TOWNSHIP</v>
      </c>
      <c r="H2861" s="22" t="str">
        <f>'Source - Cert. Funds'!F2860</f>
        <v>0061</v>
      </c>
      <c r="I2861" s="22" t="str">
        <f>'Source - Cert. Funds'!G2860</f>
        <v>RAINY DAY</v>
      </c>
      <c r="J2861" s="23">
        <f>'Source - Cert. Funds'!H2860</f>
        <v>19250</v>
      </c>
      <c r="K2861" s="3"/>
      <c r="L2861" s="3"/>
      <c r="M2861" s="3"/>
      <c r="N2861" s="3"/>
      <c r="O2861" s="3"/>
    </row>
    <row r="2862" spans="1:15" x14ac:dyDescent="0.35">
      <c r="A2862" s="221" t="e">
        <f t="shared" si="48"/>
        <v>#N/A</v>
      </c>
      <c r="B2862" s="221" t="e">
        <f>IF(A2862=1,SUM($A$4:A2862),"")</f>
        <v>#N/A</v>
      </c>
      <c r="C2862" s="22" t="str">
        <f>'Source - Cert. Funds'!A2861</f>
        <v>87</v>
      </c>
      <c r="D2862" s="22" t="str">
        <f>'Source - Cert. Funds'!B2861</f>
        <v>2</v>
      </c>
      <c r="E2862" s="22" t="str">
        <f>'Source - Cert. Funds'!C2861</f>
        <v>0001</v>
      </c>
      <c r="F2862" s="22" t="str">
        <f>'Source - Cert. Funds'!D2861</f>
        <v>8720001</v>
      </c>
      <c r="G2862" s="22" t="str">
        <f>'Source - Cert. Funds'!E2861</f>
        <v>ANDERSON TOWNSHIP</v>
      </c>
      <c r="H2862" s="22" t="str">
        <f>'Source - Cert. Funds'!F2861</f>
        <v>0101</v>
      </c>
      <c r="I2862" s="22" t="str">
        <f>'Source - Cert. Funds'!G2861</f>
        <v xml:space="preserve">GENERAL                                 </v>
      </c>
      <c r="J2862" s="23">
        <f>'Source - Cert. Funds'!H2861</f>
        <v>70000</v>
      </c>
      <c r="K2862" s="3"/>
      <c r="L2862" s="3"/>
      <c r="M2862" s="3"/>
      <c r="N2862" s="3"/>
      <c r="O2862" s="3"/>
    </row>
    <row r="2863" spans="1:15" x14ac:dyDescent="0.35">
      <c r="A2863" s="221" t="e">
        <f t="shared" si="48"/>
        <v>#N/A</v>
      </c>
      <c r="B2863" s="221" t="e">
        <f>IF(A2863=1,SUM($A$4:A2863),"")</f>
        <v>#N/A</v>
      </c>
      <c r="C2863" s="22" t="str">
        <f>'Source - Cert. Funds'!A2862</f>
        <v>87</v>
      </c>
      <c r="D2863" s="22" t="str">
        <f>'Source - Cert. Funds'!B2862</f>
        <v>2</v>
      </c>
      <c r="E2863" s="22" t="str">
        <f>'Source - Cert. Funds'!C2862</f>
        <v>0001</v>
      </c>
      <c r="F2863" s="22" t="str">
        <f>'Source - Cert. Funds'!D2862</f>
        <v>8720001</v>
      </c>
      <c r="G2863" s="22" t="str">
        <f>'Source - Cert. Funds'!E2862</f>
        <v>ANDERSON TOWNSHIP</v>
      </c>
      <c r="H2863" s="22" t="str">
        <f>'Source - Cert. Funds'!F2862</f>
        <v>1111</v>
      </c>
      <c r="I2863" s="22" t="str">
        <f>'Source - Cert. Funds'!G2862</f>
        <v>TOWNSHIP FIRE AND E.M.S.</v>
      </c>
      <c r="J2863" s="23">
        <f>'Source - Cert. Funds'!H2862</f>
        <v>453805</v>
      </c>
      <c r="K2863" s="3"/>
      <c r="L2863" s="3"/>
      <c r="M2863" s="3"/>
      <c r="N2863" s="3"/>
      <c r="O2863" s="3"/>
    </row>
    <row r="2864" spans="1:15" x14ac:dyDescent="0.35">
      <c r="A2864" s="221" t="e">
        <f t="shared" si="48"/>
        <v>#N/A</v>
      </c>
      <c r="B2864" s="221" t="e">
        <f>IF(A2864=1,SUM($A$4:A2864),"")</f>
        <v>#N/A</v>
      </c>
      <c r="C2864" s="22" t="str">
        <f>'Source - Cert. Funds'!A2863</f>
        <v>87</v>
      </c>
      <c r="D2864" s="22" t="str">
        <f>'Source - Cert. Funds'!B2863</f>
        <v>2</v>
      </c>
      <c r="E2864" s="22" t="str">
        <f>'Source - Cert. Funds'!C2863</f>
        <v>0001</v>
      </c>
      <c r="F2864" s="22" t="str">
        <f>'Source - Cert. Funds'!D2863</f>
        <v>8720001</v>
      </c>
      <c r="G2864" s="22" t="str">
        <f>'Source - Cert. Funds'!E2863</f>
        <v>ANDERSON TOWNSHIP</v>
      </c>
      <c r="H2864" s="22" t="str">
        <f>'Source - Cert. Funds'!F2863</f>
        <v>1190</v>
      </c>
      <c r="I2864" s="22" t="str">
        <f>'Source - Cert. Funds'!G2863</f>
        <v xml:space="preserve">CUMULATIVE FIRE (Township)                        </v>
      </c>
      <c r="J2864" s="23">
        <f>'Source - Cert. Funds'!H2863</f>
        <v>393418</v>
      </c>
      <c r="K2864" s="3"/>
      <c r="L2864" s="3"/>
      <c r="M2864" s="3"/>
      <c r="N2864" s="3"/>
      <c r="O2864" s="3"/>
    </row>
    <row r="2865" spans="1:15" x14ac:dyDescent="0.35">
      <c r="A2865" s="221" t="e">
        <f t="shared" si="48"/>
        <v>#N/A</v>
      </c>
      <c r="B2865" s="221" t="e">
        <f>IF(A2865=1,SUM($A$4:A2865),"")</f>
        <v>#N/A</v>
      </c>
      <c r="C2865" s="22" t="str">
        <f>'Source - Cert. Funds'!A2864</f>
        <v>87</v>
      </c>
      <c r="D2865" s="22" t="str">
        <f>'Source - Cert. Funds'!B2864</f>
        <v>2</v>
      </c>
      <c r="E2865" s="22" t="str">
        <f>'Source - Cert. Funds'!C2864</f>
        <v>0002</v>
      </c>
      <c r="F2865" s="22" t="str">
        <f>'Source - Cert. Funds'!D2864</f>
        <v>8720002</v>
      </c>
      <c r="G2865" s="22" t="str">
        <f>'Source - Cert. Funds'!E2864</f>
        <v>BOON TOWNSHIP</v>
      </c>
      <c r="H2865" s="22" t="str">
        <f>'Source - Cert. Funds'!F2864</f>
        <v>0061</v>
      </c>
      <c r="I2865" s="22" t="str">
        <f>'Source - Cert. Funds'!G2864</f>
        <v>RAINY DAY</v>
      </c>
      <c r="J2865" s="23">
        <f>'Source - Cert. Funds'!H2864</f>
        <v>94830</v>
      </c>
      <c r="K2865" s="3"/>
      <c r="L2865" s="3"/>
      <c r="M2865" s="3"/>
      <c r="N2865" s="3"/>
      <c r="O2865" s="3"/>
    </row>
    <row r="2866" spans="1:15" x14ac:dyDescent="0.35">
      <c r="A2866" s="221" t="e">
        <f t="shared" si="48"/>
        <v>#N/A</v>
      </c>
      <c r="B2866" s="221" t="e">
        <f>IF(A2866=1,SUM($A$4:A2866),"")</f>
        <v>#N/A</v>
      </c>
      <c r="C2866" s="22" t="str">
        <f>'Source - Cert. Funds'!A2865</f>
        <v>87</v>
      </c>
      <c r="D2866" s="22" t="str">
        <f>'Source - Cert. Funds'!B2865</f>
        <v>2</v>
      </c>
      <c r="E2866" s="22" t="str">
        <f>'Source - Cert. Funds'!C2865</f>
        <v>0002</v>
      </c>
      <c r="F2866" s="22" t="str">
        <f>'Source - Cert. Funds'!D2865</f>
        <v>8720002</v>
      </c>
      <c r="G2866" s="22" t="str">
        <f>'Source - Cert. Funds'!E2865</f>
        <v>BOON TOWNSHIP</v>
      </c>
      <c r="H2866" s="22" t="str">
        <f>'Source - Cert. Funds'!F2865</f>
        <v>0101</v>
      </c>
      <c r="I2866" s="22" t="str">
        <f>'Source - Cert. Funds'!G2865</f>
        <v xml:space="preserve">GENERAL                                 </v>
      </c>
      <c r="J2866" s="23">
        <f>'Source - Cert. Funds'!H2865</f>
        <v>351447</v>
      </c>
      <c r="K2866" s="3"/>
      <c r="L2866" s="3"/>
      <c r="M2866" s="3"/>
      <c r="N2866" s="3"/>
      <c r="O2866" s="3"/>
    </row>
    <row r="2867" spans="1:15" x14ac:dyDescent="0.35">
      <c r="A2867" s="221" t="e">
        <f t="shared" si="48"/>
        <v>#N/A</v>
      </c>
      <c r="B2867" s="221" t="e">
        <f>IF(A2867=1,SUM($A$4:A2867),"")</f>
        <v>#N/A</v>
      </c>
      <c r="C2867" s="22" t="str">
        <f>'Source - Cert. Funds'!A2866</f>
        <v>87</v>
      </c>
      <c r="D2867" s="22" t="str">
        <f>'Source - Cert. Funds'!B2866</f>
        <v>2</v>
      </c>
      <c r="E2867" s="22" t="str">
        <f>'Source - Cert. Funds'!C2866</f>
        <v>0002</v>
      </c>
      <c r="F2867" s="22" t="str">
        <f>'Source - Cert. Funds'!D2866</f>
        <v>8720002</v>
      </c>
      <c r="G2867" s="22" t="str">
        <f>'Source - Cert. Funds'!E2866</f>
        <v>BOON TOWNSHIP</v>
      </c>
      <c r="H2867" s="22" t="str">
        <f>'Source - Cert. Funds'!F2866</f>
        <v>1312</v>
      </c>
      <c r="I2867" s="22" t="str">
        <f>'Source - Cert. Funds'!G2866</f>
        <v xml:space="preserve">RECREATION                              </v>
      </c>
      <c r="J2867" s="23">
        <f>'Source - Cert. Funds'!H2866</f>
        <v>0</v>
      </c>
      <c r="K2867" s="3"/>
      <c r="L2867" s="3"/>
      <c r="M2867" s="3"/>
      <c r="N2867" s="3"/>
      <c r="O2867" s="3"/>
    </row>
    <row r="2868" spans="1:15" x14ac:dyDescent="0.35">
      <c r="A2868" s="221" t="e">
        <f t="shared" si="48"/>
        <v>#N/A</v>
      </c>
      <c r="B2868" s="221" t="e">
        <f>IF(A2868=1,SUM($A$4:A2868),"")</f>
        <v>#N/A</v>
      </c>
      <c r="C2868" s="22" t="str">
        <f>'Source - Cert. Funds'!A2867</f>
        <v>87</v>
      </c>
      <c r="D2868" s="22" t="str">
        <f>'Source - Cert. Funds'!B2867</f>
        <v>2</v>
      </c>
      <c r="E2868" s="22" t="str">
        <f>'Source - Cert. Funds'!C2867</f>
        <v>0003</v>
      </c>
      <c r="F2868" s="22" t="str">
        <f>'Source - Cert. Funds'!D2867</f>
        <v>8720003</v>
      </c>
      <c r="G2868" s="22" t="str">
        <f>'Source - Cert. Funds'!E2867</f>
        <v>CAMPBELL TOWNSHIP</v>
      </c>
      <c r="H2868" s="22" t="str">
        <f>'Source - Cert. Funds'!F2867</f>
        <v>0101</v>
      </c>
      <c r="I2868" s="22" t="str">
        <f>'Source - Cert. Funds'!G2867</f>
        <v xml:space="preserve">GENERAL                                 </v>
      </c>
      <c r="J2868" s="23">
        <f>'Source - Cert. Funds'!H2867</f>
        <v>24072</v>
      </c>
      <c r="K2868" s="3"/>
      <c r="L2868" s="3"/>
      <c r="M2868" s="3"/>
      <c r="N2868" s="3"/>
      <c r="O2868" s="3"/>
    </row>
    <row r="2869" spans="1:15" x14ac:dyDescent="0.35">
      <c r="A2869" s="221" t="e">
        <f t="shared" si="48"/>
        <v>#N/A</v>
      </c>
      <c r="B2869" s="221" t="e">
        <f>IF(A2869=1,SUM($A$4:A2869),"")</f>
        <v>#N/A</v>
      </c>
      <c r="C2869" s="22" t="str">
        <f>'Source - Cert. Funds'!A2868</f>
        <v>87</v>
      </c>
      <c r="D2869" s="22" t="str">
        <f>'Source - Cert. Funds'!B2868</f>
        <v>2</v>
      </c>
      <c r="E2869" s="22" t="str">
        <f>'Source - Cert. Funds'!C2868</f>
        <v>0003</v>
      </c>
      <c r="F2869" s="22" t="str">
        <f>'Source - Cert. Funds'!D2868</f>
        <v>8720003</v>
      </c>
      <c r="G2869" s="22" t="str">
        <f>'Source - Cert. Funds'!E2868</f>
        <v>CAMPBELL TOWNSHIP</v>
      </c>
      <c r="H2869" s="22" t="str">
        <f>'Source - Cert. Funds'!F2868</f>
        <v>1111</v>
      </c>
      <c r="I2869" s="22" t="str">
        <f>'Source - Cert. Funds'!G2868</f>
        <v>TOWNSHIP FIRE AND E.M.S.</v>
      </c>
      <c r="J2869" s="23">
        <f>'Source - Cert. Funds'!H2868</f>
        <v>15000</v>
      </c>
      <c r="K2869" s="3"/>
      <c r="L2869" s="3"/>
      <c r="M2869" s="3"/>
      <c r="N2869" s="3"/>
      <c r="O2869" s="3"/>
    </row>
    <row r="2870" spans="1:15" x14ac:dyDescent="0.35">
      <c r="A2870" s="221" t="e">
        <f t="shared" si="48"/>
        <v>#N/A</v>
      </c>
      <c r="B2870" s="221" t="e">
        <f>IF(A2870=1,SUM($A$4:A2870),"")</f>
        <v>#N/A</v>
      </c>
      <c r="C2870" s="22" t="str">
        <f>'Source - Cert. Funds'!A2869</f>
        <v>87</v>
      </c>
      <c r="D2870" s="22" t="str">
        <f>'Source - Cert. Funds'!B2869</f>
        <v>2</v>
      </c>
      <c r="E2870" s="22" t="str">
        <f>'Source - Cert. Funds'!C2869</f>
        <v>0004</v>
      </c>
      <c r="F2870" s="22" t="str">
        <f>'Source - Cert. Funds'!D2869</f>
        <v>8720004</v>
      </c>
      <c r="G2870" s="22" t="str">
        <f>'Source - Cert. Funds'!E2869</f>
        <v>GREER TOWNSHIP</v>
      </c>
      <c r="H2870" s="22" t="str">
        <f>'Source - Cert. Funds'!F2869</f>
        <v>0101</v>
      </c>
      <c r="I2870" s="22" t="str">
        <f>'Source - Cert. Funds'!G2869</f>
        <v xml:space="preserve">GENERAL                                 </v>
      </c>
      <c r="J2870" s="23">
        <f>'Source - Cert. Funds'!H2869</f>
        <v>27000</v>
      </c>
      <c r="K2870" s="3"/>
      <c r="L2870" s="3"/>
      <c r="M2870" s="3"/>
      <c r="N2870" s="3"/>
      <c r="O2870" s="3"/>
    </row>
    <row r="2871" spans="1:15" x14ac:dyDescent="0.35">
      <c r="A2871" s="221" t="e">
        <f t="shared" si="48"/>
        <v>#N/A</v>
      </c>
      <c r="B2871" s="221" t="e">
        <f>IF(A2871=1,SUM($A$4:A2871),"")</f>
        <v>#N/A</v>
      </c>
      <c r="C2871" s="22" t="str">
        <f>'Source - Cert. Funds'!A2870</f>
        <v>87</v>
      </c>
      <c r="D2871" s="22" t="str">
        <f>'Source - Cert. Funds'!B2870</f>
        <v>2</v>
      </c>
      <c r="E2871" s="22" t="str">
        <f>'Source - Cert. Funds'!C2870</f>
        <v>0004</v>
      </c>
      <c r="F2871" s="22" t="str">
        <f>'Source - Cert. Funds'!D2870</f>
        <v>8720004</v>
      </c>
      <c r="G2871" s="22" t="str">
        <f>'Source - Cert. Funds'!E2870</f>
        <v>GREER TOWNSHIP</v>
      </c>
      <c r="H2871" s="22" t="str">
        <f>'Source - Cert. Funds'!F2870</f>
        <v>1312</v>
      </c>
      <c r="I2871" s="22" t="str">
        <f>'Source - Cert. Funds'!G2870</f>
        <v xml:space="preserve">RECREATION                              </v>
      </c>
      <c r="J2871" s="23">
        <f>'Source - Cert. Funds'!H2870</f>
        <v>6000</v>
      </c>
      <c r="K2871" s="3"/>
      <c r="L2871" s="3"/>
      <c r="M2871" s="3"/>
      <c r="N2871" s="3"/>
      <c r="O2871" s="3"/>
    </row>
    <row r="2872" spans="1:15" x14ac:dyDescent="0.35">
      <c r="A2872" s="221" t="e">
        <f t="shared" si="48"/>
        <v>#N/A</v>
      </c>
      <c r="B2872" s="221" t="e">
        <f>IF(A2872=1,SUM($A$4:A2872),"")</f>
        <v>#N/A</v>
      </c>
      <c r="C2872" s="22" t="str">
        <f>'Source - Cert. Funds'!A2871</f>
        <v>87</v>
      </c>
      <c r="D2872" s="22" t="str">
        <f>'Source - Cert. Funds'!B2871</f>
        <v>2</v>
      </c>
      <c r="E2872" s="22" t="str">
        <f>'Source - Cert. Funds'!C2871</f>
        <v>0005</v>
      </c>
      <c r="F2872" s="22" t="str">
        <f>'Source - Cert. Funds'!D2871</f>
        <v>8720005</v>
      </c>
      <c r="G2872" s="22" t="str">
        <f>'Source - Cert. Funds'!E2871</f>
        <v>HART TOWNSHIP</v>
      </c>
      <c r="H2872" s="22" t="str">
        <f>'Source - Cert. Funds'!F2871</f>
        <v>0101</v>
      </c>
      <c r="I2872" s="22" t="str">
        <f>'Source - Cert. Funds'!G2871</f>
        <v xml:space="preserve">GENERAL                                 </v>
      </c>
      <c r="J2872" s="23">
        <f>'Source - Cert. Funds'!H2871</f>
        <v>27964</v>
      </c>
      <c r="K2872" s="3"/>
      <c r="L2872" s="3"/>
      <c r="M2872" s="3"/>
      <c r="N2872" s="3"/>
      <c r="O2872" s="3"/>
    </row>
    <row r="2873" spans="1:15" x14ac:dyDescent="0.35">
      <c r="A2873" s="221" t="e">
        <f t="shared" si="48"/>
        <v>#N/A</v>
      </c>
      <c r="B2873" s="221" t="e">
        <f>IF(A2873=1,SUM($A$4:A2873),"")</f>
        <v>#N/A</v>
      </c>
      <c r="C2873" s="22" t="str">
        <f>'Source - Cert. Funds'!A2872</f>
        <v>87</v>
      </c>
      <c r="D2873" s="22" t="str">
        <f>'Source - Cert. Funds'!B2872</f>
        <v>2</v>
      </c>
      <c r="E2873" s="22" t="str">
        <f>'Source - Cert. Funds'!C2872</f>
        <v>0005</v>
      </c>
      <c r="F2873" s="22" t="str">
        <f>'Source - Cert. Funds'!D2872</f>
        <v>8720005</v>
      </c>
      <c r="G2873" s="22" t="str">
        <f>'Source - Cert. Funds'!E2872</f>
        <v>HART TOWNSHIP</v>
      </c>
      <c r="H2873" s="22" t="str">
        <f>'Source - Cert. Funds'!F2872</f>
        <v>1312</v>
      </c>
      <c r="I2873" s="22" t="str">
        <f>'Source - Cert. Funds'!G2872</f>
        <v xml:space="preserve">RECREATION                              </v>
      </c>
      <c r="J2873" s="23">
        <f>'Source - Cert. Funds'!H2872</f>
        <v>10000</v>
      </c>
      <c r="K2873" s="3"/>
      <c r="L2873" s="3"/>
      <c r="M2873" s="3"/>
      <c r="N2873" s="3"/>
      <c r="O2873" s="3"/>
    </row>
    <row r="2874" spans="1:15" x14ac:dyDescent="0.35">
      <c r="A2874" s="221" t="e">
        <f t="shared" si="48"/>
        <v>#N/A</v>
      </c>
      <c r="B2874" s="221" t="e">
        <f>IF(A2874=1,SUM($A$4:A2874),"")</f>
        <v>#N/A</v>
      </c>
      <c r="C2874" s="22" t="str">
        <f>'Source - Cert. Funds'!A2873</f>
        <v>87</v>
      </c>
      <c r="D2874" s="22" t="str">
        <f>'Source - Cert. Funds'!B2873</f>
        <v>2</v>
      </c>
      <c r="E2874" s="22" t="str">
        <f>'Source - Cert. Funds'!C2873</f>
        <v>0006</v>
      </c>
      <c r="F2874" s="22" t="str">
        <f>'Source - Cert. Funds'!D2873</f>
        <v>8720006</v>
      </c>
      <c r="G2874" s="22" t="str">
        <f>'Source - Cert. Funds'!E2873</f>
        <v>LANE TOWNSHIP</v>
      </c>
      <c r="H2874" s="22" t="str">
        <f>'Source - Cert. Funds'!F2873</f>
        <v>0061</v>
      </c>
      <c r="I2874" s="22" t="str">
        <f>'Source - Cert. Funds'!G2873</f>
        <v>RAINY DAY</v>
      </c>
      <c r="J2874" s="23">
        <f>'Source - Cert. Funds'!H2873</f>
        <v>0</v>
      </c>
      <c r="K2874" s="3"/>
      <c r="L2874" s="3"/>
      <c r="M2874" s="3"/>
      <c r="N2874" s="3"/>
      <c r="O2874" s="3"/>
    </row>
    <row r="2875" spans="1:15" x14ac:dyDescent="0.35">
      <c r="A2875" s="221" t="e">
        <f t="shared" si="48"/>
        <v>#N/A</v>
      </c>
      <c r="B2875" s="221" t="e">
        <f>IF(A2875=1,SUM($A$4:A2875),"")</f>
        <v>#N/A</v>
      </c>
      <c r="C2875" s="22" t="str">
        <f>'Source - Cert. Funds'!A2874</f>
        <v>87</v>
      </c>
      <c r="D2875" s="22" t="str">
        <f>'Source - Cert. Funds'!B2874</f>
        <v>2</v>
      </c>
      <c r="E2875" s="22" t="str">
        <f>'Source - Cert. Funds'!C2874</f>
        <v>0006</v>
      </c>
      <c r="F2875" s="22" t="str">
        <f>'Source - Cert. Funds'!D2874</f>
        <v>8720006</v>
      </c>
      <c r="G2875" s="22" t="str">
        <f>'Source - Cert. Funds'!E2874</f>
        <v>LANE TOWNSHIP</v>
      </c>
      <c r="H2875" s="22" t="str">
        <f>'Source - Cert. Funds'!F2874</f>
        <v>0101</v>
      </c>
      <c r="I2875" s="22" t="str">
        <f>'Source - Cert. Funds'!G2874</f>
        <v xml:space="preserve">GENERAL                                 </v>
      </c>
      <c r="J2875" s="23">
        <f>'Source - Cert. Funds'!H2874</f>
        <v>4891</v>
      </c>
      <c r="K2875" s="3"/>
      <c r="L2875" s="3"/>
      <c r="M2875" s="3"/>
      <c r="N2875" s="3"/>
      <c r="O2875" s="3"/>
    </row>
    <row r="2876" spans="1:15" x14ac:dyDescent="0.35">
      <c r="A2876" s="221" t="e">
        <f t="shared" si="48"/>
        <v>#N/A</v>
      </c>
      <c r="B2876" s="221" t="e">
        <f>IF(A2876=1,SUM($A$4:A2876),"")</f>
        <v>#N/A</v>
      </c>
      <c r="C2876" s="22" t="str">
        <f>'Source - Cert. Funds'!A2875</f>
        <v>87</v>
      </c>
      <c r="D2876" s="22" t="str">
        <f>'Source - Cert. Funds'!B2875</f>
        <v>2</v>
      </c>
      <c r="E2876" s="22" t="str">
        <f>'Source - Cert. Funds'!C2875</f>
        <v>0006</v>
      </c>
      <c r="F2876" s="22" t="str">
        <f>'Source - Cert. Funds'!D2875</f>
        <v>8720006</v>
      </c>
      <c r="G2876" s="22" t="str">
        <f>'Source - Cert. Funds'!E2875</f>
        <v>LANE TOWNSHIP</v>
      </c>
      <c r="H2876" s="22" t="str">
        <f>'Source - Cert. Funds'!F2875</f>
        <v>1111</v>
      </c>
      <c r="I2876" s="22" t="str">
        <f>'Source - Cert. Funds'!G2875</f>
        <v>TOWNSHIP FIRE AND E.M.S.</v>
      </c>
      <c r="J2876" s="23">
        <f>'Source - Cert. Funds'!H2875</f>
        <v>3000</v>
      </c>
      <c r="K2876" s="3"/>
      <c r="L2876" s="3"/>
      <c r="M2876" s="3"/>
      <c r="N2876" s="3"/>
      <c r="O2876" s="3"/>
    </row>
    <row r="2877" spans="1:15" x14ac:dyDescent="0.35">
      <c r="A2877" s="221" t="e">
        <f t="shared" si="48"/>
        <v>#N/A</v>
      </c>
      <c r="B2877" s="221" t="e">
        <f>IF(A2877=1,SUM($A$4:A2877),"")</f>
        <v>#N/A</v>
      </c>
      <c r="C2877" s="22" t="str">
        <f>'Source - Cert. Funds'!A2876</f>
        <v>87</v>
      </c>
      <c r="D2877" s="22" t="str">
        <f>'Source - Cert. Funds'!B2876</f>
        <v>2</v>
      </c>
      <c r="E2877" s="22" t="str">
        <f>'Source - Cert. Funds'!C2876</f>
        <v>0007</v>
      </c>
      <c r="F2877" s="22" t="str">
        <f>'Source - Cert. Funds'!D2876</f>
        <v>8720007</v>
      </c>
      <c r="G2877" s="22" t="str">
        <f>'Source - Cert. Funds'!E2876</f>
        <v>OHIO TOWNSHIP</v>
      </c>
      <c r="H2877" s="22" t="str">
        <f>'Source - Cert. Funds'!F2876</f>
        <v>0061</v>
      </c>
      <c r="I2877" s="22" t="str">
        <f>'Source - Cert. Funds'!G2876</f>
        <v>RAINY DAY</v>
      </c>
      <c r="J2877" s="23">
        <f>'Source - Cert. Funds'!H2876</f>
        <v>310000</v>
      </c>
      <c r="K2877" s="3"/>
      <c r="L2877" s="3"/>
      <c r="M2877" s="3"/>
      <c r="N2877" s="3"/>
      <c r="O2877" s="3"/>
    </row>
    <row r="2878" spans="1:15" x14ac:dyDescent="0.35">
      <c r="A2878" s="221" t="e">
        <f t="shared" si="48"/>
        <v>#N/A</v>
      </c>
      <c r="B2878" s="221" t="e">
        <f>IF(A2878=1,SUM($A$4:A2878),"")</f>
        <v>#N/A</v>
      </c>
      <c r="C2878" s="22" t="str">
        <f>'Source - Cert. Funds'!A2877</f>
        <v>87</v>
      </c>
      <c r="D2878" s="22" t="str">
        <f>'Source - Cert. Funds'!B2877</f>
        <v>2</v>
      </c>
      <c r="E2878" s="22" t="str">
        <f>'Source - Cert. Funds'!C2877</f>
        <v>0007</v>
      </c>
      <c r="F2878" s="22" t="str">
        <f>'Source - Cert. Funds'!D2877</f>
        <v>8720007</v>
      </c>
      <c r="G2878" s="22" t="str">
        <f>'Source - Cert. Funds'!E2877</f>
        <v>OHIO TOWNSHIP</v>
      </c>
      <c r="H2878" s="22" t="str">
        <f>'Source - Cert. Funds'!F2877</f>
        <v>0101</v>
      </c>
      <c r="I2878" s="22" t="str">
        <f>'Source - Cert. Funds'!G2877</f>
        <v xml:space="preserve">GENERAL                                 </v>
      </c>
      <c r="J2878" s="23">
        <f>'Source - Cert. Funds'!H2877</f>
        <v>435000</v>
      </c>
      <c r="K2878" s="3"/>
      <c r="L2878" s="3"/>
      <c r="M2878" s="3"/>
      <c r="N2878" s="3"/>
      <c r="O2878" s="3"/>
    </row>
    <row r="2879" spans="1:15" x14ac:dyDescent="0.35">
      <c r="A2879" s="221" t="e">
        <f t="shared" si="48"/>
        <v>#N/A</v>
      </c>
      <c r="B2879" s="221" t="e">
        <f>IF(A2879=1,SUM($A$4:A2879),"")</f>
        <v>#N/A</v>
      </c>
      <c r="C2879" s="22" t="str">
        <f>'Source - Cert. Funds'!A2878</f>
        <v>87</v>
      </c>
      <c r="D2879" s="22" t="str">
        <f>'Source - Cert. Funds'!B2878</f>
        <v>2</v>
      </c>
      <c r="E2879" s="22" t="str">
        <f>'Source - Cert. Funds'!C2878</f>
        <v>0007</v>
      </c>
      <c r="F2879" s="22" t="str">
        <f>'Source - Cert. Funds'!D2878</f>
        <v>8720007</v>
      </c>
      <c r="G2879" s="22" t="str">
        <f>'Source - Cert. Funds'!E2878</f>
        <v>OHIO TOWNSHIP</v>
      </c>
      <c r="H2879" s="22" t="str">
        <f>'Source - Cert. Funds'!F2878</f>
        <v>1111</v>
      </c>
      <c r="I2879" s="22" t="str">
        <f>'Source - Cert. Funds'!G2878</f>
        <v>TOWNSHIP FIRE AND E.M.S.</v>
      </c>
      <c r="J2879" s="23">
        <f>'Source - Cert. Funds'!H2878</f>
        <v>2843693</v>
      </c>
      <c r="K2879" s="3"/>
      <c r="L2879" s="3"/>
      <c r="M2879" s="3"/>
      <c r="N2879" s="3"/>
      <c r="O2879" s="3"/>
    </row>
    <row r="2880" spans="1:15" x14ac:dyDescent="0.35">
      <c r="A2880" s="221" t="e">
        <f t="shared" si="48"/>
        <v>#N/A</v>
      </c>
      <c r="B2880" s="221" t="e">
        <f>IF(A2880=1,SUM($A$4:A2880),"")</f>
        <v>#N/A</v>
      </c>
      <c r="C2880" s="22" t="str">
        <f>'Source - Cert. Funds'!A2879</f>
        <v>87</v>
      </c>
      <c r="D2880" s="22" t="str">
        <f>'Source - Cert. Funds'!B2879</f>
        <v>2</v>
      </c>
      <c r="E2880" s="22" t="str">
        <f>'Source - Cert. Funds'!C2879</f>
        <v>0007</v>
      </c>
      <c r="F2880" s="22" t="str">
        <f>'Source - Cert. Funds'!D2879</f>
        <v>8720007</v>
      </c>
      <c r="G2880" s="22" t="str">
        <f>'Source - Cert. Funds'!E2879</f>
        <v>OHIO TOWNSHIP</v>
      </c>
      <c r="H2880" s="22" t="str">
        <f>'Source - Cert. Funds'!F2879</f>
        <v>1190</v>
      </c>
      <c r="I2880" s="22" t="str">
        <f>'Source - Cert. Funds'!G2879</f>
        <v xml:space="preserve">CUMULATIVE FIRE (Township)                        </v>
      </c>
      <c r="J2880" s="23">
        <f>'Source - Cert. Funds'!H2879</f>
        <v>850000</v>
      </c>
      <c r="K2880" s="3"/>
      <c r="L2880" s="3"/>
      <c r="M2880" s="3"/>
      <c r="N2880" s="3"/>
      <c r="O2880" s="3"/>
    </row>
    <row r="2881" spans="1:15" x14ac:dyDescent="0.35">
      <c r="A2881" s="221" t="e">
        <f t="shared" si="48"/>
        <v>#N/A</v>
      </c>
      <c r="B2881" s="221" t="e">
        <f>IF(A2881=1,SUM($A$4:A2881),"")</f>
        <v>#N/A</v>
      </c>
      <c r="C2881" s="22" t="str">
        <f>'Source - Cert. Funds'!A2880</f>
        <v>87</v>
      </c>
      <c r="D2881" s="22" t="str">
        <f>'Source - Cert. Funds'!B2880</f>
        <v>2</v>
      </c>
      <c r="E2881" s="22" t="str">
        <f>'Source - Cert. Funds'!C2880</f>
        <v>0007</v>
      </c>
      <c r="F2881" s="22" t="str">
        <f>'Source - Cert. Funds'!D2880</f>
        <v>8720007</v>
      </c>
      <c r="G2881" s="22" t="str">
        <f>'Source - Cert. Funds'!E2880</f>
        <v>OHIO TOWNSHIP</v>
      </c>
      <c r="H2881" s="22" t="str">
        <f>'Source - Cert. Funds'!F2880</f>
        <v>1312</v>
      </c>
      <c r="I2881" s="22" t="str">
        <f>'Source - Cert. Funds'!G2880</f>
        <v xml:space="preserve">RECREATION                              </v>
      </c>
      <c r="J2881" s="23">
        <f>'Source - Cert. Funds'!H2880</f>
        <v>450000</v>
      </c>
      <c r="K2881" s="3"/>
      <c r="L2881" s="3"/>
      <c r="M2881" s="3"/>
      <c r="N2881" s="3"/>
      <c r="O2881" s="3"/>
    </row>
    <row r="2882" spans="1:15" x14ac:dyDescent="0.35">
      <c r="A2882" s="221" t="e">
        <f t="shared" si="48"/>
        <v>#N/A</v>
      </c>
      <c r="B2882" s="221" t="e">
        <f>IF(A2882=1,SUM($A$4:A2882),"")</f>
        <v>#N/A</v>
      </c>
      <c r="C2882" s="22" t="str">
        <f>'Source - Cert. Funds'!A2881</f>
        <v>87</v>
      </c>
      <c r="D2882" s="22" t="str">
        <f>'Source - Cert. Funds'!B2881</f>
        <v>2</v>
      </c>
      <c r="E2882" s="22" t="str">
        <f>'Source - Cert. Funds'!C2881</f>
        <v>0008</v>
      </c>
      <c r="F2882" s="22" t="str">
        <f>'Source - Cert. Funds'!D2881</f>
        <v>8720008</v>
      </c>
      <c r="G2882" s="22" t="str">
        <f>'Source - Cert. Funds'!E2881</f>
        <v>OWEN TOWNSHIP</v>
      </c>
      <c r="H2882" s="22" t="str">
        <f>'Source - Cert. Funds'!F2881</f>
        <v>0061</v>
      </c>
      <c r="I2882" s="22" t="str">
        <f>'Source - Cert. Funds'!G2881</f>
        <v>RAINY DAY</v>
      </c>
      <c r="J2882" s="23">
        <f>'Source - Cert. Funds'!H2881</f>
        <v>0</v>
      </c>
      <c r="K2882" s="3"/>
      <c r="L2882" s="3"/>
      <c r="M2882" s="3"/>
      <c r="N2882" s="3"/>
      <c r="O2882" s="3"/>
    </row>
    <row r="2883" spans="1:15" x14ac:dyDescent="0.35">
      <c r="A2883" s="221" t="e">
        <f t="shared" si="48"/>
        <v>#N/A</v>
      </c>
      <c r="B2883" s="221" t="e">
        <f>IF(A2883=1,SUM($A$4:A2883),"")</f>
        <v>#N/A</v>
      </c>
      <c r="C2883" s="22" t="str">
        <f>'Source - Cert. Funds'!A2882</f>
        <v>87</v>
      </c>
      <c r="D2883" s="22" t="str">
        <f>'Source - Cert. Funds'!B2882</f>
        <v>2</v>
      </c>
      <c r="E2883" s="22" t="str">
        <f>'Source - Cert. Funds'!C2882</f>
        <v>0008</v>
      </c>
      <c r="F2883" s="22" t="str">
        <f>'Source - Cert. Funds'!D2882</f>
        <v>8720008</v>
      </c>
      <c r="G2883" s="22" t="str">
        <f>'Source - Cert. Funds'!E2882</f>
        <v>OWEN TOWNSHIP</v>
      </c>
      <c r="H2883" s="22" t="str">
        <f>'Source - Cert. Funds'!F2882</f>
        <v>0101</v>
      </c>
      <c r="I2883" s="22" t="str">
        <f>'Source - Cert. Funds'!G2882</f>
        <v xml:space="preserve">GENERAL                                 </v>
      </c>
      <c r="J2883" s="23">
        <f>'Source - Cert. Funds'!H2882</f>
        <v>13700</v>
      </c>
      <c r="K2883" s="3"/>
      <c r="L2883" s="3"/>
      <c r="M2883" s="3"/>
      <c r="N2883" s="3"/>
      <c r="O2883" s="3"/>
    </row>
    <row r="2884" spans="1:15" x14ac:dyDescent="0.35">
      <c r="A2884" s="221" t="e">
        <f t="shared" si="48"/>
        <v>#N/A</v>
      </c>
      <c r="B2884" s="221" t="e">
        <f>IF(A2884=1,SUM($A$4:A2884),"")</f>
        <v>#N/A</v>
      </c>
      <c r="C2884" s="22" t="str">
        <f>'Source - Cert. Funds'!A2883</f>
        <v>87</v>
      </c>
      <c r="D2884" s="22" t="str">
        <f>'Source - Cert. Funds'!B2883</f>
        <v>2</v>
      </c>
      <c r="E2884" s="22" t="str">
        <f>'Source - Cert. Funds'!C2883</f>
        <v>0009</v>
      </c>
      <c r="F2884" s="22" t="str">
        <f>'Source - Cert. Funds'!D2883</f>
        <v>8720009</v>
      </c>
      <c r="G2884" s="22" t="str">
        <f>'Source - Cert. Funds'!E2883</f>
        <v>PIGEON TOWNSHIP</v>
      </c>
      <c r="H2884" s="22" t="str">
        <f>'Source - Cert. Funds'!F2883</f>
        <v>0101</v>
      </c>
      <c r="I2884" s="22" t="str">
        <f>'Source - Cert. Funds'!G2883</f>
        <v xml:space="preserve">GENERAL                                 </v>
      </c>
      <c r="J2884" s="23">
        <f>'Source - Cert. Funds'!H2883</f>
        <v>25500</v>
      </c>
      <c r="K2884" s="3"/>
      <c r="L2884" s="3"/>
      <c r="M2884" s="3"/>
      <c r="N2884" s="3"/>
      <c r="O2884" s="3"/>
    </row>
    <row r="2885" spans="1:15" x14ac:dyDescent="0.35">
      <c r="A2885" s="221" t="e">
        <f t="shared" ref="A2885:A2948" si="49">IF($L$1=$F2885,1,"")</f>
        <v>#N/A</v>
      </c>
      <c r="B2885" s="221" t="e">
        <f>IF(A2885=1,SUM($A$4:A2885),"")</f>
        <v>#N/A</v>
      </c>
      <c r="C2885" s="22" t="str">
        <f>'Source - Cert. Funds'!A2884</f>
        <v>87</v>
      </c>
      <c r="D2885" s="22" t="str">
        <f>'Source - Cert. Funds'!B2884</f>
        <v>2</v>
      </c>
      <c r="E2885" s="22" t="str">
        <f>'Source - Cert. Funds'!C2884</f>
        <v>0009</v>
      </c>
      <c r="F2885" s="22" t="str">
        <f>'Source - Cert. Funds'!D2884</f>
        <v>8720009</v>
      </c>
      <c r="G2885" s="22" t="str">
        <f>'Source - Cert. Funds'!E2884</f>
        <v>PIGEON TOWNSHIP</v>
      </c>
      <c r="H2885" s="22" t="str">
        <f>'Source - Cert. Funds'!F2884</f>
        <v>1111</v>
      </c>
      <c r="I2885" s="22" t="str">
        <f>'Source - Cert. Funds'!G2884</f>
        <v>TOWNSHIP FIRE AND E.M.S.</v>
      </c>
      <c r="J2885" s="23">
        <f>'Source - Cert. Funds'!H2884</f>
        <v>27500</v>
      </c>
      <c r="K2885" s="3"/>
      <c r="L2885" s="3"/>
      <c r="M2885" s="3"/>
      <c r="N2885" s="3"/>
      <c r="O2885" s="3"/>
    </row>
    <row r="2886" spans="1:15" x14ac:dyDescent="0.35">
      <c r="A2886" s="221" t="e">
        <f t="shared" si="49"/>
        <v>#N/A</v>
      </c>
      <c r="B2886" s="221" t="e">
        <f>IF(A2886=1,SUM($A$4:A2886),"")</f>
        <v>#N/A</v>
      </c>
      <c r="C2886" s="22" t="str">
        <f>'Source - Cert. Funds'!A2885</f>
        <v>87</v>
      </c>
      <c r="D2886" s="22" t="str">
        <f>'Source - Cert. Funds'!B2885</f>
        <v>2</v>
      </c>
      <c r="E2886" s="22" t="str">
        <f>'Source - Cert. Funds'!C2885</f>
        <v>0009</v>
      </c>
      <c r="F2886" s="22" t="str">
        <f>'Source - Cert. Funds'!D2885</f>
        <v>8720009</v>
      </c>
      <c r="G2886" s="22" t="str">
        <f>'Source - Cert. Funds'!E2885</f>
        <v>PIGEON TOWNSHIP</v>
      </c>
      <c r="H2886" s="22" t="str">
        <f>'Source - Cert. Funds'!F2885</f>
        <v>1190</v>
      </c>
      <c r="I2886" s="22" t="str">
        <f>'Source - Cert. Funds'!G2885</f>
        <v xml:space="preserve">CUMULATIVE FIRE (Township)                        </v>
      </c>
      <c r="J2886" s="23">
        <f>'Source - Cert. Funds'!H2885</f>
        <v>6000</v>
      </c>
      <c r="K2886" s="3"/>
      <c r="L2886" s="3"/>
      <c r="M2886" s="3"/>
      <c r="N2886" s="3"/>
      <c r="O2886" s="3"/>
    </row>
    <row r="2887" spans="1:15" x14ac:dyDescent="0.35">
      <c r="A2887" s="221" t="e">
        <f t="shared" si="49"/>
        <v>#N/A</v>
      </c>
      <c r="B2887" s="221" t="e">
        <f>IF(A2887=1,SUM($A$4:A2887),"")</f>
        <v>#N/A</v>
      </c>
      <c r="C2887" s="22" t="str">
        <f>'Source - Cert. Funds'!A2886</f>
        <v>87</v>
      </c>
      <c r="D2887" s="22" t="str">
        <f>'Source - Cert. Funds'!B2886</f>
        <v>2</v>
      </c>
      <c r="E2887" s="22" t="str">
        <f>'Source - Cert. Funds'!C2886</f>
        <v>0010</v>
      </c>
      <c r="F2887" s="22" t="str">
        <f>'Source - Cert. Funds'!D2886</f>
        <v>8720010</v>
      </c>
      <c r="G2887" s="22" t="str">
        <f>'Source - Cert. Funds'!E2886</f>
        <v>SKELTON TOWNSHIP</v>
      </c>
      <c r="H2887" s="22" t="str">
        <f>'Source - Cert. Funds'!F2886</f>
        <v>0101</v>
      </c>
      <c r="I2887" s="22" t="str">
        <f>'Source - Cert. Funds'!G2886</f>
        <v xml:space="preserve">GENERAL                                 </v>
      </c>
      <c r="J2887" s="23">
        <f>'Source - Cert. Funds'!H2886</f>
        <v>28770</v>
      </c>
      <c r="K2887" s="3"/>
      <c r="L2887" s="3"/>
      <c r="M2887" s="3"/>
      <c r="N2887" s="3"/>
      <c r="O2887" s="3"/>
    </row>
    <row r="2888" spans="1:15" x14ac:dyDescent="0.35">
      <c r="A2888" s="221" t="e">
        <f t="shared" si="49"/>
        <v>#N/A</v>
      </c>
      <c r="B2888" s="221" t="e">
        <f>IF(A2888=1,SUM($A$4:A2888),"")</f>
        <v>#N/A</v>
      </c>
      <c r="C2888" s="22" t="str">
        <f>'Source - Cert. Funds'!A2887</f>
        <v>87</v>
      </c>
      <c r="D2888" s="22" t="str">
        <f>'Source - Cert. Funds'!B2887</f>
        <v>2</v>
      </c>
      <c r="E2888" s="22" t="str">
        <f>'Source - Cert. Funds'!C2887</f>
        <v>0010</v>
      </c>
      <c r="F2888" s="22" t="str">
        <f>'Source - Cert. Funds'!D2887</f>
        <v>8720010</v>
      </c>
      <c r="G2888" s="22" t="str">
        <f>'Source - Cert. Funds'!E2887</f>
        <v>SKELTON TOWNSHIP</v>
      </c>
      <c r="H2888" s="22" t="str">
        <f>'Source - Cert. Funds'!F2887</f>
        <v>8604</v>
      </c>
      <c r="I2888" s="22" t="str">
        <f>'Source - Cert. Funds'!G2887</f>
        <v>SPECL FIRE PROTECTION TERRITORY GENERAL</v>
      </c>
      <c r="J2888" s="23">
        <f>'Source - Cert. Funds'!H2887</f>
        <v>80000</v>
      </c>
      <c r="K2888" s="3"/>
      <c r="L2888" s="3"/>
      <c r="M2888" s="3"/>
      <c r="N2888" s="3"/>
      <c r="O2888" s="3"/>
    </row>
    <row r="2889" spans="1:15" x14ac:dyDescent="0.35">
      <c r="A2889" s="221" t="e">
        <f t="shared" si="49"/>
        <v>#N/A</v>
      </c>
      <c r="B2889" s="221" t="e">
        <f>IF(A2889=1,SUM($A$4:A2889),"")</f>
        <v>#N/A</v>
      </c>
      <c r="C2889" s="22" t="str">
        <f>'Source - Cert. Funds'!A2888</f>
        <v>87</v>
      </c>
      <c r="D2889" s="22" t="str">
        <f>'Source - Cert. Funds'!B2888</f>
        <v>2</v>
      </c>
      <c r="E2889" s="22" t="str">
        <f>'Source - Cert. Funds'!C2888</f>
        <v>0010</v>
      </c>
      <c r="F2889" s="22" t="str">
        <f>'Source - Cert. Funds'!D2888</f>
        <v>8720010</v>
      </c>
      <c r="G2889" s="22" t="str">
        <f>'Source - Cert. Funds'!E2888</f>
        <v>SKELTON TOWNSHIP</v>
      </c>
      <c r="H2889" s="22" t="str">
        <f>'Source - Cert. Funds'!F2888</f>
        <v>8692</v>
      </c>
      <c r="I2889" s="22" t="str">
        <f>'Source - Cert. Funds'!G2888</f>
        <v>SPECL FIRE PROTECTION TERRITORY EQUIPMENT REPLACE</v>
      </c>
      <c r="J2889" s="23">
        <f>'Source - Cert. Funds'!H2888</f>
        <v>190000</v>
      </c>
      <c r="K2889" s="3"/>
      <c r="L2889" s="3"/>
      <c r="M2889" s="3"/>
      <c r="N2889" s="3"/>
      <c r="O2889" s="3"/>
    </row>
    <row r="2890" spans="1:15" x14ac:dyDescent="0.35">
      <c r="A2890" s="221" t="e">
        <f t="shared" si="49"/>
        <v>#N/A</v>
      </c>
      <c r="B2890" s="221" t="e">
        <f>IF(A2890=1,SUM($A$4:A2890),"")</f>
        <v>#N/A</v>
      </c>
      <c r="C2890" s="22" t="str">
        <f>'Source - Cert. Funds'!A2889</f>
        <v>88</v>
      </c>
      <c r="D2890" s="22" t="str">
        <f>'Source - Cert. Funds'!B2889</f>
        <v>2</v>
      </c>
      <c r="E2890" s="22" t="str">
        <f>'Source - Cert. Funds'!C2889</f>
        <v>0001</v>
      </c>
      <c r="F2890" s="22" t="str">
        <f>'Source - Cert. Funds'!D2889</f>
        <v>8820001</v>
      </c>
      <c r="G2890" s="22" t="str">
        <f>'Source - Cert. Funds'!E2889</f>
        <v>BROWN TOWNSHIP</v>
      </c>
      <c r="H2890" s="22" t="str">
        <f>'Source - Cert. Funds'!F2889</f>
        <v>0101</v>
      </c>
      <c r="I2890" s="22" t="str">
        <f>'Source - Cert. Funds'!G2889</f>
        <v xml:space="preserve">GENERAL                                 </v>
      </c>
      <c r="J2890" s="23">
        <f>'Source - Cert. Funds'!H2889</f>
        <v>36300</v>
      </c>
      <c r="K2890" s="3"/>
      <c r="L2890" s="3"/>
      <c r="M2890" s="3"/>
      <c r="N2890" s="3"/>
      <c r="O2890" s="3"/>
    </row>
    <row r="2891" spans="1:15" x14ac:dyDescent="0.35">
      <c r="A2891" s="221" t="e">
        <f t="shared" si="49"/>
        <v>#N/A</v>
      </c>
      <c r="B2891" s="221" t="e">
        <f>IF(A2891=1,SUM($A$4:A2891),"")</f>
        <v>#N/A</v>
      </c>
      <c r="C2891" s="22" t="str">
        <f>'Source - Cert. Funds'!A2890</f>
        <v>88</v>
      </c>
      <c r="D2891" s="22" t="str">
        <f>'Source - Cert. Funds'!B2890</f>
        <v>2</v>
      </c>
      <c r="E2891" s="22" t="str">
        <f>'Source - Cert. Funds'!C2890</f>
        <v>0002</v>
      </c>
      <c r="F2891" s="22" t="str">
        <f>'Source - Cert. Funds'!D2890</f>
        <v>8820002</v>
      </c>
      <c r="G2891" s="22" t="str">
        <f>'Source - Cert. Funds'!E2890</f>
        <v>FRANKLIN TOWNSHIP</v>
      </c>
      <c r="H2891" s="22" t="str">
        <f>'Source - Cert. Funds'!F2890</f>
        <v>0061</v>
      </c>
      <c r="I2891" s="22" t="str">
        <f>'Source - Cert. Funds'!G2890</f>
        <v>RAINY DAY</v>
      </c>
      <c r="J2891" s="23">
        <f>'Source - Cert. Funds'!H2890</f>
        <v>3000</v>
      </c>
      <c r="K2891" s="3"/>
      <c r="L2891" s="3"/>
      <c r="M2891" s="3"/>
      <c r="N2891" s="3"/>
      <c r="O2891" s="3"/>
    </row>
    <row r="2892" spans="1:15" x14ac:dyDescent="0.35">
      <c r="A2892" s="221" t="e">
        <f t="shared" si="49"/>
        <v>#N/A</v>
      </c>
      <c r="B2892" s="221" t="e">
        <f>IF(A2892=1,SUM($A$4:A2892),"")</f>
        <v>#N/A</v>
      </c>
      <c r="C2892" s="22" t="str">
        <f>'Source - Cert. Funds'!A2891</f>
        <v>88</v>
      </c>
      <c r="D2892" s="22" t="str">
        <f>'Source - Cert. Funds'!B2891</f>
        <v>2</v>
      </c>
      <c r="E2892" s="22" t="str">
        <f>'Source - Cert. Funds'!C2891</f>
        <v>0002</v>
      </c>
      <c r="F2892" s="22" t="str">
        <f>'Source - Cert. Funds'!D2891</f>
        <v>8820002</v>
      </c>
      <c r="G2892" s="22" t="str">
        <f>'Source - Cert. Funds'!E2891</f>
        <v>FRANKLIN TOWNSHIP</v>
      </c>
      <c r="H2892" s="22" t="str">
        <f>'Source - Cert. Funds'!F2891</f>
        <v>0101</v>
      </c>
      <c r="I2892" s="22" t="str">
        <f>'Source - Cert. Funds'!G2891</f>
        <v xml:space="preserve">GENERAL                                 </v>
      </c>
      <c r="J2892" s="23">
        <f>'Source - Cert. Funds'!H2891</f>
        <v>54900</v>
      </c>
      <c r="K2892" s="3"/>
      <c r="L2892" s="3"/>
      <c r="M2892" s="3"/>
      <c r="N2892" s="3"/>
      <c r="O2892" s="3"/>
    </row>
    <row r="2893" spans="1:15" x14ac:dyDescent="0.35">
      <c r="A2893" s="221" t="e">
        <f t="shared" si="49"/>
        <v>#N/A</v>
      </c>
      <c r="B2893" s="221" t="e">
        <f>IF(A2893=1,SUM($A$4:A2893),"")</f>
        <v>#N/A</v>
      </c>
      <c r="C2893" s="22" t="str">
        <f>'Source - Cert. Funds'!A2892</f>
        <v>88</v>
      </c>
      <c r="D2893" s="22" t="str">
        <f>'Source - Cert. Funds'!B2892</f>
        <v>2</v>
      </c>
      <c r="E2893" s="22" t="str">
        <f>'Source - Cert. Funds'!C2892</f>
        <v>0002</v>
      </c>
      <c r="F2893" s="22" t="str">
        <f>'Source - Cert. Funds'!D2892</f>
        <v>8820002</v>
      </c>
      <c r="G2893" s="22" t="str">
        <f>'Source - Cert. Funds'!E2892</f>
        <v>FRANKLIN TOWNSHIP</v>
      </c>
      <c r="H2893" s="22" t="str">
        <f>'Source - Cert. Funds'!F2892</f>
        <v>1111</v>
      </c>
      <c r="I2893" s="22" t="str">
        <f>'Source - Cert. Funds'!G2892</f>
        <v>TOWNSHIP FIRE AND E.M.S.</v>
      </c>
      <c r="J2893" s="23">
        <f>'Source - Cert. Funds'!H2892</f>
        <v>46000</v>
      </c>
      <c r="K2893" s="3"/>
      <c r="L2893" s="3"/>
      <c r="M2893" s="3"/>
      <c r="N2893" s="3"/>
      <c r="O2893" s="3"/>
    </row>
    <row r="2894" spans="1:15" x14ac:dyDescent="0.35">
      <c r="A2894" s="221" t="e">
        <f t="shared" si="49"/>
        <v>#N/A</v>
      </c>
      <c r="B2894" s="221" t="e">
        <f>IF(A2894=1,SUM($A$4:A2894),"")</f>
        <v>#N/A</v>
      </c>
      <c r="C2894" s="22" t="str">
        <f>'Source - Cert. Funds'!A2893</f>
        <v>88</v>
      </c>
      <c r="D2894" s="22" t="str">
        <f>'Source - Cert. Funds'!B2893</f>
        <v>2</v>
      </c>
      <c r="E2894" s="22" t="str">
        <f>'Source - Cert. Funds'!C2893</f>
        <v>0003</v>
      </c>
      <c r="F2894" s="22" t="str">
        <f>'Source - Cert. Funds'!D2893</f>
        <v>8820003</v>
      </c>
      <c r="G2894" s="22" t="str">
        <f>'Source - Cert. Funds'!E2893</f>
        <v>GIBSON TOWNSHIP</v>
      </c>
      <c r="H2894" s="22" t="str">
        <f>'Source - Cert. Funds'!F2893</f>
        <v>0061</v>
      </c>
      <c r="I2894" s="22" t="str">
        <f>'Source - Cert. Funds'!G2893</f>
        <v>RAINY DAY</v>
      </c>
      <c r="J2894" s="23">
        <f>'Source - Cert. Funds'!H2893</f>
        <v>3000</v>
      </c>
      <c r="K2894" s="3"/>
      <c r="L2894" s="3"/>
      <c r="M2894" s="3"/>
      <c r="N2894" s="3"/>
      <c r="O2894" s="3"/>
    </row>
    <row r="2895" spans="1:15" x14ac:dyDescent="0.35">
      <c r="A2895" s="221" t="e">
        <f t="shared" si="49"/>
        <v>#N/A</v>
      </c>
      <c r="B2895" s="221" t="e">
        <f>IF(A2895=1,SUM($A$4:A2895),"")</f>
        <v>#N/A</v>
      </c>
      <c r="C2895" s="22" t="str">
        <f>'Source - Cert. Funds'!A2894</f>
        <v>88</v>
      </c>
      <c r="D2895" s="22" t="str">
        <f>'Source - Cert. Funds'!B2894</f>
        <v>2</v>
      </c>
      <c r="E2895" s="22" t="str">
        <f>'Source - Cert. Funds'!C2894</f>
        <v>0003</v>
      </c>
      <c r="F2895" s="22" t="str">
        <f>'Source - Cert. Funds'!D2894</f>
        <v>8820003</v>
      </c>
      <c r="G2895" s="22" t="str">
        <f>'Source - Cert. Funds'!E2894</f>
        <v>GIBSON TOWNSHIP</v>
      </c>
      <c r="H2895" s="22" t="str">
        <f>'Source - Cert. Funds'!F2894</f>
        <v>0101</v>
      </c>
      <c r="I2895" s="22" t="str">
        <f>'Source - Cert. Funds'!G2894</f>
        <v xml:space="preserve">GENERAL                                 </v>
      </c>
      <c r="J2895" s="23">
        <f>'Source - Cert. Funds'!H2894</f>
        <v>48780</v>
      </c>
      <c r="K2895" s="3"/>
      <c r="L2895" s="3"/>
      <c r="M2895" s="3"/>
      <c r="N2895" s="3"/>
      <c r="O2895" s="3"/>
    </row>
    <row r="2896" spans="1:15" x14ac:dyDescent="0.35">
      <c r="A2896" s="221" t="e">
        <f t="shared" si="49"/>
        <v>#N/A</v>
      </c>
      <c r="B2896" s="221" t="e">
        <f>IF(A2896=1,SUM($A$4:A2896),"")</f>
        <v>#N/A</v>
      </c>
      <c r="C2896" s="22" t="str">
        <f>'Source - Cert. Funds'!A2895</f>
        <v>88</v>
      </c>
      <c r="D2896" s="22" t="str">
        <f>'Source - Cert. Funds'!B2895</f>
        <v>2</v>
      </c>
      <c r="E2896" s="22" t="str">
        <f>'Source - Cert. Funds'!C2895</f>
        <v>0003</v>
      </c>
      <c r="F2896" s="22" t="str">
        <f>'Source - Cert. Funds'!D2895</f>
        <v>8820003</v>
      </c>
      <c r="G2896" s="22" t="str">
        <f>'Source - Cert. Funds'!E2895</f>
        <v>GIBSON TOWNSHIP</v>
      </c>
      <c r="H2896" s="22" t="str">
        <f>'Source - Cert. Funds'!F2895</f>
        <v>1111</v>
      </c>
      <c r="I2896" s="22" t="str">
        <f>'Source - Cert. Funds'!G2895</f>
        <v>TOWNSHIP FIRE AND E.M.S.</v>
      </c>
      <c r="J2896" s="23">
        <f>'Source - Cert. Funds'!H2895</f>
        <v>36500</v>
      </c>
      <c r="K2896" s="3"/>
      <c r="L2896" s="3"/>
      <c r="M2896" s="3"/>
      <c r="N2896" s="3"/>
      <c r="O2896" s="3"/>
    </row>
    <row r="2897" spans="1:15" x14ac:dyDescent="0.35">
      <c r="A2897" s="221" t="e">
        <f t="shared" si="49"/>
        <v>#N/A</v>
      </c>
      <c r="B2897" s="221" t="e">
        <f>IF(A2897=1,SUM($A$4:A2897),"")</f>
        <v>#N/A</v>
      </c>
      <c r="C2897" s="22" t="str">
        <f>'Source - Cert. Funds'!A2896</f>
        <v>88</v>
      </c>
      <c r="D2897" s="22" t="str">
        <f>'Source - Cert. Funds'!B2896</f>
        <v>2</v>
      </c>
      <c r="E2897" s="22" t="str">
        <f>'Source - Cert. Funds'!C2896</f>
        <v>0003</v>
      </c>
      <c r="F2897" s="22" t="str">
        <f>'Source - Cert. Funds'!D2896</f>
        <v>8820003</v>
      </c>
      <c r="G2897" s="22" t="str">
        <f>'Source - Cert. Funds'!E2896</f>
        <v>GIBSON TOWNSHIP</v>
      </c>
      <c r="H2897" s="22" t="str">
        <f>'Source - Cert. Funds'!F2896</f>
        <v>1190</v>
      </c>
      <c r="I2897" s="22" t="str">
        <f>'Source - Cert. Funds'!G2896</f>
        <v xml:space="preserve">CUMULATIVE FIRE (Township)                        </v>
      </c>
      <c r="J2897" s="23">
        <f>'Source - Cert. Funds'!H2896</f>
        <v>65000</v>
      </c>
      <c r="K2897" s="3"/>
      <c r="L2897" s="3"/>
      <c r="M2897" s="3"/>
      <c r="N2897" s="3"/>
      <c r="O2897" s="3"/>
    </row>
    <row r="2898" spans="1:15" x14ac:dyDescent="0.35">
      <c r="A2898" s="221" t="e">
        <f t="shared" si="49"/>
        <v>#N/A</v>
      </c>
      <c r="B2898" s="221" t="e">
        <f>IF(A2898=1,SUM($A$4:A2898),"")</f>
        <v>#N/A</v>
      </c>
      <c r="C2898" s="22" t="str">
        <f>'Source - Cert. Funds'!A2897</f>
        <v>88</v>
      </c>
      <c r="D2898" s="22" t="str">
        <f>'Source - Cert. Funds'!B2897</f>
        <v>2</v>
      </c>
      <c r="E2898" s="22" t="str">
        <f>'Source - Cert. Funds'!C2897</f>
        <v>0004</v>
      </c>
      <c r="F2898" s="22" t="str">
        <f>'Source - Cert. Funds'!D2897</f>
        <v>8820004</v>
      </c>
      <c r="G2898" s="22" t="str">
        <f>'Source - Cert. Funds'!E2897</f>
        <v>HOWARD TOWNSHIP</v>
      </c>
      <c r="H2898" s="22" t="str">
        <f>'Source - Cert. Funds'!F2897</f>
        <v>0101</v>
      </c>
      <c r="I2898" s="22" t="str">
        <f>'Source - Cert. Funds'!G2897</f>
        <v xml:space="preserve">GENERAL                                 </v>
      </c>
      <c r="J2898" s="23">
        <f>'Source - Cert. Funds'!H2897</f>
        <v>30750</v>
      </c>
      <c r="K2898" s="3"/>
      <c r="L2898" s="3"/>
      <c r="M2898" s="3"/>
      <c r="N2898" s="3"/>
      <c r="O2898" s="3"/>
    </row>
    <row r="2899" spans="1:15" x14ac:dyDescent="0.35">
      <c r="A2899" s="221" t="e">
        <f t="shared" si="49"/>
        <v>#N/A</v>
      </c>
      <c r="B2899" s="221" t="e">
        <f>IF(A2899=1,SUM($A$4:A2899),"")</f>
        <v>#N/A</v>
      </c>
      <c r="C2899" s="22" t="str">
        <f>'Source - Cert. Funds'!A2898</f>
        <v>88</v>
      </c>
      <c r="D2899" s="22" t="str">
        <f>'Source - Cert. Funds'!B2898</f>
        <v>2</v>
      </c>
      <c r="E2899" s="22" t="str">
        <f>'Source - Cert. Funds'!C2898</f>
        <v>0005</v>
      </c>
      <c r="F2899" s="22" t="str">
        <f>'Source - Cert. Funds'!D2898</f>
        <v>8820005</v>
      </c>
      <c r="G2899" s="22" t="str">
        <f>'Source - Cert. Funds'!E2898</f>
        <v>JACKSON TOWNSHIP</v>
      </c>
      <c r="H2899" s="22" t="str">
        <f>'Source - Cert. Funds'!F2898</f>
        <v>0061</v>
      </c>
      <c r="I2899" s="22" t="str">
        <f>'Source - Cert. Funds'!G2898</f>
        <v>RAINY DAY</v>
      </c>
      <c r="J2899" s="23">
        <f>'Source - Cert. Funds'!H2898</f>
        <v>800</v>
      </c>
      <c r="K2899" s="3"/>
      <c r="L2899" s="3"/>
      <c r="M2899" s="3"/>
      <c r="N2899" s="3"/>
      <c r="O2899" s="3"/>
    </row>
    <row r="2900" spans="1:15" x14ac:dyDescent="0.35">
      <c r="A2900" s="221" t="e">
        <f t="shared" si="49"/>
        <v>#N/A</v>
      </c>
      <c r="B2900" s="221" t="e">
        <f>IF(A2900=1,SUM($A$4:A2900),"")</f>
        <v>#N/A</v>
      </c>
      <c r="C2900" s="22" t="str">
        <f>'Source - Cert. Funds'!A2899</f>
        <v>88</v>
      </c>
      <c r="D2900" s="22" t="str">
        <f>'Source - Cert. Funds'!B2899</f>
        <v>2</v>
      </c>
      <c r="E2900" s="22" t="str">
        <f>'Source - Cert. Funds'!C2899</f>
        <v>0005</v>
      </c>
      <c r="F2900" s="22" t="str">
        <f>'Source - Cert. Funds'!D2899</f>
        <v>8820005</v>
      </c>
      <c r="G2900" s="22" t="str">
        <f>'Source - Cert. Funds'!E2899</f>
        <v>JACKSON TOWNSHIP</v>
      </c>
      <c r="H2900" s="22" t="str">
        <f>'Source - Cert. Funds'!F2899</f>
        <v>0101</v>
      </c>
      <c r="I2900" s="22" t="str">
        <f>'Source - Cert. Funds'!G2899</f>
        <v xml:space="preserve">GENERAL                                 </v>
      </c>
      <c r="J2900" s="23">
        <f>'Source - Cert. Funds'!H2899</f>
        <v>119600</v>
      </c>
      <c r="K2900" s="3"/>
      <c r="L2900" s="3"/>
      <c r="M2900" s="3"/>
      <c r="N2900" s="3"/>
      <c r="O2900" s="3"/>
    </row>
    <row r="2901" spans="1:15" x14ac:dyDescent="0.35">
      <c r="A2901" s="221" t="e">
        <f t="shared" si="49"/>
        <v>#N/A</v>
      </c>
      <c r="B2901" s="221" t="e">
        <f>IF(A2901=1,SUM($A$4:A2901),"")</f>
        <v>#N/A</v>
      </c>
      <c r="C2901" s="22" t="str">
        <f>'Source - Cert. Funds'!A2900</f>
        <v>88</v>
      </c>
      <c r="D2901" s="22" t="str">
        <f>'Source - Cert. Funds'!B2900</f>
        <v>2</v>
      </c>
      <c r="E2901" s="22" t="str">
        <f>'Source - Cert. Funds'!C2900</f>
        <v>0005</v>
      </c>
      <c r="F2901" s="22" t="str">
        <f>'Source - Cert. Funds'!D2900</f>
        <v>8820005</v>
      </c>
      <c r="G2901" s="22" t="str">
        <f>'Source - Cert. Funds'!E2900</f>
        <v>JACKSON TOWNSHIP</v>
      </c>
      <c r="H2901" s="22" t="str">
        <f>'Source - Cert. Funds'!F2900</f>
        <v>1111</v>
      </c>
      <c r="I2901" s="22" t="str">
        <f>'Source - Cert. Funds'!G2900</f>
        <v>TOWNSHIP FIRE AND E.M.S.</v>
      </c>
      <c r="J2901" s="23">
        <f>'Source - Cert. Funds'!H2900</f>
        <v>48000</v>
      </c>
      <c r="K2901" s="3"/>
      <c r="L2901" s="3"/>
      <c r="M2901" s="3"/>
      <c r="N2901" s="3"/>
      <c r="O2901" s="3"/>
    </row>
    <row r="2902" spans="1:15" x14ac:dyDescent="0.35">
      <c r="A2902" s="221" t="e">
        <f t="shared" si="49"/>
        <v>#N/A</v>
      </c>
      <c r="B2902" s="221" t="e">
        <f>IF(A2902=1,SUM($A$4:A2902),"")</f>
        <v>#N/A</v>
      </c>
      <c r="C2902" s="22" t="str">
        <f>'Source - Cert. Funds'!A2901</f>
        <v>88</v>
      </c>
      <c r="D2902" s="22" t="str">
        <f>'Source - Cert. Funds'!B2901</f>
        <v>2</v>
      </c>
      <c r="E2902" s="22" t="str">
        <f>'Source - Cert. Funds'!C2901</f>
        <v>0005</v>
      </c>
      <c r="F2902" s="22" t="str">
        <f>'Source - Cert. Funds'!D2901</f>
        <v>8820005</v>
      </c>
      <c r="G2902" s="22" t="str">
        <f>'Source - Cert. Funds'!E2901</f>
        <v>JACKSON TOWNSHIP</v>
      </c>
      <c r="H2902" s="22" t="str">
        <f>'Source - Cert. Funds'!F2901</f>
        <v>1190</v>
      </c>
      <c r="I2902" s="22" t="str">
        <f>'Source - Cert. Funds'!G2901</f>
        <v xml:space="preserve">CUMULATIVE FIRE (Township)                        </v>
      </c>
      <c r="J2902" s="23">
        <f>'Source - Cert. Funds'!H2901</f>
        <v>51000</v>
      </c>
      <c r="K2902" s="3"/>
      <c r="L2902" s="3"/>
      <c r="M2902" s="3"/>
      <c r="N2902" s="3"/>
      <c r="O2902" s="3"/>
    </row>
    <row r="2903" spans="1:15" x14ac:dyDescent="0.35">
      <c r="A2903" s="221" t="e">
        <f t="shared" si="49"/>
        <v>#N/A</v>
      </c>
      <c r="B2903" s="221" t="e">
        <f>IF(A2903=1,SUM($A$4:A2903),"")</f>
        <v>#N/A</v>
      </c>
      <c r="C2903" s="22" t="str">
        <f>'Source - Cert. Funds'!A2902</f>
        <v>88</v>
      </c>
      <c r="D2903" s="22" t="str">
        <f>'Source - Cert. Funds'!B2902</f>
        <v>2</v>
      </c>
      <c r="E2903" s="22" t="str">
        <f>'Source - Cert. Funds'!C2902</f>
        <v>0006</v>
      </c>
      <c r="F2903" s="22" t="str">
        <f>'Source - Cert. Funds'!D2902</f>
        <v>8820006</v>
      </c>
      <c r="G2903" s="22" t="str">
        <f>'Source - Cert. Funds'!E2902</f>
        <v>JEFFERSON TOWNSHIP</v>
      </c>
      <c r="H2903" s="22" t="str">
        <f>'Source - Cert. Funds'!F2902</f>
        <v>0061</v>
      </c>
      <c r="I2903" s="22" t="str">
        <f>'Source - Cert. Funds'!G2902</f>
        <v>RAINY DAY</v>
      </c>
      <c r="J2903" s="23">
        <f>'Source - Cert. Funds'!H2902</f>
        <v>0</v>
      </c>
      <c r="K2903" s="3"/>
      <c r="L2903" s="3"/>
      <c r="M2903" s="3"/>
      <c r="N2903" s="3"/>
      <c r="O2903" s="3"/>
    </row>
    <row r="2904" spans="1:15" x14ac:dyDescent="0.35">
      <c r="A2904" s="221" t="e">
        <f t="shared" si="49"/>
        <v>#N/A</v>
      </c>
      <c r="B2904" s="221" t="e">
        <f>IF(A2904=1,SUM($A$4:A2904),"")</f>
        <v>#N/A</v>
      </c>
      <c r="C2904" s="22" t="str">
        <f>'Source - Cert. Funds'!A2903</f>
        <v>88</v>
      </c>
      <c r="D2904" s="22" t="str">
        <f>'Source - Cert. Funds'!B2903</f>
        <v>2</v>
      </c>
      <c r="E2904" s="22" t="str">
        <f>'Source - Cert. Funds'!C2903</f>
        <v>0006</v>
      </c>
      <c r="F2904" s="22" t="str">
        <f>'Source - Cert. Funds'!D2903</f>
        <v>8820006</v>
      </c>
      <c r="G2904" s="22" t="str">
        <f>'Source - Cert. Funds'!E2903</f>
        <v>JEFFERSON TOWNSHIP</v>
      </c>
      <c r="H2904" s="22" t="str">
        <f>'Source - Cert. Funds'!F2903</f>
        <v>0101</v>
      </c>
      <c r="I2904" s="22" t="str">
        <f>'Source - Cert. Funds'!G2903</f>
        <v xml:space="preserve">GENERAL                                 </v>
      </c>
      <c r="J2904" s="23">
        <f>'Source - Cert. Funds'!H2903</f>
        <v>30250</v>
      </c>
      <c r="K2904" s="3"/>
      <c r="L2904" s="3"/>
      <c r="M2904" s="3"/>
      <c r="N2904" s="3"/>
      <c r="O2904" s="3"/>
    </row>
    <row r="2905" spans="1:15" x14ac:dyDescent="0.35">
      <c r="A2905" s="221" t="e">
        <f t="shared" si="49"/>
        <v>#N/A</v>
      </c>
      <c r="B2905" s="221" t="e">
        <f>IF(A2905=1,SUM($A$4:A2905),"")</f>
        <v>#N/A</v>
      </c>
      <c r="C2905" s="22" t="str">
        <f>'Source - Cert. Funds'!A2904</f>
        <v>88</v>
      </c>
      <c r="D2905" s="22" t="str">
        <f>'Source - Cert. Funds'!B2904</f>
        <v>2</v>
      </c>
      <c r="E2905" s="22" t="str">
        <f>'Source - Cert. Funds'!C2904</f>
        <v>0006</v>
      </c>
      <c r="F2905" s="22" t="str">
        <f>'Source - Cert. Funds'!D2904</f>
        <v>8820006</v>
      </c>
      <c r="G2905" s="22" t="str">
        <f>'Source - Cert. Funds'!E2904</f>
        <v>JEFFERSON TOWNSHIP</v>
      </c>
      <c r="H2905" s="22" t="str">
        <f>'Source - Cert. Funds'!F2904</f>
        <v>1111</v>
      </c>
      <c r="I2905" s="22" t="str">
        <f>'Source - Cert. Funds'!G2904</f>
        <v>TOWNSHIP FIRE AND E.M.S.</v>
      </c>
      <c r="J2905" s="23">
        <f>'Source - Cert. Funds'!H2904</f>
        <v>15000</v>
      </c>
      <c r="K2905" s="3"/>
      <c r="L2905" s="3"/>
      <c r="M2905" s="3"/>
      <c r="N2905" s="3"/>
      <c r="O2905" s="3"/>
    </row>
    <row r="2906" spans="1:15" x14ac:dyDescent="0.35">
      <c r="A2906" s="221" t="e">
        <f t="shared" si="49"/>
        <v>#N/A</v>
      </c>
      <c r="B2906" s="221" t="e">
        <f>IF(A2906=1,SUM($A$4:A2906),"")</f>
        <v>#N/A</v>
      </c>
      <c r="C2906" s="22" t="str">
        <f>'Source - Cert. Funds'!A2905</f>
        <v>88</v>
      </c>
      <c r="D2906" s="22" t="str">
        <f>'Source - Cert. Funds'!B2905</f>
        <v>2</v>
      </c>
      <c r="E2906" s="22" t="str">
        <f>'Source - Cert. Funds'!C2905</f>
        <v>0006</v>
      </c>
      <c r="F2906" s="22" t="str">
        <f>'Source - Cert. Funds'!D2905</f>
        <v>8820006</v>
      </c>
      <c r="G2906" s="22" t="str">
        <f>'Source - Cert. Funds'!E2905</f>
        <v>JEFFERSON TOWNSHIP</v>
      </c>
      <c r="H2906" s="22" t="str">
        <f>'Source - Cert. Funds'!F2905</f>
        <v>1190</v>
      </c>
      <c r="I2906" s="22" t="str">
        <f>'Source - Cert. Funds'!G2905</f>
        <v xml:space="preserve">CUMULATIVE FIRE (Township)                        </v>
      </c>
      <c r="J2906" s="23">
        <f>'Source - Cert. Funds'!H2905</f>
        <v>10000</v>
      </c>
      <c r="K2906" s="3"/>
      <c r="L2906" s="3"/>
      <c r="M2906" s="3"/>
      <c r="N2906" s="3"/>
      <c r="O2906" s="3"/>
    </row>
    <row r="2907" spans="1:15" x14ac:dyDescent="0.35">
      <c r="A2907" s="221" t="e">
        <f t="shared" si="49"/>
        <v>#N/A</v>
      </c>
      <c r="B2907" s="221" t="e">
        <f>IF(A2907=1,SUM($A$4:A2907),"")</f>
        <v>#N/A</v>
      </c>
      <c r="C2907" s="22" t="str">
        <f>'Source - Cert. Funds'!A2906</f>
        <v>88</v>
      </c>
      <c r="D2907" s="22" t="str">
        <f>'Source - Cert. Funds'!B2906</f>
        <v>2</v>
      </c>
      <c r="E2907" s="22" t="str">
        <f>'Source - Cert. Funds'!C2906</f>
        <v>0007</v>
      </c>
      <c r="F2907" s="22" t="str">
        <f>'Source - Cert. Funds'!D2906</f>
        <v>8820007</v>
      </c>
      <c r="G2907" s="22" t="str">
        <f>'Source - Cert. Funds'!E2906</f>
        <v>MADISON TOWNSHIP</v>
      </c>
      <c r="H2907" s="22" t="str">
        <f>'Source - Cert. Funds'!F2906</f>
        <v>0061</v>
      </c>
      <c r="I2907" s="22" t="str">
        <f>'Source - Cert. Funds'!G2906</f>
        <v>RAINY DAY</v>
      </c>
      <c r="J2907" s="23">
        <f>'Source - Cert. Funds'!H2906</f>
        <v>300</v>
      </c>
      <c r="K2907" s="3"/>
      <c r="L2907" s="3"/>
      <c r="M2907" s="3"/>
      <c r="N2907" s="3"/>
      <c r="O2907" s="3"/>
    </row>
    <row r="2908" spans="1:15" x14ac:dyDescent="0.35">
      <c r="A2908" s="221" t="e">
        <f t="shared" si="49"/>
        <v>#N/A</v>
      </c>
      <c r="B2908" s="221" t="e">
        <f>IF(A2908=1,SUM($A$4:A2908),"")</f>
        <v>#N/A</v>
      </c>
      <c r="C2908" s="22" t="str">
        <f>'Source - Cert. Funds'!A2907</f>
        <v>88</v>
      </c>
      <c r="D2908" s="22" t="str">
        <f>'Source - Cert. Funds'!B2907</f>
        <v>2</v>
      </c>
      <c r="E2908" s="22" t="str">
        <f>'Source - Cert. Funds'!C2907</f>
        <v>0007</v>
      </c>
      <c r="F2908" s="22" t="str">
        <f>'Source - Cert. Funds'!D2907</f>
        <v>8820007</v>
      </c>
      <c r="G2908" s="22" t="str">
        <f>'Source - Cert. Funds'!E2907</f>
        <v>MADISON TOWNSHIP</v>
      </c>
      <c r="H2908" s="22" t="str">
        <f>'Source - Cert. Funds'!F2907</f>
        <v>0101</v>
      </c>
      <c r="I2908" s="22" t="str">
        <f>'Source - Cert. Funds'!G2907</f>
        <v xml:space="preserve">GENERAL                                 </v>
      </c>
      <c r="J2908" s="23">
        <f>'Source - Cert. Funds'!H2907</f>
        <v>40040</v>
      </c>
      <c r="K2908" s="3"/>
      <c r="L2908" s="3"/>
      <c r="M2908" s="3"/>
      <c r="N2908" s="3"/>
      <c r="O2908" s="3"/>
    </row>
    <row r="2909" spans="1:15" x14ac:dyDescent="0.35">
      <c r="A2909" s="221" t="e">
        <f t="shared" si="49"/>
        <v>#N/A</v>
      </c>
      <c r="B2909" s="221" t="e">
        <f>IF(A2909=1,SUM($A$4:A2909),"")</f>
        <v>#N/A</v>
      </c>
      <c r="C2909" s="22" t="str">
        <f>'Source - Cert. Funds'!A2908</f>
        <v>88</v>
      </c>
      <c r="D2909" s="22" t="str">
        <f>'Source - Cert. Funds'!B2908</f>
        <v>2</v>
      </c>
      <c r="E2909" s="22" t="str">
        <f>'Source - Cert. Funds'!C2908</f>
        <v>0007</v>
      </c>
      <c r="F2909" s="22" t="str">
        <f>'Source - Cert. Funds'!D2908</f>
        <v>8820007</v>
      </c>
      <c r="G2909" s="22" t="str">
        <f>'Source - Cert. Funds'!E2908</f>
        <v>MADISON TOWNSHIP</v>
      </c>
      <c r="H2909" s="22" t="str">
        <f>'Source - Cert. Funds'!F2908</f>
        <v>1111</v>
      </c>
      <c r="I2909" s="22" t="str">
        <f>'Source - Cert. Funds'!G2908</f>
        <v>TOWNSHIP FIRE AND E.M.S.</v>
      </c>
      <c r="J2909" s="23">
        <f>'Source - Cert. Funds'!H2908</f>
        <v>14000</v>
      </c>
      <c r="K2909" s="3"/>
      <c r="L2909" s="3"/>
      <c r="M2909" s="3"/>
      <c r="N2909" s="3"/>
      <c r="O2909" s="3"/>
    </row>
    <row r="2910" spans="1:15" x14ac:dyDescent="0.35">
      <c r="A2910" s="221" t="e">
        <f t="shared" si="49"/>
        <v>#N/A</v>
      </c>
      <c r="B2910" s="221" t="e">
        <f>IF(A2910=1,SUM($A$4:A2910),"")</f>
        <v>#N/A</v>
      </c>
      <c r="C2910" s="22" t="str">
        <f>'Source - Cert. Funds'!A2909</f>
        <v>88</v>
      </c>
      <c r="D2910" s="22" t="str">
        <f>'Source - Cert. Funds'!B2909</f>
        <v>2</v>
      </c>
      <c r="E2910" s="22" t="str">
        <f>'Source - Cert. Funds'!C2909</f>
        <v>0007</v>
      </c>
      <c r="F2910" s="22" t="str">
        <f>'Source - Cert. Funds'!D2909</f>
        <v>8820007</v>
      </c>
      <c r="G2910" s="22" t="str">
        <f>'Source - Cert. Funds'!E2909</f>
        <v>MADISON TOWNSHIP</v>
      </c>
      <c r="H2910" s="22" t="str">
        <f>'Source - Cert. Funds'!F2909</f>
        <v>1190</v>
      </c>
      <c r="I2910" s="22" t="str">
        <f>'Source - Cert. Funds'!G2909</f>
        <v xml:space="preserve">CUMULATIVE FIRE (Township)                        </v>
      </c>
      <c r="J2910" s="23">
        <f>'Source - Cert. Funds'!H2909</f>
        <v>30000</v>
      </c>
      <c r="K2910" s="3"/>
      <c r="L2910" s="3"/>
      <c r="M2910" s="3"/>
      <c r="N2910" s="3"/>
      <c r="O2910" s="3"/>
    </row>
    <row r="2911" spans="1:15" x14ac:dyDescent="0.35">
      <c r="A2911" s="221" t="e">
        <f t="shared" si="49"/>
        <v>#N/A</v>
      </c>
      <c r="B2911" s="221" t="e">
        <f>IF(A2911=1,SUM($A$4:A2911),"")</f>
        <v>#N/A</v>
      </c>
      <c r="C2911" s="22" t="str">
        <f>'Source - Cert. Funds'!A2910</f>
        <v>88</v>
      </c>
      <c r="D2911" s="22" t="str">
        <f>'Source - Cert. Funds'!B2910</f>
        <v>2</v>
      </c>
      <c r="E2911" s="22" t="str">
        <f>'Source - Cert. Funds'!C2910</f>
        <v>0008</v>
      </c>
      <c r="F2911" s="22" t="str">
        <f>'Source - Cert. Funds'!D2910</f>
        <v>8820008</v>
      </c>
      <c r="G2911" s="22" t="str">
        <f>'Source - Cert. Funds'!E2910</f>
        <v>MONROE TOWNSHIP</v>
      </c>
      <c r="H2911" s="22" t="str">
        <f>'Source - Cert. Funds'!F2910</f>
        <v>0061</v>
      </c>
      <c r="I2911" s="22" t="str">
        <f>'Source - Cert. Funds'!G2910</f>
        <v>RAINY DAY</v>
      </c>
      <c r="J2911" s="23">
        <f>'Source - Cert. Funds'!H2910</f>
        <v>0</v>
      </c>
      <c r="K2911" s="3"/>
      <c r="L2911" s="3"/>
      <c r="M2911" s="3"/>
      <c r="N2911" s="3"/>
      <c r="O2911" s="3"/>
    </row>
    <row r="2912" spans="1:15" x14ac:dyDescent="0.35">
      <c r="A2912" s="221" t="e">
        <f t="shared" si="49"/>
        <v>#N/A</v>
      </c>
      <c r="B2912" s="221" t="e">
        <f>IF(A2912=1,SUM($A$4:A2912),"")</f>
        <v>#N/A</v>
      </c>
      <c r="C2912" s="22" t="str">
        <f>'Source - Cert. Funds'!A2911</f>
        <v>88</v>
      </c>
      <c r="D2912" s="22" t="str">
        <f>'Source - Cert. Funds'!B2911</f>
        <v>2</v>
      </c>
      <c r="E2912" s="22" t="str">
        <f>'Source - Cert. Funds'!C2911</f>
        <v>0008</v>
      </c>
      <c r="F2912" s="22" t="str">
        <f>'Source - Cert. Funds'!D2911</f>
        <v>8820008</v>
      </c>
      <c r="G2912" s="22" t="str">
        <f>'Source - Cert. Funds'!E2911</f>
        <v>MONROE TOWNSHIP</v>
      </c>
      <c r="H2912" s="22" t="str">
        <f>'Source - Cert. Funds'!F2911</f>
        <v>0101</v>
      </c>
      <c r="I2912" s="22" t="str">
        <f>'Source - Cert. Funds'!G2911</f>
        <v xml:space="preserve">GENERAL                                 </v>
      </c>
      <c r="J2912" s="23">
        <f>'Source - Cert. Funds'!H2911</f>
        <v>117470</v>
      </c>
      <c r="K2912" s="3"/>
      <c r="L2912" s="3"/>
      <c r="M2912" s="3"/>
      <c r="N2912" s="3"/>
      <c r="O2912" s="3"/>
    </row>
    <row r="2913" spans="1:15" x14ac:dyDescent="0.35">
      <c r="A2913" s="221" t="e">
        <f t="shared" si="49"/>
        <v>#N/A</v>
      </c>
      <c r="B2913" s="221" t="e">
        <f>IF(A2913=1,SUM($A$4:A2913),"")</f>
        <v>#N/A</v>
      </c>
      <c r="C2913" s="22" t="str">
        <f>'Source - Cert. Funds'!A2912</f>
        <v>88</v>
      </c>
      <c r="D2913" s="22" t="str">
        <f>'Source - Cert. Funds'!B2912</f>
        <v>2</v>
      </c>
      <c r="E2913" s="22" t="str">
        <f>'Source - Cert. Funds'!C2912</f>
        <v>0008</v>
      </c>
      <c r="F2913" s="22" t="str">
        <f>'Source - Cert. Funds'!D2912</f>
        <v>8820008</v>
      </c>
      <c r="G2913" s="22" t="str">
        <f>'Source - Cert. Funds'!E2912</f>
        <v>MONROE TOWNSHIP</v>
      </c>
      <c r="H2913" s="22" t="str">
        <f>'Source - Cert. Funds'!F2912</f>
        <v>1111</v>
      </c>
      <c r="I2913" s="22" t="str">
        <f>'Source - Cert. Funds'!G2912</f>
        <v>TOWNSHIP FIRE AND E.M.S.</v>
      </c>
      <c r="J2913" s="23">
        <f>'Source - Cert. Funds'!H2912</f>
        <v>66000</v>
      </c>
      <c r="K2913" s="3"/>
      <c r="L2913" s="3"/>
      <c r="M2913" s="3"/>
      <c r="N2913" s="3"/>
      <c r="O2913" s="3"/>
    </row>
    <row r="2914" spans="1:15" x14ac:dyDescent="0.35">
      <c r="A2914" s="221" t="e">
        <f t="shared" si="49"/>
        <v>#N/A</v>
      </c>
      <c r="B2914" s="221" t="e">
        <f>IF(A2914=1,SUM($A$4:A2914),"")</f>
        <v>#N/A</v>
      </c>
      <c r="C2914" s="22" t="str">
        <f>'Source - Cert. Funds'!A2913</f>
        <v>88</v>
      </c>
      <c r="D2914" s="22" t="str">
        <f>'Source - Cert. Funds'!B2913</f>
        <v>2</v>
      </c>
      <c r="E2914" s="22" t="str">
        <f>'Source - Cert. Funds'!C2913</f>
        <v>0008</v>
      </c>
      <c r="F2914" s="22" t="str">
        <f>'Source - Cert. Funds'!D2913</f>
        <v>8820008</v>
      </c>
      <c r="G2914" s="22" t="str">
        <f>'Source - Cert. Funds'!E2913</f>
        <v>MONROE TOWNSHIP</v>
      </c>
      <c r="H2914" s="22" t="str">
        <f>'Source - Cert. Funds'!F2913</f>
        <v>1190</v>
      </c>
      <c r="I2914" s="22" t="str">
        <f>'Source - Cert. Funds'!G2913</f>
        <v xml:space="preserve">CUMULATIVE FIRE (Township)                        </v>
      </c>
      <c r="J2914" s="23">
        <f>'Source - Cert. Funds'!H2913</f>
        <v>23000</v>
      </c>
      <c r="K2914" s="3"/>
      <c r="L2914" s="3"/>
      <c r="M2914" s="3"/>
      <c r="N2914" s="3"/>
      <c r="O2914" s="3"/>
    </row>
    <row r="2915" spans="1:15" x14ac:dyDescent="0.35">
      <c r="A2915" s="221" t="e">
        <f t="shared" si="49"/>
        <v>#N/A</v>
      </c>
      <c r="B2915" s="221" t="e">
        <f>IF(A2915=1,SUM($A$4:A2915),"")</f>
        <v>#N/A</v>
      </c>
      <c r="C2915" s="22" t="str">
        <f>'Source - Cert. Funds'!A2914</f>
        <v>88</v>
      </c>
      <c r="D2915" s="22" t="str">
        <f>'Source - Cert. Funds'!B2914</f>
        <v>2</v>
      </c>
      <c r="E2915" s="22" t="str">
        <f>'Source - Cert. Funds'!C2914</f>
        <v>0009</v>
      </c>
      <c r="F2915" s="22" t="str">
        <f>'Source - Cert. Funds'!D2914</f>
        <v>8820009</v>
      </c>
      <c r="G2915" s="22" t="str">
        <f>'Source - Cert. Funds'!E2914</f>
        <v>PIERCE TOWNSHIP</v>
      </c>
      <c r="H2915" s="22" t="str">
        <f>'Source - Cert. Funds'!F2914</f>
        <v>0061</v>
      </c>
      <c r="I2915" s="22" t="str">
        <f>'Source - Cert. Funds'!G2914</f>
        <v>RAINY DAY</v>
      </c>
      <c r="J2915" s="23">
        <f>'Source - Cert. Funds'!H2914</f>
        <v>3000</v>
      </c>
      <c r="K2915" s="3"/>
      <c r="L2915" s="3"/>
      <c r="M2915" s="3"/>
      <c r="N2915" s="3"/>
      <c r="O2915" s="3"/>
    </row>
    <row r="2916" spans="1:15" x14ac:dyDescent="0.35">
      <c r="A2916" s="221" t="e">
        <f t="shared" si="49"/>
        <v>#N/A</v>
      </c>
      <c r="B2916" s="221" t="e">
        <f>IF(A2916=1,SUM($A$4:A2916),"")</f>
        <v>#N/A</v>
      </c>
      <c r="C2916" s="22" t="str">
        <f>'Source - Cert. Funds'!A2915</f>
        <v>88</v>
      </c>
      <c r="D2916" s="22" t="str">
        <f>'Source - Cert. Funds'!B2915</f>
        <v>2</v>
      </c>
      <c r="E2916" s="22" t="str">
        <f>'Source - Cert. Funds'!C2915</f>
        <v>0009</v>
      </c>
      <c r="F2916" s="22" t="str">
        <f>'Source - Cert. Funds'!D2915</f>
        <v>8820009</v>
      </c>
      <c r="G2916" s="22" t="str">
        <f>'Source - Cert. Funds'!E2915</f>
        <v>PIERCE TOWNSHIP</v>
      </c>
      <c r="H2916" s="22" t="str">
        <f>'Source - Cert. Funds'!F2915</f>
        <v>0101</v>
      </c>
      <c r="I2916" s="22" t="str">
        <f>'Source - Cert. Funds'!G2915</f>
        <v xml:space="preserve">GENERAL                                 </v>
      </c>
      <c r="J2916" s="23">
        <f>'Source - Cert. Funds'!H2915</f>
        <v>49700</v>
      </c>
      <c r="K2916" s="3"/>
      <c r="L2916" s="3"/>
      <c r="M2916" s="3"/>
      <c r="N2916" s="3"/>
      <c r="O2916" s="3"/>
    </row>
    <row r="2917" spans="1:15" x14ac:dyDescent="0.35">
      <c r="A2917" s="221" t="e">
        <f t="shared" si="49"/>
        <v>#N/A</v>
      </c>
      <c r="B2917" s="221" t="e">
        <f>IF(A2917=1,SUM($A$4:A2917),"")</f>
        <v>#N/A</v>
      </c>
      <c r="C2917" s="22" t="str">
        <f>'Source - Cert. Funds'!A2916</f>
        <v>88</v>
      </c>
      <c r="D2917" s="22" t="str">
        <f>'Source - Cert. Funds'!B2916</f>
        <v>2</v>
      </c>
      <c r="E2917" s="22" t="str">
        <f>'Source - Cert. Funds'!C2916</f>
        <v>0009</v>
      </c>
      <c r="F2917" s="22" t="str">
        <f>'Source - Cert. Funds'!D2916</f>
        <v>8820009</v>
      </c>
      <c r="G2917" s="22" t="str">
        <f>'Source - Cert. Funds'!E2916</f>
        <v>PIERCE TOWNSHIP</v>
      </c>
      <c r="H2917" s="22" t="str">
        <f>'Source - Cert. Funds'!F2916</f>
        <v>1111</v>
      </c>
      <c r="I2917" s="22" t="str">
        <f>'Source - Cert. Funds'!G2916</f>
        <v>TOWNSHIP FIRE AND E.M.S.</v>
      </c>
      <c r="J2917" s="23">
        <f>'Source - Cert. Funds'!H2916</f>
        <v>27000</v>
      </c>
      <c r="K2917" s="3"/>
      <c r="L2917" s="3"/>
      <c r="M2917" s="3"/>
      <c r="N2917" s="3"/>
      <c r="O2917" s="3"/>
    </row>
    <row r="2918" spans="1:15" x14ac:dyDescent="0.35">
      <c r="A2918" s="221" t="e">
        <f t="shared" si="49"/>
        <v>#N/A</v>
      </c>
      <c r="B2918" s="221" t="e">
        <f>IF(A2918=1,SUM($A$4:A2918),"")</f>
        <v>#N/A</v>
      </c>
      <c r="C2918" s="22" t="str">
        <f>'Source - Cert. Funds'!A2917</f>
        <v>88</v>
      </c>
      <c r="D2918" s="22" t="str">
        <f>'Source - Cert. Funds'!B2917</f>
        <v>2</v>
      </c>
      <c r="E2918" s="22" t="str">
        <f>'Source - Cert. Funds'!C2917</f>
        <v>0009</v>
      </c>
      <c r="F2918" s="22" t="str">
        <f>'Source - Cert. Funds'!D2917</f>
        <v>8820009</v>
      </c>
      <c r="G2918" s="22" t="str">
        <f>'Source - Cert. Funds'!E2917</f>
        <v>PIERCE TOWNSHIP</v>
      </c>
      <c r="H2918" s="22" t="str">
        <f>'Source - Cert. Funds'!F2917</f>
        <v>1190</v>
      </c>
      <c r="I2918" s="22" t="str">
        <f>'Source - Cert. Funds'!G2917</f>
        <v xml:space="preserve">CUMULATIVE FIRE (Township)                        </v>
      </c>
      <c r="J2918" s="23">
        <f>'Source - Cert. Funds'!H2917</f>
        <v>40000</v>
      </c>
      <c r="K2918" s="3"/>
      <c r="L2918" s="3"/>
      <c r="M2918" s="3"/>
      <c r="N2918" s="3"/>
      <c r="O2918" s="3"/>
    </row>
    <row r="2919" spans="1:15" x14ac:dyDescent="0.35">
      <c r="A2919" s="221" t="e">
        <f t="shared" si="49"/>
        <v>#N/A</v>
      </c>
      <c r="B2919" s="221" t="e">
        <f>IF(A2919=1,SUM($A$4:A2919),"")</f>
        <v>#N/A</v>
      </c>
      <c r="C2919" s="22" t="str">
        <f>'Source - Cert. Funds'!A2918</f>
        <v>88</v>
      </c>
      <c r="D2919" s="22" t="str">
        <f>'Source - Cert. Funds'!B2918</f>
        <v>2</v>
      </c>
      <c r="E2919" s="22" t="str">
        <f>'Source - Cert. Funds'!C2918</f>
        <v>0010</v>
      </c>
      <c r="F2919" s="22" t="str">
        <f>'Source - Cert. Funds'!D2918</f>
        <v>8820010</v>
      </c>
      <c r="G2919" s="22" t="str">
        <f>'Source - Cert. Funds'!E2918</f>
        <v>POLK TOWNSHIP</v>
      </c>
      <c r="H2919" s="22" t="str">
        <f>'Source - Cert. Funds'!F2918</f>
        <v>0061</v>
      </c>
      <c r="I2919" s="22" t="str">
        <f>'Source - Cert. Funds'!G2918</f>
        <v>RAINY DAY</v>
      </c>
      <c r="J2919" s="23">
        <f>'Source - Cert. Funds'!H2918</f>
        <v>6000</v>
      </c>
      <c r="K2919" s="3"/>
      <c r="L2919" s="3"/>
      <c r="M2919" s="3"/>
      <c r="N2919" s="3"/>
      <c r="O2919" s="3"/>
    </row>
    <row r="2920" spans="1:15" x14ac:dyDescent="0.35">
      <c r="A2920" s="221" t="e">
        <f t="shared" si="49"/>
        <v>#N/A</v>
      </c>
      <c r="B2920" s="221" t="e">
        <f>IF(A2920=1,SUM($A$4:A2920),"")</f>
        <v>#N/A</v>
      </c>
      <c r="C2920" s="22" t="str">
        <f>'Source - Cert. Funds'!A2919</f>
        <v>88</v>
      </c>
      <c r="D2920" s="22" t="str">
        <f>'Source - Cert. Funds'!B2919</f>
        <v>2</v>
      </c>
      <c r="E2920" s="22" t="str">
        <f>'Source - Cert. Funds'!C2919</f>
        <v>0010</v>
      </c>
      <c r="F2920" s="22" t="str">
        <f>'Source - Cert. Funds'!D2919</f>
        <v>8820010</v>
      </c>
      <c r="G2920" s="22" t="str">
        <f>'Source - Cert. Funds'!E2919</f>
        <v>POLK TOWNSHIP</v>
      </c>
      <c r="H2920" s="22" t="str">
        <f>'Source - Cert. Funds'!F2919</f>
        <v>0101</v>
      </c>
      <c r="I2920" s="22" t="str">
        <f>'Source - Cert. Funds'!G2919</f>
        <v xml:space="preserve">GENERAL                                 </v>
      </c>
      <c r="J2920" s="23">
        <f>'Source - Cert. Funds'!H2919</f>
        <v>148790</v>
      </c>
      <c r="K2920" s="3"/>
      <c r="L2920" s="3"/>
      <c r="M2920" s="3"/>
      <c r="N2920" s="3"/>
      <c r="O2920" s="3"/>
    </row>
    <row r="2921" spans="1:15" x14ac:dyDescent="0.35">
      <c r="A2921" s="221" t="e">
        <f t="shared" si="49"/>
        <v>#N/A</v>
      </c>
      <c r="B2921" s="221" t="e">
        <f>IF(A2921=1,SUM($A$4:A2921),"")</f>
        <v>#N/A</v>
      </c>
      <c r="C2921" s="22" t="str">
        <f>'Source - Cert. Funds'!A2920</f>
        <v>88</v>
      </c>
      <c r="D2921" s="22" t="str">
        <f>'Source - Cert. Funds'!B2920</f>
        <v>2</v>
      </c>
      <c r="E2921" s="22" t="str">
        <f>'Source - Cert. Funds'!C2920</f>
        <v>0010</v>
      </c>
      <c r="F2921" s="22" t="str">
        <f>'Source - Cert. Funds'!D2920</f>
        <v>8820010</v>
      </c>
      <c r="G2921" s="22" t="str">
        <f>'Source - Cert. Funds'!E2920</f>
        <v>POLK TOWNSHIP</v>
      </c>
      <c r="H2921" s="22" t="str">
        <f>'Source - Cert. Funds'!F2920</f>
        <v>1111</v>
      </c>
      <c r="I2921" s="22" t="str">
        <f>'Source - Cert. Funds'!G2920</f>
        <v>TOWNSHIP FIRE AND E.M.S.</v>
      </c>
      <c r="J2921" s="23">
        <f>'Source - Cert. Funds'!H2920</f>
        <v>116000</v>
      </c>
      <c r="K2921" s="3"/>
      <c r="L2921" s="3"/>
      <c r="M2921" s="3"/>
      <c r="N2921" s="3"/>
      <c r="O2921" s="3"/>
    </row>
    <row r="2922" spans="1:15" x14ac:dyDescent="0.35">
      <c r="A2922" s="221" t="e">
        <f t="shared" si="49"/>
        <v>#N/A</v>
      </c>
      <c r="B2922" s="221" t="e">
        <f>IF(A2922=1,SUM($A$4:A2922),"")</f>
        <v>#N/A</v>
      </c>
      <c r="C2922" s="22" t="str">
        <f>'Source - Cert. Funds'!A2921</f>
        <v>88</v>
      </c>
      <c r="D2922" s="22" t="str">
        <f>'Source - Cert. Funds'!B2921</f>
        <v>2</v>
      </c>
      <c r="E2922" s="22" t="str">
        <f>'Source - Cert. Funds'!C2921</f>
        <v>0010</v>
      </c>
      <c r="F2922" s="22" t="str">
        <f>'Source - Cert. Funds'!D2921</f>
        <v>8820010</v>
      </c>
      <c r="G2922" s="22" t="str">
        <f>'Source - Cert. Funds'!E2921</f>
        <v>POLK TOWNSHIP</v>
      </c>
      <c r="H2922" s="22" t="str">
        <f>'Source - Cert. Funds'!F2921</f>
        <v>1190</v>
      </c>
      <c r="I2922" s="22" t="str">
        <f>'Source - Cert. Funds'!G2921</f>
        <v xml:space="preserve">CUMULATIVE FIRE (Township)                        </v>
      </c>
      <c r="J2922" s="23">
        <f>'Source - Cert. Funds'!H2921</f>
        <v>200000</v>
      </c>
      <c r="K2922" s="3"/>
      <c r="L2922" s="3"/>
      <c r="M2922" s="3"/>
      <c r="N2922" s="3"/>
      <c r="O2922" s="3"/>
    </row>
    <row r="2923" spans="1:15" x14ac:dyDescent="0.35">
      <c r="A2923" s="221" t="e">
        <f t="shared" si="49"/>
        <v>#N/A</v>
      </c>
      <c r="B2923" s="221" t="e">
        <f>IF(A2923=1,SUM($A$4:A2923),"")</f>
        <v>#N/A</v>
      </c>
      <c r="C2923" s="22" t="str">
        <f>'Source - Cert. Funds'!A2922</f>
        <v>88</v>
      </c>
      <c r="D2923" s="22" t="str">
        <f>'Source - Cert. Funds'!B2922</f>
        <v>2</v>
      </c>
      <c r="E2923" s="22" t="str">
        <f>'Source - Cert. Funds'!C2922</f>
        <v>0011</v>
      </c>
      <c r="F2923" s="22" t="str">
        <f>'Source - Cert. Funds'!D2922</f>
        <v>8820011</v>
      </c>
      <c r="G2923" s="22" t="str">
        <f>'Source - Cert. Funds'!E2922</f>
        <v>POSEY TOWNSHIP</v>
      </c>
      <c r="H2923" s="22" t="str">
        <f>'Source - Cert. Funds'!F2922</f>
        <v>0061</v>
      </c>
      <c r="I2923" s="22" t="str">
        <f>'Source - Cert. Funds'!G2922</f>
        <v>RAINY DAY</v>
      </c>
      <c r="J2923" s="23">
        <f>'Source - Cert. Funds'!H2922</f>
        <v>409</v>
      </c>
      <c r="K2923" s="3"/>
      <c r="L2923" s="3"/>
      <c r="M2923" s="3"/>
      <c r="N2923" s="3"/>
      <c r="O2923" s="3"/>
    </row>
    <row r="2924" spans="1:15" x14ac:dyDescent="0.35">
      <c r="A2924" s="221" t="e">
        <f t="shared" si="49"/>
        <v>#N/A</v>
      </c>
      <c r="B2924" s="221" t="e">
        <f>IF(A2924=1,SUM($A$4:A2924),"")</f>
        <v>#N/A</v>
      </c>
      <c r="C2924" s="22" t="str">
        <f>'Source - Cert. Funds'!A2923</f>
        <v>88</v>
      </c>
      <c r="D2924" s="22" t="str">
        <f>'Source - Cert. Funds'!B2923</f>
        <v>2</v>
      </c>
      <c r="E2924" s="22" t="str">
        <f>'Source - Cert. Funds'!C2923</f>
        <v>0011</v>
      </c>
      <c r="F2924" s="22" t="str">
        <f>'Source - Cert. Funds'!D2923</f>
        <v>8820011</v>
      </c>
      <c r="G2924" s="22" t="str">
        <f>'Source - Cert. Funds'!E2923</f>
        <v>POSEY TOWNSHIP</v>
      </c>
      <c r="H2924" s="22" t="str">
        <f>'Source - Cert. Funds'!F2923</f>
        <v>0101</v>
      </c>
      <c r="I2924" s="22" t="str">
        <f>'Source - Cert. Funds'!G2923</f>
        <v xml:space="preserve">GENERAL                                 </v>
      </c>
      <c r="J2924" s="23">
        <f>'Source - Cert. Funds'!H2923</f>
        <v>34291</v>
      </c>
      <c r="K2924" s="3"/>
      <c r="L2924" s="3"/>
      <c r="M2924" s="3"/>
      <c r="N2924" s="3"/>
      <c r="O2924" s="3"/>
    </row>
    <row r="2925" spans="1:15" x14ac:dyDescent="0.35">
      <c r="A2925" s="221" t="e">
        <f t="shared" si="49"/>
        <v>#N/A</v>
      </c>
      <c r="B2925" s="221" t="e">
        <f>IF(A2925=1,SUM($A$4:A2925),"")</f>
        <v>#N/A</v>
      </c>
      <c r="C2925" s="22" t="str">
        <f>'Source - Cert. Funds'!A2924</f>
        <v>88</v>
      </c>
      <c r="D2925" s="22" t="str">
        <f>'Source - Cert. Funds'!B2924</f>
        <v>2</v>
      </c>
      <c r="E2925" s="22" t="str">
        <f>'Source - Cert. Funds'!C2924</f>
        <v>0011</v>
      </c>
      <c r="F2925" s="22" t="str">
        <f>'Source - Cert. Funds'!D2924</f>
        <v>8820011</v>
      </c>
      <c r="G2925" s="22" t="str">
        <f>'Source - Cert. Funds'!E2924</f>
        <v>POSEY TOWNSHIP</v>
      </c>
      <c r="H2925" s="22" t="str">
        <f>'Source - Cert. Funds'!F2924</f>
        <v>1111</v>
      </c>
      <c r="I2925" s="22" t="str">
        <f>'Source - Cert. Funds'!G2924</f>
        <v>TOWNSHIP FIRE AND E.M.S.</v>
      </c>
      <c r="J2925" s="23">
        <f>'Source - Cert. Funds'!H2924</f>
        <v>42000</v>
      </c>
      <c r="K2925" s="3"/>
      <c r="L2925" s="3"/>
      <c r="M2925" s="3"/>
      <c r="N2925" s="3"/>
      <c r="O2925" s="3"/>
    </row>
    <row r="2926" spans="1:15" x14ac:dyDescent="0.35">
      <c r="A2926" s="221" t="e">
        <f t="shared" si="49"/>
        <v>#N/A</v>
      </c>
      <c r="B2926" s="221" t="e">
        <f>IF(A2926=1,SUM($A$4:A2926),"")</f>
        <v>#N/A</v>
      </c>
      <c r="C2926" s="22" t="str">
        <f>'Source - Cert. Funds'!A2925</f>
        <v>88</v>
      </c>
      <c r="D2926" s="22" t="str">
        <f>'Source - Cert. Funds'!B2925</f>
        <v>2</v>
      </c>
      <c r="E2926" s="22" t="str">
        <f>'Source - Cert. Funds'!C2925</f>
        <v>0011</v>
      </c>
      <c r="F2926" s="22" t="str">
        <f>'Source - Cert. Funds'!D2925</f>
        <v>8820011</v>
      </c>
      <c r="G2926" s="22" t="str">
        <f>'Source - Cert. Funds'!E2925</f>
        <v>POSEY TOWNSHIP</v>
      </c>
      <c r="H2926" s="22" t="str">
        <f>'Source - Cert. Funds'!F2925</f>
        <v>1190</v>
      </c>
      <c r="I2926" s="22" t="str">
        <f>'Source - Cert. Funds'!G2925</f>
        <v xml:space="preserve">CUMULATIVE FIRE (Township)                        </v>
      </c>
      <c r="J2926" s="23">
        <f>'Source - Cert. Funds'!H2925</f>
        <v>1500</v>
      </c>
      <c r="K2926" s="3"/>
      <c r="L2926" s="3"/>
      <c r="M2926" s="3"/>
      <c r="N2926" s="3"/>
      <c r="O2926" s="3"/>
    </row>
    <row r="2927" spans="1:15" x14ac:dyDescent="0.35">
      <c r="A2927" s="221" t="e">
        <f t="shared" si="49"/>
        <v>#N/A</v>
      </c>
      <c r="B2927" s="221" t="e">
        <f>IF(A2927=1,SUM($A$4:A2927),"")</f>
        <v>#N/A</v>
      </c>
      <c r="C2927" s="22" t="str">
        <f>'Source - Cert. Funds'!A2926</f>
        <v>88</v>
      </c>
      <c r="D2927" s="22" t="str">
        <f>'Source - Cert. Funds'!B2926</f>
        <v>2</v>
      </c>
      <c r="E2927" s="22" t="str">
        <f>'Source - Cert. Funds'!C2926</f>
        <v>0012</v>
      </c>
      <c r="F2927" s="22" t="str">
        <f>'Source - Cert. Funds'!D2926</f>
        <v>8820012</v>
      </c>
      <c r="G2927" s="22" t="str">
        <f>'Source - Cert. Funds'!E2926</f>
        <v>VERNON TOWNSHIP</v>
      </c>
      <c r="H2927" s="22" t="str">
        <f>'Source - Cert. Funds'!F2926</f>
        <v>0061</v>
      </c>
      <c r="I2927" s="22" t="str">
        <f>'Source - Cert. Funds'!G2926</f>
        <v>RAINY DAY</v>
      </c>
      <c r="J2927" s="23">
        <f>'Source - Cert. Funds'!H2926</f>
        <v>0</v>
      </c>
      <c r="K2927" s="3"/>
      <c r="L2927" s="3"/>
      <c r="M2927" s="3"/>
      <c r="N2927" s="3"/>
      <c r="O2927" s="3"/>
    </row>
    <row r="2928" spans="1:15" x14ac:dyDescent="0.35">
      <c r="A2928" s="221" t="e">
        <f t="shared" si="49"/>
        <v>#N/A</v>
      </c>
      <c r="B2928" s="221" t="e">
        <f>IF(A2928=1,SUM($A$4:A2928),"")</f>
        <v>#N/A</v>
      </c>
      <c r="C2928" s="22" t="str">
        <f>'Source - Cert. Funds'!A2927</f>
        <v>88</v>
      </c>
      <c r="D2928" s="22" t="str">
        <f>'Source - Cert. Funds'!B2927</f>
        <v>2</v>
      </c>
      <c r="E2928" s="22" t="str">
        <f>'Source - Cert. Funds'!C2927</f>
        <v>0012</v>
      </c>
      <c r="F2928" s="22" t="str">
        <f>'Source - Cert. Funds'!D2927</f>
        <v>8820012</v>
      </c>
      <c r="G2928" s="22" t="str">
        <f>'Source - Cert. Funds'!E2927</f>
        <v>VERNON TOWNSHIP</v>
      </c>
      <c r="H2928" s="22" t="str">
        <f>'Source - Cert. Funds'!F2927</f>
        <v>0101</v>
      </c>
      <c r="I2928" s="22" t="str">
        <f>'Source - Cert. Funds'!G2927</f>
        <v xml:space="preserve">GENERAL                                 </v>
      </c>
      <c r="J2928" s="23">
        <f>'Source - Cert. Funds'!H2927</f>
        <v>28655</v>
      </c>
      <c r="K2928" s="3"/>
      <c r="L2928" s="3"/>
      <c r="M2928" s="3"/>
      <c r="N2928" s="3"/>
      <c r="O2928" s="3"/>
    </row>
    <row r="2929" spans="1:15" x14ac:dyDescent="0.35">
      <c r="A2929" s="221" t="e">
        <f t="shared" si="49"/>
        <v>#N/A</v>
      </c>
      <c r="B2929" s="221" t="e">
        <f>IF(A2929=1,SUM($A$4:A2929),"")</f>
        <v>#N/A</v>
      </c>
      <c r="C2929" s="22" t="str">
        <f>'Source - Cert. Funds'!A2928</f>
        <v>88</v>
      </c>
      <c r="D2929" s="22" t="str">
        <f>'Source - Cert. Funds'!B2928</f>
        <v>2</v>
      </c>
      <c r="E2929" s="22" t="str">
        <f>'Source - Cert. Funds'!C2928</f>
        <v>0013</v>
      </c>
      <c r="F2929" s="22" t="str">
        <f>'Source - Cert. Funds'!D2928</f>
        <v>8820013</v>
      </c>
      <c r="G2929" s="22" t="str">
        <f>'Source - Cert. Funds'!E2928</f>
        <v>WASHINGTON TOWNSHIP</v>
      </c>
      <c r="H2929" s="22" t="str">
        <f>'Source - Cert. Funds'!F2928</f>
        <v>0061</v>
      </c>
      <c r="I2929" s="22" t="str">
        <f>'Source - Cert. Funds'!G2928</f>
        <v>RAINY DAY</v>
      </c>
      <c r="J2929" s="23">
        <f>'Source - Cert. Funds'!H2928</f>
        <v>10000</v>
      </c>
      <c r="K2929" s="3"/>
      <c r="L2929" s="3"/>
      <c r="M2929" s="3"/>
      <c r="N2929" s="3"/>
      <c r="O2929" s="3"/>
    </row>
    <row r="2930" spans="1:15" x14ac:dyDescent="0.35">
      <c r="A2930" s="221" t="e">
        <f t="shared" si="49"/>
        <v>#N/A</v>
      </c>
      <c r="B2930" s="221" t="e">
        <f>IF(A2930=1,SUM($A$4:A2930),"")</f>
        <v>#N/A</v>
      </c>
      <c r="C2930" s="22" t="str">
        <f>'Source - Cert. Funds'!A2929</f>
        <v>88</v>
      </c>
      <c r="D2930" s="22" t="str">
        <f>'Source - Cert. Funds'!B2929</f>
        <v>2</v>
      </c>
      <c r="E2930" s="22" t="str">
        <f>'Source - Cert. Funds'!C2929</f>
        <v>0013</v>
      </c>
      <c r="F2930" s="22" t="str">
        <f>'Source - Cert. Funds'!D2929</f>
        <v>8820013</v>
      </c>
      <c r="G2930" s="22" t="str">
        <f>'Source - Cert. Funds'!E2929</f>
        <v>WASHINGTON TOWNSHIP</v>
      </c>
      <c r="H2930" s="22" t="str">
        <f>'Source - Cert. Funds'!F2929</f>
        <v>0101</v>
      </c>
      <c r="I2930" s="22" t="str">
        <f>'Source - Cert. Funds'!G2929</f>
        <v xml:space="preserve">GENERAL                                 </v>
      </c>
      <c r="J2930" s="23">
        <f>'Source - Cert. Funds'!H2929</f>
        <v>77100</v>
      </c>
      <c r="K2930" s="3"/>
      <c r="L2930" s="3"/>
      <c r="M2930" s="3"/>
      <c r="N2930" s="3"/>
      <c r="O2930" s="3"/>
    </row>
    <row r="2931" spans="1:15" x14ac:dyDescent="0.35">
      <c r="A2931" s="221" t="e">
        <f t="shared" si="49"/>
        <v>#N/A</v>
      </c>
      <c r="B2931" s="221" t="e">
        <f>IF(A2931=1,SUM($A$4:A2931),"")</f>
        <v>#N/A</v>
      </c>
      <c r="C2931" s="22" t="str">
        <f>'Source - Cert. Funds'!A2930</f>
        <v>88</v>
      </c>
      <c r="D2931" s="22" t="str">
        <f>'Source - Cert. Funds'!B2930</f>
        <v>2</v>
      </c>
      <c r="E2931" s="22" t="str">
        <f>'Source - Cert. Funds'!C2930</f>
        <v>0013</v>
      </c>
      <c r="F2931" s="22" t="str">
        <f>'Source - Cert. Funds'!D2930</f>
        <v>8820013</v>
      </c>
      <c r="G2931" s="22" t="str">
        <f>'Source - Cert. Funds'!E2930</f>
        <v>WASHINGTON TOWNSHIP</v>
      </c>
      <c r="H2931" s="22" t="str">
        <f>'Source - Cert. Funds'!F2930</f>
        <v>1111</v>
      </c>
      <c r="I2931" s="22" t="str">
        <f>'Source - Cert. Funds'!G2930</f>
        <v>TOWNSHIP FIRE AND E.M.S.</v>
      </c>
      <c r="J2931" s="23">
        <f>'Source - Cert. Funds'!H2930</f>
        <v>237000</v>
      </c>
      <c r="K2931" s="3"/>
      <c r="L2931" s="3"/>
      <c r="M2931" s="3"/>
      <c r="N2931" s="3"/>
      <c r="O2931" s="3"/>
    </row>
    <row r="2932" spans="1:15" x14ac:dyDescent="0.35">
      <c r="A2932" s="221" t="e">
        <f t="shared" si="49"/>
        <v>#N/A</v>
      </c>
      <c r="B2932" s="221" t="e">
        <f>IF(A2932=1,SUM($A$4:A2932),"")</f>
        <v>#N/A</v>
      </c>
      <c r="C2932" s="22" t="str">
        <f>'Source - Cert. Funds'!A2931</f>
        <v>88</v>
      </c>
      <c r="D2932" s="22" t="str">
        <f>'Source - Cert. Funds'!B2931</f>
        <v>2</v>
      </c>
      <c r="E2932" s="22" t="str">
        <f>'Source - Cert. Funds'!C2931</f>
        <v>0013</v>
      </c>
      <c r="F2932" s="22" t="str">
        <f>'Source - Cert. Funds'!D2931</f>
        <v>8820013</v>
      </c>
      <c r="G2932" s="22" t="str">
        <f>'Source - Cert. Funds'!E2931</f>
        <v>WASHINGTON TOWNSHIP</v>
      </c>
      <c r="H2932" s="22" t="str">
        <f>'Source - Cert. Funds'!F2931</f>
        <v>1190</v>
      </c>
      <c r="I2932" s="22" t="str">
        <f>'Source - Cert. Funds'!G2931</f>
        <v xml:space="preserve">CUMULATIVE FIRE (Township)                        </v>
      </c>
      <c r="J2932" s="23">
        <f>'Source - Cert. Funds'!H2931</f>
        <v>60000</v>
      </c>
      <c r="K2932" s="3"/>
      <c r="L2932" s="3"/>
      <c r="M2932" s="3"/>
      <c r="N2932" s="3"/>
      <c r="O2932" s="3"/>
    </row>
    <row r="2933" spans="1:15" x14ac:dyDescent="0.35">
      <c r="A2933" s="221" t="e">
        <f t="shared" si="49"/>
        <v>#N/A</v>
      </c>
      <c r="B2933" s="221" t="e">
        <f>IF(A2933=1,SUM($A$4:A2933),"")</f>
        <v>#N/A</v>
      </c>
      <c r="C2933" s="22" t="str">
        <f>'Source - Cert. Funds'!A2932</f>
        <v>89</v>
      </c>
      <c r="D2933" s="22" t="str">
        <f>'Source - Cert. Funds'!B2932</f>
        <v>2</v>
      </c>
      <c r="E2933" s="22" t="str">
        <f>'Source - Cert. Funds'!C2932</f>
        <v>0001</v>
      </c>
      <c r="F2933" s="22" t="str">
        <f>'Source - Cert. Funds'!D2932</f>
        <v>8920001</v>
      </c>
      <c r="G2933" s="22" t="str">
        <f>'Source - Cert. Funds'!E2932</f>
        <v>ABINGTON TOWNSHIP</v>
      </c>
      <c r="H2933" s="22" t="str">
        <f>'Source - Cert. Funds'!F2932</f>
        <v>0061</v>
      </c>
      <c r="I2933" s="22" t="str">
        <f>'Source - Cert. Funds'!G2932</f>
        <v>RAINY DAY</v>
      </c>
      <c r="J2933" s="23">
        <f>'Source - Cert. Funds'!H2932</f>
        <v>0</v>
      </c>
      <c r="K2933" s="3"/>
      <c r="L2933" s="3"/>
      <c r="M2933" s="3"/>
      <c r="N2933" s="3"/>
      <c r="O2933" s="3"/>
    </row>
    <row r="2934" spans="1:15" x14ac:dyDescent="0.35">
      <c r="A2934" s="221" t="e">
        <f t="shared" si="49"/>
        <v>#N/A</v>
      </c>
      <c r="B2934" s="221" t="e">
        <f>IF(A2934=1,SUM($A$4:A2934),"")</f>
        <v>#N/A</v>
      </c>
      <c r="C2934" s="22" t="str">
        <f>'Source - Cert. Funds'!A2933</f>
        <v>89</v>
      </c>
      <c r="D2934" s="22" t="str">
        <f>'Source - Cert. Funds'!B2933</f>
        <v>2</v>
      </c>
      <c r="E2934" s="22" t="str">
        <f>'Source - Cert. Funds'!C2933</f>
        <v>0001</v>
      </c>
      <c r="F2934" s="22" t="str">
        <f>'Source - Cert. Funds'!D2933</f>
        <v>8920001</v>
      </c>
      <c r="G2934" s="22" t="str">
        <f>'Source - Cert. Funds'!E2933</f>
        <v>ABINGTON TOWNSHIP</v>
      </c>
      <c r="H2934" s="22" t="str">
        <f>'Source - Cert. Funds'!F2933</f>
        <v>0101</v>
      </c>
      <c r="I2934" s="22" t="str">
        <f>'Source - Cert. Funds'!G2933</f>
        <v xml:space="preserve">GENERAL                                 </v>
      </c>
      <c r="J2934" s="23">
        <f>'Source - Cert. Funds'!H2933</f>
        <v>49885</v>
      </c>
      <c r="K2934" s="3"/>
      <c r="L2934" s="3"/>
      <c r="M2934" s="3"/>
      <c r="N2934" s="3"/>
      <c r="O2934" s="3"/>
    </row>
    <row r="2935" spans="1:15" x14ac:dyDescent="0.35">
      <c r="A2935" s="221" t="e">
        <f t="shared" si="49"/>
        <v>#N/A</v>
      </c>
      <c r="B2935" s="221" t="e">
        <f>IF(A2935=1,SUM($A$4:A2935),"")</f>
        <v>#N/A</v>
      </c>
      <c r="C2935" s="22" t="str">
        <f>'Source - Cert. Funds'!A2934</f>
        <v>89</v>
      </c>
      <c r="D2935" s="22" t="str">
        <f>'Source - Cert. Funds'!B2934</f>
        <v>2</v>
      </c>
      <c r="E2935" s="22" t="str">
        <f>'Source - Cert. Funds'!C2934</f>
        <v>0001</v>
      </c>
      <c r="F2935" s="22" t="str">
        <f>'Source - Cert. Funds'!D2934</f>
        <v>8920001</v>
      </c>
      <c r="G2935" s="22" t="str">
        <f>'Source - Cert. Funds'!E2934</f>
        <v>ABINGTON TOWNSHIP</v>
      </c>
      <c r="H2935" s="22" t="str">
        <f>'Source - Cert. Funds'!F2934</f>
        <v>1111</v>
      </c>
      <c r="I2935" s="22" t="str">
        <f>'Source - Cert. Funds'!G2934</f>
        <v>TOWNSHIP FIRE AND E.M.S.</v>
      </c>
      <c r="J2935" s="23">
        <f>'Source - Cert. Funds'!H2934</f>
        <v>35865</v>
      </c>
      <c r="K2935" s="3"/>
      <c r="L2935" s="3"/>
      <c r="M2935" s="3"/>
      <c r="N2935" s="3"/>
      <c r="O2935" s="3"/>
    </row>
    <row r="2936" spans="1:15" x14ac:dyDescent="0.35">
      <c r="A2936" s="221" t="e">
        <f t="shared" si="49"/>
        <v>#N/A</v>
      </c>
      <c r="B2936" s="221" t="e">
        <f>IF(A2936=1,SUM($A$4:A2936),"")</f>
        <v>#N/A</v>
      </c>
      <c r="C2936" s="22" t="str">
        <f>'Source - Cert. Funds'!A2935</f>
        <v>89</v>
      </c>
      <c r="D2936" s="22" t="str">
        <f>'Source - Cert. Funds'!B2935</f>
        <v>2</v>
      </c>
      <c r="E2936" s="22" t="str">
        <f>'Source - Cert. Funds'!C2935</f>
        <v>0001</v>
      </c>
      <c r="F2936" s="22" t="str">
        <f>'Source - Cert. Funds'!D2935</f>
        <v>8920001</v>
      </c>
      <c r="G2936" s="22" t="str">
        <f>'Source - Cert. Funds'!E2935</f>
        <v>ABINGTON TOWNSHIP</v>
      </c>
      <c r="H2936" s="22" t="str">
        <f>'Source - Cert. Funds'!F2935</f>
        <v>1190</v>
      </c>
      <c r="I2936" s="22" t="str">
        <f>'Source - Cert. Funds'!G2935</f>
        <v xml:space="preserve">CUMULATIVE FIRE (Township)                        </v>
      </c>
      <c r="J2936" s="23">
        <f>'Source - Cert. Funds'!H2935</f>
        <v>18000</v>
      </c>
      <c r="K2936" s="3"/>
      <c r="L2936" s="3"/>
      <c r="M2936" s="3"/>
      <c r="N2936" s="3"/>
      <c r="O2936" s="3"/>
    </row>
    <row r="2937" spans="1:15" x14ac:dyDescent="0.35">
      <c r="A2937" s="221" t="e">
        <f t="shared" si="49"/>
        <v>#N/A</v>
      </c>
      <c r="B2937" s="221" t="e">
        <f>IF(A2937=1,SUM($A$4:A2937),"")</f>
        <v>#N/A</v>
      </c>
      <c r="C2937" s="22" t="str">
        <f>'Source - Cert. Funds'!A2936</f>
        <v>89</v>
      </c>
      <c r="D2937" s="22" t="str">
        <f>'Source - Cert. Funds'!B2936</f>
        <v>2</v>
      </c>
      <c r="E2937" s="22" t="str">
        <f>'Source - Cert. Funds'!C2936</f>
        <v>0002</v>
      </c>
      <c r="F2937" s="22" t="str">
        <f>'Source - Cert. Funds'!D2936</f>
        <v>8920002</v>
      </c>
      <c r="G2937" s="22" t="str">
        <f>'Source - Cert. Funds'!E2936</f>
        <v>BOSTON TOWNSHIP</v>
      </c>
      <c r="H2937" s="22" t="str">
        <f>'Source - Cert. Funds'!F2936</f>
        <v>0101</v>
      </c>
      <c r="I2937" s="22" t="str">
        <f>'Source - Cert. Funds'!G2936</f>
        <v xml:space="preserve">GENERAL                                 </v>
      </c>
      <c r="J2937" s="23">
        <f>'Source - Cert. Funds'!H2936</f>
        <v>93680</v>
      </c>
      <c r="K2937" s="3"/>
      <c r="L2937" s="3"/>
      <c r="M2937" s="3"/>
      <c r="N2937" s="3"/>
      <c r="O2937" s="3"/>
    </row>
    <row r="2938" spans="1:15" x14ac:dyDescent="0.35">
      <c r="A2938" s="221" t="e">
        <f t="shared" si="49"/>
        <v>#N/A</v>
      </c>
      <c r="B2938" s="221" t="e">
        <f>IF(A2938=1,SUM($A$4:A2938),"")</f>
        <v>#N/A</v>
      </c>
      <c r="C2938" s="22" t="str">
        <f>'Source - Cert. Funds'!A2937</f>
        <v>89</v>
      </c>
      <c r="D2938" s="22" t="str">
        <f>'Source - Cert. Funds'!B2937</f>
        <v>2</v>
      </c>
      <c r="E2938" s="22" t="str">
        <f>'Source - Cert. Funds'!C2937</f>
        <v>0002</v>
      </c>
      <c r="F2938" s="22" t="str">
        <f>'Source - Cert. Funds'!D2937</f>
        <v>8920002</v>
      </c>
      <c r="G2938" s="22" t="str">
        <f>'Source - Cert. Funds'!E2937</f>
        <v>BOSTON TOWNSHIP</v>
      </c>
      <c r="H2938" s="22" t="str">
        <f>'Source - Cert. Funds'!F2937</f>
        <v>1111</v>
      </c>
      <c r="I2938" s="22" t="str">
        <f>'Source - Cert. Funds'!G2937</f>
        <v>TOWNSHIP FIRE AND E.M.S.</v>
      </c>
      <c r="J2938" s="23">
        <f>'Source - Cert. Funds'!H2937</f>
        <v>93707</v>
      </c>
      <c r="K2938" s="3"/>
      <c r="L2938" s="3"/>
      <c r="M2938" s="3"/>
      <c r="N2938" s="3"/>
      <c r="O2938" s="3"/>
    </row>
    <row r="2939" spans="1:15" x14ac:dyDescent="0.35">
      <c r="A2939" s="221" t="e">
        <f t="shared" si="49"/>
        <v>#N/A</v>
      </c>
      <c r="B2939" s="221" t="e">
        <f>IF(A2939=1,SUM($A$4:A2939),"")</f>
        <v>#N/A</v>
      </c>
      <c r="C2939" s="22" t="str">
        <f>'Source - Cert. Funds'!A2938</f>
        <v>89</v>
      </c>
      <c r="D2939" s="22" t="str">
        <f>'Source - Cert. Funds'!B2938</f>
        <v>2</v>
      </c>
      <c r="E2939" s="22" t="str">
        <f>'Source - Cert. Funds'!C2938</f>
        <v>0002</v>
      </c>
      <c r="F2939" s="22" t="str">
        <f>'Source - Cert. Funds'!D2938</f>
        <v>8920002</v>
      </c>
      <c r="G2939" s="22" t="str">
        <f>'Source - Cert. Funds'!E2938</f>
        <v>BOSTON TOWNSHIP</v>
      </c>
      <c r="H2939" s="22" t="str">
        <f>'Source - Cert. Funds'!F2938</f>
        <v>1190</v>
      </c>
      <c r="I2939" s="22" t="str">
        <f>'Source - Cert. Funds'!G2938</f>
        <v xml:space="preserve">CUMULATIVE FIRE (Township)                        </v>
      </c>
      <c r="J2939" s="23">
        <f>'Source - Cert. Funds'!H2938</f>
        <v>20000</v>
      </c>
      <c r="K2939" s="3"/>
      <c r="L2939" s="3"/>
      <c r="M2939" s="3"/>
      <c r="N2939" s="3"/>
      <c r="O2939" s="3"/>
    </row>
    <row r="2940" spans="1:15" x14ac:dyDescent="0.35">
      <c r="A2940" s="221" t="e">
        <f t="shared" si="49"/>
        <v>#N/A</v>
      </c>
      <c r="B2940" s="221" t="e">
        <f>IF(A2940=1,SUM($A$4:A2940),"")</f>
        <v>#N/A</v>
      </c>
      <c r="C2940" s="22" t="str">
        <f>'Source - Cert. Funds'!A2939</f>
        <v>89</v>
      </c>
      <c r="D2940" s="22" t="str">
        <f>'Source - Cert. Funds'!B2939</f>
        <v>2</v>
      </c>
      <c r="E2940" s="22" t="str">
        <f>'Source - Cert. Funds'!C2939</f>
        <v>0003</v>
      </c>
      <c r="F2940" s="22" t="str">
        <f>'Source - Cert. Funds'!D2939</f>
        <v>8920003</v>
      </c>
      <c r="G2940" s="22" t="str">
        <f>'Source - Cert. Funds'!E2939</f>
        <v>CENTER TOWNSHIP</v>
      </c>
      <c r="H2940" s="22" t="str">
        <f>'Source - Cert. Funds'!F2939</f>
        <v>0061</v>
      </c>
      <c r="I2940" s="22" t="str">
        <f>'Source - Cert. Funds'!G2939</f>
        <v>RAINY DAY</v>
      </c>
      <c r="J2940" s="23">
        <f>'Source - Cert. Funds'!H2939</f>
        <v>3250</v>
      </c>
      <c r="K2940" s="3"/>
      <c r="L2940" s="3"/>
      <c r="M2940" s="3"/>
      <c r="N2940" s="3"/>
      <c r="O2940" s="3"/>
    </row>
    <row r="2941" spans="1:15" x14ac:dyDescent="0.35">
      <c r="A2941" s="221" t="e">
        <f t="shared" si="49"/>
        <v>#N/A</v>
      </c>
      <c r="B2941" s="221" t="e">
        <f>IF(A2941=1,SUM($A$4:A2941),"")</f>
        <v>#N/A</v>
      </c>
      <c r="C2941" s="22" t="str">
        <f>'Source - Cert. Funds'!A2940</f>
        <v>89</v>
      </c>
      <c r="D2941" s="22" t="str">
        <f>'Source - Cert. Funds'!B2940</f>
        <v>2</v>
      </c>
      <c r="E2941" s="22" t="str">
        <f>'Source - Cert. Funds'!C2940</f>
        <v>0003</v>
      </c>
      <c r="F2941" s="22" t="str">
        <f>'Source - Cert. Funds'!D2940</f>
        <v>8920003</v>
      </c>
      <c r="G2941" s="22" t="str">
        <f>'Source - Cert. Funds'!E2940</f>
        <v>CENTER TOWNSHIP</v>
      </c>
      <c r="H2941" s="22" t="str">
        <f>'Source - Cert. Funds'!F2940</f>
        <v>0101</v>
      </c>
      <c r="I2941" s="22" t="str">
        <f>'Source - Cert. Funds'!G2940</f>
        <v xml:space="preserve">GENERAL                                 </v>
      </c>
      <c r="J2941" s="23">
        <f>'Source - Cert. Funds'!H2940</f>
        <v>87210</v>
      </c>
      <c r="K2941" s="3"/>
      <c r="L2941" s="3"/>
      <c r="M2941" s="3"/>
      <c r="N2941" s="3"/>
      <c r="O2941" s="3"/>
    </row>
    <row r="2942" spans="1:15" x14ac:dyDescent="0.35">
      <c r="A2942" s="221" t="e">
        <f t="shared" si="49"/>
        <v>#N/A</v>
      </c>
      <c r="B2942" s="221" t="e">
        <f>IF(A2942=1,SUM($A$4:A2942),"")</f>
        <v>#N/A</v>
      </c>
      <c r="C2942" s="22" t="str">
        <f>'Source - Cert. Funds'!A2941</f>
        <v>89</v>
      </c>
      <c r="D2942" s="22" t="str">
        <f>'Source - Cert. Funds'!B2941</f>
        <v>2</v>
      </c>
      <c r="E2942" s="22" t="str">
        <f>'Source - Cert. Funds'!C2941</f>
        <v>0003</v>
      </c>
      <c r="F2942" s="22" t="str">
        <f>'Source - Cert. Funds'!D2941</f>
        <v>8920003</v>
      </c>
      <c r="G2942" s="22" t="str">
        <f>'Source - Cert. Funds'!E2941</f>
        <v>CENTER TOWNSHIP</v>
      </c>
      <c r="H2942" s="22" t="str">
        <f>'Source - Cert. Funds'!F2941</f>
        <v>1111</v>
      </c>
      <c r="I2942" s="22" t="str">
        <f>'Source - Cert. Funds'!G2941</f>
        <v>TOWNSHIP FIRE AND E.M.S.</v>
      </c>
      <c r="J2942" s="23">
        <f>'Source - Cert. Funds'!H2941</f>
        <v>82000</v>
      </c>
      <c r="K2942" s="3"/>
      <c r="L2942" s="3"/>
      <c r="M2942" s="3"/>
      <c r="N2942" s="3"/>
      <c r="O2942" s="3"/>
    </row>
    <row r="2943" spans="1:15" x14ac:dyDescent="0.35">
      <c r="A2943" s="221" t="e">
        <f t="shared" si="49"/>
        <v>#N/A</v>
      </c>
      <c r="B2943" s="221" t="e">
        <f>IF(A2943=1,SUM($A$4:A2943),"")</f>
        <v>#N/A</v>
      </c>
      <c r="C2943" s="22" t="str">
        <f>'Source - Cert. Funds'!A2942</f>
        <v>89</v>
      </c>
      <c r="D2943" s="22" t="str">
        <f>'Source - Cert. Funds'!B2942</f>
        <v>2</v>
      </c>
      <c r="E2943" s="22" t="str">
        <f>'Source - Cert. Funds'!C2942</f>
        <v>0003</v>
      </c>
      <c r="F2943" s="22" t="str">
        <f>'Source - Cert. Funds'!D2942</f>
        <v>8920003</v>
      </c>
      <c r="G2943" s="22" t="str">
        <f>'Source - Cert. Funds'!E2942</f>
        <v>CENTER TOWNSHIP</v>
      </c>
      <c r="H2943" s="22" t="str">
        <f>'Source - Cert. Funds'!F2942</f>
        <v>1190</v>
      </c>
      <c r="I2943" s="22" t="str">
        <f>'Source - Cert. Funds'!G2942</f>
        <v xml:space="preserve">CUMULATIVE FIRE (Township)                        </v>
      </c>
      <c r="J2943" s="23">
        <f>'Source - Cert. Funds'!H2942</f>
        <v>40000</v>
      </c>
      <c r="K2943" s="3"/>
      <c r="L2943" s="3"/>
      <c r="M2943" s="3"/>
      <c r="N2943" s="3"/>
      <c r="O2943" s="3"/>
    </row>
    <row r="2944" spans="1:15" x14ac:dyDescent="0.35">
      <c r="A2944" s="221" t="e">
        <f t="shared" si="49"/>
        <v>#N/A</v>
      </c>
      <c r="B2944" s="221" t="e">
        <f>IF(A2944=1,SUM($A$4:A2944),"")</f>
        <v>#N/A</v>
      </c>
      <c r="C2944" s="22" t="str">
        <f>'Source - Cert. Funds'!A2943</f>
        <v>89</v>
      </c>
      <c r="D2944" s="22" t="str">
        <f>'Source - Cert. Funds'!B2943</f>
        <v>2</v>
      </c>
      <c r="E2944" s="22" t="str">
        <f>'Source - Cert. Funds'!C2943</f>
        <v>0004</v>
      </c>
      <c r="F2944" s="22" t="str">
        <f>'Source - Cert. Funds'!D2943</f>
        <v>8920004</v>
      </c>
      <c r="G2944" s="22" t="str">
        <f>'Source - Cert. Funds'!E2943</f>
        <v>CLAY TOWNSHIP</v>
      </c>
      <c r="H2944" s="22" t="str">
        <f>'Source - Cert. Funds'!F2943</f>
        <v>0061</v>
      </c>
      <c r="I2944" s="22" t="str">
        <f>'Source - Cert. Funds'!G2943</f>
        <v>RAINY DAY</v>
      </c>
      <c r="J2944" s="23">
        <f>'Source - Cert. Funds'!H2943</f>
        <v>3500</v>
      </c>
      <c r="K2944" s="3"/>
      <c r="L2944" s="3"/>
      <c r="M2944" s="3"/>
      <c r="N2944" s="3"/>
      <c r="O2944" s="3"/>
    </row>
    <row r="2945" spans="1:15" x14ac:dyDescent="0.35">
      <c r="A2945" s="221" t="e">
        <f t="shared" si="49"/>
        <v>#N/A</v>
      </c>
      <c r="B2945" s="221" t="e">
        <f>IF(A2945=1,SUM($A$4:A2945),"")</f>
        <v>#N/A</v>
      </c>
      <c r="C2945" s="22" t="str">
        <f>'Source - Cert. Funds'!A2944</f>
        <v>89</v>
      </c>
      <c r="D2945" s="22" t="str">
        <f>'Source - Cert. Funds'!B2944</f>
        <v>2</v>
      </c>
      <c r="E2945" s="22" t="str">
        <f>'Source - Cert. Funds'!C2944</f>
        <v>0004</v>
      </c>
      <c r="F2945" s="22" t="str">
        <f>'Source - Cert. Funds'!D2944</f>
        <v>8920004</v>
      </c>
      <c r="G2945" s="22" t="str">
        <f>'Source - Cert. Funds'!E2944</f>
        <v>CLAY TOWNSHIP</v>
      </c>
      <c r="H2945" s="22" t="str">
        <f>'Source - Cert. Funds'!F2944</f>
        <v>0101</v>
      </c>
      <c r="I2945" s="22" t="str">
        <f>'Source - Cert. Funds'!G2944</f>
        <v xml:space="preserve">GENERAL                                 </v>
      </c>
      <c r="J2945" s="23">
        <f>'Source - Cert. Funds'!H2944</f>
        <v>34675</v>
      </c>
      <c r="K2945" s="3"/>
      <c r="L2945" s="3"/>
      <c r="M2945" s="3"/>
      <c r="N2945" s="3"/>
      <c r="O2945" s="3"/>
    </row>
    <row r="2946" spans="1:15" x14ac:dyDescent="0.35">
      <c r="A2946" s="221" t="e">
        <f t="shared" si="49"/>
        <v>#N/A</v>
      </c>
      <c r="B2946" s="221" t="e">
        <f>IF(A2946=1,SUM($A$4:A2946),"")</f>
        <v>#N/A</v>
      </c>
      <c r="C2946" s="22" t="str">
        <f>'Source - Cert. Funds'!A2945</f>
        <v>89</v>
      </c>
      <c r="D2946" s="22" t="str">
        <f>'Source - Cert. Funds'!B2945</f>
        <v>2</v>
      </c>
      <c r="E2946" s="22" t="str">
        <f>'Source - Cert. Funds'!C2945</f>
        <v>0004</v>
      </c>
      <c r="F2946" s="22" t="str">
        <f>'Source - Cert. Funds'!D2945</f>
        <v>8920004</v>
      </c>
      <c r="G2946" s="22" t="str">
        <f>'Source - Cert. Funds'!E2945</f>
        <v>CLAY TOWNSHIP</v>
      </c>
      <c r="H2946" s="22" t="str">
        <f>'Source - Cert. Funds'!F2945</f>
        <v>1111</v>
      </c>
      <c r="I2946" s="22" t="str">
        <f>'Source - Cert. Funds'!G2945</f>
        <v>TOWNSHIP FIRE AND E.M.S.</v>
      </c>
      <c r="J2946" s="23">
        <f>'Source - Cert. Funds'!H2945</f>
        <v>70550</v>
      </c>
      <c r="K2946" s="3"/>
      <c r="L2946" s="3"/>
      <c r="M2946" s="3"/>
      <c r="N2946" s="3"/>
      <c r="O2946" s="3"/>
    </row>
    <row r="2947" spans="1:15" x14ac:dyDescent="0.35">
      <c r="A2947" s="221" t="e">
        <f t="shared" si="49"/>
        <v>#N/A</v>
      </c>
      <c r="B2947" s="221" t="e">
        <f>IF(A2947=1,SUM($A$4:A2947),"")</f>
        <v>#N/A</v>
      </c>
      <c r="C2947" s="22" t="str">
        <f>'Source - Cert. Funds'!A2946</f>
        <v>89</v>
      </c>
      <c r="D2947" s="22" t="str">
        <f>'Source - Cert. Funds'!B2946</f>
        <v>2</v>
      </c>
      <c r="E2947" s="22" t="str">
        <f>'Source - Cert. Funds'!C2946</f>
        <v>0004</v>
      </c>
      <c r="F2947" s="22" t="str">
        <f>'Source - Cert. Funds'!D2946</f>
        <v>8920004</v>
      </c>
      <c r="G2947" s="22" t="str">
        <f>'Source - Cert. Funds'!E2946</f>
        <v>CLAY TOWNSHIP</v>
      </c>
      <c r="H2947" s="22" t="str">
        <f>'Source - Cert. Funds'!F2946</f>
        <v>1190</v>
      </c>
      <c r="I2947" s="22" t="str">
        <f>'Source - Cert. Funds'!G2946</f>
        <v xml:space="preserve">CUMULATIVE FIRE (Township)                        </v>
      </c>
      <c r="J2947" s="23">
        <f>'Source - Cert. Funds'!H2946</f>
        <v>0</v>
      </c>
      <c r="K2947" s="3"/>
      <c r="L2947" s="3"/>
      <c r="M2947" s="3"/>
      <c r="N2947" s="3"/>
      <c r="O2947" s="3"/>
    </row>
    <row r="2948" spans="1:15" x14ac:dyDescent="0.35">
      <c r="A2948" s="221" t="e">
        <f t="shared" si="49"/>
        <v>#N/A</v>
      </c>
      <c r="B2948" s="221" t="e">
        <f>IF(A2948=1,SUM($A$4:A2948),"")</f>
        <v>#N/A</v>
      </c>
      <c r="C2948" s="22" t="str">
        <f>'Source - Cert. Funds'!A2947</f>
        <v>89</v>
      </c>
      <c r="D2948" s="22" t="str">
        <f>'Source - Cert. Funds'!B2947</f>
        <v>2</v>
      </c>
      <c r="E2948" s="22" t="str">
        <f>'Source - Cert. Funds'!C2947</f>
        <v>0004</v>
      </c>
      <c r="F2948" s="22" t="str">
        <f>'Source - Cert. Funds'!D2947</f>
        <v>8920004</v>
      </c>
      <c r="G2948" s="22" t="str">
        <f>'Source - Cert. Funds'!E2947</f>
        <v>CLAY TOWNSHIP</v>
      </c>
      <c r="H2948" s="22" t="str">
        <f>'Source - Cert. Funds'!F2947</f>
        <v>1312</v>
      </c>
      <c r="I2948" s="22" t="str">
        <f>'Source - Cert. Funds'!G2947</f>
        <v xml:space="preserve">RECREATION                              </v>
      </c>
      <c r="J2948" s="23">
        <f>'Source - Cert. Funds'!H2947</f>
        <v>2800</v>
      </c>
      <c r="K2948" s="3"/>
      <c r="L2948" s="3"/>
      <c r="M2948" s="3"/>
      <c r="N2948" s="3"/>
      <c r="O2948" s="3"/>
    </row>
    <row r="2949" spans="1:15" x14ac:dyDescent="0.35">
      <c r="A2949" s="221" t="e">
        <f t="shared" ref="A2949:A3012" si="50">IF($L$1=$F2949,1,"")</f>
        <v>#N/A</v>
      </c>
      <c r="B2949" s="221" t="e">
        <f>IF(A2949=1,SUM($A$4:A2949),"")</f>
        <v>#N/A</v>
      </c>
      <c r="C2949" s="22" t="str">
        <f>'Source - Cert. Funds'!A2948</f>
        <v>89</v>
      </c>
      <c r="D2949" s="22" t="str">
        <f>'Source - Cert. Funds'!B2948</f>
        <v>2</v>
      </c>
      <c r="E2949" s="22" t="str">
        <f>'Source - Cert. Funds'!C2948</f>
        <v>0005</v>
      </c>
      <c r="F2949" s="22" t="str">
        <f>'Source - Cert. Funds'!D2948</f>
        <v>8920005</v>
      </c>
      <c r="G2949" s="22" t="str">
        <f>'Source - Cert. Funds'!E2948</f>
        <v>DALTON TOWNSHIP</v>
      </c>
      <c r="H2949" s="22" t="str">
        <f>'Source - Cert. Funds'!F2948</f>
        <v>0101</v>
      </c>
      <c r="I2949" s="22" t="str">
        <f>'Source - Cert. Funds'!G2948</f>
        <v xml:space="preserve">GENERAL                                 </v>
      </c>
      <c r="J2949" s="23">
        <f>'Source - Cert. Funds'!H2948</f>
        <v>16545</v>
      </c>
      <c r="K2949" s="3"/>
      <c r="L2949" s="3"/>
      <c r="M2949" s="3"/>
      <c r="N2949" s="3"/>
      <c r="O2949" s="3"/>
    </row>
    <row r="2950" spans="1:15" x14ac:dyDescent="0.35">
      <c r="A2950" s="221" t="e">
        <f t="shared" si="50"/>
        <v>#N/A</v>
      </c>
      <c r="B2950" s="221" t="e">
        <f>IF(A2950=1,SUM($A$4:A2950),"")</f>
        <v>#N/A</v>
      </c>
      <c r="C2950" s="22" t="str">
        <f>'Source - Cert. Funds'!A2949</f>
        <v>89</v>
      </c>
      <c r="D2950" s="22" t="str">
        <f>'Source - Cert. Funds'!B2949</f>
        <v>2</v>
      </c>
      <c r="E2950" s="22" t="str">
        <f>'Source - Cert. Funds'!C2949</f>
        <v>0005</v>
      </c>
      <c r="F2950" s="22" t="str">
        <f>'Source - Cert. Funds'!D2949</f>
        <v>8920005</v>
      </c>
      <c r="G2950" s="22" t="str">
        <f>'Source - Cert. Funds'!E2949</f>
        <v>DALTON TOWNSHIP</v>
      </c>
      <c r="H2950" s="22" t="str">
        <f>'Source - Cert. Funds'!F2949</f>
        <v>1111</v>
      </c>
      <c r="I2950" s="22" t="str">
        <f>'Source - Cert. Funds'!G2949</f>
        <v>TOWNSHIP FIRE AND E.M.S.</v>
      </c>
      <c r="J2950" s="23">
        <f>'Source - Cert. Funds'!H2949</f>
        <v>4650</v>
      </c>
      <c r="K2950" s="3"/>
      <c r="L2950" s="3"/>
      <c r="M2950" s="3"/>
      <c r="N2950" s="3"/>
      <c r="O2950" s="3"/>
    </row>
    <row r="2951" spans="1:15" x14ac:dyDescent="0.35">
      <c r="A2951" s="221" t="e">
        <f t="shared" si="50"/>
        <v>#N/A</v>
      </c>
      <c r="B2951" s="221" t="e">
        <f>IF(A2951=1,SUM($A$4:A2951),"")</f>
        <v>#N/A</v>
      </c>
      <c r="C2951" s="22" t="str">
        <f>'Source - Cert. Funds'!A2950</f>
        <v>89</v>
      </c>
      <c r="D2951" s="22" t="str">
        <f>'Source - Cert. Funds'!B2950</f>
        <v>2</v>
      </c>
      <c r="E2951" s="22" t="str">
        <f>'Source - Cert. Funds'!C2950</f>
        <v>0005</v>
      </c>
      <c r="F2951" s="22" t="str">
        <f>'Source - Cert. Funds'!D2950</f>
        <v>8920005</v>
      </c>
      <c r="G2951" s="22" t="str">
        <f>'Source - Cert. Funds'!E2950</f>
        <v>DALTON TOWNSHIP</v>
      </c>
      <c r="H2951" s="22" t="str">
        <f>'Source - Cert. Funds'!F2950</f>
        <v>1312</v>
      </c>
      <c r="I2951" s="22" t="str">
        <f>'Source - Cert. Funds'!G2950</f>
        <v xml:space="preserve">RECREATION                              </v>
      </c>
      <c r="J2951" s="23">
        <f>'Source - Cert. Funds'!H2950</f>
        <v>1000</v>
      </c>
      <c r="K2951" s="3"/>
      <c r="L2951" s="3"/>
      <c r="M2951" s="3"/>
      <c r="N2951" s="3"/>
      <c r="O2951" s="3"/>
    </row>
    <row r="2952" spans="1:15" x14ac:dyDescent="0.35">
      <c r="A2952" s="221" t="e">
        <f t="shared" si="50"/>
        <v>#N/A</v>
      </c>
      <c r="B2952" s="221" t="e">
        <f>IF(A2952=1,SUM($A$4:A2952),"")</f>
        <v>#N/A</v>
      </c>
      <c r="C2952" s="22" t="str">
        <f>'Source - Cert. Funds'!A2951</f>
        <v>89</v>
      </c>
      <c r="D2952" s="22" t="str">
        <f>'Source - Cert. Funds'!B2951</f>
        <v>2</v>
      </c>
      <c r="E2952" s="22" t="str">
        <f>'Source - Cert. Funds'!C2951</f>
        <v>0006</v>
      </c>
      <c r="F2952" s="22" t="str">
        <f>'Source - Cert. Funds'!D2951</f>
        <v>8920006</v>
      </c>
      <c r="G2952" s="22" t="str">
        <f>'Source - Cert. Funds'!E2951</f>
        <v>FRANKLIN TOWNSHIP</v>
      </c>
      <c r="H2952" s="22" t="str">
        <f>'Source - Cert. Funds'!F2951</f>
        <v>0101</v>
      </c>
      <c r="I2952" s="22" t="str">
        <f>'Source - Cert. Funds'!G2951</f>
        <v xml:space="preserve">GENERAL                                 </v>
      </c>
      <c r="J2952" s="23">
        <f>'Source - Cert. Funds'!H2951</f>
        <v>20850</v>
      </c>
      <c r="K2952" s="3"/>
      <c r="L2952" s="3"/>
      <c r="M2952" s="3"/>
      <c r="N2952" s="3"/>
      <c r="O2952" s="3"/>
    </row>
    <row r="2953" spans="1:15" x14ac:dyDescent="0.35">
      <c r="A2953" s="221" t="e">
        <f t="shared" si="50"/>
        <v>#N/A</v>
      </c>
      <c r="B2953" s="221" t="e">
        <f>IF(A2953=1,SUM($A$4:A2953),"")</f>
        <v>#N/A</v>
      </c>
      <c r="C2953" s="22" t="str">
        <f>'Source - Cert. Funds'!A2952</f>
        <v>89</v>
      </c>
      <c r="D2953" s="22" t="str">
        <f>'Source - Cert. Funds'!B2952</f>
        <v>2</v>
      </c>
      <c r="E2953" s="22" t="str">
        <f>'Source - Cert. Funds'!C2952</f>
        <v>0006</v>
      </c>
      <c r="F2953" s="22" t="str">
        <f>'Source - Cert. Funds'!D2952</f>
        <v>8920006</v>
      </c>
      <c r="G2953" s="22" t="str">
        <f>'Source - Cert. Funds'!E2952</f>
        <v>FRANKLIN TOWNSHIP</v>
      </c>
      <c r="H2953" s="22" t="str">
        <f>'Source - Cert. Funds'!F2952</f>
        <v>1111</v>
      </c>
      <c r="I2953" s="22" t="str">
        <f>'Source - Cert. Funds'!G2952</f>
        <v>TOWNSHIP FIRE AND E.M.S.</v>
      </c>
      <c r="J2953" s="23">
        <f>'Source - Cert. Funds'!H2952</f>
        <v>54200</v>
      </c>
      <c r="K2953" s="3"/>
      <c r="L2953" s="3"/>
      <c r="M2953" s="3"/>
      <c r="N2953" s="3"/>
      <c r="O2953" s="3"/>
    </row>
    <row r="2954" spans="1:15" x14ac:dyDescent="0.35">
      <c r="A2954" s="221" t="e">
        <f t="shared" si="50"/>
        <v>#N/A</v>
      </c>
      <c r="B2954" s="221" t="e">
        <f>IF(A2954=1,SUM($A$4:A2954),"")</f>
        <v>#N/A</v>
      </c>
      <c r="C2954" s="22" t="str">
        <f>'Source - Cert. Funds'!A2953</f>
        <v>89</v>
      </c>
      <c r="D2954" s="22" t="str">
        <f>'Source - Cert. Funds'!B2953</f>
        <v>2</v>
      </c>
      <c r="E2954" s="22" t="str">
        <f>'Source - Cert. Funds'!C2953</f>
        <v>0007</v>
      </c>
      <c r="F2954" s="22" t="str">
        <f>'Source - Cert. Funds'!D2953</f>
        <v>8920007</v>
      </c>
      <c r="G2954" s="22" t="str">
        <f>'Source - Cert. Funds'!E2953</f>
        <v>GREENE TOWNSHIP</v>
      </c>
      <c r="H2954" s="22" t="str">
        <f>'Source - Cert. Funds'!F2953</f>
        <v>0101</v>
      </c>
      <c r="I2954" s="22" t="str">
        <f>'Source - Cert. Funds'!G2953</f>
        <v xml:space="preserve">GENERAL                                 </v>
      </c>
      <c r="J2954" s="23">
        <f>'Source - Cert. Funds'!H2953</f>
        <v>0</v>
      </c>
      <c r="K2954" s="3"/>
      <c r="L2954" s="3"/>
      <c r="M2954" s="3"/>
      <c r="N2954" s="3"/>
      <c r="O2954" s="3"/>
    </row>
    <row r="2955" spans="1:15" x14ac:dyDescent="0.35">
      <c r="A2955" s="221" t="e">
        <f t="shared" si="50"/>
        <v>#N/A</v>
      </c>
      <c r="B2955" s="221" t="e">
        <f>IF(A2955=1,SUM($A$4:A2955),"")</f>
        <v>#N/A</v>
      </c>
      <c r="C2955" s="22" t="str">
        <f>'Source - Cert. Funds'!A2954</f>
        <v>89</v>
      </c>
      <c r="D2955" s="22" t="str">
        <f>'Source - Cert. Funds'!B2954</f>
        <v>2</v>
      </c>
      <c r="E2955" s="22" t="str">
        <f>'Source - Cert. Funds'!C2954</f>
        <v>0007</v>
      </c>
      <c r="F2955" s="22" t="str">
        <f>'Source - Cert. Funds'!D2954</f>
        <v>8920007</v>
      </c>
      <c r="G2955" s="22" t="str">
        <f>'Source - Cert. Funds'!E2954</f>
        <v>GREENE TOWNSHIP</v>
      </c>
      <c r="H2955" s="22" t="str">
        <f>'Source - Cert. Funds'!F2954</f>
        <v>1111</v>
      </c>
      <c r="I2955" s="22" t="str">
        <f>'Source - Cert. Funds'!G2954</f>
        <v>TOWNSHIP FIRE AND E.M.S.</v>
      </c>
      <c r="J2955" s="23">
        <f>'Source - Cert. Funds'!H2954</f>
        <v>0</v>
      </c>
      <c r="K2955" s="3"/>
      <c r="L2955" s="3"/>
      <c r="M2955" s="3"/>
      <c r="N2955" s="3"/>
      <c r="O2955" s="3"/>
    </row>
    <row r="2956" spans="1:15" x14ac:dyDescent="0.35">
      <c r="A2956" s="221" t="e">
        <f t="shared" si="50"/>
        <v>#N/A</v>
      </c>
      <c r="B2956" s="221" t="e">
        <f>IF(A2956=1,SUM($A$4:A2956),"")</f>
        <v>#N/A</v>
      </c>
      <c r="C2956" s="22" t="str">
        <f>'Source - Cert. Funds'!A2955</f>
        <v>89</v>
      </c>
      <c r="D2956" s="22" t="str">
        <f>'Source - Cert. Funds'!B2955</f>
        <v>2</v>
      </c>
      <c r="E2956" s="22" t="str">
        <f>'Source - Cert. Funds'!C2955</f>
        <v>0007</v>
      </c>
      <c r="F2956" s="22" t="str">
        <f>'Source - Cert. Funds'!D2955</f>
        <v>8920007</v>
      </c>
      <c r="G2956" s="22" t="str">
        <f>'Source - Cert. Funds'!E2955</f>
        <v>GREENE TOWNSHIP</v>
      </c>
      <c r="H2956" s="22" t="str">
        <f>'Source - Cert. Funds'!F2955</f>
        <v>1190</v>
      </c>
      <c r="I2956" s="22" t="str">
        <f>'Source - Cert. Funds'!G2955</f>
        <v xml:space="preserve">CUMULATIVE FIRE (Township)                        </v>
      </c>
      <c r="J2956" s="23">
        <f>'Source - Cert. Funds'!H2955</f>
        <v>0</v>
      </c>
      <c r="K2956" s="3"/>
      <c r="L2956" s="3"/>
      <c r="M2956" s="3"/>
      <c r="N2956" s="3"/>
      <c r="O2956" s="3"/>
    </row>
    <row r="2957" spans="1:15" x14ac:dyDescent="0.35">
      <c r="A2957" s="221" t="e">
        <f t="shared" si="50"/>
        <v>#N/A</v>
      </c>
      <c r="B2957" s="221" t="e">
        <f>IF(A2957=1,SUM($A$4:A2957),"")</f>
        <v>#N/A</v>
      </c>
      <c r="C2957" s="22" t="str">
        <f>'Source - Cert. Funds'!A2956</f>
        <v>89</v>
      </c>
      <c r="D2957" s="22" t="str">
        <f>'Source - Cert. Funds'!B2956</f>
        <v>2</v>
      </c>
      <c r="E2957" s="22" t="str">
        <f>'Source - Cert. Funds'!C2956</f>
        <v>0008</v>
      </c>
      <c r="F2957" s="22" t="str">
        <f>'Source - Cert. Funds'!D2956</f>
        <v>8920008</v>
      </c>
      <c r="G2957" s="22" t="str">
        <f>'Source - Cert. Funds'!E2956</f>
        <v>HARRISON TOWNSHIP</v>
      </c>
      <c r="H2957" s="22" t="str">
        <f>'Source - Cert. Funds'!F2956</f>
        <v>0101</v>
      </c>
      <c r="I2957" s="22" t="str">
        <f>'Source - Cert. Funds'!G2956</f>
        <v xml:space="preserve">GENERAL                                 </v>
      </c>
      <c r="J2957" s="23">
        <f>'Source - Cert. Funds'!H2956</f>
        <v>13700</v>
      </c>
      <c r="K2957" s="3"/>
      <c r="L2957" s="3"/>
      <c r="M2957" s="3"/>
      <c r="N2957" s="3"/>
      <c r="O2957" s="3"/>
    </row>
    <row r="2958" spans="1:15" x14ac:dyDescent="0.35">
      <c r="A2958" s="221" t="e">
        <f t="shared" si="50"/>
        <v>#N/A</v>
      </c>
      <c r="B2958" s="221" t="e">
        <f>IF(A2958=1,SUM($A$4:A2958),"")</f>
        <v>#N/A</v>
      </c>
      <c r="C2958" s="22" t="str">
        <f>'Source - Cert. Funds'!A2957</f>
        <v>89</v>
      </c>
      <c r="D2958" s="22" t="str">
        <f>'Source - Cert. Funds'!B2957</f>
        <v>2</v>
      </c>
      <c r="E2958" s="22" t="str">
        <f>'Source - Cert. Funds'!C2957</f>
        <v>0008</v>
      </c>
      <c r="F2958" s="22" t="str">
        <f>'Source - Cert. Funds'!D2957</f>
        <v>8920008</v>
      </c>
      <c r="G2958" s="22" t="str">
        <f>'Source - Cert. Funds'!E2957</f>
        <v>HARRISON TOWNSHIP</v>
      </c>
      <c r="H2958" s="22" t="str">
        <f>'Source - Cert. Funds'!F2957</f>
        <v>1111</v>
      </c>
      <c r="I2958" s="22" t="str">
        <f>'Source - Cert. Funds'!G2957</f>
        <v>TOWNSHIP FIRE AND E.M.S.</v>
      </c>
      <c r="J2958" s="23">
        <f>'Source - Cert. Funds'!H2957</f>
        <v>24000</v>
      </c>
      <c r="K2958" s="3"/>
      <c r="L2958" s="3"/>
      <c r="M2958" s="3"/>
      <c r="N2958" s="3"/>
      <c r="O2958" s="3"/>
    </row>
    <row r="2959" spans="1:15" x14ac:dyDescent="0.35">
      <c r="A2959" s="221" t="e">
        <f t="shared" si="50"/>
        <v>#N/A</v>
      </c>
      <c r="B2959" s="221" t="e">
        <f>IF(A2959=1,SUM($A$4:A2959),"")</f>
        <v>#N/A</v>
      </c>
      <c r="C2959" s="22" t="str">
        <f>'Source - Cert. Funds'!A2958</f>
        <v>89</v>
      </c>
      <c r="D2959" s="22" t="str">
        <f>'Source - Cert. Funds'!B2958</f>
        <v>2</v>
      </c>
      <c r="E2959" s="22" t="str">
        <f>'Source - Cert. Funds'!C2958</f>
        <v>0008</v>
      </c>
      <c r="F2959" s="22" t="str">
        <f>'Source - Cert. Funds'!D2958</f>
        <v>8920008</v>
      </c>
      <c r="G2959" s="22" t="str">
        <f>'Source - Cert. Funds'!E2958</f>
        <v>HARRISON TOWNSHIP</v>
      </c>
      <c r="H2959" s="22" t="str">
        <f>'Source - Cert. Funds'!F2958</f>
        <v>1312</v>
      </c>
      <c r="I2959" s="22" t="str">
        <f>'Source - Cert. Funds'!G2958</f>
        <v xml:space="preserve">RECREATION                              </v>
      </c>
      <c r="J2959" s="23">
        <f>'Source - Cert. Funds'!H2958</f>
        <v>800</v>
      </c>
      <c r="K2959" s="3"/>
      <c r="L2959" s="3"/>
      <c r="M2959" s="3"/>
      <c r="N2959" s="3"/>
      <c r="O2959" s="3"/>
    </row>
    <row r="2960" spans="1:15" x14ac:dyDescent="0.35">
      <c r="A2960" s="221" t="e">
        <f t="shared" si="50"/>
        <v>#N/A</v>
      </c>
      <c r="B2960" s="221" t="e">
        <f>IF(A2960=1,SUM($A$4:A2960),"")</f>
        <v>#N/A</v>
      </c>
      <c r="C2960" s="22" t="str">
        <f>'Source - Cert. Funds'!A2959</f>
        <v>89</v>
      </c>
      <c r="D2960" s="22" t="str">
        <f>'Source - Cert. Funds'!B2959</f>
        <v>2</v>
      </c>
      <c r="E2960" s="22" t="str">
        <f>'Source - Cert. Funds'!C2959</f>
        <v>0009</v>
      </c>
      <c r="F2960" s="22" t="str">
        <f>'Source - Cert. Funds'!D2959</f>
        <v>8920009</v>
      </c>
      <c r="G2960" s="22" t="str">
        <f>'Source - Cert. Funds'!E2959</f>
        <v>JACKSON TOWNSHIP</v>
      </c>
      <c r="H2960" s="22" t="str">
        <f>'Source - Cert. Funds'!F2959</f>
        <v>0101</v>
      </c>
      <c r="I2960" s="22" t="str">
        <f>'Source - Cert. Funds'!G2959</f>
        <v xml:space="preserve">GENERAL                                 </v>
      </c>
      <c r="J2960" s="23">
        <f>'Source - Cert. Funds'!H2959</f>
        <v>217720</v>
      </c>
      <c r="K2960" s="3"/>
      <c r="L2960" s="3"/>
      <c r="M2960" s="3"/>
      <c r="N2960" s="3"/>
      <c r="O2960" s="3"/>
    </row>
    <row r="2961" spans="1:15" x14ac:dyDescent="0.35">
      <c r="A2961" s="221" t="e">
        <f t="shared" si="50"/>
        <v>#N/A</v>
      </c>
      <c r="B2961" s="221" t="e">
        <f>IF(A2961=1,SUM($A$4:A2961),"")</f>
        <v>#N/A</v>
      </c>
      <c r="C2961" s="22" t="str">
        <f>'Source - Cert. Funds'!A2960</f>
        <v>89</v>
      </c>
      <c r="D2961" s="22" t="str">
        <f>'Source - Cert. Funds'!B2960</f>
        <v>2</v>
      </c>
      <c r="E2961" s="22" t="str">
        <f>'Source - Cert. Funds'!C2960</f>
        <v>0009</v>
      </c>
      <c r="F2961" s="22" t="str">
        <f>'Source - Cert. Funds'!D2960</f>
        <v>8920009</v>
      </c>
      <c r="G2961" s="22" t="str">
        <f>'Source - Cert. Funds'!E2960</f>
        <v>JACKSON TOWNSHIP</v>
      </c>
      <c r="H2961" s="22" t="str">
        <f>'Source - Cert. Funds'!F2960</f>
        <v>1090</v>
      </c>
      <c r="I2961" s="22" t="str">
        <f>'Source - Cert. Funds'!G2960</f>
        <v>TOWNSHIP CUMULATIVE VEHICLE</v>
      </c>
      <c r="J2961" s="23">
        <f>'Source - Cert. Funds'!H2960</f>
        <v>10000</v>
      </c>
      <c r="K2961" s="3"/>
      <c r="L2961" s="3"/>
      <c r="M2961" s="3"/>
      <c r="N2961" s="3"/>
      <c r="O2961" s="3"/>
    </row>
    <row r="2962" spans="1:15" x14ac:dyDescent="0.35">
      <c r="A2962" s="221" t="e">
        <f t="shared" si="50"/>
        <v>#N/A</v>
      </c>
      <c r="B2962" s="221" t="e">
        <f>IF(A2962=1,SUM($A$4:A2962),"")</f>
        <v>#N/A</v>
      </c>
      <c r="C2962" s="22" t="str">
        <f>'Source - Cert. Funds'!A2961</f>
        <v>89</v>
      </c>
      <c r="D2962" s="22" t="str">
        <f>'Source - Cert. Funds'!B2961</f>
        <v>2</v>
      </c>
      <c r="E2962" s="22" t="str">
        <f>'Source - Cert. Funds'!C2961</f>
        <v>0009</v>
      </c>
      <c r="F2962" s="22" t="str">
        <f>'Source - Cert. Funds'!D2961</f>
        <v>8920009</v>
      </c>
      <c r="G2962" s="22" t="str">
        <f>'Source - Cert. Funds'!E2961</f>
        <v>JACKSON TOWNSHIP</v>
      </c>
      <c r="H2962" s="22" t="str">
        <f>'Source - Cert. Funds'!F2961</f>
        <v>1111</v>
      </c>
      <c r="I2962" s="22" t="str">
        <f>'Source - Cert. Funds'!G2961</f>
        <v>TOWNSHIP FIRE AND E.M.S.</v>
      </c>
      <c r="J2962" s="23">
        <f>'Source - Cert. Funds'!H2961</f>
        <v>30000</v>
      </c>
      <c r="K2962" s="3"/>
      <c r="L2962" s="3"/>
      <c r="M2962" s="3"/>
      <c r="N2962" s="3"/>
      <c r="O2962" s="3"/>
    </row>
    <row r="2963" spans="1:15" x14ac:dyDescent="0.35">
      <c r="A2963" s="221" t="e">
        <f t="shared" si="50"/>
        <v>#N/A</v>
      </c>
      <c r="B2963" s="221" t="e">
        <f>IF(A2963=1,SUM($A$4:A2963),"")</f>
        <v>#N/A</v>
      </c>
      <c r="C2963" s="22" t="str">
        <f>'Source - Cert. Funds'!A2962</f>
        <v>89</v>
      </c>
      <c r="D2963" s="22" t="str">
        <f>'Source - Cert. Funds'!B2962</f>
        <v>2</v>
      </c>
      <c r="E2963" s="22" t="str">
        <f>'Source - Cert. Funds'!C2962</f>
        <v>0009</v>
      </c>
      <c r="F2963" s="22" t="str">
        <f>'Source - Cert. Funds'!D2962</f>
        <v>8920009</v>
      </c>
      <c r="G2963" s="22" t="str">
        <f>'Source - Cert. Funds'!E2962</f>
        <v>JACKSON TOWNSHIP</v>
      </c>
      <c r="H2963" s="22" t="str">
        <f>'Source - Cert. Funds'!F2962</f>
        <v>1312</v>
      </c>
      <c r="I2963" s="22" t="str">
        <f>'Source - Cert. Funds'!G2962</f>
        <v xml:space="preserve">RECREATION                              </v>
      </c>
      <c r="J2963" s="23">
        <f>'Source - Cert. Funds'!H2962</f>
        <v>10000</v>
      </c>
      <c r="K2963" s="3"/>
      <c r="L2963" s="3"/>
      <c r="M2963" s="3"/>
      <c r="N2963" s="3"/>
      <c r="O2963" s="3"/>
    </row>
    <row r="2964" spans="1:15" x14ac:dyDescent="0.35">
      <c r="A2964" s="221" t="e">
        <f t="shared" si="50"/>
        <v>#N/A</v>
      </c>
      <c r="B2964" s="221" t="e">
        <f>IF(A2964=1,SUM($A$4:A2964),"")</f>
        <v>#N/A</v>
      </c>
      <c r="C2964" s="22" t="str">
        <f>'Source - Cert. Funds'!A2963</f>
        <v>89</v>
      </c>
      <c r="D2964" s="22" t="str">
        <f>'Source - Cert. Funds'!B2963</f>
        <v>2</v>
      </c>
      <c r="E2964" s="22" t="str">
        <f>'Source - Cert. Funds'!C2963</f>
        <v>0010</v>
      </c>
      <c r="F2964" s="22" t="str">
        <f>'Source - Cert. Funds'!D2963</f>
        <v>8920010</v>
      </c>
      <c r="G2964" s="22" t="str">
        <f>'Source - Cert. Funds'!E2963</f>
        <v>JEFFERSON TOWNSHIP</v>
      </c>
      <c r="H2964" s="22" t="str">
        <f>'Source - Cert. Funds'!F2963</f>
        <v>0101</v>
      </c>
      <c r="I2964" s="22" t="str">
        <f>'Source - Cert. Funds'!G2963</f>
        <v xml:space="preserve">GENERAL                                 </v>
      </c>
      <c r="J2964" s="23">
        <f>'Source - Cert. Funds'!H2963</f>
        <v>124000</v>
      </c>
      <c r="K2964" s="3"/>
      <c r="L2964" s="3"/>
      <c r="M2964" s="3"/>
      <c r="N2964" s="3"/>
      <c r="O2964" s="3"/>
    </row>
    <row r="2965" spans="1:15" x14ac:dyDescent="0.35">
      <c r="A2965" s="221" t="e">
        <f t="shared" si="50"/>
        <v>#N/A</v>
      </c>
      <c r="B2965" s="221" t="e">
        <f>IF(A2965=1,SUM($A$4:A2965),"")</f>
        <v>#N/A</v>
      </c>
      <c r="C2965" s="22" t="str">
        <f>'Source - Cert. Funds'!A2964</f>
        <v>89</v>
      </c>
      <c r="D2965" s="22" t="str">
        <f>'Source - Cert. Funds'!B2964</f>
        <v>2</v>
      </c>
      <c r="E2965" s="22" t="str">
        <f>'Source - Cert. Funds'!C2964</f>
        <v>0010</v>
      </c>
      <c r="F2965" s="22" t="str">
        <f>'Source - Cert. Funds'!D2964</f>
        <v>8920010</v>
      </c>
      <c r="G2965" s="22" t="str">
        <f>'Source - Cert. Funds'!E2964</f>
        <v>JEFFERSON TOWNSHIP</v>
      </c>
      <c r="H2965" s="22" t="str">
        <f>'Source - Cert. Funds'!F2964</f>
        <v>1111</v>
      </c>
      <c r="I2965" s="22" t="str">
        <f>'Source - Cert. Funds'!G2964</f>
        <v>TOWNSHIP FIRE AND E.M.S.</v>
      </c>
      <c r="J2965" s="23">
        <f>'Source - Cert. Funds'!H2964</f>
        <v>36600</v>
      </c>
      <c r="K2965" s="3"/>
      <c r="L2965" s="3"/>
      <c r="M2965" s="3"/>
      <c r="N2965" s="3"/>
      <c r="O2965" s="3"/>
    </row>
    <row r="2966" spans="1:15" x14ac:dyDescent="0.35">
      <c r="A2966" s="221" t="e">
        <f t="shared" si="50"/>
        <v>#N/A</v>
      </c>
      <c r="B2966" s="221" t="e">
        <f>IF(A2966=1,SUM($A$4:A2966),"")</f>
        <v>#N/A</v>
      </c>
      <c r="C2966" s="22" t="str">
        <f>'Source - Cert. Funds'!A2965</f>
        <v>89</v>
      </c>
      <c r="D2966" s="22" t="str">
        <f>'Source - Cert. Funds'!B2965</f>
        <v>2</v>
      </c>
      <c r="E2966" s="22" t="str">
        <f>'Source - Cert. Funds'!C2965</f>
        <v>0010</v>
      </c>
      <c r="F2966" s="22" t="str">
        <f>'Source - Cert. Funds'!D2965</f>
        <v>8920010</v>
      </c>
      <c r="G2966" s="22" t="str">
        <f>'Source - Cert. Funds'!E2965</f>
        <v>JEFFERSON TOWNSHIP</v>
      </c>
      <c r="H2966" s="22" t="str">
        <f>'Source - Cert. Funds'!F2965</f>
        <v>1190</v>
      </c>
      <c r="I2966" s="22" t="str">
        <f>'Source - Cert. Funds'!G2965</f>
        <v xml:space="preserve">CUMULATIVE FIRE (Township)                        </v>
      </c>
      <c r="J2966" s="23">
        <f>'Source - Cert. Funds'!H2965</f>
        <v>28000</v>
      </c>
      <c r="K2966" s="3"/>
      <c r="L2966" s="3"/>
      <c r="M2966" s="3"/>
      <c r="N2966" s="3"/>
      <c r="O2966" s="3"/>
    </row>
    <row r="2967" spans="1:15" x14ac:dyDescent="0.35">
      <c r="A2967" s="221" t="e">
        <f t="shared" si="50"/>
        <v>#N/A</v>
      </c>
      <c r="B2967" s="221" t="e">
        <f>IF(A2967=1,SUM($A$4:A2967),"")</f>
        <v>#N/A</v>
      </c>
      <c r="C2967" s="22" t="str">
        <f>'Source - Cert. Funds'!A2966</f>
        <v>89</v>
      </c>
      <c r="D2967" s="22" t="str">
        <f>'Source - Cert. Funds'!B2966</f>
        <v>2</v>
      </c>
      <c r="E2967" s="22" t="str">
        <f>'Source - Cert. Funds'!C2966</f>
        <v>0010</v>
      </c>
      <c r="F2967" s="22" t="str">
        <f>'Source - Cert. Funds'!D2966</f>
        <v>8920010</v>
      </c>
      <c r="G2967" s="22" t="str">
        <f>'Source - Cert. Funds'!E2966</f>
        <v>JEFFERSON TOWNSHIP</v>
      </c>
      <c r="H2967" s="22" t="str">
        <f>'Source - Cert. Funds'!F2966</f>
        <v>1312</v>
      </c>
      <c r="I2967" s="22" t="str">
        <f>'Source - Cert. Funds'!G2966</f>
        <v xml:space="preserve">RECREATION                              </v>
      </c>
      <c r="J2967" s="23">
        <f>'Source - Cert. Funds'!H2966</f>
        <v>5000</v>
      </c>
      <c r="K2967" s="3"/>
      <c r="L2967" s="3"/>
      <c r="M2967" s="3"/>
      <c r="N2967" s="3"/>
      <c r="O2967" s="3"/>
    </row>
    <row r="2968" spans="1:15" x14ac:dyDescent="0.35">
      <c r="A2968" s="221" t="e">
        <f t="shared" si="50"/>
        <v>#N/A</v>
      </c>
      <c r="B2968" s="221" t="e">
        <f>IF(A2968=1,SUM($A$4:A2968),"")</f>
        <v>#N/A</v>
      </c>
      <c r="C2968" s="22" t="str">
        <f>'Source - Cert. Funds'!A2967</f>
        <v>89</v>
      </c>
      <c r="D2968" s="22" t="str">
        <f>'Source - Cert. Funds'!B2967</f>
        <v>2</v>
      </c>
      <c r="E2968" s="22" t="str">
        <f>'Source - Cert. Funds'!C2967</f>
        <v>0011</v>
      </c>
      <c r="F2968" s="22" t="str">
        <f>'Source - Cert. Funds'!D2967</f>
        <v>8920011</v>
      </c>
      <c r="G2968" s="22" t="str">
        <f>'Source - Cert. Funds'!E2967</f>
        <v>NEW GARDEN TOWNSHIP</v>
      </c>
      <c r="H2968" s="22" t="str">
        <f>'Source - Cert. Funds'!F2967</f>
        <v>0101</v>
      </c>
      <c r="I2968" s="22" t="str">
        <f>'Source - Cert. Funds'!G2967</f>
        <v xml:space="preserve">GENERAL                                 </v>
      </c>
      <c r="J2968" s="23">
        <f>'Source - Cert. Funds'!H2967</f>
        <v>42459</v>
      </c>
      <c r="K2968" s="3"/>
      <c r="L2968" s="3"/>
      <c r="M2968" s="3"/>
      <c r="N2968" s="3"/>
      <c r="O2968" s="3"/>
    </row>
    <row r="2969" spans="1:15" x14ac:dyDescent="0.35">
      <c r="A2969" s="221" t="e">
        <f t="shared" si="50"/>
        <v>#N/A</v>
      </c>
      <c r="B2969" s="221" t="e">
        <f>IF(A2969=1,SUM($A$4:A2969),"")</f>
        <v>#N/A</v>
      </c>
      <c r="C2969" s="22" t="str">
        <f>'Source - Cert. Funds'!A2968</f>
        <v>89</v>
      </c>
      <c r="D2969" s="22" t="str">
        <f>'Source - Cert. Funds'!B2968</f>
        <v>2</v>
      </c>
      <c r="E2969" s="22" t="str">
        <f>'Source - Cert. Funds'!C2968</f>
        <v>0012</v>
      </c>
      <c r="F2969" s="22" t="str">
        <f>'Source - Cert. Funds'!D2968</f>
        <v>8920012</v>
      </c>
      <c r="G2969" s="22" t="str">
        <f>'Source - Cert. Funds'!E2968</f>
        <v>PERRY TOWNSHIP</v>
      </c>
      <c r="H2969" s="22" t="str">
        <f>'Source - Cert. Funds'!F2968</f>
        <v>0061</v>
      </c>
      <c r="I2969" s="22" t="str">
        <f>'Source - Cert. Funds'!G2968</f>
        <v>RAINY DAY</v>
      </c>
      <c r="J2969" s="23">
        <f>'Source - Cert. Funds'!H2968</f>
        <v>12500</v>
      </c>
      <c r="K2969" s="3"/>
      <c r="L2969" s="3"/>
      <c r="M2969" s="3"/>
      <c r="N2969" s="3"/>
      <c r="O2969" s="3"/>
    </row>
    <row r="2970" spans="1:15" x14ac:dyDescent="0.35">
      <c r="A2970" s="221" t="e">
        <f t="shared" si="50"/>
        <v>#N/A</v>
      </c>
      <c r="B2970" s="221" t="e">
        <f>IF(A2970=1,SUM($A$4:A2970),"")</f>
        <v>#N/A</v>
      </c>
      <c r="C2970" s="22" t="str">
        <f>'Source - Cert. Funds'!A2969</f>
        <v>89</v>
      </c>
      <c r="D2970" s="22" t="str">
        <f>'Source - Cert. Funds'!B2969</f>
        <v>2</v>
      </c>
      <c r="E2970" s="22" t="str">
        <f>'Source - Cert. Funds'!C2969</f>
        <v>0012</v>
      </c>
      <c r="F2970" s="22" t="str">
        <f>'Source - Cert. Funds'!D2969</f>
        <v>8920012</v>
      </c>
      <c r="G2970" s="22" t="str">
        <f>'Source - Cert. Funds'!E2969</f>
        <v>PERRY TOWNSHIP</v>
      </c>
      <c r="H2970" s="22" t="str">
        <f>'Source - Cert. Funds'!F2969</f>
        <v>0101</v>
      </c>
      <c r="I2970" s="22" t="str">
        <f>'Source - Cert. Funds'!G2969</f>
        <v xml:space="preserve">GENERAL                                 </v>
      </c>
      <c r="J2970" s="23">
        <f>'Source - Cert. Funds'!H2969</f>
        <v>39979</v>
      </c>
      <c r="K2970" s="3"/>
      <c r="L2970" s="3"/>
      <c r="M2970" s="3"/>
      <c r="N2970" s="3"/>
      <c r="O2970" s="3"/>
    </row>
    <row r="2971" spans="1:15" x14ac:dyDescent="0.35">
      <c r="A2971" s="221" t="e">
        <f t="shared" si="50"/>
        <v>#N/A</v>
      </c>
      <c r="B2971" s="221" t="e">
        <f>IF(A2971=1,SUM($A$4:A2971),"")</f>
        <v>#N/A</v>
      </c>
      <c r="C2971" s="22" t="str">
        <f>'Source - Cert. Funds'!A2970</f>
        <v>89</v>
      </c>
      <c r="D2971" s="22" t="str">
        <f>'Source - Cert. Funds'!B2970</f>
        <v>2</v>
      </c>
      <c r="E2971" s="22" t="str">
        <f>'Source - Cert. Funds'!C2970</f>
        <v>0012</v>
      </c>
      <c r="F2971" s="22" t="str">
        <f>'Source - Cert. Funds'!D2970</f>
        <v>8920012</v>
      </c>
      <c r="G2971" s="22" t="str">
        <f>'Source - Cert. Funds'!E2970</f>
        <v>PERRY TOWNSHIP</v>
      </c>
      <c r="H2971" s="22" t="str">
        <f>'Source - Cert. Funds'!F2970</f>
        <v>1111</v>
      </c>
      <c r="I2971" s="22" t="str">
        <f>'Source - Cert. Funds'!G2970</f>
        <v>TOWNSHIP FIRE AND E.M.S.</v>
      </c>
      <c r="J2971" s="23">
        <f>'Source - Cert. Funds'!H2970</f>
        <v>60000</v>
      </c>
      <c r="K2971" s="3"/>
      <c r="L2971" s="3"/>
      <c r="M2971" s="3"/>
      <c r="N2971" s="3"/>
      <c r="O2971" s="3"/>
    </row>
    <row r="2972" spans="1:15" x14ac:dyDescent="0.35">
      <c r="A2972" s="221" t="e">
        <f t="shared" si="50"/>
        <v>#N/A</v>
      </c>
      <c r="B2972" s="221" t="e">
        <f>IF(A2972=1,SUM($A$4:A2972),"")</f>
        <v>#N/A</v>
      </c>
      <c r="C2972" s="22" t="str">
        <f>'Source - Cert. Funds'!A2971</f>
        <v>89</v>
      </c>
      <c r="D2972" s="22" t="str">
        <f>'Source - Cert. Funds'!B2971</f>
        <v>2</v>
      </c>
      <c r="E2972" s="22" t="str">
        <f>'Source - Cert. Funds'!C2971</f>
        <v>0012</v>
      </c>
      <c r="F2972" s="22" t="str">
        <f>'Source - Cert. Funds'!D2971</f>
        <v>8920012</v>
      </c>
      <c r="G2972" s="22" t="str">
        <f>'Source - Cert. Funds'!E2971</f>
        <v>PERRY TOWNSHIP</v>
      </c>
      <c r="H2972" s="22" t="str">
        <f>'Source - Cert. Funds'!F2971</f>
        <v>1190</v>
      </c>
      <c r="I2972" s="22" t="str">
        <f>'Source - Cert. Funds'!G2971</f>
        <v xml:space="preserve">CUMULATIVE FIRE (Township)                        </v>
      </c>
      <c r="J2972" s="23">
        <f>'Source - Cert. Funds'!H2971</f>
        <v>30000</v>
      </c>
      <c r="K2972" s="3"/>
      <c r="L2972" s="3"/>
      <c r="M2972" s="3"/>
      <c r="N2972" s="3"/>
      <c r="O2972" s="3"/>
    </row>
    <row r="2973" spans="1:15" x14ac:dyDescent="0.35">
      <c r="A2973" s="221" t="e">
        <f t="shared" si="50"/>
        <v>#N/A</v>
      </c>
      <c r="B2973" s="221" t="e">
        <f>IF(A2973=1,SUM($A$4:A2973),"")</f>
        <v>#N/A</v>
      </c>
      <c r="C2973" s="22" t="str">
        <f>'Source - Cert. Funds'!A2972</f>
        <v>89</v>
      </c>
      <c r="D2973" s="22" t="str">
        <f>'Source - Cert. Funds'!B2972</f>
        <v>2</v>
      </c>
      <c r="E2973" s="22" t="str">
        <f>'Source - Cert. Funds'!C2972</f>
        <v>0012</v>
      </c>
      <c r="F2973" s="22" t="str">
        <f>'Source - Cert. Funds'!D2972</f>
        <v>8920012</v>
      </c>
      <c r="G2973" s="22" t="str">
        <f>'Source - Cert. Funds'!E2972</f>
        <v>PERRY TOWNSHIP</v>
      </c>
      <c r="H2973" s="22" t="str">
        <f>'Source - Cert. Funds'!F2972</f>
        <v>1312</v>
      </c>
      <c r="I2973" s="22" t="str">
        <f>'Source - Cert. Funds'!G2972</f>
        <v xml:space="preserve">RECREATION                              </v>
      </c>
      <c r="J2973" s="23">
        <f>'Source - Cert. Funds'!H2972</f>
        <v>7500</v>
      </c>
      <c r="K2973" s="3"/>
      <c r="L2973" s="3"/>
      <c r="M2973" s="3"/>
      <c r="N2973" s="3"/>
      <c r="O2973" s="3"/>
    </row>
    <row r="2974" spans="1:15" x14ac:dyDescent="0.35">
      <c r="A2974" s="221" t="e">
        <f t="shared" si="50"/>
        <v>#N/A</v>
      </c>
      <c r="B2974" s="221" t="e">
        <f>IF(A2974=1,SUM($A$4:A2974),"")</f>
        <v>#N/A</v>
      </c>
      <c r="C2974" s="22" t="str">
        <f>'Source - Cert. Funds'!A2973</f>
        <v>89</v>
      </c>
      <c r="D2974" s="22" t="str">
        <f>'Source - Cert. Funds'!B2973</f>
        <v>2</v>
      </c>
      <c r="E2974" s="22" t="str">
        <f>'Source - Cert. Funds'!C2973</f>
        <v>0013</v>
      </c>
      <c r="F2974" s="22" t="str">
        <f>'Source - Cert. Funds'!D2973</f>
        <v>8920013</v>
      </c>
      <c r="G2974" s="22" t="str">
        <f>'Source - Cert. Funds'!E2973</f>
        <v>WASHINGTON TOWNSHIP</v>
      </c>
      <c r="H2974" s="22" t="str">
        <f>'Source - Cert. Funds'!F2973</f>
        <v>0061</v>
      </c>
      <c r="I2974" s="22" t="str">
        <f>'Source - Cert. Funds'!G2973</f>
        <v>RAINY DAY</v>
      </c>
      <c r="J2974" s="23">
        <f>'Source - Cert. Funds'!H2973</f>
        <v>1612</v>
      </c>
      <c r="K2974" s="3"/>
      <c r="L2974" s="3"/>
      <c r="M2974" s="3"/>
      <c r="N2974" s="3"/>
      <c r="O2974" s="3"/>
    </row>
    <row r="2975" spans="1:15" x14ac:dyDescent="0.35">
      <c r="A2975" s="221" t="e">
        <f t="shared" si="50"/>
        <v>#N/A</v>
      </c>
      <c r="B2975" s="221" t="e">
        <f>IF(A2975=1,SUM($A$4:A2975),"")</f>
        <v>#N/A</v>
      </c>
      <c r="C2975" s="22" t="str">
        <f>'Source - Cert. Funds'!A2974</f>
        <v>89</v>
      </c>
      <c r="D2975" s="22" t="str">
        <f>'Source - Cert. Funds'!B2974</f>
        <v>2</v>
      </c>
      <c r="E2975" s="22" t="str">
        <f>'Source - Cert. Funds'!C2974</f>
        <v>0013</v>
      </c>
      <c r="F2975" s="22" t="str">
        <f>'Source - Cert. Funds'!D2974</f>
        <v>8920013</v>
      </c>
      <c r="G2975" s="22" t="str">
        <f>'Source - Cert. Funds'!E2974</f>
        <v>WASHINGTON TOWNSHIP</v>
      </c>
      <c r="H2975" s="22" t="str">
        <f>'Source - Cert. Funds'!F2974</f>
        <v>0101</v>
      </c>
      <c r="I2975" s="22" t="str">
        <f>'Source - Cert. Funds'!G2974</f>
        <v xml:space="preserve">GENERAL                                 </v>
      </c>
      <c r="J2975" s="23">
        <f>'Source - Cert. Funds'!H2974</f>
        <v>26900</v>
      </c>
      <c r="K2975" s="3"/>
      <c r="L2975" s="3"/>
      <c r="M2975" s="3"/>
      <c r="N2975" s="3"/>
      <c r="O2975" s="3"/>
    </row>
    <row r="2976" spans="1:15" x14ac:dyDescent="0.35">
      <c r="A2976" s="221" t="e">
        <f t="shared" si="50"/>
        <v>#N/A</v>
      </c>
      <c r="B2976" s="221" t="e">
        <f>IF(A2976=1,SUM($A$4:A2976),"")</f>
        <v>#N/A</v>
      </c>
      <c r="C2976" s="22" t="str">
        <f>'Source - Cert. Funds'!A2975</f>
        <v>89</v>
      </c>
      <c r="D2976" s="22" t="str">
        <f>'Source - Cert. Funds'!B2975</f>
        <v>2</v>
      </c>
      <c r="E2976" s="22" t="str">
        <f>'Source - Cert. Funds'!C2975</f>
        <v>0013</v>
      </c>
      <c r="F2976" s="22" t="str">
        <f>'Source - Cert. Funds'!D2975</f>
        <v>8920013</v>
      </c>
      <c r="G2976" s="22" t="str">
        <f>'Source - Cert. Funds'!E2975</f>
        <v>WASHINGTON TOWNSHIP</v>
      </c>
      <c r="H2976" s="22" t="str">
        <f>'Source - Cert. Funds'!F2975</f>
        <v>1111</v>
      </c>
      <c r="I2976" s="22" t="str">
        <f>'Source - Cert. Funds'!G2975</f>
        <v>TOWNSHIP FIRE AND E.M.S.</v>
      </c>
      <c r="J2976" s="23">
        <f>'Source - Cert. Funds'!H2975</f>
        <v>43800</v>
      </c>
      <c r="K2976" s="3"/>
      <c r="L2976" s="3"/>
      <c r="M2976" s="3"/>
      <c r="N2976" s="3"/>
      <c r="O2976" s="3"/>
    </row>
    <row r="2977" spans="1:15" x14ac:dyDescent="0.35">
      <c r="A2977" s="221" t="e">
        <f t="shared" si="50"/>
        <v>#N/A</v>
      </c>
      <c r="B2977" s="221" t="e">
        <f>IF(A2977=1,SUM($A$4:A2977),"")</f>
        <v>#N/A</v>
      </c>
      <c r="C2977" s="22" t="str">
        <f>'Source - Cert. Funds'!A2976</f>
        <v>89</v>
      </c>
      <c r="D2977" s="22" t="str">
        <f>'Source - Cert. Funds'!B2976</f>
        <v>2</v>
      </c>
      <c r="E2977" s="22" t="str">
        <f>'Source - Cert. Funds'!C2976</f>
        <v>0013</v>
      </c>
      <c r="F2977" s="22" t="str">
        <f>'Source - Cert. Funds'!D2976</f>
        <v>8920013</v>
      </c>
      <c r="G2977" s="22" t="str">
        <f>'Source - Cert. Funds'!E2976</f>
        <v>WASHINGTON TOWNSHIP</v>
      </c>
      <c r="H2977" s="22" t="str">
        <f>'Source - Cert. Funds'!F2976</f>
        <v>1190</v>
      </c>
      <c r="I2977" s="22" t="str">
        <f>'Source - Cert. Funds'!G2976</f>
        <v xml:space="preserve">CUMULATIVE FIRE (Township)                        </v>
      </c>
      <c r="J2977" s="23">
        <f>'Source - Cert. Funds'!H2976</f>
        <v>85000</v>
      </c>
      <c r="K2977" s="3"/>
      <c r="L2977" s="3"/>
      <c r="M2977" s="3"/>
      <c r="N2977" s="3"/>
      <c r="O2977" s="3"/>
    </row>
    <row r="2978" spans="1:15" x14ac:dyDescent="0.35">
      <c r="A2978" s="221" t="e">
        <f t="shared" si="50"/>
        <v>#N/A</v>
      </c>
      <c r="B2978" s="221" t="e">
        <f>IF(A2978=1,SUM($A$4:A2978),"")</f>
        <v>#N/A</v>
      </c>
      <c r="C2978" s="22" t="str">
        <f>'Source - Cert. Funds'!A2977</f>
        <v>89</v>
      </c>
      <c r="D2978" s="22" t="str">
        <f>'Source - Cert. Funds'!B2977</f>
        <v>2</v>
      </c>
      <c r="E2978" s="22" t="str">
        <f>'Source - Cert. Funds'!C2977</f>
        <v>0014</v>
      </c>
      <c r="F2978" s="22" t="str">
        <f>'Source - Cert. Funds'!D2977</f>
        <v>8920014</v>
      </c>
      <c r="G2978" s="22" t="str">
        <f>'Source - Cert. Funds'!E2977</f>
        <v>WAYNE TOWNSHIP</v>
      </c>
      <c r="H2978" s="22" t="str">
        <f>'Source - Cert. Funds'!F2977</f>
        <v>0061</v>
      </c>
      <c r="I2978" s="22" t="str">
        <f>'Source - Cert. Funds'!G2977</f>
        <v>RAINY DAY</v>
      </c>
      <c r="J2978" s="23">
        <f>'Source - Cert. Funds'!H2977</f>
        <v>50000</v>
      </c>
      <c r="K2978" s="3"/>
      <c r="L2978" s="3"/>
      <c r="M2978" s="3"/>
      <c r="N2978" s="3"/>
      <c r="O2978" s="3"/>
    </row>
    <row r="2979" spans="1:15" x14ac:dyDescent="0.35">
      <c r="A2979" s="221" t="e">
        <f t="shared" si="50"/>
        <v>#N/A</v>
      </c>
      <c r="B2979" s="221" t="e">
        <f>IF(A2979=1,SUM($A$4:A2979),"")</f>
        <v>#N/A</v>
      </c>
      <c r="C2979" s="22" t="str">
        <f>'Source - Cert. Funds'!A2978</f>
        <v>89</v>
      </c>
      <c r="D2979" s="22" t="str">
        <f>'Source - Cert. Funds'!B2978</f>
        <v>2</v>
      </c>
      <c r="E2979" s="22" t="str">
        <f>'Source - Cert. Funds'!C2978</f>
        <v>0014</v>
      </c>
      <c r="F2979" s="22" t="str">
        <f>'Source - Cert. Funds'!D2978</f>
        <v>8920014</v>
      </c>
      <c r="G2979" s="22" t="str">
        <f>'Source - Cert. Funds'!E2978</f>
        <v>WAYNE TOWNSHIP</v>
      </c>
      <c r="H2979" s="22" t="str">
        <f>'Source - Cert. Funds'!F2978</f>
        <v>0101</v>
      </c>
      <c r="I2979" s="22" t="str">
        <f>'Source - Cert. Funds'!G2978</f>
        <v xml:space="preserve">GENERAL                                 </v>
      </c>
      <c r="J2979" s="23">
        <f>'Source - Cert. Funds'!H2978</f>
        <v>690200</v>
      </c>
      <c r="K2979" s="3"/>
      <c r="L2979" s="3"/>
      <c r="M2979" s="3"/>
      <c r="N2979" s="3"/>
      <c r="O2979" s="3"/>
    </row>
    <row r="2980" spans="1:15" x14ac:dyDescent="0.35">
      <c r="A2980" s="221" t="e">
        <f t="shared" si="50"/>
        <v>#N/A</v>
      </c>
      <c r="B2980" s="221" t="e">
        <f>IF(A2980=1,SUM($A$4:A2980),"")</f>
        <v>#N/A</v>
      </c>
      <c r="C2980" s="22" t="str">
        <f>'Source - Cert. Funds'!A2979</f>
        <v>89</v>
      </c>
      <c r="D2980" s="22" t="str">
        <f>'Source - Cert. Funds'!B2979</f>
        <v>2</v>
      </c>
      <c r="E2980" s="22" t="str">
        <f>'Source - Cert. Funds'!C2979</f>
        <v>0014</v>
      </c>
      <c r="F2980" s="22" t="str">
        <f>'Source - Cert. Funds'!D2979</f>
        <v>8920014</v>
      </c>
      <c r="G2980" s="22" t="str">
        <f>'Source - Cert. Funds'!E2979</f>
        <v>WAYNE TOWNSHIP</v>
      </c>
      <c r="H2980" s="22" t="str">
        <f>'Source - Cert. Funds'!F2979</f>
        <v>1090</v>
      </c>
      <c r="I2980" s="22" t="str">
        <f>'Source - Cert. Funds'!G2979</f>
        <v>TOWNSHIP CUMULATIVE VEHICLE</v>
      </c>
      <c r="J2980" s="23">
        <f>'Source - Cert. Funds'!H2979</f>
        <v>35000</v>
      </c>
      <c r="K2980" s="3"/>
      <c r="L2980" s="3"/>
      <c r="M2980" s="3"/>
      <c r="N2980" s="3"/>
      <c r="O2980" s="3"/>
    </row>
    <row r="2981" spans="1:15" x14ac:dyDescent="0.35">
      <c r="A2981" s="221" t="e">
        <f t="shared" si="50"/>
        <v>#N/A</v>
      </c>
      <c r="B2981" s="221" t="e">
        <f>IF(A2981=1,SUM($A$4:A2981),"")</f>
        <v>#N/A</v>
      </c>
      <c r="C2981" s="22" t="str">
        <f>'Source - Cert. Funds'!A2980</f>
        <v>89</v>
      </c>
      <c r="D2981" s="22" t="str">
        <f>'Source - Cert. Funds'!B2980</f>
        <v>2</v>
      </c>
      <c r="E2981" s="22" t="str">
        <f>'Source - Cert. Funds'!C2980</f>
        <v>0014</v>
      </c>
      <c r="F2981" s="22" t="str">
        <f>'Source - Cert. Funds'!D2980</f>
        <v>8920014</v>
      </c>
      <c r="G2981" s="22" t="str">
        <f>'Source - Cert. Funds'!E2980</f>
        <v>WAYNE TOWNSHIP</v>
      </c>
      <c r="H2981" s="22" t="str">
        <f>'Source - Cert. Funds'!F2980</f>
        <v>1111</v>
      </c>
      <c r="I2981" s="22" t="str">
        <f>'Source - Cert. Funds'!G2980</f>
        <v>TOWNSHIP FIRE AND E.M.S.</v>
      </c>
      <c r="J2981" s="23">
        <f>'Source - Cert. Funds'!H2980</f>
        <v>833000</v>
      </c>
      <c r="K2981" s="3"/>
      <c r="L2981" s="3"/>
      <c r="M2981" s="3"/>
      <c r="N2981" s="3"/>
      <c r="O2981" s="3"/>
    </row>
    <row r="2982" spans="1:15" x14ac:dyDescent="0.35">
      <c r="A2982" s="221" t="e">
        <f t="shared" si="50"/>
        <v>#N/A</v>
      </c>
      <c r="B2982" s="221" t="e">
        <f>IF(A2982=1,SUM($A$4:A2982),"")</f>
        <v>#N/A</v>
      </c>
      <c r="C2982" s="22" t="str">
        <f>'Source - Cert. Funds'!A2981</f>
        <v>89</v>
      </c>
      <c r="D2982" s="22" t="str">
        <f>'Source - Cert. Funds'!B2981</f>
        <v>2</v>
      </c>
      <c r="E2982" s="22" t="str">
        <f>'Source - Cert. Funds'!C2981</f>
        <v>0014</v>
      </c>
      <c r="F2982" s="22" t="str">
        <f>'Source - Cert. Funds'!D2981</f>
        <v>8920014</v>
      </c>
      <c r="G2982" s="22" t="str">
        <f>'Source - Cert. Funds'!E2981</f>
        <v>WAYNE TOWNSHIP</v>
      </c>
      <c r="H2982" s="22" t="str">
        <f>'Source - Cert. Funds'!F2981</f>
        <v>2120</v>
      </c>
      <c r="I2982" s="22" t="str">
        <f>'Source - Cert. Funds'!G2981</f>
        <v xml:space="preserve">CEMETERY                                </v>
      </c>
      <c r="J2982" s="23">
        <f>'Source - Cert. Funds'!H2981</f>
        <v>58700</v>
      </c>
      <c r="K2982" s="3"/>
      <c r="L2982" s="3"/>
      <c r="M2982" s="3"/>
      <c r="N2982" s="3"/>
      <c r="O2982" s="3"/>
    </row>
    <row r="2983" spans="1:15" x14ac:dyDescent="0.35">
      <c r="A2983" s="221" t="e">
        <f t="shared" si="50"/>
        <v>#N/A</v>
      </c>
      <c r="B2983" s="221" t="e">
        <f>IF(A2983=1,SUM($A$4:A2983),"")</f>
        <v>#N/A</v>
      </c>
      <c r="C2983" s="22" t="str">
        <f>'Source - Cert. Funds'!A2982</f>
        <v>89</v>
      </c>
      <c r="D2983" s="22" t="str">
        <f>'Source - Cert. Funds'!B2982</f>
        <v>2</v>
      </c>
      <c r="E2983" s="22" t="str">
        <f>'Source - Cert. Funds'!C2982</f>
        <v>0015</v>
      </c>
      <c r="F2983" s="22" t="str">
        <f>'Source - Cert. Funds'!D2982</f>
        <v>8920015</v>
      </c>
      <c r="G2983" s="22" t="str">
        <f>'Source - Cert. Funds'!E2982</f>
        <v>WEBSTER TOWNSHIP</v>
      </c>
      <c r="H2983" s="22" t="str">
        <f>'Source - Cert. Funds'!F2982</f>
        <v>0101</v>
      </c>
      <c r="I2983" s="22" t="str">
        <f>'Source - Cert. Funds'!G2982</f>
        <v xml:space="preserve">GENERAL                                 </v>
      </c>
      <c r="J2983" s="23">
        <f>'Source - Cert. Funds'!H2982</f>
        <v>179450</v>
      </c>
      <c r="K2983" s="3"/>
      <c r="L2983" s="3"/>
      <c r="M2983" s="3"/>
      <c r="N2983" s="3"/>
      <c r="O2983" s="3"/>
    </row>
    <row r="2984" spans="1:15" x14ac:dyDescent="0.35">
      <c r="A2984" s="221" t="e">
        <f t="shared" si="50"/>
        <v>#N/A</v>
      </c>
      <c r="B2984" s="221" t="e">
        <f>IF(A2984=1,SUM($A$4:A2984),"")</f>
        <v>#N/A</v>
      </c>
      <c r="C2984" s="22" t="str">
        <f>'Source - Cert. Funds'!A2983</f>
        <v>89</v>
      </c>
      <c r="D2984" s="22" t="str">
        <f>'Source - Cert. Funds'!B2983</f>
        <v>2</v>
      </c>
      <c r="E2984" s="22" t="str">
        <f>'Source - Cert. Funds'!C2983</f>
        <v>0015</v>
      </c>
      <c r="F2984" s="22" t="str">
        <f>'Source - Cert. Funds'!D2983</f>
        <v>8920015</v>
      </c>
      <c r="G2984" s="22" t="str">
        <f>'Source - Cert. Funds'!E2983</f>
        <v>WEBSTER TOWNSHIP</v>
      </c>
      <c r="H2984" s="22" t="str">
        <f>'Source - Cert. Funds'!F2983</f>
        <v>1111</v>
      </c>
      <c r="I2984" s="22" t="str">
        <f>'Source - Cert. Funds'!G2983</f>
        <v>TOWNSHIP FIRE AND E.M.S.</v>
      </c>
      <c r="J2984" s="23">
        <f>'Source - Cert. Funds'!H2983</f>
        <v>210000</v>
      </c>
      <c r="K2984" s="3"/>
      <c r="L2984" s="3"/>
      <c r="M2984" s="3"/>
      <c r="N2984" s="3"/>
      <c r="O2984" s="3"/>
    </row>
    <row r="2985" spans="1:15" x14ac:dyDescent="0.35">
      <c r="A2985" s="221" t="e">
        <f t="shared" si="50"/>
        <v>#N/A</v>
      </c>
      <c r="B2985" s="221" t="e">
        <f>IF(A2985=1,SUM($A$4:A2985),"")</f>
        <v>#N/A</v>
      </c>
      <c r="C2985" s="22" t="str">
        <f>'Source - Cert. Funds'!A2984</f>
        <v>89</v>
      </c>
      <c r="D2985" s="22" t="str">
        <f>'Source - Cert. Funds'!B2984</f>
        <v>2</v>
      </c>
      <c r="E2985" s="22" t="str">
        <f>'Source - Cert. Funds'!C2984</f>
        <v>0015</v>
      </c>
      <c r="F2985" s="22" t="str">
        <f>'Source - Cert. Funds'!D2984</f>
        <v>8920015</v>
      </c>
      <c r="G2985" s="22" t="str">
        <f>'Source - Cert. Funds'!E2984</f>
        <v>WEBSTER TOWNSHIP</v>
      </c>
      <c r="H2985" s="22" t="str">
        <f>'Source - Cert. Funds'!F2984</f>
        <v>1190</v>
      </c>
      <c r="I2985" s="22" t="str">
        <f>'Source - Cert. Funds'!G2984</f>
        <v xml:space="preserve">CUMULATIVE FIRE (Township)                        </v>
      </c>
      <c r="J2985" s="23">
        <f>'Source - Cert. Funds'!H2984</f>
        <v>30000</v>
      </c>
      <c r="K2985" s="3"/>
      <c r="L2985" s="3"/>
      <c r="M2985" s="3"/>
      <c r="N2985" s="3"/>
      <c r="O2985" s="3"/>
    </row>
    <row r="2986" spans="1:15" x14ac:dyDescent="0.35">
      <c r="A2986" s="221" t="e">
        <f t="shared" si="50"/>
        <v>#N/A</v>
      </c>
      <c r="B2986" s="221" t="e">
        <f>IF(A2986=1,SUM($A$4:A2986),"")</f>
        <v>#N/A</v>
      </c>
      <c r="C2986" s="22" t="str">
        <f>'Source - Cert. Funds'!A2985</f>
        <v>90</v>
      </c>
      <c r="D2986" s="22" t="str">
        <f>'Source - Cert. Funds'!B2985</f>
        <v>2</v>
      </c>
      <c r="E2986" s="22" t="str">
        <f>'Source - Cert. Funds'!C2985</f>
        <v>0001</v>
      </c>
      <c r="F2986" s="22" t="str">
        <f>'Source - Cert. Funds'!D2985</f>
        <v>9020001</v>
      </c>
      <c r="G2986" s="22" t="str">
        <f>'Source - Cert. Funds'!E2985</f>
        <v>CHESTER TOWNSHIP</v>
      </c>
      <c r="H2986" s="22" t="str">
        <f>'Source - Cert. Funds'!F2985</f>
        <v>0101</v>
      </c>
      <c r="I2986" s="22" t="str">
        <f>'Source - Cert. Funds'!G2985</f>
        <v xml:space="preserve">GENERAL                                 </v>
      </c>
      <c r="J2986" s="23">
        <f>'Source - Cert. Funds'!H2985</f>
        <v>32945</v>
      </c>
      <c r="K2986" s="3"/>
      <c r="L2986" s="3"/>
      <c r="M2986" s="3"/>
      <c r="N2986" s="3"/>
      <c r="O2986" s="3"/>
    </row>
    <row r="2987" spans="1:15" x14ac:dyDescent="0.35">
      <c r="A2987" s="221" t="e">
        <f t="shared" si="50"/>
        <v>#N/A</v>
      </c>
      <c r="B2987" s="221" t="e">
        <f>IF(A2987=1,SUM($A$4:A2987),"")</f>
        <v>#N/A</v>
      </c>
      <c r="C2987" s="22" t="str">
        <f>'Source - Cert. Funds'!A2986</f>
        <v>90</v>
      </c>
      <c r="D2987" s="22" t="str">
        <f>'Source - Cert. Funds'!B2986</f>
        <v>2</v>
      </c>
      <c r="E2987" s="22" t="str">
        <f>'Source - Cert. Funds'!C2986</f>
        <v>0001</v>
      </c>
      <c r="F2987" s="22" t="str">
        <f>'Source - Cert. Funds'!D2986</f>
        <v>9020001</v>
      </c>
      <c r="G2987" s="22" t="str">
        <f>'Source - Cert. Funds'!E2986</f>
        <v>CHESTER TOWNSHIP</v>
      </c>
      <c r="H2987" s="22" t="str">
        <f>'Source - Cert. Funds'!F2986</f>
        <v>1111</v>
      </c>
      <c r="I2987" s="22" t="str">
        <f>'Source - Cert. Funds'!G2986</f>
        <v>TOWNSHIP FIRE AND E.M.S.</v>
      </c>
      <c r="J2987" s="23">
        <f>'Source - Cert. Funds'!H2986</f>
        <v>7000</v>
      </c>
      <c r="K2987" s="3"/>
      <c r="L2987" s="3"/>
      <c r="M2987" s="3"/>
      <c r="N2987" s="3"/>
      <c r="O2987" s="3"/>
    </row>
    <row r="2988" spans="1:15" x14ac:dyDescent="0.35">
      <c r="A2988" s="221" t="e">
        <f t="shared" si="50"/>
        <v>#N/A</v>
      </c>
      <c r="B2988" s="221" t="e">
        <f>IF(A2988=1,SUM($A$4:A2988),"")</f>
        <v>#N/A</v>
      </c>
      <c r="C2988" s="22" t="str">
        <f>'Source - Cert. Funds'!A2987</f>
        <v>90</v>
      </c>
      <c r="D2988" s="22" t="str">
        <f>'Source - Cert. Funds'!B2987</f>
        <v>2</v>
      </c>
      <c r="E2988" s="22" t="str">
        <f>'Source - Cert. Funds'!C2987</f>
        <v>0001</v>
      </c>
      <c r="F2988" s="22" t="str">
        <f>'Source - Cert. Funds'!D2987</f>
        <v>9020001</v>
      </c>
      <c r="G2988" s="22" t="str">
        <f>'Source - Cert. Funds'!E2987</f>
        <v>CHESTER TOWNSHIP</v>
      </c>
      <c r="H2988" s="22" t="str">
        <f>'Source - Cert. Funds'!F2987</f>
        <v>1190</v>
      </c>
      <c r="I2988" s="22" t="str">
        <f>'Source - Cert. Funds'!G2987</f>
        <v xml:space="preserve">CUMULATIVE FIRE (Township)                        </v>
      </c>
      <c r="J2988" s="23">
        <f>'Source - Cert. Funds'!H2987</f>
        <v>15000</v>
      </c>
      <c r="K2988" s="3"/>
      <c r="L2988" s="3"/>
      <c r="M2988" s="3"/>
      <c r="N2988" s="3"/>
      <c r="O2988" s="3"/>
    </row>
    <row r="2989" spans="1:15" x14ac:dyDescent="0.35">
      <c r="A2989" s="221" t="e">
        <f t="shared" si="50"/>
        <v>#N/A</v>
      </c>
      <c r="B2989" s="221" t="e">
        <f>IF(A2989=1,SUM($A$4:A2989),"")</f>
        <v>#N/A</v>
      </c>
      <c r="C2989" s="22" t="str">
        <f>'Source - Cert. Funds'!A2988</f>
        <v>90</v>
      </c>
      <c r="D2989" s="22" t="str">
        <f>'Source - Cert. Funds'!B2988</f>
        <v>2</v>
      </c>
      <c r="E2989" s="22" t="str">
        <f>'Source - Cert. Funds'!C2988</f>
        <v>0002</v>
      </c>
      <c r="F2989" s="22" t="str">
        <f>'Source - Cert. Funds'!D2988</f>
        <v>9020002</v>
      </c>
      <c r="G2989" s="22" t="str">
        <f>'Source - Cert. Funds'!E2988</f>
        <v>HARRISON TOWNSHIP</v>
      </c>
      <c r="H2989" s="22" t="str">
        <f>'Source - Cert. Funds'!F2988</f>
        <v>0101</v>
      </c>
      <c r="I2989" s="22" t="str">
        <f>'Source - Cert. Funds'!G2988</f>
        <v xml:space="preserve">GENERAL                                 </v>
      </c>
      <c r="J2989" s="23">
        <f>'Source - Cert. Funds'!H2988</f>
        <v>45668</v>
      </c>
      <c r="K2989" s="3"/>
      <c r="L2989" s="3"/>
      <c r="M2989" s="3"/>
      <c r="N2989" s="3"/>
      <c r="O2989" s="3"/>
    </row>
    <row r="2990" spans="1:15" x14ac:dyDescent="0.35">
      <c r="A2990" s="221" t="e">
        <f t="shared" si="50"/>
        <v>#N/A</v>
      </c>
      <c r="B2990" s="221" t="e">
        <f>IF(A2990=1,SUM($A$4:A2990),"")</f>
        <v>#N/A</v>
      </c>
      <c r="C2990" s="22" t="str">
        <f>'Source - Cert. Funds'!A2989</f>
        <v>90</v>
      </c>
      <c r="D2990" s="22" t="str">
        <f>'Source - Cert. Funds'!B2989</f>
        <v>2</v>
      </c>
      <c r="E2990" s="22" t="str">
        <f>'Source - Cert. Funds'!C2989</f>
        <v>0003</v>
      </c>
      <c r="F2990" s="22" t="str">
        <f>'Source - Cert. Funds'!D2989</f>
        <v>9020003</v>
      </c>
      <c r="G2990" s="22" t="str">
        <f>'Source - Cert. Funds'!E2989</f>
        <v>JACKSON TOWNSHIP</v>
      </c>
      <c r="H2990" s="22" t="str">
        <f>'Source - Cert. Funds'!F2989</f>
        <v>0061</v>
      </c>
      <c r="I2990" s="22" t="str">
        <f>'Source - Cert. Funds'!G2989</f>
        <v>RAINY DAY</v>
      </c>
      <c r="J2990" s="23">
        <f>'Source - Cert. Funds'!H2989</f>
        <v>4010</v>
      </c>
      <c r="K2990" s="3"/>
      <c r="L2990" s="3"/>
      <c r="M2990" s="3"/>
      <c r="N2990" s="3"/>
      <c r="O2990" s="3"/>
    </row>
    <row r="2991" spans="1:15" x14ac:dyDescent="0.35">
      <c r="A2991" s="221" t="e">
        <f t="shared" si="50"/>
        <v>#N/A</v>
      </c>
      <c r="B2991" s="221" t="e">
        <f>IF(A2991=1,SUM($A$4:A2991),"")</f>
        <v>#N/A</v>
      </c>
      <c r="C2991" s="22" t="str">
        <f>'Source - Cert. Funds'!A2990</f>
        <v>90</v>
      </c>
      <c r="D2991" s="22" t="str">
        <f>'Source - Cert. Funds'!B2990</f>
        <v>2</v>
      </c>
      <c r="E2991" s="22" t="str">
        <f>'Source - Cert. Funds'!C2990</f>
        <v>0003</v>
      </c>
      <c r="F2991" s="22" t="str">
        <f>'Source - Cert. Funds'!D2990</f>
        <v>9020003</v>
      </c>
      <c r="G2991" s="22" t="str">
        <f>'Source - Cert. Funds'!E2990</f>
        <v>JACKSON TOWNSHIP</v>
      </c>
      <c r="H2991" s="22" t="str">
        <f>'Source - Cert. Funds'!F2990</f>
        <v>0101</v>
      </c>
      <c r="I2991" s="22" t="str">
        <f>'Source - Cert. Funds'!G2990</f>
        <v xml:space="preserve">GENERAL                                 </v>
      </c>
      <c r="J2991" s="23">
        <f>'Source - Cert. Funds'!H2990</f>
        <v>73602</v>
      </c>
      <c r="K2991" s="3"/>
      <c r="L2991" s="3"/>
      <c r="M2991" s="3"/>
      <c r="N2991" s="3"/>
      <c r="O2991" s="3"/>
    </row>
    <row r="2992" spans="1:15" x14ac:dyDescent="0.35">
      <c r="A2992" s="221" t="e">
        <f t="shared" si="50"/>
        <v>#N/A</v>
      </c>
      <c r="B2992" s="221" t="e">
        <f>IF(A2992=1,SUM($A$4:A2992),"")</f>
        <v>#N/A</v>
      </c>
      <c r="C2992" s="22" t="str">
        <f>'Source - Cert. Funds'!A2991</f>
        <v>90</v>
      </c>
      <c r="D2992" s="22" t="str">
        <f>'Source - Cert. Funds'!B2991</f>
        <v>2</v>
      </c>
      <c r="E2992" s="22" t="str">
        <f>'Source - Cert. Funds'!C2991</f>
        <v>0003</v>
      </c>
      <c r="F2992" s="22" t="str">
        <f>'Source - Cert. Funds'!D2991</f>
        <v>9020003</v>
      </c>
      <c r="G2992" s="22" t="str">
        <f>'Source - Cert. Funds'!E2991</f>
        <v>JACKSON TOWNSHIP</v>
      </c>
      <c r="H2992" s="22" t="str">
        <f>'Source - Cert. Funds'!F2991</f>
        <v>1111</v>
      </c>
      <c r="I2992" s="22" t="str">
        <f>'Source - Cert. Funds'!G2991</f>
        <v>TOWNSHIP FIRE AND E.M.S.</v>
      </c>
      <c r="J2992" s="23">
        <f>'Source - Cert. Funds'!H2991</f>
        <v>20000</v>
      </c>
      <c r="K2992" s="3"/>
      <c r="L2992" s="3"/>
      <c r="M2992" s="3"/>
      <c r="N2992" s="3"/>
      <c r="O2992" s="3"/>
    </row>
    <row r="2993" spans="1:15" x14ac:dyDescent="0.35">
      <c r="A2993" s="221" t="e">
        <f t="shared" si="50"/>
        <v>#N/A</v>
      </c>
      <c r="B2993" s="221" t="e">
        <f>IF(A2993=1,SUM($A$4:A2993),"")</f>
        <v>#N/A</v>
      </c>
      <c r="C2993" s="22" t="str">
        <f>'Source - Cert. Funds'!A2992</f>
        <v>90</v>
      </c>
      <c r="D2993" s="22" t="str">
        <f>'Source - Cert. Funds'!B2992</f>
        <v>2</v>
      </c>
      <c r="E2993" s="22" t="str">
        <f>'Source - Cert. Funds'!C2992</f>
        <v>0004</v>
      </c>
      <c r="F2993" s="22" t="str">
        <f>'Source - Cert. Funds'!D2992</f>
        <v>9020004</v>
      </c>
      <c r="G2993" s="22" t="str">
        <f>'Source - Cert. Funds'!E2992</f>
        <v>JEFFERSON TOWNSHIP</v>
      </c>
      <c r="H2993" s="22" t="str">
        <f>'Source - Cert. Funds'!F2992</f>
        <v>0061</v>
      </c>
      <c r="I2993" s="22" t="str">
        <f>'Source - Cert. Funds'!G2992</f>
        <v>RAINY DAY</v>
      </c>
      <c r="J2993" s="23">
        <f>'Source - Cert. Funds'!H2992</f>
        <v>20305</v>
      </c>
      <c r="K2993" s="3"/>
      <c r="L2993" s="3"/>
      <c r="M2993" s="3"/>
      <c r="N2993" s="3"/>
      <c r="O2993" s="3"/>
    </row>
    <row r="2994" spans="1:15" x14ac:dyDescent="0.35">
      <c r="A2994" s="221" t="e">
        <f t="shared" si="50"/>
        <v>#N/A</v>
      </c>
      <c r="B2994" s="221" t="e">
        <f>IF(A2994=1,SUM($A$4:A2994),"")</f>
        <v>#N/A</v>
      </c>
      <c r="C2994" s="22" t="str">
        <f>'Source - Cert. Funds'!A2993</f>
        <v>90</v>
      </c>
      <c r="D2994" s="22" t="str">
        <f>'Source - Cert. Funds'!B2993</f>
        <v>2</v>
      </c>
      <c r="E2994" s="22" t="str">
        <f>'Source - Cert. Funds'!C2993</f>
        <v>0004</v>
      </c>
      <c r="F2994" s="22" t="str">
        <f>'Source - Cert. Funds'!D2993</f>
        <v>9020004</v>
      </c>
      <c r="G2994" s="22" t="str">
        <f>'Source - Cert. Funds'!E2993</f>
        <v>JEFFERSON TOWNSHIP</v>
      </c>
      <c r="H2994" s="22" t="str">
        <f>'Source - Cert. Funds'!F2993</f>
        <v>0101</v>
      </c>
      <c r="I2994" s="22" t="str">
        <f>'Source - Cert. Funds'!G2993</f>
        <v xml:space="preserve">GENERAL                                 </v>
      </c>
      <c r="J2994" s="23">
        <f>'Source - Cert. Funds'!H2993</f>
        <v>265469</v>
      </c>
      <c r="K2994" s="3"/>
      <c r="L2994" s="3"/>
      <c r="M2994" s="3"/>
      <c r="N2994" s="3"/>
      <c r="O2994" s="3"/>
    </row>
    <row r="2995" spans="1:15" x14ac:dyDescent="0.35">
      <c r="A2995" s="221" t="e">
        <f t="shared" si="50"/>
        <v>#N/A</v>
      </c>
      <c r="B2995" s="221" t="e">
        <f>IF(A2995=1,SUM($A$4:A2995),"")</f>
        <v>#N/A</v>
      </c>
      <c r="C2995" s="22" t="str">
        <f>'Source - Cert. Funds'!A2994</f>
        <v>90</v>
      </c>
      <c r="D2995" s="22" t="str">
        <f>'Source - Cert. Funds'!B2994</f>
        <v>2</v>
      </c>
      <c r="E2995" s="22" t="str">
        <f>'Source - Cert. Funds'!C2994</f>
        <v>0004</v>
      </c>
      <c r="F2995" s="22" t="str">
        <f>'Source - Cert. Funds'!D2994</f>
        <v>9020004</v>
      </c>
      <c r="G2995" s="22" t="str">
        <f>'Source - Cert. Funds'!E2994</f>
        <v>JEFFERSON TOWNSHIP</v>
      </c>
      <c r="H2995" s="22" t="str">
        <f>'Source - Cert. Funds'!F2994</f>
        <v>1111</v>
      </c>
      <c r="I2995" s="22" t="str">
        <f>'Source - Cert. Funds'!G2994</f>
        <v>TOWNSHIP FIRE AND E.M.S.</v>
      </c>
      <c r="J2995" s="23">
        <f>'Source - Cert. Funds'!H2994</f>
        <v>129121</v>
      </c>
      <c r="K2995" s="3"/>
      <c r="L2995" s="3"/>
      <c r="M2995" s="3"/>
      <c r="N2995" s="3"/>
      <c r="O2995" s="3"/>
    </row>
    <row r="2996" spans="1:15" x14ac:dyDescent="0.35">
      <c r="A2996" s="221" t="e">
        <f t="shared" si="50"/>
        <v>#N/A</v>
      </c>
      <c r="B2996" s="221" t="e">
        <f>IF(A2996=1,SUM($A$4:A2996),"")</f>
        <v>#N/A</v>
      </c>
      <c r="C2996" s="22" t="str">
        <f>'Source - Cert. Funds'!A2995</f>
        <v>90</v>
      </c>
      <c r="D2996" s="22" t="str">
        <f>'Source - Cert. Funds'!B2995</f>
        <v>2</v>
      </c>
      <c r="E2996" s="22" t="str">
        <f>'Source - Cert. Funds'!C2995</f>
        <v>0004</v>
      </c>
      <c r="F2996" s="22" t="str">
        <f>'Source - Cert. Funds'!D2995</f>
        <v>9020004</v>
      </c>
      <c r="G2996" s="22" t="str">
        <f>'Source - Cert. Funds'!E2995</f>
        <v>JEFFERSON TOWNSHIP</v>
      </c>
      <c r="H2996" s="22" t="str">
        <f>'Source - Cert. Funds'!F2995</f>
        <v>1190</v>
      </c>
      <c r="I2996" s="22" t="str">
        <f>'Source - Cert. Funds'!G2995</f>
        <v xml:space="preserve">CUMULATIVE FIRE (Township)                        </v>
      </c>
      <c r="J2996" s="23">
        <f>'Source - Cert. Funds'!H2995</f>
        <v>0</v>
      </c>
      <c r="K2996" s="3"/>
      <c r="L2996" s="3"/>
      <c r="M2996" s="3"/>
      <c r="N2996" s="3"/>
      <c r="O2996" s="3"/>
    </row>
    <row r="2997" spans="1:15" x14ac:dyDescent="0.35">
      <c r="A2997" s="221" t="e">
        <f t="shared" si="50"/>
        <v>#N/A</v>
      </c>
      <c r="B2997" s="221" t="e">
        <f>IF(A2997=1,SUM($A$4:A2997),"")</f>
        <v>#N/A</v>
      </c>
      <c r="C2997" s="22" t="str">
        <f>'Source - Cert. Funds'!A2996</f>
        <v>90</v>
      </c>
      <c r="D2997" s="22" t="str">
        <f>'Source - Cert. Funds'!B2996</f>
        <v>2</v>
      </c>
      <c r="E2997" s="22" t="str">
        <f>'Source - Cert. Funds'!C2996</f>
        <v>0005</v>
      </c>
      <c r="F2997" s="22" t="str">
        <f>'Source - Cert. Funds'!D2996</f>
        <v>9020005</v>
      </c>
      <c r="G2997" s="22" t="str">
        <f>'Source - Cert. Funds'!E2996</f>
        <v>LANCASTER TOWNSHIP</v>
      </c>
      <c r="H2997" s="22" t="str">
        <f>'Source - Cert. Funds'!F2996</f>
        <v>0061</v>
      </c>
      <c r="I2997" s="22" t="str">
        <f>'Source - Cert. Funds'!G2996</f>
        <v>RAINY DAY</v>
      </c>
      <c r="J2997" s="23">
        <f>'Source - Cert. Funds'!H2996</f>
        <v>28862</v>
      </c>
      <c r="K2997" s="3"/>
      <c r="L2997" s="3"/>
      <c r="M2997" s="3"/>
      <c r="N2997" s="3"/>
      <c r="O2997" s="3"/>
    </row>
    <row r="2998" spans="1:15" x14ac:dyDescent="0.35">
      <c r="A2998" s="221" t="e">
        <f t="shared" si="50"/>
        <v>#N/A</v>
      </c>
      <c r="B2998" s="221" t="e">
        <f>IF(A2998=1,SUM($A$4:A2998),"")</f>
        <v>#N/A</v>
      </c>
      <c r="C2998" s="22" t="str">
        <f>'Source - Cert. Funds'!A2997</f>
        <v>90</v>
      </c>
      <c r="D2998" s="22" t="str">
        <f>'Source - Cert. Funds'!B2997</f>
        <v>2</v>
      </c>
      <c r="E2998" s="22" t="str">
        <f>'Source - Cert. Funds'!C2997</f>
        <v>0005</v>
      </c>
      <c r="F2998" s="22" t="str">
        <f>'Source - Cert. Funds'!D2997</f>
        <v>9020005</v>
      </c>
      <c r="G2998" s="22" t="str">
        <f>'Source - Cert. Funds'!E2997</f>
        <v>LANCASTER TOWNSHIP</v>
      </c>
      <c r="H2998" s="22" t="str">
        <f>'Source - Cert. Funds'!F2997</f>
        <v>0101</v>
      </c>
      <c r="I2998" s="22" t="str">
        <f>'Source - Cert. Funds'!G2997</f>
        <v xml:space="preserve">GENERAL                                 </v>
      </c>
      <c r="J2998" s="23">
        <f>'Source - Cert. Funds'!H2997</f>
        <v>566835</v>
      </c>
      <c r="K2998" s="3"/>
      <c r="L2998" s="3"/>
      <c r="M2998" s="3"/>
      <c r="N2998" s="3"/>
      <c r="O2998" s="3"/>
    </row>
    <row r="2999" spans="1:15" x14ac:dyDescent="0.35">
      <c r="A2999" s="221" t="e">
        <f t="shared" si="50"/>
        <v>#N/A</v>
      </c>
      <c r="B2999" s="221" t="e">
        <f>IF(A2999=1,SUM($A$4:A2999),"")</f>
        <v>#N/A</v>
      </c>
      <c r="C2999" s="22" t="str">
        <f>'Source - Cert. Funds'!A2998</f>
        <v>90</v>
      </c>
      <c r="D2999" s="22" t="str">
        <f>'Source - Cert. Funds'!B2998</f>
        <v>2</v>
      </c>
      <c r="E2999" s="22" t="str">
        <f>'Source - Cert. Funds'!C2998</f>
        <v>0006</v>
      </c>
      <c r="F2999" s="22" t="str">
        <f>'Source - Cert. Funds'!D2998</f>
        <v>9020006</v>
      </c>
      <c r="G2999" s="22" t="str">
        <f>'Source - Cert. Funds'!E2998</f>
        <v>LIBERTY TOWNSHIP</v>
      </c>
      <c r="H2999" s="22" t="str">
        <f>'Source - Cert. Funds'!F2998</f>
        <v>0061</v>
      </c>
      <c r="I2999" s="22" t="str">
        <f>'Source - Cert. Funds'!G2998</f>
        <v>RAINY DAY</v>
      </c>
      <c r="J2999" s="23">
        <f>'Source - Cert. Funds'!H2998</f>
        <v>4402</v>
      </c>
      <c r="K2999" s="3"/>
      <c r="L2999" s="3"/>
      <c r="M2999" s="3"/>
      <c r="N2999" s="3"/>
      <c r="O2999" s="3"/>
    </row>
    <row r="3000" spans="1:15" x14ac:dyDescent="0.35">
      <c r="A3000" s="221" t="e">
        <f t="shared" si="50"/>
        <v>#N/A</v>
      </c>
      <c r="B3000" s="221" t="e">
        <f>IF(A3000=1,SUM($A$4:A3000),"")</f>
        <v>#N/A</v>
      </c>
      <c r="C3000" s="22" t="str">
        <f>'Source - Cert. Funds'!A2999</f>
        <v>90</v>
      </c>
      <c r="D3000" s="22" t="str">
        <f>'Source - Cert. Funds'!B2999</f>
        <v>2</v>
      </c>
      <c r="E3000" s="22" t="str">
        <f>'Source - Cert. Funds'!C2999</f>
        <v>0006</v>
      </c>
      <c r="F3000" s="22" t="str">
        <f>'Source - Cert. Funds'!D2999</f>
        <v>9020006</v>
      </c>
      <c r="G3000" s="22" t="str">
        <f>'Source - Cert. Funds'!E2999</f>
        <v>LIBERTY TOWNSHIP</v>
      </c>
      <c r="H3000" s="22" t="str">
        <f>'Source - Cert. Funds'!F2999</f>
        <v>0101</v>
      </c>
      <c r="I3000" s="22" t="str">
        <f>'Source - Cert. Funds'!G2999</f>
        <v xml:space="preserve">GENERAL                                 </v>
      </c>
      <c r="J3000" s="23">
        <f>'Source - Cert. Funds'!H2999</f>
        <v>76240</v>
      </c>
      <c r="K3000" s="3"/>
      <c r="L3000" s="3"/>
      <c r="M3000" s="3"/>
      <c r="N3000" s="3"/>
      <c r="O3000" s="3"/>
    </row>
    <row r="3001" spans="1:15" x14ac:dyDescent="0.35">
      <c r="A3001" s="221" t="e">
        <f t="shared" si="50"/>
        <v>#N/A</v>
      </c>
      <c r="B3001" s="221" t="e">
        <f>IF(A3001=1,SUM($A$4:A3001),"")</f>
        <v>#N/A</v>
      </c>
      <c r="C3001" s="22" t="str">
        <f>'Source - Cert. Funds'!A3000</f>
        <v>90</v>
      </c>
      <c r="D3001" s="22" t="str">
        <f>'Source - Cert. Funds'!B3000</f>
        <v>2</v>
      </c>
      <c r="E3001" s="22" t="str">
        <f>'Source - Cert. Funds'!C3000</f>
        <v>0006</v>
      </c>
      <c r="F3001" s="22" t="str">
        <f>'Source - Cert. Funds'!D3000</f>
        <v>9020006</v>
      </c>
      <c r="G3001" s="22" t="str">
        <f>'Source - Cert. Funds'!E3000</f>
        <v>LIBERTY TOWNSHIP</v>
      </c>
      <c r="H3001" s="22" t="str">
        <f>'Source - Cert. Funds'!F3000</f>
        <v>1111</v>
      </c>
      <c r="I3001" s="22" t="str">
        <f>'Source - Cert. Funds'!G3000</f>
        <v>TOWNSHIP FIRE AND E.M.S.</v>
      </c>
      <c r="J3001" s="23">
        <f>'Source - Cert. Funds'!H3000</f>
        <v>62000</v>
      </c>
      <c r="K3001" s="3"/>
      <c r="L3001" s="3"/>
      <c r="M3001" s="3"/>
      <c r="N3001" s="3"/>
      <c r="O3001" s="3"/>
    </row>
    <row r="3002" spans="1:15" x14ac:dyDescent="0.35">
      <c r="A3002" s="221" t="e">
        <f t="shared" si="50"/>
        <v>#N/A</v>
      </c>
      <c r="B3002" s="221" t="e">
        <f>IF(A3002=1,SUM($A$4:A3002),"")</f>
        <v>#N/A</v>
      </c>
      <c r="C3002" s="22" t="str">
        <f>'Source - Cert. Funds'!A3001</f>
        <v>90</v>
      </c>
      <c r="D3002" s="22" t="str">
        <f>'Source - Cert. Funds'!B3001</f>
        <v>2</v>
      </c>
      <c r="E3002" s="22" t="str">
        <f>'Source - Cert. Funds'!C3001</f>
        <v>0006</v>
      </c>
      <c r="F3002" s="22" t="str">
        <f>'Source - Cert. Funds'!D3001</f>
        <v>9020006</v>
      </c>
      <c r="G3002" s="22" t="str">
        <f>'Source - Cert. Funds'!E3001</f>
        <v>LIBERTY TOWNSHIP</v>
      </c>
      <c r="H3002" s="22" t="str">
        <f>'Source - Cert. Funds'!F3001</f>
        <v>1190</v>
      </c>
      <c r="I3002" s="22" t="str">
        <f>'Source - Cert. Funds'!G3001</f>
        <v xml:space="preserve">CUMULATIVE FIRE (Township)                        </v>
      </c>
      <c r="J3002" s="23">
        <f>'Source - Cert. Funds'!H3001</f>
        <v>30000</v>
      </c>
      <c r="K3002" s="3"/>
      <c r="L3002" s="3"/>
      <c r="M3002" s="3"/>
      <c r="N3002" s="3"/>
      <c r="O3002" s="3"/>
    </row>
    <row r="3003" spans="1:15" x14ac:dyDescent="0.35">
      <c r="A3003" s="221" t="e">
        <f t="shared" si="50"/>
        <v>#N/A</v>
      </c>
      <c r="B3003" s="221" t="e">
        <f>IF(A3003=1,SUM($A$4:A3003),"")</f>
        <v>#N/A</v>
      </c>
      <c r="C3003" s="22" t="str">
        <f>'Source - Cert. Funds'!A3002</f>
        <v>90</v>
      </c>
      <c r="D3003" s="22" t="str">
        <f>'Source - Cert. Funds'!B3002</f>
        <v>2</v>
      </c>
      <c r="E3003" s="22" t="str">
        <f>'Source - Cert. Funds'!C3002</f>
        <v>0007</v>
      </c>
      <c r="F3003" s="22" t="str">
        <f>'Source - Cert. Funds'!D3002</f>
        <v>9020007</v>
      </c>
      <c r="G3003" s="22" t="str">
        <f>'Source - Cert. Funds'!E3002</f>
        <v>NOTTINGHAM TOWNSHIP</v>
      </c>
      <c r="H3003" s="22" t="str">
        <f>'Source - Cert. Funds'!F3002</f>
        <v>0101</v>
      </c>
      <c r="I3003" s="22" t="str">
        <f>'Source - Cert. Funds'!G3002</f>
        <v xml:space="preserve">GENERAL                                 </v>
      </c>
      <c r="J3003" s="23">
        <f>'Source - Cert. Funds'!H3002</f>
        <v>37998</v>
      </c>
      <c r="K3003" s="3"/>
      <c r="L3003" s="3"/>
      <c r="M3003" s="3"/>
      <c r="N3003" s="3"/>
      <c r="O3003" s="3"/>
    </row>
    <row r="3004" spans="1:15" x14ac:dyDescent="0.35">
      <c r="A3004" s="221" t="e">
        <f t="shared" si="50"/>
        <v>#N/A</v>
      </c>
      <c r="B3004" s="221" t="e">
        <f>IF(A3004=1,SUM($A$4:A3004),"")</f>
        <v>#N/A</v>
      </c>
      <c r="C3004" s="22" t="str">
        <f>'Source - Cert. Funds'!A3003</f>
        <v>90</v>
      </c>
      <c r="D3004" s="22" t="str">
        <f>'Source - Cert. Funds'!B3003</f>
        <v>2</v>
      </c>
      <c r="E3004" s="22" t="str">
        <f>'Source - Cert. Funds'!C3003</f>
        <v>0007</v>
      </c>
      <c r="F3004" s="22" t="str">
        <f>'Source - Cert. Funds'!D3003</f>
        <v>9020007</v>
      </c>
      <c r="G3004" s="22" t="str">
        <f>'Source - Cert. Funds'!E3003</f>
        <v>NOTTINGHAM TOWNSHIP</v>
      </c>
      <c r="H3004" s="22" t="str">
        <f>'Source - Cert. Funds'!F3003</f>
        <v>1111</v>
      </c>
      <c r="I3004" s="22" t="str">
        <f>'Source - Cert. Funds'!G3003</f>
        <v>TOWNSHIP FIRE AND E.M.S.</v>
      </c>
      <c r="J3004" s="23">
        <f>'Source - Cert. Funds'!H3003</f>
        <v>22002</v>
      </c>
      <c r="K3004" s="3"/>
      <c r="L3004" s="3"/>
      <c r="M3004" s="3"/>
      <c r="N3004" s="3"/>
      <c r="O3004" s="3"/>
    </row>
    <row r="3005" spans="1:15" x14ac:dyDescent="0.35">
      <c r="A3005" s="221" t="e">
        <f t="shared" si="50"/>
        <v>#N/A</v>
      </c>
      <c r="B3005" s="221" t="e">
        <f>IF(A3005=1,SUM($A$4:A3005),"")</f>
        <v>#N/A</v>
      </c>
      <c r="C3005" s="22" t="str">
        <f>'Source - Cert. Funds'!A3004</f>
        <v>90</v>
      </c>
      <c r="D3005" s="22" t="str">
        <f>'Source - Cert. Funds'!B3004</f>
        <v>2</v>
      </c>
      <c r="E3005" s="22" t="str">
        <f>'Source - Cert. Funds'!C3004</f>
        <v>0007</v>
      </c>
      <c r="F3005" s="22" t="str">
        <f>'Source - Cert. Funds'!D3004</f>
        <v>9020007</v>
      </c>
      <c r="G3005" s="22" t="str">
        <f>'Source - Cert. Funds'!E3004</f>
        <v>NOTTINGHAM TOWNSHIP</v>
      </c>
      <c r="H3005" s="22" t="str">
        <f>'Source - Cert. Funds'!F3004</f>
        <v>1190</v>
      </c>
      <c r="I3005" s="22" t="str">
        <f>'Source - Cert. Funds'!G3004</f>
        <v xml:space="preserve">CUMULATIVE FIRE (Township)                        </v>
      </c>
      <c r="J3005" s="23">
        <f>'Source - Cert. Funds'!H3004</f>
        <v>14000</v>
      </c>
      <c r="K3005" s="3"/>
      <c r="L3005" s="3"/>
      <c r="M3005" s="3"/>
      <c r="N3005" s="3"/>
      <c r="O3005" s="3"/>
    </row>
    <row r="3006" spans="1:15" x14ac:dyDescent="0.35">
      <c r="A3006" s="221" t="e">
        <f t="shared" si="50"/>
        <v>#N/A</v>
      </c>
      <c r="B3006" s="221" t="e">
        <f>IF(A3006=1,SUM($A$4:A3006),"")</f>
        <v>#N/A</v>
      </c>
      <c r="C3006" s="22" t="str">
        <f>'Source - Cert. Funds'!A3005</f>
        <v>90</v>
      </c>
      <c r="D3006" s="22" t="str">
        <f>'Source - Cert. Funds'!B3005</f>
        <v>2</v>
      </c>
      <c r="E3006" s="22" t="str">
        <f>'Source - Cert. Funds'!C3005</f>
        <v>0008</v>
      </c>
      <c r="F3006" s="22" t="str">
        <f>'Source - Cert. Funds'!D3005</f>
        <v>9020008</v>
      </c>
      <c r="G3006" s="22" t="str">
        <f>'Source - Cert. Funds'!E3005</f>
        <v>ROCKCREEK TOWNSHIP</v>
      </c>
      <c r="H3006" s="22" t="str">
        <f>'Source - Cert. Funds'!F3005</f>
        <v>0101</v>
      </c>
      <c r="I3006" s="22" t="str">
        <f>'Source - Cert. Funds'!G3005</f>
        <v xml:space="preserve">GENERAL                                 </v>
      </c>
      <c r="J3006" s="23">
        <f>'Source - Cert. Funds'!H3005</f>
        <v>300000</v>
      </c>
      <c r="K3006" s="3"/>
      <c r="L3006" s="3"/>
      <c r="M3006" s="3"/>
      <c r="N3006" s="3"/>
      <c r="O3006" s="3"/>
    </row>
    <row r="3007" spans="1:15" x14ac:dyDescent="0.35">
      <c r="A3007" s="221" t="e">
        <f t="shared" si="50"/>
        <v>#N/A</v>
      </c>
      <c r="B3007" s="221" t="e">
        <f>IF(A3007=1,SUM($A$4:A3007),"")</f>
        <v>#N/A</v>
      </c>
      <c r="C3007" s="22" t="str">
        <f>'Source - Cert. Funds'!A3006</f>
        <v>90</v>
      </c>
      <c r="D3007" s="22" t="str">
        <f>'Source - Cert. Funds'!B3006</f>
        <v>2</v>
      </c>
      <c r="E3007" s="22" t="str">
        <f>'Source - Cert. Funds'!C3006</f>
        <v>0008</v>
      </c>
      <c r="F3007" s="22" t="str">
        <f>'Source - Cert. Funds'!D3006</f>
        <v>9020008</v>
      </c>
      <c r="G3007" s="22" t="str">
        <f>'Source - Cert. Funds'!E3006</f>
        <v>ROCKCREEK TOWNSHIP</v>
      </c>
      <c r="H3007" s="22" t="str">
        <f>'Source - Cert. Funds'!F3006</f>
        <v>1111</v>
      </c>
      <c r="I3007" s="22" t="str">
        <f>'Source - Cert. Funds'!G3006</f>
        <v>TOWNSHIP FIRE AND E.M.S.</v>
      </c>
      <c r="J3007" s="23">
        <f>'Source - Cert. Funds'!H3006</f>
        <v>0</v>
      </c>
      <c r="K3007" s="3"/>
      <c r="L3007" s="3"/>
      <c r="M3007" s="3"/>
      <c r="N3007" s="3"/>
      <c r="O3007" s="3"/>
    </row>
    <row r="3008" spans="1:15" x14ac:dyDescent="0.35">
      <c r="A3008" s="221" t="e">
        <f t="shared" si="50"/>
        <v>#N/A</v>
      </c>
      <c r="B3008" s="221" t="e">
        <f>IF(A3008=1,SUM($A$4:A3008),"")</f>
        <v>#N/A</v>
      </c>
      <c r="C3008" s="22" t="str">
        <f>'Source - Cert. Funds'!A3007</f>
        <v>90</v>
      </c>
      <c r="D3008" s="22" t="str">
        <f>'Source - Cert. Funds'!B3007</f>
        <v>2</v>
      </c>
      <c r="E3008" s="22" t="str">
        <f>'Source - Cert. Funds'!C3007</f>
        <v>0008</v>
      </c>
      <c r="F3008" s="22" t="str">
        <f>'Source - Cert. Funds'!D3007</f>
        <v>9020008</v>
      </c>
      <c r="G3008" s="22" t="str">
        <f>'Source - Cert. Funds'!E3007</f>
        <v>ROCKCREEK TOWNSHIP</v>
      </c>
      <c r="H3008" s="22" t="str">
        <f>'Source - Cert. Funds'!F3007</f>
        <v>1190</v>
      </c>
      <c r="I3008" s="22" t="str">
        <f>'Source - Cert. Funds'!G3007</f>
        <v xml:space="preserve">CUMULATIVE FIRE (Township)                        </v>
      </c>
      <c r="J3008" s="23">
        <f>'Source - Cert. Funds'!H3007</f>
        <v>0</v>
      </c>
      <c r="K3008" s="3"/>
      <c r="L3008" s="3"/>
      <c r="M3008" s="3"/>
      <c r="N3008" s="3"/>
      <c r="O3008" s="3"/>
    </row>
    <row r="3009" spans="1:15" x14ac:dyDescent="0.35">
      <c r="A3009" s="221" t="e">
        <f t="shared" si="50"/>
        <v>#N/A</v>
      </c>
      <c r="B3009" s="221" t="e">
        <f>IF(A3009=1,SUM($A$4:A3009),"")</f>
        <v>#N/A</v>
      </c>
      <c r="C3009" s="22" t="str">
        <f>'Source - Cert. Funds'!A3008</f>
        <v>90</v>
      </c>
      <c r="D3009" s="22" t="str">
        <f>'Source - Cert. Funds'!B3008</f>
        <v>2</v>
      </c>
      <c r="E3009" s="22" t="str">
        <f>'Source - Cert. Funds'!C3008</f>
        <v>0009</v>
      </c>
      <c r="F3009" s="22" t="str">
        <f>'Source - Cert. Funds'!D3008</f>
        <v>9020009</v>
      </c>
      <c r="G3009" s="22" t="str">
        <f>'Source - Cert. Funds'!E3008</f>
        <v>UNION TOWNSHIP</v>
      </c>
      <c r="H3009" s="22" t="str">
        <f>'Source - Cert. Funds'!F3008</f>
        <v>0061</v>
      </c>
      <c r="I3009" s="22" t="str">
        <f>'Source - Cert. Funds'!G3008</f>
        <v>RAINY DAY</v>
      </c>
      <c r="J3009" s="23">
        <f>'Source - Cert. Funds'!H3008</f>
        <v>3123</v>
      </c>
      <c r="K3009" s="3"/>
      <c r="L3009" s="3"/>
      <c r="M3009" s="3"/>
      <c r="N3009" s="3"/>
      <c r="O3009" s="3"/>
    </row>
    <row r="3010" spans="1:15" x14ac:dyDescent="0.35">
      <c r="A3010" s="221" t="e">
        <f t="shared" si="50"/>
        <v>#N/A</v>
      </c>
      <c r="B3010" s="221" t="e">
        <f>IF(A3010=1,SUM($A$4:A3010),"")</f>
        <v>#N/A</v>
      </c>
      <c r="C3010" s="22" t="str">
        <f>'Source - Cert. Funds'!A3009</f>
        <v>90</v>
      </c>
      <c r="D3010" s="22" t="str">
        <f>'Source - Cert. Funds'!B3009</f>
        <v>2</v>
      </c>
      <c r="E3010" s="22" t="str">
        <f>'Source - Cert. Funds'!C3009</f>
        <v>0009</v>
      </c>
      <c r="F3010" s="22" t="str">
        <f>'Source - Cert. Funds'!D3009</f>
        <v>9020009</v>
      </c>
      <c r="G3010" s="22" t="str">
        <f>'Source - Cert. Funds'!E3009</f>
        <v>UNION TOWNSHIP</v>
      </c>
      <c r="H3010" s="22" t="str">
        <f>'Source - Cert. Funds'!F3009</f>
        <v>0101</v>
      </c>
      <c r="I3010" s="22" t="str">
        <f>'Source - Cert. Funds'!G3009</f>
        <v xml:space="preserve">GENERAL                                 </v>
      </c>
      <c r="J3010" s="23">
        <f>'Source - Cert. Funds'!H3009</f>
        <v>72900</v>
      </c>
      <c r="K3010" s="3"/>
      <c r="L3010" s="3"/>
      <c r="M3010" s="3"/>
      <c r="N3010" s="3"/>
      <c r="O3010" s="3"/>
    </row>
    <row r="3011" spans="1:15" x14ac:dyDescent="0.35">
      <c r="A3011" s="221" t="e">
        <f t="shared" si="50"/>
        <v>#N/A</v>
      </c>
      <c r="B3011" s="221" t="e">
        <f>IF(A3011=1,SUM($A$4:A3011),"")</f>
        <v>#N/A</v>
      </c>
      <c r="C3011" s="22" t="str">
        <f>'Source - Cert. Funds'!A3010</f>
        <v>90</v>
      </c>
      <c r="D3011" s="22" t="str">
        <f>'Source - Cert. Funds'!B3010</f>
        <v>2</v>
      </c>
      <c r="E3011" s="22" t="str">
        <f>'Source - Cert. Funds'!C3010</f>
        <v>0009</v>
      </c>
      <c r="F3011" s="22" t="str">
        <f>'Source - Cert. Funds'!D3010</f>
        <v>9020009</v>
      </c>
      <c r="G3011" s="22" t="str">
        <f>'Source - Cert. Funds'!E3010</f>
        <v>UNION TOWNSHIP</v>
      </c>
      <c r="H3011" s="22" t="str">
        <f>'Source - Cert. Funds'!F3010</f>
        <v>1111</v>
      </c>
      <c r="I3011" s="22" t="str">
        <f>'Source - Cert. Funds'!G3010</f>
        <v>TOWNSHIP FIRE AND E.M.S.</v>
      </c>
      <c r="J3011" s="23">
        <f>'Source - Cert. Funds'!H3010</f>
        <v>30000</v>
      </c>
      <c r="K3011" s="3"/>
      <c r="L3011" s="3"/>
      <c r="M3011" s="3"/>
      <c r="N3011" s="3"/>
      <c r="O3011" s="3"/>
    </row>
    <row r="3012" spans="1:15" x14ac:dyDescent="0.35">
      <c r="A3012" s="221" t="e">
        <f t="shared" si="50"/>
        <v>#N/A</v>
      </c>
      <c r="B3012" s="221" t="e">
        <f>IF(A3012=1,SUM($A$4:A3012),"")</f>
        <v>#N/A</v>
      </c>
      <c r="C3012" s="22" t="str">
        <f>'Source - Cert. Funds'!A3011</f>
        <v>90</v>
      </c>
      <c r="D3012" s="22" t="str">
        <f>'Source - Cert. Funds'!B3011</f>
        <v>2</v>
      </c>
      <c r="E3012" s="22" t="str">
        <f>'Source - Cert. Funds'!C3011</f>
        <v>0009</v>
      </c>
      <c r="F3012" s="22" t="str">
        <f>'Source - Cert. Funds'!D3011</f>
        <v>9020009</v>
      </c>
      <c r="G3012" s="22" t="str">
        <f>'Source - Cert. Funds'!E3011</f>
        <v>UNION TOWNSHIP</v>
      </c>
      <c r="H3012" s="22" t="str">
        <f>'Source - Cert. Funds'!F3011</f>
        <v>1190</v>
      </c>
      <c r="I3012" s="22" t="str">
        <f>'Source - Cert. Funds'!G3011</f>
        <v xml:space="preserve">CUMULATIVE FIRE (Township)                        </v>
      </c>
      <c r="J3012" s="23">
        <f>'Source - Cert. Funds'!H3011</f>
        <v>24000</v>
      </c>
      <c r="K3012" s="3"/>
      <c r="L3012" s="3"/>
      <c r="M3012" s="3"/>
      <c r="N3012" s="3"/>
      <c r="O3012" s="3"/>
    </row>
    <row r="3013" spans="1:15" x14ac:dyDescent="0.35">
      <c r="A3013" s="221" t="e">
        <f t="shared" ref="A3013:A3076" si="51">IF($L$1=$F3013,1,"")</f>
        <v>#N/A</v>
      </c>
      <c r="B3013" s="221" t="e">
        <f>IF(A3013=1,SUM($A$4:A3013),"")</f>
        <v>#N/A</v>
      </c>
      <c r="C3013" s="22" t="str">
        <f>'Source - Cert. Funds'!A3012</f>
        <v>91</v>
      </c>
      <c r="D3013" s="22" t="str">
        <f>'Source - Cert. Funds'!B3012</f>
        <v>2</v>
      </c>
      <c r="E3013" s="22" t="str">
        <f>'Source - Cert. Funds'!C3012</f>
        <v>0001</v>
      </c>
      <c r="F3013" s="22" t="str">
        <f>'Source - Cert. Funds'!D3012</f>
        <v>9120001</v>
      </c>
      <c r="G3013" s="22" t="str">
        <f>'Source - Cert. Funds'!E3012</f>
        <v>BIG CREEK TOWNSHIP</v>
      </c>
      <c r="H3013" s="22" t="str">
        <f>'Source - Cert. Funds'!F3012</f>
        <v>0061</v>
      </c>
      <c r="I3013" s="22" t="str">
        <f>'Source - Cert. Funds'!G3012</f>
        <v>RAINY DAY</v>
      </c>
      <c r="J3013" s="23">
        <f>'Source - Cert. Funds'!H3012</f>
        <v>2000</v>
      </c>
      <c r="K3013" s="3"/>
      <c r="L3013" s="3"/>
      <c r="M3013" s="3"/>
      <c r="N3013" s="3"/>
      <c r="O3013" s="3"/>
    </row>
    <row r="3014" spans="1:15" x14ac:dyDescent="0.35">
      <c r="A3014" s="221" t="e">
        <f t="shared" si="51"/>
        <v>#N/A</v>
      </c>
      <c r="B3014" s="221" t="e">
        <f>IF(A3014=1,SUM($A$4:A3014),"")</f>
        <v>#N/A</v>
      </c>
      <c r="C3014" s="22" t="str">
        <f>'Source - Cert. Funds'!A3013</f>
        <v>91</v>
      </c>
      <c r="D3014" s="22" t="str">
        <f>'Source - Cert. Funds'!B3013</f>
        <v>2</v>
      </c>
      <c r="E3014" s="22" t="str">
        <f>'Source - Cert. Funds'!C3013</f>
        <v>0001</v>
      </c>
      <c r="F3014" s="22" t="str">
        <f>'Source - Cert. Funds'!D3013</f>
        <v>9120001</v>
      </c>
      <c r="G3014" s="22" t="str">
        <f>'Source - Cert. Funds'!E3013</f>
        <v>BIG CREEK TOWNSHIP</v>
      </c>
      <c r="H3014" s="22" t="str">
        <f>'Source - Cert. Funds'!F3013</f>
        <v>0101</v>
      </c>
      <c r="I3014" s="22" t="str">
        <f>'Source - Cert. Funds'!G3013</f>
        <v xml:space="preserve">GENERAL                                 </v>
      </c>
      <c r="J3014" s="23">
        <f>'Source - Cert. Funds'!H3013</f>
        <v>63460</v>
      </c>
      <c r="K3014" s="3"/>
      <c r="L3014" s="3"/>
      <c r="M3014" s="3"/>
      <c r="N3014" s="3"/>
      <c r="O3014" s="3"/>
    </row>
    <row r="3015" spans="1:15" x14ac:dyDescent="0.35">
      <c r="A3015" s="221" t="e">
        <f t="shared" si="51"/>
        <v>#N/A</v>
      </c>
      <c r="B3015" s="221" t="e">
        <f>IF(A3015=1,SUM($A$4:A3015),"")</f>
        <v>#N/A</v>
      </c>
      <c r="C3015" s="22" t="str">
        <f>'Source - Cert. Funds'!A3014</f>
        <v>91</v>
      </c>
      <c r="D3015" s="22" t="str">
        <f>'Source - Cert. Funds'!B3014</f>
        <v>2</v>
      </c>
      <c r="E3015" s="22" t="str">
        <f>'Source - Cert. Funds'!C3014</f>
        <v>0001</v>
      </c>
      <c r="F3015" s="22" t="str">
        <f>'Source - Cert. Funds'!D3014</f>
        <v>9120001</v>
      </c>
      <c r="G3015" s="22" t="str">
        <f>'Source - Cert. Funds'!E3014</f>
        <v>BIG CREEK TOWNSHIP</v>
      </c>
      <c r="H3015" s="22" t="str">
        <f>'Source - Cert. Funds'!F3014</f>
        <v>1111</v>
      </c>
      <c r="I3015" s="22" t="str">
        <f>'Source - Cert. Funds'!G3014</f>
        <v>TOWNSHIP FIRE AND E.M.S.</v>
      </c>
      <c r="J3015" s="23">
        <f>'Source - Cert. Funds'!H3014</f>
        <v>27250</v>
      </c>
      <c r="K3015" s="3"/>
      <c r="L3015" s="3"/>
      <c r="M3015" s="3"/>
      <c r="N3015" s="3"/>
      <c r="O3015" s="3"/>
    </row>
    <row r="3016" spans="1:15" x14ac:dyDescent="0.35">
      <c r="A3016" s="221" t="e">
        <f t="shared" si="51"/>
        <v>#N/A</v>
      </c>
      <c r="B3016" s="221" t="e">
        <f>IF(A3016=1,SUM($A$4:A3016),"")</f>
        <v>#N/A</v>
      </c>
      <c r="C3016" s="22" t="str">
        <f>'Source - Cert. Funds'!A3015</f>
        <v>91</v>
      </c>
      <c r="D3016" s="22" t="str">
        <f>'Source - Cert. Funds'!B3015</f>
        <v>2</v>
      </c>
      <c r="E3016" s="22" t="str">
        <f>'Source - Cert. Funds'!C3015</f>
        <v>0001</v>
      </c>
      <c r="F3016" s="22" t="str">
        <f>'Source - Cert. Funds'!D3015</f>
        <v>9120001</v>
      </c>
      <c r="G3016" s="22" t="str">
        <f>'Source - Cert. Funds'!E3015</f>
        <v>BIG CREEK TOWNSHIP</v>
      </c>
      <c r="H3016" s="22" t="str">
        <f>'Source - Cert. Funds'!F3015</f>
        <v>1190</v>
      </c>
      <c r="I3016" s="22" t="str">
        <f>'Source - Cert. Funds'!G3015</f>
        <v xml:space="preserve">CUMULATIVE FIRE (Township)                        </v>
      </c>
      <c r="J3016" s="23">
        <f>'Source - Cert. Funds'!H3015</f>
        <v>15000</v>
      </c>
      <c r="K3016" s="3"/>
      <c r="L3016" s="3"/>
      <c r="M3016" s="3"/>
      <c r="N3016" s="3"/>
      <c r="O3016" s="3"/>
    </row>
    <row r="3017" spans="1:15" x14ac:dyDescent="0.35">
      <c r="A3017" s="221" t="e">
        <f t="shared" si="51"/>
        <v>#N/A</v>
      </c>
      <c r="B3017" s="221" t="e">
        <f>IF(A3017=1,SUM($A$4:A3017),"")</f>
        <v>#N/A</v>
      </c>
      <c r="C3017" s="22" t="str">
        <f>'Source - Cert. Funds'!A3016</f>
        <v>91</v>
      </c>
      <c r="D3017" s="22" t="str">
        <f>'Source - Cert. Funds'!B3016</f>
        <v>2</v>
      </c>
      <c r="E3017" s="22" t="str">
        <f>'Source - Cert. Funds'!C3016</f>
        <v>0002</v>
      </c>
      <c r="F3017" s="22" t="str">
        <f>'Source - Cert. Funds'!D3016</f>
        <v>9120002</v>
      </c>
      <c r="G3017" s="22" t="str">
        <f>'Source - Cert. Funds'!E3016</f>
        <v>CASS TOWNSHIP</v>
      </c>
      <c r="H3017" s="22" t="str">
        <f>'Source - Cert. Funds'!F3016</f>
        <v>0101</v>
      </c>
      <c r="I3017" s="22" t="str">
        <f>'Source - Cert. Funds'!G3016</f>
        <v xml:space="preserve">GENERAL                                 </v>
      </c>
      <c r="J3017" s="23">
        <f>'Source - Cert. Funds'!H3016</f>
        <v>48600</v>
      </c>
      <c r="K3017" s="3"/>
      <c r="L3017" s="3"/>
      <c r="M3017" s="3"/>
      <c r="N3017" s="3"/>
      <c r="O3017" s="3"/>
    </row>
    <row r="3018" spans="1:15" x14ac:dyDescent="0.35">
      <c r="A3018" s="221" t="e">
        <f t="shared" si="51"/>
        <v>#N/A</v>
      </c>
      <c r="B3018" s="221" t="e">
        <f>IF(A3018=1,SUM($A$4:A3018),"")</f>
        <v>#N/A</v>
      </c>
      <c r="C3018" s="22" t="str">
        <f>'Source - Cert. Funds'!A3017</f>
        <v>91</v>
      </c>
      <c r="D3018" s="22" t="str">
        <f>'Source - Cert. Funds'!B3017</f>
        <v>2</v>
      </c>
      <c r="E3018" s="22" t="str">
        <f>'Source - Cert. Funds'!C3017</f>
        <v>0002</v>
      </c>
      <c r="F3018" s="22" t="str">
        <f>'Source - Cert. Funds'!D3017</f>
        <v>9120002</v>
      </c>
      <c r="G3018" s="22" t="str">
        <f>'Source - Cert. Funds'!E3017</f>
        <v>CASS TOWNSHIP</v>
      </c>
      <c r="H3018" s="22" t="str">
        <f>'Source - Cert. Funds'!F3017</f>
        <v>1111</v>
      </c>
      <c r="I3018" s="22" t="str">
        <f>'Source - Cert. Funds'!G3017</f>
        <v>TOWNSHIP FIRE AND E.M.S.</v>
      </c>
      <c r="J3018" s="23">
        <f>'Source - Cert. Funds'!H3017</f>
        <v>85000</v>
      </c>
      <c r="K3018" s="3"/>
      <c r="L3018" s="3"/>
      <c r="M3018" s="3"/>
      <c r="N3018" s="3"/>
      <c r="O3018" s="3"/>
    </row>
    <row r="3019" spans="1:15" x14ac:dyDescent="0.35">
      <c r="A3019" s="221" t="e">
        <f t="shared" si="51"/>
        <v>#N/A</v>
      </c>
      <c r="B3019" s="221" t="e">
        <f>IF(A3019=1,SUM($A$4:A3019),"")</f>
        <v>#N/A</v>
      </c>
      <c r="C3019" s="22" t="str">
        <f>'Source - Cert. Funds'!A3018</f>
        <v>91</v>
      </c>
      <c r="D3019" s="22" t="str">
        <f>'Source - Cert. Funds'!B3018</f>
        <v>2</v>
      </c>
      <c r="E3019" s="22" t="str">
        <f>'Source - Cert. Funds'!C3018</f>
        <v>0002</v>
      </c>
      <c r="F3019" s="22" t="str">
        <f>'Source - Cert. Funds'!D3018</f>
        <v>9120002</v>
      </c>
      <c r="G3019" s="22" t="str">
        <f>'Source - Cert. Funds'!E3018</f>
        <v>CASS TOWNSHIP</v>
      </c>
      <c r="H3019" s="22" t="str">
        <f>'Source - Cert. Funds'!F3018</f>
        <v>2043</v>
      </c>
      <c r="I3019" s="22" t="str">
        <f>'Source - Cert. Funds'!G3018</f>
        <v xml:space="preserve">LANDFILL                                </v>
      </c>
      <c r="J3019" s="23">
        <f>'Source - Cert. Funds'!H3018</f>
        <v>320000</v>
      </c>
      <c r="K3019" s="3"/>
      <c r="L3019" s="3"/>
      <c r="M3019" s="3"/>
      <c r="N3019" s="3"/>
      <c r="O3019" s="3"/>
    </row>
    <row r="3020" spans="1:15" x14ac:dyDescent="0.35">
      <c r="A3020" s="221" t="e">
        <f t="shared" si="51"/>
        <v>#N/A</v>
      </c>
      <c r="B3020" s="221" t="e">
        <f>IF(A3020=1,SUM($A$4:A3020),"")</f>
        <v>#N/A</v>
      </c>
      <c r="C3020" s="22" t="str">
        <f>'Source - Cert. Funds'!A3019</f>
        <v>91</v>
      </c>
      <c r="D3020" s="22" t="str">
        <f>'Source - Cert. Funds'!B3019</f>
        <v>2</v>
      </c>
      <c r="E3020" s="22" t="str">
        <f>'Source - Cert. Funds'!C3019</f>
        <v>0003</v>
      </c>
      <c r="F3020" s="22" t="str">
        <f>'Source - Cert. Funds'!D3019</f>
        <v>9120003</v>
      </c>
      <c r="G3020" s="22" t="str">
        <f>'Source - Cert. Funds'!E3019</f>
        <v>HONEY CREEK TOWNSHIP</v>
      </c>
      <c r="H3020" s="22" t="str">
        <f>'Source - Cert. Funds'!F3019</f>
        <v>0061</v>
      </c>
      <c r="I3020" s="22" t="str">
        <f>'Source - Cert. Funds'!G3019</f>
        <v>RAINY DAY</v>
      </c>
      <c r="J3020" s="23">
        <f>'Source - Cert. Funds'!H3019</f>
        <v>700</v>
      </c>
      <c r="K3020" s="3"/>
      <c r="L3020" s="3"/>
      <c r="M3020" s="3"/>
      <c r="N3020" s="3"/>
      <c r="O3020" s="3"/>
    </row>
    <row r="3021" spans="1:15" x14ac:dyDescent="0.35">
      <c r="A3021" s="221" t="e">
        <f t="shared" si="51"/>
        <v>#N/A</v>
      </c>
      <c r="B3021" s="221" t="e">
        <f>IF(A3021=1,SUM($A$4:A3021),"")</f>
        <v>#N/A</v>
      </c>
      <c r="C3021" s="22" t="str">
        <f>'Source - Cert. Funds'!A3020</f>
        <v>91</v>
      </c>
      <c r="D3021" s="22" t="str">
        <f>'Source - Cert. Funds'!B3020</f>
        <v>2</v>
      </c>
      <c r="E3021" s="22" t="str">
        <f>'Source - Cert. Funds'!C3020</f>
        <v>0003</v>
      </c>
      <c r="F3021" s="22" t="str">
        <f>'Source - Cert. Funds'!D3020</f>
        <v>9120003</v>
      </c>
      <c r="G3021" s="22" t="str">
        <f>'Source - Cert. Funds'!E3020</f>
        <v>HONEY CREEK TOWNSHIP</v>
      </c>
      <c r="H3021" s="22" t="str">
        <f>'Source - Cert. Funds'!F3020</f>
        <v>0101</v>
      </c>
      <c r="I3021" s="22" t="str">
        <f>'Source - Cert. Funds'!G3020</f>
        <v xml:space="preserve">GENERAL                                 </v>
      </c>
      <c r="J3021" s="23">
        <f>'Source - Cert. Funds'!H3020</f>
        <v>130000</v>
      </c>
      <c r="K3021" s="3"/>
      <c r="L3021" s="3"/>
      <c r="M3021" s="3"/>
      <c r="N3021" s="3"/>
      <c r="O3021" s="3"/>
    </row>
    <row r="3022" spans="1:15" x14ac:dyDescent="0.35">
      <c r="A3022" s="221" t="e">
        <f t="shared" si="51"/>
        <v>#N/A</v>
      </c>
      <c r="B3022" s="221" t="e">
        <f>IF(A3022=1,SUM($A$4:A3022),"")</f>
        <v>#N/A</v>
      </c>
      <c r="C3022" s="22" t="str">
        <f>'Source - Cert. Funds'!A3021</f>
        <v>91</v>
      </c>
      <c r="D3022" s="22" t="str">
        <f>'Source - Cert. Funds'!B3021</f>
        <v>2</v>
      </c>
      <c r="E3022" s="22" t="str">
        <f>'Source - Cert. Funds'!C3021</f>
        <v>0003</v>
      </c>
      <c r="F3022" s="22" t="str">
        <f>'Source - Cert. Funds'!D3021</f>
        <v>9120003</v>
      </c>
      <c r="G3022" s="22" t="str">
        <f>'Source - Cert. Funds'!E3021</f>
        <v>HONEY CREEK TOWNSHIP</v>
      </c>
      <c r="H3022" s="22" t="str">
        <f>'Source - Cert. Funds'!F3021</f>
        <v>1111</v>
      </c>
      <c r="I3022" s="22" t="str">
        <f>'Source - Cert. Funds'!G3021</f>
        <v>TOWNSHIP FIRE AND E.M.S.</v>
      </c>
      <c r="J3022" s="23">
        <f>'Source - Cert. Funds'!H3021</f>
        <v>64000</v>
      </c>
      <c r="K3022" s="3"/>
      <c r="L3022" s="3"/>
      <c r="M3022" s="3"/>
      <c r="N3022" s="3"/>
      <c r="O3022" s="3"/>
    </row>
    <row r="3023" spans="1:15" x14ac:dyDescent="0.35">
      <c r="A3023" s="221" t="e">
        <f t="shared" si="51"/>
        <v>#N/A</v>
      </c>
      <c r="B3023" s="221" t="e">
        <f>IF(A3023=1,SUM($A$4:A3023),"")</f>
        <v>#N/A</v>
      </c>
      <c r="C3023" s="22" t="str">
        <f>'Source - Cert. Funds'!A3022</f>
        <v>91</v>
      </c>
      <c r="D3023" s="22" t="str">
        <f>'Source - Cert. Funds'!B3022</f>
        <v>2</v>
      </c>
      <c r="E3023" s="22" t="str">
        <f>'Source - Cert. Funds'!C3022</f>
        <v>0003</v>
      </c>
      <c r="F3023" s="22" t="str">
        <f>'Source - Cert. Funds'!D3022</f>
        <v>9120003</v>
      </c>
      <c r="G3023" s="22" t="str">
        <f>'Source - Cert. Funds'!E3022</f>
        <v>HONEY CREEK TOWNSHIP</v>
      </c>
      <c r="H3023" s="22" t="str">
        <f>'Source - Cert. Funds'!F3022</f>
        <v>1190</v>
      </c>
      <c r="I3023" s="22" t="str">
        <f>'Source - Cert. Funds'!G3022</f>
        <v xml:space="preserve">CUMULATIVE FIRE (Township)                        </v>
      </c>
      <c r="J3023" s="23">
        <f>'Source - Cert. Funds'!H3022</f>
        <v>40000</v>
      </c>
      <c r="K3023" s="3"/>
      <c r="L3023" s="3"/>
      <c r="M3023" s="3"/>
      <c r="N3023" s="3"/>
      <c r="O3023" s="3"/>
    </row>
    <row r="3024" spans="1:15" x14ac:dyDescent="0.35">
      <c r="A3024" s="221" t="e">
        <f t="shared" si="51"/>
        <v>#N/A</v>
      </c>
      <c r="B3024" s="221" t="e">
        <f>IF(A3024=1,SUM($A$4:A3024),"")</f>
        <v>#N/A</v>
      </c>
      <c r="C3024" s="22" t="str">
        <f>'Source - Cert. Funds'!A3023</f>
        <v>91</v>
      </c>
      <c r="D3024" s="22" t="str">
        <f>'Source - Cert. Funds'!B3023</f>
        <v>2</v>
      </c>
      <c r="E3024" s="22" t="str">
        <f>'Source - Cert. Funds'!C3023</f>
        <v>0003</v>
      </c>
      <c r="F3024" s="22" t="str">
        <f>'Source - Cert. Funds'!D3023</f>
        <v>9120003</v>
      </c>
      <c r="G3024" s="22" t="str">
        <f>'Source - Cert. Funds'!E3023</f>
        <v>HONEY CREEK TOWNSHIP</v>
      </c>
      <c r="H3024" s="22" t="str">
        <f>'Source - Cert. Funds'!F3023</f>
        <v>1312</v>
      </c>
      <c r="I3024" s="22" t="str">
        <f>'Source - Cert. Funds'!G3023</f>
        <v xml:space="preserve">RECREATION                              </v>
      </c>
      <c r="J3024" s="23">
        <f>'Source - Cert. Funds'!H3023</f>
        <v>120000</v>
      </c>
      <c r="K3024" s="3"/>
      <c r="L3024" s="3"/>
      <c r="M3024" s="3"/>
      <c r="N3024" s="3"/>
      <c r="O3024" s="3"/>
    </row>
    <row r="3025" spans="1:15" x14ac:dyDescent="0.35">
      <c r="A3025" s="221" t="e">
        <f t="shared" si="51"/>
        <v>#N/A</v>
      </c>
      <c r="B3025" s="221" t="e">
        <f>IF(A3025=1,SUM($A$4:A3025),"")</f>
        <v>#N/A</v>
      </c>
      <c r="C3025" s="22" t="str">
        <f>'Source - Cert. Funds'!A3024</f>
        <v>91</v>
      </c>
      <c r="D3025" s="22" t="str">
        <f>'Source - Cert. Funds'!B3024</f>
        <v>2</v>
      </c>
      <c r="E3025" s="22" t="str">
        <f>'Source - Cert. Funds'!C3024</f>
        <v>0004</v>
      </c>
      <c r="F3025" s="22" t="str">
        <f>'Source - Cert. Funds'!D3024</f>
        <v>9120004</v>
      </c>
      <c r="G3025" s="22" t="str">
        <f>'Source - Cert. Funds'!E3024</f>
        <v>JACKSON TOWNSHIP</v>
      </c>
      <c r="H3025" s="22" t="str">
        <f>'Source - Cert. Funds'!F3024</f>
        <v>0101</v>
      </c>
      <c r="I3025" s="22" t="str">
        <f>'Source - Cert. Funds'!G3024</f>
        <v xml:space="preserve">GENERAL                                 </v>
      </c>
      <c r="J3025" s="23">
        <f>'Source - Cert. Funds'!H3024</f>
        <v>26875</v>
      </c>
      <c r="K3025" s="3"/>
      <c r="L3025" s="3"/>
      <c r="M3025" s="3"/>
      <c r="N3025" s="3"/>
      <c r="O3025" s="3"/>
    </row>
    <row r="3026" spans="1:15" x14ac:dyDescent="0.35">
      <c r="A3026" s="221" t="e">
        <f t="shared" si="51"/>
        <v>#N/A</v>
      </c>
      <c r="B3026" s="221" t="e">
        <f>IF(A3026=1,SUM($A$4:A3026),"")</f>
        <v>#N/A</v>
      </c>
      <c r="C3026" s="22" t="str">
        <f>'Source - Cert. Funds'!A3025</f>
        <v>91</v>
      </c>
      <c r="D3026" s="22" t="str">
        <f>'Source - Cert. Funds'!B3025</f>
        <v>2</v>
      </c>
      <c r="E3026" s="22" t="str">
        <f>'Source - Cert. Funds'!C3025</f>
        <v>0004</v>
      </c>
      <c r="F3026" s="22" t="str">
        <f>'Source - Cert. Funds'!D3025</f>
        <v>9120004</v>
      </c>
      <c r="G3026" s="22" t="str">
        <f>'Source - Cert. Funds'!E3025</f>
        <v>JACKSON TOWNSHIP</v>
      </c>
      <c r="H3026" s="22" t="str">
        <f>'Source - Cert. Funds'!F3025</f>
        <v>1111</v>
      </c>
      <c r="I3026" s="22" t="str">
        <f>'Source - Cert. Funds'!G3025</f>
        <v>TOWNSHIP FIRE AND E.M.S.</v>
      </c>
      <c r="J3026" s="23">
        <f>'Source - Cert. Funds'!H3025</f>
        <v>21600</v>
      </c>
      <c r="K3026" s="3"/>
      <c r="L3026" s="3"/>
      <c r="M3026" s="3"/>
      <c r="N3026" s="3"/>
      <c r="O3026" s="3"/>
    </row>
    <row r="3027" spans="1:15" x14ac:dyDescent="0.35">
      <c r="A3027" s="221" t="e">
        <f t="shared" si="51"/>
        <v>#N/A</v>
      </c>
      <c r="B3027" s="221" t="e">
        <f>IF(A3027=1,SUM($A$4:A3027),"")</f>
        <v>#N/A</v>
      </c>
      <c r="C3027" s="22" t="str">
        <f>'Source - Cert. Funds'!A3026</f>
        <v>91</v>
      </c>
      <c r="D3027" s="22" t="str">
        <f>'Source - Cert. Funds'!B3026</f>
        <v>2</v>
      </c>
      <c r="E3027" s="22" t="str">
        <f>'Source - Cert. Funds'!C3026</f>
        <v>0005</v>
      </c>
      <c r="F3027" s="22" t="str">
        <f>'Source - Cert. Funds'!D3026</f>
        <v>9120005</v>
      </c>
      <c r="G3027" s="22" t="str">
        <f>'Source - Cert. Funds'!E3026</f>
        <v>LIBERTY TOWNSHIP</v>
      </c>
      <c r="H3027" s="22" t="str">
        <f>'Source - Cert. Funds'!F3026</f>
        <v>0061</v>
      </c>
      <c r="I3027" s="22" t="str">
        <f>'Source - Cert. Funds'!G3026</f>
        <v>RAINY DAY</v>
      </c>
      <c r="J3027" s="23">
        <f>'Source - Cert. Funds'!H3026</f>
        <v>0</v>
      </c>
      <c r="K3027" s="3"/>
      <c r="L3027" s="3"/>
      <c r="M3027" s="3"/>
      <c r="N3027" s="3"/>
      <c r="O3027" s="3"/>
    </row>
    <row r="3028" spans="1:15" x14ac:dyDescent="0.35">
      <c r="A3028" s="221" t="e">
        <f t="shared" si="51"/>
        <v>#N/A</v>
      </c>
      <c r="B3028" s="221" t="e">
        <f>IF(A3028=1,SUM($A$4:A3028),"")</f>
        <v>#N/A</v>
      </c>
      <c r="C3028" s="22" t="str">
        <f>'Source - Cert. Funds'!A3027</f>
        <v>91</v>
      </c>
      <c r="D3028" s="22" t="str">
        <f>'Source - Cert. Funds'!B3027</f>
        <v>2</v>
      </c>
      <c r="E3028" s="22" t="str">
        <f>'Source - Cert. Funds'!C3027</f>
        <v>0005</v>
      </c>
      <c r="F3028" s="22" t="str">
        <f>'Source - Cert. Funds'!D3027</f>
        <v>9120005</v>
      </c>
      <c r="G3028" s="22" t="str">
        <f>'Source - Cert. Funds'!E3027</f>
        <v>LIBERTY TOWNSHIP</v>
      </c>
      <c r="H3028" s="22" t="str">
        <f>'Source - Cert. Funds'!F3027</f>
        <v>0101</v>
      </c>
      <c r="I3028" s="22" t="str">
        <f>'Source - Cert. Funds'!G3027</f>
        <v xml:space="preserve">GENERAL                                 </v>
      </c>
      <c r="J3028" s="23">
        <f>'Source - Cert. Funds'!H3027</f>
        <v>40000</v>
      </c>
      <c r="K3028" s="3"/>
      <c r="L3028" s="3"/>
      <c r="M3028" s="3"/>
      <c r="N3028" s="3"/>
      <c r="O3028" s="3"/>
    </row>
    <row r="3029" spans="1:15" x14ac:dyDescent="0.35">
      <c r="A3029" s="221" t="e">
        <f t="shared" si="51"/>
        <v>#N/A</v>
      </c>
      <c r="B3029" s="221" t="e">
        <f>IF(A3029=1,SUM($A$4:A3029),"")</f>
        <v>#N/A</v>
      </c>
      <c r="C3029" s="22" t="str">
        <f>'Source - Cert. Funds'!A3028</f>
        <v>91</v>
      </c>
      <c r="D3029" s="22" t="str">
        <f>'Source - Cert. Funds'!B3028</f>
        <v>2</v>
      </c>
      <c r="E3029" s="22" t="str">
        <f>'Source - Cert. Funds'!C3028</f>
        <v>0005</v>
      </c>
      <c r="F3029" s="22" t="str">
        <f>'Source - Cert. Funds'!D3028</f>
        <v>9120005</v>
      </c>
      <c r="G3029" s="22" t="str">
        <f>'Source - Cert. Funds'!E3028</f>
        <v>LIBERTY TOWNSHIP</v>
      </c>
      <c r="H3029" s="22" t="str">
        <f>'Source - Cert. Funds'!F3028</f>
        <v>1111</v>
      </c>
      <c r="I3029" s="22" t="str">
        <f>'Source - Cert. Funds'!G3028</f>
        <v>TOWNSHIP FIRE AND E.M.S.</v>
      </c>
      <c r="J3029" s="23">
        <f>'Source - Cert. Funds'!H3028</f>
        <v>0</v>
      </c>
      <c r="K3029" s="3"/>
      <c r="L3029" s="3"/>
      <c r="M3029" s="3"/>
      <c r="N3029" s="3"/>
      <c r="O3029" s="3"/>
    </row>
    <row r="3030" spans="1:15" x14ac:dyDescent="0.35">
      <c r="A3030" s="221" t="e">
        <f t="shared" si="51"/>
        <v>#N/A</v>
      </c>
      <c r="B3030" s="221" t="e">
        <f>IF(A3030=1,SUM($A$4:A3030),"")</f>
        <v>#N/A</v>
      </c>
      <c r="C3030" s="22" t="str">
        <f>'Source - Cert. Funds'!A3029</f>
        <v>91</v>
      </c>
      <c r="D3030" s="22" t="str">
        <f>'Source - Cert. Funds'!B3029</f>
        <v>2</v>
      </c>
      <c r="E3030" s="22" t="str">
        <f>'Source - Cert. Funds'!C3029</f>
        <v>0005</v>
      </c>
      <c r="F3030" s="22" t="str">
        <f>'Source - Cert. Funds'!D3029</f>
        <v>9120005</v>
      </c>
      <c r="G3030" s="22" t="str">
        <f>'Source - Cert. Funds'!E3029</f>
        <v>LIBERTY TOWNSHIP</v>
      </c>
      <c r="H3030" s="22" t="str">
        <f>'Source - Cert. Funds'!F3029</f>
        <v>1190</v>
      </c>
      <c r="I3030" s="22" t="str">
        <f>'Source - Cert. Funds'!G3029</f>
        <v xml:space="preserve">CUMULATIVE FIRE (Township)                        </v>
      </c>
      <c r="J3030" s="23">
        <f>'Source - Cert. Funds'!H3029</f>
        <v>0</v>
      </c>
      <c r="K3030" s="3"/>
      <c r="L3030" s="3"/>
      <c r="M3030" s="3"/>
      <c r="N3030" s="3"/>
      <c r="O3030" s="3"/>
    </row>
    <row r="3031" spans="1:15" x14ac:dyDescent="0.35">
      <c r="A3031" s="221" t="e">
        <f t="shared" si="51"/>
        <v>#N/A</v>
      </c>
      <c r="B3031" s="221" t="e">
        <f>IF(A3031=1,SUM($A$4:A3031),"")</f>
        <v>#N/A</v>
      </c>
      <c r="C3031" s="22" t="str">
        <f>'Source - Cert. Funds'!A3030</f>
        <v>91</v>
      </c>
      <c r="D3031" s="22" t="str">
        <f>'Source - Cert. Funds'!B3030</f>
        <v>2</v>
      </c>
      <c r="E3031" s="22" t="str">
        <f>'Source - Cert. Funds'!C3030</f>
        <v>0005</v>
      </c>
      <c r="F3031" s="22" t="str">
        <f>'Source - Cert. Funds'!D3030</f>
        <v>9120005</v>
      </c>
      <c r="G3031" s="22" t="str">
        <f>'Source - Cert. Funds'!E3030</f>
        <v>LIBERTY TOWNSHIP</v>
      </c>
      <c r="H3031" s="22" t="str">
        <f>'Source - Cert. Funds'!F3030</f>
        <v>1312</v>
      </c>
      <c r="I3031" s="22" t="str">
        <f>'Source - Cert. Funds'!G3030</f>
        <v xml:space="preserve">RECREATION                              </v>
      </c>
      <c r="J3031" s="23">
        <f>'Source - Cert. Funds'!H3030</f>
        <v>0</v>
      </c>
      <c r="K3031" s="3"/>
      <c r="L3031" s="3"/>
      <c r="M3031" s="3"/>
      <c r="N3031" s="3"/>
      <c r="O3031" s="3"/>
    </row>
    <row r="3032" spans="1:15" x14ac:dyDescent="0.35">
      <c r="A3032" s="221" t="e">
        <f t="shared" si="51"/>
        <v>#N/A</v>
      </c>
      <c r="B3032" s="221" t="e">
        <f>IF(A3032=1,SUM($A$4:A3032),"")</f>
        <v>#N/A</v>
      </c>
      <c r="C3032" s="22" t="str">
        <f>'Source - Cert. Funds'!A3031</f>
        <v>91</v>
      </c>
      <c r="D3032" s="22" t="str">
        <f>'Source - Cert. Funds'!B3031</f>
        <v>2</v>
      </c>
      <c r="E3032" s="22" t="str">
        <f>'Source - Cert. Funds'!C3031</f>
        <v>0005</v>
      </c>
      <c r="F3032" s="22" t="str">
        <f>'Source - Cert. Funds'!D3031</f>
        <v>9120005</v>
      </c>
      <c r="G3032" s="22" t="str">
        <f>'Source - Cert. Funds'!E3031</f>
        <v>LIBERTY TOWNSHIP</v>
      </c>
      <c r="H3032" s="22" t="str">
        <f>'Source - Cert. Funds'!F3031</f>
        <v>2043</v>
      </c>
      <c r="I3032" s="22" t="str">
        <f>'Source - Cert. Funds'!G3031</f>
        <v xml:space="preserve">LANDFILL                                </v>
      </c>
      <c r="J3032" s="23">
        <f>'Source - Cert. Funds'!H3031</f>
        <v>2252000</v>
      </c>
      <c r="K3032" s="3"/>
      <c r="L3032" s="3"/>
      <c r="M3032" s="3"/>
      <c r="N3032" s="3"/>
      <c r="O3032" s="3"/>
    </row>
    <row r="3033" spans="1:15" x14ac:dyDescent="0.35">
      <c r="A3033" s="221" t="e">
        <f t="shared" si="51"/>
        <v>#N/A</v>
      </c>
      <c r="B3033" s="221" t="e">
        <f>IF(A3033=1,SUM($A$4:A3033),"")</f>
        <v>#N/A</v>
      </c>
      <c r="C3033" s="22" t="str">
        <f>'Source - Cert. Funds'!A3032</f>
        <v>91</v>
      </c>
      <c r="D3033" s="22" t="str">
        <f>'Source - Cert. Funds'!B3032</f>
        <v>2</v>
      </c>
      <c r="E3033" s="22" t="str">
        <f>'Source - Cert. Funds'!C3032</f>
        <v>0006</v>
      </c>
      <c r="F3033" s="22" t="str">
        <f>'Source - Cert. Funds'!D3032</f>
        <v>9120006</v>
      </c>
      <c r="G3033" s="22" t="str">
        <f>'Source - Cert. Funds'!E3032</f>
        <v>LINCOLN TOWNSHIP</v>
      </c>
      <c r="H3033" s="22" t="str">
        <f>'Source - Cert. Funds'!F3032</f>
        <v>0061</v>
      </c>
      <c r="I3033" s="22" t="str">
        <f>'Source - Cert. Funds'!G3032</f>
        <v>RAINY DAY</v>
      </c>
      <c r="J3033" s="23">
        <f>'Source - Cert. Funds'!H3032</f>
        <v>500</v>
      </c>
      <c r="K3033" s="3"/>
      <c r="L3033" s="3"/>
      <c r="M3033" s="3"/>
      <c r="N3033" s="3"/>
      <c r="O3033" s="3"/>
    </row>
    <row r="3034" spans="1:15" x14ac:dyDescent="0.35">
      <c r="A3034" s="221" t="e">
        <f t="shared" si="51"/>
        <v>#N/A</v>
      </c>
      <c r="B3034" s="221" t="e">
        <f>IF(A3034=1,SUM($A$4:A3034),"")</f>
        <v>#N/A</v>
      </c>
      <c r="C3034" s="22" t="str">
        <f>'Source - Cert. Funds'!A3033</f>
        <v>91</v>
      </c>
      <c r="D3034" s="22" t="str">
        <f>'Source - Cert. Funds'!B3033</f>
        <v>2</v>
      </c>
      <c r="E3034" s="22" t="str">
        <f>'Source - Cert. Funds'!C3033</f>
        <v>0006</v>
      </c>
      <c r="F3034" s="22" t="str">
        <f>'Source - Cert. Funds'!D3033</f>
        <v>9120006</v>
      </c>
      <c r="G3034" s="22" t="str">
        <f>'Source - Cert. Funds'!E3033</f>
        <v>LINCOLN TOWNSHIP</v>
      </c>
      <c r="H3034" s="22" t="str">
        <f>'Source - Cert. Funds'!F3033</f>
        <v>0101</v>
      </c>
      <c r="I3034" s="22" t="str">
        <f>'Source - Cert. Funds'!G3033</f>
        <v xml:space="preserve">GENERAL                                 </v>
      </c>
      <c r="J3034" s="23">
        <f>'Source - Cert. Funds'!H3033</f>
        <v>28240</v>
      </c>
      <c r="K3034" s="3"/>
      <c r="L3034" s="3"/>
      <c r="M3034" s="3"/>
      <c r="N3034" s="3"/>
      <c r="O3034" s="3"/>
    </row>
    <row r="3035" spans="1:15" x14ac:dyDescent="0.35">
      <c r="A3035" s="221" t="e">
        <f t="shared" si="51"/>
        <v>#N/A</v>
      </c>
      <c r="B3035" s="221" t="e">
        <f>IF(A3035=1,SUM($A$4:A3035),"")</f>
        <v>#N/A</v>
      </c>
      <c r="C3035" s="22" t="str">
        <f>'Source - Cert. Funds'!A3034</f>
        <v>91</v>
      </c>
      <c r="D3035" s="22" t="str">
        <f>'Source - Cert. Funds'!B3034</f>
        <v>2</v>
      </c>
      <c r="E3035" s="22" t="str">
        <f>'Source - Cert. Funds'!C3034</f>
        <v>0006</v>
      </c>
      <c r="F3035" s="22" t="str">
        <f>'Source - Cert. Funds'!D3034</f>
        <v>9120006</v>
      </c>
      <c r="G3035" s="22" t="str">
        <f>'Source - Cert. Funds'!E3034</f>
        <v>LINCOLN TOWNSHIP</v>
      </c>
      <c r="H3035" s="22" t="str">
        <f>'Source - Cert. Funds'!F3034</f>
        <v>1111</v>
      </c>
      <c r="I3035" s="22" t="str">
        <f>'Source - Cert. Funds'!G3034</f>
        <v>TOWNSHIP FIRE AND E.M.S.</v>
      </c>
      <c r="J3035" s="23">
        <f>'Source - Cert. Funds'!H3034</f>
        <v>20758</v>
      </c>
      <c r="K3035" s="3"/>
      <c r="L3035" s="3"/>
      <c r="M3035" s="3"/>
      <c r="N3035" s="3"/>
      <c r="O3035" s="3"/>
    </row>
    <row r="3036" spans="1:15" x14ac:dyDescent="0.35">
      <c r="A3036" s="221" t="e">
        <f t="shared" si="51"/>
        <v>#N/A</v>
      </c>
      <c r="B3036" s="221" t="e">
        <f>IF(A3036=1,SUM($A$4:A3036),"")</f>
        <v>#N/A</v>
      </c>
      <c r="C3036" s="22" t="str">
        <f>'Source - Cert. Funds'!A3035</f>
        <v>91</v>
      </c>
      <c r="D3036" s="22" t="str">
        <f>'Source - Cert. Funds'!B3035</f>
        <v>2</v>
      </c>
      <c r="E3036" s="22" t="str">
        <f>'Source - Cert. Funds'!C3035</f>
        <v>0006</v>
      </c>
      <c r="F3036" s="22" t="str">
        <f>'Source - Cert. Funds'!D3035</f>
        <v>9120006</v>
      </c>
      <c r="G3036" s="22" t="str">
        <f>'Source - Cert. Funds'!E3035</f>
        <v>LINCOLN TOWNSHIP</v>
      </c>
      <c r="H3036" s="22" t="str">
        <f>'Source - Cert. Funds'!F3035</f>
        <v>1190</v>
      </c>
      <c r="I3036" s="22" t="str">
        <f>'Source - Cert. Funds'!G3035</f>
        <v xml:space="preserve">CUMULATIVE FIRE (Township)                        </v>
      </c>
      <c r="J3036" s="23">
        <f>'Source - Cert. Funds'!H3035</f>
        <v>5000</v>
      </c>
      <c r="K3036" s="3"/>
      <c r="L3036" s="3"/>
      <c r="M3036" s="3"/>
      <c r="N3036" s="3"/>
      <c r="O3036" s="3"/>
    </row>
    <row r="3037" spans="1:15" x14ac:dyDescent="0.35">
      <c r="A3037" s="221" t="e">
        <f t="shared" si="51"/>
        <v>#N/A</v>
      </c>
      <c r="B3037" s="221" t="e">
        <f>IF(A3037=1,SUM($A$4:A3037),"")</f>
        <v>#N/A</v>
      </c>
      <c r="C3037" s="22" t="str">
        <f>'Source - Cert. Funds'!A3036</f>
        <v>91</v>
      </c>
      <c r="D3037" s="22" t="str">
        <f>'Source - Cert. Funds'!B3036</f>
        <v>2</v>
      </c>
      <c r="E3037" s="22" t="str">
        <f>'Source - Cert. Funds'!C3036</f>
        <v>0007</v>
      </c>
      <c r="F3037" s="22" t="str">
        <f>'Source - Cert. Funds'!D3036</f>
        <v>9120007</v>
      </c>
      <c r="G3037" s="22" t="str">
        <f>'Source - Cert. Funds'!E3036</f>
        <v>MONON TOWNSHIP</v>
      </c>
      <c r="H3037" s="22" t="str">
        <f>'Source - Cert. Funds'!F3036</f>
        <v>0101</v>
      </c>
      <c r="I3037" s="22" t="str">
        <f>'Source - Cert. Funds'!G3036</f>
        <v xml:space="preserve">GENERAL                                 </v>
      </c>
      <c r="J3037" s="23">
        <f>'Source - Cert. Funds'!H3036</f>
        <v>125395</v>
      </c>
      <c r="K3037" s="3"/>
      <c r="L3037" s="3"/>
      <c r="M3037" s="3"/>
      <c r="N3037" s="3"/>
      <c r="O3037" s="3"/>
    </row>
    <row r="3038" spans="1:15" x14ac:dyDescent="0.35">
      <c r="A3038" s="221" t="e">
        <f t="shared" si="51"/>
        <v>#N/A</v>
      </c>
      <c r="B3038" s="221" t="e">
        <f>IF(A3038=1,SUM($A$4:A3038),"")</f>
        <v>#N/A</v>
      </c>
      <c r="C3038" s="22" t="str">
        <f>'Source - Cert. Funds'!A3037</f>
        <v>91</v>
      </c>
      <c r="D3038" s="22" t="str">
        <f>'Source - Cert. Funds'!B3037</f>
        <v>2</v>
      </c>
      <c r="E3038" s="22" t="str">
        <f>'Source - Cert. Funds'!C3037</f>
        <v>0007</v>
      </c>
      <c r="F3038" s="22" t="str">
        <f>'Source - Cert. Funds'!D3037</f>
        <v>9120007</v>
      </c>
      <c r="G3038" s="22" t="str">
        <f>'Source - Cert. Funds'!E3037</f>
        <v>MONON TOWNSHIP</v>
      </c>
      <c r="H3038" s="22" t="str">
        <f>'Source - Cert. Funds'!F3037</f>
        <v>1111</v>
      </c>
      <c r="I3038" s="22" t="str">
        <f>'Source - Cert. Funds'!G3037</f>
        <v>TOWNSHIP FIRE AND E.M.S.</v>
      </c>
      <c r="J3038" s="23">
        <f>'Source - Cert. Funds'!H3037</f>
        <v>79600</v>
      </c>
      <c r="K3038" s="3"/>
      <c r="L3038" s="3"/>
      <c r="M3038" s="3"/>
      <c r="N3038" s="3"/>
      <c r="O3038" s="3"/>
    </row>
    <row r="3039" spans="1:15" x14ac:dyDescent="0.35">
      <c r="A3039" s="221" t="e">
        <f t="shared" si="51"/>
        <v>#N/A</v>
      </c>
      <c r="B3039" s="221" t="e">
        <f>IF(A3039=1,SUM($A$4:A3039),"")</f>
        <v>#N/A</v>
      </c>
      <c r="C3039" s="22" t="str">
        <f>'Source - Cert. Funds'!A3038</f>
        <v>91</v>
      </c>
      <c r="D3039" s="22" t="str">
        <f>'Source - Cert. Funds'!B3038</f>
        <v>2</v>
      </c>
      <c r="E3039" s="22" t="str">
        <f>'Source - Cert. Funds'!C3038</f>
        <v>0007</v>
      </c>
      <c r="F3039" s="22" t="str">
        <f>'Source - Cert. Funds'!D3038</f>
        <v>9120007</v>
      </c>
      <c r="G3039" s="22" t="str">
        <f>'Source - Cert. Funds'!E3038</f>
        <v>MONON TOWNSHIP</v>
      </c>
      <c r="H3039" s="22" t="str">
        <f>'Source - Cert. Funds'!F3038</f>
        <v>1190</v>
      </c>
      <c r="I3039" s="22" t="str">
        <f>'Source - Cert. Funds'!G3038</f>
        <v xml:space="preserve">CUMULATIVE FIRE (Township)                        </v>
      </c>
      <c r="J3039" s="23">
        <f>'Source - Cert. Funds'!H3038</f>
        <v>0</v>
      </c>
      <c r="K3039" s="3"/>
      <c r="L3039" s="3"/>
      <c r="M3039" s="3"/>
      <c r="N3039" s="3"/>
      <c r="O3039" s="3"/>
    </row>
    <row r="3040" spans="1:15" x14ac:dyDescent="0.35">
      <c r="A3040" s="221" t="e">
        <f t="shared" si="51"/>
        <v>#N/A</v>
      </c>
      <c r="B3040" s="221" t="e">
        <f>IF(A3040=1,SUM($A$4:A3040),"")</f>
        <v>#N/A</v>
      </c>
      <c r="C3040" s="22" t="str">
        <f>'Source - Cert. Funds'!A3039</f>
        <v>91</v>
      </c>
      <c r="D3040" s="22" t="str">
        <f>'Source - Cert. Funds'!B3039</f>
        <v>2</v>
      </c>
      <c r="E3040" s="22" t="str">
        <f>'Source - Cert. Funds'!C3039</f>
        <v>0008</v>
      </c>
      <c r="F3040" s="22" t="str">
        <f>'Source - Cert. Funds'!D3039</f>
        <v>9120008</v>
      </c>
      <c r="G3040" s="22" t="str">
        <f>'Source - Cert. Funds'!E3039</f>
        <v>PRAIRIE TOWNSHIP</v>
      </c>
      <c r="H3040" s="22" t="str">
        <f>'Source - Cert. Funds'!F3039</f>
        <v>0101</v>
      </c>
      <c r="I3040" s="22" t="str">
        <f>'Source - Cert. Funds'!G3039</f>
        <v xml:space="preserve">GENERAL                                 </v>
      </c>
      <c r="J3040" s="23">
        <f>'Source - Cert. Funds'!H3039</f>
        <v>69820</v>
      </c>
      <c r="K3040" s="3"/>
      <c r="L3040" s="3"/>
      <c r="M3040" s="3"/>
      <c r="N3040" s="3"/>
      <c r="O3040" s="3"/>
    </row>
    <row r="3041" spans="1:15" x14ac:dyDescent="0.35">
      <c r="A3041" s="221" t="e">
        <f t="shared" si="51"/>
        <v>#N/A</v>
      </c>
      <c r="B3041" s="221" t="e">
        <f>IF(A3041=1,SUM($A$4:A3041),"")</f>
        <v>#N/A</v>
      </c>
      <c r="C3041" s="22" t="str">
        <f>'Source - Cert. Funds'!A3040</f>
        <v>91</v>
      </c>
      <c r="D3041" s="22" t="str">
        <f>'Source - Cert. Funds'!B3040</f>
        <v>2</v>
      </c>
      <c r="E3041" s="22" t="str">
        <f>'Source - Cert. Funds'!C3040</f>
        <v>0008</v>
      </c>
      <c r="F3041" s="22" t="str">
        <f>'Source - Cert. Funds'!D3040</f>
        <v>9120008</v>
      </c>
      <c r="G3041" s="22" t="str">
        <f>'Source - Cert. Funds'!E3040</f>
        <v>PRAIRIE TOWNSHIP</v>
      </c>
      <c r="H3041" s="22" t="str">
        <f>'Source - Cert. Funds'!F3040</f>
        <v>1111</v>
      </c>
      <c r="I3041" s="22" t="str">
        <f>'Source - Cert. Funds'!G3040</f>
        <v>TOWNSHIP FIRE AND E.M.S.</v>
      </c>
      <c r="J3041" s="23">
        <f>'Source - Cert. Funds'!H3040</f>
        <v>65000</v>
      </c>
      <c r="K3041" s="3"/>
      <c r="L3041" s="3"/>
      <c r="M3041" s="3"/>
      <c r="N3041" s="3"/>
      <c r="O3041" s="3"/>
    </row>
    <row r="3042" spans="1:15" x14ac:dyDescent="0.35">
      <c r="A3042" s="221" t="e">
        <f t="shared" si="51"/>
        <v>#N/A</v>
      </c>
      <c r="B3042" s="221" t="e">
        <f>IF(A3042=1,SUM($A$4:A3042),"")</f>
        <v>#N/A</v>
      </c>
      <c r="C3042" s="22" t="str">
        <f>'Source - Cert. Funds'!A3041</f>
        <v>91</v>
      </c>
      <c r="D3042" s="22" t="str">
        <f>'Source - Cert. Funds'!B3041</f>
        <v>2</v>
      </c>
      <c r="E3042" s="22" t="str">
        <f>'Source - Cert. Funds'!C3041</f>
        <v>0008</v>
      </c>
      <c r="F3042" s="22" t="str">
        <f>'Source - Cert. Funds'!D3041</f>
        <v>9120008</v>
      </c>
      <c r="G3042" s="22" t="str">
        <f>'Source - Cert. Funds'!E3041</f>
        <v>PRAIRIE TOWNSHIP</v>
      </c>
      <c r="H3042" s="22" t="str">
        <f>'Source - Cert. Funds'!F3041</f>
        <v>1301</v>
      </c>
      <c r="I3042" s="22" t="str">
        <f>'Source - Cert. Funds'!G3041</f>
        <v xml:space="preserve">PARK &amp; RECREATION                       </v>
      </c>
      <c r="J3042" s="23">
        <f>'Source - Cert. Funds'!H3041</f>
        <v>2000</v>
      </c>
      <c r="K3042" s="3"/>
      <c r="L3042" s="3"/>
      <c r="M3042" s="3"/>
      <c r="N3042" s="3"/>
      <c r="O3042" s="3"/>
    </row>
    <row r="3043" spans="1:15" x14ac:dyDescent="0.35">
      <c r="A3043" s="221" t="e">
        <f t="shared" si="51"/>
        <v>#N/A</v>
      </c>
      <c r="B3043" s="221" t="e">
        <f>IF(A3043=1,SUM($A$4:A3043),"")</f>
        <v>#N/A</v>
      </c>
      <c r="C3043" s="22" t="str">
        <f>'Source - Cert. Funds'!A3042</f>
        <v>91</v>
      </c>
      <c r="D3043" s="22" t="str">
        <f>'Source - Cert. Funds'!B3042</f>
        <v>2</v>
      </c>
      <c r="E3043" s="22" t="str">
        <f>'Source - Cert. Funds'!C3042</f>
        <v>0009</v>
      </c>
      <c r="F3043" s="22" t="str">
        <f>'Source - Cert. Funds'!D3042</f>
        <v>9120009</v>
      </c>
      <c r="G3043" s="22" t="str">
        <f>'Source - Cert. Funds'!E3042</f>
        <v>PRINCETON TOWNSHIP</v>
      </c>
      <c r="H3043" s="22" t="str">
        <f>'Source - Cert. Funds'!F3042</f>
        <v>0101</v>
      </c>
      <c r="I3043" s="22" t="str">
        <f>'Source - Cert. Funds'!G3042</f>
        <v xml:space="preserve">GENERAL                                 </v>
      </c>
      <c r="J3043" s="23">
        <f>'Source - Cert. Funds'!H3042</f>
        <v>40332</v>
      </c>
      <c r="K3043" s="3"/>
      <c r="L3043" s="3"/>
      <c r="M3043" s="3"/>
      <c r="N3043" s="3"/>
      <c r="O3043" s="3"/>
    </row>
    <row r="3044" spans="1:15" x14ac:dyDescent="0.35">
      <c r="A3044" s="221" t="e">
        <f t="shared" si="51"/>
        <v>#N/A</v>
      </c>
      <c r="B3044" s="221" t="e">
        <f>IF(A3044=1,SUM($A$4:A3044),"")</f>
        <v>#N/A</v>
      </c>
      <c r="C3044" s="22" t="str">
        <f>'Source - Cert. Funds'!A3043</f>
        <v>91</v>
      </c>
      <c r="D3044" s="22" t="str">
        <f>'Source - Cert. Funds'!B3043</f>
        <v>2</v>
      </c>
      <c r="E3044" s="22" t="str">
        <f>'Source - Cert. Funds'!C3043</f>
        <v>0009</v>
      </c>
      <c r="F3044" s="22" t="str">
        <f>'Source - Cert. Funds'!D3043</f>
        <v>9120009</v>
      </c>
      <c r="G3044" s="22" t="str">
        <f>'Source - Cert. Funds'!E3043</f>
        <v>PRINCETON TOWNSHIP</v>
      </c>
      <c r="H3044" s="22" t="str">
        <f>'Source - Cert. Funds'!F3043</f>
        <v>1111</v>
      </c>
      <c r="I3044" s="22" t="str">
        <f>'Source - Cert. Funds'!G3043</f>
        <v>TOWNSHIP FIRE AND E.M.S.</v>
      </c>
      <c r="J3044" s="23">
        <f>'Source - Cert. Funds'!H3043</f>
        <v>32939</v>
      </c>
      <c r="K3044" s="3"/>
      <c r="L3044" s="3"/>
      <c r="M3044" s="3"/>
      <c r="N3044" s="3"/>
      <c r="O3044" s="3"/>
    </row>
    <row r="3045" spans="1:15" x14ac:dyDescent="0.35">
      <c r="A3045" s="221" t="e">
        <f t="shared" si="51"/>
        <v>#N/A</v>
      </c>
      <c r="B3045" s="221" t="e">
        <f>IF(A3045=1,SUM($A$4:A3045),"")</f>
        <v>#N/A</v>
      </c>
      <c r="C3045" s="22" t="str">
        <f>'Source - Cert. Funds'!A3044</f>
        <v>91</v>
      </c>
      <c r="D3045" s="22" t="str">
        <f>'Source - Cert. Funds'!B3044</f>
        <v>2</v>
      </c>
      <c r="E3045" s="22" t="str">
        <f>'Source - Cert. Funds'!C3044</f>
        <v>0009</v>
      </c>
      <c r="F3045" s="22" t="str">
        <f>'Source - Cert. Funds'!D3044</f>
        <v>9120009</v>
      </c>
      <c r="G3045" s="22" t="str">
        <f>'Source - Cert. Funds'!E3044</f>
        <v>PRINCETON TOWNSHIP</v>
      </c>
      <c r="H3045" s="22" t="str">
        <f>'Source - Cert. Funds'!F3044</f>
        <v>1312</v>
      </c>
      <c r="I3045" s="22" t="str">
        <f>'Source - Cert. Funds'!G3044</f>
        <v xml:space="preserve">RECREATION                              </v>
      </c>
      <c r="J3045" s="23">
        <f>'Source - Cert. Funds'!H3044</f>
        <v>28394</v>
      </c>
      <c r="K3045" s="3"/>
      <c r="L3045" s="3"/>
      <c r="M3045" s="3"/>
      <c r="N3045" s="3"/>
      <c r="O3045" s="3"/>
    </row>
    <row r="3046" spans="1:15" x14ac:dyDescent="0.35">
      <c r="A3046" s="221" t="e">
        <f t="shared" si="51"/>
        <v>#N/A</v>
      </c>
      <c r="B3046" s="221" t="e">
        <f>IF(A3046=1,SUM($A$4:A3046),"")</f>
        <v>#N/A</v>
      </c>
      <c r="C3046" s="22" t="str">
        <f>'Source - Cert. Funds'!A3045</f>
        <v>91</v>
      </c>
      <c r="D3046" s="22" t="str">
        <f>'Source - Cert. Funds'!B3045</f>
        <v>2</v>
      </c>
      <c r="E3046" s="22" t="str">
        <f>'Source - Cert. Funds'!C3045</f>
        <v>0010</v>
      </c>
      <c r="F3046" s="22" t="str">
        <f>'Source - Cert. Funds'!D3045</f>
        <v>9120010</v>
      </c>
      <c r="G3046" s="22" t="str">
        <f>'Source - Cert. Funds'!E3045</f>
        <v>ROUND GROVE TOWNSHIP</v>
      </c>
      <c r="H3046" s="22" t="str">
        <f>'Source - Cert. Funds'!F3045</f>
        <v>0061</v>
      </c>
      <c r="I3046" s="22" t="str">
        <f>'Source - Cert. Funds'!G3045</f>
        <v>RAINY DAY</v>
      </c>
      <c r="J3046" s="23">
        <f>'Source - Cert. Funds'!H3045</f>
        <v>20000</v>
      </c>
      <c r="K3046" s="3"/>
      <c r="L3046" s="3"/>
      <c r="M3046" s="3"/>
      <c r="N3046" s="3"/>
      <c r="O3046" s="3"/>
    </row>
    <row r="3047" spans="1:15" x14ac:dyDescent="0.35">
      <c r="A3047" s="221" t="e">
        <f t="shared" si="51"/>
        <v>#N/A</v>
      </c>
      <c r="B3047" s="221" t="e">
        <f>IF(A3047=1,SUM($A$4:A3047),"")</f>
        <v>#N/A</v>
      </c>
      <c r="C3047" s="22" t="str">
        <f>'Source - Cert. Funds'!A3046</f>
        <v>91</v>
      </c>
      <c r="D3047" s="22" t="str">
        <f>'Source - Cert. Funds'!B3046</f>
        <v>2</v>
      </c>
      <c r="E3047" s="22" t="str">
        <f>'Source - Cert. Funds'!C3046</f>
        <v>0010</v>
      </c>
      <c r="F3047" s="22" t="str">
        <f>'Source - Cert. Funds'!D3046</f>
        <v>9120010</v>
      </c>
      <c r="G3047" s="22" t="str">
        <f>'Source - Cert. Funds'!E3046</f>
        <v>ROUND GROVE TOWNSHIP</v>
      </c>
      <c r="H3047" s="22" t="str">
        <f>'Source - Cert. Funds'!F3046</f>
        <v>0101</v>
      </c>
      <c r="I3047" s="22" t="str">
        <f>'Source - Cert. Funds'!G3046</f>
        <v xml:space="preserve">GENERAL                                 </v>
      </c>
      <c r="J3047" s="23">
        <f>'Source - Cert. Funds'!H3046</f>
        <v>62525</v>
      </c>
      <c r="K3047" s="3"/>
      <c r="L3047" s="3"/>
      <c r="M3047" s="3"/>
      <c r="N3047" s="3"/>
      <c r="O3047" s="3"/>
    </row>
    <row r="3048" spans="1:15" x14ac:dyDescent="0.35">
      <c r="A3048" s="221" t="e">
        <f t="shared" si="51"/>
        <v>#N/A</v>
      </c>
      <c r="B3048" s="221" t="e">
        <f>IF(A3048=1,SUM($A$4:A3048),"")</f>
        <v>#N/A</v>
      </c>
      <c r="C3048" s="22" t="str">
        <f>'Source - Cert. Funds'!A3047</f>
        <v>91</v>
      </c>
      <c r="D3048" s="22" t="str">
        <f>'Source - Cert. Funds'!B3047</f>
        <v>2</v>
      </c>
      <c r="E3048" s="22" t="str">
        <f>'Source - Cert. Funds'!C3047</f>
        <v>0011</v>
      </c>
      <c r="F3048" s="22" t="str">
        <f>'Source - Cert. Funds'!D3047</f>
        <v>9120011</v>
      </c>
      <c r="G3048" s="22" t="str">
        <f>'Source - Cert. Funds'!E3047</f>
        <v>UNION TOWNSHIP</v>
      </c>
      <c r="H3048" s="22" t="str">
        <f>'Source - Cert. Funds'!F3047</f>
        <v>0061</v>
      </c>
      <c r="I3048" s="22" t="str">
        <f>'Source - Cert. Funds'!G3047</f>
        <v>RAINY DAY</v>
      </c>
      <c r="J3048" s="23">
        <f>'Source - Cert. Funds'!H3047</f>
        <v>11794</v>
      </c>
      <c r="K3048" s="3"/>
      <c r="L3048" s="3"/>
      <c r="M3048" s="3"/>
      <c r="N3048" s="3"/>
      <c r="O3048" s="3"/>
    </row>
    <row r="3049" spans="1:15" x14ac:dyDescent="0.35">
      <c r="A3049" s="221" t="e">
        <f t="shared" si="51"/>
        <v>#N/A</v>
      </c>
      <c r="B3049" s="221" t="e">
        <f>IF(A3049=1,SUM($A$4:A3049),"")</f>
        <v>#N/A</v>
      </c>
      <c r="C3049" s="22" t="str">
        <f>'Source - Cert. Funds'!A3048</f>
        <v>91</v>
      </c>
      <c r="D3049" s="22" t="str">
        <f>'Source - Cert. Funds'!B3048</f>
        <v>2</v>
      </c>
      <c r="E3049" s="22" t="str">
        <f>'Source - Cert. Funds'!C3048</f>
        <v>0011</v>
      </c>
      <c r="F3049" s="22" t="str">
        <f>'Source - Cert. Funds'!D3048</f>
        <v>9120011</v>
      </c>
      <c r="G3049" s="22" t="str">
        <f>'Source - Cert. Funds'!E3048</f>
        <v>UNION TOWNSHIP</v>
      </c>
      <c r="H3049" s="22" t="str">
        <f>'Source - Cert. Funds'!F3048</f>
        <v>0101</v>
      </c>
      <c r="I3049" s="22" t="str">
        <f>'Source - Cert. Funds'!G3048</f>
        <v xml:space="preserve">GENERAL                                 </v>
      </c>
      <c r="J3049" s="23">
        <f>'Source - Cert. Funds'!H3048</f>
        <v>233000</v>
      </c>
      <c r="K3049" s="3"/>
      <c r="L3049" s="3"/>
      <c r="M3049" s="3"/>
      <c r="N3049" s="3"/>
      <c r="O3049" s="3"/>
    </row>
    <row r="3050" spans="1:15" x14ac:dyDescent="0.35">
      <c r="A3050" s="221" t="e">
        <f t="shared" si="51"/>
        <v>#N/A</v>
      </c>
      <c r="B3050" s="221" t="e">
        <f>IF(A3050=1,SUM($A$4:A3050),"")</f>
        <v>#N/A</v>
      </c>
      <c r="C3050" s="22" t="str">
        <f>'Source - Cert. Funds'!A3049</f>
        <v>91</v>
      </c>
      <c r="D3050" s="22" t="str">
        <f>'Source - Cert. Funds'!B3049</f>
        <v>2</v>
      </c>
      <c r="E3050" s="22" t="str">
        <f>'Source - Cert. Funds'!C3049</f>
        <v>0011</v>
      </c>
      <c r="F3050" s="22" t="str">
        <f>'Source - Cert. Funds'!D3049</f>
        <v>9120011</v>
      </c>
      <c r="G3050" s="22" t="str">
        <f>'Source - Cert. Funds'!E3049</f>
        <v>UNION TOWNSHIP</v>
      </c>
      <c r="H3050" s="22" t="str">
        <f>'Source - Cert. Funds'!F3049</f>
        <v>1111</v>
      </c>
      <c r="I3050" s="22" t="str">
        <f>'Source - Cert. Funds'!G3049</f>
        <v>TOWNSHIP FIRE AND E.M.S.</v>
      </c>
      <c r="J3050" s="23">
        <f>'Source - Cert. Funds'!H3049</f>
        <v>142000</v>
      </c>
      <c r="K3050" s="3"/>
      <c r="L3050" s="3"/>
      <c r="M3050" s="3"/>
      <c r="N3050" s="3"/>
      <c r="O3050" s="3"/>
    </row>
    <row r="3051" spans="1:15" x14ac:dyDescent="0.35">
      <c r="A3051" s="221" t="e">
        <f t="shared" si="51"/>
        <v>#N/A</v>
      </c>
      <c r="B3051" s="221" t="e">
        <f>IF(A3051=1,SUM($A$4:A3051),"")</f>
        <v>#N/A</v>
      </c>
      <c r="C3051" s="22" t="str">
        <f>'Source - Cert. Funds'!A3050</f>
        <v>91</v>
      </c>
      <c r="D3051" s="22" t="str">
        <f>'Source - Cert. Funds'!B3050</f>
        <v>2</v>
      </c>
      <c r="E3051" s="22" t="str">
        <f>'Source - Cert. Funds'!C3050</f>
        <v>0011</v>
      </c>
      <c r="F3051" s="22" t="str">
        <f>'Source - Cert. Funds'!D3050</f>
        <v>9120011</v>
      </c>
      <c r="G3051" s="22" t="str">
        <f>'Source - Cert. Funds'!E3050</f>
        <v>UNION TOWNSHIP</v>
      </c>
      <c r="H3051" s="22" t="str">
        <f>'Source - Cert. Funds'!F3050</f>
        <v>1190</v>
      </c>
      <c r="I3051" s="22" t="str">
        <f>'Source - Cert. Funds'!G3050</f>
        <v xml:space="preserve">CUMULATIVE FIRE (Township)                        </v>
      </c>
      <c r="J3051" s="23">
        <f>'Source - Cert. Funds'!H3050</f>
        <v>150000</v>
      </c>
      <c r="K3051" s="3"/>
      <c r="L3051" s="3"/>
      <c r="M3051" s="3"/>
      <c r="N3051" s="3"/>
      <c r="O3051" s="3"/>
    </row>
    <row r="3052" spans="1:15" x14ac:dyDescent="0.35">
      <c r="A3052" s="221" t="e">
        <f t="shared" si="51"/>
        <v>#N/A</v>
      </c>
      <c r="B3052" s="221" t="e">
        <f>IF(A3052=1,SUM($A$4:A3052),"")</f>
        <v>#N/A</v>
      </c>
      <c r="C3052" s="22" t="str">
        <f>'Source - Cert. Funds'!A3051</f>
        <v>91</v>
      </c>
      <c r="D3052" s="22" t="str">
        <f>'Source - Cert. Funds'!B3051</f>
        <v>2</v>
      </c>
      <c r="E3052" s="22" t="str">
        <f>'Source - Cert. Funds'!C3051</f>
        <v>0012</v>
      </c>
      <c r="F3052" s="22" t="str">
        <f>'Source - Cert. Funds'!D3051</f>
        <v>9120012</v>
      </c>
      <c r="G3052" s="22" t="str">
        <f>'Source - Cert. Funds'!E3051</f>
        <v>WEST POINT TOWNSHIP</v>
      </c>
      <c r="H3052" s="22" t="str">
        <f>'Source - Cert. Funds'!F3051</f>
        <v>0101</v>
      </c>
      <c r="I3052" s="22" t="str">
        <f>'Source - Cert. Funds'!G3051</f>
        <v xml:space="preserve">GENERAL                                 </v>
      </c>
      <c r="J3052" s="23">
        <f>'Source - Cert. Funds'!H3051</f>
        <v>15638</v>
      </c>
      <c r="K3052" s="3"/>
      <c r="L3052" s="3"/>
      <c r="M3052" s="3"/>
      <c r="N3052" s="3"/>
      <c r="O3052" s="3"/>
    </row>
    <row r="3053" spans="1:15" x14ac:dyDescent="0.35">
      <c r="A3053" s="221" t="e">
        <f t="shared" si="51"/>
        <v>#N/A</v>
      </c>
      <c r="B3053" s="221" t="e">
        <f>IF(A3053=1,SUM($A$4:A3053),"")</f>
        <v>#N/A</v>
      </c>
      <c r="C3053" s="22" t="str">
        <f>'Source - Cert. Funds'!A3052</f>
        <v>91</v>
      </c>
      <c r="D3053" s="22" t="str">
        <f>'Source - Cert. Funds'!B3052</f>
        <v>2</v>
      </c>
      <c r="E3053" s="22" t="str">
        <f>'Source - Cert. Funds'!C3052</f>
        <v>0012</v>
      </c>
      <c r="F3053" s="22" t="str">
        <f>'Source - Cert. Funds'!D3052</f>
        <v>9120012</v>
      </c>
      <c r="G3053" s="22" t="str">
        <f>'Source - Cert. Funds'!E3052</f>
        <v>WEST POINT TOWNSHIP</v>
      </c>
      <c r="H3053" s="22" t="str">
        <f>'Source - Cert. Funds'!F3052</f>
        <v>1111</v>
      </c>
      <c r="I3053" s="22" t="str">
        <f>'Source - Cert. Funds'!G3052</f>
        <v>TOWNSHIP FIRE AND E.M.S.</v>
      </c>
      <c r="J3053" s="23">
        <f>'Source - Cert. Funds'!H3052</f>
        <v>28000</v>
      </c>
      <c r="K3053" s="3"/>
      <c r="L3053" s="3"/>
      <c r="M3053" s="3"/>
      <c r="N3053" s="3"/>
      <c r="O3053" s="3"/>
    </row>
    <row r="3054" spans="1:15" x14ac:dyDescent="0.35">
      <c r="A3054" s="221" t="e">
        <f t="shared" si="51"/>
        <v>#N/A</v>
      </c>
      <c r="B3054" s="221" t="e">
        <f>IF(A3054=1,SUM($A$4:A3054),"")</f>
        <v>#N/A</v>
      </c>
      <c r="C3054" s="22" t="str">
        <f>'Source - Cert. Funds'!A3053</f>
        <v>92</v>
      </c>
      <c r="D3054" s="22" t="str">
        <f>'Source - Cert. Funds'!B3053</f>
        <v>2</v>
      </c>
      <c r="E3054" s="22" t="str">
        <f>'Source - Cert. Funds'!C3053</f>
        <v>0001</v>
      </c>
      <c r="F3054" s="22" t="str">
        <f>'Source - Cert. Funds'!D3053</f>
        <v>9220001</v>
      </c>
      <c r="G3054" s="22" t="str">
        <f>'Source - Cert. Funds'!E3053</f>
        <v>CLEVELAND TOWNSHIP</v>
      </c>
      <c r="H3054" s="22" t="str">
        <f>'Source - Cert. Funds'!F3053</f>
        <v>0061</v>
      </c>
      <c r="I3054" s="22" t="str">
        <f>'Source - Cert. Funds'!G3053</f>
        <v>RAINY DAY</v>
      </c>
      <c r="J3054" s="23">
        <f>'Source - Cert. Funds'!H3053</f>
        <v>40000</v>
      </c>
      <c r="K3054" s="3"/>
      <c r="L3054" s="3"/>
      <c r="M3054" s="3"/>
      <c r="N3054" s="3"/>
      <c r="O3054" s="3"/>
    </row>
    <row r="3055" spans="1:15" x14ac:dyDescent="0.35">
      <c r="A3055" s="221" t="e">
        <f t="shared" si="51"/>
        <v>#N/A</v>
      </c>
      <c r="B3055" s="221" t="e">
        <f>IF(A3055=1,SUM($A$4:A3055),"")</f>
        <v>#N/A</v>
      </c>
      <c r="C3055" s="22" t="str">
        <f>'Source - Cert. Funds'!A3054</f>
        <v>92</v>
      </c>
      <c r="D3055" s="22" t="str">
        <f>'Source - Cert. Funds'!B3054</f>
        <v>2</v>
      </c>
      <c r="E3055" s="22" t="str">
        <f>'Source - Cert. Funds'!C3054</f>
        <v>0001</v>
      </c>
      <c r="F3055" s="22" t="str">
        <f>'Source - Cert. Funds'!D3054</f>
        <v>9220001</v>
      </c>
      <c r="G3055" s="22" t="str">
        <f>'Source - Cert. Funds'!E3054</f>
        <v>CLEVELAND TOWNSHIP</v>
      </c>
      <c r="H3055" s="22" t="str">
        <f>'Source - Cert. Funds'!F3054</f>
        <v>0101</v>
      </c>
      <c r="I3055" s="22" t="str">
        <f>'Source - Cert. Funds'!G3054</f>
        <v xml:space="preserve">GENERAL                                 </v>
      </c>
      <c r="J3055" s="23">
        <f>'Source - Cert. Funds'!H3054</f>
        <v>162541</v>
      </c>
      <c r="K3055" s="3"/>
      <c r="L3055" s="3"/>
      <c r="M3055" s="3"/>
      <c r="N3055" s="3"/>
      <c r="O3055" s="3"/>
    </row>
    <row r="3056" spans="1:15" x14ac:dyDescent="0.35">
      <c r="A3056" s="221" t="e">
        <f t="shared" si="51"/>
        <v>#N/A</v>
      </c>
      <c r="B3056" s="221" t="e">
        <f>IF(A3056=1,SUM($A$4:A3056),"")</f>
        <v>#N/A</v>
      </c>
      <c r="C3056" s="22" t="str">
        <f>'Source - Cert. Funds'!A3055</f>
        <v>92</v>
      </c>
      <c r="D3056" s="22" t="str">
        <f>'Source - Cert. Funds'!B3055</f>
        <v>2</v>
      </c>
      <c r="E3056" s="22" t="str">
        <f>'Source - Cert. Funds'!C3055</f>
        <v>0001</v>
      </c>
      <c r="F3056" s="22" t="str">
        <f>'Source - Cert. Funds'!D3055</f>
        <v>9220001</v>
      </c>
      <c r="G3056" s="22" t="str">
        <f>'Source - Cert. Funds'!E3055</f>
        <v>CLEVELAND TOWNSHIP</v>
      </c>
      <c r="H3056" s="22" t="str">
        <f>'Source - Cert. Funds'!F3055</f>
        <v>1111</v>
      </c>
      <c r="I3056" s="22" t="str">
        <f>'Source - Cert. Funds'!G3055</f>
        <v>TOWNSHIP FIRE AND E.M.S.</v>
      </c>
      <c r="J3056" s="23">
        <f>'Source - Cert. Funds'!H3055</f>
        <v>182400</v>
      </c>
      <c r="K3056" s="3"/>
      <c r="L3056" s="3"/>
      <c r="M3056" s="3"/>
      <c r="N3056" s="3"/>
      <c r="O3056" s="3"/>
    </row>
    <row r="3057" spans="1:15" x14ac:dyDescent="0.35">
      <c r="A3057" s="221" t="e">
        <f t="shared" si="51"/>
        <v>#N/A</v>
      </c>
      <c r="B3057" s="221" t="e">
        <f>IF(A3057=1,SUM($A$4:A3057),"")</f>
        <v>#N/A</v>
      </c>
      <c r="C3057" s="22" t="str">
        <f>'Source - Cert. Funds'!A3056</f>
        <v>92</v>
      </c>
      <c r="D3057" s="22" t="str">
        <f>'Source - Cert. Funds'!B3056</f>
        <v>2</v>
      </c>
      <c r="E3057" s="22" t="str">
        <f>'Source - Cert. Funds'!C3056</f>
        <v>0001</v>
      </c>
      <c r="F3057" s="22" t="str">
        <f>'Source - Cert. Funds'!D3056</f>
        <v>9220001</v>
      </c>
      <c r="G3057" s="22" t="str">
        <f>'Source - Cert. Funds'!E3056</f>
        <v>CLEVELAND TOWNSHIP</v>
      </c>
      <c r="H3057" s="22" t="str">
        <f>'Source - Cert. Funds'!F3056</f>
        <v>1190</v>
      </c>
      <c r="I3057" s="22" t="str">
        <f>'Source - Cert. Funds'!G3056</f>
        <v xml:space="preserve">CUMULATIVE FIRE (Township)                        </v>
      </c>
      <c r="J3057" s="23">
        <f>'Source - Cert. Funds'!H3056</f>
        <v>120000</v>
      </c>
      <c r="K3057" s="3"/>
      <c r="L3057" s="3"/>
      <c r="M3057" s="3"/>
      <c r="N3057" s="3"/>
      <c r="O3057" s="3"/>
    </row>
    <row r="3058" spans="1:15" x14ac:dyDescent="0.35">
      <c r="A3058" s="221" t="e">
        <f t="shared" si="51"/>
        <v>#N/A</v>
      </c>
      <c r="B3058" s="221" t="e">
        <f>IF(A3058=1,SUM($A$4:A3058),"")</f>
        <v>#N/A</v>
      </c>
      <c r="C3058" s="22" t="str">
        <f>'Source - Cert. Funds'!A3057</f>
        <v>92</v>
      </c>
      <c r="D3058" s="22" t="str">
        <f>'Source - Cert. Funds'!B3057</f>
        <v>2</v>
      </c>
      <c r="E3058" s="22" t="str">
        <f>'Source - Cert. Funds'!C3057</f>
        <v>0002</v>
      </c>
      <c r="F3058" s="22" t="str">
        <f>'Source - Cert. Funds'!D3057</f>
        <v>9220002</v>
      </c>
      <c r="G3058" s="22" t="str">
        <f>'Source - Cert. Funds'!E3057</f>
        <v>COLUMBIA TOWNSHIP</v>
      </c>
      <c r="H3058" s="22" t="str">
        <f>'Source - Cert. Funds'!F3057</f>
        <v>0061</v>
      </c>
      <c r="I3058" s="22" t="str">
        <f>'Source - Cert. Funds'!G3057</f>
        <v>RAINY DAY</v>
      </c>
      <c r="J3058" s="23">
        <f>'Source - Cert. Funds'!H3057</f>
        <v>66362</v>
      </c>
      <c r="K3058" s="3"/>
      <c r="L3058" s="3"/>
      <c r="M3058" s="3"/>
      <c r="N3058" s="3"/>
      <c r="O3058" s="3"/>
    </row>
    <row r="3059" spans="1:15" x14ac:dyDescent="0.35">
      <c r="A3059" s="221" t="e">
        <f t="shared" si="51"/>
        <v>#N/A</v>
      </c>
      <c r="B3059" s="221" t="e">
        <f>IF(A3059=1,SUM($A$4:A3059),"")</f>
        <v>#N/A</v>
      </c>
      <c r="C3059" s="22" t="str">
        <f>'Source - Cert. Funds'!A3058</f>
        <v>92</v>
      </c>
      <c r="D3059" s="22" t="str">
        <f>'Source - Cert. Funds'!B3058</f>
        <v>2</v>
      </c>
      <c r="E3059" s="22" t="str">
        <f>'Source - Cert. Funds'!C3058</f>
        <v>0002</v>
      </c>
      <c r="F3059" s="22" t="str">
        <f>'Source - Cert. Funds'!D3058</f>
        <v>9220002</v>
      </c>
      <c r="G3059" s="22" t="str">
        <f>'Source - Cert. Funds'!E3058</f>
        <v>COLUMBIA TOWNSHIP</v>
      </c>
      <c r="H3059" s="22" t="str">
        <f>'Source - Cert. Funds'!F3058</f>
        <v>0101</v>
      </c>
      <c r="I3059" s="22" t="str">
        <f>'Source - Cert. Funds'!G3058</f>
        <v xml:space="preserve">GENERAL                                 </v>
      </c>
      <c r="J3059" s="23">
        <f>'Source - Cert. Funds'!H3058</f>
        <v>347660</v>
      </c>
      <c r="K3059" s="3"/>
      <c r="L3059" s="3"/>
      <c r="M3059" s="3"/>
      <c r="N3059" s="3"/>
      <c r="O3059" s="3"/>
    </row>
    <row r="3060" spans="1:15" x14ac:dyDescent="0.35">
      <c r="A3060" s="221" t="e">
        <f t="shared" si="51"/>
        <v>#N/A</v>
      </c>
      <c r="B3060" s="221" t="e">
        <f>IF(A3060=1,SUM($A$4:A3060),"")</f>
        <v>#N/A</v>
      </c>
      <c r="C3060" s="22" t="str">
        <f>'Source - Cert. Funds'!A3059</f>
        <v>92</v>
      </c>
      <c r="D3060" s="22" t="str">
        <f>'Source - Cert. Funds'!B3059</f>
        <v>2</v>
      </c>
      <c r="E3060" s="22" t="str">
        <f>'Source - Cert. Funds'!C3059</f>
        <v>0002</v>
      </c>
      <c r="F3060" s="22" t="str">
        <f>'Source - Cert. Funds'!D3059</f>
        <v>9220002</v>
      </c>
      <c r="G3060" s="22" t="str">
        <f>'Source - Cert. Funds'!E3059</f>
        <v>COLUMBIA TOWNSHIP</v>
      </c>
      <c r="H3060" s="22" t="str">
        <f>'Source - Cert. Funds'!F3059</f>
        <v>1111</v>
      </c>
      <c r="I3060" s="22" t="str">
        <f>'Source - Cert. Funds'!G3059</f>
        <v>TOWNSHIP FIRE AND E.M.S.</v>
      </c>
      <c r="J3060" s="23">
        <f>'Source - Cert. Funds'!H3059</f>
        <v>7270</v>
      </c>
      <c r="K3060" s="3"/>
      <c r="L3060" s="3"/>
      <c r="M3060" s="3"/>
      <c r="N3060" s="3"/>
      <c r="O3060" s="3"/>
    </row>
    <row r="3061" spans="1:15" x14ac:dyDescent="0.35">
      <c r="A3061" s="221" t="e">
        <f t="shared" si="51"/>
        <v>#N/A</v>
      </c>
      <c r="B3061" s="221" t="e">
        <f>IF(A3061=1,SUM($A$4:A3061),"")</f>
        <v>#N/A</v>
      </c>
      <c r="C3061" s="22" t="str">
        <f>'Source - Cert. Funds'!A3060</f>
        <v>92</v>
      </c>
      <c r="D3061" s="22" t="str">
        <f>'Source - Cert. Funds'!B3060</f>
        <v>2</v>
      </c>
      <c r="E3061" s="22" t="str">
        <f>'Source - Cert. Funds'!C3060</f>
        <v>0002</v>
      </c>
      <c r="F3061" s="22" t="str">
        <f>'Source - Cert. Funds'!D3060</f>
        <v>9220002</v>
      </c>
      <c r="G3061" s="22" t="str">
        <f>'Source - Cert. Funds'!E3060</f>
        <v>COLUMBIA TOWNSHIP</v>
      </c>
      <c r="H3061" s="22" t="str">
        <f>'Source - Cert. Funds'!F3060</f>
        <v>1190</v>
      </c>
      <c r="I3061" s="22" t="str">
        <f>'Source - Cert. Funds'!G3060</f>
        <v xml:space="preserve">CUMULATIVE FIRE (Township)                        </v>
      </c>
      <c r="J3061" s="23">
        <f>'Source - Cert. Funds'!H3060</f>
        <v>0</v>
      </c>
      <c r="K3061" s="3"/>
      <c r="L3061" s="3"/>
      <c r="M3061" s="3"/>
      <c r="N3061" s="3"/>
      <c r="O3061" s="3"/>
    </row>
    <row r="3062" spans="1:15" x14ac:dyDescent="0.35">
      <c r="A3062" s="221" t="e">
        <f t="shared" si="51"/>
        <v>#N/A</v>
      </c>
      <c r="B3062" s="221" t="e">
        <f>IF(A3062=1,SUM($A$4:A3062),"")</f>
        <v>#N/A</v>
      </c>
      <c r="C3062" s="22" t="str">
        <f>'Source - Cert. Funds'!A3061</f>
        <v>92</v>
      </c>
      <c r="D3062" s="22" t="str">
        <f>'Source - Cert. Funds'!B3061</f>
        <v>2</v>
      </c>
      <c r="E3062" s="22" t="str">
        <f>'Source - Cert. Funds'!C3061</f>
        <v>0002</v>
      </c>
      <c r="F3062" s="22" t="str">
        <f>'Source - Cert. Funds'!D3061</f>
        <v>9220002</v>
      </c>
      <c r="G3062" s="22" t="str">
        <f>'Source - Cert. Funds'!E3061</f>
        <v>COLUMBIA TOWNSHIP</v>
      </c>
      <c r="H3062" s="22" t="str">
        <f>'Source - Cert. Funds'!F3061</f>
        <v>1312</v>
      </c>
      <c r="I3062" s="22" t="str">
        <f>'Source - Cert. Funds'!G3061</f>
        <v xml:space="preserve">RECREATION                              </v>
      </c>
      <c r="J3062" s="23">
        <f>'Source - Cert. Funds'!H3061</f>
        <v>0</v>
      </c>
      <c r="K3062" s="3"/>
      <c r="L3062" s="3"/>
      <c r="M3062" s="3"/>
      <c r="N3062" s="3"/>
      <c r="O3062" s="3"/>
    </row>
    <row r="3063" spans="1:15" x14ac:dyDescent="0.35">
      <c r="A3063" s="221" t="e">
        <f t="shared" si="51"/>
        <v>#N/A</v>
      </c>
      <c r="B3063" s="221" t="e">
        <f>IF(A3063=1,SUM($A$4:A3063),"")</f>
        <v>#N/A</v>
      </c>
      <c r="C3063" s="22" t="str">
        <f>'Source - Cert. Funds'!A3062</f>
        <v>92</v>
      </c>
      <c r="D3063" s="22" t="str">
        <f>'Source - Cert. Funds'!B3062</f>
        <v>2</v>
      </c>
      <c r="E3063" s="22" t="str">
        <f>'Source - Cert. Funds'!C3062</f>
        <v>0003</v>
      </c>
      <c r="F3063" s="22" t="str">
        <f>'Source - Cert. Funds'!D3062</f>
        <v>9220003</v>
      </c>
      <c r="G3063" s="22" t="str">
        <f>'Source - Cert. Funds'!E3062</f>
        <v>ETNA TROY TOWNSHIP</v>
      </c>
      <c r="H3063" s="22" t="str">
        <f>'Source - Cert. Funds'!F3062</f>
        <v>0061</v>
      </c>
      <c r="I3063" s="22" t="str">
        <f>'Source - Cert. Funds'!G3062</f>
        <v>RAINY DAY</v>
      </c>
      <c r="J3063" s="23">
        <f>'Source - Cert. Funds'!H3062</f>
        <v>5000</v>
      </c>
      <c r="K3063" s="3"/>
      <c r="L3063" s="3"/>
      <c r="M3063" s="3"/>
      <c r="N3063" s="3"/>
      <c r="O3063" s="3"/>
    </row>
    <row r="3064" spans="1:15" x14ac:dyDescent="0.35">
      <c r="A3064" s="221" t="e">
        <f t="shared" si="51"/>
        <v>#N/A</v>
      </c>
      <c r="B3064" s="221" t="e">
        <f>IF(A3064=1,SUM($A$4:A3064),"")</f>
        <v>#N/A</v>
      </c>
      <c r="C3064" s="22" t="str">
        <f>'Source - Cert. Funds'!A3063</f>
        <v>92</v>
      </c>
      <c r="D3064" s="22" t="str">
        <f>'Source - Cert. Funds'!B3063</f>
        <v>2</v>
      </c>
      <c r="E3064" s="22" t="str">
        <f>'Source - Cert. Funds'!C3063</f>
        <v>0003</v>
      </c>
      <c r="F3064" s="22" t="str">
        <f>'Source - Cert. Funds'!D3063</f>
        <v>9220003</v>
      </c>
      <c r="G3064" s="22" t="str">
        <f>'Source - Cert. Funds'!E3063</f>
        <v>ETNA TROY TOWNSHIP</v>
      </c>
      <c r="H3064" s="22" t="str">
        <f>'Source - Cert. Funds'!F3063</f>
        <v>0101</v>
      </c>
      <c r="I3064" s="22" t="str">
        <f>'Source - Cert. Funds'!G3063</f>
        <v xml:space="preserve">GENERAL                                 </v>
      </c>
      <c r="J3064" s="23">
        <f>'Source - Cert. Funds'!H3063</f>
        <v>84506</v>
      </c>
      <c r="K3064" s="3"/>
      <c r="L3064" s="3"/>
      <c r="M3064" s="3"/>
      <c r="N3064" s="3"/>
      <c r="O3064" s="3"/>
    </row>
    <row r="3065" spans="1:15" x14ac:dyDescent="0.35">
      <c r="A3065" s="221" t="e">
        <f t="shared" si="51"/>
        <v>#N/A</v>
      </c>
      <c r="B3065" s="221" t="e">
        <f>IF(A3065=1,SUM($A$4:A3065),"")</f>
        <v>#N/A</v>
      </c>
      <c r="C3065" s="22" t="str">
        <f>'Source - Cert. Funds'!A3064</f>
        <v>92</v>
      </c>
      <c r="D3065" s="22" t="str">
        <f>'Source - Cert. Funds'!B3064</f>
        <v>2</v>
      </c>
      <c r="E3065" s="22" t="str">
        <f>'Source - Cert. Funds'!C3064</f>
        <v>0003</v>
      </c>
      <c r="F3065" s="22" t="str">
        <f>'Source - Cert. Funds'!D3064</f>
        <v>9220003</v>
      </c>
      <c r="G3065" s="22" t="str">
        <f>'Source - Cert. Funds'!E3064</f>
        <v>ETNA TROY TOWNSHIP</v>
      </c>
      <c r="H3065" s="22" t="str">
        <f>'Source - Cert. Funds'!F3064</f>
        <v>0601</v>
      </c>
      <c r="I3065" s="22" t="str">
        <f>'Source - Cert. Funds'!G3064</f>
        <v xml:space="preserve">COMMUNITY BUILDING/SERVICES             </v>
      </c>
      <c r="J3065" s="23">
        <f>'Source - Cert. Funds'!H3064</f>
        <v>10803</v>
      </c>
      <c r="K3065" s="3"/>
      <c r="L3065" s="3"/>
      <c r="M3065" s="3"/>
      <c r="N3065" s="3"/>
      <c r="O3065" s="3"/>
    </row>
    <row r="3066" spans="1:15" x14ac:dyDescent="0.35">
      <c r="A3066" s="221" t="e">
        <f t="shared" si="51"/>
        <v>#N/A</v>
      </c>
      <c r="B3066" s="221" t="e">
        <f>IF(A3066=1,SUM($A$4:A3066),"")</f>
        <v>#N/A</v>
      </c>
      <c r="C3066" s="22" t="str">
        <f>'Source - Cert. Funds'!A3065</f>
        <v>92</v>
      </c>
      <c r="D3066" s="22" t="str">
        <f>'Source - Cert. Funds'!B3065</f>
        <v>2</v>
      </c>
      <c r="E3066" s="22" t="str">
        <f>'Source - Cert. Funds'!C3065</f>
        <v>0003</v>
      </c>
      <c r="F3066" s="22" t="str">
        <f>'Source - Cert. Funds'!D3065</f>
        <v>9220003</v>
      </c>
      <c r="G3066" s="22" t="str">
        <f>'Source - Cert. Funds'!E3065</f>
        <v>ETNA TROY TOWNSHIP</v>
      </c>
      <c r="H3066" s="22" t="str">
        <f>'Source - Cert. Funds'!F3065</f>
        <v>1111</v>
      </c>
      <c r="I3066" s="22" t="str">
        <f>'Source - Cert. Funds'!G3065</f>
        <v>TOWNSHIP FIRE AND E.M.S.</v>
      </c>
      <c r="J3066" s="23">
        <f>'Source - Cert. Funds'!H3065</f>
        <v>29426</v>
      </c>
      <c r="K3066" s="3"/>
      <c r="L3066" s="3"/>
      <c r="M3066" s="3"/>
      <c r="N3066" s="3"/>
      <c r="O3066" s="3"/>
    </row>
    <row r="3067" spans="1:15" x14ac:dyDescent="0.35">
      <c r="A3067" s="221" t="e">
        <f t="shared" si="51"/>
        <v>#N/A</v>
      </c>
      <c r="B3067" s="221" t="e">
        <f>IF(A3067=1,SUM($A$4:A3067),"")</f>
        <v>#N/A</v>
      </c>
      <c r="C3067" s="22" t="str">
        <f>'Source - Cert. Funds'!A3066</f>
        <v>92</v>
      </c>
      <c r="D3067" s="22" t="str">
        <f>'Source - Cert. Funds'!B3066</f>
        <v>2</v>
      </c>
      <c r="E3067" s="22" t="str">
        <f>'Source - Cert. Funds'!C3066</f>
        <v>0003</v>
      </c>
      <c r="F3067" s="22" t="str">
        <f>'Source - Cert. Funds'!D3066</f>
        <v>9220003</v>
      </c>
      <c r="G3067" s="22" t="str">
        <f>'Source - Cert. Funds'!E3066</f>
        <v>ETNA TROY TOWNSHIP</v>
      </c>
      <c r="H3067" s="22" t="str">
        <f>'Source - Cert. Funds'!F3066</f>
        <v>1312</v>
      </c>
      <c r="I3067" s="22" t="str">
        <f>'Source - Cert. Funds'!G3066</f>
        <v xml:space="preserve">RECREATION                              </v>
      </c>
      <c r="J3067" s="23">
        <f>'Source - Cert. Funds'!H3066</f>
        <v>0</v>
      </c>
      <c r="K3067" s="3"/>
      <c r="L3067" s="3"/>
      <c r="M3067" s="3"/>
      <c r="N3067" s="3"/>
      <c r="O3067" s="3"/>
    </row>
    <row r="3068" spans="1:15" x14ac:dyDescent="0.35">
      <c r="A3068" s="221" t="e">
        <f t="shared" si="51"/>
        <v>#N/A</v>
      </c>
      <c r="B3068" s="221" t="e">
        <f>IF(A3068=1,SUM($A$4:A3068),"")</f>
        <v>#N/A</v>
      </c>
      <c r="C3068" s="22" t="str">
        <f>'Source - Cert. Funds'!A3067</f>
        <v>92</v>
      </c>
      <c r="D3068" s="22" t="str">
        <f>'Source - Cert. Funds'!B3067</f>
        <v>2</v>
      </c>
      <c r="E3068" s="22" t="str">
        <f>'Source - Cert. Funds'!C3067</f>
        <v>0004</v>
      </c>
      <c r="F3068" s="22" t="str">
        <f>'Source - Cert. Funds'!D3067</f>
        <v>9220004</v>
      </c>
      <c r="G3068" s="22" t="str">
        <f>'Source - Cert. Funds'!E3067</f>
        <v>JEFFERSON TOWNSHIP</v>
      </c>
      <c r="H3068" s="22" t="str">
        <f>'Source - Cert. Funds'!F3067</f>
        <v>0061</v>
      </c>
      <c r="I3068" s="22" t="str">
        <f>'Source - Cert. Funds'!G3067</f>
        <v>RAINY DAY</v>
      </c>
      <c r="J3068" s="23">
        <f>'Source - Cert. Funds'!H3067</f>
        <v>0</v>
      </c>
      <c r="K3068" s="3"/>
      <c r="L3068" s="3"/>
      <c r="M3068" s="3"/>
      <c r="N3068" s="3"/>
      <c r="O3068" s="3"/>
    </row>
    <row r="3069" spans="1:15" x14ac:dyDescent="0.35">
      <c r="A3069" s="221" t="e">
        <f t="shared" si="51"/>
        <v>#N/A</v>
      </c>
      <c r="B3069" s="221" t="e">
        <f>IF(A3069=1,SUM($A$4:A3069),"")</f>
        <v>#N/A</v>
      </c>
      <c r="C3069" s="22" t="str">
        <f>'Source - Cert. Funds'!A3068</f>
        <v>92</v>
      </c>
      <c r="D3069" s="22" t="str">
        <f>'Source - Cert. Funds'!B3068</f>
        <v>2</v>
      </c>
      <c r="E3069" s="22" t="str">
        <f>'Source - Cert. Funds'!C3068</f>
        <v>0004</v>
      </c>
      <c r="F3069" s="22" t="str">
        <f>'Source - Cert. Funds'!D3068</f>
        <v>9220004</v>
      </c>
      <c r="G3069" s="22" t="str">
        <f>'Source - Cert. Funds'!E3068</f>
        <v>JEFFERSON TOWNSHIP</v>
      </c>
      <c r="H3069" s="22" t="str">
        <f>'Source - Cert. Funds'!F3068</f>
        <v>0101</v>
      </c>
      <c r="I3069" s="22" t="str">
        <f>'Source - Cert. Funds'!G3068</f>
        <v xml:space="preserve">GENERAL                                 </v>
      </c>
      <c r="J3069" s="23">
        <f>'Source - Cert. Funds'!H3068</f>
        <v>144940</v>
      </c>
      <c r="K3069" s="3"/>
      <c r="L3069" s="3"/>
      <c r="M3069" s="3"/>
      <c r="N3069" s="3"/>
      <c r="O3069" s="3"/>
    </row>
    <row r="3070" spans="1:15" x14ac:dyDescent="0.35">
      <c r="A3070" s="221" t="e">
        <f t="shared" si="51"/>
        <v>#N/A</v>
      </c>
      <c r="B3070" s="221" t="e">
        <f>IF(A3070=1,SUM($A$4:A3070),"")</f>
        <v>#N/A</v>
      </c>
      <c r="C3070" s="22" t="str">
        <f>'Source - Cert. Funds'!A3069</f>
        <v>92</v>
      </c>
      <c r="D3070" s="22" t="str">
        <f>'Source - Cert. Funds'!B3069</f>
        <v>2</v>
      </c>
      <c r="E3070" s="22" t="str">
        <f>'Source - Cert. Funds'!C3069</f>
        <v>0004</v>
      </c>
      <c r="F3070" s="22" t="str">
        <f>'Source - Cert. Funds'!D3069</f>
        <v>9220004</v>
      </c>
      <c r="G3070" s="22" t="str">
        <f>'Source - Cert. Funds'!E3069</f>
        <v>JEFFERSON TOWNSHIP</v>
      </c>
      <c r="H3070" s="22" t="str">
        <f>'Source - Cert. Funds'!F3069</f>
        <v>1111</v>
      </c>
      <c r="I3070" s="22" t="str">
        <f>'Source - Cert. Funds'!G3069</f>
        <v>TOWNSHIP FIRE AND E.M.S.</v>
      </c>
      <c r="J3070" s="23">
        <f>'Source - Cert. Funds'!H3069</f>
        <v>77000</v>
      </c>
      <c r="K3070" s="3"/>
      <c r="L3070" s="3"/>
      <c r="M3070" s="3"/>
      <c r="N3070" s="3"/>
      <c r="O3070" s="3"/>
    </row>
    <row r="3071" spans="1:15" x14ac:dyDescent="0.35">
      <c r="A3071" s="221" t="e">
        <f t="shared" si="51"/>
        <v>#N/A</v>
      </c>
      <c r="B3071" s="221" t="e">
        <f>IF(A3071=1,SUM($A$4:A3071),"")</f>
        <v>#N/A</v>
      </c>
      <c r="C3071" s="22" t="str">
        <f>'Source - Cert. Funds'!A3070</f>
        <v>92</v>
      </c>
      <c r="D3071" s="22" t="str">
        <f>'Source - Cert. Funds'!B3070</f>
        <v>2</v>
      </c>
      <c r="E3071" s="22" t="str">
        <f>'Source - Cert. Funds'!C3070</f>
        <v>0004</v>
      </c>
      <c r="F3071" s="22" t="str">
        <f>'Source - Cert. Funds'!D3070</f>
        <v>9220004</v>
      </c>
      <c r="G3071" s="22" t="str">
        <f>'Source - Cert. Funds'!E3070</f>
        <v>JEFFERSON TOWNSHIP</v>
      </c>
      <c r="H3071" s="22" t="str">
        <f>'Source - Cert. Funds'!F3070</f>
        <v>1190</v>
      </c>
      <c r="I3071" s="22" t="str">
        <f>'Source - Cert. Funds'!G3070</f>
        <v xml:space="preserve">CUMULATIVE FIRE (Township)                        </v>
      </c>
      <c r="J3071" s="23">
        <f>'Source - Cert. Funds'!H3070</f>
        <v>100000</v>
      </c>
      <c r="K3071" s="3"/>
      <c r="L3071" s="3"/>
      <c r="M3071" s="3"/>
      <c r="N3071" s="3"/>
      <c r="O3071" s="3"/>
    </row>
    <row r="3072" spans="1:15" x14ac:dyDescent="0.35">
      <c r="A3072" s="221" t="e">
        <f t="shared" si="51"/>
        <v>#N/A</v>
      </c>
      <c r="B3072" s="221" t="e">
        <f>IF(A3072=1,SUM($A$4:A3072),"")</f>
        <v>#N/A</v>
      </c>
      <c r="C3072" s="22" t="str">
        <f>'Source - Cert. Funds'!A3071</f>
        <v>92</v>
      </c>
      <c r="D3072" s="22" t="str">
        <f>'Source - Cert. Funds'!B3071</f>
        <v>2</v>
      </c>
      <c r="E3072" s="22" t="str">
        <f>'Source - Cert. Funds'!C3071</f>
        <v>0004</v>
      </c>
      <c r="F3072" s="22" t="str">
        <f>'Source - Cert. Funds'!D3071</f>
        <v>9220004</v>
      </c>
      <c r="G3072" s="22" t="str">
        <f>'Source - Cert. Funds'!E3071</f>
        <v>JEFFERSON TOWNSHIP</v>
      </c>
      <c r="H3072" s="22" t="str">
        <f>'Source - Cert. Funds'!F3071</f>
        <v>1312</v>
      </c>
      <c r="I3072" s="22" t="str">
        <f>'Source - Cert. Funds'!G3071</f>
        <v xml:space="preserve">RECREATION                              </v>
      </c>
      <c r="J3072" s="23">
        <f>'Source - Cert. Funds'!H3071</f>
        <v>4500</v>
      </c>
      <c r="K3072" s="3"/>
      <c r="L3072" s="3"/>
      <c r="M3072" s="3"/>
      <c r="N3072" s="3"/>
      <c r="O3072" s="3"/>
    </row>
    <row r="3073" spans="1:15" x14ac:dyDescent="0.35">
      <c r="A3073" s="221" t="e">
        <f t="shared" si="51"/>
        <v>#N/A</v>
      </c>
      <c r="B3073" s="221" t="e">
        <f>IF(A3073=1,SUM($A$4:A3073),"")</f>
        <v>#N/A</v>
      </c>
      <c r="C3073" s="22" t="str">
        <f>'Source - Cert. Funds'!A3072</f>
        <v>92</v>
      </c>
      <c r="D3073" s="22" t="str">
        <f>'Source - Cert. Funds'!B3072</f>
        <v>2</v>
      </c>
      <c r="E3073" s="22" t="str">
        <f>'Source - Cert. Funds'!C3072</f>
        <v>0005</v>
      </c>
      <c r="F3073" s="22" t="str">
        <f>'Source - Cert. Funds'!D3072</f>
        <v>9220005</v>
      </c>
      <c r="G3073" s="22" t="str">
        <f>'Source - Cert. Funds'!E3072</f>
        <v>RICHLAND TOWNSHIP</v>
      </c>
      <c r="H3073" s="22" t="str">
        <f>'Source - Cert. Funds'!F3072</f>
        <v>0061</v>
      </c>
      <c r="I3073" s="22" t="str">
        <f>'Source - Cert. Funds'!G3072</f>
        <v>RAINY DAY</v>
      </c>
      <c r="J3073" s="23">
        <f>'Source - Cert. Funds'!H3072</f>
        <v>15000</v>
      </c>
      <c r="K3073" s="3"/>
      <c r="L3073" s="3"/>
      <c r="M3073" s="3"/>
      <c r="N3073" s="3"/>
      <c r="O3073" s="3"/>
    </row>
    <row r="3074" spans="1:15" x14ac:dyDescent="0.35">
      <c r="A3074" s="221" t="e">
        <f t="shared" si="51"/>
        <v>#N/A</v>
      </c>
      <c r="B3074" s="221" t="e">
        <f>IF(A3074=1,SUM($A$4:A3074),"")</f>
        <v>#N/A</v>
      </c>
      <c r="C3074" s="22" t="str">
        <f>'Source - Cert. Funds'!A3073</f>
        <v>92</v>
      </c>
      <c r="D3074" s="22" t="str">
        <f>'Source - Cert. Funds'!B3073</f>
        <v>2</v>
      </c>
      <c r="E3074" s="22" t="str">
        <f>'Source - Cert. Funds'!C3073</f>
        <v>0005</v>
      </c>
      <c r="F3074" s="22" t="str">
        <f>'Source - Cert. Funds'!D3073</f>
        <v>9220005</v>
      </c>
      <c r="G3074" s="22" t="str">
        <f>'Source - Cert. Funds'!E3073</f>
        <v>RICHLAND TOWNSHIP</v>
      </c>
      <c r="H3074" s="22" t="str">
        <f>'Source - Cert. Funds'!F3073</f>
        <v>0101</v>
      </c>
      <c r="I3074" s="22" t="str">
        <f>'Source - Cert. Funds'!G3073</f>
        <v xml:space="preserve">GENERAL                                 </v>
      </c>
      <c r="J3074" s="23">
        <f>'Source - Cert. Funds'!H3073</f>
        <v>91800</v>
      </c>
      <c r="K3074" s="3"/>
      <c r="L3074" s="3"/>
      <c r="M3074" s="3"/>
      <c r="N3074" s="3"/>
      <c r="O3074" s="3"/>
    </row>
    <row r="3075" spans="1:15" x14ac:dyDescent="0.35">
      <c r="A3075" s="221" t="e">
        <f t="shared" si="51"/>
        <v>#N/A</v>
      </c>
      <c r="B3075" s="221" t="e">
        <f>IF(A3075=1,SUM($A$4:A3075),"")</f>
        <v>#N/A</v>
      </c>
      <c r="C3075" s="22" t="str">
        <f>'Source - Cert. Funds'!A3074</f>
        <v>92</v>
      </c>
      <c r="D3075" s="22" t="str">
        <f>'Source - Cert. Funds'!B3074</f>
        <v>2</v>
      </c>
      <c r="E3075" s="22" t="str">
        <f>'Source - Cert. Funds'!C3074</f>
        <v>0005</v>
      </c>
      <c r="F3075" s="22" t="str">
        <f>'Source - Cert. Funds'!D3074</f>
        <v>9220005</v>
      </c>
      <c r="G3075" s="22" t="str">
        <f>'Source - Cert. Funds'!E3074</f>
        <v>RICHLAND TOWNSHIP</v>
      </c>
      <c r="H3075" s="22" t="str">
        <f>'Source - Cert. Funds'!F3074</f>
        <v>0601</v>
      </c>
      <c r="I3075" s="22" t="str">
        <f>'Source - Cert. Funds'!G3074</f>
        <v xml:space="preserve">COMMUNITY BUILDING/SERVICES             </v>
      </c>
      <c r="J3075" s="23">
        <f>'Source - Cert. Funds'!H3074</f>
        <v>20000</v>
      </c>
      <c r="K3075" s="3"/>
      <c r="L3075" s="3"/>
      <c r="M3075" s="3"/>
      <c r="N3075" s="3"/>
      <c r="O3075" s="3"/>
    </row>
    <row r="3076" spans="1:15" x14ac:dyDescent="0.35">
      <c r="A3076" s="221" t="e">
        <f t="shared" si="51"/>
        <v>#N/A</v>
      </c>
      <c r="B3076" s="221" t="e">
        <f>IF(A3076=1,SUM($A$4:A3076),"")</f>
        <v>#N/A</v>
      </c>
      <c r="C3076" s="22" t="str">
        <f>'Source - Cert. Funds'!A3075</f>
        <v>92</v>
      </c>
      <c r="D3076" s="22" t="str">
        <f>'Source - Cert. Funds'!B3075</f>
        <v>2</v>
      </c>
      <c r="E3076" s="22" t="str">
        <f>'Source - Cert. Funds'!C3075</f>
        <v>0005</v>
      </c>
      <c r="F3076" s="22" t="str">
        <f>'Source - Cert. Funds'!D3075</f>
        <v>9220005</v>
      </c>
      <c r="G3076" s="22" t="str">
        <f>'Source - Cert. Funds'!E3075</f>
        <v>RICHLAND TOWNSHIP</v>
      </c>
      <c r="H3076" s="22" t="str">
        <f>'Source - Cert. Funds'!F3075</f>
        <v>1111</v>
      </c>
      <c r="I3076" s="22" t="str">
        <f>'Source - Cert. Funds'!G3075</f>
        <v>TOWNSHIP FIRE AND E.M.S.</v>
      </c>
      <c r="J3076" s="23">
        <f>'Source - Cert. Funds'!H3075</f>
        <v>88000</v>
      </c>
      <c r="K3076" s="3"/>
      <c r="L3076" s="3"/>
      <c r="M3076" s="3"/>
      <c r="N3076" s="3"/>
      <c r="O3076" s="3"/>
    </row>
    <row r="3077" spans="1:15" x14ac:dyDescent="0.35">
      <c r="A3077" s="221" t="e">
        <f t="shared" ref="A3077:A3140" si="52">IF($L$1=$F3077,1,"")</f>
        <v>#N/A</v>
      </c>
      <c r="B3077" s="221" t="e">
        <f>IF(A3077=1,SUM($A$4:A3077),"")</f>
        <v>#N/A</v>
      </c>
      <c r="C3077" s="22" t="str">
        <f>'Source - Cert. Funds'!A3076</f>
        <v>92</v>
      </c>
      <c r="D3077" s="22" t="str">
        <f>'Source - Cert. Funds'!B3076</f>
        <v>2</v>
      </c>
      <c r="E3077" s="22" t="str">
        <f>'Source - Cert. Funds'!C3076</f>
        <v>0005</v>
      </c>
      <c r="F3077" s="22" t="str">
        <f>'Source - Cert. Funds'!D3076</f>
        <v>9220005</v>
      </c>
      <c r="G3077" s="22" t="str">
        <f>'Source - Cert. Funds'!E3076</f>
        <v>RICHLAND TOWNSHIP</v>
      </c>
      <c r="H3077" s="22" t="str">
        <f>'Source - Cert. Funds'!F3076</f>
        <v>1190</v>
      </c>
      <c r="I3077" s="22" t="str">
        <f>'Source - Cert. Funds'!G3076</f>
        <v xml:space="preserve">CUMULATIVE FIRE (Township)                        </v>
      </c>
      <c r="J3077" s="23">
        <f>'Source - Cert. Funds'!H3076</f>
        <v>125000</v>
      </c>
      <c r="K3077" s="3"/>
      <c r="L3077" s="3"/>
      <c r="M3077" s="3"/>
      <c r="N3077" s="3"/>
      <c r="O3077" s="3"/>
    </row>
    <row r="3078" spans="1:15" x14ac:dyDescent="0.35">
      <c r="A3078" s="221" t="e">
        <f t="shared" si="52"/>
        <v>#N/A</v>
      </c>
      <c r="B3078" s="221" t="e">
        <f>IF(A3078=1,SUM($A$4:A3078),"")</f>
        <v>#N/A</v>
      </c>
      <c r="C3078" s="22" t="str">
        <f>'Source - Cert. Funds'!A3077</f>
        <v>92</v>
      </c>
      <c r="D3078" s="22" t="str">
        <f>'Source - Cert. Funds'!B3077</f>
        <v>2</v>
      </c>
      <c r="E3078" s="22" t="str">
        <f>'Source - Cert. Funds'!C3077</f>
        <v>0005</v>
      </c>
      <c r="F3078" s="22" t="str">
        <f>'Source - Cert. Funds'!D3077</f>
        <v>9220005</v>
      </c>
      <c r="G3078" s="22" t="str">
        <f>'Source - Cert. Funds'!E3077</f>
        <v>RICHLAND TOWNSHIP</v>
      </c>
      <c r="H3078" s="22" t="str">
        <f>'Source - Cert. Funds'!F3077</f>
        <v>1312</v>
      </c>
      <c r="I3078" s="22" t="str">
        <f>'Source - Cert. Funds'!G3077</f>
        <v xml:space="preserve">RECREATION                              </v>
      </c>
      <c r="J3078" s="23">
        <f>'Source - Cert. Funds'!H3077</f>
        <v>25000</v>
      </c>
      <c r="K3078" s="3"/>
      <c r="L3078" s="3"/>
      <c r="M3078" s="3"/>
      <c r="N3078" s="3"/>
      <c r="O3078" s="3"/>
    </row>
    <row r="3079" spans="1:15" x14ac:dyDescent="0.35">
      <c r="A3079" s="221" t="e">
        <f t="shared" si="52"/>
        <v>#N/A</v>
      </c>
      <c r="B3079" s="221" t="e">
        <f>IF(A3079=1,SUM($A$4:A3079),"")</f>
        <v>#N/A</v>
      </c>
      <c r="C3079" s="22" t="str">
        <f>'Source - Cert. Funds'!A3078</f>
        <v>92</v>
      </c>
      <c r="D3079" s="22" t="str">
        <f>'Source - Cert. Funds'!B3078</f>
        <v>2</v>
      </c>
      <c r="E3079" s="22" t="str">
        <f>'Source - Cert. Funds'!C3078</f>
        <v>0006</v>
      </c>
      <c r="F3079" s="22" t="str">
        <f>'Source - Cert. Funds'!D3078</f>
        <v>9220006</v>
      </c>
      <c r="G3079" s="22" t="str">
        <f>'Source - Cert. Funds'!E3078</f>
        <v>SMITH TOWNSHIP</v>
      </c>
      <c r="H3079" s="22" t="str">
        <f>'Source - Cert. Funds'!F3078</f>
        <v>0061</v>
      </c>
      <c r="I3079" s="22" t="str">
        <f>'Source - Cert. Funds'!G3078</f>
        <v>RAINY DAY</v>
      </c>
      <c r="J3079" s="23">
        <f>'Source - Cert. Funds'!H3078</f>
        <v>49563</v>
      </c>
      <c r="K3079" s="3"/>
      <c r="L3079" s="3"/>
      <c r="M3079" s="3"/>
      <c r="N3079" s="3"/>
      <c r="O3079" s="3"/>
    </row>
    <row r="3080" spans="1:15" x14ac:dyDescent="0.35">
      <c r="A3080" s="221" t="e">
        <f t="shared" si="52"/>
        <v>#N/A</v>
      </c>
      <c r="B3080" s="221" t="e">
        <f>IF(A3080=1,SUM($A$4:A3080),"")</f>
        <v>#N/A</v>
      </c>
      <c r="C3080" s="22" t="str">
        <f>'Source - Cert. Funds'!A3079</f>
        <v>92</v>
      </c>
      <c r="D3080" s="22" t="str">
        <f>'Source - Cert. Funds'!B3079</f>
        <v>2</v>
      </c>
      <c r="E3080" s="22" t="str">
        <f>'Source - Cert. Funds'!C3079</f>
        <v>0006</v>
      </c>
      <c r="F3080" s="22" t="str">
        <f>'Source - Cert. Funds'!D3079</f>
        <v>9220006</v>
      </c>
      <c r="G3080" s="22" t="str">
        <f>'Source - Cert. Funds'!E3079</f>
        <v>SMITH TOWNSHIP</v>
      </c>
      <c r="H3080" s="22" t="str">
        <f>'Source - Cert. Funds'!F3079</f>
        <v>0101</v>
      </c>
      <c r="I3080" s="22" t="str">
        <f>'Source - Cert. Funds'!G3079</f>
        <v xml:space="preserve">GENERAL                                 </v>
      </c>
      <c r="J3080" s="23">
        <f>'Source - Cert. Funds'!H3079</f>
        <v>81671</v>
      </c>
      <c r="K3080" s="3"/>
      <c r="L3080" s="3"/>
      <c r="M3080" s="3"/>
      <c r="N3080" s="3"/>
      <c r="O3080" s="3"/>
    </row>
    <row r="3081" spans="1:15" x14ac:dyDescent="0.35">
      <c r="A3081" s="221" t="e">
        <f t="shared" si="52"/>
        <v>#N/A</v>
      </c>
      <c r="B3081" s="221" t="e">
        <f>IF(A3081=1,SUM($A$4:A3081),"")</f>
        <v>#N/A</v>
      </c>
      <c r="C3081" s="22" t="str">
        <f>'Source - Cert. Funds'!A3080</f>
        <v>92</v>
      </c>
      <c r="D3081" s="22" t="str">
        <f>'Source - Cert. Funds'!B3080</f>
        <v>2</v>
      </c>
      <c r="E3081" s="22" t="str">
        <f>'Source - Cert. Funds'!C3080</f>
        <v>0006</v>
      </c>
      <c r="F3081" s="22" t="str">
        <f>'Source - Cert. Funds'!D3080</f>
        <v>9220006</v>
      </c>
      <c r="G3081" s="22" t="str">
        <f>'Source - Cert. Funds'!E3080</f>
        <v>SMITH TOWNSHIP</v>
      </c>
      <c r="H3081" s="22" t="str">
        <f>'Source - Cert. Funds'!F3080</f>
        <v>1111</v>
      </c>
      <c r="I3081" s="22" t="str">
        <f>'Source - Cert. Funds'!G3080</f>
        <v>TOWNSHIP FIRE AND E.M.S.</v>
      </c>
      <c r="J3081" s="23">
        <f>'Source - Cert. Funds'!H3080</f>
        <v>156560</v>
      </c>
      <c r="K3081" s="3"/>
      <c r="L3081" s="3"/>
      <c r="M3081" s="3"/>
      <c r="N3081" s="3"/>
      <c r="O3081" s="3"/>
    </row>
    <row r="3082" spans="1:15" x14ac:dyDescent="0.35">
      <c r="A3082" s="221" t="e">
        <f t="shared" si="52"/>
        <v>#N/A</v>
      </c>
      <c r="B3082" s="221" t="e">
        <f>IF(A3082=1,SUM($A$4:A3082),"")</f>
        <v>#N/A</v>
      </c>
      <c r="C3082" s="22" t="str">
        <f>'Source - Cert. Funds'!A3081</f>
        <v>92</v>
      </c>
      <c r="D3082" s="22" t="str">
        <f>'Source - Cert. Funds'!B3081</f>
        <v>2</v>
      </c>
      <c r="E3082" s="22" t="str">
        <f>'Source - Cert. Funds'!C3081</f>
        <v>0006</v>
      </c>
      <c r="F3082" s="22" t="str">
        <f>'Source - Cert. Funds'!D3081</f>
        <v>9220006</v>
      </c>
      <c r="G3082" s="22" t="str">
        <f>'Source - Cert. Funds'!E3081</f>
        <v>SMITH TOWNSHIP</v>
      </c>
      <c r="H3082" s="22" t="str">
        <f>'Source - Cert. Funds'!F3081</f>
        <v>1190</v>
      </c>
      <c r="I3082" s="22" t="str">
        <f>'Source - Cert. Funds'!G3081</f>
        <v xml:space="preserve">CUMULATIVE FIRE (Township)                        </v>
      </c>
      <c r="J3082" s="23">
        <f>'Source - Cert. Funds'!H3081</f>
        <v>246241</v>
      </c>
      <c r="K3082" s="3"/>
      <c r="L3082" s="3"/>
      <c r="M3082" s="3"/>
      <c r="N3082" s="3"/>
      <c r="O3082" s="3"/>
    </row>
    <row r="3083" spans="1:15" x14ac:dyDescent="0.35">
      <c r="A3083" s="221" t="e">
        <f t="shared" si="52"/>
        <v>#N/A</v>
      </c>
      <c r="B3083" s="221" t="e">
        <f>IF(A3083=1,SUM($A$4:A3083),"")</f>
        <v>#N/A</v>
      </c>
      <c r="C3083" s="22" t="str">
        <f>'Source - Cert. Funds'!A3082</f>
        <v>92</v>
      </c>
      <c r="D3083" s="22" t="str">
        <f>'Source - Cert. Funds'!B3082</f>
        <v>2</v>
      </c>
      <c r="E3083" s="22" t="str">
        <f>'Source - Cert. Funds'!C3082</f>
        <v>0006</v>
      </c>
      <c r="F3083" s="22" t="str">
        <f>'Source - Cert. Funds'!D3082</f>
        <v>9220006</v>
      </c>
      <c r="G3083" s="22" t="str">
        <f>'Source - Cert. Funds'!E3082</f>
        <v>SMITH TOWNSHIP</v>
      </c>
      <c r="H3083" s="22" t="str">
        <f>'Source - Cert. Funds'!F3082</f>
        <v>1312</v>
      </c>
      <c r="I3083" s="22" t="str">
        <f>'Source - Cert. Funds'!G3082</f>
        <v xml:space="preserve">RECREATION                              </v>
      </c>
      <c r="J3083" s="23">
        <f>'Source - Cert. Funds'!H3082</f>
        <v>20000</v>
      </c>
      <c r="K3083" s="3"/>
      <c r="L3083" s="3"/>
      <c r="M3083" s="3"/>
      <c r="N3083" s="3"/>
      <c r="O3083" s="3"/>
    </row>
    <row r="3084" spans="1:15" x14ac:dyDescent="0.35">
      <c r="A3084" s="221" t="e">
        <f t="shared" si="52"/>
        <v>#N/A</v>
      </c>
      <c r="B3084" s="221" t="e">
        <f>IF(A3084=1,SUM($A$4:A3084),"")</f>
        <v>#N/A</v>
      </c>
      <c r="C3084" s="22" t="str">
        <f>'Source - Cert. Funds'!A3083</f>
        <v>92</v>
      </c>
      <c r="D3084" s="22" t="str">
        <f>'Source - Cert. Funds'!B3083</f>
        <v>2</v>
      </c>
      <c r="E3084" s="22" t="str">
        <f>'Source - Cert. Funds'!C3083</f>
        <v>0007</v>
      </c>
      <c r="F3084" s="22" t="str">
        <f>'Source - Cert. Funds'!D3083</f>
        <v>9220007</v>
      </c>
      <c r="G3084" s="22" t="str">
        <f>'Source - Cert. Funds'!E3083</f>
        <v>THORNCREEK TOWNSHIP</v>
      </c>
      <c r="H3084" s="22" t="str">
        <f>'Source - Cert. Funds'!F3083</f>
        <v>0061</v>
      </c>
      <c r="I3084" s="22" t="str">
        <f>'Source - Cert. Funds'!G3083</f>
        <v>RAINY DAY</v>
      </c>
      <c r="J3084" s="23">
        <f>'Source - Cert. Funds'!H3083</f>
        <v>40000</v>
      </c>
      <c r="K3084" s="3"/>
      <c r="L3084" s="3"/>
      <c r="M3084" s="3"/>
      <c r="N3084" s="3"/>
      <c r="O3084" s="3"/>
    </row>
    <row r="3085" spans="1:15" x14ac:dyDescent="0.35">
      <c r="A3085" s="221" t="e">
        <f t="shared" si="52"/>
        <v>#N/A</v>
      </c>
      <c r="B3085" s="221" t="e">
        <f>IF(A3085=1,SUM($A$4:A3085),"")</f>
        <v>#N/A</v>
      </c>
      <c r="C3085" s="22" t="str">
        <f>'Source - Cert. Funds'!A3084</f>
        <v>92</v>
      </c>
      <c r="D3085" s="22" t="str">
        <f>'Source - Cert. Funds'!B3084</f>
        <v>2</v>
      </c>
      <c r="E3085" s="22" t="str">
        <f>'Source - Cert. Funds'!C3084</f>
        <v>0007</v>
      </c>
      <c r="F3085" s="22" t="str">
        <f>'Source - Cert. Funds'!D3084</f>
        <v>9220007</v>
      </c>
      <c r="G3085" s="22" t="str">
        <f>'Source - Cert. Funds'!E3084</f>
        <v>THORNCREEK TOWNSHIP</v>
      </c>
      <c r="H3085" s="22" t="str">
        <f>'Source - Cert. Funds'!F3084</f>
        <v>0101</v>
      </c>
      <c r="I3085" s="22" t="str">
        <f>'Source - Cert. Funds'!G3084</f>
        <v xml:space="preserve">GENERAL                                 </v>
      </c>
      <c r="J3085" s="23">
        <f>'Source - Cert. Funds'!H3084</f>
        <v>336950</v>
      </c>
      <c r="K3085" s="3"/>
      <c r="L3085" s="3"/>
      <c r="M3085" s="3"/>
      <c r="N3085" s="3"/>
      <c r="O3085" s="3"/>
    </row>
    <row r="3086" spans="1:15" x14ac:dyDescent="0.35">
      <c r="A3086" s="221" t="e">
        <f t="shared" si="52"/>
        <v>#N/A</v>
      </c>
      <c r="B3086" s="221" t="e">
        <f>IF(A3086=1,SUM($A$4:A3086),"")</f>
        <v>#N/A</v>
      </c>
      <c r="C3086" s="22" t="str">
        <f>'Source - Cert. Funds'!A3085</f>
        <v>92</v>
      </c>
      <c r="D3086" s="22" t="str">
        <f>'Source - Cert. Funds'!B3085</f>
        <v>2</v>
      </c>
      <c r="E3086" s="22" t="str">
        <f>'Source - Cert. Funds'!C3085</f>
        <v>0007</v>
      </c>
      <c r="F3086" s="22" t="str">
        <f>'Source - Cert. Funds'!D3085</f>
        <v>9220007</v>
      </c>
      <c r="G3086" s="22" t="str">
        <f>'Source - Cert. Funds'!E3085</f>
        <v>THORNCREEK TOWNSHIP</v>
      </c>
      <c r="H3086" s="22" t="str">
        <f>'Source - Cert. Funds'!F3085</f>
        <v>1111</v>
      </c>
      <c r="I3086" s="22" t="str">
        <f>'Source - Cert. Funds'!G3085</f>
        <v>TOWNSHIP FIRE AND E.M.S.</v>
      </c>
      <c r="J3086" s="23">
        <f>'Source - Cert. Funds'!H3085</f>
        <v>132000</v>
      </c>
      <c r="K3086" s="3"/>
      <c r="L3086" s="3"/>
      <c r="M3086" s="3"/>
      <c r="N3086" s="3"/>
      <c r="O3086" s="3"/>
    </row>
    <row r="3087" spans="1:15" x14ac:dyDescent="0.35">
      <c r="A3087" s="221" t="e">
        <f t="shared" si="52"/>
        <v>#N/A</v>
      </c>
      <c r="B3087" s="221" t="e">
        <f>IF(A3087=1,SUM($A$4:A3087),"")</f>
        <v>#N/A</v>
      </c>
      <c r="C3087" s="22" t="str">
        <f>'Source - Cert. Funds'!A3086</f>
        <v>92</v>
      </c>
      <c r="D3087" s="22" t="str">
        <f>'Source - Cert. Funds'!B3086</f>
        <v>2</v>
      </c>
      <c r="E3087" s="22" t="str">
        <f>'Source - Cert. Funds'!C3086</f>
        <v>0007</v>
      </c>
      <c r="F3087" s="22" t="str">
        <f>'Source - Cert. Funds'!D3086</f>
        <v>9220007</v>
      </c>
      <c r="G3087" s="22" t="str">
        <f>'Source - Cert. Funds'!E3086</f>
        <v>THORNCREEK TOWNSHIP</v>
      </c>
      <c r="H3087" s="22" t="str">
        <f>'Source - Cert. Funds'!F3086</f>
        <v>1190</v>
      </c>
      <c r="I3087" s="22" t="str">
        <f>'Source - Cert. Funds'!G3086</f>
        <v xml:space="preserve">CUMULATIVE FIRE (Township)                        </v>
      </c>
      <c r="J3087" s="23">
        <f>'Source - Cert. Funds'!H3086</f>
        <v>10000</v>
      </c>
      <c r="K3087" s="3"/>
      <c r="L3087" s="3"/>
      <c r="M3087" s="3"/>
      <c r="N3087" s="3"/>
      <c r="O3087" s="3"/>
    </row>
    <row r="3088" spans="1:15" x14ac:dyDescent="0.35">
      <c r="A3088" s="221" t="e">
        <f t="shared" si="52"/>
        <v>#N/A</v>
      </c>
      <c r="B3088" s="221" t="e">
        <f>IF(A3088=1,SUM($A$4:A3088),"")</f>
        <v>#N/A</v>
      </c>
      <c r="C3088" s="22" t="str">
        <f>'Source - Cert. Funds'!A3087</f>
        <v>92</v>
      </c>
      <c r="D3088" s="22" t="str">
        <f>'Source - Cert. Funds'!B3087</f>
        <v>2</v>
      </c>
      <c r="E3088" s="22" t="str">
        <f>'Source - Cert. Funds'!C3087</f>
        <v>0007</v>
      </c>
      <c r="F3088" s="22" t="str">
        <f>'Source - Cert. Funds'!D3087</f>
        <v>9220007</v>
      </c>
      <c r="G3088" s="22" t="str">
        <f>'Source - Cert. Funds'!E3087</f>
        <v>THORNCREEK TOWNSHIP</v>
      </c>
      <c r="H3088" s="22" t="str">
        <f>'Source - Cert. Funds'!F3087</f>
        <v>1312</v>
      </c>
      <c r="I3088" s="22" t="str">
        <f>'Source - Cert. Funds'!G3087</f>
        <v xml:space="preserve">RECREATION                              </v>
      </c>
      <c r="J3088" s="23">
        <f>'Source - Cert. Funds'!H3087</f>
        <v>30000</v>
      </c>
      <c r="K3088" s="3"/>
      <c r="L3088" s="3"/>
      <c r="M3088" s="3"/>
      <c r="N3088" s="3"/>
      <c r="O3088" s="3"/>
    </row>
    <row r="3089" spans="1:15" x14ac:dyDescent="0.35">
      <c r="A3089" s="221" t="e">
        <f t="shared" si="52"/>
        <v>#N/A</v>
      </c>
      <c r="B3089" s="221" t="e">
        <f>IF(A3089=1,SUM($A$4:A3089),"")</f>
        <v>#N/A</v>
      </c>
      <c r="C3089" s="22" t="str">
        <f>'Source - Cert. Funds'!A3088</f>
        <v>92</v>
      </c>
      <c r="D3089" s="22" t="str">
        <f>'Source - Cert. Funds'!B3088</f>
        <v>2</v>
      </c>
      <c r="E3089" s="22" t="str">
        <f>'Source - Cert. Funds'!C3088</f>
        <v>0008</v>
      </c>
      <c r="F3089" s="22" t="str">
        <f>'Source - Cert. Funds'!D3088</f>
        <v>9220008</v>
      </c>
      <c r="G3089" s="22" t="str">
        <f>'Source - Cert. Funds'!E3088</f>
        <v>UNION TOWNSHIP</v>
      </c>
      <c r="H3089" s="22" t="str">
        <f>'Source - Cert. Funds'!F3088</f>
        <v>0061</v>
      </c>
      <c r="I3089" s="22" t="str">
        <f>'Source - Cert. Funds'!G3088</f>
        <v>RAINY DAY</v>
      </c>
      <c r="J3089" s="23">
        <f>'Source - Cert. Funds'!H3088</f>
        <v>20000</v>
      </c>
      <c r="K3089" s="3"/>
      <c r="L3089" s="3"/>
      <c r="M3089" s="3"/>
      <c r="N3089" s="3"/>
      <c r="O3089" s="3"/>
    </row>
    <row r="3090" spans="1:15" x14ac:dyDescent="0.35">
      <c r="A3090" s="221" t="e">
        <f t="shared" si="52"/>
        <v>#N/A</v>
      </c>
      <c r="B3090" s="221" t="e">
        <f>IF(A3090=1,SUM($A$4:A3090),"")</f>
        <v>#N/A</v>
      </c>
      <c r="C3090" s="22" t="str">
        <f>'Source - Cert. Funds'!A3089</f>
        <v>92</v>
      </c>
      <c r="D3090" s="22" t="str">
        <f>'Source - Cert. Funds'!B3089</f>
        <v>2</v>
      </c>
      <c r="E3090" s="22" t="str">
        <f>'Source - Cert. Funds'!C3089</f>
        <v>0008</v>
      </c>
      <c r="F3090" s="22" t="str">
        <f>'Source - Cert. Funds'!D3089</f>
        <v>9220008</v>
      </c>
      <c r="G3090" s="22" t="str">
        <f>'Source - Cert. Funds'!E3089</f>
        <v>UNION TOWNSHIP</v>
      </c>
      <c r="H3090" s="22" t="str">
        <f>'Source - Cert. Funds'!F3089</f>
        <v>0101</v>
      </c>
      <c r="I3090" s="22" t="str">
        <f>'Source - Cert. Funds'!G3089</f>
        <v xml:space="preserve">GENERAL                                 </v>
      </c>
      <c r="J3090" s="23">
        <f>'Source - Cert. Funds'!H3089</f>
        <v>156600</v>
      </c>
      <c r="K3090" s="3"/>
      <c r="L3090" s="3"/>
      <c r="M3090" s="3"/>
      <c r="N3090" s="3"/>
      <c r="O3090" s="3"/>
    </row>
    <row r="3091" spans="1:15" x14ac:dyDescent="0.35">
      <c r="A3091" s="221" t="e">
        <f t="shared" si="52"/>
        <v>#N/A</v>
      </c>
      <c r="B3091" s="221" t="e">
        <f>IF(A3091=1,SUM($A$4:A3091),"")</f>
        <v>#N/A</v>
      </c>
      <c r="C3091" s="22" t="str">
        <f>'Source - Cert. Funds'!A3090</f>
        <v>92</v>
      </c>
      <c r="D3091" s="22" t="str">
        <f>'Source - Cert. Funds'!B3090</f>
        <v>2</v>
      </c>
      <c r="E3091" s="22" t="str">
        <f>'Source - Cert. Funds'!C3090</f>
        <v>0008</v>
      </c>
      <c r="F3091" s="22" t="str">
        <f>'Source - Cert. Funds'!D3090</f>
        <v>9220008</v>
      </c>
      <c r="G3091" s="22" t="str">
        <f>'Source - Cert. Funds'!E3090</f>
        <v>UNION TOWNSHIP</v>
      </c>
      <c r="H3091" s="22" t="str">
        <f>'Source - Cert. Funds'!F3090</f>
        <v>1111</v>
      </c>
      <c r="I3091" s="22" t="str">
        <f>'Source - Cert. Funds'!G3090</f>
        <v>TOWNSHIP FIRE AND E.M.S.</v>
      </c>
      <c r="J3091" s="23">
        <f>'Source - Cert. Funds'!H3090</f>
        <v>105856</v>
      </c>
      <c r="K3091" s="3"/>
      <c r="L3091" s="3"/>
      <c r="M3091" s="3"/>
      <c r="N3091" s="3"/>
      <c r="O3091" s="3"/>
    </row>
    <row r="3092" spans="1:15" x14ac:dyDescent="0.35">
      <c r="A3092" s="221" t="e">
        <f t="shared" si="52"/>
        <v>#N/A</v>
      </c>
      <c r="B3092" s="221" t="e">
        <f>IF(A3092=1,SUM($A$4:A3092),"")</f>
        <v>#N/A</v>
      </c>
      <c r="C3092" s="22" t="str">
        <f>'Source - Cert. Funds'!A3091</f>
        <v>92</v>
      </c>
      <c r="D3092" s="22" t="str">
        <f>'Source - Cert. Funds'!B3091</f>
        <v>2</v>
      </c>
      <c r="E3092" s="22" t="str">
        <f>'Source - Cert. Funds'!C3091</f>
        <v>0008</v>
      </c>
      <c r="F3092" s="22" t="str">
        <f>'Source - Cert. Funds'!D3091</f>
        <v>9220008</v>
      </c>
      <c r="G3092" s="22" t="str">
        <f>'Source - Cert. Funds'!E3091</f>
        <v>UNION TOWNSHIP</v>
      </c>
      <c r="H3092" s="22" t="str">
        <f>'Source - Cert. Funds'!F3091</f>
        <v>1190</v>
      </c>
      <c r="I3092" s="22" t="str">
        <f>'Source - Cert. Funds'!G3091</f>
        <v xml:space="preserve">CUMULATIVE FIRE (Township)                        </v>
      </c>
      <c r="J3092" s="23">
        <f>'Source - Cert. Funds'!H3091</f>
        <v>1300000</v>
      </c>
      <c r="K3092" s="3"/>
      <c r="L3092" s="3"/>
      <c r="M3092" s="3"/>
      <c r="N3092" s="3"/>
      <c r="O3092" s="3"/>
    </row>
    <row r="3093" spans="1:15" x14ac:dyDescent="0.35">
      <c r="A3093" s="221" t="e">
        <f t="shared" si="52"/>
        <v>#N/A</v>
      </c>
      <c r="B3093" s="221" t="e">
        <f>IF(A3093=1,SUM($A$4:A3093),"")</f>
        <v>#N/A</v>
      </c>
      <c r="C3093" s="22" t="str">
        <f>'Source - Cert. Funds'!A3092</f>
        <v>92</v>
      </c>
      <c r="D3093" s="22" t="str">
        <f>'Source - Cert. Funds'!B3092</f>
        <v>2</v>
      </c>
      <c r="E3093" s="22" t="str">
        <f>'Source - Cert. Funds'!C3092</f>
        <v>0008</v>
      </c>
      <c r="F3093" s="22" t="str">
        <f>'Source - Cert. Funds'!D3092</f>
        <v>9220008</v>
      </c>
      <c r="G3093" s="22" t="str">
        <f>'Source - Cert. Funds'!E3092</f>
        <v>UNION TOWNSHIP</v>
      </c>
      <c r="H3093" s="22" t="str">
        <f>'Source - Cert. Funds'!F3092</f>
        <v>1312</v>
      </c>
      <c r="I3093" s="22" t="str">
        <f>'Source - Cert. Funds'!G3092</f>
        <v xml:space="preserve">RECREATION                              </v>
      </c>
      <c r="J3093" s="23">
        <f>'Source - Cert. Funds'!H3092</f>
        <v>5000</v>
      </c>
      <c r="K3093" s="3"/>
      <c r="L3093" s="3"/>
      <c r="M3093" s="3"/>
      <c r="N3093" s="3"/>
      <c r="O3093" s="3"/>
    </row>
    <row r="3094" spans="1:15" x14ac:dyDescent="0.35">
      <c r="A3094" s="221" t="e">
        <f t="shared" si="52"/>
        <v>#N/A</v>
      </c>
      <c r="B3094" s="221" t="e">
        <f>IF(A3094=1,SUM($A$4:A3094),"")</f>
        <v>#N/A</v>
      </c>
      <c r="C3094" s="22" t="str">
        <f>'Source - Cert. Funds'!A3093</f>
        <v>92</v>
      </c>
      <c r="D3094" s="22" t="str">
        <f>'Source - Cert. Funds'!B3093</f>
        <v>2</v>
      </c>
      <c r="E3094" s="22" t="str">
        <f>'Source - Cert. Funds'!C3093</f>
        <v>0009</v>
      </c>
      <c r="F3094" s="22" t="str">
        <f>'Source - Cert. Funds'!D3093</f>
        <v>9220009</v>
      </c>
      <c r="G3094" s="22" t="str">
        <f>'Source - Cert. Funds'!E3093</f>
        <v>WASHINGTON TOWNSHIP</v>
      </c>
      <c r="H3094" s="22" t="str">
        <f>'Source - Cert. Funds'!F3093</f>
        <v>0101</v>
      </c>
      <c r="I3094" s="22" t="str">
        <f>'Source - Cert. Funds'!G3093</f>
        <v xml:space="preserve">GENERAL                                 </v>
      </c>
      <c r="J3094" s="23">
        <f>'Source - Cert. Funds'!H3093</f>
        <v>236025</v>
      </c>
      <c r="K3094" s="3"/>
      <c r="L3094" s="3"/>
      <c r="M3094" s="3"/>
      <c r="N3094" s="3"/>
      <c r="O3094" s="3"/>
    </row>
    <row r="3095" spans="1:15" x14ac:dyDescent="0.35">
      <c r="A3095" s="221" t="e">
        <f t="shared" si="52"/>
        <v>#N/A</v>
      </c>
      <c r="B3095" s="221" t="e">
        <f>IF(A3095=1,SUM($A$4:A3095),"")</f>
        <v>#N/A</v>
      </c>
      <c r="C3095" s="22" t="str">
        <f>'Source - Cert. Funds'!A3094</f>
        <v>92</v>
      </c>
      <c r="D3095" s="22" t="str">
        <f>'Source - Cert. Funds'!B3094</f>
        <v>2</v>
      </c>
      <c r="E3095" s="22" t="str">
        <f>'Source - Cert. Funds'!C3094</f>
        <v>0009</v>
      </c>
      <c r="F3095" s="22" t="str">
        <f>'Source - Cert. Funds'!D3094</f>
        <v>9220009</v>
      </c>
      <c r="G3095" s="22" t="str">
        <f>'Source - Cert. Funds'!E3094</f>
        <v>WASHINGTON TOWNSHIP</v>
      </c>
      <c r="H3095" s="22" t="str">
        <f>'Source - Cert. Funds'!F3094</f>
        <v>1111</v>
      </c>
      <c r="I3095" s="22" t="str">
        <f>'Source - Cert. Funds'!G3094</f>
        <v>TOWNSHIP FIRE AND E.M.S.</v>
      </c>
      <c r="J3095" s="23">
        <f>'Source - Cert. Funds'!H3094</f>
        <v>50000</v>
      </c>
      <c r="K3095" s="3"/>
      <c r="L3095" s="3"/>
      <c r="M3095" s="3"/>
      <c r="N3095" s="3"/>
      <c r="O3095" s="3"/>
    </row>
    <row r="3096" spans="1:15" x14ac:dyDescent="0.35">
      <c r="A3096" s="221" t="e">
        <f t="shared" si="52"/>
        <v>#N/A</v>
      </c>
      <c r="B3096" s="221" t="e">
        <f>IF(A3096=1,SUM($A$4:A3096),"")</f>
        <v>#N/A</v>
      </c>
      <c r="C3096" s="22" t="str">
        <f>'Source - Cert. Funds'!A3095</f>
        <v>92</v>
      </c>
      <c r="D3096" s="22" t="str">
        <f>'Source - Cert. Funds'!B3095</f>
        <v>2</v>
      </c>
      <c r="E3096" s="22" t="str">
        <f>'Source - Cert. Funds'!C3095</f>
        <v>0009</v>
      </c>
      <c r="F3096" s="22" t="str">
        <f>'Source - Cert. Funds'!D3095</f>
        <v>9220009</v>
      </c>
      <c r="G3096" s="22" t="str">
        <f>'Source - Cert. Funds'!E3095</f>
        <v>WASHINGTON TOWNSHIP</v>
      </c>
      <c r="H3096" s="22" t="str">
        <f>'Source - Cert. Funds'!F3095</f>
        <v>1190</v>
      </c>
      <c r="I3096" s="22" t="str">
        <f>'Source - Cert. Funds'!G3095</f>
        <v xml:space="preserve">CUMULATIVE FIRE (Township)                        </v>
      </c>
      <c r="J3096" s="23">
        <f>'Source - Cert. Funds'!H3095</f>
        <v>175000</v>
      </c>
      <c r="K3096" s="3"/>
      <c r="L3096" s="3"/>
      <c r="M3096" s="3"/>
      <c r="N3096" s="3"/>
      <c r="O3096" s="3"/>
    </row>
    <row r="3097" spans="1:15" x14ac:dyDescent="0.35">
      <c r="A3097" s="221" t="e">
        <f t="shared" si="52"/>
        <v>#N/A</v>
      </c>
      <c r="B3097" s="221" t="e">
        <f>IF(A3097=1,SUM($A$4:A3097),"")</f>
        <v>#N/A</v>
      </c>
      <c r="C3097" s="22" t="str">
        <f>'Source - Cert. Funds'!A3096</f>
        <v>92</v>
      </c>
      <c r="D3097" s="22" t="str">
        <f>'Source - Cert. Funds'!B3096</f>
        <v>2</v>
      </c>
      <c r="E3097" s="22" t="str">
        <f>'Source - Cert. Funds'!C3096</f>
        <v>0009</v>
      </c>
      <c r="F3097" s="22" t="str">
        <f>'Source - Cert. Funds'!D3096</f>
        <v>9220009</v>
      </c>
      <c r="G3097" s="22" t="str">
        <f>'Source - Cert. Funds'!E3096</f>
        <v>WASHINGTON TOWNSHIP</v>
      </c>
      <c r="H3097" s="22" t="str">
        <f>'Source - Cert. Funds'!F3096</f>
        <v>1312</v>
      </c>
      <c r="I3097" s="22" t="str">
        <f>'Source - Cert. Funds'!G3096</f>
        <v xml:space="preserve">RECREATION                              </v>
      </c>
      <c r="J3097" s="23">
        <f>'Source - Cert. Funds'!H3096</f>
        <v>8000</v>
      </c>
      <c r="K3097" s="3"/>
      <c r="L3097" s="3"/>
      <c r="M3097" s="3"/>
      <c r="N3097" s="3"/>
      <c r="O3097" s="3"/>
    </row>
    <row r="3098" spans="1:15" x14ac:dyDescent="0.35">
      <c r="A3098" s="221" t="e">
        <f t="shared" si="52"/>
        <v>#N/A</v>
      </c>
      <c r="B3098" s="221" t="e">
        <f>IF(A3098=1,SUM($A$4:A3098),"")</f>
        <v>#N/A</v>
      </c>
      <c r="C3098" s="22">
        <f>'Source - Cert. Funds'!A3097</f>
        <v>0</v>
      </c>
      <c r="D3098" s="22">
        <f>'Source - Cert. Funds'!B3097</f>
        <v>0</v>
      </c>
      <c r="E3098" s="22">
        <f>'Source - Cert. Funds'!C3097</f>
        <v>0</v>
      </c>
      <c r="F3098" s="22">
        <f>'Source - Cert. Funds'!D3097</f>
        <v>0</v>
      </c>
      <c r="G3098" s="22">
        <f>'Source - Cert. Funds'!E3097</f>
        <v>0</v>
      </c>
      <c r="H3098" s="22">
        <f>'Source - Cert. Funds'!F3097</f>
        <v>0</v>
      </c>
      <c r="I3098" s="22">
        <f>'Source - Cert. Funds'!G3097</f>
        <v>0</v>
      </c>
      <c r="J3098" s="23">
        <f>'Source - Cert. Funds'!H3097</f>
        <v>0</v>
      </c>
      <c r="K3098" s="3"/>
      <c r="L3098" s="3"/>
      <c r="M3098" s="3"/>
      <c r="N3098" s="3"/>
      <c r="O3098" s="3"/>
    </row>
    <row r="3099" spans="1:15" x14ac:dyDescent="0.35">
      <c r="A3099" s="221" t="e">
        <f t="shared" si="52"/>
        <v>#N/A</v>
      </c>
      <c r="B3099" s="221" t="e">
        <f>IF(A3099=1,SUM($A$4:A3099),"")</f>
        <v>#N/A</v>
      </c>
      <c r="C3099" s="22">
        <f>'Source - Cert. Funds'!A3098</f>
        <v>0</v>
      </c>
      <c r="D3099" s="22">
        <f>'Source - Cert. Funds'!B3098</f>
        <v>0</v>
      </c>
      <c r="E3099" s="22">
        <f>'Source - Cert. Funds'!C3098</f>
        <v>0</v>
      </c>
      <c r="F3099" s="22">
        <f>'Source - Cert. Funds'!D3098</f>
        <v>0</v>
      </c>
      <c r="G3099" s="22">
        <f>'Source - Cert. Funds'!E3098</f>
        <v>0</v>
      </c>
      <c r="H3099" s="22">
        <f>'Source - Cert. Funds'!F3098</f>
        <v>0</v>
      </c>
      <c r="I3099" s="22">
        <f>'Source - Cert. Funds'!G3098</f>
        <v>0</v>
      </c>
      <c r="J3099" s="23">
        <f>'Source - Cert. Funds'!H3098</f>
        <v>0</v>
      </c>
      <c r="K3099" s="3"/>
      <c r="L3099" s="3"/>
      <c r="M3099" s="3"/>
      <c r="N3099" s="3"/>
      <c r="O3099" s="3"/>
    </row>
    <row r="3100" spans="1:15" x14ac:dyDescent="0.35">
      <c r="A3100" s="221" t="e">
        <f t="shared" si="52"/>
        <v>#N/A</v>
      </c>
      <c r="B3100" s="221" t="e">
        <f>IF(A3100=1,SUM($A$4:A3100),"")</f>
        <v>#N/A</v>
      </c>
      <c r="C3100" s="22">
        <f>'Source - Cert. Funds'!A3099</f>
        <v>0</v>
      </c>
      <c r="D3100" s="22">
        <f>'Source - Cert. Funds'!B3099</f>
        <v>0</v>
      </c>
      <c r="E3100" s="22">
        <f>'Source - Cert. Funds'!C3099</f>
        <v>0</v>
      </c>
      <c r="F3100" s="22">
        <f>'Source - Cert. Funds'!D3099</f>
        <v>0</v>
      </c>
      <c r="G3100" s="22">
        <f>'Source - Cert. Funds'!E3099</f>
        <v>0</v>
      </c>
      <c r="H3100" s="22">
        <f>'Source - Cert. Funds'!F3099</f>
        <v>0</v>
      </c>
      <c r="I3100" s="22">
        <f>'Source - Cert. Funds'!G3099</f>
        <v>0</v>
      </c>
      <c r="J3100" s="23">
        <f>'Source - Cert. Funds'!H3099</f>
        <v>0</v>
      </c>
      <c r="K3100" s="3"/>
      <c r="L3100" s="3"/>
      <c r="M3100" s="3"/>
      <c r="N3100" s="3"/>
      <c r="O3100" s="3"/>
    </row>
    <row r="3101" spans="1:15" x14ac:dyDescent="0.35">
      <c r="A3101" s="221" t="e">
        <f t="shared" si="52"/>
        <v>#N/A</v>
      </c>
      <c r="B3101" s="221" t="e">
        <f>IF(A3101=1,SUM($A$4:A3101),"")</f>
        <v>#N/A</v>
      </c>
      <c r="C3101" s="22">
        <f>'Source - Cert. Funds'!A3100</f>
        <v>0</v>
      </c>
      <c r="D3101" s="22">
        <f>'Source - Cert. Funds'!B3100</f>
        <v>0</v>
      </c>
      <c r="E3101" s="22">
        <f>'Source - Cert. Funds'!C3100</f>
        <v>0</v>
      </c>
      <c r="F3101" s="22">
        <f>'Source - Cert. Funds'!D3100</f>
        <v>0</v>
      </c>
      <c r="G3101" s="22">
        <f>'Source - Cert. Funds'!E3100</f>
        <v>0</v>
      </c>
      <c r="H3101" s="22">
        <f>'Source - Cert. Funds'!F3100</f>
        <v>0</v>
      </c>
      <c r="I3101" s="22">
        <f>'Source - Cert. Funds'!G3100</f>
        <v>0</v>
      </c>
      <c r="J3101" s="23">
        <f>'Source - Cert. Funds'!H3100</f>
        <v>0</v>
      </c>
      <c r="K3101" s="3"/>
      <c r="L3101" s="3"/>
      <c r="M3101" s="3"/>
      <c r="N3101" s="3"/>
      <c r="O3101" s="3"/>
    </row>
    <row r="3102" spans="1:15" x14ac:dyDescent="0.35">
      <c r="A3102" s="221" t="e">
        <f t="shared" si="52"/>
        <v>#N/A</v>
      </c>
      <c r="B3102" s="221" t="e">
        <f>IF(A3102=1,SUM($A$4:A3102),"")</f>
        <v>#N/A</v>
      </c>
      <c r="C3102" s="22">
        <f>'Source - Cert. Funds'!A3101</f>
        <v>0</v>
      </c>
      <c r="D3102" s="22">
        <f>'Source - Cert. Funds'!B3101</f>
        <v>0</v>
      </c>
      <c r="E3102" s="22">
        <f>'Source - Cert. Funds'!C3101</f>
        <v>0</v>
      </c>
      <c r="F3102" s="22">
        <f>'Source - Cert. Funds'!D3101</f>
        <v>0</v>
      </c>
      <c r="G3102" s="22">
        <f>'Source - Cert. Funds'!E3101</f>
        <v>0</v>
      </c>
      <c r="H3102" s="22">
        <f>'Source - Cert. Funds'!F3101</f>
        <v>0</v>
      </c>
      <c r="I3102" s="22">
        <f>'Source - Cert. Funds'!G3101</f>
        <v>0</v>
      </c>
      <c r="J3102" s="23">
        <f>'Source - Cert. Funds'!H3101</f>
        <v>0</v>
      </c>
      <c r="K3102" s="3"/>
      <c r="L3102" s="3"/>
      <c r="M3102" s="3"/>
      <c r="N3102" s="3"/>
      <c r="O3102" s="3"/>
    </row>
    <row r="3103" spans="1:15" x14ac:dyDescent="0.35">
      <c r="A3103" s="221" t="e">
        <f t="shared" si="52"/>
        <v>#N/A</v>
      </c>
      <c r="B3103" s="221" t="e">
        <f>IF(A3103=1,SUM($A$4:A3103),"")</f>
        <v>#N/A</v>
      </c>
      <c r="C3103" s="22">
        <f>'Source - Cert. Funds'!A3102</f>
        <v>0</v>
      </c>
      <c r="D3103" s="22">
        <f>'Source - Cert. Funds'!B3102</f>
        <v>0</v>
      </c>
      <c r="E3103" s="22">
        <f>'Source - Cert. Funds'!C3102</f>
        <v>0</v>
      </c>
      <c r="F3103" s="22">
        <f>'Source - Cert. Funds'!D3102</f>
        <v>0</v>
      </c>
      <c r="G3103" s="22">
        <f>'Source - Cert. Funds'!E3102</f>
        <v>0</v>
      </c>
      <c r="H3103" s="22">
        <f>'Source - Cert. Funds'!F3102</f>
        <v>0</v>
      </c>
      <c r="I3103" s="22">
        <f>'Source - Cert. Funds'!G3102</f>
        <v>0</v>
      </c>
      <c r="J3103" s="23">
        <f>'Source - Cert. Funds'!H3102</f>
        <v>0</v>
      </c>
      <c r="K3103" s="3"/>
      <c r="L3103" s="3"/>
      <c r="M3103" s="3"/>
      <c r="N3103" s="3"/>
      <c r="O3103" s="3"/>
    </row>
    <row r="3104" spans="1:15" x14ac:dyDescent="0.35">
      <c r="A3104" s="221" t="e">
        <f t="shared" si="52"/>
        <v>#N/A</v>
      </c>
      <c r="B3104" s="221" t="e">
        <f>IF(A3104=1,SUM($A$4:A3104),"")</f>
        <v>#N/A</v>
      </c>
      <c r="C3104" s="22">
        <f>'Source - Cert. Funds'!A3103</f>
        <v>0</v>
      </c>
      <c r="D3104" s="22">
        <f>'Source - Cert. Funds'!B3103</f>
        <v>0</v>
      </c>
      <c r="E3104" s="22">
        <f>'Source - Cert. Funds'!C3103</f>
        <v>0</v>
      </c>
      <c r="F3104" s="22">
        <f>'Source - Cert. Funds'!D3103</f>
        <v>0</v>
      </c>
      <c r="G3104" s="22">
        <f>'Source - Cert. Funds'!E3103</f>
        <v>0</v>
      </c>
      <c r="H3104" s="22">
        <f>'Source - Cert. Funds'!F3103</f>
        <v>0</v>
      </c>
      <c r="I3104" s="22">
        <f>'Source - Cert. Funds'!G3103</f>
        <v>0</v>
      </c>
      <c r="J3104" s="23">
        <f>'Source - Cert. Funds'!H3103</f>
        <v>0</v>
      </c>
      <c r="K3104" s="3"/>
      <c r="L3104" s="3"/>
      <c r="M3104" s="3"/>
      <c r="N3104" s="3"/>
      <c r="O3104" s="3"/>
    </row>
    <row r="3105" spans="1:15" x14ac:dyDescent="0.35">
      <c r="A3105" s="221" t="e">
        <f t="shared" si="52"/>
        <v>#N/A</v>
      </c>
      <c r="B3105" s="221" t="e">
        <f>IF(A3105=1,SUM($A$4:A3105),"")</f>
        <v>#N/A</v>
      </c>
      <c r="C3105" s="22">
        <f>'Source - Cert. Funds'!A3104</f>
        <v>0</v>
      </c>
      <c r="D3105" s="22">
        <f>'Source - Cert. Funds'!B3104</f>
        <v>0</v>
      </c>
      <c r="E3105" s="22">
        <f>'Source - Cert. Funds'!C3104</f>
        <v>0</v>
      </c>
      <c r="F3105" s="22">
        <f>'Source - Cert. Funds'!D3104</f>
        <v>0</v>
      </c>
      <c r="G3105" s="22">
        <f>'Source - Cert. Funds'!E3104</f>
        <v>0</v>
      </c>
      <c r="H3105" s="22">
        <f>'Source - Cert. Funds'!F3104</f>
        <v>0</v>
      </c>
      <c r="I3105" s="22">
        <f>'Source - Cert. Funds'!G3104</f>
        <v>0</v>
      </c>
      <c r="J3105" s="23">
        <f>'Source - Cert. Funds'!H3104</f>
        <v>0</v>
      </c>
      <c r="K3105" s="3"/>
      <c r="L3105" s="3"/>
      <c r="M3105" s="3"/>
      <c r="N3105" s="3"/>
      <c r="O3105" s="3"/>
    </row>
    <row r="3106" spans="1:15" x14ac:dyDescent="0.35">
      <c r="A3106" s="221" t="e">
        <f t="shared" si="52"/>
        <v>#N/A</v>
      </c>
      <c r="B3106" s="221" t="e">
        <f>IF(A3106=1,SUM($A$4:A3106),"")</f>
        <v>#N/A</v>
      </c>
      <c r="C3106" s="22">
        <f>'Source - Cert. Funds'!A3105</f>
        <v>0</v>
      </c>
      <c r="D3106" s="22">
        <f>'Source - Cert. Funds'!B3105</f>
        <v>0</v>
      </c>
      <c r="E3106" s="22">
        <f>'Source - Cert. Funds'!C3105</f>
        <v>0</v>
      </c>
      <c r="F3106" s="22">
        <f>'Source - Cert. Funds'!D3105</f>
        <v>0</v>
      </c>
      <c r="G3106" s="22">
        <f>'Source - Cert. Funds'!E3105</f>
        <v>0</v>
      </c>
      <c r="H3106" s="22">
        <f>'Source - Cert. Funds'!F3105</f>
        <v>0</v>
      </c>
      <c r="I3106" s="22">
        <f>'Source - Cert. Funds'!G3105</f>
        <v>0</v>
      </c>
      <c r="J3106" s="23">
        <f>'Source - Cert. Funds'!H3105</f>
        <v>0</v>
      </c>
      <c r="K3106" s="3"/>
      <c r="L3106" s="3"/>
      <c r="M3106" s="3"/>
      <c r="N3106" s="3"/>
      <c r="O3106" s="3"/>
    </row>
    <row r="3107" spans="1:15" x14ac:dyDescent="0.35">
      <c r="A3107" s="221" t="e">
        <f t="shared" si="52"/>
        <v>#N/A</v>
      </c>
      <c r="B3107" s="221" t="e">
        <f>IF(A3107=1,SUM($A$4:A3107),"")</f>
        <v>#N/A</v>
      </c>
      <c r="C3107" s="22">
        <f>'Source - Cert. Funds'!A3106</f>
        <v>0</v>
      </c>
      <c r="D3107" s="22">
        <f>'Source - Cert. Funds'!B3106</f>
        <v>0</v>
      </c>
      <c r="E3107" s="22">
        <f>'Source - Cert. Funds'!C3106</f>
        <v>0</v>
      </c>
      <c r="F3107" s="22">
        <f>'Source - Cert. Funds'!D3106</f>
        <v>0</v>
      </c>
      <c r="G3107" s="22">
        <f>'Source - Cert. Funds'!E3106</f>
        <v>0</v>
      </c>
      <c r="H3107" s="22">
        <f>'Source - Cert. Funds'!F3106</f>
        <v>0</v>
      </c>
      <c r="I3107" s="22">
        <f>'Source - Cert. Funds'!G3106</f>
        <v>0</v>
      </c>
      <c r="J3107" s="23">
        <f>'Source - Cert. Funds'!H3106</f>
        <v>0</v>
      </c>
      <c r="K3107" s="3"/>
      <c r="L3107" s="3"/>
      <c r="M3107" s="3"/>
      <c r="N3107" s="3"/>
      <c r="O3107" s="3"/>
    </row>
    <row r="3108" spans="1:15" x14ac:dyDescent="0.35">
      <c r="A3108" s="221" t="e">
        <f t="shared" si="52"/>
        <v>#N/A</v>
      </c>
      <c r="B3108" s="221" t="e">
        <f>IF(A3108=1,SUM($A$4:A3108),"")</f>
        <v>#N/A</v>
      </c>
      <c r="C3108" s="22">
        <f>'Source - Cert. Funds'!A3107</f>
        <v>0</v>
      </c>
      <c r="D3108" s="22">
        <f>'Source - Cert. Funds'!B3107</f>
        <v>0</v>
      </c>
      <c r="E3108" s="22">
        <f>'Source - Cert. Funds'!C3107</f>
        <v>0</v>
      </c>
      <c r="F3108" s="22">
        <f>'Source - Cert. Funds'!D3107</f>
        <v>0</v>
      </c>
      <c r="G3108" s="22">
        <f>'Source - Cert. Funds'!E3107</f>
        <v>0</v>
      </c>
      <c r="H3108" s="22">
        <f>'Source - Cert. Funds'!F3107</f>
        <v>0</v>
      </c>
      <c r="I3108" s="22">
        <f>'Source - Cert. Funds'!G3107</f>
        <v>0</v>
      </c>
      <c r="J3108" s="23">
        <f>'Source - Cert. Funds'!H3107</f>
        <v>0</v>
      </c>
      <c r="K3108" s="3"/>
      <c r="L3108" s="3"/>
      <c r="M3108" s="3"/>
      <c r="N3108" s="3"/>
      <c r="O3108" s="3"/>
    </row>
    <row r="3109" spans="1:15" x14ac:dyDescent="0.35">
      <c r="A3109" s="221" t="e">
        <f t="shared" si="52"/>
        <v>#N/A</v>
      </c>
      <c r="B3109" s="221" t="e">
        <f>IF(A3109=1,SUM($A$4:A3109),"")</f>
        <v>#N/A</v>
      </c>
      <c r="C3109" s="22">
        <f>'Source - Cert. Funds'!A3108</f>
        <v>0</v>
      </c>
      <c r="D3109" s="22">
        <f>'Source - Cert. Funds'!B3108</f>
        <v>0</v>
      </c>
      <c r="E3109" s="22">
        <f>'Source - Cert. Funds'!C3108</f>
        <v>0</v>
      </c>
      <c r="F3109" s="22">
        <f>'Source - Cert. Funds'!D3108</f>
        <v>0</v>
      </c>
      <c r="G3109" s="22">
        <f>'Source - Cert. Funds'!E3108</f>
        <v>0</v>
      </c>
      <c r="H3109" s="22">
        <f>'Source - Cert. Funds'!F3108</f>
        <v>0</v>
      </c>
      <c r="I3109" s="22">
        <f>'Source - Cert. Funds'!G3108</f>
        <v>0</v>
      </c>
      <c r="J3109" s="23">
        <f>'Source - Cert. Funds'!H3108</f>
        <v>0</v>
      </c>
      <c r="K3109" s="3"/>
      <c r="L3109" s="3"/>
      <c r="M3109" s="3"/>
      <c r="N3109" s="3"/>
      <c r="O3109" s="3"/>
    </row>
    <row r="3110" spans="1:15" x14ac:dyDescent="0.35">
      <c r="A3110" s="221" t="e">
        <f t="shared" si="52"/>
        <v>#N/A</v>
      </c>
      <c r="B3110" s="221" t="e">
        <f>IF(A3110=1,SUM($A$4:A3110),"")</f>
        <v>#N/A</v>
      </c>
      <c r="C3110" s="22">
        <f>'Source - Cert. Funds'!A3109</f>
        <v>0</v>
      </c>
      <c r="D3110" s="22">
        <f>'Source - Cert. Funds'!B3109</f>
        <v>0</v>
      </c>
      <c r="E3110" s="22">
        <f>'Source - Cert. Funds'!C3109</f>
        <v>0</v>
      </c>
      <c r="F3110" s="22">
        <f>'Source - Cert. Funds'!D3109</f>
        <v>0</v>
      </c>
      <c r="G3110" s="22">
        <f>'Source - Cert. Funds'!E3109</f>
        <v>0</v>
      </c>
      <c r="H3110" s="22">
        <f>'Source - Cert. Funds'!F3109</f>
        <v>0</v>
      </c>
      <c r="I3110" s="22">
        <f>'Source - Cert. Funds'!G3109</f>
        <v>0</v>
      </c>
      <c r="J3110" s="23">
        <f>'Source - Cert. Funds'!H3109</f>
        <v>0</v>
      </c>
      <c r="K3110" s="3"/>
      <c r="L3110" s="3"/>
      <c r="M3110" s="3"/>
      <c r="N3110" s="3"/>
      <c r="O3110" s="3"/>
    </row>
    <row r="3111" spans="1:15" x14ac:dyDescent="0.35">
      <c r="A3111" s="221" t="e">
        <f t="shared" si="52"/>
        <v>#N/A</v>
      </c>
      <c r="B3111" s="221" t="e">
        <f>IF(A3111=1,SUM($A$4:A3111),"")</f>
        <v>#N/A</v>
      </c>
      <c r="C3111" s="22">
        <f>'Source - Cert. Funds'!A3110</f>
        <v>0</v>
      </c>
      <c r="D3111" s="22">
        <f>'Source - Cert. Funds'!B3110</f>
        <v>0</v>
      </c>
      <c r="E3111" s="22">
        <f>'Source - Cert. Funds'!C3110</f>
        <v>0</v>
      </c>
      <c r="F3111" s="22">
        <f>'Source - Cert. Funds'!D3110</f>
        <v>0</v>
      </c>
      <c r="G3111" s="22">
        <f>'Source - Cert. Funds'!E3110</f>
        <v>0</v>
      </c>
      <c r="H3111" s="22">
        <f>'Source - Cert. Funds'!F3110</f>
        <v>0</v>
      </c>
      <c r="I3111" s="22">
        <f>'Source - Cert. Funds'!G3110</f>
        <v>0</v>
      </c>
      <c r="J3111" s="23">
        <f>'Source - Cert. Funds'!H3110</f>
        <v>0</v>
      </c>
      <c r="K3111" s="3"/>
      <c r="L3111" s="3"/>
      <c r="M3111" s="3"/>
      <c r="N3111" s="3"/>
      <c r="O3111" s="3"/>
    </row>
    <row r="3112" spans="1:15" x14ac:dyDescent="0.35">
      <c r="A3112" s="221" t="e">
        <f t="shared" si="52"/>
        <v>#N/A</v>
      </c>
      <c r="B3112" s="221" t="e">
        <f>IF(A3112=1,SUM($A$4:A3112),"")</f>
        <v>#N/A</v>
      </c>
      <c r="C3112" s="22">
        <f>'Source - Cert. Funds'!A3111</f>
        <v>0</v>
      </c>
      <c r="D3112" s="22">
        <f>'Source - Cert. Funds'!B3111</f>
        <v>0</v>
      </c>
      <c r="E3112" s="22">
        <f>'Source - Cert. Funds'!C3111</f>
        <v>0</v>
      </c>
      <c r="F3112" s="22">
        <f>'Source - Cert. Funds'!D3111</f>
        <v>0</v>
      </c>
      <c r="G3112" s="22">
        <f>'Source - Cert. Funds'!E3111</f>
        <v>0</v>
      </c>
      <c r="H3112" s="22">
        <f>'Source - Cert. Funds'!F3111</f>
        <v>0</v>
      </c>
      <c r="I3112" s="22">
        <f>'Source - Cert. Funds'!G3111</f>
        <v>0</v>
      </c>
      <c r="J3112" s="23">
        <f>'Source - Cert. Funds'!H3111</f>
        <v>0</v>
      </c>
      <c r="K3112" s="3"/>
      <c r="L3112" s="3"/>
      <c r="M3112" s="3"/>
      <c r="N3112" s="3"/>
      <c r="O3112" s="3"/>
    </row>
    <row r="3113" spans="1:15" x14ac:dyDescent="0.35">
      <c r="A3113" s="221" t="e">
        <f t="shared" si="52"/>
        <v>#N/A</v>
      </c>
      <c r="B3113" s="221" t="e">
        <f>IF(A3113=1,SUM($A$4:A3113),"")</f>
        <v>#N/A</v>
      </c>
      <c r="C3113" s="22">
        <f>'Source - Cert. Funds'!A3112</f>
        <v>0</v>
      </c>
      <c r="D3113" s="22">
        <f>'Source - Cert. Funds'!B3112</f>
        <v>0</v>
      </c>
      <c r="E3113" s="22">
        <f>'Source - Cert. Funds'!C3112</f>
        <v>0</v>
      </c>
      <c r="F3113" s="22">
        <f>'Source - Cert. Funds'!D3112</f>
        <v>0</v>
      </c>
      <c r="G3113" s="22">
        <f>'Source - Cert. Funds'!E3112</f>
        <v>0</v>
      </c>
      <c r="H3113" s="22">
        <f>'Source - Cert. Funds'!F3112</f>
        <v>0</v>
      </c>
      <c r="I3113" s="22">
        <f>'Source - Cert. Funds'!G3112</f>
        <v>0</v>
      </c>
      <c r="J3113" s="23">
        <f>'Source - Cert. Funds'!H3112</f>
        <v>0</v>
      </c>
      <c r="K3113" s="3"/>
      <c r="L3113" s="3"/>
      <c r="M3113" s="3"/>
      <c r="N3113" s="3"/>
      <c r="O3113" s="3"/>
    </row>
    <row r="3114" spans="1:15" x14ac:dyDescent="0.35">
      <c r="A3114" s="221" t="e">
        <f t="shared" si="52"/>
        <v>#N/A</v>
      </c>
      <c r="B3114" s="221" t="e">
        <f>IF(A3114=1,SUM($A$4:A3114),"")</f>
        <v>#N/A</v>
      </c>
      <c r="C3114" s="22">
        <f>'Source - Cert. Funds'!A3113</f>
        <v>0</v>
      </c>
      <c r="D3114" s="22">
        <f>'Source - Cert. Funds'!B3113</f>
        <v>0</v>
      </c>
      <c r="E3114" s="22">
        <f>'Source - Cert. Funds'!C3113</f>
        <v>0</v>
      </c>
      <c r="F3114" s="22">
        <f>'Source - Cert. Funds'!D3113</f>
        <v>0</v>
      </c>
      <c r="G3114" s="22">
        <f>'Source - Cert. Funds'!E3113</f>
        <v>0</v>
      </c>
      <c r="H3114" s="22">
        <f>'Source - Cert. Funds'!F3113</f>
        <v>0</v>
      </c>
      <c r="I3114" s="22">
        <f>'Source - Cert. Funds'!G3113</f>
        <v>0</v>
      </c>
      <c r="J3114" s="23">
        <f>'Source - Cert. Funds'!H3113</f>
        <v>0</v>
      </c>
      <c r="K3114" s="3"/>
      <c r="L3114" s="3"/>
      <c r="M3114" s="3"/>
      <c r="N3114" s="3"/>
      <c r="O3114" s="3"/>
    </row>
    <row r="3115" spans="1:15" x14ac:dyDescent="0.35">
      <c r="A3115" s="221" t="e">
        <f t="shared" si="52"/>
        <v>#N/A</v>
      </c>
      <c r="B3115" s="221" t="e">
        <f>IF(A3115=1,SUM($A$4:A3115),"")</f>
        <v>#N/A</v>
      </c>
      <c r="C3115" s="22">
        <f>'Source - Cert. Funds'!A3114</f>
        <v>0</v>
      </c>
      <c r="D3115" s="22">
        <f>'Source - Cert. Funds'!B3114</f>
        <v>0</v>
      </c>
      <c r="E3115" s="22">
        <f>'Source - Cert. Funds'!C3114</f>
        <v>0</v>
      </c>
      <c r="F3115" s="22">
        <f>'Source - Cert. Funds'!D3114</f>
        <v>0</v>
      </c>
      <c r="G3115" s="22">
        <f>'Source - Cert. Funds'!E3114</f>
        <v>0</v>
      </c>
      <c r="H3115" s="22">
        <f>'Source - Cert. Funds'!F3114</f>
        <v>0</v>
      </c>
      <c r="I3115" s="22">
        <f>'Source - Cert. Funds'!G3114</f>
        <v>0</v>
      </c>
      <c r="J3115" s="23">
        <f>'Source - Cert. Funds'!H3114</f>
        <v>0</v>
      </c>
      <c r="K3115" s="3"/>
      <c r="L3115" s="3"/>
      <c r="M3115" s="3"/>
      <c r="N3115" s="3"/>
      <c r="O3115" s="3"/>
    </row>
    <row r="3116" spans="1:15" x14ac:dyDescent="0.35">
      <c r="A3116" s="221" t="e">
        <f t="shared" si="52"/>
        <v>#N/A</v>
      </c>
      <c r="B3116" s="221" t="e">
        <f>IF(A3116=1,SUM($A$4:A3116),"")</f>
        <v>#N/A</v>
      </c>
      <c r="C3116" s="22">
        <f>'Source - Cert. Funds'!A3115</f>
        <v>0</v>
      </c>
      <c r="D3116" s="22">
        <f>'Source - Cert. Funds'!B3115</f>
        <v>0</v>
      </c>
      <c r="E3116" s="22">
        <f>'Source - Cert. Funds'!C3115</f>
        <v>0</v>
      </c>
      <c r="F3116" s="22">
        <f>'Source - Cert. Funds'!D3115</f>
        <v>0</v>
      </c>
      <c r="G3116" s="22">
        <f>'Source - Cert. Funds'!E3115</f>
        <v>0</v>
      </c>
      <c r="H3116" s="22">
        <f>'Source - Cert. Funds'!F3115</f>
        <v>0</v>
      </c>
      <c r="I3116" s="22">
        <f>'Source - Cert. Funds'!G3115</f>
        <v>0</v>
      </c>
      <c r="J3116" s="23">
        <f>'Source - Cert. Funds'!H3115</f>
        <v>0</v>
      </c>
      <c r="K3116" s="3"/>
      <c r="L3116" s="3"/>
      <c r="M3116" s="3"/>
      <c r="N3116" s="3"/>
      <c r="O3116" s="3"/>
    </row>
    <row r="3117" spans="1:15" x14ac:dyDescent="0.35">
      <c r="A3117" s="221" t="e">
        <f t="shared" si="52"/>
        <v>#N/A</v>
      </c>
      <c r="B3117" s="221" t="e">
        <f>IF(A3117=1,SUM($A$4:A3117),"")</f>
        <v>#N/A</v>
      </c>
      <c r="C3117" s="22">
        <f>'Source - Cert. Funds'!A3116</f>
        <v>0</v>
      </c>
      <c r="D3117" s="22">
        <f>'Source - Cert. Funds'!B3116</f>
        <v>0</v>
      </c>
      <c r="E3117" s="22">
        <f>'Source - Cert. Funds'!C3116</f>
        <v>0</v>
      </c>
      <c r="F3117" s="22">
        <f>'Source - Cert. Funds'!D3116</f>
        <v>0</v>
      </c>
      <c r="G3117" s="22">
        <f>'Source - Cert. Funds'!E3116</f>
        <v>0</v>
      </c>
      <c r="H3117" s="22">
        <f>'Source - Cert. Funds'!F3116</f>
        <v>0</v>
      </c>
      <c r="I3117" s="22">
        <f>'Source - Cert. Funds'!G3116</f>
        <v>0</v>
      </c>
      <c r="J3117" s="23">
        <f>'Source - Cert. Funds'!H3116</f>
        <v>0</v>
      </c>
      <c r="K3117" s="3"/>
      <c r="L3117" s="3"/>
      <c r="M3117" s="3"/>
      <c r="N3117" s="3"/>
      <c r="O3117" s="3"/>
    </row>
    <row r="3118" spans="1:15" x14ac:dyDescent="0.35">
      <c r="A3118" s="221" t="e">
        <f t="shared" si="52"/>
        <v>#N/A</v>
      </c>
      <c r="B3118" s="221" t="e">
        <f>IF(A3118=1,SUM($A$4:A3118),"")</f>
        <v>#N/A</v>
      </c>
      <c r="C3118" s="22">
        <f>'Source - Cert. Funds'!A3117</f>
        <v>0</v>
      </c>
      <c r="D3118" s="22">
        <f>'Source - Cert. Funds'!B3117</f>
        <v>0</v>
      </c>
      <c r="E3118" s="22">
        <f>'Source - Cert. Funds'!C3117</f>
        <v>0</v>
      </c>
      <c r="F3118" s="22">
        <f>'Source - Cert. Funds'!D3117</f>
        <v>0</v>
      </c>
      <c r="G3118" s="22">
        <f>'Source - Cert. Funds'!E3117</f>
        <v>0</v>
      </c>
      <c r="H3118" s="22">
        <f>'Source - Cert. Funds'!F3117</f>
        <v>0</v>
      </c>
      <c r="I3118" s="22">
        <f>'Source - Cert. Funds'!G3117</f>
        <v>0</v>
      </c>
      <c r="J3118" s="23">
        <f>'Source - Cert. Funds'!H3117</f>
        <v>0</v>
      </c>
      <c r="K3118" s="3"/>
      <c r="L3118" s="3"/>
      <c r="M3118" s="3"/>
      <c r="N3118" s="3"/>
      <c r="O3118" s="3"/>
    </row>
    <row r="3119" spans="1:15" x14ac:dyDescent="0.35">
      <c r="A3119" s="221" t="e">
        <f t="shared" si="52"/>
        <v>#N/A</v>
      </c>
      <c r="B3119" s="221" t="e">
        <f>IF(A3119=1,SUM($A$4:A3119),"")</f>
        <v>#N/A</v>
      </c>
      <c r="C3119" s="22">
        <f>'Source - Cert. Funds'!A3118</f>
        <v>0</v>
      </c>
      <c r="D3119" s="22">
        <f>'Source - Cert. Funds'!B3118</f>
        <v>0</v>
      </c>
      <c r="E3119" s="22">
        <f>'Source - Cert. Funds'!C3118</f>
        <v>0</v>
      </c>
      <c r="F3119" s="22">
        <f>'Source - Cert. Funds'!D3118</f>
        <v>0</v>
      </c>
      <c r="G3119" s="22">
        <f>'Source - Cert. Funds'!E3118</f>
        <v>0</v>
      </c>
      <c r="H3119" s="22">
        <f>'Source - Cert. Funds'!F3118</f>
        <v>0</v>
      </c>
      <c r="I3119" s="22">
        <f>'Source - Cert. Funds'!G3118</f>
        <v>0</v>
      </c>
      <c r="J3119" s="23">
        <f>'Source - Cert. Funds'!H3118</f>
        <v>0</v>
      </c>
      <c r="K3119" s="3"/>
      <c r="L3119" s="3"/>
      <c r="M3119" s="3"/>
      <c r="N3119" s="3"/>
      <c r="O3119" s="3"/>
    </row>
    <row r="3120" spans="1:15" x14ac:dyDescent="0.35">
      <c r="A3120" s="221" t="e">
        <f t="shared" si="52"/>
        <v>#N/A</v>
      </c>
      <c r="B3120" s="221" t="e">
        <f>IF(A3120=1,SUM($A$4:A3120),"")</f>
        <v>#N/A</v>
      </c>
      <c r="C3120" s="22">
        <f>'Source - Cert. Funds'!A3119</f>
        <v>0</v>
      </c>
      <c r="D3120" s="22">
        <f>'Source - Cert. Funds'!B3119</f>
        <v>0</v>
      </c>
      <c r="E3120" s="22">
        <f>'Source - Cert. Funds'!C3119</f>
        <v>0</v>
      </c>
      <c r="F3120" s="22">
        <f>'Source - Cert. Funds'!D3119</f>
        <v>0</v>
      </c>
      <c r="G3120" s="22">
        <f>'Source - Cert. Funds'!E3119</f>
        <v>0</v>
      </c>
      <c r="H3120" s="22">
        <f>'Source - Cert. Funds'!F3119</f>
        <v>0</v>
      </c>
      <c r="I3120" s="22">
        <f>'Source - Cert. Funds'!G3119</f>
        <v>0</v>
      </c>
      <c r="J3120" s="23">
        <f>'Source - Cert. Funds'!H3119</f>
        <v>0</v>
      </c>
      <c r="K3120" s="3"/>
      <c r="L3120" s="3"/>
      <c r="M3120" s="3"/>
      <c r="N3120" s="3"/>
      <c r="O3120" s="3"/>
    </row>
    <row r="3121" spans="1:15" x14ac:dyDescent="0.35">
      <c r="A3121" s="221" t="e">
        <f t="shared" si="52"/>
        <v>#N/A</v>
      </c>
      <c r="B3121" s="221" t="e">
        <f>IF(A3121=1,SUM($A$4:A3121),"")</f>
        <v>#N/A</v>
      </c>
      <c r="C3121" s="22">
        <f>'Source - Cert. Funds'!A3120</f>
        <v>0</v>
      </c>
      <c r="D3121" s="22">
        <f>'Source - Cert. Funds'!B3120</f>
        <v>0</v>
      </c>
      <c r="E3121" s="22">
        <f>'Source - Cert. Funds'!C3120</f>
        <v>0</v>
      </c>
      <c r="F3121" s="22">
        <f>'Source - Cert. Funds'!D3120</f>
        <v>0</v>
      </c>
      <c r="G3121" s="22">
        <f>'Source - Cert. Funds'!E3120</f>
        <v>0</v>
      </c>
      <c r="H3121" s="22">
        <f>'Source - Cert. Funds'!F3120</f>
        <v>0</v>
      </c>
      <c r="I3121" s="22">
        <f>'Source - Cert. Funds'!G3120</f>
        <v>0</v>
      </c>
      <c r="J3121" s="23">
        <f>'Source - Cert. Funds'!H3120</f>
        <v>0</v>
      </c>
      <c r="K3121" s="3"/>
      <c r="L3121" s="3"/>
      <c r="M3121" s="3"/>
      <c r="N3121" s="3"/>
      <c r="O3121" s="3"/>
    </row>
    <row r="3122" spans="1:15" x14ac:dyDescent="0.35">
      <c r="A3122" s="221" t="e">
        <f t="shared" si="52"/>
        <v>#N/A</v>
      </c>
      <c r="B3122" s="221" t="e">
        <f>IF(A3122=1,SUM($A$4:A3122),"")</f>
        <v>#N/A</v>
      </c>
      <c r="C3122" s="22">
        <f>'Source - Cert. Funds'!A3121</f>
        <v>0</v>
      </c>
      <c r="D3122" s="22">
        <f>'Source - Cert. Funds'!B3121</f>
        <v>0</v>
      </c>
      <c r="E3122" s="22">
        <f>'Source - Cert. Funds'!C3121</f>
        <v>0</v>
      </c>
      <c r="F3122" s="22">
        <f>'Source - Cert. Funds'!D3121</f>
        <v>0</v>
      </c>
      <c r="G3122" s="22">
        <f>'Source - Cert. Funds'!E3121</f>
        <v>0</v>
      </c>
      <c r="H3122" s="22">
        <f>'Source - Cert. Funds'!F3121</f>
        <v>0</v>
      </c>
      <c r="I3122" s="22">
        <f>'Source - Cert. Funds'!G3121</f>
        <v>0</v>
      </c>
      <c r="J3122" s="23">
        <f>'Source - Cert. Funds'!H3121</f>
        <v>0</v>
      </c>
      <c r="K3122" s="3"/>
      <c r="L3122" s="3"/>
      <c r="M3122" s="3"/>
      <c r="N3122" s="3"/>
      <c r="O3122" s="3"/>
    </row>
    <row r="3123" spans="1:15" x14ac:dyDescent="0.35">
      <c r="A3123" s="221" t="e">
        <f t="shared" si="52"/>
        <v>#N/A</v>
      </c>
      <c r="B3123" s="221" t="e">
        <f>IF(A3123=1,SUM($A$4:A3123),"")</f>
        <v>#N/A</v>
      </c>
      <c r="C3123" s="22">
        <f>'Source - Cert. Funds'!A3122</f>
        <v>0</v>
      </c>
      <c r="D3123" s="22">
        <f>'Source - Cert. Funds'!B3122</f>
        <v>0</v>
      </c>
      <c r="E3123" s="22">
        <f>'Source - Cert. Funds'!C3122</f>
        <v>0</v>
      </c>
      <c r="F3123" s="22">
        <f>'Source - Cert. Funds'!D3122</f>
        <v>0</v>
      </c>
      <c r="G3123" s="22">
        <f>'Source - Cert. Funds'!E3122</f>
        <v>0</v>
      </c>
      <c r="H3123" s="22">
        <f>'Source - Cert. Funds'!F3122</f>
        <v>0</v>
      </c>
      <c r="I3123" s="22">
        <f>'Source - Cert. Funds'!G3122</f>
        <v>0</v>
      </c>
      <c r="J3123" s="23">
        <f>'Source - Cert. Funds'!H3122</f>
        <v>0</v>
      </c>
      <c r="K3123" s="3"/>
      <c r="L3123" s="3"/>
      <c r="M3123" s="3"/>
      <c r="N3123" s="3"/>
      <c r="O3123" s="3"/>
    </row>
    <row r="3124" spans="1:15" x14ac:dyDescent="0.35">
      <c r="A3124" s="221" t="e">
        <f t="shared" si="52"/>
        <v>#N/A</v>
      </c>
      <c r="B3124" s="221" t="e">
        <f>IF(A3124=1,SUM($A$4:A3124),"")</f>
        <v>#N/A</v>
      </c>
      <c r="C3124" s="22">
        <f>'Source - Cert. Funds'!A3123</f>
        <v>0</v>
      </c>
      <c r="D3124" s="22">
        <f>'Source - Cert. Funds'!B3123</f>
        <v>0</v>
      </c>
      <c r="E3124" s="22">
        <f>'Source - Cert. Funds'!C3123</f>
        <v>0</v>
      </c>
      <c r="F3124" s="22">
        <f>'Source - Cert. Funds'!D3123</f>
        <v>0</v>
      </c>
      <c r="G3124" s="22">
        <f>'Source - Cert. Funds'!E3123</f>
        <v>0</v>
      </c>
      <c r="H3124" s="22">
        <f>'Source - Cert. Funds'!F3123</f>
        <v>0</v>
      </c>
      <c r="I3124" s="22">
        <f>'Source - Cert. Funds'!G3123</f>
        <v>0</v>
      </c>
      <c r="J3124" s="23">
        <f>'Source - Cert. Funds'!H3123</f>
        <v>0</v>
      </c>
      <c r="K3124" s="3"/>
      <c r="L3124" s="3"/>
      <c r="M3124" s="3"/>
      <c r="N3124" s="3"/>
      <c r="O3124" s="3"/>
    </row>
    <row r="3125" spans="1:15" x14ac:dyDescent="0.35">
      <c r="A3125" s="221" t="e">
        <f t="shared" si="52"/>
        <v>#N/A</v>
      </c>
      <c r="B3125" s="221" t="e">
        <f>IF(A3125=1,SUM($A$4:A3125),"")</f>
        <v>#N/A</v>
      </c>
      <c r="C3125" s="22">
        <f>'Source - Cert. Funds'!A3124</f>
        <v>0</v>
      </c>
      <c r="D3125" s="22">
        <f>'Source - Cert. Funds'!B3124</f>
        <v>0</v>
      </c>
      <c r="E3125" s="22">
        <f>'Source - Cert. Funds'!C3124</f>
        <v>0</v>
      </c>
      <c r="F3125" s="22">
        <f>'Source - Cert. Funds'!D3124</f>
        <v>0</v>
      </c>
      <c r="G3125" s="22">
        <f>'Source - Cert. Funds'!E3124</f>
        <v>0</v>
      </c>
      <c r="H3125" s="22">
        <f>'Source - Cert. Funds'!F3124</f>
        <v>0</v>
      </c>
      <c r="I3125" s="22">
        <f>'Source - Cert. Funds'!G3124</f>
        <v>0</v>
      </c>
      <c r="J3125" s="23">
        <f>'Source - Cert. Funds'!H3124</f>
        <v>0</v>
      </c>
      <c r="K3125" s="3"/>
      <c r="L3125" s="3"/>
      <c r="M3125" s="3"/>
      <c r="N3125" s="3"/>
      <c r="O3125" s="3"/>
    </row>
    <row r="3126" spans="1:15" x14ac:dyDescent="0.35">
      <c r="A3126" s="221" t="e">
        <f t="shared" si="52"/>
        <v>#N/A</v>
      </c>
      <c r="B3126" s="221" t="e">
        <f>IF(A3126=1,SUM($A$4:A3126),"")</f>
        <v>#N/A</v>
      </c>
      <c r="C3126" s="22">
        <f>'Source - Cert. Funds'!A3125</f>
        <v>0</v>
      </c>
      <c r="D3126" s="22">
        <f>'Source - Cert. Funds'!B3125</f>
        <v>0</v>
      </c>
      <c r="E3126" s="22">
        <f>'Source - Cert. Funds'!C3125</f>
        <v>0</v>
      </c>
      <c r="F3126" s="22">
        <f>'Source - Cert. Funds'!D3125</f>
        <v>0</v>
      </c>
      <c r="G3126" s="22">
        <f>'Source - Cert. Funds'!E3125</f>
        <v>0</v>
      </c>
      <c r="H3126" s="22">
        <f>'Source - Cert. Funds'!F3125</f>
        <v>0</v>
      </c>
      <c r="I3126" s="22">
        <f>'Source - Cert. Funds'!G3125</f>
        <v>0</v>
      </c>
      <c r="J3126" s="23">
        <f>'Source - Cert. Funds'!H3125</f>
        <v>0</v>
      </c>
      <c r="K3126" s="3"/>
      <c r="L3126" s="3"/>
      <c r="M3126" s="3"/>
      <c r="N3126" s="3"/>
      <c r="O3126" s="3"/>
    </row>
    <row r="3127" spans="1:15" x14ac:dyDescent="0.35">
      <c r="A3127" s="221" t="e">
        <f t="shared" si="52"/>
        <v>#N/A</v>
      </c>
      <c r="B3127" s="221" t="e">
        <f>IF(A3127=1,SUM($A$4:A3127),"")</f>
        <v>#N/A</v>
      </c>
      <c r="C3127" s="22">
        <f>'Source - Cert. Funds'!A3126</f>
        <v>0</v>
      </c>
      <c r="D3127" s="22">
        <f>'Source - Cert. Funds'!B3126</f>
        <v>0</v>
      </c>
      <c r="E3127" s="22">
        <f>'Source - Cert. Funds'!C3126</f>
        <v>0</v>
      </c>
      <c r="F3127" s="22">
        <f>'Source - Cert. Funds'!D3126</f>
        <v>0</v>
      </c>
      <c r="G3127" s="22">
        <f>'Source - Cert. Funds'!E3126</f>
        <v>0</v>
      </c>
      <c r="H3127" s="22">
        <f>'Source - Cert. Funds'!F3126</f>
        <v>0</v>
      </c>
      <c r="I3127" s="22">
        <f>'Source - Cert. Funds'!G3126</f>
        <v>0</v>
      </c>
      <c r="J3127" s="23">
        <f>'Source - Cert. Funds'!H3126</f>
        <v>0</v>
      </c>
      <c r="K3127" s="3"/>
      <c r="L3127" s="3"/>
      <c r="M3127" s="3"/>
      <c r="N3127" s="3"/>
      <c r="O3127" s="3"/>
    </row>
    <row r="3128" spans="1:15" x14ac:dyDescent="0.35">
      <c r="A3128" s="221" t="e">
        <f t="shared" si="52"/>
        <v>#N/A</v>
      </c>
      <c r="B3128" s="221" t="e">
        <f>IF(A3128=1,SUM($A$4:A3128),"")</f>
        <v>#N/A</v>
      </c>
      <c r="C3128" s="22">
        <f>'Source - Cert. Funds'!A3127</f>
        <v>0</v>
      </c>
      <c r="D3128" s="22">
        <f>'Source - Cert. Funds'!B3127</f>
        <v>0</v>
      </c>
      <c r="E3128" s="22">
        <f>'Source - Cert. Funds'!C3127</f>
        <v>0</v>
      </c>
      <c r="F3128" s="22">
        <f>'Source - Cert. Funds'!D3127</f>
        <v>0</v>
      </c>
      <c r="G3128" s="22">
        <f>'Source - Cert. Funds'!E3127</f>
        <v>0</v>
      </c>
      <c r="H3128" s="22">
        <f>'Source - Cert. Funds'!F3127</f>
        <v>0</v>
      </c>
      <c r="I3128" s="22">
        <f>'Source - Cert. Funds'!G3127</f>
        <v>0</v>
      </c>
      <c r="J3128" s="23">
        <f>'Source - Cert. Funds'!H3127</f>
        <v>0</v>
      </c>
      <c r="K3128" s="3"/>
      <c r="L3128" s="3"/>
      <c r="M3128" s="3"/>
      <c r="N3128" s="3"/>
      <c r="O3128" s="3"/>
    </row>
    <row r="3129" spans="1:15" x14ac:dyDescent="0.35">
      <c r="A3129" s="221" t="e">
        <f t="shared" si="52"/>
        <v>#N/A</v>
      </c>
      <c r="B3129" s="221" t="e">
        <f>IF(A3129=1,SUM($A$4:A3129),"")</f>
        <v>#N/A</v>
      </c>
      <c r="C3129" s="22">
        <f>'Source - Cert. Funds'!A3128</f>
        <v>0</v>
      </c>
      <c r="D3129" s="22">
        <f>'Source - Cert. Funds'!B3128</f>
        <v>0</v>
      </c>
      <c r="E3129" s="22">
        <f>'Source - Cert. Funds'!C3128</f>
        <v>0</v>
      </c>
      <c r="F3129" s="22">
        <f>'Source - Cert. Funds'!D3128</f>
        <v>0</v>
      </c>
      <c r="G3129" s="22">
        <f>'Source - Cert. Funds'!E3128</f>
        <v>0</v>
      </c>
      <c r="H3129" s="22">
        <f>'Source - Cert. Funds'!F3128</f>
        <v>0</v>
      </c>
      <c r="I3129" s="22">
        <f>'Source - Cert. Funds'!G3128</f>
        <v>0</v>
      </c>
      <c r="J3129" s="23">
        <f>'Source - Cert. Funds'!H3128</f>
        <v>0</v>
      </c>
      <c r="K3129" s="3"/>
      <c r="L3129" s="3"/>
      <c r="M3129" s="3"/>
      <c r="N3129" s="3"/>
      <c r="O3129" s="3"/>
    </row>
    <row r="3130" spans="1:15" x14ac:dyDescent="0.35">
      <c r="A3130" s="221" t="e">
        <f t="shared" si="52"/>
        <v>#N/A</v>
      </c>
      <c r="B3130" s="221" t="e">
        <f>IF(A3130=1,SUM($A$4:A3130),"")</f>
        <v>#N/A</v>
      </c>
      <c r="C3130" s="22">
        <f>'Source - Cert. Funds'!A3129</f>
        <v>0</v>
      </c>
      <c r="D3130" s="22">
        <f>'Source - Cert. Funds'!B3129</f>
        <v>0</v>
      </c>
      <c r="E3130" s="22">
        <f>'Source - Cert. Funds'!C3129</f>
        <v>0</v>
      </c>
      <c r="F3130" s="22">
        <f>'Source - Cert. Funds'!D3129</f>
        <v>0</v>
      </c>
      <c r="G3130" s="22">
        <f>'Source - Cert. Funds'!E3129</f>
        <v>0</v>
      </c>
      <c r="H3130" s="22">
        <f>'Source - Cert. Funds'!F3129</f>
        <v>0</v>
      </c>
      <c r="I3130" s="22">
        <f>'Source - Cert. Funds'!G3129</f>
        <v>0</v>
      </c>
      <c r="J3130" s="23">
        <f>'Source - Cert. Funds'!H3129</f>
        <v>0</v>
      </c>
      <c r="K3130" s="3"/>
      <c r="L3130" s="3"/>
      <c r="M3130" s="3"/>
      <c r="N3130" s="3"/>
      <c r="O3130" s="3"/>
    </row>
    <row r="3131" spans="1:15" x14ac:dyDescent="0.35">
      <c r="A3131" s="221" t="e">
        <f t="shared" si="52"/>
        <v>#N/A</v>
      </c>
      <c r="B3131" s="221" t="e">
        <f>IF(A3131=1,SUM($A$4:A3131),"")</f>
        <v>#N/A</v>
      </c>
      <c r="C3131" s="22">
        <f>'Source - Cert. Funds'!A3130</f>
        <v>0</v>
      </c>
      <c r="D3131" s="22">
        <f>'Source - Cert. Funds'!B3130</f>
        <v>0</v>
      </c>
      <c r="E3131" s="22">
        <f>'Source - Cert. Funds'!C3130</f>
        <v>0</v>
      </c>
      <c r="F3131" s="22">
        <f>'Source - Cert. Funds'!D3130</f>
        <v>0</v>
      </c>
      <c r="G3131" s="22">
        <f>'Source - Cert. Funds'!E3130</f>
        <v>0</v>
      </c>
      <c r="H3131" s="22">
        <f>'Source - Cert. Funds'!F3130</f>
        <v>0</v>
      </c>
      <c r="I3131" s="22">
        <f>'Source - Cert. Funds'!G3130</f>
        <v>0</v>
      </c>
      <c r="J3131" s="23">
        <f>'Source - Cert. Funds'!H3130</f>
        <v>0</v>
      </c>
      <c r="K3131" s="3"/>
      <c r="L3131" s="3"/>
      <c r="M3131" s="3"/>
      <c r="N3131" s="3"/>
      <c r="O3131" s="3"/>
    </row>
    <row r="3132" spans="1:15" x14ac:dyDescent="0.35">
      <c r="A3132" s="221" t="e">
        <f t="shared" si="52"/>
        <v>#N/A</v>
      </c>
      <c r="B3132" s="221" t="e">
        <f>IF(A3132=1,SUM($A$4:A3132),"")</f>
        <v>#N/A</v>
      </c>
      <c r="C3132" s="22">
        <f>'Source - Cert. Funds'!A3131</f>
        <v>0</v>
      </c>
      <c r="D3132" s="22">
        <f>'Source - Cert. Funds'!B3131</f>
        <v>0</v>
      </c>
      <c r="E3132" s="22">
        <f>'Source - Cert. Funds'!C3131</f>
        <v>0</v>
      </c>
      <c r="F3132" s="22">
        <f>'Source - Cert. Funds'!D3131</f>
        <v>0</v>
      </c>
      <c r="G3132" s="22">
        <f>'Source - Cert. Funds'!E3131</f>
        <v>0</v>
      </c>
      <c r="H3132" s="22">
        <f>'Source - Cert. Funds'!F3131</f>
        <v>0</v>
      </c>
      <c r="I3132" s="22">
        <f>'Source - Cert. Funds'!G3131</f>
        <v>0</v>
      </c>
      <c r="J3132" s="23">
        <f>'Source - Cert. Funds'!H3131</f>
        <v>0</v>
      </c>
      <c r="K3132" s="3"/>
      <c r="L3132" s="3"/>
      <c r="M3132" s="3"/>
      <c r="N3132" s="3"/>
      <c r="O3132" s="3"/>
    </row>
    <row r="3133" spans="1:15" x14ac:dyDescent="0.35">
      <c r="A3133" s="221" t="e">
        <f t="shared" si="52"/>
        <v>#N/A</v>
      </c>
      <c r="B3133" s="221" t="e">
        <f>IF(A3133=1,SUM($A$4:A3133),"")</f>
        <v>#N/A</v>
      </c>
      <c r="C3133" s="22">
        <f>'Source - Cert. Funds'!A3132</f>
        <v>0</v>
      </c>
      <c r="D3133" s="22">
        <f>'Source - Cert. Funds'!B3132</f>
        <v>0</v>
      </c>
      <c r="E3133" s="22">
        <f>'Source - Cert. Funds'!C3132</f>
        <v>0</v>
      </c>
      <c r="F3133" s="22">
        <f>'Source - Cert. Funds'!D3132</f>
        <v>0</v>
      </c>
      <c r="G3133" s="22">
        <f>'Source - Cert. Funds'!E3132</f>
        <v>0</v>
      </c>
      <c r="H3133" s="22">
        <f>'Source - Cert. Funds'!F3132</f>
        <v>0</v>
      </c>
      <c r="I3133" s="22">
        <f>'Source - Cert. Funds'!G3132</f>
        <v>0</v>
      </c>
      <c r="J3133" s="23">
        <f>'Source - Cert. Funds'!H3132</f>
        <v>0</v>
      </c>
      <c r="K3133" s="3"/>
      <c r="L3133" s="3"/>
      <c r="M3133" s="3"/>
      <c r="N3133" s="3"/>
      <c r="O3133" s="3"/>
    </row>
    <row r="3134" spans="1:15" x14ac:dyDescent="0.35">
      <c r="A3134" s="221" t="e">
        <f t="shared" si="52"/>
        <v>#N/A</v>
      </c>
      <c r="B3134" s="221" t="e">
        <f>IF(A3134=1,SUM($A$4:A3134),"")</f>
        <v>#N/A</v>
      </c>
      <c r="C3134" s="22">
        <f>'Source - Cert. Funds'!A3133</f>
        <v>0</v>
      </c>
      <c r="D3134" s="22">
        <f>'Source - Cert. Funds'!B3133</f>
        <v>0</v>
      </c>
      <c r="E3134" s="22">
        <f>'Source - Cert. Funds'!C3133</f>
        <v>0</v>
      </c>
      <c r="F3134" s="22">
        <f>'Source - Cert. Funds'!D3133</f>
        <v>0</v>
      </c>
      <c r="G3134" s="22">
        <f>'Source - Cert. Funds'!E3133</f>
        <v>0</v>
      </c>
      <c r="H3134" s="22">
        <f>'Source - Cert. Funds'!F3133</f>
        <v>0</v>
      </c>
      <c r="I3134" s="22">
        <f>'Source - Cert. Funds'!G3133</f>
        <v>0</v>
      </c>
      <c r="J3134" s="23">
        <f>'Source - Cert. Funds'!H3133</f>
        <v>0</v>
      </c>
      <c r="K3134" s="3"/>
      <c r="L3134" s="3"/>
      <c r="M3134" s="3"/>
      <c r="N3134" s="3"/>
      <c r="O3134" s="3"/>
    </row>
    <row r="3135" spans="1:15" x14ac:dyDescent="0.35">
      <c r="A3135" s="221" t="e">
        <f t="shared" si="52"/>
        <v>#N/A</v>
      </c>
      <c r="B3135" s="221" t="e">
        <f>IF(A3135=1,SUM($A$4:A3135),"")</f>
        <v>#N/A</v>
      </c>
      <c r="C3135" s="22">
        <f>'Source - Cert. Funds'!A3134</f>
        <v>0</v>
      </c>
      <c r="D3135" s="22">
        <f>'Source - Cert. Funds'!B3134</f>
        <v>0</v>
      </c>
      <c r="E3135" s="22">
        <f>'Source - Cert. Funds'!C3134</f>
        <v>0</v>
      </c>
      <c r="F3135" s="22">
        <f>'Source - Cert. Funds'!D3134</f>
        <v>0</v>
      </c>
      <c r="G3135" s="22">
        <f>'Source - Cert. Funds'!E3134</f>
        <v>0</v>
      </c>
      <c r="H3135" s="22">
        <f>'Source - Cert. Funds'!F3134</f>
        <v>0</v>
      </c>
      <c r="I3135" s="22">
        <f>'Source - Cert. Funds'!G3134</f>
        <v>0</v>
      </c>
      <c r="J3135" s="23">
        <f>'Source - Cert. Funds'!H3134</f>
        <v>0</v>
      </c>
      <c r="K3135" s="3"/>
      <c r="L3135" s="3"/>
      <c r="M3135" s="3"/>
      <c r="N3135" s="3"/>
      <c r="O3135" s="3"/>
    </row>
    <row r="3136" spans="1:15" x14ac:dyDescent="0.35">
      <c r="A3136" s="221" t="e">
        <f t="shared" si="52"/>
        <v>#N/A</v>
      </c>
      <c r="B3136" s="221" t="e">
        <f>IF(A3136=1,SUM($A$4:A3136),"")</f>
        <v>#N/A</v>
      </c>
      <c r="C3136" s="22">
        <f>'Source - Cert. Funds'!A3135</f>
        <v>0</v>
      </c>
      <c r="D3136" s="22">
        <f>'Source - Cert. Funds'!B3135</f>
        <v>0</v>
      </c>
      <c r="E3136" s="22">
        <f>'Source - Cert. Funds'!C3135</f>
        <v>0</v>
      </c>
      <c r="F3136" s="22">
        <f>'Source - Cert. Funds'!D3135</f>
        <v>0</v>
      </c>
      <c r="G3136" s="22">
        <f>'Source - Cert. Funds'!E3135</f>
        <v>0</v>
      </c>
      <c r="H3136" s="22">
        <f>'Source - Cert. Funds'!F3135</f>
        <v>0</v>
      </c>
      <c r="I3136" s="22">
        <f>'Source - Cert. Funds'!G3135</f>
        <v>0</v>
      </c>
      <c r="J3136" s="23">
        <f>'Source - Cert. Funds'!H3135</f>
        <v>0</v>
      </c>
      <c r="K3136" s="3"/>
      <c r="L3136" s="3"/>
      <c r="M3136" s="3"/>
      <c r="N3136" s="3"/>
      <c r="O3136" s="3"/>
    </row>
    <row r="3137" spans="1:15" x14ac:dyDescent="0.35">
      <c r="A3137" s="221" t="e">
        <f t="shared" si="52"/>
        <v>#N/A</v>
      </c>
      <c r="B3137" s="221" t="e">
        <f>IF(A3137=1,SUM($A$4:A3137),"")</f>
        <v>#N/A</v>
      </c>
      <c r="C3137" s="22">
        <f>'Source - Cert. Funds'!A3136</f>
        <v>0</v>
      </c>
      <c r="D3137" s="22">
        <f>'Source - Cert. Funds'!B3136</f>
        <v>0</v>
      </c>
      <c r="E3137" s="22">
        <f>'Source - Cert. Funds'!C3136</f>
        <v>0</v>
      </c>
      <c r="F3137" s="22">
        <f>'Source - Cert. Funds'!D3136</f>
        <v>0</v>
      </c>
      <c r="G3137" s="22">
        <f>'Source - Cert. Funds'!E3136</f>
        <v>0</v>
      </c>
      <c r="H3137" s="22">
        <f>'Source - Cert. Funds'!F3136</f>
        <v>0</v>
      </c>
      <c r="I3137" s="22">
        <f>'Source - Cert. Funds'!G3136</f>
        <v>0</v>
      </c>
      <c r="J3137" s="23">
        <f>'Source - Cert. Funds'!H3136</f>
        <v>0</v>
      </c>
      <c r="K3137" s="3"/>
      <c r="L3137" s="3"/>
      <c r="M3137" s="3"/>
      <c r="N3137" s="3"/>
      <c r="O3137" s="3"/>
    </row>
    <row r="3138" spans="1:15" x14ac:dyDescent="0.35">
      <c r="A3138" s="221" t="e">
        <f t="shared" si="52"/>
        <v>#N/A</v>
      </c>
      <c r="B3138" s="221" t="e">
        <f>IF(A3138=1,SUM($A$4:A3138),"")</f>
        <v>#N/A</v>
      </c>
      <c r="C3138" s="22">
        <f>'Source - Cert. Funds'!A3137</f>
        <v>0</v>
      </c>
      <c r="D3138" s="22">
        <f>'Source - Cert. Funds'!B3137</f>
        <v>0</v>
      </c>
      <c r="E3138" s="22">
        <f>'Source - Cert. Funds'!C3137</f>
        <v>0</v>
      </c>
      <c r="F3138" s="22">
        <f>'Source - Cert. Funds'!D3137</f>
        <v>0</v>
      </c>
      <c r="G3138" s="22">
        <f>'Source - Cert. Funds'!E3137</f>
        <v>0</v>
      </c>
      <c r="H3138" s="22">
        <f>'Source - Cert. Funds'!F3137</f>
        <v>0</v>
      </c>
      <c r="I3138" s="22">
        <f>'Source - Cert. Funds'!G3137</f>
        <v>0</v>
      </c>
      <c r="J3138" s="23">
        <f>'Source - Cert. Funds'!H3137</f>
        <v>0</v>
      </c>
      <c r="K3138" s="3"/>
      <c r="L3138" s="3"/>
      <c r="M3138" s="3"/>
      <c r="N3138" s="3"/>
      <c r="O3138" s="3"/>
    </row>
    <row r="3139" spans="1:15" x14ac:dyDescent="0.35">
      <c r="A3139" s="221" t="e">
        <f t="shared" si="52"/>
        <v>#N/A</v>
      </c>
      <c r="B3139" s="221" t="e">
        <f>IF(A3139=1,SUM($A$4:A3139),"")</f>
        <v>#N/A</v>
      </c>
      <c r="C3139" s="22">
        <f>'Source - Cert. Funds'!A3138</f>
        <v>0</v>
      </c>
      <c r="D3139" s="22">
        <f>'Source - Cert. Funds'!B3138</f>
        <v>0</v>
      </c>
      <c r="E3139" s="22">
        <f>'Source - Cert. Funds'!C3138</f>
        <v>0</v>
      </c>
      <c r="F3139" s="22">
        <f>'Source - Cert. Funds'!D3138</f>
        <v>0</v>
      </c>
      <c r="G3139" s="22">
        <f>'Source - Cert. Funds'!E3138</f>
        <v>0</v>
      </c>
      <c r="H3139" s="22">
        <f>'Source - Cert. Funds'!F3138</f>
        <v>0</v>
      </c>
      <c r="I3139" s="22">
        <f>'Source - Cert. Funds'!G3138</f>
        <v>0</v>
      </c>
      <c r="J3139" s="23">
        <f>'Source - Cert. Funds'!H3138</f>
        <v>0</v>
      </c>
      <c r="K3139" s="3"/>
      <c r="L3139" s="3"/>
      <c r="M3139" s="3"/>
      <c r="N3139" s="3"/>
      <c r="O3139" s="3"/>
    </row>
    <row r="3140" spans="1:15" x14ac:dyDescent="0.35">
      <c r="A3140" s="221" t="e">
        <f t="shared" si="52"/>
        <v>#N/A</v>
      </c>
      <c r="B3140" s="221" t="e">
        <f>IF(A3140=1,SUM($A$4:A3140),"")</f>
        <v>#N/A</v>
      </c>
      <c r="C3140" s="22">
        <f>'Source - Cert. Funds'!A3139</f>
        <v>0</v>
      </c>
      <c r="D3140" s="22">
        <f>'Source - Cert. Funds'!B3139</f>
        <v>0</v>
      </c>
      <c r="E3140" s="22">
        <f>'Source - Cert. Funds'!C3139</f>
        <v>0</v>
      </c>
      <c r="F3140" s="22">
        <f>'Source - Cert. Funds'!D3139</f>
        <v>0</v>
      </c>
      <c r="G3140" s="22">
        <f>'Source - Cert. Funds'!E3139</f>
        <v>0</v>
      </c>
      <c r="H3140" s="22">
        <f>'Source - Cert. Funds'!F3139</f>
        <v>0</v>
      </c>
      <c r="I3140" s="22">
        <f>'Source - Cert. Funds'!G3139</f>
        <v>0</v>
      </c>
      <c r="J3140" s="23">
        <f>'Source - Cert. Funds'!H3139</f>
        <v>0</v>
      </c>
      <c r="K3140" s="3"/>
      <c r="L3140" s="3"/>
      <c r="M3140" s="3"/>
      <c r="N3140" s="3"/>
      <c r="O3140" s="3"/>
    </row>
    <row r="3141" spans="1:15" x14ac:dyDescent="0.35">
      <c r="A3141" s="221" t="e">
        <f t="shared" ref="A3141:A3204" si="53">IF($L$1=$F3141,1,"")</f>
        <v>#N/A</v>
      </c>
      <c r="B3141" s="221" t="e">
        <f>IF(A3141=1,SUM($A$4:A3141),"")</f>
        <v>#N/A</v>
      </c>
      <c r="C3141" s="22">
        <f>'Source - Cert. Funds'!A3140</f>
        <v>0</v>
      </c>
      <c r="D3141" s="22">
        <f>'Source - Cert. Funds'!B3140</f>
        <v>0</v>
      </c>
      <c r="E3141" s="22">
        <f>'Source - Cert. Funds'!C3140</f>
        <v>0</v>
      </c>
      <c r="F3141" s="22">
        <f>'Source - Cert. Funds'!D3140</f>
        <v>0</v>
      </c>
      <c r="G3141" s="22">
        <f>'Source - Cert. Funds'!E3140</f>
        <v>0</v>
      </c>
      <c r="H3141" s="22">
        <f>'Source - Cert. Funds'!F3140</f>
        <v>0</v>
      </c>
      <c r="I3141" s="22">
        <f>'Source - Cert. Funds'!G3140</f>
        <v>0</v>
      </c>
      <c r="J3141" s="23">
        <f>'Source - Cert. Funds'!H3140</f>
        <v>0</v>
      </c>
      <c r="K3141" s="3"/>
      <c r="L3141" s="3"/>
      <c r="M3141" s="3"/>
      <c r="N3141" s="3"/>
      <c r="O3141" s="3"/>
    </row>
    <row r="3142" spans="1:15" x14ac:dyDescent="0.35">
      <c r="A3142" s="221" t="e">
        <f t="shared" si="53"/>
        <v>#N/A</v>
      </c>
      <c r="B3142" s="221" t="e">
        <f>IF(A3142=1,SUM($A$4:A3142),"")</f>
        <v>#N/A</v>
      </c>
      <c r="C3142" s="22">
        <f>'Source - Cert. Funds'!A3141</f>
        <v>0</v>
      </c>
      <c r="D3142" s="22">
        <f>'Source - Cert. Funds'!B3141</f>
        <v>0</v>
      </c>
      <c r="E3142" s="22">
        <f>'Source - Cert. Funds'!C3141</f>
        <v>0</v>
      </c>
      <c r="F3142" s="22">
        <f>'Source - Cert. Funds'!D3141</f>
        <v>0</v>
      </c>
      <c r="G3142" s="22">
        <f>'Source - Cert. Funds'!E3141</f>
        <v>0</v>
      </c>
      <c r="H3142" s="22">
        <f>'Source - Cert. Funds'!F3141</f>
        <v>0</v>
      </c>
      <c r="I3142" s="22">
        <f>'Source - Cert. Funds'!G3141</f>
        <v>0</v>
      </c>
      <c r="J3142" s="23">
        <f>'Source - Cert. Funds'!H3141</f>
        <v>0</v>
      </c>
      <c r="K3142" s="3"/>
      <c r="L3142" s="3"/>
      <c r="M3142" s="3"/>
      <c r="N3142" s="3"/>
      <c r="O3142" s="3"/>
    </row>
    <row r="3143" spans="1:15" x14ac:dyDescent="0.35">
      <c r="A3143" s="221" t="e">
        <f t="shared" si="53"/>
        <v>#N/A</v>
      </c>
      <c r="B3143" s="221" t="e">
        <f>IF(A3143=1,SUM($A$4:A3143),"")</f>
        <v>#N/A</v>
      </c>
      <c r="C3143" s="22">
        <f>'Source - Cert. Funds'!A3142</f>
        <v>0</v>
      </c>
      <c r="D3143" s="22">
        <f>'Source - Cert. Funds'!B3142</f>
        <v>0</v>
      </c>
      <c r="E3143" s="22">
        <f>'Source - Cert. Funds'!C3142</f>
        <v>0</v>
      </c>
      <c r="F3143" s="22">
        <f>'Source - Cert. Funds'!D3142</f>
        <v>0</v>
      </c>
      <c r="G3143" s="22">
        <f>'Source - Cert. Funds'!E3142</f>
        <v>0</v>
      </c>
      <c r="H3143" s="22">
        <f>'Source - Cert. Funds'!F3142</f>
        <v>0</v>
      </c>
      <c r="I3143" s="22">
        <f>'Source - Cert. Funds'!G3142</f>
        <v>0</v>
      </c>
      <c r="J3143" s="23">
        <f>'Source - Cert. Funds'!H3142</f>
        <v>0</v>
      </c>
      <c r="K3143" s="3"/>
      <c r="L3143" s="3"/>
      <c r="M3143" s="3"/>
      <c r="N3143" s="3"/>
      <c r="O3143" s="3"/>
    </row>
    <row r="3144" spans="1:15" x14ac:dyDescent="0.35">
      <c r="A3144" s="221" t="e">
        <f t="shared" si="53"/>
        <v>#N/A</v>
      </c>
      <c r="B3144" s="221" t="e">
        <f>IF(A3144=1,SUM($A$4:A3144),"")</f>
        <v>#N/A</v>
      </c>
      <c r="C3144" s="22">
        <f>'Source - Cert. Funds'!A3143</f>
        <v>0</v>
      </c>
      <c r="D3144" s="22">
        <f>'Source - Cert. Funds'!B3143</f>
        <v>0</v>
      </c>
      <c r="E3144" s="22">
        <f>'Source - Cert. Funds'!C3143</f>
        <v>0</v>
      </c>
      <c r="F3144" s="22">
        <f>'Source - Cert. Funds'!D3143</f>
        <v>0</v>
      </c>
      <c r="G3144" s="22">
        <f>'Source - Cert. Funds'!E3143</f>
        <v>0</v>
      </c>
      <c r="H3144" s="22">
        <f>'Source - Cert. Funds'!F3143</f>
        <v>0</v>
      </c>
      <c r="I3144" s="22">
        <f>'Source - Cert. Funds'!G3143</f>
        <v>0</v>
      </c>
      <c r="J3144" s="23">
        <f>'Source - Cert. Funds'!H3143</f>
        <v>0</v>
      </c>
      <c r="K3144" s="3"/>
      <c r="L3144" s="3"/>
      <c r="M3144" s="3"/>
      <c r="N3144" s="3"/>
      <c r="O3144" s="3"/>
    </row>
    <row r="3145" spans="1:15" x14ac:dyDescent="0.35">
      <c r="A3145" s="221" t="e">
        <f t="shared" si="53"/>
        <v>#N/A</v>
      </c>
      <c r="B3145" s="221" t="e">
        <f>IF(A3145=1,SUM($A$4:A3145),"")</f>
        <v>#N/A</v>
      </c>
      <c r="C3145" s="22">
        <f>'Source - Cert. Funds'!A3144</f>
        <v>0</v>
      </c>
      <c r="D3145" s="22">
        <f>'Source - Cert. Funds'!B3144</f>
        <v>0</v>
      </c>
      <c r="E3145" s="22">
        <f>'Source - Cert. Funds'!C3144</f>
        <v>0</v>
      </c>
      <c r="F3145" s="22">
        <f>'Source - Cert. Funds'!D3144</f>
        <v>0</v>
      </c>
      <c r="G3145" s="22">
        <f>'Source - Cert. Funds'!E3144</f>
        <v>0</v>
      </c>
      <c r="H3145" s="22">
        <f>'Source - Cert. Funds'!F3144</f>
        <v>0</v>
      </c>
      <c r="I3145" s="22">
        <f>'Source - Cert. Funds'!G3144</f>
        <v>0</v>
      </c>
      <c r="J3145" s="23">
        <f>'Source - Cert. Funds'!H3144</f>
        <v>0</v>
      </c>
      <c r="K3145" s="3"/>
      <c r="L3145" s="3"/>
      <c r="M3145" s="3"/>
      <c r="N3145" s="3"/>
      <c r="O3145" s="3"/>
    </row>
    <row r="3146" spans="1:15" x14ac:dyDescent="0.35">
      <c r="A3146" s="221" t="e">
        <f t="shared" si="53"/>
        <v>#N/A</v>
      </c>
      <c r="B3146" s="221" t="e">
        <f>IF(A3146=1,SUM($A$4:A3146),"")</f>
        <v>#N/A</v>
      </c>
      <c r="C3146" s="22">
        <f>'Source - Cert. Funds'!A3145</f>
        <v>0</v>
      </c>
      <c r="D3146" s="22">
        <f>'Source - Cert. Funds'!B3145</f>
        <v>0</v>
      </c>
      <c r="E3146" s="22">
        <f>'Source - Cert. Funds'!C3145</f>
        <v>0</v>
      </c>
      <c r="F3146" s="22">
        <f>'Source - Cert. Funds'!D3145</f>
        <v>0</v>
      </c>
      <c r="G3146" s="22">
        <f>'Source - Cert. Funds'!E3145</f>
        <v>0</v>
      </c>
      <c r="H3146" s="22">
        <f>'Source - Cert. Funds'!F3145</f>
        <v>0</v>
      </c>
      <c r="I3146" s="22">
        <f>'Source - Cert. Funds'!G3145</f>
        <v>0</v>
      </c>
      <c r="J3146" s="23">
        <f>'Source - Cert. Funds'!H3145</f>
        <v>0</v>
      </c>
      <c r="K3146" s="3"/>
      <c r="L3146" s="3"/>
      <c r="M3146" s="3"/>
      <c r="N3146" s="3"/>
      <c r="O3146" s="3"/>
    </row>
    <row r="3147" spans="1:15" x14ac:dyDescent="0.35">
      <c r="A3147" s="221" t="e">
        <f t="shared" si="53"/>
        <v>#N/A</v>
      </c>
      <c r="B3147" s="221" t="e">
        <f>IF(A3147=1,SUM($A$4:A3147),"")</f>
        <v>#N/A</v>
      </c>
      <c r="C3147" s="22">
        <f>'Source - Cert. Funds'!A3146</f>
        <v>0</v>
      </c>
      <c r="D3147" s="22">
        <f>'Source - Cert. Funds'!B3146</f>
        <v>0</v>
      </c>
      <c r="E3147" s="22">
        <f>'Source - Cert. Funds'!C3146</f>
        <v>0</v>
      </c>
      <c r="F3147" s="22">
        <f>'Source - Cert. Funds'!D3146</f>
        <v>0</v>
      </c>
      <c r="G3147" s="22">
        <f>'Source - Cert. Funds'!E3146</f>
        <v>0</v>
      </c>
      <c r="H3147" s="22">
        <f>'Source - Cert. Funds'!F3146</f>
        <v>0</v>
      </c>
      <c r="I3147" s="22">
        <f>'Source - Cert. Funds'!G3146</f>
        <v>0</v>
      </c>
      <c r="J3147" s="23">
        <f>'Source - Cert. Funds'!H3146</f>
        <v>0</v>
      </c>
      <c r="K3147" s="3"/>
      <c r="L3147" s="3"/>
      <c r="M3147" s="3"/>
      <c r="N3147" s="3"/>
      <c r="O3147" s="3"/>
    </row>
    <row r="3148" spans="1:15" x14ac:dyDescent="0.35">
      <c r="A3148" s="221" t="e">
        <f t="shared" si="53"/>
        <v>#N/A</v>
      </c>
      <c r="B3148" s="221" t="e">
        <f>IF(A3148=1,SUM($A$4:A3148),"")</f>
        <v>#N/A</v>
      </c>
      <c r="C3148" s="22">
        <f>'Source - Cert. Funds'!A3147</f>
        <v>0</v>
      </c>
      <c r="D3148" s="22">
        <f>'Source - Cert. Funds'!B3147</f>
        <v>0</v>
      </c>
      <c r="E3148" s="22">
        <f>'Source - Cert. Funds'!C3147</f>
        <v>0</v>
      </c>
      <c r="F3148" s="22">
        <f>'Source - Cert. Funds'!D3147</f>
        <v>0</v>
      </c>
      <c r="G3148" s="22">
        <f>'Source - Cert. Funds'!E3147</f>
        <v>0</v>
      </c>
      <c r="H3148" s="22">
        <f>'Source - Cert. Funds'!F3147</f>
        <v>0</v>
      </c>
      <c r="I3148" s="22">
        <f>'Source - Cert. Funds'!G3147</f>
        <v>0</v>
      </c>
      <c r="J3148" s="23">
        <f>'Source - Cert. Funds'!H3147</f>
        <v>0</v>
      </c>
      <c r="K3148" s="3"/>
      <c r="L3148" s="3"/>
      <c r="M3148" s="3"/>
      <c r="N3148" s="3"/>
      <c r="O3148" s="3"/>
    </row>
    <row r="3149" spans="1:15" x14ac:dyDescent="0.35">
      <c r="A3149" s="221" t="e">
        <f t="shared" si="53"/>
        <v>#N/A</v>
      </c>
      <c r="B3149" s="221" t="e">
        <f>IF(A3149=1,SUM($A$4:A3149),"")</f>
        <v>#N/A</v>
      </c>
      <c r="C3149" s="22">
        <f>'Source - Cert. Funds'!A3148</f>
        <v>0</v>
      </c>
      <c r="D3149" s="22">
        <f>'Source - Cert. Funds'!B3148</f>
        <v>0</v>
      </c>
      <c r="E3149" s="22">
        <f>'Source - Cert. Funds'!C3148</f>
        <v>0</v>
      </c>
      <c r="F3149" s="22">
        <f>'Source - Cert. Funds'!D3148</f>
        <v>0</v>
      </c>
      <c r="G3149" s="22">
        <f>'Source - Cert. Funds'!E3148</f>
        <v>0</v>
      </c>
      <c r="H3149" s="22">
        <f>'Source - Cert. Funds'!F3148</f>
        <v>0</v>
      </c>
      <c r="I3149" s="22">
        <f>'Source - Cert. Funds'!G3148</f>
        <v>0</v>
      </c>
      <c r="J3149" s="23">
        <f>'Source - Cert. Funds'!H3148</f>
        <v>0</v>
      </c>
      <c r="K3149" s="3"/>
      <c r="L3149" s="3"/>
      <c r="M3149" s="3"/>
      <c r="N3149" s="3"/>
      <c r="O3149" s="3"/>
    </row>
    <row r="3150" spans="1:15" x14ac:dyDescent="0.35">
      <c r="A3150" s="221" t="e">
        <f t="shared" si="53"/>
        <v>#N/A</v>
      </c>
      <c r="B3150" s="221" t="e">
        <f>IF(A3150=1,SUM($A$4:A3150),"")</f>
        <v>#N/A</v>
      </c>
      <c r="C3150" s="22">
        <f>'Source - Cert. Funds'!A3149</f>
        <v>0</v>
      </c>
      <c r="D3150" s="22">
        <f>'Source - Cert. Funds'!B3149</f>
        <v>0</v>
      </c>
      <c r="E3150" s="22">
        <f>'Source - Cert. Funds'!C3149</f>
        <v>0</v>
      </c>
      <c r="F3150" s="22">
        <f>'Source - Cert. Funds'!D3149</f>
        <v>0</v>
      </c>
      <c r="G3150" s="22">
        <f>'Source - Cert. Funds'!E3149</f>
        <v>0</v>
      </c>
      <c r="H3150" s="22">
        <f>'Source - Cert. Funds'!F3149</f>
        <v>0</v>
      </c>
      <c r="I3150" s="22">
        <f>'Source - Cert. Funds'!G3149</f>
        <v>0</v>
      </c>
      <c r="J3150" s="23">
        <f>'Source - Cert. Funds'!H3149</f>
        <v>0</v>
      </c>
      <c r="K3150" s="3"/>
      <c r="L3150" s="3"/>
      <c r="M3150" s="3"/>
      <c r="N3150" s="3"/>
      <c r="O3150" s="3"/>
    </row>
    <row r="3151" spans="1:15" x14ac:dyDescent="0.35">
      <c r="A3151" s="221" t="e">
        <f t="shared" si="53"/>
        <v>#N/A</v>
      </c>
      <c r="B3151" s="221" t="e">
        <f>IF(A3151=1,SUM($A$4:A3151),"")</f>
        <v>#N/A</v>
      </c>
      <c r="C3151" s="22">
        <f>'Source - Cert. Funds'!A3150</f>
        <v>0</v>
      </c>
      <c r="D3151" s="22">
        <f>'Source - Cert. Funds'!B3150</f>
        <v>0</v>
      </c>
      <c r="E3151" s="22">
        <f>'Source - Cert. Funds'!C3150</f>
        <v>0</v>
      </c>
      <c r="F3151" s="22">
        <f>'Source - Cert. Funds'!D3150</f>
        <v>0</v>
      </c>
      <c r="G3151" s="22">
        <f>'Source - Cert. Funds'!E3150</f>
        <v>0</v>
      </c>
      <c r="H3151" s="22">
        <f>'Source - Cert. Funds'!F3150</f>
        <v>0</v>
      </c>
      <c r="I3151" s="22">
        <f>'Source - Cert. Funds'!G3150</f>
        <v>0</v>
      </c>
      <c r="J3151" s="23">
        <f>'Source - Cert. Funds'!H3150</f>
        <v>0</v>
      </c>
      <c r="K3151" s="3"/>
      <c r="L3151" s="3"/>
      <c r="M3151" s="3"/>
      <c r="N3151" s="3"/>
      <c r="O3151" s="3"/>
    </row>
    <row r="3152" spans="1:15" x14ac:dyDescent="0.35">
      <c r="A3152" s="221" t="e">
        <f t="shared" si="53"/>
        <v>#N/A</v>
      </c>
      <c r="B3152" s="221" t="e">
        <f>IF(A3152=1,SUM($A$4:A3152),"")</f>
        <v>#N/A</v>
      </c>
      <c r="C3152" s="22">
        <f>'Source - Cert. Funds'!A3151</f>
        <v>0</v>
      </c>
      <c r="D3152" s="22">
        <f>'Source - Cert. Funds'!B3151</f>
        <v>0</v>
      </c>
      <c r="E3152" s="22">
        <f>'Source - Cert. Funds'!C3151</f>
        <v>0</v>
      </c>
      <c r="F3152" s="22">
        <f>'Source - Cert. Funds'!D3151</f>
        <v>0</v>
      </c>
      <c r="G3152" s="22">
        <f>'Source - Cert. Funds'!E3151</f>
        <v>0</v>
      </c>
      <c r="H3152" s="22">
        <f>'Source - Cert. Funds'!F3151</f>
        <v>0</v>
      </c>
      <c r="I3152" s="22">
        <f>'Source - Cert. Funds'!G3151</f>
        <v>0</v>
      </c>
      <c r="J3152" s="23">
        <f>'Source - Cert. Funds'!H3151</f>
        <v>0</v>
      </c>
      <c r="K3152" s="3"/>
      <c r="L3152" s="3"/>
      <c r="M3152" s="3"/>
      <c r="N3152" s="3"/>
      <c r="O3152" s="3"/>
    </row>
    <row r="3153" spans="1:15" x14ac:dyDescent="0.35">
      <c r="A3153" s="221" t="e">
        <f t="shared" si="53"/>
        <v>#N/A</v>
      </c>
      <c r="B3153" s="221" t="e">
        <f>IF(A3153=1,SUM($A$4:A3153),"")</f>
        <v>#N/A</v>
      </c>
      <c r="C3153" s="22">
        <f>'Source - Cert. Funds'!A3152</f>
        <v>0</v>
      </c>
      <c r="D3153" s="22">
        <f>'Source - Cert. Funds'!B3152</f>
        <v>0</v>
      </c>
      <c r="E3153" s="22">
        <f>'Source - Cert. Funds'!C3152</f>
        <v>0</v>
      </c>
      <c r="F3153" s="22">
        <f>'Source - Cert. Funds'!D3152</f>
        <v>0</v>
      </c>
      <c r="G3153" s="22">
        <f>'Source - Cert. Funds'!E3152</f>
        <v>0</v>
      </c>
      <c r="H3153" s="22">
        <f>'Source - Cert. Funds'!F3152</f>
        <v>0</v>
      </c>
      <c r="I3153" s="22">
        <f>'Source - Cert. Funds'!G3152</f>
        <v>0</v>
      </c>
      <c r="J3153" s="23">
        <f>'Source - Cert. Funds'!H3152</f>
        <v>0</v>
      </c>
      <c r="K3153" s="3"/>
      <c r="L3153" s="3"/>
      <c r="M3153" s="3"/>
      <c r="N3153" s="3"/>
      <c r="O3153" s="3"/>
    </row>
    <row r="3154" spans="1:15" x14ac:dyDescent="0.35">
      <c r="A3154" s="221" t="e">
        <f t="shared" si="53"/>
        <v>#N/A</v>
      </c>
      <c r="B3154" s="221" t="e">
        <f>IF(A3154=1,SUM($A$4:A3154),"")</f>
        <v>#N/A</v>
      </c>
      <c r="C3154" s="22">
        <f>'Source - Cert. Funds'!A3153</f>
        <v>0</v>
      </c>
      <c r="D3154" s="22">
        <f>'Source - Cert. Funds'!B3153</f>
        <v>0</v>
      </c>
      <c r="E3154" s="22">
        <f>'Source - Cert. Funds'!C3153</f>
        <v>0</v>
      </c>
      <c r="F3154" s="22">
        <f>'Source - Cert. Funds'!D3153</f>
        <v>0</v>
      </c>
      <c r="G3154" s="22">
        <f>'Source - Cert. Funds'!E3153</f>
        <v>0</v>
      </c>
      <c r="H3154" s="22">
        <f>'Source - Cert. Funds'!F3153</f>
        <v>0</v>
      </c>
      <c r="I3154" s="22">
        <f>'Source - Cert. Funds'!G3153</f>
        <v>0</v>
      </c>
      <c r="J3154" s="23">
        <f>'Source - Cert. Funds'!H3153</f>
        <v>0</v>
      </c>
      <c r="K3154" s="3"/>
      <c r="L3154" s="3"/>
      <c r="M3154" s="3"/>
      <c r="N3154" s="3"/>
      <c r="O3154" s="3"/>
    </row>
    <row r="3155" spans="1:15" x14ac:dyDescent="0.35">
      <c r="A3155" s="221" t="e">
        <f t="shared" si="53"/>
        <v>#N/A</v>
      </c>
      <c r="B3155" s="221" t="e">
        <f>IF(A3155=1,SUM($A$4:A3155),"")</f>
        <v>#N/A</v>
      </c>
      <c r="C3155" s="22">
        <f>'Source - Cert. Funds'!A3154</f>
        <v>0</v>
      </c>
      <c r="D3155" s="22">
        <f>'Source - Cert. Funds'!B3154</f>
        <v>0</v>
      </c>
      <c r="E3155" s="22">
        <f>'Source - Cert. Funds'!C3154</f>
        <v>0</v>
      </c>
      <c r="F3155" s="22">
        <f>'Source - Cert. Funds'!D3154</f>
        <v>0</v>
      </c>
      <c r="G3155" s="22">
        <f>'Source - Cert. Funds'!E3154</f>
        <v>0</v>
      </c>
      <c r="H3155" s="22">
        <f>'Source - Cert. Funds'!F3154</f>
        <v>0</v>
      </c>
      <c r="I3155" s="22">
        <f>'Source - Cert. Funds'!G3154</f>
        <v>0</v>
      </c>
      <c r="J3155" s="23">
        <f>'Source - Cert. Funds'!H3154</f>
        <v>0</v>
      </c>
      <c r="K3155" s="3"/>
      <c r="L3155" s="3"/>
      <c r="M3155" s="3"/>
      <c r="N3155" s="3"/>
      <c r="O3155" s="3"/>
    </row>
    <row r="3156" spans="1:15" x14ac:dyDescent="0.35">
      <c r="A3156" s="221" t="e">
        <f t="shared" si="53"/>
        <v>#N/A</v>
      </c>
      <c r="B3156" s="221" t="e">
        <f>IF(A3156=1,SUM($A$4:A3156),"")</f>
        <v>#N/A</v>
      </c>
      <c r="C3156" s="22">
        <f>'Source - Cert. Funds'!A3155</f>
        <v>0</v>
      </c>
      <c r="D3156" s="22">
        <f>'Source - Cert. Funds'!B3155</f>
        <v>0</v>
      </c>
      <c r="E3156" s="22">
        <f>'Source - Cert. Funds'!C3155</f>
        <v>0</v>
      </c>
      <c r="F3156" s="22">
        <f>'Source - Cert. Funds'!D3155</f>
        <v>0</v>
      </c>
      <c r="G3156" s="22">
        <f>'Source - Cert. Funds'!E3155</f>
        <v>0</v>
      </c>
      <c r="H3156" s="22">
        <f>'Source - Cert. Funds'!F3155</f>
        <v>0</v>
      </c>
      <c r="I3156" s="22">
        <f>'Source - Cert. Funds'!G3155</f>
        <v>0</v>
      </c>
      <c r="J3156" s="23">
        <f>'Source - Cert. Funds'!H3155</f>
        <v>0</v>
      </c>
      <c r="K3156" s="3"/>
      <c r="L3156" s="3"/>
      <c r="M3156" s="3"/>
      <c r="N3156" s="3"/>
      <c r="O3156" s="3"/>
    </row>
    <row r="3157" spans="1:15" x14ac:dyDescent="0.35">
      <c r="A3157" s="221" t="e">
        <f t="shared" si="53"/>
        <v>#N/A</v>
      </c>
      <c r="B3157" s="221" t="e">
        <f>IF(A3157=1,SUM($A$4:A3157),"")</f>
        <v>#N/A</v>
      </c>
      <c r="C3157" s="22">
        <f>'Source - Cert. Funds'!A3156</f>
        <v>0</v>
      </c>
      <c r="D3157" s="22">
        <f>'Source - Cert. Funds'!B3156</f>
        <v>0</v>
      </c>
      <c r="E3157" s="22">
        <f>'Source - Cert. Funds'!C3156</f>
        <v>0</v>
      </c>
      <c r="F3157" s="22">
        <f>'Source - Cert. Funds'!D3156</f>
        <v>0</v>
      </c>
      <c r="G3157" s="22">
        <f>'Source - Cert. Funds'!E3156</f>
        <v>0</v>
      </c>
      <c r="H3157" s="22">
        <f>'Source - Cert. Funds'!F3156</f>
        <v>0</v>
      </c>
      <c r="I3157" s="22">
        <f>'Source - Cert. Funds'!G3156</f>
        <v>0</v>
      </c>
      <c r="J3157" s="23">
        <f>'Source - Cert. Funds'!H3156</f>
        <v>0</v>
      </c>
      <c r="K3157" s="3"/>
      <c r="L3157" s="3"/>
      <c r="M3157" s="3"/>
      <c r="N3157" s="3"/>
      <c r="O3157" s="3"/>
    </row>
    <row r="3158" spans="1:15" x14ac:dyDescent="0.35">
      <c r="A3158" s="221" t="e">
        <f t="shared" si="53"/>
        <v>#N/A</v>
      </c>
      <c r="B3158" s="221" t="e">
        <f>IF(A3158=1,SUM($A$4:A3158),"")</f>
        <v>#N/A</v>
      </c>
      <c r="C3158" s="22">
        <f>'Source - Cert. Funds'!A3157</f>
        <v>0</v>
      </c>
      <c r="D3158" s="22">
        <f>'Source - Cert. Funds'!B3157</f>
        <v>0</v>
      </c>
      <c r="E3158" s="22">
        <f>'Source - Cert. Funds'!C3157</f>
        <v>0</v>
      </c>
      <c r="F3158" s="22">
        <f>'Source - Cert. Funds'!D3157</f>
        <v>0</v>
      </c>
      <c r="G3158" s="22">
        <f>'Source - Cert. Funds'!E3157</f>
        <v>0</v>
      </c>
      <c r="H3158" s="22">
        <f>'Source - Cert. Funds'!F3157</f>
        <v>0</v>
      </c>
      <c r="I3158" s="22">
        <f>'Source - Cert. Funds'!G3157</f>
        <v>0</v>
      </c>
      <c r="J3158" s="23">
        <f>'Source - Cert. Funds'!H3157</f>
        <v>0</v>
      </c>
      <c r="K3158" s="3"/>
      <c r="L3158" s="3"/>
      <c r="M3158" s="3"/>
      <c r="N3158" s="3"/>
      <c r="O3158" s="3"/>
    </row>
    <row r="3159" spans="1:15" x14ac:dyDescent="0.35">
      <c r="A3159" s="221" t="e">
        <f t="shared" si="53"/>
        <v>#N/A</v>
      </c>
      <c r="B3159" s="221" t="e">
        <f>IF(A3159=1,SUM($A$4:A3159),"")</f>
        <v>#N/A</v>
      </c>
      <c r="C3159" s="22">
        <f>'Source - Cert. Funds'!A3158</f>
        <v>0</v>
      </c>
      <c r="D3159" s="22">
        <f>'Source - Cert. Funds'!B3158</f>
        <v>0</v>
      </c>
      <c r="E3159" s="22">
        <f>'Source - Cert. Funds'!C3158</f>
        <v>0</v>
      </c>
      <c r="F3159" s="22">
        <f>'Source - Cert. Funds'!D3158</f>
        <v>0</v>
      </c>
      <c r="G3159" s="22">
        <f>'Source - Cert. Funds'!E3158</f>
        <v>0</v>
      </c>
      <c r="H3159" s="22">
        <f>'Source - Cert. Funds'!F3158</f>
        <v>0</v>
      </c>
      <c r="I3159" s="22">
        <f>'Source - Cert. Funds'!G3158</f>
        <v>0</v>
      </c>
      <c r="J3159" s="23">
        <f>'Source - Cert. Funds'!H3158</f>
        <v>0</v>
      </c>
      <c r="K3159" s="3"/>
      <c r="L3159" s="3"/>
      <c r="M3159" s="3"/>
      <c r="N3159" s="3"/>
      <c r="O3159" s="3"/>
    </row>
    <row r="3160" spans="1:15" x14ac:dyDescent="0.35">
      <c r="A3160" s="221" t="e">
        <f t="shared" si="53"/>
        <v>#N/A</v>
      </c>
      <c r="B3160" s="221" t="e">
        <f>IF(A3160=1,SUM($A$4:A3160),"")</f>
        <v>#N/A</v>
      </c>
      <c r="C3160" s="22">
        <f>'Source - Cert. Funds'!A3159</f>
        <v>0</v>
      </c>
      <c r="D3160" s="22">
        <f>'Source - Cert. Funds'!B3159</f>
        <v>0</v>
      </c>
      <c r="E3160" s="22">
        <f>'Source - Cert. Funds'!C3159</f>
        <v>0</v>
      </c>
      <c r="F3160" s="22">
        <f>'Source - Cert. Funds'!D3159</f>
        <v>0</v>
      </c>
      <c r="G3160" s="22">
        <f>'Source - Cert. Funds'!E3159</f>
        <v>0</v>
      </c>
      <c r="H3160" s="22">
        <f>'Source - Cert. Funds'!F3159</f>
        <v>0</v>
      </c>
      <c r="I3160" s="22">
        <f>'Source - Cert. Funds'!G3159</f>
        <v>0</v>
      </c>
      <c r="J3160" s="23">
        <f>'Source - Cert. Funds'!H3159</f>
        <v>0</v>
      </c>
      <c r="K3160" s="3"/>
      <c r="L3160" s="3"/>
      <c r="M3160" s="3"/>
      <c r="N3160" s="3"/>
      <c r="O3160" s="3"/>
    </row>
    <row r="3161" spans="1:15" x14ac:dyDescent="0.35">
      <c r="A3161" s="221" t="e">
        <f t="shared" si="53"/>
        <v>#N/A</v>
      </c>
      <c r="B3161" s="221" t="e">
        <f>IF(A3161=1,SUM($A$4:A3161),"")</f>
        <v>#N/A</v>
      </c>
      <c r="C3161" s="22">
        <f>'Source - Cert. Funds'!A3160</f>
        <v>0</v>
      </c>
      <c r="D3161" s="22">
        <f>'Source - Cert. Funds'!B3160</f>
        <v>0</v>
      </c>
      <c r="E3161" s="22">
        <f>'Source - Cert. Funds'!C3160</f>
        <v>0</v>
      </c>
      <c r="F3161" s="22">
        <f>'Source - Cert. Funds'!D3160</f>
        <v>0</v>
      </c>
      <c r="G3161" s="22">
        <f>'Source - Cert. Funds'!E3160</f>
        <v>0</v>
      </c>
      <c r="H3161" s="22">
        <f>'Source - Cert. Funds'!F3160</f>
        <v>0</v>
      </c>
      <c r="I3161" s="22">
        <f>'Source - Cert. Funds'!G3160</f>
        <v>0</v>
      </c>
      <c r="J3161" s="23">
        <f>'Source - Cert. Funds'!H3160</f>
        <v>0</v>
      </c>
      <c r="K3161" s="3"/>
      <c r="L3161" s="3"/>
      <c r="M3161" s="3"/>
      <c r="N3161" s="3"/>
      <c r="O3161" s="3"/>
    </row>
    <row r="3162" spans="1:15" x14ac:dyDescent="0.35">
      <c r="A3162" s="221" t="e">
        <f t="shared" si="53"/>
        <v>#N/A</v>
      </c>
      <c r="B3162" s="221" t="e">
        <f>IF(A3162=1,SUM($A$4:A3162),"")</f>
        <v>#N/A</v>
      </c>
      <c r="C3162" s="22">
        <f>'Source - Cert. Funds'!A3161</f>
        <v>0</v>
      </c>
      <c r="D3162" s="22">
        <f>'Source - Cert. Funds'!B3161</f>
        <v>0</v>
      </c>
      <c r="E3162" s="22">
        <f>'Source - Cert. Funds'!C3161</f>
        <v>0</v>
      </c>
      <c r="F3162" s="22">
        <f>'Source - Cert. Funds'!D3161</f>
        <v>0</v>
      </c>
      <c r="G3162" s="22">
        <f>'Source - Cert. Funds'!E3161</f>
        <v>0</v>
      </c>
      <c r="H3162" s="22">
        <f>'Source - Cert. Funds'!F3161</f>
        <v>0</v>
      </c>
      <c r="I3162" s="22">
        <f>'Source - Cert. Funds'!G3161</f>
        <v>0</v>
      </c>
      <c r="J3162" s="23">
        <f>'Source - Cert. Funds'!H3161</f>
        <v>0</v>
      </c>
      <c r="K3162" s="3"/>
      <c r="L3162" s="3"/>
      <c r="M3162" s="3"/>
      <c r="N3162" s="3"/>
      <c r="O3162" s="3"/>
    </row>
    <row r="3163" spans="1:15" x14ac:dyDescent="0.35">
      <c r="A3163" s="221" t="e">
        <f t="shared" si="53"/>
        <v>#N/A</v>
      </c>
      <c r="B3163" s="221" t="e">
        <f>IF(A3163=1,SUM($A$4:A3163),"")</f>
        <v>#N/A</v>
      </c>
      <c r="C3163" s="22">
        <f>'Source - Cert. Funds'!A3162</f>
        <v>0</v>
      </c>
      <c r="D3163" s="22">
        <f>'Source - Cert. Funds'!B3162</f>
        <v>0</v>
      </c>
      <c r="E3163" s="22">
        <f>'Source - Cert. Funds'!C3162</f>
        <v>0</v>
      </c>
      <c r="F3163" s="22">
        <f>'Source - Cert. Funds'!D3162</f>
        <v>0</v>
      </c>
      <c r="G3163" s="22">
        <f>'Source - Cert. Funds'!E3162</f>
        <v>0</v>
      </c>
      <c r="H3163" s="22">
        <f>'Source - Cert. Funds'!F3162</f>
        <v>0</v>
      </c>
      <c r="I3163" s="22">
        <f>'Source - Cert. Funds'!G3162</f>
        <v>0</v>
      </c>
      <c r="J3163" s="23">
        <f>'Source - Cert. Funds'!H3162</f>
        <v>0</v>
      </c>
      <c r="K3163" s="3"/>
      <c r="L3163" s="3"/>
      <c r="M3163" s="3"/>
      <c r="N3163" s="3"/>
      <c r="O3163" s="3"/>
    </row>
    <row r="3164" spans="1:15" x14ac:dyDescent="0.35">
      <c r="A3164" s="221" t="e">
        <f t="shared" si="53"/>
        <v>#N/A</v>
      </c>
      <c r="B3164" s="221" t="e">
        <f>IF(A3164=1,SUM($A$4:A3164),"")</f>
        <v>#N/A</v>
      </c>
      <c r="C3164" s="22">
        <f>'Source - Cert. Funds'!A3163</f>
        <v>0</v>
      </c>
      <c r="D3164" s="22">
        <f>'Source - Cert. Funds'!B3163</f>
        <v>0</v>
      </c>
      <c r="E3164" s="22">
        <f>'Source - Cert. Funds'!C3163</f>
        <v>0</v>
      </c>
      <c r="F3164" s="22">
        <f>'Source - Cert. Funds'!D3163</f>
        <v>0</v>
      </c>
      <c r="G3164" s="22">
        <f>'Source - Cert. Funds'!E3163</f>
        <v>0</v>
      </c>
      <c r="H3164" s="22">
        <f>'Source - Cert. Funds'!F3163</f>
        <v>0</v>
      </c>
      <c r="I3164" s="22">
        <f>'Source - Cert. Funds'!G3163</f>
        <v>0</v>
      </c>
      <c r="J3164" s="23">
        <f>'Source - Cert. Funds'!H3163</f>
        <v>0</v>
      </c>
      <c r="K3164" s="3"/>
      <c r="L3164" s="3"/>
      <c r="M3164" s="3"/>
      <c r="N3164" s="3"/>
      <c r="O3164" s="3"/>
    </row>
    <row r="3165" spans="1:15" x14ac:dyDescent="0.35">
      <c r="A3165" s="221" t="e">
        <f t="shared" si="53"/>
        <v>#N/A</v>
      </c>
      <c r="B3165" s="221" t="e">
        <f>IF(A3165=1,SUM($A$4:A3165),"")</f>
        <v>#N/A</v>
      </c>
      <c r="C3165" s="22">
        <f>'Source - Cert. Funds'!A3164</f>
        <v>0</v>
      </c>
      <c r="D3165" s="22">
        <f>'Source - Cert. Funds'!B3164</f>
        <v>0</v>
      </c>
      <c r="E3165" s="22">
        <f>'Source - Cert. Funds'!C3164</f>
        <v>0</v>
      </c>
      <c r="F3165" s="22">
        <f>'Source - Cert. Funds'!D3164</f>
        <v>0</v>
      </c>
      <c r="G3165" s="22">
        <f>'Source - Cert. Funds'!E3164</f>
        <v>0</v>
      </c>
      <c r="H3165" s="22">
        <f>'Source - Cert. Funds'!F3164</f>
        <v>0</v>
      </c>
      <c r="I3165" s="22">
        <f>'Source - Cert. Funds'!G3164</f>
        <v>0</v>
      </c>
      <c r="J3165" s="23">
        <f>'Source - Cert. Funds'!H3164</f>
        <v>0</v>
      </c>
      <c r="K3165" s="3"/>
      <c r="L3165" s="3"/>
      <c r="M3165" s="3"/>
      <c r="N3165" s="3"/>
      <c r="O3165" s="3"/>
    </row>
    <row r="3166" spans="1:15" x14ac:dyDescent="0.35">
      <c r="A3166" s="221" t="e">
        <f t="shared" si="53"/>
        <v>#N/A</v>
      </c>
      <c r="B3166" s="221" t="e">
        <f>IF(A3166=1,SUM($A$4:A3166),"")</f>
        <v>#N/A</v>
      </c>
      <c r="C3166" s="22">
        <f>'Source - Cert. Funds'!A3165</f>
        <v>0</v>
      </c>
      <c r="D3166" s="22">
        <f>'Source - Cert. Funds'!B3165</f>
        <v>0</v>
      </c>
      <c r="E3166" s="22">
        <f>'Source - Cert. Funds'!C3165</f>
        <v>0</v>
      </c>
      <c r="F3166" s="22">
        <f>'Source - Cert. Funds'!D3165</f>
        <v>0</v>
      </c>
      <c r="G3166" s="22">
        <f>'Source - Cert. Funds'!E3165</f>
        <v>0</v>
      </c>
      <c r="H3166" s="22">
        <f>'Source - Cert. Funds'!F3165</f>
        <v>0</v>
      </c>
      <c r="I3166" s="22">
        <f>'Source - Cert. Funds'!G3165</f>
        <v>0</v>
      </c>
      <c r="J3166" s="23">
        <f>'Source - Cert. Funds'!H3165</f>
        <v>0</v>
      </c>
      <c r="K3166" s="3"/>
      <c r="L3166" s="3"/>
      <c r="M3166" s="3"/>
      <c r="N3166" s="3"/>
      <c r="O3166" s="3"/>
    </row>
    <row r="3167" spans="1:15" x14ac:dyDescent="0.35">
      <c r="A3167" s="221" t="e">
        <f t="shared" si="53"/>
        <v>#N/A</v>
      </c>
      <c r="B3167" s="221" t="e">
        <f>IF(A3167=1,SUM($A$4:A3167),"")</f>
        <v>#N/A</v>
      </c>
      <c r="C3167" s="22">
        <f>'Source - Cert. Funds'!A3166</f>
        <v>0</v>
      </c>
      <c r="D3167" s="22">
        <f>'Source - Cert. Funds'!B3166</f>
        <v>0</v>
      </c>
      <c r="E3167" s="22">
        <f>'Source - Cert. Funds'!C3166</f>
        <v>0</v>
      </c>
      <c r="F3167" s="22">
        <f>'Source - Cert. Funds'!D3166</f>
        <v>0</v>
      </c>
      <c r="G3167" s="22">
        <f>'Source - Cert. Funds'!E3166</f>
        <v>0</v>
      </c>
      <c r="H3167" s="22">
        <f>'Source - Cert. Funds'!F3166</f>
        <v>0</v>
      </c>
      <c r="I3167" s="22">
        <f>'Source - Cert. Funds'!G3166</f>
        <v>0</v>
      </c>
      <c r="J3167" s="23">
        <f>'Source - Cert. Funds'!H3166</f>
        <v>0</v>
      </c>
      <c r="K3167" s="3"/>
      <c r="L3167" s="3"/>
      <c r="M3167" s="3"/>
      <c r="N3167" s="3"/>
      <c r="O3167" s="3"/>
    </row>
    <row r="3168" spans="1:15" x14ac:dyDescent="0.35">
      <c r="A3168" s="221" t="e">
        <f t="shared" si="53"/>
        <v>#N/A</v>
      </c>
      <c r="B3168" s="221" t="e">
        <f>IF(A3168=1,SUM($A$4:A3168),"")</f>
        <v>#N/A</v>
      </c>
      <c r="C3168" s="22">
        <f>'Source - Cert. Funds'!A3167</f>
        <v>0</v>
      </c>
      <c r="D3168" s="22">
        <f>'Source - Cert. Funds'!B3167</f>
        <v>0</v>
      </c>
      <c r="E3168" s="22">
        <f>'Source - Cert. Funds'!C3167</f>
        <v>0</v>
      </c>
      <c r="F3168" s="22">
        <f>'Source - Cert. Funds'!D3167</f>
        <v>0</v>
      </c>
      <c r="G3168" s="22">
        <f>'Source - Cert. Funds'!E3167</f>
        <v>0</v>
      </c>
      <c r="H3168" s="22">
        <f>'Source - Cert. Funds'!F3167</f>
        <v>0</v>
      </c>
      <c r="I3168" s="22">
        <f>'Source - Cert. Funds'!G3167</f>
        <v>0</v>
      </c>
      <c r="J3168" s="23">
        <f>'Source - Cert. Funds'!H3167</f>
        <v>0</v>
      </c>
      <c r="K3168" s="3"/>
      <c r="L3168" s="3"/>
      <c r="M3168" s="3"/>
      <c r="N3168" s="3"/>
      <c r="O3168" s="3"/>
    </row>
    <row r="3169" spans="1:15" x14ac:dyDescent="0.35">
      <c r="A3169" s="221" t="e">
        <f t="shared" si="53"/>
        <v>#N/A</v>
      </c>
      <c r="B3169" s="221" t="e">
        <f>IF(A3169=1,SUM($A$4:A3169),"")</f>
        <v>#N/A</v>
      </c>
      <c r="C3169" s="22">
        <f>'Source - Cert. Funds'!A3168</f>
        <v>0</v>
      </c>
      <c r="D3169" s="22">
        <f>'Source - Cert. Funds'!B3168</f>
        <v>0</v>
      </c>
      <c r="E3169" s="22">
        <f>'Source - Cert. Funds'!C3168</f>
        <v>0</v>
      </c>
      <c r="F3169" s="22">
        <f>'Source - Cert. Funds'!D3168</f>
        <v>0</v>
      </c>
      <c r="G3169" s="22">
        <f>'Source - Cert. Funds'!E3168</f>
        <v>0</v>
      </c>
      <c r="H3169" s="22">
        <f>'Source - Cert. Funds'!F3168</f>
        <v>0</v>
      </c>
      <c r="I3169" s="22">
        <f>'Source - Cert. Funds'!G3168</f>
        <v>0</v>
      </c>
      <c r="J3169" s="23">
        <f>'Source - Cert. Funds'!H3168</f>
        <v>0</v>
      </c>
      <c r="K3169" s="3"/>
      <c r="L3169" s="3"/>
      <c r="M3169" s="3"/>
      <c r="N3169" s="3"/>
      <c r="O3169" s="3"/>
    </row>
    <row r="3170" spans="1:15" x14ac:dyDescent="0.35">
      <c r="A3170" s="221" t="e">
        <f t="shared" si="53"/>
        <v>#N/A</v>
      </c>
      <c r="B3170" s="221" t="e">
        <f>IF(A3170=1,SUM($A$4:A3170),"")</f>
        <v>#N/A</v>
      </c>
      <c r="C3170" s="22">
        <f>'Source - Cert. Funds'!A3169</f>
        <v>0</v>
      </c>
      <c r="D3170" s="22">
        <f>'Source - Cert. Funds'!B3169</f>
        <v>0</v>
      </c>
      <c r="E3170" s="22">
        <f>'Source - Cert. Funds'!C3169</f>
        <v>0</v>
      </c>
      <c r="F3170" s="22">
        <f>'Source - Cert. Funds'!D3169</f>
        <v>0</v>
      </c>
      <c r="G3170" s="22">
        <f>'Source - Cert. Funds'!E3169</f>
        <v>0</v>
      </c>
      <c r="H3170" s="22">
        <f>'Source - Cert. Funds'!F3169</f>
        <v>0</v>
      </c>
      <c r="I3170" s="22">
        <f>'Source - Cert. Funds'!G3169</f>
        <v>0</v>
      </c>
      <c r="J3170" s="23">
        <f>'Source - Cert. Funds'!H3169</f>
        <v>0</v>
      </c>
      <c r="K3170" s="3"/>
      <c r="L3170" s="3"/>
      <c r="M3170" s="3"/>
      <c r="N3170" s="3"/>
      <c r="O3170" s="3"/>
    </row>
    <row r="3171" spans="1:15" x14ac:dyDescent="0.35">
      <c r="A3171" s="221" t="e">
        <f t="shared" si="53"/>
        <v>#N/A</v>
      </c>
      <c r="B3171" s="221" t="e">
        <f>IF(A3171=1,SUM($A$4:A3171),"")</f>
        <v>#N/A</v>
      </c>
      <c r="C3171" s="22">
        <f>'Source - Cert. Funds'!A3170</f>
        <v>0</v>
      </c>
      <c r="D3171" s="22">
        <f>'Source - Cert. Funds'!B3170</f>
        <v>0</v>
      </c>
      <c r="E3171" s="22">
        <f>'Source - Cert. Funds'!C3170</f>
        <v>0</v>
      </c>
      <c r="F3171" s="22">
        <f>'Source - Cert. Funds'!D3170</f>
        <v>0</v>
      </c>
      <c r="G3171" s="22">
        <f>'Source - Cert. Funds'!E3170</f>
        <v>0</v>
      </c>
      <c r="H3171" s="22">
        <f>'Source - Cert. Funds'!F3170</f>
        <v>0</v>
      </c>
      <c r="I3171" s="22">
        <f>'Source - Cert. Funds'!G3170</f>
        <v>0</v>
      </c>
      <c r="J3171" s="23">
        <f>'Source - Cert. Funds'!H3170</f>
        <v>0</v>
      </c>
      <c r="K3171" s="3"/>
      <c r="L3171" s="3"/>
      <c r="M3171" s="3"/>
      <c r="N3171" s="3"/>
      <c r="O3171" s="3"/>
    </row>
    <row r="3172" spans="1:15" x14ac:dyDescent="0.35">
      <c r="A3172" s="221" t="e">
        <f t="shared" si="53"/>
        <v>#N/A</v>
      </c>
      <c r="B3172" s="221" t="e">
        <f>IF(A3172=1,SUM($A$4:A3172),"")</f>
        <v>#N/A</v>
      </c>
      <c r="C3172" s="22">
        <f>'Source - Cert. Funds'!A3171</f>
        <v>0</v>
      </c>
      <c r="D3172" s="22">
        <f>'Source - Cert. Funds'!B3171</f>
        <v>0</v>
      </c>
      <c r="E3172" s="22">
        <f>'Source - Cert. Funds'!C3171</f>
        <v>0</v>
      </c>
      <c r="F3172" s="22">
        <f>'Source - Cert. Funds'!D3171</f>
        <v>0</v>
      </c>
      <c r="G3172" s="22">
        <f>'Source - Cert. Funds'!E3171</f>
        <v>0</v>
      </c>
      <c r="H3172" s="22">
        <f>'Source - Cert. Funds'!F3171</f>
        <v>0</v>
      </c>
      <c r="I3172" s="22">
        <f>'Source - Cert. Funds'!G3171</f>
        <v>0</v>
      </c>
      <c r="J3172" s="23">
        <f>'Source - Cert. Funds'!H3171</f>
        <v>0</v>
      </c>
      <c r="K3172" s="3"/>
      <c r="L3172" s="3"/>
      <c r="M3172" s="3"/>
      <c r="N3172" s="3"/>
      <c r="O3172" s="3"/>
    </row>
    <row r="3173" spans="1:15" x14ac:dyDescent="0.35">
      <c r="A3173" s="221" t="e">
        <f t="shared" si="53"/>
        <v>#N/A</v>
      </c>
      <c r="B3173" s="221" t="e">
        <f>IF(A3173=1,SUM($A$4:A3173),"")</f>
        <v>#N/A</v>
      </c>
      <c r="C3173" s="22">
        <f>'Source - Cert. Funds'!A3172</f>
        <v>0</v>
      </c>
      <c r="D3173" s="22">
        <f>'Source - Cert. Funds'!B3172</f>
        <v>0</v>
      </c>
      <c r="E3173" s="22">
        <f>'Source - Cert. Funds'!C3172</f>
        <v>0</v>
      </c>
      <c r="F3173" s="22">
        <f>'Source - Cert. Funds'!D3172</f>
        <v>0</v>
      </c>
      <c r="G3173" s="22">
        <f>'Source - Cert. Funds'!E3172</f>
        <v>0</v>
      </c>
      <c r="H3173" s="22">
        <f>'Source - Cert. Funds'!F3172</f>
        <v>0</v>
      </c>
      <c r="I3173" s="22">
        <f>'Source - Cert. Funds'!G3172</f>
        <v>0</v>
      </c>
      <c r="J3173" s="23">
        <f>'Source - Cert. Funds'!H3172</f>
        <v>0</v>
      </c>
      <c r="K3173" s="3"/>
      <c r="L3173" s="3"/>
      <c r="M3173" s="3"/>
      <c r="N3173" s="3"/>
      <c r="O3173" s="3"/>
    </row>
    <row r="3174" spans="1:15" x14ac:dyDescent="0.35">
      <c r="A3174" s="221" t="e">
        <f t="shared" si="53"/>
        <v>#N/A</v>
      </c>
      <c r="B3174" s="221" t="e">
        <f>IF(A3174=1,SUM($A$4:A3174),"")</f>
        <v>#N/A</v>
      </c>
      <c r="C3174" s="22">
        <f>'Source - Cert. Funds'!A3173</f>
        <v>0</v>
      </c>
      <c r="D3174" s="22">
        <f>'Source - Cert. Funds'!B3173</f>
        <v>0</v>
      </c>
      <c r="E3174" s="22">
        <f>'Source - Cert. Funds'!C3173</f>
        <v>0</v>
      </c>
      <c r="F3174" s="22">
        <f>'Source - Cert. Funds'!D3173</f>
        <v>0</v>
      </c>
      <c r="G3174" s="22">
        <f>'Source - Cert. Funds'!E3173</f>
        <v>0</v>
      </c>
      <c r="H3174" s="22">
        <f>'Source - Cert. Funds'!F3173</f>
        <v>0</v>
      </c>
      <c r="I3174" s="22">
        <f>'Source - Cert. Funds'!G3173</f>
        <v>0</v>
      </c>
      <c r="J3174" s="23">
        <f>'Source - Cert. Funds'!H3173</f>
        <v>0</v>
      </c>
      <c r="K3174" s="3"/>
      <c r="L3174" s="3"/>
      <c r="M3174" s="3"/>
      <c r="N3174" s="3"/>
      <c r="O3174" s="3"/>
    </row>
    <row r="3175" spans="1:15" x14ac:dyDescent="0.35">
      <c r="A3175" s="221" t="e">
        <f t="shared" si="53"/>
        <v>#N/A</v>
      </c>
      <c r="B3175" s="221" t="e">
        <f>IF(A3175=1,SUM($A$4:A3175),"")</f>
        <v>#N/A</v>
      </c>
      <c r="C3175" s="22">
        <f>'Source - Cert. Funds'!A3174</f>
        <v>0</v>
      </c>
      <c r="D3175" s="22">
        <f>'Source - Cert. Funds'!B3174</f>
        <v>0</v>
      </c>
      <c r="E3175" s="22">
        <f>'Source - Cert. Funds'!C3174</f>
        <v>0</v>
      </c>
      <c r="F3175" s="22">
        <f>'Source - Cert. Funds'!D3174</f>
        <v>0</v>
      </c>
      <c r="G3175" s="22">
        <f>'Source - Cert. Funds'!E3174</f>
        <v>0</v>
      </c>
      <c r="H3175" s="22">
        <f>'Source - Cert. Funds'!F3174</f>
        <v>0</v>
      </c>
      <c r="I3175" s="22">
        <f>'Source - Cert. Funds'!G3174</f>
        <v>0</v>
      </c>
      <c r="J3175" s="23">
        <f>'Source - Cert. Funds'!H3174</f>
        <v>0</v>
      </c>
      <c r="K3175" s="3"/>
      <c r="L3175" s="3"/>
      <c r="M3175" s="3"/>
      <c r="N3175" s="3"/>
      <c r="O3175" s="3"/>
    </row>
    <row r="3176" spans="1:15" x14ac:dyDescent="0.35">
      <c r="A3176" s="221" t="e">
        <f t="shared" si="53"/>
        <v>#N/A</v>
      </c>
      <c r="B3176" s="221" t="e">
        <f>IF(A3176=1,SUM($A$4:A3176),"")</f>
        <v>#N/A</v>
      </c>
      <c r="C3176" s="22">
        <f>'Source - Cert. Funds'!A3175</f>
        <v>0</v>
      </c>
      <c r="D3176" s="22">
        <f>'Source - Cert. Funds'!B3175</f>
        <v>0</v>
      </c>
      <c r="E3176" s="22">
        <f>'Source - Cert. Funds'!C3175</f>
        <v>0</v>
      </c>
      <c r="F3176" s="22">
        <f>'Source - Cert. Funds'!D3175</f>
        <v>0</v>
      </c>
      <c r="G3176" s="22">
        <f>'Source - Cert. Funds'!E3175</f>
        <v>0</v>
      </c>
      <c r="H3176" s="22">
        <f>'Source - Cert. Funds'!F3175</f>
        <v>0</v>
      </c>
      <c r="I3176" s="22">
        <f>'Source - Cert. Funds'!G3175</f>
        <v>0</v>
      </c>
      <c r="J3176" s="23">
        <f>'Source - Cert. Funds'!H3175</f>
        <v>0</v>
      </c>
      <c r="K3176" s="3"/>
      <c r="L3176" s="3"/>
      <c r="M3176" s="3"/>
      <c r="N3176" s="3"/>
      <c r="O3176" s="3"/>
    </row>
    <row r="3177" spans="1:15" x14ac:dyDescent="0.35">
      <c r="A3177" s="221" t="e">
        <f t="shared" si="53"/>
        <v>#N/A</v>
      </c>
      <c r="B3177" s="221" t="e">
        <f>IF(A3177=1,SUM($A$4:A3177),"")</f>
        <v>#N/A</v>
      </c>
      <c r="C3177" s="22">
        <f>'Source - Cert. Funds'!A3176</f>
        <v>0</v>
      </c>
      <c r="D3177" s="22">
        <f>'Source - Cert. Funds'!B3176</f>
        <v>0</v>
      </c>
      <c r="E3177" s="22">
        <f>'Source - Cert. Funds'!C3176</f>
        <v>0</v>
      </c>
      <c r="F3177" s="22">
        <f>'Source - Cert. Funds'!D3176</f>
        <v>0</v>
      </c>
      <c r="G3177" s="22">
        <f>'Source - Cert. Funds'!E3176</f>
        <v>0</v>
      </c>
      <c r="H3177" s="22">
        <f>'Source - Cert. Funds'!F3176</f>
        <v>0</v>
      </c>
      <c r="I3177" s="22">
        <f>'Source - Cert. Funds'!G3176</f>
        <v>0</v>
      </c>
      <c r="J3177" s="23">
        <f>'Source - Cert. Funds'!H3176</f>
        <v>0</v>
      </c>
      <c r="K3177" s="3"/>
      <c r="L3177" s="3"/>
      <c r="M3177" s="3"/>
      <c r="N3177" s="3"/>
      <c r="O3177" s="3"/>
    </row>
    <row r="3178" spans="1:15" x14ac:dyDescent="0.35">
      <c r="A3178" s="221" t="e">
        <f t="shared" si="53"/>
        <v>#N/A</v>
      </c>
      <c r="B3178" s="221" t="e">
        <f>IF(A3178=1,SUM($A$4:A3178),"")</f>
        <v>#N/A</v>
      </c>
      <c r="C3178" s="22">
        <f>'Source - Cert. Funds'!A3177</f>
        <v>0</v>
      </c>
      <c r="D3178" s="22">
        <f>'Source - Cert. Funds'!B3177</f>
        <v>0</v>
      </c>
      <c r="E3178" s="22">
        <f>'Source - Cert. Funds'!C3177</f>
        <v>0</v>
      </c>
      <c r="F3178" s="22">
        <f>'Source - Cert. Funds'!D3177</f>
        <v>0</v>
      </c>
      <c r="G3178" s="22">
        <f>'Source - Cert. Funds'!E3177</f>
        <v>0</v>
      </c>
      <c r="H3178" s="22">
        <f>'Source - Cert. Funds'!F3177</f>
        <v>0</v>
      </c>
      <c r="I3178" s="22">
        <f>'Source - Cert. Funds'!G3177</f>
        <v>0</v>
      </c>
      <c r="J3178" s="23">
        <f>'Source - Cert. Funds'!H3177</f>
        <v>0</v>
      </c>
      <c r="K3178" s="3"/>
      <c r="L3178" s="3"/>
      <c r="M3178" s="3"/>
      <c r="N3178" s="3"/>
      <c r="O3178" s="3"/>
    </row>
    <row r="3179" spans="1:15" x14ac:dyDescent="0.35">
      <c r="A3179" s="221" t="e">
        <f t="shared" si="53"/>
        <v>#N/A</v>
      </c>
      <c r="B3179" s="221" t="e">
        <f>IF(A3179=1,SUM($A$4:A3179),"")</f>
        <v>#N/A</v>
      </c>
      <c r="C3179" s="22">
        <f>'Source - Cert. Funds'!A3178</f>
        <v>0</v>
      </c>
      <c r="D3179" s="22">
        <f>'Source - Cert. Funds'!B3178</f>
        <v>0</v>
      </c>
      <c r="E3179" s="22">
        <f>'Source - Cert. Funds'!C3178</f>
        <v>0</v>
      </c>
      <c r="F3179" s="22">
        <f>'Source - Cert. Funds'!D3178</f>
        <v>0</v>
      </c>
      <c r="G3179" s="22">
        <f>'Source - Cert. Funds'!E3178</f>
        <v>0</v>
      </c>
      <c r="H3179" s="22">
        <f>'Source - Cert. Funds'!F3178</f>
        <v>0</v>
      </c>
      <c r="I3179" s="22">
        <f>'Source - Cert. Funds'!G3178</f>
        <v>0</v>
      </c>
      <c r="J3179" s="23">
        <f>'Source - Cert. Funds'!H3178</f>
        <v>0</v>
      </c>
      <c r="K3179" s="3"/>
      <c r="L3179" s="3"/>
      <c r="M3179" s="3"/>
      <c r="N3179" s="3"/>
      <c r="O3179" s="3"/>
    </row>
    <row r="3180" spans="1:15" x14ac:dyDescent="0.35">
      <c r="A3180" s="221" t="e">
        <f t="shared" si="53"/>
        <v>#N/A</v>
      </c>
      <c r="B3180" s="221" t="e">
        <f>IF(A3180=1,SUM($A$4:A3180),"")</f>
        <v>#N/A</v>
      </c>
      <c r="C3180" s="22">
        <f>'Source - Cert. Funds'!A3179</f>
        <v>0</v>
      </c>
      <c r="D3180" s="22">
        <f>'Source - Cert. Funds'!B3179</f>
        <v>0</v>
      </c>
      <c r="E3180" s="22">
        <f>'Source - Cert. Funds'!C3179</f>
        <v>0</v>
      </c>
      <c r="F3180" s="22">
        <f>'Source - Cert. Funds'!D3179</f>
        <v>0</v>
      </c>
      <c r="G3180" s="22">
        <f>'Source - Cert. Funds'!E3179</f>
        <v>0</v>
      </c>
      <c r="H3180" s="22">
        <f>'Source - Cert. Funds'!F3179</f>
        <v>0</v>
      </c>
      <c r="I3180" s="22">
        <f>'Source - Cert. Funds'!G3179</f>
        <v>0</v>
      </c>
      <c r="J3180" s="23">
        <f>'Source - Cert. Funds'!H3179</f>
        <v>0</v>
      </c>
      <c r="K3180" s="3"/>
      <c r="L3180" s="3"/>
      <c r="M3180" s="3"/>
      <c r="N3180" s="3"/>
      <c r="O3180" s="3"/>
    </row>
    <row r="3181" spans="1:15" x14ac:dyDescent="0.35">
      <c r="A3181" s="221" t="e">
        <f t="shared" si="53"/>
        <v>#N/A</v>
      </c>
      <c r="B3181" s="221" t="e">
        <f>IF(A3181=1,SUM($A$4:A3181),"")</f>
        <v>#N/A</v>
      </c>
      <c r="C3181" s="22">
        <f>'Source - Cert. Funds'!A3180</f>
        <v>0</v>
      </c>
      <c r="D3181" s="22">
        <f>'Source - Cert. Funds'!B3180</f>
        <v>0</v>
      </c>
      <c r="E3181" s="22">
        <f>'Source - Cert. Funds'!C3180</f>
        <v>0</v>
      </c>
      <c r="F3181" s="22">
        <f>'Source - Cert. Funds'!D3180</f>
        <v>0</v>
      </c>
      <c r="G3181" s="22">
        <f>'Source - Cert. Funds'!E3180</f>
        <v>0</v>
      </c>
      <c r="H3181" s="22">
        <f>'Source - Cert. Funds'!F3180</f>
        <v>0</v>
      </c>
      <c r="I3181" s="22">
        <f>'Source - Cert. Funds'!G3180</f>
        <v>0</v>
      </c>
      <c r="J3181" s="23">
        <f>'Source - Cert. Funds'!H3180</f>
        <v>0</v>
      </c>
      <c r="K3181" s="3"/>
      <c r="L3181" s="3"/>
      <c r="M3181" s="3"/>
      <c r="N3181" s="3"/>
      <c r="O3181" s="3"/>
    </row>
    <row r="3182" spans="1:15" x14ac:dyDescent="0.35">
      <c r="A3182" s="221" t="e">
        <f t="shared" si="53"/>
        <v>#N/A</v>
      </c>
      <c r="B3182" s="221" t="e">
        <f>IF(A3182=1,SUM($A$4:A3182),"")</f>
        <v>#N/A</v>
      </c>
      <c r="C3182" s="22">
        <f>'Source - Cert. Funds'!A3181</f>
        <v>0</v>
      </c>
      <c r="D3182" s="22">
        <f>'Source - Cert. Funds'!B3181</f>
        <v>0</v>
      </c>
      <c r="E3182" s="22">
        <f>'Source - Cert. Funds'!C3181</f>
        <v>0</v>
      </c>
      <c r="F3182" s="22">
        <f>'Source - Cert. Funds'!D3181</f>
        <v>0</v>
      </c>
      <c r="G3182" s="22">
        <f>'Source - Cert. Funds'!E3181</f>
        <v>0</v>
      </c>
      <c r="H3182" s="22">
        <f>'Source - Cert. Funds'!F3181</f>
        <v>0</v>
      </c>
      <c r="I3182" s="22">
        <f>'Source - Cert. Funds'!G3181</f>
        <v>0</v>
      </c>
      <c r="J3182" s="23">
        <f>'Source - Cert. Funds'!H3181</f>
        <v>0</v>
      </c>
      <c r="K3182" s="3"/>
      <c r="L3182" s="3"/>
      <c r="M3182" s="3"/>
      <c r="N3182" s="3"/>
      <c r="O3182" s="3"/>
    </row>
    <row r="3183" spans="1:15" x14ac:dyDescent="0.35">
      <c r="A3183" s="221" t="e">
        <f t="shared" si="53"/>
        <v>#N/A</v>
      </c>
      <c r="B3183" s="221" t="e">
        <f>IF(A3183=1,SUM($A$4:A3183),"")</f>
        <v>#N/A</v>
      </c>
      <c r="C3183" s="22">
        <f>'Source - Cert. Funds'!A3182</f>
        <v>0</v>
      </c>
      <c r="D3183" s="22">
        <f>'Source - Cert. Funds'!B3182</f>
        <v>0</v>
      </c>
      <c r="E3183" s="22">
        <f>'Source - Cert. Funds'!C3182</f>
        <v>0</v>
      </c>
      <c r="F3183" s="22">
        <f>'Source - Cert. Funds'!D3182</f>
        <v>0</v>
      </c>
      <c r="G3183" s="22">
        <f>'Source - Cert. Funds'!E3182</f>
        <v>0</v>
      </c>
      <c r="H3183" s="22">
        <f>'Source - Cert. Funds'!F3182</f>
        <v>0</v>
      </c>
      <c r="I3183" s="22">
        <f>'Source - Cert. Funds'!G3182</f>
        <v>0</v>
      </c>
      <c r="J3183" s="23">
        <f>'Source - Cert. Funds'!H3182</f>
        <v>0</v>
      </c>
      <c r="K3183" s="3"/>
      <c r="L3183" s="3"/>
      <c r="M3183" s="3"/>
      <c r="N3183" s="3"/>
      <c r="O3183" s="3"/>
    </row>
    <row r="3184" spans="1:15" x14ac:dyDescent="0.35">
      <c r="A3184" s="221" t="e">
        <f t="shared" si="53"/>
        <v>#N/A</v>
      </c>
      <c r="B3184" s="221" t="e">
        <f>IF(A3184=1,SUM($A$4:A3184),"")</f>
        <v>#N/A</v>
      </c>
      <c r="C3184" s="22">
        <f>'Source - Cert. Funds'!A3183</f>
        <v>0</v>
      </c>
      <c r="D3184" s="22">
        <f>'Source - Cert. Funds'!B3183</f>
        <v>0</v>
      </c>
      <c r="E3184" s="22">
        <f>'Source - Cert. Funds'!C3183</f>
        <v>0</v>
      </c>
      <c r="F3184" s="22">
        <f>'Source - Cert. Funds'!D3183</f>
        <v>0</v>
      </c>
      <c r="G3184" s="22">
        <f>'Source - Cert. Funds'!E3183</f>
        <v>0</v>
      </c>
      <c r="H3184" s="22">
        <f>'Source - Cert. Funds'!F3183</f>
        <v>0</v>
      </c>
      <c r="I3184" s="22">
        <f>'Source - Cert. Funds'!G3183</f>
        <v>0</v>
      </c>
      <c r="J3184" s="23">
        <f>'Source - Cert. Funds'!H3183</f>
        <v>0</v>
      </c>
      <c r="K3184" s="3"/>
      <c r="L3184" s="3"/>
      <c r="M3184" s="3"/>
      <c r="N3184" s="3"/>
      <c r="O3184" s="3"/>
    </row>
    <row r="3185" spans="1:15" x14ac:dyDescent="0.35">
      <c r="A3185" s="221" t="e">
        <f t="shared" si="53"/>
        <v>#N/A</v>
      </c>
      <c r="B3185" s="221" t="e">
        <f>IF(A3185=1,SUM($A$4:A3185),"")</f>
        <v>#N/A</v>
      </c>
      <c r="C3185" s="22">
        <f>'Source - Cert. Funds'!A3184</f>
        <v>0</v>
      </c>
      <c r="D3185" s="22">
        <f>'Source - Cert. Funds'!B3184</f>
        <v>0</v>
      </c>
      <c r="E3185" s="22">
        <f>'Source - Cert. Funds'!C3184</f>
        <v>0</v>
      </c>
      <c r="F3185" s="22">
        <f>'Source - Cert. Funds'!D3184</f>
        <v>0</v>
      </c>
      <c r="G3185" s="22">
        <f>'Source - Cert. Funds'!E3184</f>
        <v>0</v>
      </c>
      <c r="H3185" s="22">
        <f>'Source - Cert. Funds'!F3184</f>
        <v>0</v>
      </c>
      <c r="I3185" s="22">
        <f>'Source - Cert. Funds'!G3184</f>
        <v>0</v>
      </c>
      <c r="J3185" s="23">
        <f>'Source - Cert. Funds'!H3184</f>
        <v>0</v>
      </c>
      <c r="K3185" s="3"/>
      <c r="L3185" s="3"/>
      <c r="M3185" s="3"/>
      <c r="N3185" s="3"/>
      <c r="O3185" s="3"/>
    </row>
    <row r="3186" spans="1:15" x14ac:dyDescent="0.35">
      <c r="A3186" s="221" t="e">
        <f t="shared" si="53"/>
        <v>#N/A</v>
      </c>
      <c r="B3186" s="221" t="e">
        <f>IF(A3186=1,SUM($A$4:A3186),"")</f>
        <v>#N/A</v>
      </c>
      <c r="C3186" s="22">
        <f>'Source - Cert. Funds'!A3185</f>
        <v>0</v>
      </c>
      <c r="D3186" s="22">
        <f>'Source - Cert. Funds'!B3185</f>
        <v>0</v>
      </c>
      <c r="E3186" s="22">
        <f>'Source - Cert. Funds'!C3185</f>
        <v>0</v>
      </c>
      <c r="F3186" s="22">
        <f>'Source - Cert. Funds'!D3185</f>
        <v>0</v>
      </c>
      <c r="G3186" s="22">
        <f>'Source - Cert. Funds'!E3185</f>
        <v>0</v>
      </c>
      <c r="H3186" s="22">
        <f>'Source - Cert. Funds'!F3185</f>
        <v>0</v>
      </c>
      <c r="I3186" s="22">
        <f>'Source - Cert. Funds'!G3185</f>
        <v>0</v>
      </c>
      <c r="J3186" s="23">
        <f>'Source - Cert. Funds'!H3185</f>
        <v>0</v>
      </c>
      <c r="K3186" s="3"/>
      <c r="L3186" s="3"/>
      <c r="M3186" s="3"/>
      <c r="N3186" s="3"/>
      <c r="O3186" s="3"/>
    </row>
    <row r="3187" spans="1:15" x14ac:dyDescent="0.35">
      <c r="A3187" s="221" t="e">
        <f t="shared" si="53"/>
        <v>#N/A</v>
      </c>
      <c r="B3187" s="221" t="e">
        <f>IF(A3187=1,SUM($A$4:A3187),"")</f>
        <v>#N/A</v>
      </c>
      <c r="C3187" s="36">
        <f>'Source - Cert. Funds'!A3186</f>
        <v>0</v>
      </c>
      <c r="D3187" s="36">
        <f>'Source - Cert. Funds'!B3186</f>
        <v>0</v>
      </c>
      <c r="E3187" s="36">
        <f>'Source - Cert. Funds'!C3186</f>
        <v>0</v>
      </c>
      <c r="F3187" s="36">
        <f>'Source - Cert. Funds'!D3186</f>
        <v>0</v>
      </c>
      <c r="G3187" s="36">
        <f>'Source - Cert. Funds'!E3186</f>
        <v>0</v>
      </c>
      <c r="H3187" s="36">
        <f>'Source - Cert. Funds'!F3186</f>
        <v>0</v>
      </c>
      <c r="I3187" s="36">
        <f>'Source - Cert. Funds'!G3186</f>
        <v>0</v>
      </c>
      <c r="J3187" s="37">
        <f>'Source - Cert. Funds'!H3186</f>
        <v>0</v>
      </c>
      <c r="K3187" s="3"/>
      <c r="L3187" s="3"/>
      <c r="M3187" s="3"/>
      <c r="N3187" s="3"/>
      <c r="O3187" s="3"/>
    </row>
    <row r="3188" spans="1:15" x14ac:dyDescent="0.35">
      <c r="A3188" s="221" t="e">
        <f t="shared" si="53"/>
        <v>#N/A</v>
      </c>
      <c r="B3188" s="221" t="e">
        <f>IF(A3188=1,SUM($A$4:A3188),"")</f>
        <v>#N/A</v>
      </c>
      <c r="C3188" s="36">
        <f>'Source - Cert. Funds'!A3187</f>
        <v>0</v>
      </c>
      <c r="D3188" s="36">
        <f>'Source - Cert. Funds'!B3187</f>
        <v>0</v>
      </c>
      <c r="E3188" s="36">
        <f>'Source - Cert. Funds'!C3187</f>
        <v>0</v>
      </c>
      <c r="F3188" s="36">
        <f>'Source - Cert. Funds'!D3187</f>
        <v>0</v>
      </c>
      <c r="G3188" s="36">
        <f>'Source - Cert. Funds'!E3187</f>
        <v>0</v>
      </c>
      <c r="H3188" s="36">
        <f>'Source - Cert. Funds'!F3187</f>
        <v>0</v>
      </c>
      <c r="I3188" s="36">
        <f>'Source - Cert. Funds'!G3187</f>
        <v>0</v>
      </c>
      <c r="J3188" s="37">
        <f>'Source - Cert. Funds'!H3187</f>
        <v>0</v>
      </c>
      <c r="K3188" s="3"/>
      <c r="L3188" s="3"/>
      <c r="M3188" s="3"/>
      <c r="N3188" s="3"/>
      <c r="O3188" s="3"/>
    </row>
    <row r="3189" spans="1:15" x14ac:dyDescent="0.35">
      <c r="A3189" s="221" t="e">
        <f t="shared" si="53"/>
        <v>#N/A</v>
      </c>
      <c r="B3189" s="221" t="e">
        <f>IF(A3189=1,SUM($A$4:A3189),"")</f>
        <v>#N/A</v>
      </c>
      <c r="C3189" s="36">
        <f>'Source - Cert. Funds'!A3188</f>
        <v>0</v>
      </c>
      <c r="D3189" s="36">
        <f>'Source - Cert. Funds'!B3188</f>
        <v>0</v>
      </c>
      <c r="E3189" s="36">
        <f>'Source - Cert. Funds'!C3188</f>
        <v>0</v>
      </c>
      <c r="F3189" s="36">
        <f>'Source - Cert. Funds'!D3188</f>
        <v>0</v>
      </c>
      <c r="G3189" s="36">
        <f>'Source - Cert. Funds'!E3188</f>
        <v>0</v>
      </c>
      <c r="H3189" s="36">
        <f>'Source - Cert. Funds'!F3188</f>
        <v>0</v>
      </c>
      <c r="I3189" s="36">
        <f>'Source - Cert. Funds'!G3188</f>
        <v>0</v>
      </c>
      <c r="J3189" s="37">
        <f>'Source - Cert. Funds'!H3188</f>
        <v>0</v>
      </c>
      <c r="K3189" s="3"/>
      <c r="L3189" s="3"/>
      <c r="M3189" s="3"/>
      <c r="N3189" s="3"/>
      <c r="O3189" s="3"/>
    </row>
    <row r="3190" spans="1:15" x14ac:dyDescent="0.35">
      <c r="A3190" s="221" t="e">
        <f t="shared" si="53"/>
        <v>#N/A</v>
      </c>
      <c r="B3190" s="221" t="e">
        <f>IF(A3190=1,SUM($A$4:A3190),"")</f>
        <v>#N/A</v>
      </c>
      <c r="C3190" s="36">
        <f>'Source - Cert. Funds'!A3189</f>
        <v>0</v>
      </c>
      <c r="D3190" s="36">
        <f>'Source - Cert. Funds'!B3189</f>
        <v>0</v>
      </c>
      <c r="E3190" s="36">
        <f>'Source - Cert. Funds'!C3189</f>
        <v>0</v>
      </c>
      <c r="F3190" s="36">
        <f>'Source - Cert. Funds'!D3189</f>
        <v>0</v>
      </c>
      <c r="G3190" s="36">
        <f>'Source - Cert. Funds'!E3189</f>
        <v>0</v>
      </c>
      <c r="H3190" s="36">
        <f>'Source - Cert. Funds'!F3189</f>
        <v>0</v>
      </c>
      <c r="I3190" s="36">
        <f>'Source - Cert. Funds'!G3189</f>
        <v>0</v>
      </c>
      <c r="J3190" s="37">
        <f>'Source - Cert. Funds'!H3189</f>
        <v>0</v>
      </c>
      <c r="K3190" s="3"/>
      <c r="L3190" s="3"/>
      <c r="M3190" s="3"/>
      <c r="N3190" s="3"/>
      <c r="O3190" s="3"/>
    </row>
    <row r="3191" spans="1:15" x14ac:dyDescent="0.35">
      <c r="A3191" s="221" t="e">
        <f t="shared" si="53"/>
        <v>#N/A</v>
      </c>
      <c r="B3191" s="221" t="e">
        <f>IF(A3191=1,SUM($A$4:A3191),"")</f>
        <v>#N/A</v>
      </c>
      <c r="C3191" s="36">
        <f>'Source - Cert. Funds'!A3190</f>
        <v>0</v>
      </c>
      <c r="D3191" s="36">
        <f>'Source - Cert. Funds'!B3190</f>
        <v>0</v>
      </c>
      <c r="E3191" s="36">
        <f>'Source - Cert. Funds'!C3190</f>
        <v>0</v>
      </c>
      <c r="F3191" s="36">
        <f>'Source - Cert. Funds'!D3190</f>
        <v>0</v>
      </c>
      <c r="G3191" s="36">
        <f>'Source - Cert. Funds'!E3190</f>
        <v>0</v>
      </c>
      <c r="H3191" s="36">
        <f>'Source - Cert. Funds'!F3190</f>
        <v>0</v>
      </c>
      <c r="I3191" s="36">
        <f>'Source - Cert. Funds'!G3190</f>
        <v>0</v>
      </c>
      <c r="J3191" s="37">
        <f>'Source - Cert. Funds'!H3190</f>
        <v>0</v>
      </c>
      <c r="K3191" s="3"/>
      <c r="L3191" s="3"/>
      <c r="M3191" s="3"/>
      <c r="N3191" s="3"/>
      <c r="O3191" s="3"/>
    </row>
    <row r="3192" spans="1:15" x14ac:dyDescent="0.35">
      <c r="A3192" s="221" t="e">
        <f t="shared" si="53"/>
        <v>#N/A</v>
      </c>
      <c r="B3192" s="221" t="e">
        <f>IF(A3192=1,SUM($A$4:A3192),"")</f>
        <v>#N/A</v>
      </c>
      <c r="C3192" s="36">
        <f>'Source - Cert. Funds'!A3191</f>
        <v>0</v>
      </c>
      <c r="D3192" s="36">
        <f>'Source - Cert. Funds'!B3191</f>
        <v>0</v>
      </c>
      <c r="E3192" s="36">
        <f>'Source - Cert. Funds'!C3191</f>
        <v>0</v>
      </c>
      <c r="F3192" s="36">
        <f>'Source - Cert. Funds'!D3191</f>
        <v>0</v>
      </c>
      <c r="G3192" s="36">
        <f>'Source - Cert. Funds'!E3191</f>
        <v>0</v>
      </c>
      <c r="H3192" s="36">
        <f>'Source - Cert. Funds'!F3191</f>
        <v>0</v>
      </c>
      <c r="I3192" s="36">
        <f>'Source - Cert. Funds'!G3191</f>
        <v>0</v>
      </c>
      <c r="J3192" s="37">
        <f>'Source - Cert. Funds'!H3191</f>
        <v>0</v>
      </c>
      <c r="K3192" s="3"/>
      <c r="L3192" s="3"/>
      <c r="M3192" s="3"/>
      <c r="N3192" s="3"/>
      <c r="O3192" s="3"/>
    </row>
    <row r="3193" spans="1:15" x14ac:dyDescent="0.35">
      <c r="A3193" s="221" t="e">
        <f t="shared" si="53"/>
        <v>#N/A</v>
      </c>
      <c r="B3193" s="221" t="e">
        <f>IF(A3193=1,SUM($A$4:A3193),"")</f>
        <v>#N/A</v>
      </c>
      <c r="C3193" s="36">
        <f>'Source - Cert. Funds'!A3192</f>
        <v>0</v>
      </c>
      <c r="D3193" s="36">
        <f>'Source - Cert. Funds'!B3192</f>
        <v>0</v>
      </c>
      <c r="E3193" s="36">
        <f>'Source - Cert. Funds'!C3192</f>
        <v>0</v>
      </c>
      <c r="F3193" s="36">
        <f>'Source - Cert. Funds'!D3192</f>
        <v>0</v>
      </c>
      <c r="G3193" s="36">
        <f>'Source - Cert. Funds'!E3192</f>
        <v>0</v>
      </c>
      <c r="H3193" s="36">
        <f>'Source - Cert. Funds'!F3192</f>
        <v>0</v>
      </c>
      <c r="I3193" s="36">
        <f>'Source - Cert. Funds'!G3192</f>
        <v>0</v>
      </c>
      <c r="J3193" s="37">
        <f>'Source - Cert. Funds'!H3192</f>
        <v>0</v>
      </c>
      <c r="K3193" s="3"/>
      <c r="L3193" s="3"/>
      <c r="M3193" s="3"/>
      <c r="N3193" s="3"/>
      <c r="O3193" s="3"/>
    </row>
    <row r="3194" spans="1:15" x14ac:dyDescent="0.35">
      <c r="A3194" s="221" t="e">
        <f t="shared" si="53"/>
        <v>#N/A</v>
      </c>
      <c r="B3194" s="221" t="e">
        <f>IF(A3194=1,SUM($A$4:A3194),"")</f>
        <v>#N/A</v>
      </c>
      <c r="C3194" s="36">
        <f>'Source - Cert. Funds'!A3193</f>
        <v>0</v>
      </c>
      <c r="D3194" s="36">
        <f>'Source - Cert. Funds'!B3193</f>
        <v>0</v>
      </c>
      <c r="E3194" s="36">
        <f>'Source - Cert. Funds'!C3193</f>
        <v>0</v>
      </c>
      <c r="F3194" s="36">
        <f>'Source - Cert. Funds'!D3193</f>
        <v>0</v>
      </c>
      <c r="G3194" s="36">
        <f>'Source - Cert. Funds'!E3193</f>
        <v>0</v>
      </c>
      <c r="H3194" s="36">
        <f>'Source - Cert. Funds'!F3193</f>
        <v>0</v>
      </c>
      <c r="I3194" s="36">
        <f>'Source - Cert. Funds'!G3193</f>
        <v>0</v>
      </c>
      <c r="J3194" s="37">
        <f>'Source - Cert. Funds'!H3193</f>
        <v>0</v>
      </c>
      <c r="K3194" s="3"/>
      <c r="L3194" s="3"/>
      <c r="M3194" s="3"/>
      <c r="N3194" s="3"/>
      <c r="O3194" s="3"/>
    </row>
    <row r="3195" spans="1:15" x14ac:dyDescent="0.35">
      <c r="A3195" s="221" t="e">
        <f t="shared" si="53"/>
        <v>#N/A</v>
      </c>
      <c r="B3195" s="221" t="e">
        <f>IF(A3195=1,SUM($A$4:A3195),"")</f>
        <v>#N/A</v>
      </c>
      <c r="C3195" s="22">
        <f>'Source - Cert. Funds'!A3194</f>
        <v>0</v>
      </c>
      <c r="D3195" s="22">
        <f>'Source - Cert. Funds'!B3194</f>
        <v>0</v>
      </c>
      <c r="E3195" s="22">
        <f>'Source - Cert. Funds'!C3194</f>
        <v>0</v>
      </c>
      <c r="F3195" s="22">
        <f>'Source - Cert. Funds'!D3194</f>
        <v>0</v>
      </c>
      <c r="G3195" s="22">
        <f>'Source - Cert. Funds'!E3194</f>
        <v>0</v>
      </c>
      <c r="H3195" s="22">
        <f>'Source - Cert. Funds'!F3194</f>
        <v>0</v>
      </c>
      <c r="I3195" s="22">
        <f>'Source - Cert. Funds'!G3194</f>
        <v>0</v>
      </c>
      <c r="J3195" s="23">
        <f>'Source - Cert. Funds'!H3194</f>
        <v>0</v>
      </c>
      <c r="K3195" s="3"/>
      <c r="L3195" s="3"/>
      <c r="M3195" s="3"/>
      <c r="N3195" s="3"/>
      <c r="O3195" s="3"/>
    </row>
    <row r="3196" spans="1:15" x14ac:dyDescent="0.35">
      <c r="A3196" s="221" t="e">
        <f t="shared" si="53"/>
        <v>#N/A</v>
      </c>
      <c r="B3196" s="221" t="e">
        <f>IF(A3196=1,SUM($A$4:A3196),"")</f>
        <v>#N/A</v>
      </c>
      <c r="C3196" s="22">
        <f>'Source - Cert. Funds'!A3195</f>
        <v>0</v>
      </c>
      <c r="D3196" s="22">
        <f>'Source - Cert. Funds'!B3195</f>
        <v>0</v>
      </c>
      <c r="E3196" s="22">
        <f>'Source - Cert. Funds'!C3195</f>
        <v>0</v>
      </c>
      <c r="F3196" s="22">
        <f>'Source - Cert. Funds'!D3195</f>
        <v>0</v>
      </c>
      <c r="G3196" s="22">
        <f>'Source - Cert. Funds'!E3195</f>
        <v>0</v>
      </c>
      <c r="H3196" s="22">
        <f>'Source - Cert. Funds'!F3195</f>
        <v>0</v>
      </c>
      <c r="I3196" s="22">
        <f>'Source - Cert. Funds'!G3195</f>
        <v>0</v>
      </c>
      <c r="J3196" s="23">
        <f>'Source - Cert. Funds'!H3195</f>
        <v>0</v>
      </c>
      <c r="K3196" s="3"/>
      <c r="L3196" s="3"/>
      <c r="M3196" s="3"/>
      <c r="N3196" s="3"/>
      <c r="O3196" s="3"/>
    </row>
    <row r="3197" spans="1:15" x14ac:dyDescent="0.35">
      <c r="A3197" s="221" t="e">
        <f t="shared" si="53"/>
        <v>#N/A</v>
      </c>
      <c r="B3197" s="221" t="e">
        <f>IF(A3197=1,SUM($A$4:A3197),"")</f>
        <v>#N/A</v>
      </c>
      <c r="C3197" s="22">
        <f>'Source - Cert. Funds'!A3196</f>
        <v>0</v>
      </c>
      <c r="D3197" s="22">
        <f>'Source - Cert. Funds'!B3196</f>
        <v>0</v>
      </c>
      <c r="E3197" s="22">
        <f>'Source - Cert. Funds'!C3196</f>
        <v>0</v>
      </c>
      <c r="F3197" s="22">
        <f>'Source - Cert. Funds'!D3196</f>
        <v>0</v>
      </c>
      <c r="G3197" s="22">
        <f>'Source - Cert. Funds'!E3196</f>
        <v>0</v>
      </c>
      <c r="H3197" s="22">
        <f>'Source - Cert. Funds'!F3196</f>
        <v>0</v>
      </c>
      <c r="I3197" s="22">
        <f>'Source - Cert. Funds'!G3196</f>
        <v>0</v>
      </c>
      <c r="J3197" s="23">
        <f>'Source - Cert. Funds'!H3196</f>
        <v>0</v>
      </c>
      <c r="K3197" s="3"/>
      <c r="L3197" s="3"/>
      <c r="M3197" s="3"/>
      <c r="N3197" s="3"/>
      <c r="O3197" s="3"/>
    </row>
    <row r="3198" spans="1:15" x14ac:dyDescent="0.35">
      <c r="A3198" s="221" t="e">
        <f t="shared" si="53"/>
        <v>#N/A</v>
      </c>
      <c r="B3198" s="221" t="e">
        <f>IF(A3198=1,SUM($A$4:A3198),"")</f>
        <v>#N/A</v>
      </c>
      <c r="C3198" s="22">
        <f>'Source - Cert. Funds'!A3197</f>
        <v>0</v>
      </c>
      <c r="D3198" s="22">
        <f>'Source - Cert. Funds'!B3197</f>
        <v>0</v>
      </c>
      <c r="E3198" s="22">
        <f>'Source - Cert. Funds'!C3197</f>
        <v>0</v>
      </c>
      <c r="F3198" s="22">
        <f>'Source - Cert. Funds'!D3197</f>
        <v>0</v>
      </c>
      <c r="G3198" s="22">
        <f>'Source - Cert. Funds'!E3197</f>
        <v>0</v>
      </c>
      <c r="H3198" s="22">
        <f>'Source - Cert. Funds'!F3197</f>
        <v>0</v>
      </c>
      <c r="I3198" s="22">
        <f>'Source - Cert. Funds'!G3197</f>
        <v>0</v>
      </c>
      <c r="J3198" s="23">
        <f>'Source - Cert. Funds'!H3197</f>
        <v>0</v>
      </c>
      <c r="K3198" s="3"/>
      <c r="L3198" s="3"/>
      <c r="M3198" s="3"/>
      <c r="N3198" s="3"/>
      <c r="O3198" s="3"/>
    </row>
    <row r="3199" spans="1:15" x14ac:dyDescent="0.35">
      <c r="A3199" s="221" t="e">
        <f t="shared" si="53"/>
        <v>#N/A</v>
      </c>
      <c r="B3199" s="221" t="e">
        <f>IF(A3199=1,SUM($A$4:A3199),"")</f>
        <v>#N/A</v>
      </c>
      <c r="C3199" s="22">
        <f>'Source - Cert. Funds'!A3198</f>
        <v>0</v>
      </c>
      <c r="D3199" s="22">
        <f>'Source - Cert. Funds'!B3198</f>
        <v>0</v>
      </c>
      <c r="E3199" s="22">
        <f>'Source - Cert. Funds'!C3198</f>
        <v>0</v>
      </c>
      <c r="F3199" s="22">
        <f>'Source - Cert. Funds'!D3198</f>
        <v>0</v>
      </c>
      <c r="G3199" s="22">
        <f>'Source - Cert. Funds'!E3198</f>
        <v>0</v>
      </c>
      <c r="H3199" s="22">
        <f>'Source - Cert. Funds'!F3198</f>
        <v>0</v>
      </c>
      <c r="I3199" s="22">
        <f>'Source - Cert. Funds'!G3198</f>
        <v>0</v>
      </c>
      <c r="J3199" s="23">
        <f>'Source - Cert. Funds'!H3198</f>
        <v>0</v>
      </c>
      <c r="K3199" s="3"/>
      <c r="L3199" s="3"/>
      <c r="M3199" s="3"/>
      <c r="N3199" s="3"/>
      <c r="O3199" s="3"/>
    </row>
    <row r="3200" spans="1:15" x14ac:dyDescent="0.35">
      <c r="A3200" s="221" t="e">
        <f t="shared" si="53"/>
        <v>#N/A</v>
      </c>
      <c r="B3200" s="221" t="e">
        <f>IF(A3200=1,SUM($A$4:A3200),"")</f>
        <v>#N/A</v>
      </c>
      <c r="C3200" s="22">
        <f>'Source - Cert. Funds'!A3199</f>
        <v>0</v>
      </c>
      <c r="D3200" s="22">
        <f>'Source - Cert. Funds'!B3199</f>
        <v>0</v>
      </c>
      <c r="E3200" s="22">
        <f>'Source - Cert. Funds'!C3199</f>
        <v>0</v>
      </c>
      <c r="F3200" s="22">
        <f>'Source - Cert. Funds'!D3199</f>
        <v>0</v>
      </c>
      <c r="G3200" s="22">
        <f>'Source - Cert. Funds'!E3199</f>
        <v>0</v>
      </c>
      <c r="H3200" s="22">
        <f>'Source - Cert. Funds'!F3199</f>
        <v>0</v>
      </c>
      <c r="I3200" s="22">
        <f>'Source - Cert. Funds'!G3199</f>
        <v>0</v>
      </c>
      <c r="J3200" s="23">
        <f>'Source - Cert. Funds'!H3199</f>
        <v>0</v>
      </c>
      <c r="K3200" s="3"/>
      <c r="L3200" s="3"/>
      <c r="M3200" s="3"/>
      <c r="N3200" s="3"/>
      <c r="O3200" s="3"/>
    </row>
    <row r="3201" spans="1:15" x14ac:dyDescent="0.35">
      <c r="A3201" s="221" t="e">
        <f t="shared" si="53"/>
        <v>#N/A</v>
      </c>
      <c r="B3201" s="221" t="e">
        <f>IF(A3201=1,SUM($A$4:A3201),"")</f>
        <v>#N/A</v>
      </c>
      <c r="C3201" s="22">
        <f>'Source - Cert. Funds'!A3200</f>
        <v>0</v>
      </c>
      <c r="D3201" s="22">
        <f>'Source - Cert. Funds'!B3200</f>
        <v>0</v>
      </c>
      <c r="E3201" s="22">
        <f>'Source - Cert. Funds'!C3200</f>
        <v>0</v>
      </c>
      <c r="F3201" s="22">
        <f>'Source - Cert. Funds'!D3200</f>
        <v>0</v>
      </c>
      <c r="G3201" s="22">
        <f>'Source - Cert. Funds'!E3200</f>
        <v>0</v>
      </c>
      <c r="H3201" s="22">
        <f>'Source - Cert. Funds'!F3200</f>
        <v>0</v>
      </c>
      <c r="I3201" s="22">
        <f>'Source - Cert. Funds'!G3200</f>
        <v>0</v>
      </c>
      <c r="J3201" s="23">
        <f>'Source - Cert. Funds'!H3200</f>
        <v>0</v>
      </c>
      <c r="K3201" s="3"/>
      <c r="L3201" s="3"/>
      <c r="M3201" s="3"/>
      <c r="N3201" s="3"/>
      <c r="O3201" s="3"/>
    </row>
    <row r="3202" spans="1:15" x14ac:dyDescent="0.35">
      <c r="A3202" s="221" t="e">
        <f t="shared" si="53"/>
        <v>#N/A</v>
      </c>
      <c r="B3202" s="221" t="e">
        <f>IF(A3202=1,SUM($A$4:A3202),"")</f>
        <v>#N/A</v>
      </c>
      <c r="C3202" s="22">
        <f>'Source - Cert. Funds'!A3201</f>
        <v>0</v>
      </c>
      <c r="D3202" s="22">
        <f>'Source - Cert. Funds'!B3201</f>
        <v>0</v>
      </c>
      <c r="E3202" s="22">
        <f>'Source - Cert. Funds'!C3201</f>
        <v>0</v>
      </c>
      <c r="F3202" s="22">
        <f>'Source - Cert. Funds'!D3201</f>
        <v>0</v>
      </c>
      <c r="G3202" s="22">
        <f>'Source - Cert. Funds'!E3201</f>
        <v>0</v>
      </c>
      <c r="H3202" s="22">
        <f>'Source - Cert. Funds'!F3201</f>
        <v>0</v>
      </c>
      <c r="I3202" s="22">
        <f>'Source - Cert. Funds'!G3201</f>
        <v>0</v>
      </c>
      <c r="J3202" s="23">
        <f>'Source - Cert. Funds'!H3201</f>
        <v>0</v>
      </c>
      <c r="K3202" s="3"/>
      <c r="L3202" s="3"/>
      <c r="M3202" s="3"/>
      <c r="N3202" s="3"/>
      <c r="O3202" s="3"/>
    </row>
    <row r="3203" spans="1:15" x14ac:dyDescent="0.35">
      <c r="A3203" s="221" t="e">
        <f t="shared" si="53"/>
        <v>#N/A</v>
      </c>
      <c r="B3203" s="221" t="e">
        <f>IF(A3203=1,SUM($A$4:A3203),"")</f>
        <v>#N/A</v>
      </c>
      <c r="C3203" s="22">
        <f>'Source - Cert. Funds'!A3202</f>
        <v>0</v>
      </c>
      <c r="D3203" s="22">
        <f>'Source - Cert. Funds'!B3202</f>
        <v>0</v>
      </c>
      <c r="E3203" s="22">
        <f>'Source - Cert. Funds'!C3202</f>
        <v>0</v>
      </c>
      <c r="F3203" s="22">
        <f>'Source - Cert. Funds'!D3202</f>
        <v>0</v>
      </c>
      <c r="G3203" s="22">
        <f>'Source - Cert. Funds'!E3202</f>
        <v>0</v>
      </c>
      <c r="H3203" s="22">
        <f>'Source - Cert. Funds'!F3202</f>
        <v>0</v>
      </c>
      <c r="I3203" s="22">
        <f>'Source - Cert. Funds'!G3202</f>
        <v>0</v>
      </c>
      <c r="J3203" s="23">
        <f>'Source - Cert. Funds'!H3202</f>
        <v>0</v>
      </c>
      <c r="K3203" s="3"/>
      <c r="L3203" s="3"/>
      <c r="M3203" s="3"/>
      <c r="N3203" s="3"/>
      <c r="O3203" s="3"/>
    </row>
    <row r="3204" spans="1:15" x14ac:dyDescent="0.35">
      <c r="A3204" s="221" t="e">
        <f t="shared" si="53"/>
        <v>#N/A</v>
      </c>
      <c r="B3204" s="221" t="e">
        <f>IF(A3204=1,SUM($A$4:A3204),"")</f>
        <v>#N/A</v>
      </c>
      <c r="C3204" s="22">
        <f>'Source - Cert. Funds'!A3203</f>
        <v>0</v>
      </c>
      <c r="D3204" s="22">
        <f>'Source - Cert. Funds'!B3203</f>
        <v>0</v>
      </c>
      <c r="E3204" s="22">
        <f>'Source - Cert. Funds'!C3203</f>
        <v>0</v>
      </c>
      <c r="F3204" s="22">
        <f>'Source - Cert. Funds'!D3203</f>
        <v>0</v>
      </c>
      <c r="G3204" s="22">
        <f>'Source - Cert. Funds'!E3203</f>
        <v>0</v>
      </c>
      <c r="H3204" s="22">
        <f>'Source - Cert. Funds'!F3203</f>
        <v>0</v>
      </c>
      <c r="I3204" s="22">
        <f>'Source - Cert. Funds'!G3203</f>
        <v>0</v>
      </c>
      <c r="J3204" s="23">
        <f>'Source - Cert. Funds'!H3203</f>
        <v>0</v>
      </c>
      <c r="K3204" s="3"/>
      <c r="L3204" s="3"/>
      <c r="M3204" s="3"/>
      <c r="N3204" s="3"/>
      <c r="O3204" s="3"/>
    </row>
    <row r="3205" spans="1:15" x14ac:dyDescent="0.35">
      <c r="A3205" s="221" t="e">
        <f t="shared" ref="A3205:A3268" si="54">IF($L$1=$F3205,1,"")</f>
        <v>#N/A</v>
      </c>
      <c r="B3205" s="221" t="e">
        <f>IF(A3205=1,SUM($A$4:A3205),"")</f>
        <v>#N/A</v>
      </c>
      <c r="C3205" s="22">
        <f>'Source - Cert. Funds'!A3204</f>
        <v>0</v>
      </c>
      <c r="D3205" s="22">
        <f>'Source - Cert. Funds'!B3204</f>
        <v>0</v>
      </c>
      <c r="E3205" s="22">
        <f>'Source - Cert. Funds'!C3204</f>
        <v>0</v>
      </c>
      <c r="F3205" s="22">
        <f>'Source - Cert. Funds'!D3204</f>
        <v>0</v>
      </c>
      <c r="G3205" s="22">
        <f>'Source - Cert. Funds'!E3204</f>
        <v>0</v>
      </c>
      <c r="H3205" s="22">
        <f>'Source - Cert. Funds'!F3204</f>
        <v>0</v>
      </c>
      <c r="I3205" s="22">
        <f>'Source - Cert. Funds'!G3204</f>
        <v>0</v>
      </c>
      <c r="J3205" s="23">
        <f>'Source - Cert. Funds'!H3204</f>
        <v>0</v>
      </c>
      <c r="K3205" s="3"/>
      <c r="L3205" s="3"/>
      <c r="M3205" s="3"/>
      <c r="N3205" s="3"/>
      <c r="O3205" s="3"/>
    </row>
    <row r="3206" spans="1:15" x14ac:dyDescent="0.35">
      <c r="A3206" s="221" t="e">
        <f t="shared" si="54"/>
        <v>#N/A</v>
      </c>
      <c r="B3206" s="221" t="e">
        <f>IF(A3206=1,SUM($A$4:A3206),"")</f>
        <v>#N/A</v>
      </c>
      <c r="C3206" s="22">
        <f>'Source - Cert. Funds'!A3205</f>
        <v>0</v>
      </c>
      <c r="D3206" s="22">
        <f>'Source - Cert. Funds'!B3205</f>
        <v>0</v>
      </c>
      <c r="E3206" s="22">
        <f>'Source - Cert. Funds'!C3205</f>
        <v>0</v>
      </c>
      <c r="F3206" s="22">
        <f>'Source - Cert. Funds'!D3205</f>
        <v>0</v>
      </c>
      <c r="G3206" s="22">
        <f>'Source - Cert. Funds'!E3205</f>
        <v>0</v>
      </c>
      <c r="H3206" s="22">
        <f>'Source - Cert. Funds'!F3205</f>
        <v>0</v>
      </c>
      <c r="I3206" s="22">
        <f>'Source - Cert. Funds'!G3205</f>
        <v>0</v>
      </c>
      <c r="J3206" s="23">
        <f>'Source - Cert. Funds'!H3205</f>
        <v>0</v>
      </c>
      <c r="K3206" s="3"/>
      <c r="L3206" s="3"/>
      <c r="M3206" s="3"/>
      <c r="N3206" s="3"/>
      <c r="O3206" s="3"/>
    </row>
    <row r="3207" spans="1:15" x14ac:dyDescent="0.35">
      <c r="A3207" s="221" t="e">
        <f t="shared" si="54"/>
        <v>#N/A</v>
      </c>
      <c r="B3207" s="221" t="e">
        <f>IF(A3207=1,SUM($A$4:A3207),"")</f>
        <v>#N/A</v>
      </c>
      <c r="C3207" s="22">
        <f>'Source - Cert. Funds'!A3206</f>
        <v>0</v>
      </c>
      <c r="D3207" s="22">
        <f>'Source - Cert. Funds'!B3206</f>
        <v>0</v>
      </c>
      <c r="E3207" s="22">
        <f>'Source - Cert. Funds'!C3206</f>
        <v>0</v>
      </c>
      <c r="F3207" s="22">
        <f>'Source - Cert. Funds'!D3206</f>
        <v>0</v>
      </c>
      <c r="G3207" s="22">
        <f>'Source - Cert. Funds'!E3206</f>
        <v>0</v>
      </c>
      <c r="H3207" s="22">
        <f>'Source - Cert. Funds'!F3206</f>
        <v>0</v>
      </c>
      <c r="I3207" s="22">
        <f>'Source - Cert. Funds'!G3206</f>
        <v>0</v>
      </c>
      <c r="J3207" s="23">
        <f>'Source - Cert. Funds'!H3206</f>
        <v>0</v>
      </c>
      <c r="K3207" s="3"/>
      <c r="L3207" s="3"/>
      <c r="M3207" s="3"/>
      <c r="N3207" s="3"/>
      <c r="O3207" s="3"/>
    </row>
    <row r="3208" spans="1:15" x14ac:dyDescent="0.35">
      <c r="A3208" s="221" t="e">
        <f t="shared" si="54"/>
        <v>#N/A</v>
      </c>
      <c r="B3208" s="221" t="e">
        <f>IF(A3208=1,SUM($A$4:A3208),"")</f>
        <v>#N/A</v>
      </c>
      <c r="C3208" s="22">
        <f>'Source - Cert. Funds'!A3207</f>
        <v>0</v>
      </c>
      <c r="D3208" s="22">
        <f>'Source - Cert. Funds'!B3207</f>
        <v>0</v>
      </c>
      <c r="E3208" s="22">
        <f>'Source - Cert. Funds'!C3207</f>
        <v>0</v>
      </c>
      <c r="F3208" s="22">
        <f>'Source - Cert. Funds'!D3207</f>
        <v>0</v>
      </c>
      <c r="G3208" s="22">
        <f>'Source - Cert. Funds'!E3207</f>
        <v>0</v>
      </c>
      <c r="H3208" s="22">
        <f>'Source - Cert. Funds'!F3207</f>
        <v>0</v>
      </c>
      <c r="I3208" s="22">
        <f>'Source - Cert. Funds'!G3207</f>
        <v>0</v>
      </c>
      <c r="J3208" s="23">
        <f>'Source - Cert. Funds'!H3207</f>
        <v>0</v>
      </c>
      <c r="K3208" s="3"/>
      <c r="L3208" s="3"/>
      <c r="M3208" s="3"/>
      <c r="N3208" s="3"/>
      <c r="O3208" s="3"/>
    </row>
    <row r="3209" spans="1:15" x14ac:dyDescent="0.35">
      <c r="A3209" s="221" t="e">
        <f t="shared" si="54"/>
        <v>#N/A</v>
      </c>
      <c r="B3209" s="221" t="e">
        <f>IF(A3209=1,SUM($A$4:A3209),"")</f>
        <v>#N/A</v>
      </c>
      <c r="C3209" s="22">
        <f>'Source - Cert. Funds'!A3208</f>
        <v>0</v>
      </c>
      <c r="D3209" s="22">
        <f>'Source - Cert. Funds'!B3208</f>
        <v>0</v>
      </c>
      <c r="E3209" s="22">
        <f>'Source - Cert. Funds'!C3208</f>
        <v>0</v>
      </c>
      <c r="F3209" s="22">
        <f>'Source - Cert. Funds'!D3208</f>
        <v>0</v>
      </c>
      <c r="G3209" s="22">
        <f>'Source - Cert. Funds'!E3208</f>
        <v>0</v>
      </c>
      <c r="H3209" s="22">
        <f>'Source - Cert. Funds'!F3208</f>
        <v>0</v>
      </c>
      <c r="I3209" s="22">
        <f>'Source - Cert. Funds'!G3208</f>
        <v>0</v>
      </c>
      <c r="J3209" s="23">
        <f>'Source - Cert. Funds'!H3208</f>
        <v>0</v>
      </c>
      <c r="K3209" s="3"/>
      <c r="L3209" s="3"/>
      <c r="M3209" s="3"/>
      <c r="N3209" s="3"/>
      <c r="O3209" s="3"/>
    </row>
    <row r="3210" spans="1:15" x14ac:dyDescent="0.35">
      <c r="A3210" s="221" t="e">
        <f t="shared" si="54"/>
        <v>#N/A</v>
      </c>
      <c r="B3210" s="221" t="e">
        <f>IF(A3210=1,SUM($A$4:A3210),"")</f>
        <v>#N/A</v>
      </c>
      <c r="C3210" s="22">
        <f>'Source - Cert. Funds'!A3209</f>
        <v>0</v>
      </c>
      <c r="D3210" s="22">
        <f>'Source - Cert. Funds'!B3209</f>
        <v>0</v>
      </c>
      <c r="E3210" s="22">
        <f>'Source - Cert. Funds'!C3209</f>
        <v>0</v>
      </c>
      <c r="F3210" s="22">
        <f>'Source - Cert. Funds'!D3209</f>
        <v>0</v>
      </c>
      <c r="G3210" s="22">
        <f>'Source - Cert. Funds'!E3209</f>
        <v>0</v>
      </c>
      <c r="H3210" s="22">
        <f>'Source - Cert. Funds'!F3209</f>
        <v>0</v>
      </c>
      <c r="I3210" s="22">
        <f>'Source - Cert. Funds'!G3209</f>
        <v>0</v>
      </c>
      <c r="J3210" s="23">
        <f>'Source - Cert. Funds'!H3209</f>
        <v>0</v>
      </c>
      <c r="K3210" s="3"/>
      <c r="L3210" s="3"/>
      <c r="M3210" s="3"/>
      <c r="N3210" s="3"/>
      <c r="O3210" s="3"/>
    </row>
    <row r="3211" spans="1:15" x14ac:dyDescent="0.35">
      <c r="A3211" s="221" t="e">
        <f t="shared" si="54"/>
        <v>#N/A</v>
      </c>
      <c r="B3211" s="221" t="e">
        <f>IF(A3211=1,SUM($A$4:A3211),"")</f>
        <v>#N/A</v>
      </c>
      <c r="C3211" s="22">
        <f>'Source - Cert. Funds'!A3210</f>
        <v>0</v>
      </c>
      <c r="D3211" s="22">
        <f>'Source - Cert. Funds'!B3210</f>
        <v>0</v>
      </c>
      <c r="E3211" s="22">
        <f>'Source - Cert. Funds'!C3210</f>
        <v>0</v>
      </c>
      <c r="F3211" s="22">
        <f>'Source - Cert. Funds'!D3210</f>
        <v>0</v>
      </c>
      <c r="G3211" s="22">
        <f>'Source - Cert. Funds'!E3210</f>
        <v>0</v>
      </c>
      <c r="H3211" s="22">
        <f>'Source - Cert. Funds'!F3210</f>
        <v>0</v>
      </c>
      <c r="I3211" s="22">
        <f>'Source - Cert. Funds'!G3210</f>
        <v>0</v>
      </c>
      <c r="J3211" s="23">
        <f>'Source - Cert. Funds'!H3210</f>
        <v>0</v>
      </c>
      <c r="K3211" s="3"/>
      <c r="L3211" s="3"/>
      <c r="M3211" s="3"/>
      <c r="N3211" s="3"/>
      <c r="O3211" s="3"/>
    </row>
    <row r="3212" spans="1:15" x14ac:dyDescent="0.35">
      <c r="A3212" s="221" t="e">
        <f t="shared" si="54"/>
        <v>#N/A</v>
      </c>
      <c r="B3212" s="221" t="e">
        <f>IF(A3212=1,SUM($A$4:A3212),"")</f>
        <v>#N/A</v>
      </c>
      <c r="C3212" s="22">
        <f>'Source - Cert. Funds'!A3211</f>
        <v>0</v>
      </c>
      <c r="D3212" s="22">
        <f>'Source - Cert. Funds'!B3211</f>
        <v>0</v>
      </c>
      <c r="E3212" s="22">
        <f>'Source - Cert. Funds'!C3211</f>
        <v>0</v>
      </c>
      <c r="F3212" s="22">
        <f>'Source - Cert. Funds'!D3211</f>
        <v>0</v>
      </c>
      <c r="G3212" s="22">
        <f>'Source - Cert. Funds'!E3211</f>
        <v>0</v>
      </c>
      <c r="H3212" s="22">
        <f>'Source - Cert. Funds'!F3211</f>
        <v>0</v>
      </c>
      <c r="I3212" s="22">
        <f>'Source - Cert. Funds'!G3211</f>
        <v>0</v>
      </c>
      <c r="J3212" s="23">
        <f>'Source - Cert. Funds'!H3211</f>
        <v>0</v>
      </c>
      <c r="K3212" s="3"/>
      <c r="L3212" s="3"/>
      <c r="M3212" s="3"/>
      <c r="N3212" s="3"/>
      <c r="O3212" s="3"/>
    </row>
    <row r="3213" spans="1:15" x14ac:dyDescent="0.35">
      <c r="A3213" s="221" t="e">
        <f t="shared" si="54"/>
        <v>#N/A</v>
      </c>
      <c r="B3213" s="221" t="e">
        <f>IF(A3213=1,SUM($A$4:A3213),"")</f>
        <v>#N/A</v>
      </c>
      <c r="C3213" s="22">
        <f>'Source - Cert. Funds'!A3212</f>
        <v>0</v>
      </c>
      <c r="D3213" s="22">
        <f>'Source - Cert. Funds'!B3212</f>
        <v>0</v>
      </c>
      <c r="E3213" s="22">
        <f>'Source - Cert. Funds'!C3212</f>
        <v>0</v>
      </c>
      <c r="F3213" s="22">
        <f>'Source - Cert. Funds'!D3212</f>
        <v>0</v>
      </c>
      <c r="G3213" s="22">
        <f>'Source - Cert. Funds'!E3212</f>
        <v>0</v>
      </c>
      <c r="H3213" s="22">
        <f>'Source - Cert. Funds'!F3212</f>
        <v>0</v>
      </c>
      <c r="I3213" s="22">
        <f>'Source - Cert. Funds'!G3212</f>
        <v>0</v>
      </c>
      <c r="J3213" s="23">
        <f>'Source - Cert. Funds'!H3212</f>
        <v>0</v>
      </c>
      <c r="K3213" s="3"/>
      <c r="L3213" s="3"/>
      <c r="M3213" s="3"/>
      <c r="N3213" s="3"/>
      <c r="O3213" s="3"/>
    </row>
    <row r="3214" spans="1:15" x14ac:dyDescent="0.35">
      <c r="A3214" s="221" t="e">
        <f t="shared" si="54"/>
        <v>#N/A</v>
      </c>
      <c r="B3214" s="221" t="e">
        <f>IF(A3214=1,SUM($A$4:A3214),"")</f>
        <v>#N/A</v>
      </c>
      <c r="C3214" s="22">
        <f>'Source - Cert. Funds'!A3213</f>
        <v>0</v>
      </c>
      <c r="D3214" s="22">
        <f>'Source - Cert. Funds'!B3213</f>
        <v>0</v>
      </c>
      <c r="E3214" s="22">
        <f>'Source - Cert. Funds'!C3213</f>
        <v>0</v>
      </c>
      <c r="F3214" s="22">
        <f>'Source - Cert. Funds'!D3213</f>
        <v>0</v>
      </c>
      <c r="G3214" s="22">
        <f>'Source - Cert. Funds'!E3213</f>
        <v>0</v>
      </c>
      <c r="H3214" s="22">
        <f>'Source - Cert. Funds'!F3213</f>
        <v>0</v>
      </c>
      <c r="I3214" s="22">
        <f>'Source - Cert. Funds'!G3213</f>
        <v>0</v>
      </c>
      <c r="J3214" s="23">
        <f>'Source - Cert. Funds'!H3213</f>
        <v>0</v>
      </c>
      <c r="K3214" s="3"/>
      <c r="L3214" s="3"/>
      <c r="M3214" s="3"/>
      <c r="N3214" s="3"/>
      <c r="O3214" s="3"/>
    </row>
    <row r="3215" spans="1:15" x14ac:dyDescent="0.35">
      <c r="A3215" s="221" t="e">
        <f t="shared" si="54"/>
        <v>#N/A</v>
      </c>
      <c r="B3215" s="221" t="e">
        <f>IF(A3215=1,SUM($A$4:A3215),"")</f>
        <v>#N/A</v>
      </c>
      <c r="C3215" s="22">
        <f>'Source - Cert. Funds'!A3214</f>
        <v>0</v>
      </c>
      <c r="D3215" s="22">
        <f>'Source - Cert. Funds'!B3214</f>
        <v>0</v>
      </c>
      <c r="E3215" s="22">
        <f>'Source - Cert. Funds'!C3214</f>
        <v>0</v>
      </c>
      <c r="F3215" s="22">
        <f>'Source - Cert. Funds'!D3214</f>
        <v>0</v>
      </c>
      <c r="G3215" s="22">
        <f>'Source - Cert. Funds'!E3214</f>
        <v>0</v>
      </c>
      <c r="H3215" s="22">
        <f>'Source - Cert. Funds'!F3214</f>
        <v>0</v>
      </c>
      <c r="I3215" s="22">
        <f>'Source - Cert. Funds'!G3214</f>
        <v>0</v>
      </c>
      <c r="J3215" s="23">
        <f>'Source - Cert. Funds'!H3214</f>
        <v>0</v>
      </c>
      <c r="K3215" s="3"/>
      <c r="L3215" s="3"/>
      <c r="M3215" s="3"/>
      <c r="N3215" s="3"/>
      <c r="O3215" s="3"/>
    </row>
    <row r="3216" spans="1:15" x14ac:dyDescent="0.35">
      <c r="A3216" s="221" t="e">
        <f t="shared" si="54"/>
        <v>#N/A</v>
      </c>
      <c r="B3216" s="221" t="e">
        <f>IF(A3216=1,SUM($A$4:A3216),"")</f>
        <v>#N/A</v>
      </c>
      <c r="C3216" s="22">
        <f>'Source - Cert. Funds'!A3215</f>
        <v>0</v>
      </c>
      <c r="D3216" s="22">
        <f>'Source - Cert. Funds'!B3215</f>
        <v>0</v>
      </c>
      <c r="E3216" s="22">
        <f>'Source - Cert. Funds'!C3215</f>
        <v>0</v>
      </c>
      <c r="F3216" s="22">
        <f>'Source - Cert. Funds'!D3215</f>
        <v>0</v>
      </c>
      <c r="G3216" s="22">
        <f>'Source - Cert. Funds'!E3215</f>
        <v>0</v>
      </c>
      <c r="H3216" s="22">
        <f>'Source - Cert. Funds'!F3215</f>
        <v>0</v>
      </c>
      <c r="I3216" s="22">
        <f>'Source - Cert. Funds'!G3215</f>
        <v>0</v>
      </c>
      <c r="J3216" s="23">
        <f>'Source - Cert. Funds'!H3215</f>
        <v>0</v>
      </c>
      <c r="K3216" s="3"/>
      <c r="L3216" s="3"/>
      <c r="M3216" s="3"/>
      <c r="N3216" s="3"/>
      <c r="O3216" s="3"/>
    </row>
    <row r="3217" spans="1:15" x14ac:dyDescent="0.35">
      <c r="A3217" s="221" t="e">
        <f t="shared" si="54"/>
        <v>#N/A</v>
      </c>
      <c r="B3217" s="221" t="e">
        <f>IF(A3217=1,SUM($A$4:A3217),"")</f>
        <v>#N/A</v>
      </c>
      <c r="C3217" s="22">
        <f>'Source - Cert. Funds'!A3216</f>
        <v>0</v>
      </c>
      <c r="D3217" s="22">
        <f>'Source - Cert. Funds'!B3216</f>
        <v>0</v>
      </c>
      <c r="E3217" s="22">
        <f>'Source - Cert. Funds'!C3216</f>
        <v>0</v>
      </c>
      <c r="F3217" s="22">
        <f>'Source - Cert. Funds'!D3216</f>
        <v>0</v>
      </c>
      <c r="G3217" s="22">
        <f>'Source - Cert. Funds'!E3216</f>
        <v>0</v>
      </c>
      <c r="H3217" s="22">
        <f>'Source - Cert. Funds'!F3216</f>
        <v>0</v>
      </c>
      <c r="I3217" s="22">
        <f>'Source - Cert. Funds'!G3216</f>
        <v>0</v>
      </c>
      <c r="J3217" s="23">
        <f>'Source - Cert. Funds'!H3216</f>
        <v>0</v>
      </c>
      <c r="K3217" s="3"/>
      <c r="L3217" s="3"/>
      <c r="M3217" s="3"/>
      <c r="N3217" s="3"/>
      <c r="O3217" s="3"/>
    </row>
    <row r="3218" spans="1:15" x14ac:dyDescent="0.35">
      <c r="A3218" s="221" t="e">
        <f t="shared" si="54"/>
        <v>#N/A</v>
      </c>
      <c r="B3218" s="221" t="e">
        <f>IF(A3218=1,SUM($A$4:A3218),"")</f>
        <v>#N/A</v>
      </c>
      <c r="C3218" s="22">
        <f>'Source - Cert. Funds'!A3217</f>
        <v>0</v>
      </c>
      <c r="D3218" s="22">
        <f>'Source - Cert. Funds'!B3217</f>
        <v>0</v>
      </c>
      <c r="E3218" s="22">
        <f>'Source - Cert. Funds'!C3217</f>
        <v>0</v>
      </c>
      <c r="F3218" s="22">
        <f>'Source - Cert. Funds'!D3217</f>
        <v>0</v>
      </c>
      <c r="G3218" s="22">
        <f>'Source - Cert. Funds'!E3217</f>
        <v>0</v>
      </c>
      <c r="H3218" s="22">
        <f>'Source - Cert. Funds'!F3217</f>
        <v>0</v>
      </c>
      <c r="I3218" s="22">
        <f>'Source - Cert. Funds'!G3217</f>
        <v>0</v>
      </c>
      <c r="J3218" s="23">
        <f>'Source - Cert. Funds'!H3217</f>
        <v>0</v>
      </c>
      <c r="K3218" s="3"/>
      <c r="L3218" s="3"/>
      <c r="M3218" s="3"/>
      <c r="N3218" s="3"/>
      <c r="O3218" s="3"/>
    </row>
    <row r="3219" spans="1:15" x14ac:dyDescent="0.35">
      <c r="A3219" s="221" t="e">
        <f t="shared" si="54"/>
        <v>#N/A</v>
      </c>
      <c r="B3219" s="221" t="e">
        <f>IF(A3219=1,SUM($A$4:A3219),"")</f>
        <v>#N/A</v>
      </c>
      <c r="C3219" s="22">
        <f>'Source - Cert. Funds'!A3218</f>
        <v>0</v>
      </c>
      <c r="D3219" s="22">
        <f>'Source - Cert. Funds'!B3218</f>
        <v>0</v>
      </c>
      <c r="E3219" s="22">
        <f>'Source - Cert. Funds'!C3218</f>
        <v>0</v>
      </c>
      <c r="F3219" s="22">
        <f>'Source - Cert. Funds'!D3218</f>
        <v>0</v>
      </c>
      <c r="G3219" s="22">
        <f>'Source - Cert. Funds'!E3218</f>
        <v>0</v>
      </c>
      <c r="H3219" s="22">
        <f>'Source - Cert. Funds'!F3218</f>
        <v>0</v>
      </c>
      <c r="I3219" s="22">
        <f>'Source - Cert. Funds'!G3218</f>
        <v>0</v>
      </c>
      <c r="J3219" s="23">
        <f>'Source - Cert. Funds'!H3218</f>
        <v>0</v>
      </c>
      <c r="K3219" s="3"/>
      <c r="L3219" s="3"/>
      <c r="M3219" s="3"/>
      <c r="N3219" s="3"/>
      <c r="O3219" s="3"/>
    </row>
    <row r="3220" spans="1:15" x14ac:dyDescent="0.35">
      <c r="A3220" s="221" t="e">
        <f t="shared" si="54"/>
        <v>#N/A</v>
      </c>
      <c r="B3220" s="221" t="e">
        <f>IF(A3220=1,SUM($A$4:A3220),"")</f>
        <v>#N/A</v>
      </c>
      <c r="C3220" s="22">
        <f>'Source - Cert. Funds'!A3219</f>
        <v>0</v>
      </c>
      <c r="D3220" s="22">
        <f>'Source - Cert. Funds'!B3219</f>
        <v>0</v>
      </c>
      <c r="E3220" s="22">
        <f>'Source - Cert. Funds'!C3219</f>
        <v>0</v>
      </c>
      <c r="F3220" s="22">
        <f>'Source - Cert. Funds'!D3219</f>
        <v>0</v>
      </c>
      <c r="G3220" s="22">
        <f>'Source - Cert. Funds'!E3219</f>
        <v>0</v>
      </c>
      <c r="H3220" s="22">
        <f>'Source - Cert. Funds'!F3219</f>
        <v>0</v>
      </c>
      <c r="I3220" s="22">
        <f>'Source - Cert. Funds'!G3219</f>
        <v>0</v>
      </c>
      <c r="J3220" s="23">
        <f>'Source - Cert. Funds'!H3219</f>
        <v>0</v>
      </c>
      <c r="K3220" s="3"/>
      <c r="L3220" s="3"/>
      <c r="M3220" s="3"/>
      <c r="N3220" s="3"/>
      <c r="O3220" s="3"/>
    </row>
    <row r="3221" spans="1:15" x14ac:dyDescent="0.35">
      <c r="A3221" s="221" t="e">
        <f t="shared" si="54"/>
        <v>#N/A</v>
      </c>
      <c r="B3221" s="221" t="e">
        <f>IF(A3221=1,SUM($A$4:A3221),"")</f>
        <v>#N/A</v>
      </c>
      <c r="C3221" s="22">
        <f>'Source - Cert. Funds'!A3220</f>
        <v>0</v>
      </c>
      <c r="D3221" s="22">
        <f>'Source - Cert. Funds'!B3220</f>
        <v>0</v>
      </c>
      <c r="E3221" s="22">
        <f>'Source - Cert. Funds'!C3220</f>
        <v>0</v>
      </c>
      <c r="F3221" s="22">
        <f>'Source - Cert. Funds'!D3220</f>
        <v>0</v>
      </c>
      <c r="G3221" s="22">
        <f>'Source - Cert. Funds'!E3220</f>
        <v>0</v>
      </c>
      <c r="H3221" s="22">
        <f>'Source - Cert. Funds'!F3220</f>
        <v>0</v>
      </c>
      <c r="I3221" s="22">
        <f>'Source - Cert. Funds'!G3220</f>
        <v>0</v>
      </c>
      <c r="J3221" s="23">
        <f>'Source - Cert. Funds'!H3220</f>
        <v>0</v>
      </c>
      <c r="K3221" s="3"/>
      <c r="L3221" s="3"/>
      <c r="M3221" s="3"/>
      <c r="N3221" s="3"/>
      <c r="O3221" s="3"/>
    </row>
    <row r="3222" spans="1:15" x14ac:dyDescent="0.35">
      <c r="A3222" s="221" t="e">
        <f t="shared" si="54"/>
        <v>#N/A</v>
      </c>
      <c r="B3222" s="221" t="e">
        <f>IF(A3222=1,SUM($A$4:A3222),"")</f>
        <v>#N/A</v>
      </c>
      <c r="C3222" s="22">
        <f>'Source - Cert. Funds'!A3221</f>
        <v>0</v>
      </c>
      <c r="D3222" s="22">
        <f>'Source - Cert. Funds'!B3221</f>
        <v>0</v>
      </c>
      <c r="E3222" s="22">
        <f>'Source - Cert. Funds'!C3221</f>
        <v>0</v>
      </c>
      <c r="F3222" s="22">
        <f>'Source - Cert. Funds'!D3221</f>
        <v>0</v>
      </c>
      <c r="G3222" s="22">
        <f>'Source - Cert. Funds'!E3221</f>
        <v>0</v>
      </c>
      <c r="H3222" s="22">
        <f>'Source - Cert. Funds'!F3221</f>
        <v>0</v>
      </c>
      <c r="I3222" s="22">
        <f>'Source - Cert. Funds'!G3221</f>
        <v>0</v>
      </c>
      <c r="J3222" s="23">
        <f>'Source - Cert. Funds'!H3221</f>
        <v>0</v>
      </c>
      <c r="K3222" s="3"/>
      <c r="L3222" s="3"/>
      <c r="M3222" s="3"/>
      <c r="N3222" s="3"/>
      <c r="O3222" s="3"/>
    </row>
    <row r="3223" spans="1:15" x14ac:dyDescent="0.35">
      <c r="A3223" s="221" t="e">
        <f t="shared" si="54"/>
        <v>#N/A</v>
      </c>
      <c r="B3223" s="221" t="e">
        <f>IF(A3223=1,SUM($A$4:A3223),"")</f>
        <v>#N/A</v>
      </c>
      <c r="C3223" s="22">
        <f>'Source - Cert. Funds'!A3222</f>
        <v>0</v>
      </c>
      <c r="D3223" s="22">
        <f>'Source - Cert. Funds'!B3222</f>
        <v>0</v>
      </c>
      <c r="E3223" s="22">
        <f>'Source - Cert. Funds'!C3222</f>
        <v>0</v>
      </c>
      <c r="F3223" s="22">
        <f>'Source - Cert. Funds'!D3222</f>
        <v>0</v>
      </c>
      <c r="G3223" s="22">
        <f>'Source - Cert. Funds'!E3222</f>
        <v>0</v>
      </c>
      <c r="H3223" s="22">
        <f>'Source - Cert. Funds'!F3222</f>
        <v>0</v>
      </c>
      <c r="I3223" s="22">
        <f>'Source - Cert. Funds'!G3222</f>
        <v>0</v>
      </c>
      <c r="J3223" s="23">
        <f>'Source - Cert. Funds'!H3222</f>
        <v>0</v>
      </c>
      <c r="K3223" s="3"/>
      <c r="L3223" s="3"/>
      <c r="M3223" s="3"/>
      <c r="N3223" s="3"/>
      <c r="O3223" s="3"/>
    </row>
    <row r="3224" spans="1:15" x14ac:dyDescent="0.35">
      <c r="A3224" s="221" t="e">
        <f t="shared" si="54"/>
        <v>#N/A</v>
      </c>
      <c r="B3224" s="221" t="e">
        <f>IF(A3224=1,SUM($A$4:A3224),"")</f>
        <v>#N/A</v>
      </c>
      <c r="C3224" s="22">
        <f>'Source - Cert. Funds'!A3223</f>
        <v>0</v>
      </c>
      <c r="D3224" s="22">
        <f>'Source - Cert. Funds'!B3223</f>
        <v>0</v>
      </c>
      <c r="E3224" s="22">
        <f>'Source - Cert. Funds'!C3223</f>
        <v>0</v>
      </c>
      <c r="F3224" s="22">
        <f>'Source - Cert. Funds'!D3223</f>
        <v>0</v>
      </c>
      <c r="G3224" s="22">
        <f>'Source - Cert. Funds'!E3223</f>
        <v>0</v>
      </c>
      <c r="H3224" s="22">
        <f>'Source - Cert. Funds'!F3223</f>
        <v>0</v>
      </c>
      <c r="I3224" s="22">
        <f>'Source - Cert. Funds'!G3223</f>
        <v>0</v>
      </c>
      <c r="J3224" s="23">
        <f>'Source - Cert. Funds'!H3223</f>
        <v>0</v>
      </c>
      <c r="K3224" s="3"/>
      <c r="L3224" s="3"/>
      <c r="M3224" s="3"/>
      <c r="N3224" s="3"/>
      <c r="O3224" s="3"/>
    </row>
    <row r="3225" spans="1:15" x14ac:dyDescent="0.35">
      <c r="A3225" s="221" t="e">
        <f t="shared" si="54"/>
        <v>#N/A</v>
      </c>
      <c r="B3225" s="221" t="e">
        <f>IF(A3225=1,SUM($A$4:A3225),"")</f>
        <v>#N/A</v>
      </c>
      <c r="C3225" s="22">
        <f>'Source - Cert. Funds'!A3224</f>
        <v>0</v>
      </c>
      <c r="D3225" s="22">
        <f>'Source - Cert. Funds'!B3224</f>
        <v>0</v>
      </c>
      <c r="E3225" s="22">
        <f>'Source - Cert. Funds'!C3224</f>
        <v>0</v>
      </c>
      <c r="F3225" s="22">
        <f>'Source - Cert. Funds'!D3224</f>
        <v>0</v>
      </c>
      <c r="G3225" s="22">
        <f>'Source - Cert. Funds'!E3224</f>
        <v>0</v>
      </c>
      <c r="H3225" s="22">
        <f>'Source - Cert. Funds'!F3224</f>
        <v>0</v>
      </c>
      <c r="I3225" s="22">
        <f>'Source - Cert. Funds'!G3224</f>
        <v>0</v>
      </c>
      <c r="J3225" s="23">
        <f>'Source - Cert. Funds'!H3224</f>
        <v>0</v>
      </c>
      <c r="K3225" s="3"/>
      <c r="L3225" s="3"/>
      <c r="M3225" s="3"/>
      <c r="N3225" s="3"/>
      <c r="O3225" s="3"/>
    </row>
    <row r="3226" spans="1:15" x14ac:dyDescent="0.35">
      <c r="A3226" s="221" t="e">
        <f t="shared" si="54"/>
        <v>#N/A</v>
      </c>
      <c r="B3226" s="221" t="e">
        <f>IF(A3226=1,SUM($A$4:A3226),"")</f>
        <v>#N/A</v>
      </c>
      <c r="C3226" s="22">
        <f>'Source - Cert. Funds'!A3225</f>
        <v>0</v>
      </c>
      <c r="D3226" s="22">
        <f>'Source - Cert. Funds'!B3225</f>
        <v>0</v>
      </c>
      <c r="E3226" s="22">
        <f>'Source - Cert. Funds'!C3225</f>
        <v>0</v>
      </c>
      <c r="F3226" s="22">
        <f>'Source - Cert. Funds'!D3225</f>
        <v>0</v>
      </c>
      <c r="G3226" s="22">
        <f>'Source - Cert. Funds'!E3225</f>
        <v>0</v>
      </c>
      <c r="H3226" s="22">
        <f>'Source - Cert. Funds'!F3225</f>
        <v>0</v>
      </c>
      <c r="I3226" s="22">
        <f>'Source - Cert. Funds'!G3225</f>
        <v>0</v>
      </c>
      <c r="J3226" s="23">
        <f>'Source - Cert. Funds'!H3225</f>
        <v>0</v>
      </c>
      <c r="K3226" s="3"/>
      <c r="L3226" s="3"/>
      <c r="M3226" s="3"/>
      <c r="N3226" s="3"/>
      <c r="O3226" s="3"/>
    </row>
    <row r="3227" spans="1:15" x14ac:dyDescent="0.35">
      <c r="A3227" s="221" t="e">
        <f t="shared" si="54"/>
        <v>#N/A</v>
      </c>
      <c r="B3227" s="221" t="e">
        <f>IF(A3227=1,SUM($A$4:A3227),"")</f>
        <v>#N/A</v>
      </c>
      <c r="C3227" s="22">
        <f>'Source - Cert. Funds'!A3226</f>
        <v>0</v>
      </c>
      <c r="D3227" s="22">
        <f>'Source - Cert. Funds'!B3226</f>
        <v>0</v>
      </c>
      <c r="E3227" s="22">
        <f>'Source - Cert. Funds'!C3226</f>
        <v>0</v>
      </c>
      <c r="F3227" s="22">
        <f>'Source - Cert. Funds'!D3226</f>
        <v>0</v>
      </c>
      <c r="G3227" s="22">
        <f>'Source - Cert. Funds'!E3226</f>
        <v>0</v>
      </c>
      <c r="H3227" s="22">
        <f>'Source - Cert. Funds'!F3226</f>
        <v>0</v>
      </c>
      <c r="I3227" s="22">
        <f>'Source - Cert. Funds'!G3226</f>
        <v>0</v>
      </c>
      <c r="J3227" s="23">
        <f>'Source - Cert. Funds'!H3226</f>
        <v>0</v>
      </c>
      <c r="K3227" s="3"/>
      <c r="L3227" s="3"/>
      <c r="M3227" s="3"/>
      <c r="N3227" s="3"/>
      <c r="O3227" s="3"/>
    </row>
    <row r="3228" spans="1:15" x14ac:dyDescent="0.35">
      <c r="A3228" s="221" t="e">
        <f t="shared" si="54"/>
        <v>#N/A</v>
      </c>
      <c r="B3228" s="221" t="e">
        <f>IF(A3228=1,SUM($A$4:A3228),"")</f>
        <v>#N/A</v>
      </c>
      <c r="C3228" s="22">
        <f>'Source - Cert. Funds'!A3227</f>
        <v>0</v>
      </c>
      <c r="D3228" s="22">
        <f>'Source - Cert. Funds'!B3227</f>
        <v>0</v>
      </c>
      <c r="E3228" s="22">
        <f>'Source - Cert. Funds'!C3227</f>
        <v>0</v>
      </c>
      <c r="F3228" s="22">
        <f>'Source - Cert. Funds'!D3227</f>
        <v>0</v>
      </c>
      <c r="G3228" s="22">
        <f>'Source - Cert. Funds'!E3227</f>
        <v>0</v>
      </c>
      <c r="H3228" s="22">
        <f>'Source - Cert. Funds'!F3227</f>
        <v>0</v>
      </c>
      <c r="I3228" s="22">
        <f>'Source - Cert. Funds'!G3227</f>
        <v>0</v>
      </c>
      <c r="J3228" s="23">
        <f>'Source - Cert. Funds'!H3227</f>
        <v>0</v>
      </c>
      <c r="K3228" s="3"/>
      <c r="L3228" s="3"/>
      <c r="M3228" s="3"/>
      <c r="N3228" s="3"/>
      <c r="O3228" s="3"/>
    </row>
    <row r="3229" spans="1:15" x14ac:dyDescent="0.35">
      <c r="A3229" s="221" t="e">
        <f t="shared" si="54"/>
        <v>#N/A</v>
      </c>
      <c r="B3229" s="221" t="e">
        <f>IF(A3229=1,SUM($A$4:A3229),"")</f>
        <v>#N/A</v>
      </c>
      <c r="C3229" s="22">
        <f>'Source - Cert. Funds'!A3228</f>
        <v>0</v>
      </c>
      <c r="D3229" s="22">
        <f>'Source - Cert. Funds'!B3228</f>
        <v>0</v>
      </c>
      <c r="E3229" s="22">
        <f>'Source - Cert. Funds'!C3228</f>
        <v>0</v>
      </c>
      <c r="F3229" s="22">
        <f>'Source - Cert. Funds'!D3228</f>
        <v>0</v>
      </c>
      <c r="G3229" s="22">
        <f>'Source - Cert. Funds'!E3228</f>
        <v>0</v>
      </c>
      <c r="H3229" s="22">
        <f>'Source - Cert. Funds'!F3228</f>
        <v>0</v>
      </c>
      <c r="I3229" s="22">
        <f>'Source - Cert. Funds'!G3228</f>
        <v>0</v>
      </c>
      <c r="J3229" s="23">
        <f>'Source - Cert. Funds'!H3228</f>
        <v>0</v>
      </c>
      <c r="K3229" s="3"/>
      <c r="L3229" s="3"/>
      <c r="M3229" s="3"/>
      <c r="N3229" s="3"/>
      <c r="O3229" s="3"/>
    </row>
    <row r="3230" spans="1:15" x14ac:dyDescent="0.35">
      <c r="A3230" s="221" t="e">
        <f t="shared" si="54"/>
        <v>#N/A</v>
      </c>
      <c r="B3230" s="221" t="e">
        <f>IF(A3230=1,SUM($A$4:A3230),"")</f>
        <v>#N/A</v>
      </c>
      <c r="C3230" s="22">
        <f>'Source - Cert. Funds'!A3229</f>
        <v>0</v>
      </c>
      <c r="D3230" s="22">
        <f>'Source - Cert. Funds'!B3229</f>
        <v>0</v>
      </c>
      <c r="E3230" s="22">
        <f>'Source - Cert. Funds'!C3229</f>
        <v>0</v>
      </c>
      <c r="F3230" s="22">
        <f>'Source - Cert. Funds'!D3229</f>
        <v>0</v>
      </c>
      <c r="G3230" s="22">
        <f>'Source - Cert. Funds'!E3229</f>
        <v>0</v>
      </c>
      <c r="H3230" s="22">
        <f>'Source - Cert. Funds'!F3229</f>
        <v>0</v>
      </c>
      <c r="I3230" s="22">
        <f>'Source - Cert. Funds'!G3229</f>
        <v>0</v>
      </c>
      <c r="J3230" s="23">
        <f>'Source - Cert. Funds'!H3229</f>
        <v>0</v>
      </c>
      <c r="K3230" s="3"/>
      <c r="L3230" s="3"/>
      <c r="M3230" s="3"/>
      <c r="N3230" s="3"/>
      <c r="O3230" s="3"/>
    </row>
    <row r="3231" spans="1:15" x14ac:dyDescent="0.35">
      <c r="A3231" s="221" t="e">
        <f t="shared" si="54"/>
        <v>#N/A</v>
      </c>
      <c r="B3231" s="221" t="e">
        <f>IF(A3231=1,SUM($A$4:A3231),"")</f>
        <v>#N/A</v>
      </c>
      <c r="C3231" s="22">
        <f>'Source - Cert. Funds'!A3230</f>
        <v>0</v>
      </c>
      <c r="D3231" s="22">
        <f>'Source - Cert. Funds'!B3230</f>
        <v>0</v>
      </c>
      <c r="E3231" s="22">
        <f>'Source - Cert. Funds'!C3230</f>
        <v>0</v>
      </c>
      <c r="F3231" s="22">
        <f>'Source - Cert. Funds'!D3230</f>
        <v>0</v>
      </c>
      <c r="G3231" s="22">
        <f>'Source - Cert. Funds'!E3230</f>
        <v>0</v>
      </c>
      <c r="H3231" s="22">
        <f>'Source - Cert. Funds'!F3230</f>
        <v>0</v>
      </c>
      <c r="I3231" s="22">
        <f>'Source - Cert. Funds'!G3230</f>
        <v>0</v>
      </c>
      <c r="J3231" s="23">
        <f>'Source - Cert. Funds'!H3230</f>
        <v>0</v>
      </c>
      <c r="K3231" s="3"/>
      <c r="L3231" s="3"/>
      <c r="M3231" s="3"/>
      <c r="N3231" s="3"/>
      <c r="O3231" s="3"/>
    </row>
    <row r="3232" spans="1:15" x14ac:dyDescent="0.35">
      <c r="A3232" s="221" t="e">
        <f t="shared" si="54"/>
        <v>#N/A</v>
      </c>
      <c r="B3232" s="221" t="e">
        <f>IF(A3232=1,SUM($A$4:A3232),"")</f>
        <v>#N/A</v>
      </c>
      <c r="C3232" s="22">
        <f>'Source - Cert. Funds'!A3231</f>
        <v>0</v>
      </c>
      <c r="D3232" s="22">
        <f>'Source - Cert. Funds'!B3231</f>
        <v>0</v>
      </c>
      <c r="E3232" s="22">
        <f>'Source - Cert. Funds'!C3231</f>
        <v>0</v>
      </c>
      <c r="F3232" s="22">
        <f>'Source - Cert. Funds'!D3231</f>
        <v>0</v>
      </c>
      <c r="G3232" s="22">
        <f>'Source - Cert. Funds'!E3231</f>
        <v>0</v>
      </c>
      <c r="H3232" s="22">
        <f>'Source - Cert. Funds'!F3231</f>
        <v>0</v>
      </c>
      <c r="I3232" s="22">
        <f>'Source - Cert. Funds'!G3231</f>
        <v>0</v>
      </c>
      <c r="J3232" s="23">
        <f>'Source - Cert. Funds'!H3231</f>
        <v>0</v>
      </c>
      <c r="K3232" s="3"/>
      <c r="L3232" s="3"/>
      <c r="M3232" s="3"/>
      <c r="N3232" s="3"/>
      <c r="O3232" s="3"/>
    </row>
    <row r="3233" spans="1:15" x14ac:dyDescent="0.35">
      <c r="A3233" s="221" t="e">
        <f t="shared" si="54"/>
        <v>#N/A</v>
      </c>
      <c r="B3233" s="221" t="e">
        <f>IF(A3233=1,SUM($A$4:A3233),"")</f>
        <v>#N/A</v>
      </c>
      <c r="C3233" s="22">
        <f>'Source - Cert. Funds'!A3232</f>
        <v>0</v>
      </c>
      <c r="D3233" s="22">
        <f>'Source - Cert. Funds'!B3232</f>
        <v>0</v>
      </c>
      <c r="E3233" s="22">
        <f>'Source - Cert. Funds'!C3232</f>
        <v>0</v>
      </c>
      <c r="F3233" s="22">
        <f>'Source - Cert. Funds'!D3232</f>
        <v>0</v>
      </c>
      <c r="G3233" s="22">
        <f>'Source - Cert. Funds'!E3232</f>
        <v>0</v>
      </c>
      <c r="H3233" s="22">
        <f>'Source - Cert. Funds'!F3232</f>
        <v>0</v>
      </c>
      <c r="I3233" s="22">
        <f>'Source - Cert. Funds'!G3232</f>
        <v>0</v>
      </c>
      <c r="J3233" s="23">
        <f>'Source - Cert. Funds'!H3232</f>
        <v>0</v>
      </c>
      <c r="K3233" s="3"/>
      <c r="L3233" s="3"/>
      <c r="M3233" s="3"/>
      <c r="N3233" s="3"/>
      <c r="O3233" s="3"/>
    </row>
    <row r="3234" spans="1:15" x14ac:dyDescent="0.35">
      <c r="A3234" s="221" t="e">
        <f t="shared" si="54"/>
        <v>#N/A</v>
      </c>
      <c r="B3234" s="221" t="e">
        <f>IF(A3234=1,SUM($A$4:A3234),"")</f>
        <v>#N/A</v>
      </c>
      <c r="C3234" s="22">
        <f>'Source - Cert. Funds'!A3233</f>
        <v>0</v>
      </c>
      <c r="D3234" s="22">
        <f>'Source - Cert. Funds'!B3233</f>
        <v>0</v>
      </c>
      <c r="E3234" s="22">
        <f>'Source - Cert. Funds'!C3233</f>
        <v>0</v>
      </c>
      <c r="F3234" s="22">
        <f>'Source - Cert. Funds'!D3233</f>
        <v>0</v>
      </c>
      <c r="G3234" s="22">
        <f>'Source - Cert. Funds'!E3233</f>
        <v>0</v>
      </c>
      <c r="H3234" s="22">
        <f>'Source - Cert. Funds'!F3233</f>
        <v>0</v>
      </c>
      <c r="I3234" s="22">
        <f>'Source - Cert. Funds'!G3233</f>
        <v>0</v>
      </c>
      <c r="J3234" s="23">
        <f>'Source - Cert. Funds'!H3233</f>
        <v>0</v>
      </c>
      <c r="K3234" s="3"/>
      <c r="L3234" s="3"/>
      <c r="M3234" s="3"/>
      <c r="N3234" s="3"/>
      <c r="O3234" s="3"/>
    </row>
    <row r="3235" spans="1:15" x14ac:dyDescent="0.35">
      <c r="A3235" s="221" t="e">
        <f t="shared" si="54"/>
        <v>#N/A</v>
      </c>
      <c r="B3235" s="221" t="e">
        <f>IF(A3235=1,SUM($A$4:A3235),"")</f>
        <v>#N/A</v>
      </c>
      <c r="C3235" s="22">
        <f>'Source - Cert. Funds'!A3234</f>
        <v>0</v>
      </c>
      <c r="D3235" s="22">
        <f>'Source - Cert. Funds'!B3234</f>
        <v>0</v>
      </c>
      <c r="E3235" s="22">
        <f>'Source - Cert. Funds'!C3234</f>
        <v>0</v>
      </c>
      <c r="F3235" s="22">
        <f>'Source - Cert. Funds'!D3234</f>
        <v>0</v>
      </c>
      <c r="G3235" s="22">
        <f>'Source - Cert. Funds'!E3234</f>
        <v>0</v>
      </c>
      <c r="H3235" s="22">
        <f>'Source - Cert. Funds'!F3234</f>
        <v>0</v>
      </c>
      <c r="I3235" s="22">
        <f>'Source - Cert. Funds'!G3234</f>
        <v>0</v>
      </c>
      <c r="J3235" s="23">
        <f>'Source - Cert. Funds'!H3234</f>
        <v>0</v>
      </c>
      <c r="K3235" s="3"/>
      <c r="L3235" s="3"/>
      <c r="M3235" s="3"/>
      <c r="N3235" s="3"/>
      <c r="O3235" s="3"/>
    </row>
    <row r="3236" spans="1:15" x14ac:dyDescent="0.35">
      <c r="A3236" s="221" t="e">
        <f t="shared" si="54"/>
        <v>#N/A</v>
      </c>
      <c r="B3236" s="221" t="e">
        <f>IF(A3236=1,SUM($A$4:A3236),"")</f>
        <v>#N/A</v>
      </c>
      <c r="C3236" s="22">
        <f>'Source - Cert. Funds'!A3235</f>
        <v>0</v>
      </c>
      <c r="D3236" s="22">
        <f>'Source - Cert. Funds'!B3235</f>
        <v>0</v>
      </c>
      <c r="E3236" s="22">
        <f>'Source - Cert. Funds'!C3235</f>
        <v>0</v>
      </c>
      <c r="F3236" s="22">
        <f>'Source - Cert. Funds'!D3235</f>
        <v>0</v>
      </c>
      <c r="G3236" s="22">
        <f>'Source - Cert. Funds'!E3235</f>
        <v>0</v>
      </c>
      <c r="H3236" s="22">
        <f>'Source - Cert. Funds'!F3235</f>
        <v>0</v>
      </c>
      <c r="I3236" s="22">
        <f>'Source - Cert. Funds'!G3235</f>
        <v>0</v>
      </c>
      <c r="J3236" s="23">
        <f>'Source - Cert. Funds'!H3235</f>
        <v>0</v>
      </c>
      <c r="K3236" s="3"/>
      <c r="L3236" s="3"/>
      <c r="M3236" s="3"/>
      <c r="N3236" s="3"/>
      <c r="O3236" s="3"/>
    </row>
    <row r="3237" spans="1:15" x14ac:dyDescent="0.35">
      <c r="A3237" s="221" t="e">
        <f t="shared" si="54"/>
        <v>#N/A</v>
      </c>
      <c r="B3237" s="221" t="e">
        <f>IF(A3237=1,SUM($A$4:A3237),"")</f>
        <v>#N/A</v>
      </c>
      <c r="C3237" s="22">
        <f>'Source - Cert. Funds'!A3236</f>
        <v>0</v>
      </c>
      <c r="D3237" s="22">
        <f>'Source - Cert. Funds'!B3236</f>
        <v>0</v>
      </c>
      <c r="E3237" s="22">
        <f>'Source - Cert. Funds'!C3236</f>
        <v>0</v>
      </c>
      <c r="F3237" s="22">
        <f>'Source - Cert. Funds'!D3236</f>
        <v>0</v>
      </c>
      <c r="G3237" s="22">
        <f>'Source - Cert. Funds'!E3236</f>
        <v>0</v>
      </c>
      <c r="H3237" s="22">
        <f>'Source - Cert. Funds'!F3236</f>
        <v>0</v>
      </c>
      <c r="I3237" s="22">
        <f>'Source - Cert. Funds'!G3236</f>
        <v>0</v>
      </c>
      <c r="J3237" s="23">
        <f>'Source - Cert. Funds'!H3236</f>
        <v>0</v>
      </c>
      <c r="K3237" s="3"/>
      <c r="L3237" s="3"/>
      <c r="M3237" s="3"/>
      <c r="N3237" s="3"/>
      <c r="O3237" s="3"/>
    </row>
    <row r="3238" spans="1:15" x14ac:dyDescent="0.35">
      <c r="A3238" s="221" t="e">
        <f t="shared" si="54"/>
        <v>#N/A</v>
      </c>
      <c r="B3238" s="221" t="e">
        <f>IF(A3238=1,SUM($A$4:A3238),"")</f>
        <v>#N/A</v>
      </c>
      <c r="C3238" s="22">
        <f>'Source - Cert. Funds'!A3237</f>
        <v>0</v>
      </c>
      <c r="D3238" s="22">
        <f>'Source - Cert. Funds'!B3237</f>
        <v>0</v>
      </c>
      <c r="E3238" s="22">
        <f>'Source - Cert. Funds'!C3237</f>
        <v>0</v>
      </c>
      <c r="F3238" s="22">
        <f>'Source - Cert. Funds'!D3237</f>
        <v>0</v>
      </c>
      <c r="G3238" s="22">
        <f>'Source - Cert. Funds'!E3237</f>
        <v>0</v>
      </c>
      <c r="H3238" s="22">
        <f>'Source - Cert. Funds'!F3237</f>
        <v>0</v>
      </c>
      <c r="I3238" s="22">
        <f>'Source - Cert. Funds'!G3237</f>
        <v>0</v>
      </c>
      <c r="J3238" s="23">
        <f>'Source - Cert. Funds'!H3237</f>
        <v>0</v>
      </c>
      <c r="K3238" s="3"/>
      <c r="L3238" s="3"/>
      <c r="M3238" s="3"/>
      <c r="N3238" s="3"/>
      <c r="O3238" s="3"/>
    </row>
    <row r="3239" spans="1:15" x14ac:dyDescent="0.35">
      <c r="A3239" s="221" t="e">
        <f t="shared" si="54"/>
        <v>#N/A</v>
      </c>
      <c r="B3239" s="221" t="e">
        <f>IF(A3239=1,SUM($A$4:A3239),"")</f>
        <v>#N/A</v>
      </c>
      <c r="C3239" s="22">
        <f>'Source - Cert. Funds'!A3238</f>
        <v>0</v>
      </c>
      <c r="D3239" s="22">
        <f>'Source - Cert. Funds'!B3238</f>
        <v>0</v>
      </c>
      <c r="E3239" s="22">
        <f>'Source - Cert. Funds'!C3238</f>
        <v>0</v>
      </c>
      <c r="F3239" s="22">
        <f>'Source - Cert. Funds'!D3238</f>
        <v>0</v>
      </c>
      <c r="G3239" s="22">
        <f>'Source - Cert. Funds'!E3238</f>
        <v>0</v>
      </c>
      <c r="H3239" s="22">
        <f>'Source - Cert. Funds'!F3238</f>
        <v>0</v>
      </c>
      <c r="I3239" s="22">
        <f>'Source - Cert. Funds'!G3238</f>
        <v>0</v>
      </c>
      <c r="J3239" s="23">
        <f>'Source - Cert. Funds'!H3238</f>
        <v>0</v>
      </c>
      <c r="K3239" s="3"/>
      <c r="L3239" s="3"/>
      <c r="M3239" s="3"/>
      <c r="N3239" s="3"/>
      <c r="O3239" s="3"/>
    </row>
    <row r="3240" spans="1:15" x14ac:dyDescent="0.35">
      <c r="A3240" s="221" t="e">
        <f t="shared" si="54"/>
        <v>#N/A</v>
      </c>
      <c r="B3240" s="221" t="e">
        <f>IF(A3240=1,SUM($A$4:A3240),"")</f>
        <v>#N/A</v>
      </c>
      <c r="C3240" s="22">
        <f>'Source - Cert. Funds'!A3239</f>
        <v>0</v>
      </c>
      <c r="D3240" s="22">
        <f>'Source - Cert. Funds'!B3239</f>
        <v>0</v>
      </c>
      <c r="E3240" s="22">
        <f>'Source - Cert. Funds'!C3239</f>
        <v>0</v>
      </c>
      <c r="F3240" s="22">
        <f>'Source - Cert. Funds'!D3239</f>
        <v>0</v>
      </c>
      <c r="G3240" s="22">
        <f>'Source - Cert. Funds'!E3239</f>
        <v>0</v>
      </c>
      <c r="H3240" s="22">
        <f>'Source - Cert. Funds'!F3239</f>
        <v>0</v>
      </c>
      <c r="I3240" s="22">
        <f>'Source - Cert. Funds'!G3239</f>
        <v>0</v>
      </c>
      <c r="J3240" s="23">
        <f>'Source - Cert. Funds'!H3239</f>
        <v>0</v>
      </c>
      <c r="K3240" s="3"/>
      <c r="L3240" s="3"/>
      <c r="M3240" s="3"/>
      <c r="N3240" s="3"/>
      <c r="O3240" s="3"/>
    </row>
    <row r="3241" spans="1:15" x14ac:dyDescent="0.35">
      <c r="A3241" s="221" t="e">
        <f t="shared" si="54"/>
        <v>#N/A</v>
      </c>
      <c r="B3241" s="221" t="e">
        <f>IF(A3241=1,SUM($A$4:A3241),"")</f>
        <v>#N/A</v>
      </c>
      <c r="C3241" s="22">
        <f>'Source - Cert. Funds'!A3240</f>
        <v>0</v>
      </c>
      <c r="D3241" s="22">
        <f>'Source - Cert. Funds'!B3240</f>
        <v>0</v>
      </c>
      <c r="E3241" s="22">
        <f>'Source - Cert. Funds'!C3240</f>
        <v>0</v>
      </c>
      <c r="F3241" s="22">
        <f>'Source - Cert. Funds'!D3240</f>
        <v>0</v>
      </c>
      <c r="G3241" s="22">
        <f>'Source - Cert. Funds'!E3240</f>
        <v>0</v>
      </c>
      <c r="H3241" s="22">
        <f>'Source - Cert. Funds'!F3240</f>
        <v>0</v>
      </c>
      <c r="I3241" s="22">
        <f>'Source - Cert. Funds'!G3240</f>
        <v>0</v>
      </c>
      <c r="J3241" s="23">
        <f>'Source - Cert. Funds'!H3240</f>
        <v>0</v>
      </c>
      <c r="K3241" s="3"/>
      <c r="L3241" s="3"/>
      <c r="M3241" s="3"/>
      <c r="N3241" s="3"/>
      <c r="O3241" s="3"/>
    </row>
    <row r="3242" spans="1:15" x14ac:dyDescent="0.35">
      <c r="A3242" s="221" t="e">
        <f t="shared" si="54"/>
        <v>#N/A</v>
      </c>
      <c r="B3242" s="221" t="e">
        <f>IF(A3242=1,SUM($A$4:A3242),"")</f>
        <v>#N/A</v>
      </c>
      <c r="C3242" s="22">
        <f>'Source - Cert. Funds'!A3241</f>
        <v>0</v>
      </c>
      <c r="D3242" s="22">
        <f>'Source - Cert. Funds'!B3241</f>
        <v>0</v>
      </c>
      <c r="E3242" s="22">
        <f>'Source - Cert. Funds'!C3241</f>
        <v>0</v>
      </c>
      <c r="F3242" s="22">
        <f>'Source - Cert. Funds'!D3241</f>
        <v>0</v>
      </c>
      <c r="G3242" s="22">
        <f>'Source - Cert. Funds'!E3241</f>
        <v>0</v>
      </c>
      <c r="H3242" s="22">
        <f>'Source - Cert. Funds'!F3241</f>
        <v>0</v>
      </c>
      <c r="I3242" s="22">
        <f>'Source - Cert. Funds'!G3241</f>
        <v>0</v>
      </c>
      <c r="J3242" s="23">
        <f>'Source - Cert. Funds'!H3241</f>
        <v>0</v>
      </c>
      <c r="K3242" s="3"/>
      <c r="L3242" s="3"/>
      <c r="M3242" s="3"/>
      <c r="N3242" s="3"/>
      <c r="O3242" s="3"/>
    </row>
    <row r="3243" spans="1:15" x14ac:dyDescent="0.35">
      <c r="A3243" s="221" t="e">
        <f t="shared" si="54"/>
        <v>#N/A</v>
      </c>
      <c r="B3243" s="221" t="e">
        <f>IF(A3243=1,SUM($A$4:A3243),"")</f>
        <v>#N/A</v>
      </c>
      <c r="C3243" s="22">
        <f>'Source - Cert. Funds'!A3242</f>
        <v>0</v>
      </c>
      <c r="D3243" s="22">
        <f>'Source - Cert. Funds'!B3242</f>
        <v>0</v>
      </c>
      <c r="E3243" s="22">
        <f>'Source - Cert. Funds'!C3242</f>
        <v>0</v>
      </c>
      <c r="F3243" s="22">
        <f>'Source - Cert. Funds'!D3242</f>
        <v>0</v>
      </c>
      <c r="G3243" s="22">
        <f>'Source - Cert. Funds'!E3242</f>
        <v>0</v>
      </c>
      <c r="H3243" s="22">
        <f>'Source - Cert. Funds'!F3242</f>
        <v>0</v>
      </c>
      <c r="I3243" s="22">
        <f>'Source - Cert. Funds'!G3242</f>
        <v>0</v>
      </c>
      <c r="J3243" s="23">
        <f>'Source - Cert. Funds'!H3242</f>
        <v>0</v>
      </c>
      <c r="K3243" s="3"/>
      <c r="L3243" s="3"/>
      <c r="M3243" s="3"/>
      <c r="N3243" s="3"/>
      <c r="O3243" s="3"/>
    </row>
    <row r="3244" spans="1:15" x14ac:dyDescent="0.35">
      <c r="A3244" s="221" t="e">
        <f t="shared" si="54"/>
        <v>#N/A</v>
      </c>
      <c r="B3244" s="221" t="e">
        <f>IF(A3244=1,SUM($A$4:A3244),"")</f>
        <v>#N/A</v>
      </c>
      <c r="C3244" s="22">
        <f>'Source - Cert. Funds'!A3243</f>
        <v>0</v>
      </c>
      <c r="D3244" s="22">
        <f>'Source - Cert. Funds'!B3243</f>
        <v>0</v>
      </c>
      <c r="E3244" s="22">
        <f>'Source - Cert. Funds'!C3243</f>
        <v>0</v>
      </c>
      <c r="F3244" s="22">
        <f>'Source - Cert. Funds'!D3243</f>
        <v>0</v>
      </c>
      <c r="G3244" s="22">
        <f>'Source - Cert. Funds'!E3243</f>
        <v>0</v>
      </c>
      <c r="H3244" s="22">
        <f>'Source - Cert. Funds'!F3243</f>
        <v>0</v>
      </c>
      <c r="I3244" s="22">
        <f>'Source - Cert. Funds'!G3243</f>
        <v>0</v>
      </c>
      <c r="J3244" s="23">
        <f>'Source - Cert. Funds'!H3243</f>
        <v>0</v>
      </c>
      <c r="K3244" s="3"/>
      <c r="L3244" s="3"/>
      <c r="M3244" s="3"/>
      <c r="N3244" s="3"/>
      <c r="O3244" s="3"/>
    </row>
    <row r="3245" spans="1:15" x14ac:dyDescent="0.35">
      <c r="A3245" s="221" t="e">
        <f t="shared" si="54"/>
        <v>#N/A</v>
      </c>
      <c r="B3245" s="221" t="e">
        <f>IF(A3245=1,SUM($A$4:A3245),"")</f>
        <v>#N/A</v>
      </c>
      <c r="C3245" s="22">
        <f>'Source - Cert. Funds'!A3244</f>
        <v>0</v>
      </c>
      <c r="D3245" s="22">
        <f>'Source - Cert. Funds'!B3244</f>
        <v>0</v>
      </c>
      <c r="E3245" s="22">
        <f>'Source - Cert. Funds'!C3244</f>
        <v>0</v>
      </c>
      <c r="F3245" s="22">
        <f>'Source - Cert. Funds'!D3244</f>
        <v>0</v>
      </c>
      <c r="G3245" s="22">
        <f>'Source - Cert. Funds'!E3244</f>
        <v>0</v>
      </c>
      <c r="H3245" s="22">
        <f>'Source - Cert. Funds'!F3244</f>
        <v>0</v>
      </c>
      <c r="I3245" s="22">
        <f>'Source - Cert. Funds'!G3244</f>
        <v>0</v>
      </c>
      <c r="J3245" s="23">
        <f>'Source - Cert. Funds'!H3244</f>
        <v>0</v>
      </c>
      <c r="K3245" s="3"/>
      <c r="L3245" s="3"/>
      <c r="M3245" s="3"/>
      <c r="N3245" s="3"/>
      <c r="O3245" s="3"/>
    </row>
    <row r="3246" spans="1:15" x14ac:dyDescent="0.35">
      <c r="A3246" s="221" t="e">
        <f t="shared" si="54"/>
        <v>#N/A</v>
      </c>
      <c r="B3246" s="221" t="e">
        <f>IF(A3246=1,SUM($A$4:A3246),"")</f>
        <v>#N/A</v>
      </c>
      <c r="C3246" s="22">
        <f>'Source - Cert. Funds'!A3245</f>
        <v>0</v>
      </c>
      <c r="D3246" s="22">
        <f>'Source - Cert. Funds'!B3245</f>
        <v>0</v>
      </c>
      <c r="E3246" s="22">
        <f>'Source - Cert. Funds'!C3245</f>
        <v>0</v>
      </c>
      <c r="F3246" s="22">
        <f>'Source - Cert. Funds'!D3245</f>
        <v>0</v>
      </c>
      <c r="G3246" s="22">
        <f>'Source - Cert. Funds'!E3245</f>
        <v>0</v>
      </c>
      <c r="H3246" s="22">
        <f>'Source - Cert. Funds'!F3245</f>
        <v>0</v>
      </c>
      <c r="I3246" s="22">
        <f>'Source - Cert. Funds'!G3245</f>
        <v>0</v>
      </c>
      <c r="J3246" s="23">
        <f>'Source - Cert. Funds'!H3245</f>
        <v>0</v>
      </c>
      <c r="K3246" s="3"/>
      <c r="L3246" s="3"/>
      <c r="M3246" s="3"/>
      <c r="N3246" s="3"/>
      <c r="O3246" s="3"/>
    </row>
    <row r="3247" spans="1:15" x14ac:dyDescent="0.35">
      <c r="A3247" s="221" t="e">
        <f t="shared" si="54"/>
        <v>#N/A</v>
      </c>
      <c r="B3247" s="221" t="e">
        <f>IF(A3247=1,SUM($A$4:A3247),"")</f>
        <v>#N/A</v>
      </c>
      <c r="C3247" s="22">
        <f>'Source - Cert. Funds'!A3246</f>
        <v>0</v>
      </c>
      <c r="D3247" s="22">
        <f>'Source - Cert. Funds'!B3246</f>
        <v>0</v>
      </c>
      <c r="E3247" s="22">
        <f>'Source - Cert. Funds'!C3246</f>
        <v>0</v>
      </c>
      <c r="F3247" s="22">
        <f>'Source - Cert. Funds'!D3246</f>
        <v>0</v>
      </c>
      <c r="G3247" s="22">
        <f>'Source - Cert. Funds'!E3246</f>
        <v>0</v>
      </c>
      <c r="H3247" s="22">
        <f>'Source - Cert. Funds'!F3246</f>
        <v>0</v>
      </c>
      <c r="I3247" s="22">
        <f>'Source - Cert. Funds'!G3246</f>
        <v>0</v>
      </c>
      <c r="J3247" s="23">
        <f>'Source - Cert. Funds'!H3246</f>
        <v>0</v>
      </c>
      <c r="K3247" s="3"/>
      <c r="L3247" s="3"/>
      <c r="M3247" s="3"/>
      <c r="N3247" s="3"/>
      <c r="O3247" s="3"/>
    </row>
    <row r="3248" spans="1:15" x14ac:dyDescent="0.35">
      <c r="A3248" s="221" t="e">
        <f t="shared" si="54"/>
        <v>#N/A</v>
      </c>
      <c r="B3248" s="221" t="e">
        <f>IF(A3248=1,SUM($A$4:A3248),"")</f>
        <v>#N/A</v>
      </c>
      <c r="C3248" s="22">
        <f>'Source - Cert. Funds'!A3247</f>
        <v>0</v>
      </c>
      <c r="D3248" s="22">
        <f>'Source - Cert. Funds'!B3247</f>
        <v>0</v>
      </c>
      <c r="E3248" s="22">
        <f>'Source - Cert. Funds'!C3247</f>
        <v>0</v>
      </c>
      <c r="F3248" s="22">
        <f>'Source - Cert. Funds'!D3247</f>
        <v>0</v>
      </c>
      <c r="G3248" s="22">
        <f>'Source - Cert. Funds'!E3247</f>
        <v>0</v>
      </c>
      <c r="H3248" s="22">
        <f>'Source - Cert. Funds'!F3247</f>
        <v>0</v>
      </c>
      <c r="I3248" s="22">
        <f>'Source - Cert. Funds'!G3247</f>
        <v>0</v>
      </c>
      <c r="J3248" s="23">
        <f>'Source - Cert. Funds'!H3247</f>
        <v>0</v>
      </c>
      <c r="K3248" s="3"/>
      <c r="L3248" s="3"/>
      <c r="M3248" s="3"/>
      <c r="N3248" s="3"/>
      <c r="O3248" s="3"/>
    </row>
    <row r="3249" spans="1:15" x14ac:dyDescent="0.35">
      <c r="A3249" s="221" t="e">
        <f t="shared" si="54"/>
        <v>#N/A</v>
      </c>
      <c r="B3249" s="221" t="e">
        <f>IF(A3249=1,SUM($A$4:A3249),"")</f>
        <v>#N/A</v>
      </c>
      <c r="C3249" s="22">
        <f>'Source - Cert. Funds'!A3248</f>
        <v>0</v>
      </c>
      <c r="D3249" s="22">
        <f>'Source - Cert. Funds'!B3248</f>
        <v>0</v>
      </c>
      <c r="E3249" s="22">
        <f>'Source - Cert. Funds'!C3248</f>
        <v>0</v>
      </c>
      <c r="F3249" s="22">
        <f>'Source - Cert. Funds'!D3248</f>
        <v>0</v>
      </c>
      <c r="G3249" s="22">
        <f>'Source - Cert. Funds'!E3248</f>
        <v>0</v>
      </c>
      <c r="H3249" s="22">
        <f>'Source - Cert. Funds'!F3248</f>
        <v>0</v>
      </c>
      <c r="I3249" s="22">
        <f>'Source - Cert. Funds'!G3248</f>
        <v>0</v>
      </c>
      <c r="J3249" s="23">
        <f>'Source - Cert. Funds'!H3248</f>
        <v>0</v>
      </c>
      <c r="K3249" s="3"/>
      <c r="L3249" s="3"/>
      <c r="M3249" s="3"/>
      <c r="N3249" s="3"/>
      <c r="O3249" s="3"/>
    </row>
    <row r="3250" spans="1:15" x14ac:dyDescent="0.35">
      <c r="A3250" s="221" t="e">
        <f t="shared" si="54"/>
        <v>#N/A</v>
      </c>
      <c r="B3250" s="221" t="e">
        <f>IF(A3250=1,SUM($A$4:A3250),"")</f>
        <v>#N/A</v>
      </c>
      <c r="C3250" s="22">
        <f>'Source - Cert. Funds'!A3249</f>
        <v>0</v>
      </c>
      <c r="D3250" s="22">
        <f>'Source - Cert. Funds'!B3249</f>
        <v>0</v>
      </c>
      <c r="E3250" s="22">
        <f>'Source - Cert. Funds'!C3249</f>
        <v>0</v>
      </c>
      <c r="F3250" s="22">
        <f>'Source - Cert. Funds'!D3249</f>
        <v>0</v>
      </c>
      <c r="G3250" s="22">
        <f>'Source - Cert. Funds'!E3249</f>
        <v>0</v>
      </c>
      <c r="H3250" s="22">
        <f>'Source - Cert. Funds'!F3249</f>
        <v>0</v>
      </c>
      <c r="I3250" s="22">
        <f>'Source - Cert. Funds'!G3249</f>
        <v>0</v>
      </c>
      <c r="J3250" s="23">
        <f>'Source - Cert. Funds'!H3249</f>
        <v>0</v>
      </c>
      <c r="K3250" s="3"/>
      <c r="L3250" s="3"/>
      <c r="M3250" s="3"/>
      <c r="N3250" s="3"/>
      <c r="O3250" s="3"/>
    </row>
    <row r="3251" spans="1:15" x14ac:dyDescent="0.35">
      <c r="A3251" s="221" t="e">
        <f t="shared" si="54"/>
        <v>#N/A</v>
      </c>
      <c r="B3251" s="221" t="e">
        <f>IF(A3251=1,SUM($A$4:A3251),"")</f>
        <v>#N/A</v>
      </c>
      <c r="C3251" s="22">
        <f>'Source - Cert. Funds'!A3250</f>
        <v>0</v>
      </c>
      <c r="D3251" s="22">
        <f>'Source - Cert. Funds'!B3250</f>
        <v>0</v>
      </c>
      <c r="E3251" s="22">
        <f>'Source - Cert. Funds'!C3250</f>
        <v>0</v>
      </c>
      <c r="F3251" s="22">
        <f>'Source - Cert. Funds'!D3250</f>
        <v>0</v>
      </c>
      <c r="G3251" s="22">
        <f>'Source - Cert. Funds'!E3250</f>
        <v>0</v>
      </c>
      <c r="H3251" s="22">
        <f>'Source - Cert. Funds'!F3250</f>
        <v>0</v>
      </c>
      <c r="I3251" s="22">
        <f>'Source - Cert. Funds'!G3250</f>
        <v>0</v>
      </c>
      <c r="J3251" s="23">
        <f>'Source - Cert. Funds'!H3250</f>
        <v>0</v>
      </c>
      <c r="K3251" s="3"/>
      <c r="L3251" s="3"/>
      <c r="M3251" s="3"/>
      <c r="N3251" s="3"/>
      <c r="O3251" s="3"/>
    </row>
    <row r="3252" spans="1:15" x14ac:dyDescent="0.35">
      <c r="A3252" s="221" t="e">
        <f t="shared" si="54"/>
        <v>#N/A</v>
      </c>
      <c r="B3252" s="221" t="e">
        <f>IF(A3252=1,SUM($A$4:A3252),"")</f>
        <v>#N/A</v>
      </c>
      <c r="C3252" s="22">
        <f>'Source - Cert. Funds'!A3251</f>
        <v>0</v>
      </c>
      <c r="D3252" s="22">
        <f>'Source - Cert. Funds'!B3251</f>
        <v>0</v>
      </c>
      <c r="E3252" s="22">
        <f>'Source - Cert. Funds'!C3251</f>
        <v>0</v>
      </c>
      <c r="F3252" s="22">
        <f>'Source - Cert. Funds'!D3251</f>
        <v>0</v>
      </c>
      <c r="G3252" s="22">
        <f>'Source - Cert. Funds'!E3251</f>
        <v>0</v>
      </c>
      <c r="H3252" s="22">
        <f>'Source - Cert. Funds'!F3251</f>
        <v>0</v>
      </c>
      <c r="I3252" s="22">
        <f>'Source - Cert. Funds'!G3251</f>
        <v>0</v>
      </c>
      <c r="J3252" s="23">
        <f>'Source - Cert. Funds'!H3251</f>
        <v>0</v>
      </c>
      <c r="K3252" s="3"/>
      <c r="L3252" s="3"/>
      <c r="M3252" s="3"/>
      <c r="N3252" s="3"/>
      <c r="O3252" s="3"/>
    </row>
    <row r="3253" spans="1:15" x14ac:dyDescent="0.35">
      <c r="A3253" s="221" t="e">
        <f t="shared" si="54"/>
        <v>#N/A</v>
      </c>
      <c r="B3253" s="221" t="e">
        <f>IF(A3253=1,SUM($A$4:A3253),"")</f>
        <v>#N/A</v>
      </c>
      <c r="C3253" s="22">
        <f>'Source - Cert. Funds'!A3252</f>
        <v>0</v>
      </c>
      <c r="D3253" s="22">
        <f>'Source - Cert. Funds'!B3252</f>
        <v>0</v>
      </c>
      <c r="E3253" s="22">
        <f>'Source - Cert. Funds'!C3252</f>
        <v>0</v>
      </c>
      <c r="F3253" s="22">
        <f>'Source - Cert. Funds'!D3252</f>
        <v>0</v>
      </c>
      <c r="G3253" s="22">
        <f>'Source - Cert. Funds'!E3252</f>
        <v>0</v>
      </c>
      <c r="H3253" s="22">
        <f>'Source - Cert. Funds'!F3252</f>
        <v>0</v>
      </c>
      <c r="I3253" s="22">
        <f>'Source - Cert. Funds'!G3252</f>
        <v>0</v>
      </c>
      <c r="J3253" s="23">
        <f>'Source - Cert. Funds'!H3252</f>
        <v>0</v>
      </c>
      <c r="K3253" s="3"/>
      <c r="L3253" s="3"/>
      <c r="M3253" s="3"/>
      <c r="N3253" s="3"/>
      <c r="O3253" s="3"/>
    </row>
    <row r="3254" spans="1:15" x14ac:dyDescent="0.35">
      <c r="A3254" s="221" t="e">
        <f t="shared" si="54"/>
        <v>#N/A</v>
      </c>
      <c r="B3254" s="221" t="e">
        <f>IF(A3254=1,SUM($A$4:A3254),"")</f>
        <v>#N/A</v>
      </c>
      <c r="C3254" s="22">
        <f>'Source - Cert. Funds'!A3253</f>
        <v>0</v>
      </c>
      <c r="D3254" s="22">
        <f>'Source - Cert. Funds'!B3253</f>
        <v>0</v>
      </c>
      <c r="E3254" s="22">
        <f>'Source - Cert. Funds'!C3253</f>
        <v>0</v>
      </c>
      <c r="F3254" s="22">
        <f>'Source - Cert. Funds'!D3253</f>
        <v>0</v>
      </c>
      <c r="G3254" s="22">
        <f>'Source - Cert. Funds'!E3253</f>
        <v>0</v>
      </c>
      <c r="H3254" s="22">
        <f>'Source - Cert. Funds'!F3253</f>
        <v>0</v>
      </c>
      <c r="I3254" s="22">
        <f>'Source - Cert. Funds'!G3253</f>
        <v>0</v>
      </c>
      <c r="J3254" s="23">
        <f>'Source - Cert. Funds'!H3253</f>
        <v>0</v>
      </c>
      <c r="K3254" s="3"/>
      <c r="L3254" s="3"/>
      <c r="M3254" s="3"/>
      <c r="N3254" s="3"/>
      <c r="O3254" s="3"/>
    </row>
    <row r="3255" spans="1:15" x14ac:dyDescent="0.35">
      <c r="A3255" s="221" t="e">
        <f t="shared" si="54"/>
        <v>#N/A</v>
      </c>
      <c r="B3255" s="221" t="e">
        <f>IF(A3255=1,SUM($A$4:A3255),"")</f>
        <v>#N/A</v>
      </c>
      <c r="C3255" s="22">
        <f>'Source - Cert. Funds'!A3254</f>
        <v>0</v>
      </c>
      <c r="D3255" s="22">
        <f>'Source - Cert. Funds'!B3254</f>
        <v>0</v>
      </c>
      <c r="E3255" s="22">
        <f>'Source - Cert. Funds'!C3254</f>
        <v>0</v>
      </c>
      <c r="F3255" s="22">
        <f>'Source - Cert. Funds'!D3254</f>
        <v>0</v>
      </c>
      <c r="G3255" s="22">
        <f>'Source - Cert. Funds'!E3254</f>
        <v>0</v>
      </c>
      <c r="H3255" s="22">
        <f>'Source - Cert. Funds'!F3254</f>
        <v>0</v>
      </c>
      <c r="I3255" s="22">
        <f>'Source - Cert. Funds'!G3254</f>
        <v>0</v>
      </c>
      <c r="J3255" s="23">
        <f>'Source - Cert. Funds'!H3254</f>
        <v>0</v>
      </c>
      <c r="K3255" s="3"/>
      <c r="L3255" s="3"/>
      <c r="M3255" s="3"/>
      <c r="N3255" s="3"/>
      <c r="O3255" s="3"/>
    </row>
    <row r="3256" spans="1:15" x14ac:dyDescent="0.35">
      <c r="A3256" s="221" t="e">
        <f t="shared" si="54"/>
        <v>#N/A</v>
      </c>
      <c r="B3256" s="221" t="e">
        <f>IF(A3256=1,SUM($A$4:A3256),"")</f>
        <v>#N/A</v>
      </c>
      <c r="C3256" s="22">
        <f>'Source - Cert. Funds'!A3255</f>
        <v>0</v>
      </c>
      <c r="D3256" s="22">
        <f>'Source - Cert. Funds'!B3255</f>
        <v>0</v>
      </c>
      <c r="E3256" s="22">
        <f>'Source - Cert. Funds'!C3255</f>
        <v>0</v>
      </c>
      <c r="F3256" s="22">
        <f>'Source - Cert. Funds'!D3255</f>
        <v>0</v>
      </c>
      <c r="G3256" s="22">
        <f>'Source - Cert. Funds'!E3255</f>
        <v>0</v>
      </c>
      <c r="H3256" s="22">
        <f>'Source - Cert. Funds'!F3255</f>
        <v>0</v>
      </c>
      <c r="I3256" s="22">
        <f>'Source - Cert. Funds'!G3255</f>
        <v>0</v>
      </c>
      <c r="J3256" s="23">
        <f>'Source - Cert. Funds'!H3255</f>
        <v>0</v>
      </c>
      <c r="K3256" s="3"/>
      <c r="L3256" s="3"/>
      <c r="M3256" s="3"/>
      <c r="N3256" s="3"/>
      <c r="O3256" s="3"/>
    </row>
    <row r="3257" spans="1:15" x14ac:dyDescent="0.35">
      <c r="A3257" s="221" t="e">
        <f t="shared" si="54"/>
        <v>#N/A</v>
      </c>
      <c r="B3257" s="221" t="e">
        <f>IF(A3257=1,SUM($A$4:A3257),"")</f>
        <v>#N/A</v>
      </c>
      <c r="C3257" s="22">
        <f>'Source - Cert. Funds'!A3256</f>
        <v>0</v>
      </c>
      <c r="D3257" s="22">
        <f>'Source - Cert. Funds'!B3256</f>
        <v>0</v>
      </c>
      <c r="E3257" s="22">
        <f>'Source - Cert. Funds'!C3256</f>
        <v>0</v>
      </c>
      <c r="F3257" s="22">
        <f>'Source - Cert. Funds'!D3256</f>
        <v>0</v>
      </c>
      <c r="G3257" s="22">
        <f>'Source - Cert. Funds'!E3256</f>
        <v>0</v>
      </c>
      <c r="H3257" s="22">
        <f>'Source - Cert. Funds'!F3256</f>
        <v>0</v>
      </c>
      <c r="I3257" s="22">
        <f>'Source - Cert. Funds'!G3256</f>
        <v>0</v>
      </c>
      <c r="J3257" s="23">
        <f>'Source - Cert. Funds'!H3256</f>
        <v>0</v>
      </c>
      <c r="K3257" s="3"/>
      <c r="L3257" s="3"/>
      <c r="M3257" s="3"/>
      <c r="N3257" s="3"/>
      <c r="O3257" s="3"/>
    </row>
    <row r="3258" spans="1:15" x14ac:dyDescent="0.35">
      <c r="A3258" s="221" t="e">
        <f t="shared" si="54"/>
        <v>#N/A</v>
      </c>
      <c r="B3258" s="221" t="e">
        <f>IF(A3258=1,SUM($A$4:A3258),"")</f>
        <v>#N/A</v>
      </c>
      <c r="C3258" s="22">
        <f>'Source - Cert. Funds'!A3257</f>
        <v>0</v>
      </c>
      <c r="D3258" s="22">
        <f>'Source - Cert. Funds'!B3257</f>
        <v>0</v>
      </c>
      <c r="E3258" s="22">
        <f>'Source - Cert. Funds'!C3257</f>
        <v>0</v>
      </c>
      <c r="F3258" s="22">
        <f>'Source - Cert. Funds'!D3257</f>
        <v>0</v>
      </c>
      <c r="G3258" s="22">
        <f>'Source - Cert. Funds'!E3257</f>
        <v>0</v>
      </c>
      <c r="H3258" s="22">
        <f>'Source - Cert. Funds'!F3257</f>
        <v>0</v>
      </c>
      <c r="I3258" s="22">
        <f>'Source - Cert. Funds'!G3257</f>
        <v>0</v>
      </c>
      <c r="J3258" s="23">
        <f>'Source - Cert. Funds'!H3257</f>
        <v>0</v>
      </c>
      <c r="K3258" s="3"/>
      <c r="L3258" s="3"/>
      <c r="M3258" s="3"/>
      <c r="N3258" s="3"/>
      <c r="O3258" s="3"/>
    </row>
    <row r="3259" spans="1:15" x14ac:dyDescent="0.35">
      <c r="A3259" s="221" t="e">
        <f t="shared" si="54"/>
        <v>#N/A</v>
      </c>
      <c r="B3259" s="221" t="e">
        <f>IF(A3259=1,SUM($A$4:A3259),"")</f>
        <v>#N/A</v>
      </c>
      <c r="C3259" s="22">
        <f>'Source - Cert. Funds'!A3258</f>
        <v>0</v>
      </c>
      <c r="D3259" s="22">
        <f>'Source - Cert. Funds'!B3258</f>
        <v>0</v>
      </c>
      <c r="E3259" s="22">
        <f>'Source - Cert. Funds'!C3258</f>
        <v>0</v>
      </c>
      <c r="F3259" s="22">
        <f>'Source - Cert. Funds'!D3258</f>
        <v>0</v>
      </c>
      <c r="G3259" s="22">
        <f>'Source - Cert. Funds'!E3258</f>
        <v>0</v>
      </c>
      <c r="H3259" s="22">
        <f>'Source - Cert. Funds'!F3258</f>
        <v>0</v>
      </c>
      <c r="I3259" s="22">
        <f>'Source - Cert. Funds'!G3258</f>
        <v>0</v>
      </c>
      <c r="J3259" s="23">
        <f>'Source - Cert. Funds'!H3258</f>
        <v>0</v>
      </c>
      <c r="K3259" s="3"/>
      <c r="L3259" s="3"/>
      <c r="M3259" s="3"/>
      <c r="N3259" s="3"/>
      <c r="O3259" s="3"/>
    </row>
    <row r="3260" spans="1:15" x14ac:dyDescent="0.35">
      <c r="A3260" s="221" t="e">
        <f t="shared" si="54"/>
        <v>#N/A</v>
      </c>
      <c r="B3260" s="221" t="e">
        <f>IF(A3260=1,SUM($A$4:A3260),"")</f>
        <v>#N/A</v>
      </c>
      <c r="C3260" s="22">
        <f>'Source - Cert. Funds'!A3259</f>
        <v>0</v>
      </c>
      <c r="D3260" s="22">
        <f>'Source - Cert. Funds'!B3259</f>
        <v>0</v>
      </c>
      <c r="E3260" s="22">
        <f>'Source - Cert. Funds'!C3259</f>
        <v>0</v>
      </c>
      <c r="F3260" s="22">
        <f>'Source - Cert. Funds'!D3259</f>
        <v>0</v>
      </c>
      <c r="G3260" s="22">
        <f>'Source - Cert. Funds'!E3259</f>
        <v>0</v>
      </c>
      <c r="H3260" s="22">
        <f>'Source - Cert. Funds'!F3259</f>
        <v>0</v>
      </c>
      <c r="I3260" s="22">
        <f>'Source - Cert. Funds'!G3259</f>
        <v>0</v>
      </c>
      <c r="J3260" s="23">
        <f>'Source - Cert. Funds'!H3259</f>
        <v>0</v>
      </c>
      <c r="K3260" s="3"/>
      <c r="L3260" s="3"/>
      <c r="M3260" s="3"/>
      <c r="N3260" s="3"/>
      <c r="O3260" s="3"/>
    </row>
    <row r="3261" spans="1:15" x14ac:dyDescent="0.35">
      <c r="A3261" s="221" t="e">
        <f t="shared" si="54"/>
        <v>#N/A</v>
      </c>
      <c r="B3261" s="221" t="e">
        <f>IF(A3261=1,SUM($A$4:A3261),"")</f>
        <v>#N/A</v>
      </c>
      <c r="C3261" s="22">
        <f>'Source - Cert. Funds'!A3260</f>
        <v>0</v>
      </c>
      <c r="D3261" s="22">
        <f>'Source - Cert. Funds'!B3260</f>
        <v>0</v>
      </c>
      <c r="E3261" s="22">
        <f>'Source - Cert. Funds'!C3260</f>
        <v>0</v>
      </c>
      <c r="F3261" s="22">
        <f>'Source - Cert. Funds'!D3260</f>
        <v>0</v>
      </c>
      <c r="G3261" s="22">
        <f>'Source - Cert. Funds'!E3260</f>
        <v>0</v>
      </c>
      <c r="H3261" s="22">
        <f>'Source - Cert. Funds'!F3260</f>
        <v>0</v>
      </c>
      <c r="I3261" s="22">
        <f>'Source - Cert. Funds'!G3260</f>
        <v>0</v>
      </c>
      <c r="J3261" s="23">
        <f>'Source - Cert. Funds'!H3260</f>
        <v>0</v>
      </c>
      <c r="K3261" s="3"/>
      <c r="L3261" s="3"/>
      <c r="M3261" s="3"/>
      <c r="N3261" s="3"/>
      <c r="O3261" s="3"/>
    </row>
    <row r="3262" spans="1:15" x14ac:dyDescent="0.35">
      <c r="A3262" s="221" t="e">
        <f t="shared" si="54"/>
        <v>#N/A</v>
      </c>
      <c r="B3262" s="221" t="e">
        <f>IF(A3262=1,SUM($A$4:A3262),"")</f>
        <v>#N/A</v>
      </c>
      <c r="C3262" s="22">
        <f>'Source - Cert. Funds'!A3261</f>
        <v>0</v>
      </c>
      <c r="D3262" s="22">
        <f>'Source - Cert. Funds'!B3261</f>
        <v>0</v>
      </c>
      <c r="E3262" s="22">
        <f>'Source - Cert. Funds'!C3261</f>
        <v>0</v>
      </c>
      <c r="F3262" s="22">
        <f>'Source - Cert. Funds'!D3261</f>
        <v>0</v>
      </c>
      <c r="G3262" s="22">
        <f>'Source - Cert. Funds'!E3261</f>
        <v>0</v>
      </c>
      <c r="H3262" s="22">
        <f>'Source - Cert. Funds'!F3261</f>
        <v>0</v>
      </c>
      <c r="I3262" s="22">
        <f>'Source - Cert. Funds'!G3261</f>
        <v>0</v>
      </c>
      <c r="J3262" s="23">
        <f>'Source - Cert. Funds'!H3261</f>
        <v>0</v>
      </c>
      <c r="K3262" s="3"/>
      <c r="L3262" s="3"/>
      <c r="M3262" s="3"/>
      <c r="N3262" s="3"/>
      <c r="O3262" s="3"/>
    </row>
    <row r="3263" spans="1:15" x14ac:dyDescent="0.35">
      <c r="A3263" s="221" t="e">
        <f t="shared" si="54"/>
        <v>#N/A</v>
      </c>
      <c r="B3263" s="221" t="e">
        <f>IF(A3263=1,SUM($A$4:A3263),"")</f>
        <v>#N/A</v>
      </c>
      <c r="C3263" s="22">
        <f>'Source - Cert. Funds'!A3262</f>
        <v>0</v>
      </c>
      <c r="D3263" s="22">
        <f>'Source - Cert. Funds'!B3262</f>
        <v>0</v>
      </c>
      <c r="E3263" s="22">
        <f>'Source - Cert. Funds'!C3262</f>
        <v>0</v>
      </c>
      <c r="F3263" s="22">
        <f>'Source - Cert. Funds'!D3262</f>
        <v>0</v>
      </c>
      <c r="G3263" s="22">
        <f>'Source - Cert. Funds'!E3262</f>
        <v>0</v>
      </c>
      <c r="H3263" s="22">
        <f>'Source - Cert. Funds'!F3262</f>
        <v>0</v>
      </c>
      <c r="I3263" s="22">
        <f>'Source - Cert. Funds'!G3262</f>
        <v>0</v>
      </c>
      <c r="J3263" s="23">
        <f>'Source - Cert. Funds'!H3262</f>
        <v>0</v>
      </c>
      <c r="K3263" s="3"/>
      <c r="L3263" s="3"/>
      <c r="M3263" s="3"/>
      <c r="N3263" s="3"/>
      <c r="O3263" s="3"/>
    </row>
    <row r="3264" spans="1:15" x14ac:dyDescent="0.35">
      <c r="A3264" s="221" t="e">
        <f t="shared" si="54"/>
        <v>#N/A</v>
      </c>
      <c r="B3264" s="221" t="e">
        <f>IF(A3264=1,SUM($A$4:A3264),"")</f>
        <v>#N/A</v>
      </c>
      <c r="C3264" s="22">
        <f>'Source - Cert. Funds'!A3263</f>
        <v>0</v>
      </c>
      <c r="D3264" s="22">
        <f>'Source - Cert. Funds'!B3263</f>
        <v>0</v>
      </c>
      <c r="E3264" s="22">
        <f>'Source - Cert. Funds'!C3263</f>
        <v>0</v>
      </c>
      <c r="F3264" s="22">
        <f>'Source - Cert. Funds'!D3263</f>
        <v>0</v>
      </c>
      <c r="G3264" s="22">
        <f>'Source - Cert. Funds'!E3263</f>
        <v>0</v>
      </c>
      <c r="H3264" s="22">
        <f>'Source - Cert. Funds'!F3263</f>
        <v>0</v>
      </c>
      <c r="I3264" s="22">
        <f>'Source - Cert. Funds'!G3263</f>
        <v>0</v>
      </c>
      <c r="J3264" s="23">
        <f>'Source - Cert. Funds'!H3263</f>
        <v>0</v>
      </c>
      <c r="K3264" s="3"/>
      <c r="L3264" s="3"/>
      <c r="M3264" s="3"/>
      <c r="N3264" s="3"/>
      <c r="O3264" s="3"/>
    </row>
    <row r="3265" spans="1:15" x14ac:dyDescent="0.35">
      <c r="A3265" s="221" t="e">
        <f t="shared" si="54"/>
        <v>#N/A</v>
      </c>
      <c r="B3265" s="221" t="e">
        <f>IF(A3265=1,SUM($A$4:A3265),"")</f>
        <v>#N/A</v>
      </c>
      <c r="C3265" s="22">
        <f>'Source - Cert. Funds'!A3264</f>
        <v>0</v>
      </c>
      <c r="D3265" s="22">
        <f>'Source - Cert. Funds'!B3264</f>
        <v>0</v>
      </c>
      <c r="E3265" s="22">
        <f>'Source - Cert. Funds'!C3264</f>
        <v>0</v>
      </c>
      <c r="F3265" s="22">
        <f>'Source - Cert. Funds'!D3264</f>
        <v>0</v>
      </c>
      <c r="G3265" s="22">
        <f>'Source - Cert. Funds'!E3264</f>
        <v>0</v>
      </c>
      <c r="H3265" s="22">
        <f>'Source - Cert. Funds'!F3264</f>
        <v>0</v>
      </c>
      <c r="I3265" s="22">
        <f>'Source - Cert. Funds'!G3264</f>
        <v>0</v>
      </c>
      <c r="J3265" s="23">
        <f>'Source - Cert. Funds'!H3264</f>
        <v>0</v>
      </c>
      <c r="K3265" s="3"/>
      <c r="L3265" s="3"/>
      <c r="M3265" s="3"/>
      <c r="N3265" s="3"/>
      <c r="O3265" s="3"/>
    </row>
    <row r="3266" spans="1:15" x14ac:dyDescent="0.35">
      <c r="A3266" s="221" t="e">
        <f t="shared" si="54"/>
        <v>#N/A</v>
      </c>
      <c r="B3266" s="221" t="e">
        <f>IF(A3266=1,SUM($A$4:A3266),"")</f>
        <v>#N/A</v>
      </c>
      <c r="C3266" s="22">
        <f>'Source - Cert. Funds'!A3265</f>
        <v>0</v>
      </c>
      <c r="D3266" s="22">
        <f>'Source - Cert. Funds'!B3265</f>
        <v>0</v>
      </c>
      <c r="E3266" s="22">
        <f>'Source - Cert. Funds'!C3265</f>
        <v>0</v>
      </c>
      <c r="F3266" s="22">
        <f>'Source - Cert. Funds'!D3265</f>
        <v>0</v>
      </c>
      <c r="G3266" s="22">
        <f>'Source - Cert. Funds'!E3265</f>
        <v>0</v>
      </c>
      <c r="H3266" s="22">
        <f>'Source - Cert. Funds'!F3265</f>
        <v>0</v>
      </c>
      <c r="I3266" s="22">
        <f>'Source - Cert. Funds'!G3265</f>
        <v>0</v>
      </c>
      <c r="J3266" s="23">
        <f>'Source - Cert. Funds'!H3265</f>
        <v>0</v>
      </c>
      <c r="K3266" s="3"/>
      <c r="L3266" s="3"/>
      <c r="M3266" s="3"/>
      <c r="N3266" s="3"/>
      <c r="O3266" s="3"/>
    </row>
    <row r="3267" spans="1:15" x14ac:dyDescent="0.35">
      <c r="A3267" s="221" t="e">
        <f t="shared" si="54"/>
        <v>#N/A</v>
      </c>
      <c r="B3267" s="221" t="e">
        <f>IF(A3267=1,SUM($A$4:A3267),"")</f>
        <v>#N/A</v>
      </c>
      <c r="C3267" s="22">
        <f>'Source - Cert. Funds'!A3266</f>
        <v>0</v>
      </c>
      <c r="D3267" s="22">
        <f>'Source - Cert. Funds'!B3266</f>
        <v>0</v>
      </c>
      <c r="E3267" s="22">
        <f>'Source - Cert. Funds'!C3266</f>
        <v>0</v>
      </c>
      <c r="F3267" s="22">
        <f>'Source - Cert. Funds'!D3266</f>
        <v>0</v>
      </c>
      <c r="G3267" s="22">
        <f>'Source - Cert. Funds'!E3266</f>
        <v>0</v>
      </c>
      <c r="H3267" s="22">
        <f>'Source - Cert. Funds'!F3266</f>
        <v>0</v>
      </c>
      <c r="I3267" s="22">
        <f>'Source - Cert. Funds'!G3266</f>
        <v>0</v>
      </c>
      <c r="J3267" s="23">
        <f>'Source - Cert. Funds'!H3266</f>
        <v>0</v>
      </c>
      <c r="K3267" s="3"/>
      <c r="L3267" s="3"/>
      <c r="M3267" s="3"/>
      <c r="N3267" s="3"/>
      <c r="O3267" s="3"/>
    </row>
    <row r="3268" spans="1:15" x14ac:dyDescent="0.35">
      <c r="A3268" s="221" t="e">
        <f t="shared" si="54"/>
        <v>#N/A</v>
      </c>
      <c r="B3268" s="221" t="e">
        <f>IF(A3268=1,SUM($A$4:A3268),"")</f>
        <v>#N/A</v>
      </c>
      <c r="C3268" s="22">
        <f>'Source - Cert. Funds'!A3267</f>
        <v>0</v>
      </c>
      <c r="D3268" s="22">
        <f>'Source - Cert. Funds'!B3267</f>
        <v>0</v>
      </c>
      <c r="E3268" s="22">
        <f>'Source - Cert. Funds'!C3267</f>
        <v>0</v>
      </c>
      <c r="F3268" s="22">
        <f>'Source - Cert. Funds'!D3267</f>
        <v>0</v>
      </c>
      <c r="G3268" s="22">
        <f>'Source - Cert. Funds'!E3267</f>
        <v>0</v>
      </c>
      <c r="H3268" s="22">
        <f>'Source - Cert. Funds'!F3267</f>
        <v>0</v>
      </c>
      <c r="I3268" s="22">
        <f>'Source - Cert. Funds'!G3267</f>
        <v>0</v>
      </c>
      <c r="J3268" s="23">
        <f>'Source - Cert. Funds'!H3267</f>
        <v>0</v>
      </c>
      <c r="K3268" s="3"/>
      <c r="L3268" s="3"/>
      <c r="M3268" s="3"/>
      <c r="N3268" s="3"/>
      <c r="O3268" s="3"/>
    </row>
    <row r="3269" spans="1:15" x14ac:dyDescent="0.35">
      <c r="A3269" s="221" t="e">
        <f t="shared" ref="A3269:A3332" si="55">IF($L$1=$F3269,1,"")</f>
        <v>#N/A</v>
      </c>
      <c r="B3269" s="221" t="e">
        <f>IF(A3269=1,SUM($A$4:A3269),"")</f>
        <v>#N/A</v>
      </c>
      <c r="C3269" s="22">
        <f>'Source - Cert. Funds'!A3268</f>
        <v>0</v>
      </c>
      <c r="D3269" s="22">
        <f>'Source - Cert. Funds'!B3268</f>
        <v>0</v>
      </c>
      <c r="E3269" s="22">
        <f>'Source - Cert. Funds'!C3268</f>
        <v>0</v>
      </c>
      <c r="F3269" s="22">
        <f>'Source - Cert. Funds'!D3268</f>
        <v>0</v>
      </c>
      <c r="G3269" s="22">
        <f>'Source - Cert. Funds'!E3268</f>
        <v>0</v>
      </c>
      <c r="H3269" s="22">
        <f>'Source - Cert. Funds'!F3268</f>
        <v>0</v>
      </c>
      <c r="I3269" s="22">
        <f>'Source - Cert. Funds'!G3268</f>
        <v>0</v>
      </c>
      <c r="J3269" s="23">
        <f>'Source - Cert. Funds'!H3268</f>
        <v>0</v>
      </c>
      <c r="K3269" s="3"/>
      <c r="L3269" s="3"/>
      <c r="M3269" s="3"/>
      <c r="N3269" s="3"/>
      <c r="O3269" s="3"/>
    </row>
    <row r="3270" spans="1:15" x14ac:dyDescent="0.35">
      <c r="A3270" s="221" t="e">
        <f t="shared" si="55"/>
        <v>#N/A</v>
      </c>
      <c r="B3270" s="221" t="e">
        <f>IF(A3270=1,SUM($A$4:A3270),"")</f>
        <v>#N/A</v>
      </c>
      <c r="C3270" s="22">
        <f>'Source - Cert. Funds'!A3269</f>
        <v>0</v>
      </c>
      <c r="D3270" s="22">
        <f>'Source - Cert. Funds'!B3269</f>
        <v>0</v>
      </c>
      <c r="E3270" s="22">
        <f>'Source - Cert. Funds'!C3269</f>
        <v>0</v>
      </c>
      <c r="F3270" s="22">
        <f>'Source - Cert. Funds'!D3269</f>
        <v>0</v>
      </c>
      <c r="G3270" s="22">
        <f>'Source - Cert. Funds'!E3269</f>
        <v>0</v>
      </c>
      <c r="H3270" s="22">
        <f>'Source - Cert. Funds'!F3269</f>
        <v>0</v>
      </c>
      <c r="I3270" s="22">
        <f>'Source - Cert. Funds'!G3269</f>
        <v>0</v>
      </c>
      <c r="J3270" s="23">
        <f>'Source - Cert. Funds'!H3269</f>
        <v>0</v>
      </c>
      <c r="K3270" s="3"/>
      <c r="L3270" s="3"/>
      <c r="M3270" s="3"/>
      <c r="N3270" s="3"/>
      <c r="O3270" s="3"/>
    </row>
    <row r="3271" spans="1:15" x14ac:dyDescent="0.35">
      <c r="A3271" s="221" t="e">
        <f t="shared" si="55"/>
        <v>#N/A</v>
      </c>
      <c r="B3271" s="221" t="e">
        <f>IF(A3271=1,SUM($A$4:A3271),"")</f>
        <v>#N/A</v>
      </c>
      <c r="C3271" s="22">
        <f>'Source - Cert. Funds'!A3270</f>
        <v>0</v>
      </c>
      <c r="D3271" s="22">
        <f>'Source - Cert. Funds'!B3270</f>
        <v>0</v>
      </c>
      <c r="E3271" s="22">
        <f>'Source - Cert. Funds'!C3270</f>
        <v>0</v>
      </c>
      <c r="F3271" s="22">
        <f>'Source - Cert. Funds'!D3270</f>
        <v>0</v>
      </c>
      <c r="G3271" s="22">
        <f>'Source - Cert. Funds'!E3270</f>
        <v>0</v>
      </c>
      <c r="H3271" s="22">
        <f>'Source - Cert. Funds'!F3270</f>
        <v>0</v>
      </c>
      <c r="I3271" s="22">
        <f>'Source - Cert. Funds'!G3270</f>
        <v>0</v>
      </c>
      <c r="J3271" s="23">
        <f>'Source - Cert. Funds'!H3270</f>
        <v>0</v>
      </c>
      <c r="K3271" s="3"/>
      <c r="L3271" s="3"/>
      <c r="M3271" s="3"/>
      <c r="N3271" s="3"/>
      <c r="O3271" s="3"/>
    </row>
    <row r="3272" spans="1:15" x14ac:dyDescent="0.35">
      <c r="A3272" s="221" t="e">
        <f t="shared" si="55"/>
        <v>#N/A</v>
      </c>
      <c r="B3272" s="221" t="e">
        <f>IF(A3272=1,SUM($A$4:A3272),"")</f>
        <v>#N/A</v>
      </c>
      <c r="C3272" s="22">
        <f>'Source - Cert. Funds'!A3271</f>
        <v>0</v>
      </c>
      <c r="D3272" s="22">
        <f>'Source - Cert. Funds'!B3271</f>
        <v>0</v>
      </c>
      <c r="E3272" s="22">
        <f>'Source - Cert. Funds'!C3271</f>
        <v>0</v>
      </c>
      <c r="F3272" s="22">
        <f>'Source - Cert. Funds'!D3271</f>
        <v>0</v>
      </c>
      <c r="G3272" s="22">
        <f>'Source - Cert. Funds'!E3271</f>
        <v>0</v>
      </c>
      <c r="H3272" s="22">
        <f>'Source - Cert. Funds'!F3271</f>
        <v>0</v>
      </c>
      <c r="I3272" s="22">
        <f>'Source - Cert. Funds'!G3271</f>
        <v>0</v>
      </c>
      <c r="J3272" s="23">
        <f>'Source - Cert. Funds'!H3271</f>
        <v>0</v>
      </c>
      <c r="K3272" s="3"/>
      <c r="L3272" s="3"/>
      <c r="M3272" s="3"/>
      <c r="N3272" s="3"/>
      <c r="O3272" s="3"/>
    </row>
    <row r="3273" spans="1:15" x14ac:dyDescent="0.35">
      <c r="A3273" s="221" t="e">
        <f t="shared" si="55"/>
        <v>#N/A</v>
      </c>
      <c r="B3273" s="221" t="e">
        <f>IF(A3273=1,SUM($A$4:A3273),"")</f>
        <v>#N/A</v>
      </c>
      <c r="C3273" s="22">
        <f>'Source - Cert. Funds'!A3272</f>
        <v>0</v>
      </c>
      <c r="D3273" s="22">
        <f>'Source - Cert. Funds'!B3272</f>
        <v>0</v>
      </c>
      <c r="E3273" s="22">
        <f>'Source - Cert. Funds'!C3272</f>
        <v>0</v>
      </c>
      <c r="F3273" s="22">
        <f>'Source - Cert. Funds'!D3272</f>
        <v>0</v>
      </c>
      <c r="G3273" s="22">
        <f>'Source - Cert. Funds'!E3272</f>
        <v>0</v>
      </c>
      <c r="H3273" s="22">
        <f>'Source - Cert. Funds'!F3272</f>
        <v>0</v>
      </c>
      <c r="I3273" s="22">
        <f>'Source - Cert. Funds'!G3272</f>
        <v>0</v>
      </c>
      <c r="J3273" s="23">
        <f>'Source - Cert. Funds'!H3272</f>
        <v>0</v>
      </c>
      <c r="K3273" s="3"/>
      <c r="L3273" s="3"/>
      <c r="M3273" s="3"/>
      <c r="N3273" s="3"/>
      <c r="O3273" s="3"/>
    </row>
    <row r="3274" spans="1:15" x14ac:dyDescent="0.35">
      <c r="A3274" s="221" t="e">
        <f t="shared" si="55"/>
        <v>#N/A</v>
      </c>
      <c r="B3274" s="221" t="e">
        <f>IF(A3274=1,SUM($A$4:A3274),"")</f>
        <v>#N/A</v>
      </c>
      <c r="C3274" s="22">
        <f>'Source - Cert. Funds'!A3273</f>
        <v>0</v>
      </c>
      <c r="D3274" s="22">
        <f>'Source - Cert. Funds'!B3273</f>
        <v>0</v>
      </c>
      <c r="E3274" s="22">
        <f>'Source - Cert. Funds'!C3273</f>
        <v>0</v>
      </c>
      <c r="F3274" s="22">
        <f>'Source - Cert. Funds'!D3273</f>
        <v>0</v>
      </c>
      <c r="G3274" s="22">
        <f>'Source - Cert. Funds'!E3273</f>
        <v>0</v>
      </c>
      <c r="H3274" s="22">
        <f>'Source - Cert. Funds'!F3273</f>
        <v>0</v>
      </c>
      <c r="I3274" s="22">
        <f>'Source - Cert. Funds'!G3273</f>
        <v>0</v>
      </c>
      <c r="J3274" s="23">
        <f>'Source - Cert. Funds'!H3273</f>
        <v>0</v>
      </c>
      <c r="K3274" s="3"/>
      <c r="L3274" s="3"/>
      <c r="M3274" s="3"/>
      <c r="N3274" s="3"/>
      <c r="O3274" s="3"/>
    </row>
    <row r="3275" spans="1:15" x14ac:dyDescent="0.35">
      <c r="A3275" s="221" t="e">
        <f t="shared" si="55"/>
        <v>#N/A</v>
      </c>
      <c r="B3275" s="221" t="e">
        <f>IF(A3275=1,SUM($A$4:A3275),"")</f>
        <v>#N/A</v>
      </c>
      <c r="C3275" s="22">
        <f>'Source - Cert. Funds'!A3274</f>
        <v>0</v>
      </c>
      <c r="D3275" s="22">
        <f>'Source - Cert. Funds'!B3274</f>
        <v>0</v>
      </c>
      <c r="E3275" s="22">
        <f>'Source - Cert. Funds'!C3274</f>
        <v>0</v>
      </c>
      <c r="F3275" s="22">
        <f>'Source - Cert. Funds'!D3274</f>
        <v>0</v>
      </c>
      <c r="G3275" s="22">
        <f>'Source - Cert. Funds'!E3274</f>
        <v>0</v>
      </c>
      <c r="H3275" s="22">
        <f>'Source - Cert. Funds'!F3274</f>
        <v>0</v>
      </c>
      <c r="I3275" s="22">
        <f>'Source - Cert. Funds'!G3274</f>
        <v>0</v>
      </c>
      <c r="J3275" s="23">
        <f>'Source - Cert. Funds'!H3274</f>
        <v>0</v>
      </c>
      <c r="K3275" s="3"/>
      <c r="L3275" s="3"/>
      <c r="M3275" s="3"/>
      <c r="N3275" s="3"/>
      <c r="O3275" s="3"/>
    </row>
    <row r="3276" spans="1:15" x14ac:dyDescent="0.35">
      <c r="A3276" s="221" t="e">
        <f t="shared" si="55"/>
        <v>#N/A</v>
      </c>
      <c r="B3276" s="221" t="e">
        <f>IF(A3276=1,SUM($A$4:A3276),"")</f>
        <v>#N/A</v>
      </c>
      <c r="C3276" s="22">
        <f>'Source - Cert. Funds'!A3275</f>
        <v>0</v>
      </c>
      <c r="D3276" s="22">
        <f>'Source - Cert. Funds'!B3275</f>
        <v>0</v>
      </c>
      <c r="E3276" s="22">
        <f>'Source - Cert. Funds'!C3275</f>
        <v>0</v>
      </c>
      <c r="F3276" s="22">
        <f>'Source - Cert. Funds'!D3275</f>
        <v>0</v>
      </c>
      <c r="G3276" s="22">
        <f>'Source - Cert. Funds'!E3275</f>
        <v>0</v>
      </c>
      <c r="H3276" s="22">
        <f>'Source - Cert. Funds'!F3275</f>
        <v>0</v>
      </c>
      <c r="I3276" s="22">
        <f>'Source - Cert. Funds'!G3275</f>
        <v>0</v>
      </c>
      <c r="J3276" s="23">
        <f>'Source - Cert. Funds'!H3275</f>
        <v>0</v>
      </c>
      <c r="K3276" s="3"/>
      <c r="L3276" s="3"/>
      <c r="M3276" s="3"/>
      <c r="N3276" s="3"/>
      <c r="O3276" s="3"/>
    </row>
    <row r="3277" spans="1:15" x14ac:dyDescent="0.35">
      <c r="A3277" s="221" t="e">
        <f t="shared" si="55"/>
        <v>#N/A</v>
      </c>
      <c r="B3277" s="221" t="e">
        <f>IF(A3277=1,SUM($A$4:A3277),"")</f>
        <v>#N/A</v>
      </c>
      <c r="C3277" s="22">
        <f>'Source - Cert. Funds'!A3276</f>
        <v>0</v>
      </c>
      <c r="D3277" s="22">
        <f>'Source - Cert. Funds'!B3276</f>
        <v>0</v>
      </c>
      <c r="E3277" s="22">
        <f>'Source - Cert. Funds'!C3276</f>
        <v>0</v>
      </c>
      <c r="F3277" s="22">
        <f>'Source - Cert. Funds'!D3276</f>
        <v>0</v>
      </c>
      <c r="G3277" s="22">
        <f>'Source - Cert. Funds'!E3276</f>
        <v>0</v>
      </c>
      <c r="H3277" s="22">
        <f>'Source - Cert. Funds'!F3276</f>
        <v>0</v>
      </c>
      <c r="I3277" s="22">
        <f>'Source - Cert. Funds'!G3276</f>
        <v>0</v>
      </c>
      <c r="J3277" s="23">
        <f>'Source - Cert. Funds'!H3276</f>
        <v>0</v>
      </c>
      <c r="K3277" s="3"/>
      <c r="L3277" s="3"/>
      <c r="M3277" s="3"/>
      <c r="N3277" s="3"/>
      <c r="O3277" s="3"/>
    </row>
    <row r="3278" spans="1:15" x14ac:dyDescent="0.35">
      <c r="A3278" s="221" t="e">
        <f t="shared" si="55"/>
        <v>#N/A</v>
      </c>
      <c r="B3278" s="221" t="e">
        <f>IF(A3278=1,SUM($A$4:A3278),"")</f>
        <v>#N/A</v>
      </c>
      <c r="C3278" s="22">
        <f>'Source - Cert. Funds'!A3277</f>
        <v>0</v>
      </c>
      <c r="D3278" s="22">
        <f>'Source - Cert. Funds'!B3277</f>
        <v>0</v>
      </c>
      <c r="E3278" s="22">
        <f>'Source - Cert. Funds'!C3277</f>
        <v>0</v>
      </c>
      <c r="F3278" s="22">
        <f>'Source - Cert. Funds'!D3277</f>
        <v>0</v>
      </c>
      <c r="G3278" s="22">
        <f>'Source - Cert. Funds'!E3277</f>
        <v>0</v>
      </c>
      <c r="H3278" s="22">
        <f>'Source - Cert. Funds'!F3277</f>
        <v>0</v>
      </c>
      <c r="I3278" s="22">
        <f>'Source - Cert. Funds'!G3277</f>
        <v>0</v>
      </c>
      <c r="J3278" s="23">
        <f>'Source - Cert. Funds'!H3277</f>
        <v>0</v>
      </c>
      <c r="K3278" s="3"/>
      <c r="L3278" s="3"/>
      <c r="M3278" s="3"/>
      <c r="N3278" s="3"/>
      <c r="O3278" s="3"/>
    </row>
    <row r="3279" spans="1:15" x14ac:dyDescent="0.35">
      <c r="A3279" s="221" t="e">
        <f t="shared" si="55"/>
        <v>#N/A</v>
      </c>
      <c r="B3279" s="221" t="e">
        <f>IF(A3279=1,SUM($A$4:A3279),"")</f>
        <v>#N/A</v>
      </c>
      <c r="C3279" s="22">
        <f>'Source - Cert. Funds'!A3278</f>
        <v>0</v>
      </c>
      <c r="D3279" s="22">
        <f>'Source - Cert. Funds'!B3278</f>
        <v>0</v>
      </c>
      <c r="E3279" s="22">
        <f>'Source - Cert. Funds'!C3278</f>
        <v>0</v>
      </c>
      <c r="F3279" s="22">
        <f>'Source - Cert. Funds'!D3278</f>
        <v>0</v>
      </c>
      <c r="G3279" s="22">
        <f>'Source - Cert. Funds'!E3278</f>
        <v>0</v>
      </c>
      <c r="H3279" s="22">
        <f>'Source - Cert. Funds'!F3278</f>
        <v>0</v>
      </c>
      <c r="I3279" s="22">
        <f>'Source - Cert. Funds'!G3278</f>
        <v>0</v>
      </c>
      <c r="J3279" s="23">
        <f>'Source - Cert. Funds'!H3278</f>
        <v>0</v>
      </c>
      <c r="K3279" s="3"/>
      <c r="L3279" s="3"/>
      <c r="M3279" s="3"/>
      <c r="N3279" s="3"/>
      <c r="O3279" s="3"/>
    </row>
    <row r="3280" spans="1:15" x14ac:dyDescent="0.35">
      <c r="A3280" s="221" t="e">
        <f t="shared" si="55"/>
        <v>#N/A</v>
      </c>
      <c r="B3280" s="221" t="e">
        <f>IF(A3280=1,SUM($A$4:A3280),"")</f>
        <v>#N/A</v>
      </c>
      <c r="C3280" s="22">
        <f>'Source - Cert. Funds'!A3279</f>
        <v>0</v>
      </c>
      <c r="D3280" s="22">
        <f>'Source - Cert. Funds'!B3279</f>
        <v>0</v>
      </c>
      <c r="E3280" s="22">
        <f>'Source - Cert. Funds'!C3279</f>
        <v>0</v>
      </c>
      <c r="F3280" s="22">
        <f>'Source - Cert. Funds'!D3279</f>
        <v>0</v>
      </c>
      <c r="G3280" s="22">
        <f>'Source - Cert. Funds'!E3279</f>
        <v>0</v>
      </c>
      <c r="H3280" s="22">
        <f>'Source - Cert. Funds'!F3279</f>
        <v>0</v>
      </c>
      <c r="I3280" s="22">
        <f>'Source - Cert. Funds'!G3279</f>
        <v>0</v>
      </c>
      <c r="J3280" s="23">
        <f>'Source - Cert. Funds'!H3279</f>
        <v>0</v>
      </c>
      <c r="K3280" s="3"/>
      <c r="L3280" s="3"/>
      <c r="M3280" s="3"/>
      <c r="N3280" s="3"/>
      <c r="O3280" s="3"/>
    </row>
    <row r="3281" spans="1:15" x14ac:dyDescent="0.35">
      <c r="A3281" s="221" t="e">
        <f t="shared" si="55"/>
        <v>#N/A</v>
      </c>
      <c r="B3281" s="221" t="e">
        <f>IF(A3281=1,SUM($A$4:A3281),"")</f>
        <v>#N/A</v>
      </c>
      <c r="C3281" s="22">
        <f>'Source - Cert. Funds'!A3280</f>
        <v>0</v>
      </c>
      <c r="D3281" s="22">
        <f>'Source - Cert. Funds'!B3280</f>
        <v>0</v>
      </c>
      <c r="E3281" s="22">
        <f>'Source - Cert. Funds'!C3280</f>
        <v>0</v>
      </c>
      <c r="F3281" s="22">
        <f>'Source - Cert. Funds'!D3280</f>
        <v>0</v>
      </c>
      <c r="G3281" s="22">
        <f>'Source - Cert. Funds'!E3280</f>
        <v>0</v>
      </c>
      <c r="H3281" s="22">
        <f>'Source - Cert. Funds'!F3280</f>
        <v>0</v>
      </c>
      <c r="I3281" s="22">
        <f>'Source - Cert. Funds'!G3280</f>
        <v>0</v>
      </c>
      <c r="J3281" s="23">
        <f>'Source - Cert. Funds'!H3280</f>
        <v>0</v>
      </c>
      <c r="K3281" s="3"/>
      <c r="L3281" s="3"/>
      <c r="M3281" s="3"/>
      <c r="N3281" s="3"/>
      <c r="O3281" s="3"/>
    </row>
    <row r="3282" spans="1:15" x14ac:dyDescent="0.35">
      <c r="A3282" s="221" t="e">
        <f t="shared" si="55"/>
        <v>#N/A</v>
      </c>
      <c r="B3282" s="221" t="e">
        <f>IF(A3282=1,SUM($A$4:A3282),"")</f>
        <v>#N/A</v>
      </c>
      <c r="C3282" s="22">
        <f>'Source - Cert. Funds'!A3281</f>
        <v>0</v>
      </c>
      <c r="D3282" s="22">
        <f>'Source - Cert. Funds'!B3281</f>
        <v>0</v>
      </c>
      <c r="E3282" s="22">
        <f>'Source - Cert. Funds'!C3281</f>
        <v>0</v>
      </c>
      <c r="F3282" s="22">
        <f>'Source - Cert. Funds'!D3281</f>
        <v>0</v>
      </c>
      <c r="G3282" s="22">
        <f>'Source - Cert. Funds'!E3281</f>
        <v>0</v>
      </c>
      <c r="H3282" s="22">
        <f>'Source - Cert. Funds'!F3281</f>
        <v>0</v>
      </c>
      <c r="I3282" s="22">
        <f>'Source - Cert. Funds'!G3281</f>
        <v>0</v>
      </c>
      <c r="J3282" s="23">
        <f>'Source - Cert. Funds'!H3281</f>
        <v>0</v>
      </c>
      <c r="K3282" s="3"/>
      <c r="L3282" s="3"/>
      <c r="M3282" s="3"/>
      <c r="N3282" s="3"/>
      <c r="O3282" s="3"/>
    </row>
    <row r="3283" spans="1:15" x14ac:dyDescent="0.35">
      <c r="A3283" s="221" t="e">
        <f t="shared" si="55"/>
        <v>#N/A</v>
      </c>
      <c r="B3283" s="221" t="e">
        <f>IF(A3283=1,SUM($A$4:A3283),"")</f>
        <v>#N/A</v>
      </c>
      <c r="C3283" s="22">
        <f>'Source - Cert. Funds'!A3282</f>
        <v>0</v>
      </c>
      <c r="D3283" s="22">
        <f>'Source - Cert. Funds'!B3282</f>
        <v>0</v>
      </c>
      <c r="E3283" s="22">
        <f>'Source - Cert. Funds'!C3282</f>
        <v>0</v>
      </c>
      <c r="F3283" s="22">
        <f>'Source - Cert. Funds'!D3282</f>
        <v>0</v>
      </c>
      <c r="G3283" s="22">
        <f>'Source - Cert. Funds'!E3282</f>
        <v>0</v>
      </c>
      <c r="H3283" s="22">
        <f>'Source - Cert. Funds'!F3282</f>
        <v>0</v>
      </c>
      <c r="I3283" s="22">
        <f>'Source - Cert. Funds'!G3282</f>
        <v>0</v>
      </c>
      <c r="J3283" s="23">
        <f>'Source - Cert. Funds'!H3282</f>
        <v>0</v>
      </c>
      <c r="K3283" s="3"/>
      <c r="L3283" s="3"/>
      <c r="M3283" s="3"/>
      <c r="N3283" s="3"/>
      <c r="O3283" s="3"/>
    </row>
    <row r="3284" spans="1:15" x14ac:dyDescent="0.35">
      <c r="A3284" s="221" t="e">
        <f t="shared" si="55"/>
        <v>#N/A</v>
      </c>
      <c r="B3284" s="221" t="e">
        <f>IF(A3284=1,SUM($A$4:A3284),"")</f>
        <v>#N/A</v>
      </c>
      <c r="C3284" s="22">
        <f>'Source - Cert. Funds'!A3283</f>
        <v>0</v>
      </c>
      <c r="D3284" s="22">
        <f>'Source - Cert. Funds'!B3283</f>
        <v>0</v>
      </c>
      <c r="E3284" s="22">
        <f>'Source - Cert. Funds'!C3283</f>
        <v>0</v>
      </c>
      <c r="F3284" s="22">
        <f>'Source - Cert. Funds'!D3283</f>
        <v>0</v>
      </c>
      <c r="G3284" s="22">
        <f>'Source - Cert. Funds'!E3283</f>
        <v>0</v>
      </c>
      <c r="H3284" s="22">
        <f>'Source - Cert. Funds'!F3283</f>
        <v>0</v>
      </c>
      <c r="I3284" s="22">
        <f>'Source - Cert. Funds'!G3283</f>
        <v>0</v>
      </c>
      <c r="J3284" s="23">
        <f>'Source - Cert. Funds'!H3283</f>
        <v>0</v>
      </c>
      <c r="K3284" s="3"/>
      <c r="L3284" s="3"/>
      <c r="M3284" s="3"/>
      <c r="N3284" s="3"/>
      <c r="O3284" s="3"/>
    </row>
    <row r="3285" spans="1:15" x14ac:dyDescent="0.35">
      <c r="A3285" s="221" t="e">
        <f t="shared" si="55"/>
        <v>#N/A</v>
      </c>
      <c r="B3285" s="221" t="e">
        <f>IF(A3285=1,SUM($A$4:A3285),"")</f>
        <v>#N/A</v>
      </c>
      <c r="C3285" s="22">
        <f>'Source - Cert. Funds'!A3284</f>
        <v>0</v>
      </c>
      <c r="D3285" s="22">
        <f>'Source - Cert. Funds'!B3284</f>
        <v>0</v>
      </c>
      <c r="E3285" s="22">
        <f>'Source - Cert. Funds'!C3284</f>
        <v>0</v>
      </c>
      <c r="F3285" s="22">
        <f>'Source - Cert. Funds'!D3284</f>
        <v>0</v>
      </c>
      <c r="G3285" s="22">
        <f>'Source - Cert. Funds'!E3284</f>
        <v>0</v>
      </c>
      <c r="H3285" s="22">
        <f>'Source - Cert. Funds'!F3284</f>
        <v>0</v>
      </c>
      <c r="I3285" s="22">
        <f>'Source - Cert. Funds'!G3284</f>
        <v>0</v>
      </c>
      <c r="J3285" s="23">
        <f>'Source - Cert. Funds'!H3284</f>
        <v>0</v>
      </c>
      <c r="K3285" s="3"/>
      <c r="L3285" s="3"/>
      <c r="M3285" s="3"/>
      <c r="N3285" s="3"/>
      <c r="O3285" s="3"/>
    </row>
    <row r="3286" spans="1:15" x14ac:dyDescent="0.35">
      <c r="A3286" s="221" t="e">
        <f t="shared" si="55"/>
        <v>#N/A</v>
      </c>
      <c r="B3286" s="221" t="e">
        <f>IF(A3286=1,SUM($A$4:A3286),"")</f>
        <v>#N/A</v>
      </c>
      <c r="C3286" s="22">
        <f>'Source - Cert. Funds'!A3285</f>
        <v>0</v>
      </c>
      <c r="D3286" s="22">
        <f>'Source - Cert. Funds'!B3285</f>
        <v>0</v>
      </c>
      <c r="E3286" s="22">
        <f>'Source - Cert. Funds'!C3285</f>
        <v>0</v>
      </c>
      <c r="F3286" s="22">
        <f>'Source - Cert. Funds'!D3285</f>
        <v>0</v>
      </c>
      <c r="G3286" s="22">
        <f>'Source - Cert. Funds'!E3285</f>
        <v>0</v>
      </c>
      <c r="H3286" s="22">
        <f>'Source - Cert. Funds'!F3285</f>
        <v>0</v>
      </c>
      <c r="I3286" s="22">
        <f>'Source - Cert. Funds'!G3285</f>
        <v>0</v>
      </c>
      <c r="J3286" s="23">
        <f>'Source - Cert. Funds'!H3285</f>
        <v>0</v>
      </c>
      <c r="K3286" s="3"/>
      <c r="L3286" s="3"/>
      <c r="M3286" s="3"/>
      <c r="N3286" s="3"/>
      <c r="O3286" s="3"/>
    </row>
    <row r="3287" spans="1:15" x14ac:dyDescent="0.35">
      <c r="A3287" s="221" t="e">
        <f t="shared" si="55"/>
        <v>#N/A</v>
      </c>
      <c r="B3287" s="221" t="e">
        <f>IF(A3287=1,SUM($A$4:A3287),"")</f>
        <v>#N/A</v>
      </c>
      <c r="C3287" s="22">
        <f>'Source - Cert. Funds'!A3286</f>
        <v>0</v>
      </c>
      <c r="D3287" s="22">
        <f>'Source - Cert. Funds'!B3286</f>
        <v>0</v>
      </c>
      <c r="E3287" s="22">
        <f>'Source - Cert. Funds'!C3286</f>
        <v>0</v>
      </c>
      <c r="F3287" s="22">
        <f>'Source - Cert. Funds'!D3286</f>
        <v>0</v>
      </c>
      <c r="G3287" s="22">
        <f>'Source - Cert. Funds'!E3286</f>
        <v>0</v>
      </c>
      <c r="H3287" s="22">
        <f>'Source - Cert. Funds'!F3286</f>
        <v>0</v>
      </c>
      <c r="I3287" s="22">
        <f>'Source - Cert. Funds'!G3286</f>
        <v>0</v>
      </c>
      <c r="J3287" s="23">
        <f>'Source - Cert. Funds'!H3286</f>
        <v>0</v>
      </c>
      <c r="K3287" s="3"/>
      <c r="L3287" s="3"/>
      <c r="M3287" s="3"/>
      <c r="N3287" s="3"/>
      <c r="O3287" s="3"/>
    </row>
    <row r="3288" spans="1:15" x14ac:dyDescent="0.35">
      <c r="A3288" s="221" t="e">
        <f t="shared" si="55"/>
        <v>#N/A</v>
      </c>
      <c r="B3288" s="221" t="e">
        <f>IF(A3288=1,SUM($A$4:A3288),"")</f>
        <v>#N/A</v>
      </c>
      <c r="C3288" s="22">
        <f>'Source - Cert. Funds'!A3287</f>
        <v>0</v>
      </c>
      <c r="D3288" s="22">
        <f>'Source - Cert. Funds'!B3287</f>
        <v>0</v>
      </c>
      <c r="E3288" s="22">
        <f>'Source - Cert. Funds'!C3287</f>
        <v>0</v>
      </c>
      <c r="F3288" s="22">
        <f>'Source - Cert. Funds'!D3287</f>
        <v>0</v>
      </c>
      <c r="G3288" s="22">
        <f>'Source - Cert. Funds'!E3287</f>
        <v>0</v>
      </c>
      <c r="H3288" s="22">
        <f>'Source - Cert. Funds'!F3287</f>
        <v>0</v>
      </c>
      <c r="I3288" s="22">
        <f>'Source - Cert. Funds'!G3287</f>
        <v>0</v>
      </c>
      <c r="J3288" s="23">
        <f>'Source - Cert. Funds'!H3287</f>
        <v>0</v>
      </c>
      <c r="K3288" s="3"/>
      <c r="L3288" s="3"/>
      <c r="M3288" s="3"/>
      <c r="N3288" s="3"/>
      <c r="O3288" s="3"/>
    </row>
    <row r="3289" spans="1:15" x14ac:dyDescent="0.35">
      <c r="A3289" s="221" t="e">
        <f t="shared" si="55"/>
        <v>#N/A</v>
      </c>
      <c r="B3289" s="221" t="e">
        <f>IF(A3289=1,SUM($A$4:A3289),"")</f>
        <v>#N/A</v>
      </c>
      <c r="C3289" s="22">
        <f>'Source - Cert. Funds'!A3288</f>
        <v>0</v>
      </c>
      <c r="D3289" s="22">
        <f>'Source - Cert. Funds'!B3288</f>
        <v>0</v>
      </c>
      <c r="E3289" s="22">
        <f>'Source - Cert. Funds'!C3288</f>
        <v>0</v>
      </c>
      <c r="F3289" s="22">
        <f>'Source - Cert. Funds'!D3288</f>
        <v>0</v>
      </c>
      <c r="G3289" s="22">
        <f>'Source - Cert. Funds'!E3288</f>
        <v>0</v>
      </c>
      <c r="H3289" s="22">
        <f>'Source - Cert. Funds'!F3288</f>
        <v>0</v>
      </c>
      <c r="I3289" s="22">
        <f>'Source - Cert. Funds'!G3288</f>
        <v>0</v>
      </c>
      <c r="J3289" s="23">
        <f>'Source - Cert. Funds'!H3288</f>
        <v>0</v>
      </c>
      <c r="K3289" s="3"/>
      <c r="L3289" s="3"/>
      <c r="M3289" s="3"/>
      <c r="N3289" s="3"/>
      <c r="O3289" s="3"/>
    </row>
    <row r="3290" spans="1:15" x14ac:dyDescent="0.35">
      <c r="A3290" s="221" t="e">
        <f t="shared" si="55"/>
        <v>#N/A</v>
      </c>
      <c r="B3290" s="221" t="e">
        <f>IF(A3290=1,SUM($A$4:A3290),"")</f>
        <v>#N/A</v>
      </c>
      <c r="C3290" s="22">
        <f>'Source - Cert. Funds'!A3289</f>
        <v>0</v>
      </c>
      <c r="D3290" s="22">
        <f>'Source - Cert. Funds'!B3289</f>
        <v>0</v>
      </c>
      <c r="E3290" s="22">
        <f>'Source - Cert. Funds'!C3289</f>
        <v>0</v>
      </c>
      <c r="F3290" s="22">
        <f>'Source - Cert. Funds'!D3289</f>
        <v>0</v>
      </c>
      <c r="G3290" s="22">
        <f>'Source - Cert. Funds'!E3289</f>
        <v>0</v>
      </c>
      <c r="H3290" s="22">
        <f>'Source - Cert. Funds'!F3289</f>
        <v>0</v>
      </c>
      <c r="I3290" s="22">
        <f>'Source - Cert. Funds'!G3289</f>
        <v>0</v>
      </c>
      <c r="J3290" s="23">
        <f>'Source - Cert. Funds'!H3289</f>
        <v>0</v>
      </c>
      <c r="K3290" s="3"/>
      <c r="L3290" s="3"/>
      <c r="M3290" s="3"/>
      <c r="N3290" s="3"/>
      <c r="O3290" s="3"/>
    </row>
    <row r="3291" spans="1:15" x14ac:dyDescent="0.35">
      <c r="A3291" s="221" t="e">
        <f t="shared" si="55"/>
        <v>#N/A</v>
      </c>
      <c r="B3291" s="221" t="e">
        <f>IF(A3291=1,SUM($A$4:A3291),"")</f>
        <v>#N/A</v>
      </c>
      <c r="C3291" s="22">
        <f>'Source - Cert. Funds'!A3290</f>
        <v>0</v>
      </c>
      <c r="D3291" s="22">
        <f>'Source - Cert. Funds'!B3290</f>
        <v>0</v>
      </c>
      <c r="E3291" s="22">
        <f>'Source - Cert. Funds'!C3290</f>
        <v>0</v>
      </c>
      <c r="F3291" s="22">
        <f>'Source - Cert. Funds'!D3290</f>
        <v>0</v>
      </c>
      <c r="G3291" s="22">
        <f>'Source - Cert. Funds'!E3290</f>
        <v>0</v>
      </c>
      <c r="H3291" s="22">
        <f>'Source - Cert. Funds'!F3290</f>
        <v>0</v>
      </c>
      <c r="I3291" s="22">
        <f>'Source - Cert. Funds'!G3290</f>
        <v>0</v>
      </c>
      <c r="J3291" s="23">
        <f>'Source - Cert. Funds'!H3290</f>
        <v>0</v>
      </c>
      <c r="K3291" s="3"/>
      <c r="L3291" s="3"/>
      <c r="M3291" s="3"/>
      <c r="N3291" s="3"/>
      <c r="O3291" s="3"/>
    </row>
    <row r="3292" spans="1:15" x14ac:dyDescent="0.35">
      <c r="A3292" s="221" t="e">
        <f t="shared" si="55"/>
        <v>#N/A</v>
      </c>
      <c r="B3292" s="221" t="e">
        <f>IF(A3292=1,SUM($A$4:A3292),"")</f>
        <v>#N/A</v>
      </c>
      <c r="C3292" s="22">
        <f>'Source - Cert. Funds'!A3291</f>
        <v>0</v>
      </c>
      <c r="D3292" s="22">
        <f>'Source - Cert. Funds'!B3291</f>
        <v>0</v>
      </c>
      <c r="E3292" s="22">
        <f>'Source - Cert. Funds'!C3291</f>
        <v>0</v>
      </c>
      <c r="F3292" s="22">
        <f>'Source - Cert. Funds'!D3291</f>
        <v>0</v>
      </c>
      <c r="G3292" s="22">
        <f>'Source - Cert. Funds'!E3291</f>
        <v>0</v>
      </c>
      <c r="H3292" s="22">
        <f>'Source - Cert. Funds'!F3291</f>
        <v>0</v>
      </c>
      <c r="I3292" s="22">
        <f>'Source - Cert. Funds'!G3291</f>
        <v>0</v>
      </c>
      <c r="J3292" s="23">
        <f>'Source - Cert. Funds'!H3291</f>
        <v>0</v>
      </c>
      <c r="K3292" s="3"/>
      <c r="L3292" s="3"/>
      <c r="M3292" s="3"/>
      <c r="N3292" s="3"/>
      <c r="O3292" s="3"/>
    </row>
    <row r="3293" spans="1:15" x14ac:dyDescent="0.35">
      <c r="A3293" s="221" t="e">
        <f t="shared" si="55"/>
        <v>#N/A</v>
      </c>
      <c r="B3293" s="221" t="e">
        <f>IF(A3293=1,SUM($A$4:A3293),"")</f>
        <v>#N/A</v>
      </c>
      <c r="C3293" s="22">
        <f>'Source - Cert. Funds'!A3292</f>
        <v>0</v>
      </c>
      <c r="D3293" s="22">
        <f>'Source - Cert. Funds'!B3292</f>
        <v>0</v>
      </c>
      <c r="E3293" s="22">
        <f>'Source - Cert. Funds'!C3292</f>
        <v>0</v>
      </c>
      <c r="F3293" s="22">
        <f>'Source - Cert. Funds'!D3292</f>
        <v>0</v>
      </c>
      <c r="G3293" s="22">
        <f>'Source - Cert. Funds'!E3292</f>
        <v>0</v>
      </c>
      <c r="H3293" s="22">
        <f>'Source - Cert. Funds'!F3292</f>
        <v>0</v>
      </c>
      <c r="I3293" s="22">
        <f>'Source - Cert. Funds'!G3292</f>
        <v>0</v>
      </c>
      <c r="J3293" s="23">
        <f>'Source - Cert. Funds'!H3292</f>
        <v>0</v>
      </c>
      <c r="K3293" s="3"/>
      <c r="L3293" s="3"/>
      <c r="M3293" s="3"/>
      <c r="N3293" s="3"/>
      <c r="O3293" s="3"/>
    </row>
    <row r="3294" spans="1:15" x14ac:dyDescent="0.35">
      <c r="A3294" s="221" t="e">
        <f t="shared" si="55"/>
        <v>#N/A</v>
      </c>
      <c r="B3294" s="221" t="e">
        <f>IF(A3294=1,SUM($A$4:A3294),"")</f>
        <v>#N/A</v>
      </c>
      <c r="C3294" s="22">
        <f>'Source - Cert. Funds'!A3293</f>
        <v>0</v>
      </c>
      <c r="D3294" s="22">
        <f>'Source - Cert. Funds'!B3293</f>
        <v>0</v>
      </c>
      <c r="E3294" s="22">
        <f>'Source - Cert. Funds'!C3293</f>
        <v>0</v>
      </c>
      <c r="F3294" s="22">
        <f>'Source - Cert. Funds'!D3293</f>
        <v>0</v>
      </c>
      <c r="G3294" s="22">
        <f>'Source - Cert. Funds'!E3293</f>
        <v>0</v>
      </c>
      <c r="H3294" s="22">
        <f>'Source - Cert. Funds'!F3293</f>
        <v>0</v>
      </c>
      <c r="I3294" s="22">
        <f>'Source - Cert. Funds'!G3293</f>
        <v>0</v>
      </c>
      <c r="J3294" s="23">
        <f>'Source - Cert. Funds'!H3293</f>
        <v>0</v>
      </c>
      <c r="K3294" s="3"/>
      <c r="L3294" s="3"/>
      <c r="M3294" s="3"/>
      <c r="N3294" s="3"/>
      <c r="O3294" s="3"/>
    </row>
    <row r="3295" spans="1:15" x14ac:dyDescent="0.35">
      <c r="A3295" s="221" t="e">
        <f t="shared" si="55"/>
        <v>#N/A</v>
      </c>
      <c r="B3295" s="221" t="e">
        <f>IF(A3295=1,SUM($A$4:A3295),"")</f>
        <v>#N/A</v>
      </c>
      <c r="C3295" s="22">
        <f>'Source - Cert. Funds'!A3294</f>
        <v>0</v>
      </c>
      <c r="D3295" s="22">
        <f>'Source - Cert. Funds'!B3294</f>
        <v>0</v>
      </c>
      <c r="E3295" s="22">
        <f>'Source - Cert. Funds'!C3294</f>
        <v>0</v>
      </c>
      <c r="F3295" s="22">
        <f>'Source - Cert. Funds'!D3294</f>
        <v>0</v>
      </c>
      <c r="G3295" s="22">
        <f>'Source - Cert. Funds'!E3294</f>
        <v>0</v>
      </c>
      <c r="H3295" s="22">
        <f>'Source - Cert. Funds'!F3294</f>
        <v>0</v>
      </c>
      <c r="I3295" s="22">
        <f>'Source - Cert. Funds'!G3294</f>
        <v>0</v>
      </c>
      <c r="J3295" s="23">
        <f>'Source - Cert. Funds'!H3294</f>
        <v>0</v>
      </c>
      <c r="K3295" s="3"/>
      <c r="L3295" s="3"/>
      <c r="M3295" s="3"/>
      <c r="N3295" s="3"/>
      <c r="O3295" s="3"/>
    </row>
    <row r="3296" spans="1:15" x14ac:dyDescent="0.35">
      <c r="A3296" s="221" t="e">
        <f t="shared" si="55"/>
        <v>#N/A</v>
      </c>
      <c r="B3296" s="221" t="e">
        <f>IF(A3296=1,SUM($A$4:A3296),"")</f>
        <v>#N/A</v>
      </c>
      <c r="C3296" s="22">
        <f>'Source - Cert. Funds'!A3295</f>
        <v>0</v>
      </c>
      <c r="D3296" s="22">
        <f>'Source - Cert. Funds'!B3295</f>
        <v>0</v>
      </c>
      <c r="E3296" s="22">
        <f>'Source - Cert. Funds'!C3295</f>
        <v>0</v>
      </c>
      <c r="F3296" s="22">
        <f>'Source - Cert. Funds'!D3295</f>
        <v>0</v>
      </c>
      <c r="G3296" s="22">
        <f>'Source - Cert. Funds'!E3295</f>
        <v>0</v>
      </c>
      <c r="H3296" s="22">
        <f>'Source - Cert. Funds'!F3295</f>
        <v>0</v>
      </c>
      <c r="I3296" s="22">
        <f>'Source - Cert. Funds'!G3295</f>
        <v>0</v>
      </c>
      <c r="J3296" s="23">
        <f>'Source - Cert. Funds'!H3295</f>
        <v>0</v>
      </c>
      <c r="K3296" s="3"/>
      <c r="L3296" s="3"/>
      <c r="M3296" s="3"/>
      <c r="N3296" s="3"/>
      <c r="O3296" s="3"/>
    </row>
    <row r="3297" spans="1:15" x14ac:dyDescent="0.35">
      <c r="A3297" s="221" t="e">
        <f t="shared" si="55"/>
        <v>#N/A</v>
      </c>
      <c r="B3297" s="221" t="e">
        <f>IF(A3297=1,SUM($A$4:A3297),"")</f>
        <v>#N/A</v>
      </c>
      <c r="C3297" s="22">
        <f>'Source - Cert. Funds'!A3296</f>
        <v>0</v>
      </c>
      <c r="D3297" s="22">
        <f>'Source - Cert. Funds'!B3296</f>
        <v>0</v>
      </c>
      <c r="E3297" s="22">
        <f>'Source - Cert. Funds'!C3296</f>
        <v>0</v>
      </c>
      <c r="F3297" s="22">
        <f>'Source - Cert. Funds'!D3296</f>
        <v>0</v>
      </c>
      <c r="G3297" s="22">
        <f>'Source - Cert. Funds'!E3296</f>
        <v>0</v>
      </c>
      <c r="H3297" s="22">
        <f>'Source - Cert. Funds'!F3296</f>
        <v>0</v>
      </c>
      <c r="I3297" s="22">
        <f>'Source - Cert. Funds'!G3296</f>
        <v>0</v>
      </c>
      <c r="J3297" s="23">
        <f>'Source - Cert. Funds'!H3296</f>
        <v>0</v>
      </c>
      <c r="K3297" s="3"/>
      <c r="L3297" s="3"/>
      <c r="M3297" s="3"/>
      <c r="N3297" s="3"/>
      <c r="O3297" s="3"/>
    </row>
    <row r="3298" spans="1:15" x14ac:dyDescent="0.35">
      <c r="A3298" s="221" t="e">
        <f t="shared" si="55"/>
        <v>#N/A</v>
      </c>
      <c r="B3298" s="221" t="e">
        <f>IF(A3298=1,SUM($A$4:A3298),"")</f>
        <v>#N/A</v>
      </c>
      <c r="C3298" s="22">
        <f>'Source - Cert. Funds'!A3297</f>
        <v>0</v>
      </c>
      <c r="D3298" s="22">
        <f>'Source - Cert. Funds'!B3297</f>
        <v>0</v>
      </c>
      <c r="E3298" s="22">
        <f>'Source - Cert. Funds'!C3297</f>
        <v>0</v>
      </c>
      <c r="F3298" s="22">
        <f>'Source - Cert. Funds'!D3297</f>
        <v>0</v>
      </c>
      <c r="G3298" s="22">
        <f>'Source - Cert. Funds'!E3297</f>
        <v>0</v>
      </c>
      <c r="H3298" s="22">
        <f>'Source - Cert. Funds'!F3297</f>
        <v>0</v>
      </c>
      <c r="I3298" s="22">
        <f>'Source - Cert. Funds'!G3297</f>
        <v>0</v>
      </c>
      <c r="J3298" s="23">
        <f>'Source - Cert. Funds'!H3297</f>
        <v>0</v>
      </c>
      <c r="K3298" s="3"/>
      <c r="L3298" s="3"/>
      <c r="M3298" s="3"/>
      <c r="N3298" s="3"/>
      <c r="O3298" s="3"/>
    </row>
    <row r="3299" spans="1:15" x14ac:dyDescent="0.35">
      <c r="A3299" s="221" t="e">
        <f t="shared" si="55"/>
        <v>#N/A</v>
      </c>
      <c r="B3299" s="221" t="e">
        <f>IF(A3299=1,SUM($A$4:A3299),"")</f>
        <v>#N/A</v>
      </c>
      <c r="C3299" s="22">
        <f>'Source - Cert. Funds'!A3298</f>
        <v>0</v>
      </c>
      <c r="D3299" s="22">
        <f>'Source - Cert. Funds'!B3298</f>
        <v>0</v>
      </c>
      <c r="E3299" s="22">
        <f>'Source - Cert. Funds'!C3298</f>
        <v>0</v>
      </c>
      <c r="F3299" s="22">
        <f>'Source - Cert. Funds'!D3298</f>
        <v>0</v>
      </c>
      <c r="G3299" s="22">
        <f>'Source - Cert. Funds'!E3298</f>
        <v>0</v>
      </c>
      <c r="H3299" s="22">
        <f>'Source - Cert. Funds'!F3298</f>
        <v>0</v>
      </c>
      <c r="I3299" s="22">
        <f>'Source - Cert. Funds'!G3298</f>
        <v>0</v>
      </c>
      <c r="J3299" s="23">
        <f>'Source - Cert. Funds'!H3298</f>
        <v>0</v>
      </c>
      <c r="K3299" s="3"/>
      <c r="L3299" s="3"/>
      <c r="M3299" s="3"/>
      <c r="N3299" s="3"/>
      <c r="O3299" s="3"/>
    </row>
    <row r="3300" spans="1:15" x14ac:dyDescent="0.35">
      <c r="A3300" s="221" t="e">
        <f t="shared" si="55"/>
        <v>#N/A</v>
      </c>
      <c r="B3300" s="221" t="e">
        <f>IF(A3300=1,SUM($A$4:A3300),"")</f>
        <v>#N/A</v>
      </c>
      <c r="C3300" s="22">
        <f>'Source - Cert. Funds'!A3299</f>
        <v>0</v>
      </c>
      <c r="D3300" s="22">
        <f>'Source - Cert. Funds'!B3299</f>
        <v>0</v>
      </c>
      <c r="E3300" s="22">
        <f>'Source - Cert. Funds'!C3299</f>
        <v>0</v>
      </c>
      <c r="F3300" s="22">
        <f>'Source - Cert. Funds'!D3299</f>
        <v>0</v>
      </c>
      <c r="G3300" s="22">
        <f>'Source - Cert. Funds'!E3299</f>
        <v>0</v>
      </c>
      <c r="H3300" s="22">
        <f>'Source - Cert. Funds'!F3299</f>
        <v>0</v>
      </c>
      <c r="I3300" s="22">
        <f>'Source - Cert. Funds'!G3299</f>
        <v>0</v>
      </c>
      <c r="J3300" s="23">
        <f>'Source - Cert. Funds'!H3299</f>
        <v>0</v>
      </c>
      <c r="K3300" s="3"/>
      <c r="L3300" s="3"/>
      <c r="M3300" s="3"/>
      <c r="N3300" s="3"/>
      <c r="O3300" s="3"/>
    </row>
    <row r="3301" spans="1:15" x14ac:dyDescent="0.35">
      <c r="A3301" s="221" t="e">
        <f t="shared" si="55"/>
        <v>#N/A</v>
      </c>
      <c r="B3301" s="221" t="e">
        <f>IF(A3301=1,SUM($A$4:A3301),"")</f>
        <v>#N/A</v>
      </c>
      <c r="C3301" s="22">
        <f>'Source - Cert. Funds'!A3300</f>
        <v>0</v>
      </c>
      <c r="D3301" s="22">
        <f>'Source - Cert. Funds'!B3300</f>
        <v>0</v>
      </c>
      <c r="E3301" s="22">
        <f>'Source - Cert. Funds'!C3300</f>
        <v>0</v>
      </c>
      <c r="F3301" s="22">
        <f>'Source - Cert. Funds'!D3300</f>
        <v>0</v>
      </c>
      <c r="G3301" s="22">
        <f>'Source - Cert. Funds'!E3300</f>
        <v>0</v>
      </c>
      <c r="H3301" s="22">
        <f>'Source - Cert. Funds'!F3300</f>
        <v>0</v>
      </c>
      <c r="I3301" s="22">
        <f>'Source - Cert. Funds'!G3300</f>
        <v>0</v>
      </c>
      <c r="J3301" s="23">
        <f>'Source - Cert. Funds'!H3300</f>
        <v>0</v>
      </c>
      <c r="K3301" s="3"/>
      <c r="L3301" s="3"/>
      <c r="M3301" s="3"/>
      <c r="N3301" s="3"/>
      <c r="O3301" s="3"/>
    </row>
    <row r="3302" spans="1:15" x14ac:dyDescent="0.35">
      <c r="A3302" s="221" t="e">
        <f t="shared" si="55"/>
        <v>#N/A</v>
      </c>
      <c r="B3302" s="221" t="e">
        <f>IF(A3302=1,SUM($A$4:A3302),"")</f>
        <v>#N/A</v>
      </c>
      <c r="C3302" s="22">
        <f>'Source - Cert. Funds'!A3301</f>
        <v>0</v>
      </c>
      <c r="D3302" s="22">
        <f>'Source - Cert. Funds'!B3301</f>
        <v>0</v>
      </c>
      <c r="E3302" s="22">
        <f>'Source - Cert. Funds'!C3301</f>
        <v>0</v>
      </c>
      <c r="F3302" s="22">
        <f>'Source - Cert. Funds'!D3301</f>
        <v>0</v>
      </c>
      <c r="G3302" s="22">
        <f>'Source - Cert. Funds'!E3301</f>
        <v>0</v>
      </c>
      <c r="H3302" s="22">
        <f>'Source - Cert. Funds'!F3301</f>
        <v>0</v>
      </c>
      <c r="I3302" s="22">
        <f>'Source - Cert. Funds'!G3301</f>
        <v>0</v>
      </c>
      <c r="J3302" s="23">
        <f>'Source - Cert. Funds'!H3301</f>
        <v>0</v>
      </c>
      <c r="K3302" s="3"/>
      <c r="L3302" s="3"/>
      <c r="M3302" s="3"/>
      <c r="N3302" s="3"/>
      <c r="O3302" s="3"/>
    </row>
    <row r="3303" spans="1:15" x14ac:dyDescent="0.35">
      <c r="A3303" s="221" t="e">
        <f t="shared" si="55"/>
        <v>#N/A</v>
      </c>
      <c r="B3303" s="221" t="e">
        <f>IF(A3303=1,SUM($A$4:A3303),"")</f>
        <v>#N/A</v>
      </c>
      <c r="C3303" s="22">
        <f>'Source - Cert. Funds'!A3302</f>
        <v>0</v>
      </c>
      <c r="D3303" s="22">
        <f>'Source - Cert. Funds'!B3302</f>
        <v>0</v>
      </c>
      <c r="E3303" s="22">
        <f>'Source - Cert. Funds'!C3302</f>
        <v>0</v>
      </c>
      <c r="F3303" s="22">
        <f>'Source - Cert. Funds'!D3302</f>
        <v>0</v>
      </c>
      <c r="G3303" s="22">
        <f>'Source - Cert. Funds'!E3302</f>
        <v>0</v>
      </c>
      <c r="H3303" s="22">
        <f>'Source - Cert. Funds'!F3302</f>
        <v>0</v>
      </c>
      <c r="I3303" s="22">
        <f>'Source - Cert. Funds'!G3302</f>
        <v>0</v>
      </c>
      <c r="J3303" s="23">
        <f>'Source - Cert. Funds'!H3302</f>
        <v>0</v>
      </c>
      <c r="K3303" s="3"/>
      <c r="L3303" s="3"/>
      <c r="M3303" s="3"/>
      <c r="N3303" s="3"/>
      <c r="O3303" s="3"/>
    </row>
    <row r="3304" spans="1:15" x14ac:dyDescent="0.35">
      <c r="A3304" s="221" t="e">
        <f t="shared" si="55"/>
        <v>#N/A</v>
      </c>
      <c r="B3304" s="221" t="e">
        <f>IF(A3304=1,SUM($A$4:A3304),"")</f>
        <v>#N/A</v>
      </c>
      <c r="C3304" s="22">
        <f>'Source - Cert. Funds'!A3303</f>
        <v>0</v>
      </c>
      <c r="D3304" s="22">
        <f>'Source - Cert. Funds'!B3303</f>
        <v>0</v>
      </c>
      <c r="E3304" s="22">
        <f>'Source - Cert. Funds'!C3303</f>
        <v>0</v>
      </c>
      <c r="F3304" s="22">
        <f>'Source - Cert. Funds'!D3303</f>
        <v>0</v>
      </c>
      <c r="G3304" s="22">
        <f>'Source - Cert. Funds'!E3303</f>
        <v>0</v>
      </c>
      <c r="H3304" s="22">
        <f>'Source - Cert. Funds'!F3303</f>
        <v>0</v>
      </c>
      <c r="I3304" s="22">
        <f>'Source - Cert. Funds'!G3303</f>
        <v>0</v>
      </c>
      <c r="J3304" s="23">
        <f>'Source - Cert. Funds'!H3303</f>
        <v>0</v>
      </c>
      <c r="K3304" s="3"/>
      <c r="L3304" s="3"/>
      <c r="M3304" s="3"/>
      <c r="N3304" s="3"/>
      <c r="O3304" s="3"/>
    </row>
    <row r="3305" spans="1:15" x14ac:dyDescent="0.35">
      <c r="A3305" s="221" t="e">
        <f t="shared" si="55"/>
        <v>#N/A</v>
      </c>
      <c r="B3305" s="221" t="e">
        <f>IF(A3305=1,SUM($A$4:A3305),"")</f>
        <v>#N/A</v>
      </c>
      <c r="C3305" s="22">
        <f>'Source - Cert. Funds'!A3304</f>
        <v>0</v>
      </c>
      <c r="D3305" s="22">
        <f>'Source - Cert. Funds'!B3304</f>
        <v>0</v>
      </c>
      <c r="E3305" s="22">
        <f>'Source - Cert. Funds'!C3304</f>
        <v>0</v>
      </c>
      <c r="F3305" s="22">
        <f>'Source - Cert. Funds'!D3304</f>
        <v>0</v>
      </c>
      <c r="G3305" s="22">
        <f>'Source - Cert. Funds'!E3304</f>
        <v>0</v>
      </c>
      <c r="H3305" s="22">
        <f>'Source - Cert. Funds'!F3304</f>
        <v>0</v>
      </c>
      <c r="I3305" s="22">
        <f>'Source - Cert. Funds'!G3304</f>
        <v>0</v>
      </c>
      <c r="J3305" s="23">
        <f>'Source - Cert. Funds'!H3304</f>
        <v>0</v>
      </c>
      <c r="K3305" s="3"/>
      <c r="L3305" s="3"/>
      <c r="M3305" s="3"/>
      <c r="N3305" s="3"/>
      <c r="O3305" s="3"/>
    </row>
    <row r="3306" spans="1:15" x14ac:dyDescent="0.35">
      <c r="A3306" s="221" t="e">
        <f t="shared" si="55"/>
        <v>#N/A</v>
      </c>
      <c r="B3306" s="221" t="e">
        <f>IF(A3306=1,SUM($A$4:A3306),"")</f>
        <v>#N/A</v>
      </c>
      <c r="C3306" s="22">
        <f>'Source - Cert. Funds'!A3305</f>
        <v>0</v>
      </c>
      <c r="D3306" s="22">
        <f>'Source - Cert. Funds'!B3305</f>
        <v>0</v>
      </c>
      <c r="E3306" s="22">
        <f>'Source - Cert. Funds'!C3305</f>
        <v>0</v>
      </c>
      <c r="F3306" s="22">
        <f>'Source - Cert. Funds'!D3305</f>
        <v>0</v>
      </c>
      <c r="G3306" s="22">
        <f>'Source - Cert. Funds'!E3305</f>
        <v>0</v>
      </c>
      <c r="H3306" s="22">
        <f>'Source - Cert. Funds'!F3305</f>
        <v>0</v>
      </c>
      <c r="I3306" s="22">
        <f>'Source - Cert. Funds'!G3305</f>
        <v>0</v>
      </c>
      <c r="J3306" s="23">
        <f>'Source - Cert. Funds'!H3305</f>
        <v>0</v>
      </c>
      <c r="K3306" s="3"/>
      <c r="L3306" s="3"/>
      <c r="M3306" s="3"/>
      <c r="N3306" s="3"/>
      <c r="O3306" s="3"/>
    </row>
    <row r="3307" spans="1:15" x14ac:dyDescent="0.35">
      <c r="A3307" s="221" t="e">
        <f t="shared" si="55"/>
        <v>#N/A</v>
      </c>
      <c r="B3307" s="221" t="e">
        <f>IF(A3307=1,SUM($A$4:A3307),"")</f>
        <v>#N/A</v>
      </c>
      <c r="C3307" s="22">
        <f>'Source - Cert. Funds'!A3306</f>
        <v>0</v>
      </c>
      <c r="D3307" s="22">
        <f>'Source - Cert. Funds'!B3306</f>
        <v>0</v>
      </c>
      <c r="E3307" s="22">
        <f>'Source - Cert. Funds'!C3306</f>
        <v>0</v>
      </c>
      <c r="F3307" s="22">
        <f>'Source - Cert. Funds'!D3306</f>
        <v>0</v>
      </c>
      <c r="G3307" s="22">
        <f>'Source - Cert. Funds'!E3306</f>
        <v>0</v>
      </c>
      <c r="H3307" s="22">
        <f>'Source - Cert. Funds'!F3306</f>
        <v>0</v>
      </c>
      <c r="I3307" s="22">
        <f>'Source - Cert. Funds'!G3306</f>
        <v>0</v>
      </c>
      <c r="J3307" s="23">
        <f>'Source - Cert. Funds'!H3306</f>
        <v>0</v>
      </c>
      <c r="K3307" s="3"/>
      <c r="L3307" s="3"/>
      <c r="M3307" s="3"/>
      <c r="N3307" s="3"/>
      <c r="O3307" s="3"/>
    </row>
    <row r="3308" spans="1:15" x14ac:dyDescent="0.35">
      <c r="A3308" s="221" t="e">
        <f t="shared" si="55"/>
        <v>#N/A</v>
      </c>
      <c r="B3308" s="221" t="e">
        <f>IF(A3308=1,SUM($A$4:A3308),"")</f>
        <v>#N/A</v>
      </c>
      <c r="C3308" s="22">
        <f>'Source - Cert. Funds'!A3307</f>
        <v>0</v>
      </c>
      <c r="D3308" s="22">
        <f>'Source - Cert. Funds'!B3307</f>
        <v>0</v>
      </c>
      <c r="E3308" s="22">
        <f>'Source - Cert. Funds'!C3307</f>
        <v>0</v>
      </c>
      <c r="F3308" s="22">
        <f>'Source - Cert. Funds'!D3307</f>
        <v>0</v>
      </c>
      <c r="G3308" s="22">
        <f>'Source - Cert. Funds'!E3307</f>
        <v>0</v>
      </c>
      <c r="H3308" s="22">
        <f>'Source - Cert. Funds'!F3307</f>
        <v>0</v>
      </c>
      <c r="I3308" s="22">
        <f>'Source - Cert. Funds'!G3307</f>
        <v>0</v>
      </c>
      <c r="J3308" s="23">
        <f>'Source - Cert. Funds'!H3307</f>
        <v>0</v>
      </c>
      <c r="K3308" s="3"/>
      <c r="L3308" s="3"/>
      <c r="M3308" s="3"/>
      <c r="N3308" s="3"/>
      <c r="O3308" s="3"/>
    </row>
    <row r="3309" spans="1:15" x14ac:dyDescent="0.35">
      <c r="A3309" s="221" t="e">
        <f t="shared" si="55"/>
        <v>#N/A</v>
      </c>
      <c r="B3309" s="221" t="e">
        <f>IF(A3309=1,SUM($A$4:A3309),"")</f>
        <v>#N/A</v>
      </c>
      <c r="C3309" s="22">
        <f>'Source - Cert. Funds'!A3308</f>
        <v>0</v>
      </c>
      <c r="D3309" s="22">
        <f>'Source - Cert. Funds'!B3308</f>
        <v>0</v>
      </c>
      <c r="E3309" s="22">
        <f>'Source - Cert. Funds'!C3308</f>
        <v>0</v>
      </c>
      <c r="F3309" s="22">
        <f>'Source - Cert. Funds'!D3308</f>
        <v>0</v>
      </c>
      <c r="G3309" s="22">
        <f>'Source - Cert. Funds'!E3308</f>
        <v>0</v>
      </c>
      <c r="H3309" s="22">
        <f>'Source - Cert. Funds'!F3308</f>
        <v>0</v>
      </c>
      <c r="I3309" s="22">
        <f>'Source - Cert. Funds'!G3308</f>
        <v>0</v>
      </c>
      <c r="J3309" s="23">
        <f>'Source - Cert. Funds'!H3308</f>
        <v>0</v>
      </c>
      <c r="K3309" s="3"/>
      <c r="L3309" s="3"/>
      <c r="M3309" s="3"/>
      <c r="N3309" s="3"/>
      <c r="O3309" s="3"/>
    </row>
    <row r="3310" spans="1:15" x14ac:dyDescent="0.35">
      <c r="A3310" s="221" t="e">
        <f t="shared" si="55"/>
        <v>#N/A</v>
      </c>
      <c r="B3310" s="221" t="e">
        <f>IF(A3310=1,SUM($A$4:A3310),"")</f>
        <v>#N/A</v>
      </c>
      <c r="C3310" s="22">
        <f>'Source - Cert. Funds'!A3309</f>
        <v>0</v>
      </c>
      <c r="D3310" s="22">
        <f>'Source - Cert. Funds'!B3309</f>
        <v>0</v>
      </c>
      <c r="E3310" s="22">
        <f>'Source - Cert. Funds'!C3309</f>
        <v>0</v>
      </c>
      <c r="F3310" s="22">
        <f>'Source - Cert. Funds'!D3309</f>
        <v>0</v>
      </c>
      <c r="G3310" s="22">
        <f>'Source - Cert. Funds'!E3309</f>
        <v>0</v>
      </c>
      <c r="H3310" s="22">
        <f>'Source - Cert. Funds'!F3309</f>
        <v>0</v>
      </c>
      <c r="I3310" s="22">
        <f>'Source - Cert. Funds'!G3309</f>
        <v>0</v>
      </c>
      <c r="J3310" s="23">
        <f>'Source - Cert. Funds'!H3309</f>
        <v>0</v>
      </c>
      <c r="K3310" s="3"/>
      <c r="L3310" s="3"/>
      <c r="M3310" s="3"/>
      <c r="N3310" s="3"/>
      <c r="O3310" s="3"/>
    </row>
    <row r="3311" spans="1:15" x14ac:dyDescent="0.35">
      <c r="A3311" s="221" t="e">
        <f t="shared" si="55"/>
        <v>#N/A</v>
      </c>
      <c r="B3311" s="221" t="e">
        <f>IF(A3311=1,SUM($A$4:A3311),"")</f>
        <v>#N/A</v>
      </c>
      <c r="C3311" s="22">
        <f>'Source - Cert. Funds'!A3310</f>
        <v>0</v>
      </c>
      <c r="D3311" s="22">
        <f>'Source - Cert. Funds'!B3310</f>
        <v>0</v>
      </c>
      <c r="E3311" s="22">
        <f>'Source - Cert. Funds'!C3310</f>
        <v>0</v>
      </c>
      <c r="F3311" s="22">
        <f>'Source - Cert. Funds'!D3310</f>
        <v>0</v>
      </c>
      <c r="G3311" s="22">
        <f>'Source - Cert. Funds'!E3310</f>
        <v>0</v>
      </c>
      <c r="H3311" s="22">
        <f>'Source - Cert. Funds'!F3310</f>
        <v>0</v>
      </c>
      <c r="I3311" s="22">
        <f>'Source - Cert. Funds'!G3310</f>
        <v>0</v>
      </c>
      <c r="J3311" s="23">
        <f>'Source - Cert. Funds'!H3310</f>
        <v>0</v>
      </c>
      <c r="K3311" s="3"/>
      <c r="L3311" s="3"/>
      <c r="M3311" s="3"/>
      <c r="N3311" s="3"/>
      <c r="O3311" s="3"/>
    </row>
    <row r="3312" spans="1:15" x14ac:dyDescent="0.35">
      <c r="A3312" s="221" t="e">
        <f t="shared" si="55"/>
        <v>#N/A</v>
      </c>
      <c r="B3312" s="221" t="e">
        <f>IF(A3312=1,SUM($A$4:A3312),"")</f>
        <v>#N/A</v>
      </c>
      <c r="C3312" s="22">
        <f>'Source - Cert. Funds'!A3311</f>
        <v>0</v>
      </c>
      <c r="D3312" s="22">
        <f>'Source - Cert. Funds'!B3311</f>
        <v>0</v>
      </c>
      <c r="E3312" s="22">
        <f>'Source - Cert. Funds'!C3311</f>
        <v>0</v>
      </c>
      <c r="F3312" s="22">
        <f>'Source - Cert. Funds'!D3311</f>
        <v>0</v>
      </c>
      <c r="G3312" s="22">
        <f>'Source - Cert. Funds'!E3311</f>
        <v>0</v>
      </c>
      <c r="H3312" s="22">
        <f>'Source - Cert. Funds'!F3311</f>
        <v>0</v>
      </c>
      <c r="I3312" s="22">
        <f>'Source - Cert. Funds'!G3311</f>
        <v>0</v>
      </c>
      <c r="J3312" s="23">
        <f>'Source - Cert. Funds'!H3311</f>
        <v>0</v>
      </c>
      <c r="K3312" s="3"/>
      <c r="L3312" s="3"/>
      <c r="M3312" s="3"/>
      <c r="N3312" s="3"/>
      <c r="O3312" s="3"/>
    </row>
    <row r="3313" spans="1:15" x14ac:dyDescent="0.35">
      <c r="A3313" s="221" t="e">
        <f t="shared" si="55"/>
        <v>#N/A</v>
      </c>
      <c r="B3313" s="221" t="e">
        <f>IF(A3313=1,SUM($A$4:A3313),"")</f>
        <v>#N/A</v>
      </c>
      <c r="C3313" s="22">
        <f>'Source - Cert. Funds'!A3312</f>
        <v>0</v>
      </c>
      <c r="D3313" s="22">
        <f>'Source - Cert. Funds'!B3312</f>
        <v>0</v>
      </c>
      <c r="E3313" s="22">
        <f>'Source - Cert. Funds'!C3312</f>
        <v>0</v>
      </c>
      <c r="F3313" s="22">
        <f>'Source - Cert. Funds'!D3312</f>
        <v>0</v>
      </c>
      <c r="G3313" s="22">
        <f>'Source - Cert. Funds'!E3312</f>
        <v>0</v>
      </c>
      <c r="H3313" s="22">
        <f>'Source - Cert. Funds'!F3312</f>
        <v>0</v>
      </c>
      <c r="I3313" s="22">
        <f>'Source - Cert. Funds'!G3312</f>
        <v>0</v>
      </c>
      <c r="J3313" s="23">
        <f>'Source - Cert. Funds'!H3312</f>
        <v>0</v>
      </c>
      <c r="K3313" s="3"/>
      <c r="L3313" s="3"/>
      <c r="M3313" s="3"/>
      <c r="N3313" s="3"/>
      <c r="O3313" s="3"/>
    </row>
    <row r="3314" spans="1:15" x14ac:dyDescent="0.35">
      <c r="A3314" s="221" t="e">
        <f t="shared" si="55"/>
        <v>#N/A</v>
      </c>
      <c r="B3314" s="221" t="e">
        <f>IF(A3314=1,SUM($A$4:A3314),"")</f>
        <v>#N/A</v>
      </c>
      <c r="C3314" s="22">
        <f>'Source - Cert. Funds'!A3313</f>
        <v>0</v>
      </c>
      <c r="D3314" s="22">
        <f>'Source - Cert. Funds'!B3313</f>
        <v>0</v>
      </c>
      <c r="E3314" s="22">
        <f>'Source - Cert. Funds'!C3313</f>
        <v>0</v>
      </c>
      <c r="F3314" s="22">
        <f>'Source - Cert. Funds'!D3313</f>
        <v>0</v>
      </c>
      <c r="G3314" s="22">
        <f>'Source - Cert. Funds'!E3313</f>
        <v>0</v>
      </c>
      <c r="H3314" s="22">
        <f>'Source - Cert. Funds'!F3313</f>
        <v>0</v>
      </c>
      <c r="I3314" s="22">
        <f>'Source - Cert. Funds'!G3313</f>
        <v>0</v>
      </c>
      <c r="J3314" s="23">
        <f>'Source - Cert. Funds'!H3313</f>
        <v>0</v>
      </c>
      <c r="K3314" s="3"/>
      <c r="L3314" s="3"/>
      <c r="M3314" s="3"/>
      <c r="N3314" s="3"/>
      <c r="O3314" s="3"/>
    </row>
    <row r="3315" spans="1:15" x14ac:dyDescent="0.35">
      <c r="A3315" s="221" t="e">
        <f t="shared" si="55"/>
        <v>#N/A</v>
      </c>
      <c r="B3315" s="221" t="e">
        <f>IF(A3315=1,SUM($A$4:A3315),"")</f>
        <v>#N/A</v>
      </c>
      <c r="C3315" s="22">
        <f>'Source - Cert. Funds'!A3314</f>
        <v>0</v>
      </c>
      <c r="D3315" s="22">
        <f>'Source - Cert. Funds'!B3314</f>
        <v>0</v>
      </c>
      <c r="E3315" s="22">
        <f>'Source - Cert. Funds'!C3314</f>
        <v>0</v>
      </c>
      <c r="F3315" s="22">
        <f>'Source - Cert. Funds'!D3314</f>
        <v>0</v>
      </c>
      <c r="G3315" s="22">
        <f>'Source - Cert. Funds'!E3314</f>
        <v>0</v>
      </c>
      <c r="H3315" s="22">
        <f>'Source - Cert. Funds'!F3314</f>
        <v>0</v>
      </c>
      <c r="I3315" s="22">
        <f>'Source - Cert. Funds'!G3314</f>
        <v>0</v>
      </c>
      <c r="J3315" s="23">
        <f>'Source - Cert. Funds'!H3314</f>
        <v>0</v>
      </c>
      <c r="K3315" s="3"/>
      <c r="L3315" s="3"/>
      <c r="M3315" s="3"/>
      <c r="N3315" s="3"/>
      <c r="O3315" s="3"/>
    </row>
    <row r="3316" spans="1:15" x14ac:dyDescent="0.35">
      <c r="A3316" s="221" t="e">
        <f t="shared" si="55"/>
        <v>#N/A</v>
      </c>
      <c r="B3316" s="221" t="e">
        <f>IF(A3316=1,SUM($A$4:A3316),"")</f>
        <v>#N/A</v>
      </c>
      <c r="C3316" s="22">
        <f>'Source - Cert. Funds'!A3315</f>
        <v>0</v>
      </c>
      <c r="D3316" s="22">
        <f>'Source - Cert. Funds'!B3315</f>
        <v>0</v>
      </c>
      <c r="E3316" s="22">
        <f>'Source - Cert. Funds'!C3315</f>
        <v>0</v>
      </c>
      <c r="F3316" s="22">
        <f>'Source - Cert. Funds'!D3315</f>
        <v>0</v>
      </c>
      <c r="G3316" s="22">
        <f>'Source - Cert. Funds'!E3315</f>
        <v>0</v>
      </c>
      <c r="H3316" s="22">
        <f>'Source - Cert. Funds'!F3315</f>
        <v>0</v>
      </c>
      <c r="I3316" s="22">
        <f>'Source - Cert. Funds'!G3315</f>
        <v>0</v>
      </c>
      <c r="J3316" s="23">
        <f>'Source - Cert. Funds'!H3315</f>
        <v>0</v>
      </c>
      <c r="K3316" s="3"/>
      <c r="L3316" s="3"/>
      <c r="M3316" s="3"/>
      <c r="N3316" s="3"/>
      <c r="O3316" s="3"/>
    </row>
    <row r="3317" spans="1:15" x14ac:dyDescent="0.35">
      <c r="A3317" s="221" t="e">
        <f t="shared" si="55"/>
        <v>#N/A</v>
      </c>
      <c r="B3317" s="221" t="e">
        <f>IF(A3317=1,SUM($A$4:A3317),"")</f>
        <v>#N/A</v>
      </c>
      <c r="C3317" s="22">
        <f>'Source - Cert. Funds'!A3316</f>
        <v>0</v>
      </c>
      <c r="D3317" s="22">
        <f>'Source - Cert. Funds'!B3316</f>
        <v>0</v>
      </c>
      <c r="E3317" s="22">
        <f>'Source - Cert. Funds'!C3316</f>
        <v>0</v>
      </c>
      <c r="F3317" s="22">
        <f>'Source - Cert. Funds'!D3316</f>
        <v>0</v>
      </c>
      <c r="G3317" s="22">
        <f>'Source - Cert. Funds'!E3316</f>
        <v>0</v>
      </c>
      <c r="H3317" s="22">
        <f>'Source - Cert. Funds'!F3316</f>
        <v>0</v>
      </c>
      <c r="I3317" s="22">
        <f>'Source - Cert. Funds'!G3316</f>
        <v>0</v>
      </c>
      <c r="J3317" s="23">
        <f>'Source - Cert. Funds'!H3316</f>
        <v>0</v>
      </c>
      <c r="K3317" s="3"/>
      <c r="L3317" s="3"/>
      <c r="M3317" s="3"/>
      <c r="N3317" s="3"/>
      <c r="O3317" s="3"/>
    </row>
    <row r="3318" spans="1:15" x14ac:dyDescent="0.35">
      <c r="A3318" s="221" t="e">
        <f t="shared" si="55"/>
        <v>#N/A</v>
      </c>
      <c r="B3318" s="221" t="e">
        <f>IF(A3318=1,SUM($A$4:A3318),"")</f>
        <v>#N/A</v>
      </c>
      <c r="C3318" s="22">
        <f>'Source - Cert. Funds'!A3317</f>
        <v>0</v>
      </c>
      <c r="D3318" s="22">
        <f>'Source - Cert. Funds'!B3317</f>
        <v>0</v>
      </c>
      <c r="E3318" s="22">
        <f>'Source - Cert. Funds'!C3317</f>
        <v>0</v>
      </c>
      <c r="F3318" s="22">
        <f>'Source - Cert. Funds'!D3317</f>
        <v>0</v>
      </c>
      <c r="G3318" s="22">
        <f>'Source - Cert. Funds'!E3317</f>
        <v>0</v>
      </c>
      <c r="H3318" s="22">
        <f>'Source - Cert. Funds'!F3317</f>
        <v>0</v>
      </c>
      <c r="I3318" s="22">
        <f>'Source - Cert. Funds'!G3317</f>
        <v>0</v>
      </c>
      <c r="J3318" s="23">
        <f>'Source - Cert. Funds'!H3317</f>
        <v>0</v>
      </c>
      <c r="K3318" s="3"/>
      <c r="L3318" s="3"/>
      <c r="M3318" s="3"/>
      <c r="N3318" s="3"/>
      <c r="O3318" s="3"/>
    </row>
    <row r="3319" spans="1:15" x14ac:dyDescent="0.35">
      <c r="A3319" s="221" t="e">
        <f t="shared" si="55"/>
        <v>#N/A</v>
      </c>
      <c r="B3319" s="221" t="e">
        <f>IF(A3319=1,SUM($A$4:A3319),"")</f>
        <v>#N/A</v>
      </c>
      <c r="C3319" s="22">
        <f>'Source - Cert. Funds'!A3318</f>
        <v>0</v>
      </c>
      <c r="D3319" s="22">
        <f>'Source - Cert. Funds'!B3318</f>
        <v>0</v>
      </c>
      <c r="E3319" s="22">
        <f>'Source - Cert. Funds'!C3318</f>
        <v>0</v>
      </c>
      <c r="F3319" s="22">
        <f>'Source - Cert. Funds'!D3318</f>
        <v>0</v>
      </c>
      <c r="G3319" s="22">
        <f>'Source - Cert. Funds'!E3318</f>
        <v>0</v>
      </c>
      <c r="H3319" s="22">
        <f>'Source - Cert. Funds'!F3318</f>
        <v>0</v>
      </c>
      <c r="I3319" s="22">
        <f>'Source - Cert. Funds'!G3318</f>
        <v>0</v>
      </c>
      <c r="J3319" s="23">
        <f>'Source - Cert. Funds'!H3318</f>
        <v>0</v>
      </c>
      <c r="K3319" s="3"/>
      <c r="L3319" s="3"/>
      <c r="M3319" s="3"/>
      <c r="N3319" s="3"/>
      <c r="O3319" s="3"/>
    </row>
    <row r="3320" spans="1:15" x14ac:dyDescent="0.35">
      <c r="A3320" s="221" t="e">
        <f t="shared" si="55"/>
        <v>#N/A</v>
      </c>
      <c r="B3320" s="221" t="e">
        <f>IF(A3320=1,SUM($A$4:A3320),"")</f>
        <v>#N/A</v>
      </c>
      <c r="C3320" s="22">
        <f>'Source - Cert. Funds'!A3319</f>
        <v>0</v>
      </c>
      <c r="D3320" s="22">
        <f>'Source - Cert. Funds'!B3319</f>
        <v>0</v>
      </c>
      <c r="E3320" s="22">
        <f>'Source - Cert. Funds'!C3319</f>
        <v>0</v>
      </c>
      <c r="F3320" s="22">
        <f>'Source - Cert. Funds'!D3319</f>
        <v>0</v>
      </c>
      <c r="G3320" s="22">
        <f>'Source - Cert. Funds'!E3319</f>
        <v>0</v>
      </c>
      <c r="H3320" s="22">
        <f>'Source - Cert. Funds'!F3319</f>
        <v>0</v>
      </c>
      <c r="I3320" s="22">
        <f>'Source - Cert. Funds'!G3319</f>
        <v>0</v>
      </c>
      <c r="J3320" s="23">
        <f>'Source - Cert. Funds'!H3319</f>
        <v>0</v>
      </c>
      <c r="K3320" s="3"/>
      <c r="L3320" s="3"/>
      <c r="M3320" s="3"/>
      <c r="N3320" s="3"/>
      <c r="O3320" s="3"/>
    </row>
    <row r="3321" spans="1:15" x14ac:dyDescent="0.35">
      <c r="A3321" s="221" t="e">
        <f t="shared" si="55"/>
        <v>#N/A</v>
      </c>
      <c r="B3321" s="221" t="e">
        <f>IF(A3321=1,SUM($A$4:A3321),"")</f>
        <v>#N/A</v>
      </c>
      <c r="C3321" s="22">
        <f>'Source - Cert. Funds'!A3320</f>
        <v>0</v>
      </c>
      <c r="D3321" s="22">
        <f>'Source - Cert. Funds'!B3320</f>
        <v>0</v>
      </c>
      <c r="E3321" s="22">
        <f>'Source - Cert. Funds'!C3320</f>
        <v>0</v>
      </c>
      <c r="F3321" s="22">
        <f>'Source - Cert. Funds'!D3320</f>
        <v>0</v>
      </c>
      <c r="G3321" s="22">
        <f>'Source - Cert. Funds'!E3320</f>
        <v>0</v>
      </c>
      <c r="H3321" s="22">
        <f>'Source - Cert. Funds'!F3320</f>
        <v>0</v>
      </c>
      <c r="I3321" s="22">
        <f>'Source - Cert. Funds'!G3320</f>
        <v>0</v>
      </c>
      <c r="J3321" s="23">
        <f>'Source - Cert. Funds'!H3320</f>
        <v>0</v>
      </c>
      <c r="K3321" s="3"/>
      <c r="L3321" s="3"/>
      <c r="M3321" s="3"/>
      <c r="N3321" s="3"/>
      <c r="O3321" s="3"/>
    </row>
    <row r="3322" spans="1:15" x14ac:dyDescent="0.35">
      <c r="A3322" s="221" t="e">
        <f t="shared" si="55"/>
        <v>#N/A</v>
      </c>
      <c r="B3322" s="221" t="e">
        <f>IF(A3322=1,SUM($A$4:A3322),"")</f>
        <v>#N/A</v>
      </c>
      <c r="C3322" s="22">
        <f>'Source - Cert. Funds'!A3321</f>
        <v>0</v>
      </c>
      <c r="D3322" s="22">
        <f>'Source - Cert. Funds'!B3321</f>
        <v>0</v>
      </c>
      <c r="E3322" s="22">
        <f>'Source - Cert. Funds'!C3321</f>
        <v>0</v>
      </c>
      <c r="F3322" s="22">
        <f>'Source - Cert. Funds'!D3321</f>
        <v>0</v>
      </c>
      <c r="G3322" s="22">
        <f>'Source - Cert. Funds'!E3321</f>
        <v>0</v>
      </c>
      <c r="H3322" s="22">
        <f>'Source - Cert. Funds'!F3321</f>
        <v>0</v>
      </c>
      <c r="I3322" s="22">
        <f>'Source - Cert. Funds'!G3321</f>
        <v>0</v>
      </c>
      <c r="J3322" s="23">
        <f>'Source - Cert. Funds'!H3321</f>
        <v>0</v>
      </c>
      <c r="K3322" s="3"/>
      <c r="L3322" s="3"/>
      <c r="M3322" s="3"/>
      <c r="N3322" s="3"/>
      <c r="O3322" s="3"/>
    </row>
    <row r="3323" spans="1:15" x14ac:dyDescent="0.35">
      <c r="A3323" s="221" t="e">
        <f t="shared" si="55"/>
        <v>#N/A</v>
      </c>
      <c r="B3323" s="221" t="e">
        <f>IF(A3323=1,SUM($A$4:A3323),"")</f>
        <v>#N/A</v>
      </c>
      <c r="C3323" s="22">
        <f>'Source - Cert. Funds'!A3322</f>
        <v>0</v>
      </c>
      <c r="D3323" s="22">
        <f>'Source - Cert. Funds'!B3322</f>
        <v>0</v>
      </c>
      <c r="E3323" s="22">
        <f>'Source - Cert. Funds'!C3322</f>
        <v>0</v>
      </c>
      <c r="F3323" s="22">
        <f>'Source - Cert. Funds'!D3322</f>
        <v>0</v>
      </c>
      <c r="G3323" s="22">
        <f>'Source - Cert. Funds'!E3322</f>
        <v>0</v>
      </c>
      <c r="H3323" s="22">
        <f>'Source - Cert. Funds'!F3322</f>
        <v>0</v>
      </c>
      <c r="I3323" s="22">
        <f>'Source - Cert. Funds'!G3322</f>
        <v>0</v>
      </c>
      <c r="J3323" s="23">
        <f>'Source - Cert. Funds'!H3322</f>
        <v>0</v>
      </c>
      <c r="K3323" s="3"/>
      <c r="L3323" s="3"/>
      <c r="M3323" s="3"/>
      <c r="N3323" s="3"/>
      <c r="O3323" s="3"/>
    </row>
    <row r="3324" spans="1:15" x14ac:dyDescent="0.35">
      <c r="A3324" s="221" t="e">
        <f t="shared" si="55"/>
        <v>#N/A</v>
      </c>
      <c r="B3324" s="221" t="e">
        <f>IF(A3324=1,SUM($A$4:A3324),"")</f>
        <v>#N/A</v>
      </c>
      <c r="C3324" s="22">
        <f>'Source - Cert. Funds'!A3323</f>
        <v>0</v>
      </c>
      <c r="D3324" s="22">
        <f>'Source - Cert. Funds'!B3323</f>
        <v>0</v>
      </c>
      <c r="E3324" s="22">
        <f>'Source - Cert. Funds'!C3323</f>
        <v>0</v>
      </c>
      <c r="F3324" s="22">
        <f>'Source - Cert. Funds'!D3323</f>
        <v>0</v>
      </c>
      <c r="G3324" s="22">
        <f>'Source - Cert. Funds'!E3323</f>
        <v>0</v>
      </c>
      <c r="H3324" s="22">
        <f>'Source - Cert. Funds'!F3323</f>
        <v>0</v>
      </c>
      <c r="I3324" s="22">
        <f>'Source - Cert. Funds'!G3323</f>
        <v>0</v>
      </c>
      <c r="J3324" s="23">
        <f>'Source - Cert. Funds'!H3323</f>
        <v>0</v>
      </c>
      <c r="K3324" s="3"/>
      <c r="L3324" s="3"/>
      <c r="M3324" s="3"/>
      <c r="N3324" s="3"/>
      <c r="O3324" s="3"/>
    </row>
    <row r="3325" spans="1:15" x14ac:dyDescent="0.35">
      <c r="A3325" s="221" t="e">
        <f t="shared" si="55"/>
        <v>#N/A</v>
      </c>
      <c r="B3325" s="221" t="e">
        <f>IF(A3325=1,SUM($A$4:A3325),"")</f>
        <v>#N/A</v>
      </c>
      <c r="C3325" s="22">
        <f>'Source - Cert. Funds'!A3324</f>
        <v>0</v>
      </c>
      <c r="D3325" s="22">
        <f>'Source - Cert. Funds'!B3324</f>
        <v>0</v>
      </c>
      <c r="E3325" s="22">
        <f>'Source - Cert. Funds'!C3324</f>
        <v>0</v>
      </c>
      <c r="F3325" s="22">
        <f>'Source - Cert. Funds'!D3324</f>
        <v>0</v>
      </c>
      <c r="G3325" s="22">
        <f>'Source - Cert. Funds'!E3324</f>
        <v>0</v>
      </c>
      <c r="H3325" s="22">
        <f>'Source - Cert. Funds'!F3324</f>
        <v>0</v>
      </c>
      <c r="I3325" s="22">
        <f>'Source - Cert. Funds'!G3324</f>
        <v>0</v>
      </c>
      <c r="J3325" s="23">
        <f>'Source - Cert. Funds'!H3324</f>
        <v>0</v>
      </c>
      <c r="K3325" s="3"/>
      <c r="L3325" s="3"/>
      <c r="M3325" s="3"/>
      <c r="N3325" s="3"/>
      <c r="O3325" s="3"/>
    </row>
    <row r="3326" spans="1:15" x14ac:dyDescent="0.35">
      <c r="A3326" s="221" t="e">
        <f t="shared" si="55"/>
        <v>#N/A</v>
      </c>
      <c r="B3326" s="221" t="e">
        <f>IF(A3326=1,SUM($A$4:A3326),"")</f>
        <v>#N/A</v>
      </c>
      <c r="C3326" s="22">
        <f>'Source - Cert. Funds'!A3325</f>
        <v>0</v>
      </c>
      <c r="D3326" s="22">
        <f>'Source - Cert. Funds'!B3325</f>
        <v>0</v>
      </c>
      <c r="E3326" s="22">
        <f>'Source - Cert. Funds'!C3325</f>
        <v>0</v>
      </c>
      <c r="F3326" s="22">
        <f>'Source - Cert. Funds'!D3325</f>
        <v>0</v>
      </c>
      <c r="G3326" s="22">
        <f>'Source - Cert. Funds'!E3325</f>
        <v>0</v>
      </c>
      <c r="H3326" s="22">
        <f>'Source - Cert. Funds'!F3325</f>
        <v>0</v>
      </c>
      <c r="I3326" s="22">
        <f>'Source - Cert. Funds'!G3325</f>
        <v>0</v>
      </c>
      <c r="J3326" s="23">
        <f>'Source - Cert. Funds'!H3325</f>
        <v>0</v>
      </c>
      <c r="K3326" s="3"/>
      <c r="L3326" s="3"/>
      <c r="M3326" s="3"/>
      <c r="N3326" s="3"/>
      <c r="O3326" s="3"/>
    </row>
    <row r="3327" spans="1:15" x14ac:dyDescent="0.35">
      <c r="A3327" s="221" t="e">
        <f t="shared" si="55"/>
        <v>#N/A</v>
      </c>
      <c r="B3327" s="221" t="e">
        <f>IF(A3327=1,SUM($A$4:A3327),"")</f>
        <v>#N/A</v>
      </c>
      <c r="C3327" s="22">
        <f>'Source - Cert. Funds'!A3326</f>
        <v>0</v>
      </c>
      <c r="D3327" s="22">
        <f>'Source - Cert. Funds'!B3326</f>
        <v>0</v>
      </c>
      <c r="E3327" s="22">
        <f>'Source - Cert. Funds'!C3326</f>
        <v>0</v>
      </c>
      <c r="F3327" s="22">
        <f>'Source - Cert. Funds'!D3326</f>
        <v>0</v>
      </c>
      <c r="G3327" s="22">
        <f>'Source - Cert. Funds'!E3326</f>
        <v>0</v>
      </c>
      <c r="H3327" s="22">
        <f>'Source - Cert. Funds'!F3326</f>
        <v>0</v>
      </c>
      <c r="I3327" s="22">
        <f>'Source - Cert. Funds'!G3326</f>
        <v>0</v>
      </c>
      <c r="J3327" s="23">
        <f>'Source - Cert. Funds'!H3326</f>
        <v>0</v>
      </c>
      <c r="K3327" s="3"/>
      <c r="L3327" s="3"/>
      <c r="M3327" s="3"/>
      <c r="N3327" s="3"/>
      <c r="O3327" s="3"/>
    </row>
    <row r="3328" spans="1:15" x14ac:dyDescent="0.35">
      <c r="A3328" s="221" t="e">
        <f t="shared" si="55"/>
        <v>#N/A</v>
      </c>
      <c r="B3328" s="221" t="e">
        <f>IF(A3328=1,SUM($A$4:A3328),"")</f>
        <v>#N/A</v>
      </c>
      <c r="C3328" s="22">
        <f>'Source - Cert. Funds'!A3327</f>
        <v>0</v>
      </c>
      <c r="D3328" s="22">
        <f>'Source - Cert. Funds'!B3327</f>
        <v>0</v>
      </c>
      <c r="E3328" s="22">
        <f>'Source - Cert. Funds'!C3327</f>
        <v>0</v>
      </c>
      <c r="F3328" s="22">
        <f>'Source - Cert. Funds'!D3327</f>
        <v>0</v>
      </c>
      <c r="G3328" s="22">
        <f>'Source - Cert. Funds'!E3327</f>
        <v>0</v>
      </c>
      <c r="H3328" s="22">
        <f>'Source - Cert. Funds'!F3327</f>
        <v>0</v>
      </c>
      <c r="I3328" s="22">
        <f>'Source - Cert. Funds'!G3327</f>
        <v>0</v>
      </c>
      <c r="J3328" s="23">
        <f>'Source - Cert. Funds'!H3327</f>
        <v>0</v>
      </c>
      <c r="K3328" s="3"/>
      <c r="L3328" s="3"/>
      <c r="M3328" s="3"/>
      <c r="N3328" s="3"/>
      <c r="O3328" s="3"/>
    </row>
    <row r="3329" spans="1:15" x14ac:dyDescent="0.35">
      <c r="A3329" s="221" t="e">
        <f t="shared" si="55"/>
        <v>#N/A</v>
      </c>
      <c r="B3329" s="221" t="e">
        <f>IF(A3329=1,SUM($A$4:A3329),"")</f>
        <v>#N/A</v>
      </c>
      <c r="C3329" s="22">
        <f>'Source - Cert. Funds'!A3328</f>
        <v>0</v>
      </c>
      <c r="D3329" s="22">
        <f>'Source - Cert. Funds'!B3328</f>
        <v>0</v>
      </c>
      <c r="E3329" s="22">
        <f>'Source - Cert. Funds'!C3328</f>
        <v>0</v>
      </c>
      <c r="F3329" s="22">
        <f>'Source - Cert. Funds'!D3328</f>
        <v>0</v>
      </c>
      <c r="G3329" s="22">
        <f>'Source - Cert. Funds'!E3328</f>
        <v>0</v>
      </c>
      <c r="H3329" s="22">
        <f>'Source - Cert. Funds'!F3328</f>
        <v>0</v>
      </c>
      <c r="I3329" s="22">
        <f>'Source - Cert. Funds'!G3328</f>
        <v>0</v>
      </c>
      <c r="J3329" s="23">
        <f>'Source - Cert. Funds'!H3328</f>
        <v>0</v>
      </c>
      <c r="K3329" s="3"/>
      <c r="L3329" s="3"/>
      <c r="M3329" s="3"/>
      <c r="N3329" s="3"/>
      <c r="O3329" s="3"/>
    </row>
    <row r="3330" spans="1:15" x14ac:dyDescent="0.35">
      <c r="A3330" s="221" t="e">
        <f t="shared" si="55"/>
        <v>#N/A</v>
      </c>
      <c r="B3330" s="221" t="e">
        <f>IF(A3330=1,SUM($A$4:A3330),"")</f>
        <v>#N/A</v>
      </c>
      <c r="C3330" s="22">
        <f>'Source - Cert. Funds'!A3329</f>
        <v>0</v>
      </c>
      <c r="D3330" s="22">
        <f>'Source - Cert. Funds'!B3329</f>
        <v>0</v>
      </c>
      <c r="E3330" s="22">
        <f>'Source - Cert. Funds'!C3329</f>
        <v>0</v>
      </c>
      <c r="F3330" s="22">
        <f>'Source - Cert. Funds'!D3329</f>
        <v>0</v>
      </c>
      <c r="G3330" s="22">
        <f>'Source - Cert. Funds'!E3329</f>
        <v>0</v>
      </c>
      <c r="H3330" s="22">
        <f>'Source - Cert. Funds'!F3329</f>
        <v>0</v>
      </c>
      <c r="I3330" s="22">
        <f>'Source - Cert. Funds'!G3329</f>
        <v>0</v>
      </c>
      <c r="J3330" s="23">
        <f>'Source - Cert. Funds'!H3329</f>
        <v>0</v>
      </c>
      <c r="K3330" s="3"/>
      <c r="L3330" s="3"/>
      <c r="M3330" s="3"/>
      <c r="N3330" s="3"/>
      <c r="O3330" s="3"/>
    </row>
    <row r="3331" spans="1:15" x14ac:dyDescent="0.35">
      <c r="A3331" s="221" t="e">
        <f t="shared" si="55"/>
        <v>#N/A</v>
      </c>
      <c r="B3331" s="221" t="e">
        <f>IF(A3331=1,SUM($A$4:A3331),"")</f>
        <v>#N/A</v>
      </c>
      <c r="C3331" s="22">
        <f>'Source - Cert. Funds'!A3330</f>
        <v>0</v>
      </c>
      <c r="D3331" s="22">
        <f>'Source - Cert. Funds'!B3330</f>
        <v>0</v>
      </c>
      <c r="E3331" s="22">
        <f>'Source - Cert. Funds'!C3330</f>
        <v>0</v>
      </c>
      <c r="F3331" s="22">
        <f>'Source - Cert. Funds'!D3330</f>
        <v>0</v>
      </c>
      <c r="G3331" s="22">
        <f>'Source - Cert. Funds'!E3330</f>
        <v>0</v>
      </c>
      <c r="H3331" s="22">
        <f>'Source - Cert. Funds'!F3330</f>
        <v>0</v>
      </c>
      <c r="I3331" s="22">
        <f>'Source - Cert. Funds'!G3330</f>
        <v>0</v>
      </c>
      <c r="J3331" s="23">
        <f>'Source - Cert. Funds'!H3330</f>
        <v>0</v>
      </c>
      <c r="K3331" s="3"/>
      <c r="L3331" s="3"/>
      <c r="M3331" s="3"/>
      <c r="N3331" s="3"/>
      <c r="O3331" s="3"/>
    </row>
    <row r="3332" spans="1:15" x14ac:dyDescent="0.35">
      <c r="A3332" s="221" t="e">
        <f t="shared" si="55"/>
        <v>#N/A</v>
      </c>
      <c r="B3332" s="221" t="e">
        <f>IF(A3332=1,SUM($A$4:A3332),"")</f>
        <v>#N/A</v>
      </c>
      <c r="C3332" s="22">
        <f>'Source - Cert. Funds'!A3331</f>
        <v>0</v>
      </c>
      <c r="D3332" s="22">
        <f>'Source - Cert. Funds'!B3331</f>
        <v>0</v>
      </c>
      <c r="E3332" s="22">
        <f>'Source - Cert. Funds'!C3331</f>
        <v>0</v>
      </c>
      <c r="F3332" s="22">
        <f>'Source - Cert. Funds'!D3331</f>
        <v>0</v>
      </c>
      <c r="G3332" s="22">
        <f>'Source - Cert. Funds'!E3331</f>
        <v>0</v>
      </c>
      <c r="H3332" s="22">
        <f>'Source - Cert. Funds'!F3331</f>
        <v>0</v>
      </c>
      <c r="I3332" s="22">
        <f>'Source - Cert. Funds'!G3331</f>
        <v>0</v>
      </c>
      <c r="J3332" s="23">
        <f>'Source - Cert. Funds'!H3331</f>
        <v>0</v>
      </c>
      <c r="K3332" s="3"/>
      <c r="L3332" s="3"/>
      <c r="M3332" s="3"/>
      <c r="N3332" s="3"/>
      <c r="O3332" s="3"/>
    </row>
    <row r="3333" spans="1:15" x14ac:dyDescent="0.35">
      <c r="A3333" s="221" t="e">
        <f t="shared" ref="A3333:A3396" si="56">IF($L$1=$F3333,1,"")</f>
        <v>#N/A</v>
      </c>
      <c r="B3333" s="221" t="e">
        <f>IF(A3333=1,SUM($A$4:A3333),"")</f>
        <v>#N/A</v>
      </c>
      <c r="C3333" s="22">
        <f>'Source - Cert. Funds'!A3332</f>
        <v>0</v>
      </c>
      <c r="D3333" s="22">
        <f>'Source - Cert. Funds'!B3332</f>
        <v>0</v>
      </c>
      <c r="E3333" s="22">
        <f>'Source - Cert. Funds'!C3332</f>
        <v>0</v>
      </c>
      <c r="F3333" s="22">
        <f>'Source - Cert. Funds'!D3332</f>
        <v>0</v>
      </c>
      <c r="G3333" s="22">
        <f>'Source - Cert. Funds'!E3332</f>
        <v>0</v>
      </c>
      <c r="H3333" s="22">
        <f>'Source - Cert. Funds'!F3332</f>
        <v>0</v>
      </c>
      <c r="I3333" s="22">
        <f>'Source - Cert. Funds'!G3332</f>
        <v>0</v>
      </c>
      <c r="J3333" s="23">
        <f>'Source - Cert. Funds'!H3332</f>
        <v>0</v>
      </c>
      <c r="K3333" s="3"/>
      <c r="L3333" s="3"/>
      <c r="M3333" s="3"/>
      <c r="N3333" s="3"/>
      <c r="O3333" s="3"/>
    </row>
    <row r="3334" spans="1:15" x14ac:dyDescent="0.35">
      <c r="A3334" s="221" t="e">
        <f t="shared" si="56"/>
        <v>#N/A</v>
      </c>
      <c r="B3334" s="221" t="e">
        <f>IF(A3334=1,SUM($A$4:A3334),"")</f>
        <v>#N/A</v>
      </c>
      <c r="C3334" s="22">
        <f>'Source - Cert. Funds'!A3333</f>
        <v>0</v>
      </c>
      <c r="D3334" s="22">
        <f>'Source - Cert. Funds'!B3333</f>
        <v>0</v>
      </c>
      <c r="E3334" s="22">
        <f>'Source - Cert. Funds'!C3333</f>
        <v>0</v>
      </c>
      <c r="F3334" s="22">
        <f>'Source - Cert. Funds'!D3333</f>
        <v>0</v>
      </c>
      <c r="G3334" s="22">
        <f>'Source - Cert. Funds'!E3333</f>
        <v>0</v>
      </c>
      <c r="H3334" s="22">
        <f>'Source - Cert. Funds'!F3333</f>
        <v>0</v>
      </c>
      <c r="I3334" s="22">
        <f>'Source - Cert. Funds'!G3333</f>
        <v>0</v>
      </c>
      <c r="J3334" s="23">
        <f>'Source - Cert. Funds'!H3333</f>
        <v>0</v>
      </c>
      <c r="K3334" s="3"/>
      <c r="L3334" s="3"/>
      <c r="M3334" s="3"/>
      <c r="N3334" s="3"/>
      <c r="O3334" s="3"/>
    </row>
    <row r="3335" spans="1:15" x14ac:dyDescent="0.35">
      <c r="A3335" s="221" t="e">
        <f t="shared" si="56"/>
        <v>#N/A</v>
      </c>
      <c r="B3335" s="221" t="e">
        <f>IF(A3335=1,SUM($A$4:A3335),"")</f>
        <v>#N/A</v>
      </c>
      <c r="C3335" s="22">
        <f>'Source - Cert. Funds'!A3334</f>
        <v>0</v>
      </c>
      <c r="D3335" s="22">
        <f>'Source - Cert. Funds'!B3334</f>
        <v>0</v>
      </c>
      <c r="E3335" s="22">
        <f>'Source - Cert. Funds'!C3334</f>
        <v>0</v>
      </c>
      <c r="F3335" s="22">
        <f>'Source - Cert. Funds'!D3334</f>
        <v>0</v>
      </c>
      <c r="G3335" s="22">
        <f>'Source - Cert. Funds'!E3334</f>
        <v>0</v>
      </c>
      <c r="H3335" s="22">
        <f>'Source - Cert. Funds'!F3334</f>
        <v>0</v>
      </c>
      <c r="I3335" s="22">
        <f>'Source - Cert. Funds'!G3334</f>
        <v>0</v>
      </c>
      <c r="J3335" s="23">
        <f>'Source - Cert. Funds'!H3334</f>
        <v>0</v>
      </c>
      <c r="K3335" s="3"/>
      <c r="L3335" s="3"/>
      <c r="M3335" s="3"/>
      <c r="N3335" s="3"/>
      <c r="O3335" s="3"/>
    </row>
    <row r="3336" spans="1:15" x14ac:dyDescent="0.35">
      <c r="A3336" s="221" t="e">
        <f t="shared" si="56"/>
        <v>#N/A</v>
      </c>
      <c r="B3336" s="221" t="e">
        <f>IF(A3336=1,SUM($A$4:A3336),"")</f>
        <v>#N/A</v>
      </c>
      <c r="C3336" s="22">
        <f>'Source - Cert. Funds'!A3335</f>
        <v>0</v>
      </c>
      <c r="D3336" s="22">
        <f>'Source - Cert. Funds'!B3335</f>
        <v>0</v>
      </c>
      <c r="E3336" s="22">
        <f>'Source - Cert. Funds'!C3335</f>
        <v>0</v>
      </c>
      <c r="F3336" s="22">
        <f>'Source - Cert. Funds'!D3335</f>
        <v>0</v>
      </c>
      <c r="G3336" s="22">
        <f>'Source - Cert. Funds'!E3335</f>
        <v>0</v>
      </c>
      <c r="H3336" s="22">
        <f>'Source - Cert. Funds'!F3335</f>
        <v>0</v>
      </c>
      <c r="I3336" s="22">
        <f>'Source - Cert. Funds'!G3335</f>
        <v>0</v>
      </c>
      <c r="J3336" s="23">
        <f>'Source - Cert. Funds'!H3335</f>
        <v>0</v>
      </c>
      <c r="K3336" s="3"/>
      <c r="L3336" s="3"/>
      <c r="M3336" s="3"/>
      <c r="N3336" s="3"/>
      <c r="O3336" s="3"/>
    </row>
    <row r="3337" spans="1:15" x14ac:dyDescent="0.35">
      <c r="A3337" s="221" t="e">
        <f t="shared" si="56"/>
        <v>#N/A</v>
      </c>
      <c r="B3337" s="221" t="e">
        <f>IF(A3337=1,SUM($A$4:A3337),"")</f>
        <v>#N/A</v>
      </c>
      <c r="C3337" s="22">
        <f>'Source - Cert. Funds'!A3336</f>
        <v>0</v>
      </c>
      <c r="D3337" s="22">
        <f>'Source - Cert. Funds'!B3336</f>
        <v>0</v>
      </c>
      <c r="E3337" s="22">
        <f>'Source - Cert. Funds'!C3336</f>
        <v>0</v>
      </c>
      <c r="F3337" s="22">
        <f>'Source - Cert. Funds'!D3336</f>
        <v>0</v>
      </c>
      <c r="G3337" s="22">
        <f>'Source - Cert. Funds'!E3336</f>
        <v>0</v>
      </c>
      <c r="H3337" s="22">
        <f>'Source - Cert. Funds'!F3336</f>
        <v>0</v>
      </c>
      <c r="I3337" s="22">
        <f>'Source - Cert. Funds'!G3336</f>
        <v>0</v>
      </c>
      <c r="J3337" s="23">
        <f>'Source - Cert. Funds'!H3336</f>
        <v>0</v>
      </c>
      <c r="K3337" s="3"/>
      <c r="L3337" s="3"/>
      <c r="M3337" s="3"/>
      <c r="N3337" s="3"/>
      <c r="O3337" s="3"/>
    </row>
    <row r="3338" spans="1:15" x14ac:dyDescent="0.35">
      <c r="A3338" s="221" t="e">
        <f t="shared" si="56"/>
        <v>#N/A</v>
      </c>
      <c r="B3338" s="221" t="e">
        <f>IF(A3338=1,SUM($A$4:A3338),"")</f>
        <v>#N/A</v>
      </c>
      <c r="C3338" s="22">
        <f>'Source - Cert. Funds'!A3337</f>
        <v>0</v>
      </c>
      <c r="D3338" s="22">
        <f>'Source - Cert. Funds'!B3337</f>
        <v>0</v>
      </c>
      <c r="E3338" s="22">
        <f>'Source - Cert. Funds'!C3337</f>
        <v>0</v>
      </c>
      <c r="F3338" s="22">
        <f>'Source - Cert. Funds'!D3337</f>
        <v>0</v>
      </c>
      <c r="G3338" s="22">
        <f>'Source - Cert. Funds'!E3337</f>
        <v>0</v>
      </c>
      <c r="H3338" s="22">
        <f>'Source - Cert. Funds'!F3337</f>
        <v>0</v>
      </c>
      <c r="I3338" s="22">
        <f>'Source - Cert. Funds'!G3337</f>
        <v>0</v>
      </c>
      <c r="J3338" s="23">
        <f>'Source - Cert. Funds'!H3337</f>
        <v>0</v>
      </c>
      <c r="K3338" s="3"/>
      <c r="L3338" s="3"/>
      <c r="M3338" s="3"/>
      <c r="N3338" s="3"/>
      <c r="O3338" s="3"/>
    </row>
    <row r="3339" spans="1:15" x14ac:dyDescent="0.35">
      <c r="A3339" s="221" t="e">
        <f t="shared" si="56"/>
        <v>#N/A</v>
      </c>
      <c r="B3339" s="221" t="e">
        <f>IF(A3339=1,SUM($A$4:A3339),"")</f>
        <v>#N/A</v>
      </c>
      <c r="C3339" s="22">
        <f>'Source - Cert. Funds'!A3338</f>
        <v>0</v>
      </c>
      <c r="D3339" s="22">
        <f>'Source - Cert. Funds'!B3338</f>
        <v>0</v>
      </c>
      <c r="E3339" s="22">
        <f>'Source - Cert. Funds'!C3338</f>
        <v>0</v>
      </c>
      <c r="F3339" s="22">
        <f>'Source - Cert. Funds'!D3338</f>
        <v>0</v>
      </c>
      <c r="G3339" s="22">
        <f>'Source - Cert. Funds'!E3338</f>
        <v>0</v>
      </c>
      <c r="H3339" s="22">
        <f>'Source - Cert. Funds'!F3338</f>
        <v>0</v>
      </c>
      <c r="I3339" s="22">
        <f>'Source - Cert. Funds'!G3338</f>
        <v>0</v>
      </c>
      <c r="J3339" s="23">
        <f>'Source - Cert. Funds'!H3338</f>
        <v>0</v>
      </c>
      <c r="K3339" s="3"/>
      <c r="L3339" s="3"/>
      <c r="M3339" s="3"/>
      <c r="N3339" s="3"/>
      <c r="O3339" s="3"/>
    </row>
    <row r="3340" spans="1:15" x14ac:dyDescent="0.35">
      <c r="A3340" s="221" t="e">
        <f t="shared" si="56"/>
        <v>#N/A</v>
      </c>
      <c r="B3340" s="221" t="e">
        <f>IF(A3340=1,SUM($A$4:A3340),"")</f>
        <v>#N/A</v>
      </c>
      <c r="C3340" s="22">
        <f>'Source - Cert. Funds'!A3339</f>
        <v>0</v>
      </c>
      <c r="D3340" s="22">
        <f>'Source - Cert. Funds'!B3339</f>
        <v>0</v>
      </c>
      <c r="E3340" s="22">
        <f>'Source - Cert. Funds'!C3339</f>
        <v>0</v>
      </c>
      <c r="F3340" s="22">
        <f>'Source - Cert. Funds'!D3339</f>
        <v>0</v>
      </c>
      <c r="G3340" s="22">
        <f>'Source - Cert. Funds'!E3339</f>
        <v>0</v>
      </c>
      <c r="H3340" s="22">
        <f>'Source - Cert. Funds'!F3339</f>
        <v>0</v>
      </c>
      <c r="I3340" s="22">
        <f>'Source - Cert. Funds'!G3339</f>
        <v>0</v>
      </c>
      <c r="J3340" s="23">
        <f>'Source - Cert. Funds'!H3339</f>
        <v>0</v>
      </c>
      <c r="K3340" s="3"/>
      <c r="L3340" s="3"/>
      <c r="M3340" s="3"/>
      <c r="N3340" s="3"/>
      <c r="O3340" s="3"/>
    </row>
    <row r="3341" spans="1:15" x14ac:dyDescent="0.35">
      <c r="A3341" s="221" t="e">
        <f t="shared" si="56"/>
        <v>#N/A</v>
      </c>
      <c r="B3341" s="221" t="e">
        <f>IF(A3341=1,SUM($A$4:A3341),"")</f>
        <v>#N/A</v>
      </c>
      <c r="C3341" s="22">
        <f>'Source - Cert. Funds'!A3340</f>
        <v>0</v>
      </c>
      <c r="D3341" s="22">
        <f>'Source - Cert. Funds'!B3340</f>
        <v>0</v>
      </c>
      <c r="E3341" s="22">
        <f>'Source - Cert. Funds'!C3340</f>
        <v>0</v>
      </c>
      <c r="F3341" s="22">
        <f>'Source - Cert. Funds'!D3340</f>
        <v>0</v>
      </c>
      <c r="G3341" s="22">
        <f>'Source - Cert. Funds'!E3340</f>
        <v>0</v>
      </c>
      <c r="H3341" s="22">
        <f>'Source - Cert. Funds'!F3340</f>
        <v>0</v>
      </c>
      <c r="I3341" s="22">
        <f>'Source - Cert. Funds'!G3340</f>
        <v>0</v>
      </c>
      <c r="J3341" s="23">
        <f>'Source - Cert. Funds'!H3340</f>
        <v>0</v>
      </c>
      <c r="K3341" s="3"/>
      <c r="L3341" s="3"/>
      <c r="M3341" s="3"/>
      <c r="N3341" s="3"/>
      <c r="O3341" s="3"/>
    </row>
    <row r="3342" spans="1:15" x14ac:dyDescent="0.35">
      <c r="A3342" s="221" t="e">
        <f t="shared" si="56"/>
        <v>#N/A</v>
      </c>
      <c r="B3342" s="221" t="e">
        <f>IF(A3342=1,SUM($A$4:A3342),"")</f>
        <v>#N/A</v>
      </c>
      <c r="C3342" s="22">
        <f>'Source - Cert. Funds'!A3341</f>
        <v>0</v>
      </c>
      <c r="D3342" s="22">
        <f>'Source - Cert. Funds'!B3341</f>
        <v>0</v>
      </c>
      <c r="E3342" s="22">
        <f>'Source - Cert. Funds'!C3341</f>
        <v>0</v>
      </c>
      <c r="F3342" s="22">
        <f>'Source - Cert. Funds'!D3341</f>
        <v>0</v>
      </c>
      <c r="G3342" s="22">
        <f>'Source - Cert. Funds'!E3341</f>
        <v>0</v>
      </c>
      <c r="H3342" s="22">
        <f>'Source - Cert. Funds'!F3341</f>
        <v>0</v>
      </c>
      <c r="I3342" s="22">
        <f>'Source - Cert. Funds'!G3341</f>
        <v>0</v>
      </c>
      <c r="J3342" s="23">
        <f>'Source - Cert. Funds'!H3341</f>
        <v>0</v>
      </c>
      <c r="K3342" s="3"/>
      <c r="L3342" s="3"/>
      <c r="M3342" s="3"/>
      <c r="N3342" s="3"/>
      <c r="O3342" s="3"/>
    </row>
    <row r="3343" spans="1:15" x14ac:dyDescent="0.35">
      <c r="A3343" s="221" t="e">
        <f t="shared" si="56"/>
        <v>#N/A</v>
      </c>
      <c r="B3343" s="221" t="e">
        <f>IF(A3343=1,SUM($A$4:A3343),"")</f>
        <v>#N/A</v>
      </c>
      <c r="C3343" s="22">
        <f>'Source - Cert. Funds'!A3342</f>
        <v>0</v>
      </c>
      <c r="D3343" s="22">
        <f>'Source - Cert. Funds'!B3342</f>
        <v>0</v>
      </c>
      <c r="E3343" s="22">
        <f>'Source - Cert. Funds'!C3342</f>
        <v>0</v>
      </c>
      <c r="F3343" s="22">
        <f>'Source - Cert. Funds'!D3342</f>
        <v>0</v>
      </c>
      <c r="G3343" s="22">
        <f>'Source - Cert. Funds'!E3342</f>
        <v>0</v>
      </c>
      <c r="H3343" s="22">
        <f>'Source - Cert. Funds'!F3342</f>
        <v>0</v>
      </c>
      <c r="I3343" s="22">
        <f>'Source - Cert. Funds'!G3342</f>
        <v>0</v>
      </c>
      <c r="J3343" s="23">
        <f>'Source - Cert. Funds'!H3342</f>
        <v>0</v>
      </c>
      <c r="K3343" s="3"/>
      <c r="L3343" s="3"/>
      <c r="M3343" s="3"/>
      <c r="N3343" s="3"/>
      <c r="O3343" s="3"/>
    </row>
    <row r="3344" spans="1:15" x14ac:dyDescent="0.35">
      <c r="A3344" s="221" t="e">
        <f t="shared" si="56"/>
        <v>#N/A</v>
      </c>
      <c r="B3344" s="221" t="e">
        <f>IF(A3344=1,SUM($A$4:A3344),"")</f>
        <v>#N/A</v>
      </c>
      <c r="C3344" s="22">
        <f>'Source - Cert. Funds'!A3343</f>
        <v>0</v>
      </c>
      <c r="D3344" s="22">
        <f>'Source - Cert. Funds'!B3343</f>
        <v>0</v>
      </c>
      <c r="E3344" s="22">
        <f>'Source - Cert. Funds'!C3343</f>
        <v>0</v>
      </c>
      <c r="F3344" s="22">
        <f>'Source - Cert. Funds'!D3343</f>
        <v>0</v>
      </c>
      <c r="G3344" s="22">
        <f>'Source - Cert. Funds'!E3343</f>
        <v>0</v>
      </c>
      <c r="H3344" s="22">
        <f>'Source - Cert. Funds'!F3343</f>
        <v>0</v>
      </c>
      <c r="I3344" s="22">
        <f>'Source - Cert. Funds'!G3343</f>
        <v>0</v>
      </c>
      <c r="J3344" s="23">
        <f>'Source - Cert. Funds'!H3343</f>
        <v>0</v>
      </c>
      <c r="K3344" s="3"/>
      <c r="L3344" s="3"/>
      <c r="M3344" s="3"/>
      <c r="N3344" s="3"/>
      <c r="O3344" s="3"/>
    </row>
    <row r="3345" spans="1:15" x14ac:dyDescent="0.35">
      <c r="A3345" s="221" t="e">
        <f t="shared" si="56"/>
        <v>#N/A</v>
      </c>
      <c r="B3345" s="221" t="e">
        <f>IF(A3345=1,SUM($A$4:A3345),"")</f>
        <v>#N/A</v>
      </c>
      <c r="C3345" s="22">
        <f>'Source - Cert. Funds'!A3344</f>
        <v>0</v>
      </c>
      <c r="D3345" s="22">
        <f>'Source - Cert. Funds'!B3344</f>
        <v>0</v>
      </c>
      <c r="E3345" s="22">
        <f>'Source - Cert. Funds'!C3344</f>
        <v>0</v>
      </c>
      <c r="F3345" s="22">
        <f>'Source - Cert. Funds'!D3344</f>
        <v>0</v>
      </c>
      <c r="G3345" s="22">
        <f>'Source - Cert. Funds'!E3344</f>
        <v>0</v>
      </c>
      <c r="H3345" s="22">
        <f>'Source - Cert. Funds'!F3344</f>
        <v>0</v>
      </c>
      <c r="I3345" s="22">
        <f>'Source - Cert. Funds'!G3344</f>
        <v>0</v>
      </c>
      <c r="J3345" s="23">
        <f>'Source - Cert. Funds'!H3344</f>
        <v>0</v>
      </c>
      <c r="K3345" s="3"/>
      <c r="L3345" s="3"/>
      <c r="M3345" s="3"/>
      <c r="N3345" s="3"/>
      <c r="O3345" s="3"/>
    </row>
    <row r="3346" spans="1:15" x14ac:dyDescent="0.35">
      <c r="A3346" s="221" t="e">
        <f t="shared" si="56"/>
        <v>#N/A</v>
      </c>
      <c r="B3346" s="221" t="e">
        <f>IF(A3346=1,SUM($A$4:A3346),"")</f>
        <v>#N/A</v>
      </c>
      <c r="C3346" s="22">
        <f>'Source - Cert. Funds'!A3345</f>
        <v>0</v>
      </c>
      <c r="D3346" s="22">
        <f>'Source - Cert. Funds'!B3345</f>
        <v>0</v>
      </c>
      <c r="E3346" s="22">
        <f>'Source - Cert. Funds'!C3345</f>
        <v>0</v>
      </c>
      <c r="F3346" s="22">
        <f>'Source - Cert. Funds'!D3345</f>
        <v>0</v>
      </c>
      <c r="G3346" s="22">
        <f>'Source - Cert. Funds'!E3345</f>
        <v>0</v>
      </c>
      <c r="H3346" s="22">
        <f>'Source - Cert. Funds'!F3345</f>
        <v>0</v>
      </c>
      <c r="I3346" s="22">
        <f>'Source - Cert. Funds'!G3345</f>
        <v>0</v>
      </c>
      <c r="J3346" s="23">
        <f>'Source - Cert. Funds'!H3345</f>
        <v>0</v>
      </c>
      <c r="K3346" s="3"/>
      <c r="L3346" s="3"/>
      <c r="M3346" s="3"/>
      <c r="N3346" s="3"/>
      <c r="O3346" s="3"/>
    </row>
    <row r="3347" spans="1:15" x14ac:dyDescent="0.35">
      <c r="A3347" s="221" t="e">
        <f t="shared" si="56"/>
        <v>#N/A</v>
      </c>
      <c r="B3347" s="221" t="e">
        <f>IF(A3347=1,SUM($A$4:A3347),"")</f>
        <v>#N/A</v>
      </c>
      <c r="C3347" s="22">
        <f>'Source - Cert. Funds'!A3346</f>
        <v>0</v>
      </c>
      <c r="D3347" s="22">
        <f>'Source - Cert. Funds'!B3346</f>
        <v>0</v>
      </c>
      <c r="E3347" s="22">
        <f>'Source - Cert. Funds'!C3346</f>
        <v>0</v>
      </c>
      <c r="F3347" s="22">
        <f>'Source - Cert. Funds'!D3346</f>
        <v>0</v>
      </c>
      <c r="G3347" s="22">
        <f>'Source - Cert. Funds'!E3346</f>
        <v>0</v>
      </c>
      <c r="H3347" s="22">
        <f>'Source - Cert. Funds'!F3346</f>
        <v>0</v>
      </c>
      <c r="I3347" s="22">
        <f>'Source - Cert. Funds'!G3346</f>
        <v>0</v>
      </c>
      <c r="J3347" s="23">
        <f>'Source - Cert. Funds'!H3346</f>
        <v>0</v>
      </c>
      <c r="K3347" s="3"/>
      <c r="L3347" s="3"/>
      <c r="M3347" s="3"/>
      <c r="N3347" s="3"/>
      <c r="O3347" s="3"/>
    </row>
    <row r="3348" spans="1:15" x14ac:dyDescent="0.35">
      <c r="A3348" s="221" t="e">
        <f t="shared" si="56"/>
        <v>#N/A</v>
      </c>
      <c r="B3348" s="221" t="e">
        <f>IF(A3348=1,SUM($A$4:A3348),"")</f>
        <v>#N/A</v>
      </c>
      <c r="C3348" s="22">
        <f>'Source - Cert. Funds'!A3347</f>
        <v>0</v>
      </c>
      <c r="D3348" s="22">
        <f>'Source - Cert. Funds'!B3347</f>
        <v>0</v>
      </c>
      <c r="E3348" s="22">
        <f>'Source - Cert. Funds'!C3347</f>
        <v>0</v>
      </c>
      <c r="F3348" s="22">
        <f>'Source - Cert. Funds'!D3347</f>
        <v>0</v>
      </c>
      <c r="G3348" s="22">
        <f>'Source - Cert. Funds'!E3347</f>
        <v>0</v>
      </c>
      <c r="H3348" s="22">
        <f>'Source - Cert. Funds'!F3347</f>
        <v>0</v>
      </c>
      <c r="I3348" s="22">
        <f>'Source - Cert. Funds'!G3347</f>
        <v>0</v>
      </c>
      <c r="J3348" s="23">
        <f>'Source - Cert. Funds'!H3347</f>
        <v>0</v>
      </c>
      <c r="K3348" s="3"/>
      <c r="L3348" s="3"/>
      <c r="M3348" s="3"/>
      <c r="N3348" s="3"/>
      <c r="O3348" s="3"/>
    </row>
    <row r="3349" spans="1:15" x14ac:dyDescent="0.35">
      <c r="A3349" s="221" t="e">
        <f t="shared" si="56"/>
        <v>#N/A</v>
      </c>
      <c r="B3349" s="221" t="e">
        <f>IF(A3349=1,SUM($A$4:A3349),"")</f>
        <v>#N/A</v>
      </c>
      <c r="C3349" s="22">
        <f>'Source - Cert. Funds'!A3348</f>
        <v>0</v>
      </c>
      <c r="D3349" s="22">
        <f>'Source - Cert. Funds'!B3348</f>
        <v>0</v>
      </c>
      <c r="E3349" s="22">
        <f>'Source - Cert. Funds'!C3348</f>
        <v>0</v>
      </c>
      <c r="F3349" s="22">
        <f>'Source - Cert. Funds'!D3348</f>
        <v>0</v>
      </c>
      <c r="G3349" s="22">
        <f>'Source - Cert. Funds'!E3348</f>
        <v>0</v>
      </c>
      <c r="H3349" s="22">
        <f>'Source - Cert. Funds'!F3348</f>
        <v>0</v>
      </c>
      <c r="I3349" s="22">
        <f>'Source - Cert. Funds'!G3348</f>
        <v>0</v>
      </c>
      <c r="J3349" s="23">
        <f>'Source - Cert. Funds'!H3348</f>
        <v>0</v>
      </c>
      <c r="K3349" s="3"/>
      <c r="L3349" s="3"/>
      <c r="M3349" s="3"/>
      <c r="N3349" s="3"/>
      <c r="O3349" s="3"/>
    </row>
    <row r="3350" spans="1:15" x14ac:dyDescent="0.35">
      <c r="A3350" s="221" t="e">
        <f t="shared" si="56"/>
        <v>#N/A</v>
      </c>
      <c r="B3350" s="221" t="e">
        <f>IF(A3350=1,SUM($A$4:A3350),"")</f>
        <v>#N/A</v>
      </c>
      <c r="C3350" s="22">
        <f>'Source - Cert. Funds'!A3349</f>
        <v>0</v>
      </c>
      <c r="D3350" s="22">
        <f>'Source - Cert. Funds'!B3349</f>
        <v>0</v>
      </c>
      <c r="E3350" s="22">
        <f>'Source - Cert. Funds'!C3349</f>
        <v>0</v>
      </c>
      <c r="F3350" s="22">
        <f>'Source - Cert. Funds'!D3349</f>
        <v>0</v>
      </c>
      <c r="G3350" s="22">
        <f>'Source - Cert. Funds'!E3349</f>
        <v>0</v>
      </c>
      <c r="H3350" s="22">
        <f>'Source - Cert. Funds'!F3349</f>
        <v>0</v>
      </c>
      <c r="I3350" s="22">
        <f>'Source - Cert. Funds'!G3349</f>
        <v>0</v>
      </c>
      <c r="J3350" s="23">
        <f>'Source - Cert. Funds'!H3349</f>
        <v>0</v>
      </c>
      <c r="K3350" s="3"/>
      <c r="L3350" s="3"/>
      <c r="M3350" s="3"/>
      <c r="N3350" s="3"/>
      <c r="O3350" s="3"/>
    </row>
    <row r="3351" spans="1:15" x14ac:dyDescent="0.35">
      <c r="A3351" s="221" t="e">
        <f t="shared" si="56"/>
        <v>#N/A</v>
      </c>
      <c r="B3351" s="221" t="e">
        <f>IF(A3351=1,SUM($A$4:A3351),"")</f>
        <v>#N/A</v>
      </c>
      <c r="C3351" s="22">
        <f>'Source - Cert. Funds'!A3350</f>
        <v>0</v>
      </c>
      <c r="D3351" s="22">
        <f>'Source - Cert. Funds'!B3350</f>
        <v>0</v>
      </c>
      <c r="E3351" s="22">
        <f>'Source - Cert. Funds'!C3350</f>
        <v>0</v>
      </c>
      <c r="F3351" s="22">
        <f>'Source - Cert. Funds'!D3350</f>
        <v>0</v>
      </c>
      <c r="G3351" s="22">
        <f>'Source - Cert. Funds'!E3350</f>
        <v>0</v>
      </c>
      <c r="H3351" s="22">
        <f>'Source - Cert. Funds'!F3350</f>
        <v>0</v>
      </c>
      <c r="I3351" s="22">
        <f>'Source - Cert. Funds'!G3350</f>
        <v>0</v>
      </c>
      <c r="J3351" s="23">
        <f>'Source - Cert. Funds'!H3350</f>
        <v>0</v>
      </c>
      <c r="K3351" s="3"/>
      <c r="L3351" s="3"/>
      <c r="M3351" s="3"/>
      <c r="N3351" s="3"/>
      <c r="O3351" s="3"/>
    </row>
    <row r="3352" spans="1:15" x14ac:dyDescent="0.35">
      <c r="A3352" s="221" t="e">
        <f t="shared" si="56"/>
        <v>#N/A</v>
      </c>
      <c r="B3352" s="221" t="e">
        <f>IF(A3352=1,SUM($A$4:A3352),"")</f>
        <v>#N/A</v>
      </c>
      <c r="C3352" s="22">
        <f>'Source - Cert. Funds'!A3351</f>
        <v>0</v>
      </c>
      <c r="D3352" s="22">
        <f>'Source - Cert. Funds'!B3351</f>
        <v>0</v>
      </c>
      <c r="E3352" s="22">
        <f>'Source - Cert. Funds'!C3351</f>
        <v>0</v>
      </c>
      <c r="F3352" s="22">
        <f>'Source - Cert. Funds'!D3351</f>
        <v>0</v>
      </c>
      <c r="G3352" s="22">
        <f>'Source - Cert. Funds'!E3351</f>
        <v>0</v>
      </c>
      <c r="H3352" s="22">
        <f>'Source - Cert. Funds'!F3351</f>
        <v>0</v>
      </c>
      <c r="I3352" s="22">
        <f>'Source - Cert. Funds'!G3351</f>
        <v>0</v>
      </c>
      <c r="J3352" s="23">
        <f>'Source - Cert. Funds'!H3351</f>
        <v>0</v>
      </c>
      <c r="K3352" s="3"/>
      <c r="L3352" s="3"/>
      <c r="M3352" s="3"/>
      <c r="N3352" s="3"/>
      <c r="O3352" s="3"/>
    </row>
    <row r="3353" spans="1:15" x14ac:dyDescent="0.35">
      <c r="A3353" s="221" t="e">
        <f t="shared" si="56"/>
        <v>#N/A</v>
      </c>
      <c r="B3353" s="221" t="e">
        <f>IF(A3353=1,SUM($A$4:A3353),"")</f>
        <v>#N/A</v>
      </c>
      <c r="C3353" s="22">
        <f>'Source - Cert. Funds'!A3352</f>
        <v>0</v>
      </c>
      <c r="D3353" s="22">
        <f>'Source - Cert. Funds'!B3352</f>
        <v>0</v>
      </c>
      <c r="E3353" s="22">
        <f>'Source - Cert. Funds'!C3352</f>
        <v>0</v>
      </c>
      <c r="F3353" s="22">
        <f>'Source - Cert. Funds'!D3352</f>
        <v>0</v>
      </c>
      <c r="G3353" s="22">
        <f>'Source - Cert. Funds'!E3352</f>
        <v>0</v>
      </c>
      <c r="H3353" s="22">
        <f>'Source - Cert. Funds'!F3352</f>
        <v>0</v>
      </c>
      <c r="I3353" s="22">
        <f>'Source - Cert. Funds'!G3352</f>
        <v>0</v>
      </c>
      <c r="J3353" s="23">
        <f>'Source - Cert. Funds'!H3352</f>
        <v>0</v>
      </c>
      <c r="K3353" s="3"/>
      <c r="L3353" s="3"/>
      <c r="M3353" s="3"/>
      <c r="N3353" s="3"/>
      <c r="O3353" s="3"/>
    </row>
    <row r="3354" spans="1:15" x14ac:dyDescent="0.35">
      <c r="A3354" s="221" t="e">
        <f t="shared" si="56"/>
        <v>#N/A</v>
      </c>
      <c r="B3354" s="221" t="e">
        <f>IF(A3354=1,SUM($A$4:A3354),"")</f>
        <v>#N/A</v>
      </c>
      <c r="C3354" s="22">
        <f>'Source - Cert. Funds'!A3353</f>
        <v>0</v>
      </c>
      <c r="D3354" s="22">
        <f>'Source - Cert. Funds'!B3353</f>
        <v>0</v>
      </c>
      <c r="E3354" s="22">
        <f>'Source - Cert. Funds'!C3353</f>
        <v>0</v>
      </c>
      <c r="F3354" s="22">
        <f>'Source - Cert. Funds'!D3353</f>
        <v>0</v>
      </c>
      <c r="G3354" s="22">
        <f>'Source - Cert. Funds'!E3353</f>
        <v>0</v>
      </c>
      <c r="H3354" s="22">
        <f>'Source - Cert. Funds'!F3353</f>
        <v>0</v>
      </c>
      <c r="I3354" s="22">
        <f>'Source - Cert. Funds'!G3353</f>
        <v>0</v>
      </c>
      <c r="J3354" s="23">
        <f>'Source - Cert. Funds'!H3353</f>
        <v>0</v>
      </c>
      <c r="K3354" s="3"/>
      <c r="L3354" s="3"/>
      <c r="M3354" s="3"/>
      <c r="N3354" s="3"/>
      <c r="O3354" s="3"/>
    </row>
    <row r="3355" spans="1:15" x14ac:dyDescent="0.35">
      <c r="A3355" s="221" t="e">
        <f t="shared" si="56"/>
        <v>#N/A</v>
      </c>
      <c r="B3355" s="221" t="e">
        <f>IF(A3355=1,SUM($A$4:A3355),"")</f>
        <v>#N/A</v>
      </c>
      <c r="C3355" s="22">
        <f>'Source - Cert. Funds'!A3354</f>
        <v>0</v>
      </c>
      <c r="D3355" s="22">
        <f>'Source - Cert. Funds'!B3354</f>
        <v>0</v>
      </c>
      <c r="E3355" s="22">
        <f>'Source - Cert. Funds'!C3354</f>
        <v>0</v>
      </c>
      <c r="F3355" s="22">
        <f>'Source - Cert. Funds'!D3354</f>
        <v>0</v>
      </c>
      <c r="G3355" s="22">
        <f>'Source - Cert. Funds'!E3354</f>
        <v>0</v>
      </c>
      <c r="H3355" s="22">
        <f>'Source - Cert. Funds'!F3354</f>
        <v>0</v>
      </c>
      <c r="I3355" s="22">
        <f>'Source - Cert. Funds'!G3354</f>
        <v>0</v>
      </c>
      <c r="J3355" s="23">
        <f>'Source - Cert. Funds'!H3354</f>
        <v>0</v>
      </c>
      <c r="K3355" s="3"/>
      <c r="L3355" s="3"/>
      <c r="M3355" s="3"/>
      <c r="N3355" s="3"/>
      <c r="O3355" s="3"/>
    </row>
    <row r="3356" spans="1:15" x14ac:dyDescent="0.35">
      <c r="A3356" s="221" t="e">
        <f t="shared" si="56"/>
        <v>#N/A</v>
      </c>
      <c r="B3356" s="221" t="e">
        <f>IF(A3356=1,SUM($A$4:A3356),"")</f>
        <v>#N/A</v>
      </c>
      <c r="C3356" s="22">
        <f>'Source - Cert. Funds'!A3355</f>
        <v>0</v>
      </c>
      <c r="D3356" s="22">
        <f>'Source - Cert. Funds'!B3355</f>
        <v>0</v>
      </c>
      <c r="E3356" s="22">
        <f>'Source - Cert. Funds'!C3355</f>
        <v>0</v>
      </c>
      <c r="F3356" s="22">
        <f>'Source - Cert. Funds'!D3355</f>
        <v>0</v>
      </c>
      <c r="G3356" s="22">
        <f>'Source - Cert. Funds'!E3355</f>
        <v>0</v>
      </c>
      <c r="H3356" s="22">
        <f>'Source - Cert. Funds'!F3355</f>
        <v>0</v>
      </c>
      <c r="I3356" s="22">
        <f>'Source - Cert. Funds'!G3355</f>
        <v>0</v>
      </c>
      <c r="J3356" s="23">
        <f>'Source - Cert. Funds'!H3355</f>
        <v>0</v>
      </c>
      <c r="K3356" s="3"/>
      <c r="L3356" s="3"/>
      <c r="M3356" s="3"/>
      <c r="N3356" s="3"/>
      <c r="O3356" s="3"/>
    </row>
    <row r="3357" spans="1:15" x14ac:dyDescent="0.35">
      <c r="A3357" s="221" t="e">
        <f t="shared" si="56"/>
        <v>#N/A</v>
      </c>
      <c r="B3357" s="221" t="e">
        <f>IF(A3357=1,SUM($A$4:A3357),"")</f>
        <v>#N/A</v>
      </c>
      <c r="C3357" s="22">
        <f>'Source - Cert. Funds'!A3356</f>
        <v>0</v>
      </c>
      <c r="D3357" s="22">
        <f>'Source - Cert. Funds'!B3356</f>
        <v>0</v>
      </c>
      <c r="E3357" s="22">
        <f>'Source - Cert. Funds'!C3356</f>
        <v>0</v>
      </c>
      <c r="F3357" s="22">
        <f>'Source - Cert. Funds'!D3356</f>
        <v>0</v>
      </c>
      <c r="G3357" s="22">
        <f>'Source - Cert. Funds'!E3356</f>
        <v>0</v>
      </c>
      <c r="H3357" s="22">
        <f>'Source - Cert. Funds'!F3356</f>
        <v>0</v>
      </c>
      <c r="I3357" s="22">
        <f>'Source - Cert. Funds'!G3356</f>
        <v>0</v>
      </c>
      <c r="J3357" s="23">
        <f>'Source - Cert. Funds'!H3356</f>
        <v>0</v>
      </c>
      <c r="K3357" s="3"/>
      <c r="L3357" s="3"/>
      <c r="M3357" s="3"/>
      <c r="N3357" s="3"/>
      <c r="O3357" s="3"/>
    </row>
    <row r="3358" spans="1:15" x14ac:dyDescent="0.35">
      <c r="A3358" s="221" t="e">
        <f t="shared" si="56"/>
        <v>#N/A</v>
      </c>
      <c r="B3358" s="221" t="e">
        <f>IF(A3358=1,SUM($A$4:A3358),"")</f>
        <v>#N/A</v>
      </c>
      <c r="C3358" s="22">
        <f>'Source - Cert. Funds'!A3357</f>
        <v>0</v>
      </c>
      <c r="D3358" s="22">
        <f>'Source - Cert. Funds'!B3357</f>
        <v>0</v>
      </c>
      <c r="E3358" s="22">
        <f>'Source - Cert. Funds'!C3357</f>
        <v>0</v>
      </c>
      <c r="F3358" s="22">
        <f>'Source - Cert. Funds'!D3357</f>
        <v>0</v>
      </c>
      <c r="G3358" s="22">
        <f>'Source - Cert. Funds'!E3357</f>
        <v>0</v>
      </c>
      <c r="H3358" s="22">
        <f>'Source - Cert. Funds'!F3357</f>
        <v>0</v>
      </c>
      <c r="I3358" s="22">
        <f>'Source - Cert. Funds'!G3357</f>
        <v>0</v>
      </c>
      <c r="J3358" s="23">
        <f>'Source - Cert. Funds'!H3357</f>
        <v>0</v>
      </c>
      <c r="K3358" s="3"/>
      <c r="L3358" s="3"/>
      <c r="M3358" s="3"/>
      <c r="N3358" s="3"/>
      <c r="O3358" s="3"/>
    </row>
    <row r="3359" spans="1:15" x14ac:dyDescent="0.35">
      <c r="A3359" s="221" t="e">
        <f t="shared" si="56"/>
        <v>#N/A</v>
      </c>
      <c r="B3359" s="221" t="e">
        <f>IF(A3359=1,SUM($A$4:A3359),"")</f>
        <v>#N/A</v>
      </c>
      <c r="C3359" s="22">
        <f>'Source - Cert. Funds'!A3358</f>
        <v>0</v>
      </c>
      <c r="D3359" s="22">
        <f>'Source - Cert. Funds'!B3358</f>
        <v>0</v>
      </c>
      <c r="E3359" s="22">
        <f>'Source - Cert. Funds'!C3358</f>
        <v>0</v>
      </c>
      <c r="F3359" s="22">
        <f>'Source - Cert. Funds'!D3358</f>
        <v>0</v>
      </c>
      <c r="G3359" s="22">
        <f>'Source - Cert. Funds'!E3358</f>
        <v>0</v>
      </c>
      <c r="H3359" s="22">
        <f>'Source - Cert. Funds'!F3358</f>
        <v>0</v>
      </c>
      <c r="I3359" s="22">
        <f>'Source - Cert. Funds'!G3358</f>
        <v>0</v>
      </c>
      <c r="J3359" s="23">
        <f>'Source - Cert. Funds'!H3358</f>
        <v>0</v>
      </c>
      <c r="K3359" s="3"/>
      <c r="L3359" s="3"/>
      <c r="M3359" s="3"/>
      <c r="N3359" s="3"/>
      <c r="O3359" s="3"/>
    </row>
    <row r="3360" spans="1:15" x14ac:dyDescent="0.35">
      <c r="A3360" s="221" t="e">
        <f t="shared" si="56"/>
        <v>#N/A</v>
      </c>
      <c r="B3360" s="221" t="e">
        <f>IF(A3360=1,SUM($A$4:A3360),"")</f>
        <v>#N/A</v>
      </c>
      <c r="C3360" s="22">
        <f>'Source - Cert. Funds'!A3359</f>
        <v>0</v>
      </c>
      <c r="D3360" s="22">
        <f>'Source - Cert. Funds'!B3359</f>
        <v>0</v>
      </c>
      <c r="E3360" s="22">
        <f>'Source - Cert. Funds'!C3359</f>
        <v>0</v>
      </c>
      <c r="F3360" s="22">
        <f>'Source - Cert. Funds'!D3359</f>
        <v>0</v>
      </c>
      <c r="G3360" s="22">
        <f>'Source - Cert. Funds'!E3359</f>
        <v>0</v>
      </c>
      <c r="H3360" s="22">
        <f>'Source - Cert. Funds'!F3359</f>
        <v>0</v>
      </c>
      <c r="I3360" s="22">
        <f>'Source - Cert. Funds'!G3359</f>
        <v>0</v>
      </c>
      <c r="J3360" s="23">
        <f>'Source - Cert. Funds'!H3359</f>
        <v>0</v>
      </c>
      <c r="K3360" s="3"/>
      <c r="L3360" s="3"/>
      <c r="M3360" s="3"/>
      <c r="N3360" s="3"/>
      <c r="O3360" s="3"/>
    </row>
    <row r="3361" spans="1:15" x14ac:dyDescent="0.35">
      <c r="A3361" s="221" t="e">
        <f t="shared" si="56"/>
        <v>#N/A</v>
      </c>
      <c r="B3361" s="221" t="e">
        <f>IF(A3361=1,SUM($A$4:A3361),"")</f>
        <v>#N/A</v>
      </c>
      <c r="C3361" s="22">
        <f>'Source - Cert. Funds'!A3360</f>
        <v>0</v>
      </c>
      <c r="D3361" s="22">
        <f>'Source - Cert. Funds'!B3360</f>
        <v>0</v>
      </c>
      <c r="E3361" s="22">
        <f>'Source - Cert. Funds'!C3360</f>
        <v>0</v>
      </c>
      <c r="F3361" s="22">
        <f>'Source - Cert. Funds'!D3360</f>
        <v>0</v>
      </c>
      <c r="G3361" s="22">
        <f>'Source - Cert. Funds'!E3360</f>
        <v>0</v>
      </c>
      <c r="H3361" s="22">
        <f>'Source - Cert. Funds'!F3360</f>
        <v>0</v>
      </c>
      <c r="I3361" s="22">
        <f>'Source - Cert. Funds'!G3360</f>
        <v>0</v>
      </c>
      <c r="J3361" s="23">
        <f>'Source - Cert. Funds'!H3360</f>
        <v>0</v>
      </c>
      <c r="K3361" s="3"/>
      <c r="L3361" s="3"/>
      <c r="M3361" s="3"/>
      <c r="N3361" s="3"/>
      <c r="O3361" s="3"/>
    </row>
    <row r="3362" spans="1:15" x14ac:dyDescent="0.35">
      <c r="A3362" s="221" t="e">
        <f t="shared" si="56"/>
        <v>#N/A</v>
      </c>
      <c r="B3362" s="221" t="e">
        <f>IF(A3362=1,SUM($A$4:A3362),"")</f>
        <v>#N/A</v>
      </c>
      <c r="C3362" s="22">
        <f>'Source - Cert. Funds'!A3361</f>
        <v>0</v>
      </c>
      <c r="D3362" s="22">
        <f>'Source - Cert. Funds'!B3361</f>
        <v>0</v>
      </c>
      <c r="E3362" s="22">
        <f>'Source - Cert. Funds'!C3361</f>
        <v>0</v>
      </c>
      <c r="F3362" s="22">
        <f>'Source - Cert. Funds'!D3361</f>
        <v>0</v>
      </c>
      <c r="G3362" s="22">
        <f>'Source - Cert. Funds'!E3361</f>
        <v>0</v>
      </c>
      <c r="H3362" s="22">
        <f>'Source - Cert. Funds'!F3361</f>
        <v>0</v>
      </c>
      <c r="I3362" s="22">
        <f>'Source - Cert. Funds'!G3361</f>
        <v>0</v>
      </c>
      <c r="J3362" s="23">
        <f>'Source - Cert. Funds'!H3361</f>
        <v>0</v>
      </c>
      <c r="K3362" s="3"/>
      <c r="L3362" s="3"/>
      <c r="M3362" s="3"/>
      <c r="N3362" s="3"/>
      <c r="O3362" s="3"/>
    </row>
    <row r="3363" spans="1:15" x14ac:dyDescent="0.35">
      <c r="A3363" s="221" t="e">
        <f t="shared" si="56"/>
        <v>#N/A</v>
      </c>
      <c r="B3363" s="221" t="e">
        <f>IF(A3363=1,SUM($A$4:A3363),"")</f>
        <v>#N/A</v>
      </c>
      <c r="C3363" s="22">
        <f>'Source - Cert. Funds'!A3362</f>
        <v>0</v>
      </c>
      <c r="D3363" s="22">
        <f>'Source - Cert. Funds'!B3362</f>
        <v>0</v>
      </c>
      <c r="E3363" s="22">
        <f>'Source - Cert. Funds'!C3362</f>
        <v>0</v>
      </c>
      <c r="F3363" s="22">
        <f>'Source - Cert. Funds'!D3362</f>
        <v>0</v>
      </c>
      <c r="G3363" s="22">
        <f>'Source - Cert. Funds'!E3362</f>
        <v>0</v>
      </c>
      <c r="H3363" s="22">
        <f>'Source - Cert. Funds'!F3362</f>
        <v>0</v>
      </c>
      <c r="I3363" s="22">
        <f>'Source - Cert. Funds'!G3362</f>
        <v>0</v>
      </c>
      <c r="J3363" s="23">
        <f>'Source - Cert. Funds'!H3362</f>
        <v>0</v>
      </c>
      <c r="K3363" s="3"/>
      <c r="L3363" s="3"/>
      <c r="M3363" s="3"/>
      <c r="N3363" s="3"/>
      <c r="O3363" s="3"/>
    </row>
    <row r="3364" spans="1:15" x14ac:dyDescent="0.35">
      <c r="A3364" s="221" t="e">
        <f t="shared" si="56"/>
        <v>#N/A</v>
      </c>
      <c r="B3364" s="221" t="e">
        <f>IF(A3364=1,SUM($A$4:A3364),"")</f>
        <v>#N/A</v>
      </c>
      <c r="C3364" s="22">
        <f>'Source - Cert. Funds'!A3363</f>
        <v>0</v>
      </c>
      <c r="D3364" s="22">
        <f>'Source - Cert. Funds'!B3363</f>
        <v>0</v>
      </c>
      <c r="E3364" s="22">
        <f>'Source - Cert. Funds'!C3363</f>
        <v>0</v>
      </c>
      <c r="F3364" s="22">
        <f>'Source - Cert. Funds'!D3363</f>
        <v>0</v>
      </c>
      <c r="G3364" s="22">
        <f>'Source - Cert. Funds'!E3363</f>
        <v>0</v>
      </c>
      <c r="H3364" s="22">
        <f>'Source - Cert. Funds'!F3363</f>
        <v>0</v>
      </c>
      <c r="I3364" s="22">
        <f>'Source - Cert. Funds'!G3363</f>
        <v>0</v>
      </c>
      <c r="J3364" s="23">
        <f>'Source - Cert. Funds'!H3363</f>
        <v>0</v>
      </c>
      <c r="K3364" s="3"/>
      <c r="L3364" s="3"/>
      <c r="M3364" s="3"/>
      <c r="N3364" s="3"/>
      <c r="O3364" s="3"/>
    </row>
    <row r="3365" spans="1:15" x14ac:dyDescent="0.35">
      <c r="A3365" s="221" t="e">
        <f t="shared" si="56"/>
        <v>#N/A</v>
      </c>
      <c r="B3365" s="221" t="e">
        <f>IF(A3365=1,SUM($A$4:A3365),"")</f>
        <v>#N/A</v>
      </c>
      <c r="C3365" s="22">
        <f>'Source - Cert. Funds'!A3364</f>
        <v>0</v>
      </c>
      <c r="D3365" s="22">
        <f>'Source - Cert. Funds'!B3364</f>
        <v>0</v>
      </c>
      <c r="E3365" s="22">
        <f>'Source - Cert. Funds'!C3364</f>
        <v>0</v>
      </c>
      <c r="F3365" s="22">
        <f>'Source - Cert. Funds'!D3364</f>
        <v>0</v>
      </c>
      <c r="G3365" s="22">
        <f>'Source - Cert. Funds'!E3364</f>
        <v>0</v>
      </c>
      <c r="H3365" s="22">
        <f>'Source - Cert. Funds'!F3364</f>
        <v>0</v>
      </c>
      <c r="I3365" s="22">
        <f>'Source - Cert. Funds'!G3364</f>
        <v>0</v>
      </c>
      <c r="J3365" s="23">
        <f>'Source - Cert. Funds'!H3364</f>
        <v>0</v>
      </c>
      <c r="K3365" s="3"/>
      <c r="L3365" s="3"/>
      <c r="M3365" s="3"/>
      <c r="N3365" s="3"/>
      <c r="O3365" s="3"/>
    </row>
    <row r="3366" spans="1:15" x14ac:dyDescent="0.35">
      <c r="A3366" s="221" t="e">
        <f t="shared" si="56"/>
        <v>#N/A</v>
      </c>
      <c r="B3366" s="221" t="e">
        <f>IF(A3366=1,SUM($A$4:A3366),"")</f>
        <v>#N/A</v>
      </c>
      <c r="C3366" s="22">
        <f>'Source - Cert. Funds'!A3365</f>
        <v>0</v>
      </c>
      <c r="D3366" s="22">
        <f>'Source - Cert. Funds'!B3365</f>
        <v>0</v>
      </c>
      <c r="E3366" s="22">
        <f>'Source - Cert. Funds'!C3365</f>
        <v>0</v>
      </c>
      <c r="F3366" s="22">
        <f>'Source - Cert. Funds'!D3365</f>
        <v>0</v>
      </c>
      <c r="G3366" s="22">
        <f>'Source - Cert. Funds'!E3365</f>
        <v>0</v>
      </c>
      <c r="H3366" s="22">
        <f>'Source - Cert. Funds'!F3365</f>
        <v>0</v>
      </c>
      <c r="I3366" s="22">
        <f>'Source - Cert. Funds'!G3365</f>
        <v>0</v>
      </c>
      <c r="J3366" s="23">
        <f>'Source - Cert. Funds'!H3365</f>
        <v>0</v>
      </c>
      <c r="K3366" s="3"/>
      <c r="L3366" s="3"/>
      <c r="M3366" s="3"/>
      <c r="N3366" s="3"/>
      <c r="O3366" s="3"/>
    </row>
    <row r="3367" spans="1:15" x14ac:dyDescent="0.35">
      <c r="A3367" s="221" t="e">
        <f t="shared" si="56"/>
        <v>#N/A</v>
      </c>
      <c r="B3367" s="221" t="e">
        <f>IF(A3367=1,SUM($A$4:A3367),"")</f>
        <v>#N/A</v>
      </c>
      <c r="C3367" s="22">
        <f>'Source - Cert. Funds'!A3366</f>
        <v>0</v>
      </c>
      <c r="D3367" s="22">
        <f>'Source - Cert. Funds'!B3366</f>
        <v>0</v>
      </c>
      <c r="E3367" s="22">
        <f>'Source - Cert. Funds'!C3366</f>
        <v>0</v>
      </c>
      <c r="F3367" s="22">
        <f>'Source - Cert. Funds'!D3366</f>
        <v>0</v>
      </c>
      <c r="G3367" s="22">
        <f>'Source - Cert. Funds'!E3366</f>
        <v>0</v>
      </c>
      <c r="H3367" s="22">
        <f>'Source - Cert. Funds'!F3366</f>
        <v>0</v>
      </c>
      <c r="I3367" s="22">
        <f>'Source - Cert. Funds'!G3366</f>
        <v>0</v>
      </c>
      <c r="J3367" s="23">
        <f>'Source - Cert. Funds'!H3366</f>
        <v>0</v>
      </c>
      <c r="K3367" s="3"/>
      <c r="L3367" s="3"/>
      <c r="M3367" s="3"/>
      <c r="N3367" s="3"/>
      <c r="O3367" s="3"/>
    </row>
    <row r="3368" spans="1:15" x14ac:dyDescent="0.35">
      <c r="A3368" s="221" t="e">
        <f t="shared" si="56"/>
        <v>#N/A</v>
      </c>
      <c r="B3368" s="221" t="e">
        <f>IF(A3368=1,SUM($A$4:A3368),"")</f>
        <v>#N/A</v>
      </c>
      <c r="C3368" s="22">
        <f>'Source - Cert. Funds'!A3367</f>
        <v>0</v>
      </c>
      <c r="D3368" s="22">
        <f>'Source - Cert. Funds'!B3367</f>
        <v>0</v>
      </c>
      <c r="E3368" s="22">
        <f>'Source - Cert. Funds'!C3367</f>
        <v>0</v>
      </c>
      <c r="F3368" s="22">
        <f>'Source - Cert. Funds'!D3367</f>
        <v>0</v>
      </c>
      <c r="G3368" s="22">
        <f>'Source - Cert. Funds'!E3367</f>
        <v>0</v>
      </c>
      <c r="H3368" s="22">
        <f>'Source - Cert. Funds'!F3367</f>
        <v>0</v>
      </c>
      <c r="I3368" s="22">
        <f>'Source - Cert. Funds'!G3367</f>
        <v>0</v>
      </c>
      <c r="J3368" s="23">
        <f>'Source - Cert. Funds'!H3367</f>
        <v>0</v>
      </c>
      <c r="K3368" s="3"/>
      <c r="L3368" s="3"/>
      <c r="M3368" s="3"/>
      <c r="N3368" s="3"/>
      <c r="O3368" s="3"/>
    </row>
    <row r="3369" spans="1:15" x14ac:dyDescent="0.35">
      <c r="A3369" s="221" t="e">
        <f t="shared" si="56"/>
        <v>#N/A</v>
      </c>
      <c r="B3369" s="221" t="e">
        <f>IF(A3369=1,SUM($A$4:A3369),"")</f>
        <v>#N/A</v>
      </c>
      <c r="C3369" s="22">
        <f>'Source - Cert. Funds'!A3368</f>
        <v>0</v>
      </c>
      <c r="D3369" s="22">
        <f>'Source - Cert. Funds'!B3368</f>
        <v>0</v>
      </c>
      <c r="E3369" s="22">
        <f>'Source - Cert. Funds'!C3368</f>
        <v>0</v>
      </c>
      <c r="F3369" s="22">
        <f>'Source - Cert. Funds'!D3368</f>
        <v>0</v>
      </c>
      <c r="G3369" s="22">
        <f>'Source - Cert. Funds'!E3368</f>
        <v>0</v>
      </c>
      <c r="H3369" s="22">
        <f>'Source - Cert. Funds'!F3368</f>
        <v>0</v>
      </c>
      <c r="I3369" s="22">
        <f>'Source - Cert. Funds'!G3368</f>
        <v>0</v>
      </c>
      <c r="J3369" s="23">
        <f>'Source - Cert. Funds'!H3368</f>
        <v>0</v>
      </c>
      <c r="K3369" s="3"/>
      <c r="L3369" s="3"/>
      <c r="M3369" s="3"/>
      <c r="N3369" s="3"/>
      <c r="O3369" s="3"/>
    </row>
    <row r="3370" spans="1:15" x14ac:dyDescent="0.35">
      <c r="A3370" s="221" t="e">
        <f t="shared" si="56"/>
        <v>#N/A</v>
      </c>
      <c r="B3370" s="221" t="e">
        <f>IF(A3370=1,SUM($A$4:A3370),"")</f>
        <v>#N/A</v>
      </c>
      <c r="C3370" s="22">
        <f>'Source - Cert. Funds'!A3369</f>
        <v>0</v>
      </c>
      <c r="D3370" s="22">
        <f>'Source - Cert. Funds'!B3369</f>
        <v>0</v>
      </c>
      <c r="E3370" s="22">
        <f>'Source - Cert. Funds'!C3369</f>
        <v>0</v>
      </c>
      <c r="F3370" s="22">
        <f>'Source - Cert. Funds'!D3369</f>
        <v>0</v>
      </c>
      <c r="G3370" s="22">
        <f>'Source - Cert. Funds'!E3369</f>
        <v>0</v>
      </c>
      <c r="H3370" s="22">
        <f>'Source - Cert. Funds'!F3369</f>
        <v>0</v>
      </c>
      <c r="I3370" s="22">
        <f>'Source - Cert. Funds'!G3369</f>
        <v>0</v>
      </c>
      <c r="J3370" s="23">
        <f>'Source - Cert. Funds'!H3369</f>
        <v>0</v>
      </c>
      <c r="K3370" s="3"/>
      <c r="L3370" s="3"/>
      <c r="M3370" s="3"/>
      <c r="N3370" s="3"/>
      <c r="O3370" s="3"/>
    </row>
    <row r="3371" spans="1:15" x14ac:dyDescent="0.35">
      <c r="A3371" s="221" t="e">
        <f t="shared" si="56"/>
        <v>#N/A</v>
      </c>
      <c r="B3371" s="221" t="e">
        <f>IF(A3371=1,SUM($A$4:A3371),"")</f>
        <v>#N/A</v>
      </c>
      <c r="C3371" s="22">
        <f>'Source - Cert. Funds'!A3370</f>
        <v>0</v>
      </c>
      <c r="D3371" s="22">
        <f>'Source - Cert. Funds'!B3370</f>
        <v>0</v>
      </c>
      <c r="E3371" s="22">
        <f>'Source - Cert. Funds'!C3370</f>
        <v>0</v>
      </c>
      <c r="F3371" s="22">
        <f>'Source - Cert. Funds'!D3370</f>
        <v>0</v>
      </c>
      <c r="G3371" s="22">
        <f>'Source - Cert. Funds'!E3370</f>
        <v>0</v>
      </c>
      <c r="H3371" s="22">
        <f>'Source - Cert. Funds'!F3370</f>
        <v>0</v>
      </c>
      <c r="I3371" s="22">
        <f>'Source - Cert. Funds'!G3370</f>
        <v>0</v>
      </c>
      <c r="J3371" s="23">
        <f>'Source - Cert. Funds'!H3370</f>
        <v>0</v>
      </c>
      <c r="K3371" s="3"/>
      <c r="L3371" s="3"/>
      <c r="M3371" s="3"/>
      <c r="N3371" s="3"/>
      <c r="O3371" s="3"/>
    </row>
    <row r="3372" spans="1:15" x14ac:dyDescent="0.35">
      <c r="A3372" s="221" t="e">
        <f t="shared" si="56"/>
        <v>#N/A</v>
      </c>
      <c r="B3372" s="221" t="e">
        <f>IF(A3372=1,SUM($A$4:A3372),"")</f>
        <v>#N/A</v>
      </c>
      <c r="C3372" s="22">
        <f>'Source - Cert. Funds'!A3371</f>
        <v>0</v>
      </c>
      <c r="D3372" s="22">
        <f>'Source - Cert. Funds'!B3371</f>
        <v>0</v>
      </c>
      <c r="E3372" s="22">
        <f>'Source - Cert. Funds'!C3371</f>
        <v>0</v>
      </c>
      <c r="F3372" s="22">
        <f>'Source - Cert. Funds'!D3371</f>
        <v>0</v>
      </c>
      <c r="G3372" s="22">
        <f>'Source - Cert. Funds'!E3371</f>
        <v>0</v>
      </c>
      <c r="H3372" s="22">
        <f>'Source - Cert. Funds'!F3371</f>
        <v>0</v>
      </c>
      <c r="I3372" s="22">
        <f>'Source - Cert. Funds'!G3371</f>
        <v>0</v>
      </c>
      <c r="J3372" s="23">
        <f>'Source - Cert. Funds'!H3371</f>
        <v>0</v>
      </c>
      <c r="K3372" s="3"/>
      <c r="L3372" s="3"/>
      <c r="M3372" s="3"/>
      <c r="N3372" s="3"/>
      <c r="O3372" s="3"/>
    </row>
    <row r="3373" spans="1:15" x14ac:dyDescent="0.35">
      <c r="A3373" s="221" t="e">
        <f t="shared" si="56"/>
        <v>#N/A</v>
      </c>
      <c r="B3373" s="221" t="e">
        <f>IF(A3373=1,SUM($A$4:A3373),"")</f>
        <v>#N/A</v>
      </c>
      <c r="C3373" s="22">
        <f>'Source - Cert. Funds'!A3372</f>
        <v>0</v>
      </c>
      <c r="D3373" s="22">
        <f>'Source - Cert. Funds'!B3372</f>
        <v>0</v>
      </c>
      <c r="E3373" s="22">
        <f>'Source - Cert. Funds'!C3372</f>
        <v>0</v>
      </c>
      <c r="F3373" s="22">
        <f>'Source - Cert. Funds'!D3372</f>
        <v>0</v>
      </c>
      <c r="G3373" s="22">
        <f>'Source - Cert. Funds'!E3372</f>
        <v>0</v>
      </c>
      <c r="H3373" s="22">
        <f>'Source - Cert. Funds'!F3372</f>
        <v>0</v>
      </c>
      <c r="I3373" s="22">
        <f>'Source - Cert. Funds'!G3372</f>
        <v>0</v>
      </c>
      <c r="J3373" s="23">
        <f>'Source - Cert. Funds'!H3372</f>
        <v>0</v>
      </c>
      <c r="K3373" s="3"/>
      <c r="L3373" s="3"/>
      <c r="M3373" s="3"/>
      <c r="N3373" s="3"/>
      <c r="O3373" s="3"/>
    </row>
    <row r="3374" spans="1:15" x14ac:dyDescent="0.35">
      <c r="A3374" s="221" t="e">
        <f t="shared" si="56"/>
        <v>#N/A</v>
      </c>
      <c r="B3374" s="221" t="e">
        <f>IF(A3374=1,SUM($A$4:A3374),"")</f>
        <v>#N/A</v>
      </c>
      <c r="C3374" s="22">
        <f>'Source - Cert. Funds'!A3373</f>
        <v>0</v>
      </c>
      <c r="D3374" s="22">
        <f>'Source - Cert. Funds'!B3373</f>
        <v>0</v>
      </c>
      <c r="E3374" s="22">
        <f>'Source - Cert. Funds'!C3373</f>
        <v>0</v>
      </c>
      <c r="F3374" s="22">
        <f>'Source - Cert. Funds'!D3373</f>
        <v>0</v>
      </c>
      <c r="G3374" s="22">
        <f>'Source - Cert. Funds'!E3373</f>
        <v>0</v>
      </c>
      <c r="H3374" s="22">
        <f>'Source - Cert. Funds'!F3373</f>
        <v>0</v>
      </c>
      <c r="I3374" s="22">
        <f>'Source - Cert. Funds'!G3373</f>
        <v>0</v>
      </c>
      <c r="J3374" s="23">
        <f>'Source - Cert. Funds'!H3373</f>
        <v>0</v>
      </c>
      <c r="K3374" s="3"/>
      <c r="L3374" s="3"/>
      <c r="M3374" s="3"/>
      <c r="N3374" s="3"/>
      <c r="O3374" s="3"/>
    </row>
    <row r="3375" spans="1:15" x14ac:dyDescent="0.35">
      <c r="A3375" s="221" t="e">
        <f t="shared" si="56"/>
        <v>#N/A</v>
      </c>
      <c r="B3375" s="221" t="e">
        <f>IF(A3375=1,SUM($A$4:A3375),"")</f>
        <v>#N/A</v>
      </c>
      <c r="C3375" s="22">
        <f>'Source - Cert. Funds'!A3374</f>
        <v>0</v>
      </c>
      <c r="D3375" s="22">
        <f>'Source - Cert. Funds'!B3374</f>
        <v>0</v>
      </c>
      <c r="E3375" s="22">
        <f>'Source - Cert. Funds'!C3374</f>
        <v>0</v>
      </c>
      <c r="F3375" s="22">
        <f>'Source - Cert. Funds'!D3374</f>
        <v>0</v>
      </c>
      <c r="G3375" s="22">
        <f>'Source - Cert. Funds'!E3374</f>
        <v>0</v>
      </c>
      <c r="H3375" s="22">
        <f>'Source - Cert. Funds'!F3374</f>
        <v>0</v>
      </c>
      <c r="I3375" s="22">
        <f>'Source - Cert. Funds'!G3374</f>
        <v>0</v>
      </c>
      <c r="J3375" s="23">
        <f>'Source - Cert. Funds'!H3374</f>
        <v>0</v>
      </c>
      <c r="K3375" s="3"/>
      <c r="L3375" s="3"/>
      <c r="M3375" s="3"/>
      <c r="N3375" s="3"/>
      <c r="O3375" s="3"/>
    </row>
    <row r="3376" spans="1:15" x14ac:dyDescent="0.35">
      <c r="A3376" s="221" t="e">
        <f t="shared" si="56"/>
        <v>#N/A</v>
      </c>
      <c r="B3376" s="221" t="e">
        <f>IF(A3376=1,SUM($A$4:A3376),"")</f>
        <v>#N/A</v>
      </c>
      <c r="C3376" s="22">
        <f>'Source - Cert. Funds'!A3375</f>
        <v>0</v>
      </c>
      <c r="D3376" s="22">
        <f>'Source - Cert. Funds'!B3375</f>
        <v>0</v>
      </c>
      <c r="E3376" s="22">
        <f>'Source - Cert. Funds'!C3375</f>
        <v>0</v>
      </c>
      <c r="F3376" s="22">
        <f>'Source - Cert. Funds'!D3375</f>
        <v>0</v>
      </c>
      <c r="G3376" s="22">
        <f>'Source - Cert. Funds'!E3375</f>
        <v>0</v>
      </c>
      <c r="H3376" s="22">
        <f>'Source - Cert. Funds'!F3375</f>
        <v>0</v>
      </c>
      <c r="I3376" s="22">
        <f>'Source - Cert. Funds'!G3375</f>
        <v>0</v>
      </c>
      <c r="J3376" s="23">
        <f>'Source - Cert. Funds'!H3375</f>
        <v>0</v>
      </c>
      <c r="K3376" s="3"/>
      <c r="L3376" s="3"/>
      <c r="M3376" s="3"/>
      <c r="N3376" s="3"/>
      <c r="O3376" s="3"/>
    </row>
    <row r="3377" spans="1:15" x14ac:dyDescent="0.35">
      <c r="A3377" s="221" t="e">
        <f t="shared" si="56"/>
        <v>#N/A</v>
      </c>
      <c r="B3377" s="221" t="e">
        <f>IF(A3377=1,SUM($A$4:A3377),"")</f>
        <v>#N/A</v>
      </c>
      <c r="C3377" s="22">
        <f>'Source - Cert. Funds'!A3376</f>
        <v>0</v>
      </c>
      <c r="D3377" s="22">
        <f>'Source - Cert. Funds'!B3376</f>
        <v>0</v>
      </c>
      <c r="E3377" s="22">
        <f>'Source - Cert. Funds'!C3376</f>
        <v>0</v>
      </c>
      <c r="F3377" s="22">
        <f>'Source - Cert. Funds'!D3376</f>
        <v>0</v>
      </c>
      <c r="G3377" s="22">
        <f>'Source - Cert. Funds'!E3376</f>
        <v>0</v>
      </c>
      <c r="H3377" s="22">
        <f>'Source - Cert. Funds'!F3376</f>
        <v>0</v>
      </c>
      <c r="I3377" s="22">
        <f>'Source - Cert. Funds'!G3376</f>
        <v>0</v>
      </c>
      <c r="J3377" s="23">
        <f>'Source - Cert. Funds'!H3376</f>
        <v>0</v>
      </c>
      <c r="K3377" s="3"/>
      <c r="L3377" s="3"/>
      <c r="M3377" s="3"/>
      <c r="N3377" s="3"/>
      <c r="O3377" s="3"/>
    </row>
    <row r="3378" spans="1:15" x14ac:dyDescent="0.35">
      <c r="A3378" s="221" t="e">
        <f t="shared" si="56"/>
        <v>#N/A</v>
      </c>
      <c r="B3378" s="221" t="e">
        <f>IF(A3378=1,SUM($A$4:A3378),"")</f>
        <v>#N/A</v>
      </c>
      <c r="C3378" s="22">
        <f>'Source - Cert. Funds'!A3377</f>
        <v>0</v>
      </c>
      <c r="D3378" s="22">
        <f>'Source - Cert. Funds'!B3377</f>
        <v>0</v>
      </c>
      <c r="E3378" s="22">
        <f>'Source - Cert. Funds'!C3377</f>
        <v>0</v>
      </c>
      <c r="F3378" s="22">
        <f>'Source - Cert. Funds'!D3377</f>
        <v>0</v>
      </c>
      <c r="G3378" s="22">
        <f>'Source - Cert. Funds'!E3377</f>
        <v>0</v>
      </c>
      <c r="H3378" s="22">
        <f>'Source - Cert. Funds'!F3377</f>
        <v>0</v>
      </c>
      <c r="I3378" s="22">
        <f>'Source - Cert. Funds'!G3377</f>
        <v>0</v>
      </c>
      <c r="J3378" s="23">
        <f>'Source - Cert. Funds'!H3377</f>
        <v>0</v>
      </c>
      <c r="K3378" s="3"/>
      <c r="L3378" s="3"/>
      <c r="M3378" s="3"/>
      <c r="N3378" s="3"/>
      <c r="O3378" s="3"/>
    </row>
    <row r="3379" spans="1:15" x14ac:dyDescent="0.35">
      <c r="A3379" s="221" t="e">
        <f t="shared" si="56"/>
        <v>#N/A</v>
      </c>
      <c r="B3379" s="221" t="e">
        <f>IF(A3379=1,SUM($A$4:A3379),"")</f>
        <v>#N/A</v>
      </c>
      <c r="C3379" s="22">
        <f>'Source - Cert. Funds'!A3378</f>
        <v>0</v>
      </c>
      <c r="D3379" s="22">
        <f>'Source - Cert. Funds'!B3378</f>
        <v>0</v>
      </c>
      <c r="E3379" s="22">
        <f>'Source - Cert. Funds'!C3378</f>
        <v>0</v>
      </c>
      <c r="F3379" s="22">
        <f>'Source - Cert. Funds'!D3378</f>
        <v>0</v>
      </c>
      <c r="G3379" s="22">
        <f>'Source - Cert. Funds'!E3378</f>
        <v>0</v>
      </c>
      <c r="H3379" s="22">
        <f>'Source - Cert. Funds'!F3378</f>
        <v>0</v>
      </c>
      <c r="I3379" s="22">
        <f>'Source - Cert. Funds'!G3378</f>
        <v>0</v>
      </c>
      <c r="J3379" s="23">
        <f>'Source - Cert. Funds'!H3378</f>
        <v>0</v>
      </c>
      <c r="K3379" s="3"/>
      <c r="L3379" s="3"/>
      <c r="M3379" s="3"/>
      <c r="N3379" s="3"/>
      <c r="O3379" s="3"/>
    </row>
    <row r="3380" spans="1:15" x14ac:dyDescent="0.35">
      <c r="A3380" s="221" t="e">
        <f t="shared" si="56"/>
        <v>#N/A</v>
      </c>
      <c r="B3380" s="221" t="e">
        <f>IF(A3380=1,SUM($A$4:A3380),"")</f>
        <v>#N/A</v>
      </c>
      <c r="C3380" s="22">
        <f>'Source - Cert. Funds'!A3379</f>
        <v>0</v>
      </c>
      <c r="D3380" s="22">
        <f>'Source - Cert. Funds'!B3379</f>
        <v>0</v>
      </c>
      <c r="E3380" s="22">
        <f>'Source - Cert. Funds'!C3379</f>
        <v>0</v>
      </c>
      <c r="F3380" s="22">
        <f>'Source - Cert. Funds'!D3379</f>
        <v>0</v>
      </c>
      <c r="G3380" s="22">
        <f>'Source - Cert. Funds'!E3379</f>
        <v>0</v>
      </c>
      <c r="H3380" s="22">
        <f>'Source - Cert. Funds'!F3379</f>
        <v>0</v>
      </c>
      <c r="I3380" s="22">
        <f>'Source - Cert. Funds'!G3379</f>
        <v>0</v>
      </c>
      <c r="J3380" s="23">
        <f>'Source - Cert. Funds'!H3379</f>
        <v>0</v>
      </c>
      <c r="K3380" s="3"/>
      <c r="L3380" s="3"/>
      <c r="M3380" s="3"/>
      <c r="N3380" s="3"/>
      <c r="O3380" s="3"/>
    </row>
    <row r="3381" spans="1:15" x14ac:dyDescent="0.35">
      <c r="A3381" s="221" t="e">
        <f t="shared" si="56"/>
        <v>#N/A</v>
      </c>
      <c r="B3381" s="221" t="e">
        <f>IF(A3381=1,SUM($A$4:A3381),"")</f>
        <v>#N/A</v>
      </c>
      <c r="C3381" s="22">
        <f>'Source - Cert. Funds'!A3380</f>
        <v>0</v>
      </c>
      <c r="D3381" s="22">
        <f>'Source - Cert. Funds'!B3380</f>
        <v>0</v>
      </c>
      <c r="E3381" s="22">
        <f>'Source - Cert. Funds'!C3380</f>
        <v>0</v>
      </c>
      <c r="F3381" s="22">
        <f>'Source - Cert. Funds'!D3380</f>
        <v>0</v>
      </c>
      <c r="G3381" s="22">
        <f>'Source - Cert. Funds'!E3380</f>
        <v>0</v>
      </c>
      <c r="H3381" s="22">
        <f>'Source - Cert. Funds'!F3380</f>
        <v>0</v>
      </c>
      <c r="I3381" s="22">
        <f>'Source - Cert. Funds'!G3380</f>
        <v>0</v>
      </c>
      <c r="J3381" s="23">
        <f>'Source - Cert. Funds'!H3380</f>
        <v>0</v>
      </c>
      <c r="K3381" s="3"/>
      <c r="L3381" s="3"/>
      <c r="M3381" s="3"/>
      <c r="N3381" s="3"/>
      <c r="O3381" s="3"/>
    </row>
    <row r="3382" spans="1:15" x14ac:dyDescent="0.35">
      <c r="A3382" s="221" t="e">
        <f t="shared" si="56"/>
        <v>#N/A</v>
      </c>
      <c r="B3382" s="221" t="e">
        <f>IF(A3382=1,SUM($A$4:A3382),"")</f>
        <v>#N/A</v>
      </c>
      <c r="C3382" s="22">
        <f>'Source - Cert. Funds'!A3381</f>
        <v>0</v>
      </c>
      <c r="D3382" s="22">
        <f>'Source - Cert. Funds'!B3381</f>
        <v>0</v>
      </c>
      <c r="E3382" s="22">
        <f>'Source - Cert. Funds'!C3381</f>
        <v>0</v>
      </c>
      <c r="F3382" s="22">
        <f>'Source - Cert. Funds'!D3381</f>
        <v>0</v>
      </c>
      <c r="G3382" s="22">
        <f>'Source - Cert. Funds'!E3381</f>
        <v>0</v>
      </c>
      <c r="H3382" s="22">
        <f>'Source - Cert. Funds'!F3381</f>
        <v>0</v>
      </c>
      <c r="I3382" s="22">
        <f>'Source - Cert. Funds'!G3381</f>
        <v>0</v>
      </c>
      <c r="J3382" s="23">
        <f>'Source - Cert. Funds'!H3381</f>
        <v>0</v>
      </c>
      <c r="K3382" s="3"/>
      <c r="L3382" s="3"/>
      <c r="M3382" s="3"/>
      <c r="N3382" s="3"/>
      <c r="O3382" s="3"/>
    </row>
    <row r="3383" spans="1:15" x14ac:dyDescent="0.35">
      <c r="A3383" s="221" t="e">
        <f t="shared" si="56"/>
        <v>#N/A</v>
      </c>
      <c r="B3383" s="221" t="e">
        <f>IF(A3383=1,SUM($A$4:A3383),"")</f>
        <v>#N/A</v>
      </c>
      <c r="C3383" s="22">
        <f>'Source - Cert. Funds'!A3382</f>
        <v>0</v>
      </c>
      <c r="D3383" s="22">
        <f>'Source - Cert. Funds'!B3382</f>
        <v>0</v>
      </c>
      <c r="E3383" s="22">
        <f>'Source - Cert. Funds'!C3382</f>
        <v>0</v>
      </c>
      <c r="F3383" s="22">
        <f>'Source - Cert. Funds'!D3382</f>
        <v>0</v>
      </c>
      <c r="G3383" s="22">
        <f>'Source - Cert. Funds'!E3382</f>
        <v>0</v>
      </c>
      <c r="H3383" s="22">
        <f>'Source - Cert. Funds'!F3382</f>
        <v>0</v>
      </c>
      <c r="I3383" s="22">
        <f>'Source - Cert. Funds'!G3382</f>
        <v>0</v>
      </c>
      <c r="J3383" s="23">
        <f>'Source - Cert. Funds'!H3382</f>
        <v>0</v>
      </c>
      <c r="K3383" s="3"/>
      <c r="L3383" s="3"/>
      <c r="M3383" s="3"/>
      <c r="N3383" s="3"/>
      <c r="O3383" s="3"/>
    </row>
    <row r="3384" spans="1:15" x14ac:dyDescent="0.35">
      <c r="A3384" s="221" t="e">
        <f t="shared" si="56"/>
        <v>#N/A</v>
      </c>
      <c r="B3384" s="221" t="e">
        <f>IF(A3384=1,SUM($A$4:A3384),"")</f>
        <v>#N/A</v>
      </c>
      <c r="C3384" s="22">
        <f>'Source - Cert. Funds'!A3383</f>
        <v>0</v>
      </c>
      <c r="D3384" s="22">
        <f>'Source - Cert. Funds'!B3383</f>
        <v>0</v>
      </c>
      <c r="E3384" s="22">
        <f>'Source - Cert. Funds'!C3383</f>
        <v>0</v>
      </c>
      <c r="F3384" s="22">
        <f>'Source - Cert. Funds'!D3383</f>
        <v>0</v>
      </c>
      <c r="G3384" s="22">
        <f>'Source - Cert. Funds'!E3383</f>
        <v>0</v>
      </c>
      <c r="H3384" s="22">
        <f>'Source - Cert. Funds'!F3383</f>
        <v>0</v>
      </c>
      <c r="I3384" s="22">
        <f>'Source - Cert. Funds'!G3383</f>
        <v>0</v>
      </c>
      <c r="J3384" s="23">
        <f>'Source - Cert. Funds'!H3383</f>
        <v>0</v>
      </c>
      <c r="K3384" s="3"/>
      <c r="L3384" s="3"/>
      <c r="M3384" s="3"/>
      <c r="N3384" s="3"/>
      <c r="O3384" s="3"/>
    </row>
    <row r="3385" spans="1:15" x14ac:dyDescent="0.35">
      <c r="A3385" s="221" t="e">
        <f t="shared" si="56"/>
        <v>#N/A</v>
      </c>
      <c r="B3385" s="221" t="e">
        <f>IF(A3385=1,SUM($A$4:A3385),"")</f>
        <v>#N/A</v>
      </c>
      <c r="C3385" s="22">
        <f>'Source - Cert. Funds'!A3384</f>
        <v>0</v>
      </c>
      <c r="D3385" s="22">
        <f>'Source - Cert. Funds'!B3384</f>
        <v>0</v>
      </c>
      <c r="E3385" s="22">
        <f>'Source - Cert. Funds'!C3384</f>
        <v>0</v>
      </c>
      <c r="F3385" s="22">
        <f>'Source - Cert. Funds'!D3384</f>
        <v>0</v>
      </c>
      <c r="G3385" s="22">
        <f>'Source - Cert. Funds'!E3384</f>
        <v>0</v>
      </c>
      <c r="H3385" s="22">
        <f>'Source - Cert. Funds'!F3384</f>
        <v>0</v>
      </c>
      <c r="I3385" s="22">
        <f>'Source - Cert. Funds'!G3384</f>
        <v>0</v>
      </c>
      <c r="J3385" s="23">
        <f>'Source - Cert. Funds'!H3384</f>
        <v>0</v>
      </c>
      <c r="K3385" s="3"/>
      <c r="L3385" s="3"/>
      <c r="M3385" s="3"/>
      <c r="N3385" s="3"/>
      <c r="O3385" s="3"/>
    </row>
    <row r="3386" spans="1:15" x14ac:dyDescent="0.35">
      <c r="A3386" s="221" t="e">
        <f t="shared" si="56"/>
        <v>#N/A</v>
      </c>
      <c r="B3386" s="221" t="e">
        <f>IF(A3386=1,SUM($A$4:A3386),"")</f>
        <v>#N/A</v>
      </c>
      <c r="C3386" s="22">
        <f>'Source - Cert. Funds'!A3385</f>
        <v>0</v>
      </c>
      <c r="D3386" s="22">
        <f>'Source - Cert. Funds'!B3385</f>
        <v>0</v>
      </c>
      <c r="E3386" s="22">
        <f>'Source - Cert. Funds'!C3385</f>
        <v>0</v>
      </c>
      <c r="F3386" s="22">
        <f>'Source - Cert. Funds'!D3385</f>
        <v>0</v>
      </c>
      <c r="G3386" s="22">
        <f>'Source - Cert. Funds'!E3385</f>
        <v>0</v>
      </c>
      <c r="H3386" s="22">
        <f>'Source - Cert. Funds'!F3385</f>
        <v>0</v>
      </c>
      <c r="I3386" s="22">
        <f>'Source - Cert. Funds'!G3385</f>
        <v>0</v>
      </c>
      <c r="J3386" s="23">
        <f>'Source - Cert. Funds'!H3385</f>
        <v>0</v>
      </c>
      <c r="K3386" s="3"/>
      <c r="L3386" s="3"/>
      <c r="M3386" s="3"/>
      <c r="N3386" s="3"/>
      <c r="O3386" s="3"/>
    </row>
    <row r="3387" spans="1:15" x14ac:dyDescent="0.35">
      <c r="A3387" s="221" t="e">
        <f t="shared" si="56"/>
        <v>#N/A</v>
      </c>
      <c r="B3387" s="221" t="e">
        <f>IF(A3387=1,SUM($A$4:A3387),"")</f>
        <v>#N/A</v>
      </c>
      <c r="C3387" s="22">
        <f>'Source - Cert. Funds'!A3386</f>
        <v>0</v>
      </c>
      <c r="D3387" s="22">
        <f>'Source - Cert. Funds'!B3386</f>
        <v>0</v>
      </c>
      <c r="E3387" s="22">
        <f>'Source - Cert. Funds'!C3386</f>
        <v>0</v>
      </c>
      <c r="F3387" s="22">
        <f>'Source - Cert. Funds'!D3386</f>
        <v>0</v>
      </c>
      <c r="G3387" s="22">
        <f>'Source - Cert. Funds'!E3386</f>
        <v>0</v>
      </c>
      <c r="H3387" s="22">
        <f>'Source - Cert. Funds'!F3386</f>
        <v>0</v>
      </c>
      <c r="I3387" s="22">
        <f>'Source - Cert. Funds'!G3386</f>
        <v>0</v>
      </c>
      <c r="J3387" s="23">
        <f>'Source - Cert. Funds'!H3386</f>
        <v>0</v>
      </c>
      <c r="K3387" s="3"/>
      <c r="L3387" s="3"/>
      <c r="M3387" s="3"/>
      <c r="N3387" s="3"/>
      <c r="O3387" s="3"/>
    </row>
    <row r="3388" spans="1:15" x14ac:dyDescent="0.35">
      <c r="A3388" s="221" t="e">
        <f t="shared" si="56"/>
        <v>#N/A</v>
      </c>
      <c r="B3388" s="221" t="e">
        <f>IF(A3388=1,SUM($A$4:A3388),"")</f>
        <v>#N/A</v>
      </c>
      <c r="C3388" s="22">
        <f>'Source - Cert. Funds'!A3387</f>
        <v>0</v>
      </c>
      <c r="D3388" s="22">
        <f>'Source - Cert. Funds'!B3387</f>
        <v>0</v>
      </c>
      <c r="E3388" s="22">
        <f>'Source - Cert. Funds'!C3387</f>
        <v>0</v>
      </c>
      <c r="F3388" s="22">
        <f>'Source - Cert. Funds'!D3387</f>
        <v>0</v>
      </c>
      <c r="G3388" s="22">
        <f>'Source - Cert. Funds'!E3387</f>
        <v>0</v>
      </c>
      <c r="H3388" s="22">
        <f>'Source - Cert. Funds'!F3387</f>
        <v>0</v>
      </c>
      <c r="I3388" s="22">
        <f>'Source - Cert. Funds'!G3387</f>
        <v>0</v>
      </c>
      <c r="J3388" s="23">
        <f>'Source - Cert. Funds'!H3387</f>
        <v>0</v>
      </c>
      <c r="K3388" s="3"/>
      <c r="L3388" s="3"/>
      <c r="M3388" s="3"/>
      <c r="N3388" s="3"/>
      <c r="O3388" s="3"/>
    </row>
    <row r="3389" spans="1:15" x14ac:dyDescent="0.35">
      <c r="A3389" s="221" t="e">
        <f t="shared" si="56"/>
        <v>#N/A</v>
      </c>
      <c r="B3389" s="221" t="e">
        <f>IF(A3389=1,SUM($A$4:A3389),"")</f>
        <v>#N/A</v>
      </c>
      <c r="C3389" s="22">
        <f>'Source - Cert. Funds'!A3388</f>
        <v>0</v>
      </c>
      <c r="D3389" s="22">
        <f>'Source - Cert. Funds'!B3388</f>
        <v>0</v>
      </c>
      <c r="E3389" s="22">
        <f>'Source - Cert. Funds'!C3388</f>
        <v>0</v>
      </c>
      <c r="F3389" s="22">
        <f>'Source - Cert. Funds'!D3388</f>
        <v>0</v>
      </c>
      <c r="G3389" s="22">
        <f>'Source - Cert. Funds'!E3388</f>
        <v>0</v>
      </c>
      <c r="H3389" s="22">
        <f>'Source - Cert. Funds'!F3388</f>
        <v>0</v>
      </c>
      <c r="I3389" s="22">
        <f>'Source - Cert. Funds'!G3388</f>
        <v>0</v>
      </c>
      <c r="J3389" s="23">
        <f>'Source - Cert. Funds'!H3388</f>
        <v>0</v>
      </c>
      <c r="K3389" s="3"/>
      <c r="L3389" s="3"/>
      <c r="M3389" s="3"/>
      <c r="N3389" s="3"/>
      <c r="O3389" s="3"/>
    </row>
    <row r="3390" spans="1:15" x14ac:dyDescent="0.35">
      <c r="A3390" s="221" t="e">
        <f t="shared" si="56"/>
        <v>#N/A</v>
      </c>
      <c r="B3390" s="221" t="e">
        <f>IF(A3390=1,SUM($A$4:A3390),"")</f>
        <v>#N/A</v>
      </c>
      <c r="C3390" s="22">
        <f>'Source - Cert. Funds'!A3389</f>
        <v>0</v>
      </c>
      <c r="D3390" s="22">
        <f>'Source - Cert. Funds'!B3389</f>
        <v>0</v>
      </c>
      <c r="E3390" s="22">
        <f>'Source - Cert. Funds'!C3389</f>
        <v>0</v>
      </c>
      <c r="F3390" s="22">
        <f>'Source - Cert. Funds'!D3389</f>
        <v>0</v>
      </c>
      <c r="G3390" s="22">
        <f>'Source - Cert. Funds'!E3389</f>
        <v>0</v>
      </c>
      <c r="H3390" s="22">
        <f>'Source - Cert. Funds'!F3389</f>
        <v>0</v>
      </c>
      <c r="I3390" s="22">
        <f>'Source - Cert. Funds'!G3389</f>
        <v>0</v>
      </c>
      <c r="J3390" s="23">
        <f>'Source - Cert. Funds'!H3389</f>
        <v>0</v>
      </c>
      <c r="K3390" s="3"/>
      <c r="L3390" s="3"/>
      <c r="M3390" s="3"/>
      <c r="N3390" s="3"/>
      <c r="O3390" s="3"/>
    </row>
    <row r="3391" spans="1:15" x14ac:dyDescent="0.35">
      <c r="A3391" s="221" t="e">
        <f t="shared" si="56"/>
        <v>#N/A</v>
      </c>
      <c r="B3391" s="221" t="e">
        <f>IF(A3391=1,SUM($A$4:A3391),"")</f>
        <v>#N/A</v>
      </c>
      <c r="C3391" s="22">
        <f>'Source - Cert. Funds'!A3390</f>
        <v>0</v>
      </c>
      <c r="D3391" s="22">
        <f>'Source - Cert. Funds'!B3390</f>
        <v>0</v>
      </c>
      <c r="E3391" s="22">
        <f>'Source - Cert. Funds'!C3390</f>
        <v>0</v>
      </c>
      <c r="F3391" s="22">
        <f>'Source - Cert. Funds'!D3390</f>
        <v>0</v>
      </c>
      <c r="G3391" s="22">
        <f>'Source - Cert. Funds'!E3390</f>
        <v>0</v>
      </c>
      <c r="H3391" s="22">
        <f>'Source - Cert. Funds'!F3390</f>
        <v>0</v>
      </c>
      <c r="I3391" s="22">
        <f>'Source - Cert. Funds'!G3390</f>
        <v>0</v>
      </c>
      <c r="J3391" s="23">
        <f>'Source - Cert. Funds'!H3390</f>
        <v>0</v>
      </c>
      <c r="K3391" s="3"/>
      <c r="L3391" s="3"/>
      <c r="M3391" s="3"/>
      <c r="N3391" s="3"/>
      <c r="O3391" s="3"/>
    </row>
    <row r="3392" spans="1:15" x14ac:dyDescent="0.35">
      <c r="A3392" s="221" t="e">
        <f t="shared" si="56"/>
        <v>#N/A</v>
      </c>
      <c r="B3392" s="221" t="e">
        <f>IF(A3392=1,SUM($A$4:A3392),"")</f>
        <v>#N/A</v>
      </c>
      <c r="C3392" s="22">
        <f>'Source - Cert. Funds'!A3391</f>
        <v>0</v>
      </c>
      <c r="D3392" s="22">
        <f>'Source - Cert. Funds'!B3391</f>
        <v>0</v>
      </c>
      <c r="E3392" s="22">
        <f>'Source - Cert. Funds'!C3391</f>
        <v>0</v>
      </c>
      <c r="F3392" s="22">
        <f>'Source - Cert. Funds'!D3391</f>
        <v>0</v>
      </c>
      <c r="G3392" s="22">
        <f>'Source - Cert. Funds'!E3391</f>
        <v>0</v>
      </c>
      <c r="H3392" s="22">
        <f>'Source - Cert. Funds'!F3391</f>
        <v>0</v>
      </c>
      <c r="I3392" s="22">
        <f>'Source - Cert. Funds'!G3391</f>
        <v>0</v>
      </c>
      <c r="J3392" s="23">
        <f>'Source - Cert. Funds'!H3391</f>
        <v>0</v>
      </c>
      <c r="K3392" s="3"/>
      <c r="L3392" s="3"/>
      <c r="M3392" s="3"/>
      <c r="N3392" s="3"/>
      <c r="O3392" s="3"/>
    </row>
    <row r="3393" spans="1:15" x14ac:dyDescent="0.35">
      <c r="A3393" s="221" t="e">
        <f t="shared" si="56"/>
        <v>#N/A</v>
      </c>
      <c r="B3393" s="221" t="e">
        <f>IF(A3393=1,SUM($A$4:A3393),"")</f>
        <v>#N/A</v>
      </c>
      <c r="C3393" s="22">
        <f>'Source - Cert. Funds'!A3392</f>
        <v>0</v>
      </c>
      <c r="D3393" s="22">
        <f>'Source - Cert. Funds'!B3392</f>
        <v>0</v>
      </c>
      <c r="E3393" s="22">
        <f>'Source - Cert. Funds'!C3392</f>
        <v>0</v>
      </c>
      <c r="F3393" s="22">
        <f>'Source - Cert. Funds'!D3392</f>
        <v>0</v>
      </c>
      <c r="G3393" s="22">
        <f>'Source - Cert. Funds'!E3392</f>
        <v>0</v>
      </c>
      <c r="H3393" s="22">
        <f>'Source - Cert. Funds'!F3392</f>
        <v>0</v>
      </c>
      <c r="I3393" s="22">
        <f>'Source - Cert. Funds'!G3392</f>
        <v>0</v>
      </c>
      <c r="J3393" s="23">
        <f>'Source - Cert. Funds'!H3392</f>
        <v>0</v>
      </c>
      <c r="K3393" s="3"/>
      <c r="L3393" s="3"/>
      <c r="M3393" s="3"/>
      <c r="N3393" s="3"/>
      <c r="O3393" s="3"/>
    </row>
    <row r="3394" spans="1:15" x14ac:dyDescent="0.35">
      <c r="A3394" s="221" t="e">
        <f t="shared" si="56"/>
        <v>#N/A</v>
      </c>
      <c r="B3394" s="221" t="e">
        <f>IF(A3394=1,SUM($A$4:A3394),"")</f>
        <v>#N/A</v>
      </c>
      <c r="C3394" s="22">
        <f>'Source - Cert. Funds'!A3393</f>
        <v>0</v>
      </c>
      <c r="D3394" s="22">
        <f>'Source - Cert. Funds'!B3393</f>
        <v>0</v>
      </c>
      <c r="E3394" s="22">
        <f>'Source - Cert. Funds'!C3393</f>
        <v>0</v>
      </c>
      <c r="F3394" s="22">
        <f>'Source - Cert. Funds'!D3393</f>
        <v>0</v>
      </c>
      <c r="G3394" s="22">
        <f>'Source - Cert. Funds'!E3393</f>
        <v>0</v>
      </c>
      <c r="H3394" s="22">
        <f>'Source - Cert. Funds'!F3393</f>
        <v>0</v>
      </c>
      <c r="I3394" s="22">
        <f>'Source - Cert. Funds'!G3393</f>
        <v>0</v>
      </c>
      <c r="J3394" s="23">
        <f>'Source - Cert. Funds'!H3393</f>
        <v>0</v>
      </c>
      <c r="K3394" s="3"/>
      <c r="L3394" s="3"/>
      <c r="M3394" s="3"/>
      <c r="N3394" s="3"/>
      <c r="O3394" s="3"/>
    </row>
    <row r="3395" spans="1:15" x14ac:dyDescent="0.35">
      <c r="A3395" s="221" t="e">
        <f t="shared" si="56"/>
        <v>#N/A</v>
      </c>
      <c r="B3395" s="221" t="e">
        <f>IF(A3395=1,SUM($A$4:A3395),"")</f>
        <v>#N/A</v>
      </c>
      <c r="C3395" s="22">
        <f>'Source - Cert. Funds'!A3394</f>
        <v>0</v>
      </c>
      <c r="D3395" s="22">
        <f>'Source - Cert. Funds'!B3394</f>
        <v>0</v>
      </c>
      <c r="E3395" s="22">
        <f>'Source - Cert. Funds'!C3394</f>
        <v>0</v>
      </c>
      <c r="F3395" s="22">
        <f>'Source - Cert. Funds'!D3394</f>
        <v>0</v>
      </c>
      <c r="G3395" s="22">
        <f>'Source - Cert. Funds'!E3394</f>
        <v>0</v>
      </c>
      <c r="H3395" s="22">
        <f>'Source - Cert. Funds'!F3394</f>
        <v>0</v>
      </c>
      <c r="I3395" s="22">
        <f>'Source - Cert. Funds'!G3394</f>
        <v>0</v>
      </c>
      <c r="J3395" s="23">
        <f>'Source - Cert. Funds'!H3394</f>
        <v>0</v>
      </c>
      <c r="K3395" s="3"/>
      <c r="L3395" s="3"/>
      <c r="M3395" s="3"/>
      <c r="N3395" s="3"/>
      <c r="O3395" s="3"/>
    </row>
    <row r="3396" spans="1:15" x14ac:dyDescent="0.35">
      <c r="A3396" s="221" t="e">
        <f t="shared" si="56"/>
        <v>#N/A</v>
      </c>
      <c r="B3396" s="221" t="e">
        <f>IF(A3396=1,SUM($A$4:A3396),"")</f>
        <v>#N/A</v>
      </c>
      <c r="C3396" s="22">
        <f>'Source - Cert. Funds'!A3395</f>
        <v>0</v>
      </c>
      <c r="D3396" s="22">
        <f>'Source - Cert. Funds'!B3395</f>
        <v>0</v>
      </c>
      <c r="E3396" s="22">
        <f>'Source - Cert. Funds'!C3395</f>
        <v>0</v>
      </c>
      <c r="F3396" s="22">
        <f>'Source - Cert. Funds'!D3395</f>
        <v>0</v>
      </c>
      <c r="G3396" s="22">
        <f>'Source - Cert. Funds'!E3395</f>
        <v>0</v>
      </c>
      <c r="H3396" s="22">
        <f>'Source - Cert. Funds'!F3395</f>
        <v>0</v>
      </c>
      <c r="I3396" s="22">
        <f>'Source - Cert. Funds'!G3395</f>
        <v>0</v>
      </c>
      <c r="J3396" s="23">
        <f>'Source - Cert. Funds'!H3395</f>
        <v>0</v>
      </c>
      <c r="K3396" s="3"/>
      <c r="L3396" s="3"/>
      <c r="M3396" s="3"/>
      <c r="N3396" s="3"/>
      <c r="O3396" s="3"/>
    </row>
    <row r="3397" spans="1:15" x14ac:dyDescent="0.35">
      <c r="A3397" s="221" t="e">
        <f t="shared" ref="A3397:A3460" si="57">IF($L$1=$F3397,1,"")</f>
        <v>#N/A</v>
      </c>
      <c r="B3397" s="221" t="e">
        <f>IF(A3397=1,SUM($A$4:A3397),"")</f>
        <v>#N/A</v>
      </c>
      <c r="C3397" s="22">
        <f>'Source - Cert. Funds'!A3396</f>
        <v>0</v>
      </c>
      <c r="D3397" s="22">
        <f>'Source - Cert. Funds'!B3396</f>
        <v>0</v>
      </c>
      <c r="E3397" s="22">
        <f>'Source - Cert. Funds'!C3396</f>
        <v>0</v>
      </c>
      <c r="F3397" s="22">
        <f>'Source - Cert. Funds'!D3396</f>
        <v>0</v>
      </c>
      <c r="G3397" s="22">
        <f>'Source - Cert. Funds'!E3396</f>
        <v>0</v>
      </c>
      <c r="H3397" s="22">
        <f>'Source - Cert. Funds'!F3396</f>
        <v>0</v>
      </c>
      <c r="I3397" s="22">
        <f>'Source - Cert. Funds'!G3396</f>
        <v>0</v>
      </c>
      <c r="J3397" s="23">
        <f>'Source - Cert. Funds'!H3396</f>
        <v>0</v>
      </c>
      <c r="K3397" s="3"/>
      <c r="L3397" s="3"/>
      <c r="M3397" s="3"/>
      <c r="N3397" s="3"/>
      <c r="O3397" s="3"/>
    </row>
    <row r="3398" spans="1:15" x14ac:dyDescent="0.35">
      <c r="A3398" s="221" t="e">
        <f t="shared" si="57"/>
        <v>#N/A</v>
      </c>
      <c r="B3398" s="221" t="e">
        <f>IF(A3398=1,SUM($A$4:A3398),"")</f>
        <v>#N/A</v>
      </c>
      <c r="C3398" s="22">
        <f>'Source - Cert. Funds'!A3397</f>
        <v>0</v>
      </c>
      <c r="D3398" s="22">
        <f>'Source - Cert. Funds'!B3397</f>
        <v>0</v>
      </c>
      <c r="E3398" s="22">
        <f>'Source - Cert. Funds'!C3397</f>
        <v>0</v>
      </c>
      <c r="F3398" s="22">
        <f>'Source - Cert. Funds'!D3397</f>
        <v>0</v>
      </c>
      <c r="G3398" s="22">
        <f>'Source - Cert. Funds'!E3397</f>
        <v>0</v>
      </c>
      <c r="H3398" s="22">
        <f>'Source - Cert. Funds'!F3397</f>
        <v>0</v>
      </c>
      <c r="I3398" s="22">
        <f>'Source - Cert. Funds'!G3397</f>
        <v>0</v>
      </c>
      <c r="J3398" s="23">
        <f>'Source - Cert. Funds'!H3397</f>
        <v>0</v>
      </c>
      <c r="K3398" s="3"/>
      <c r="L3398" s="3"/>
      <c r="M3398" s="3"/>
      <c r="N3398" s="3"/>
      <c r="O3398" s="3"/>
    </row>
    <row r="3399" spans="1:15" x14ac:dyDescent="0.35">
      <c r="A3399" s="221" t="e">
        <f t="shared" si="57"/>
        <v>#N/A</v>
      </c>
      <c r="B3399" s="221" t="e">
        <f>IF(A3399=1,SUM($A$4:A3399),"")</f>
        <v>#N/A</v>
      </c>
      <c r="C3399" s="22">
        <f>'Source - Cert. Funds'!A3398</f>
        <v>0</v>
      </c>
      <c r="D3399" s="22">
        <f>'Source - Cert. Funds'!B3398</f>
        <v>0</v>
      </c>
      <c r="E3399" s="22">
        <f>'Source - Cert. Funds'!C3398</f>
        <v>0</v>
      </c>
      <c r="F3399" s="22">
        <f>'Source - Cert. Funds'!D3398</f>
        <v>0</v>
      </c>
      <c r="G3399" s="22">
        <f>'Source - Cert. Funds'!E3398</f>
        <v>0</v>
      </c>
      <c r="H3399" s="22">
        <f>'Source - Cert. Funds'!F3398</f>
        <v>0</v>
      </c>
      <c r="I3399" s="22">
        <f>'Source - Cert. Funds'!G3398</f>
        <v>0</v>
      </c>
      <c r="J3399" s="23">
        <f>'Source - Cert. Funds'!H3398</f>
        <v>0</v>
      </c>
      <c r="K3399" s="3"/>
      <c r="L3399" s="3"/>
      <c r="M3399" s="3"/>
      <c r="N3399" s="3"/>
      <c r="O3399" s="3"/>
    </row>
    <row r="3400" spans="1:15" x14ac:dyDescent="0.35">
      <c r="A3400" s="221" t="e">
        <f t="shared" si="57"/>
        <v>#N/A</v>
      </c>
      <c r="B3400" s="221" t="e">
        <f>IF(A3400=1,SUM($A$4:A3400),"")</f>
        <v>#N/A</v>
      </c>
      <c r="C3400" s="22">
        <f>'Source - Cert. Funds'!A3399</f>
        <v>0</v>
      </c>
      <c r="D3400" s="22">
        <f>'Source - Cert. Funds'!B3399</f>
        <v>0</v>
      </c>
      <c r="E3400" s="22">
        <f>'Source - Cert. Funds'!C3399</f>
        <v>0</v>
      </c>
      <c r="F3400" s="22">
        <f>'Source - Cert. Funds'!D3399</f>
        <v>0</v>
      </c>
      <c r="G3400" s="22">
        <f>'Source - Cert. Funds'!E3399</f>
        <v>0</v>
      </c>
      <c r="H3400" s="22">
        <f>'Source - Cert. Funds'!F3399</f>
        <v>0</v>
      </c>
      <c r="I3400" s="22">
        <f>'Source - Cert. Funds'!G3399</f>
        <v>0</v>
      </c>
      <c r="J3400" s="23">
        <f>'Source - Cert. Funds'!H3399</f>
        <v>0</v>
      </c>
      <c r="K3400" s="3"/>
      <c r="L3400" s="3"/>
      <c r="M3400" s="3"/>
      <c r="N3400" s="3"/>
      <c r="O3400" s="3"/>
    </row>
    <row r="3401" spans="1:15" x14ac:dyDescent="0.35">
      <c r="A3401" s="221" t="e">
        <f t="shared" si="57"/>
        <v>#N/A</v>
      </c>
      <c r="B3401" s="221" t="e">
        <f>IF(A3401=1,SUM($A$4:A3401),"")</f>
        <v>#N/A</v>
      </c>
      <c r="C3401" s="22">
        <f>'Source - Cert. Funds'!A3400</f>
        <v>0</v>
      </c>
      <c r="D3401" s="22">
        <f>'Source - Cert. Funds'!B3400</f>
        <v>0</v>
      </c>
      <c r="E3401" s="22">
        <f>'Source - Cert. Funds'!C3400</f>
        <v>0</v>
      </c>
      <c r="F3401" s="22">
        <f>'Source - Cert. Funds'!D3400</f>
        <v>0</v>
      </c>
      <c r="G3401" s="22">
        <f>'Source - Cert. Funds'!E3400</f>
        <v>0</v>
      </c>
      <c r="H3401" s="22">
        <f>'Source - Cert. Funds'!F3400</f>
        <v>0</v>
      </c>
      <c r="I3401" s="22">
        <f>'Source - Cert. Funds'!G3400</f>
        <v>0</v>
      </c>
      <c r="J3401" s="23">
        <f>'Source - Cert. Funds'!H3400</f>
        <v>0</v>
      </c>
      <c r="K3401" s="3"/>
      <c r="L3401" s="3"/>
      <c r="M3401" s="3"/>
      <c r="N3401" s="3"/>
      <c r="O3401" s="3"/>
    </row>
    <row r="3402" spans="1:15" x14ac:dyDescent="0.35">
      <c r="A3402" s="221" t="e">
        <f t="shared" si="57"/>
        <v>#N/A</v>
      </c>
      <c r="B3402" s="221" t="e">
        <f>IF(A3402=1,SUM($A$4:A3402),"")</f>
        <v>#N/A</v>
      </c>
      <c r="C3402" s="22">
        <f>'Source - Cert. Funds'!A3401</f>
        <v>0</v>
      </c>
      <c r="D3402" s="22">
        <f>'Source - Cert. Funds'!B3401</f>
        <v>0</v>
      </c>
      <c r="E3402" s="22">
        <f>'Source - Cert. Funds'!C3401</f>
        <v>0</v>
      </c>
      <c r="F3402" s="22">
        <f>'Source - Cert. Funds'!D3401</f>
        <v>0</v>
      </c>
      <c r="G3402" s="22">
        <f>'Source - Cert. Funds'!E3401</f>
        <v>0</v>
      </c>
      <c r="H3402" s="22">
        <f>'Source - Cert. Funds'!F3401</f>
        <v>0</v>
      </c>
      <c r="I3402" s="22">
        <f>'Source - Cert. Funds'!G3401</f>
        <v>0</v>
      </c>
      <c r="J3402" s="23">
        <f>'Source - Cert. Funds'!H3401</f>
        <v>0</v>
      </c>
      <c r="K3402" s="3"/>
      <c r="L3402" s="3"/>
      <c r="M3402" s="3"/>
      <c r="N3402" s="3"/>
      <c r="O3402" s="3"/>
    </row>
    <row r="3403" spans="1:15" x14ac:dyDescent="0.35">
      <c r="A3403" s="221" t="e">
        <f t="shared" si="57"/>
        <v>#N/A</v>
      </c>
      <c r="B3403" s="221" t="e">
        <f>IF(A3403=1,SUM($A$4:A3403),"")</f>
        <v>#N/A</v>
      </c>
      <c r="C3403" s="22">
        <f>'Source - Cert. Funds'!A3402</f>
        <v>0</v>
      </c>
      <c r="D3403" s="22">
        <f>'Source - Cert. Funds'!B3402</f>
        <v>0</v>
      </c>
      <c r="E3403" s="22">
        <f>'Source - Cert. Funds'!C3402</f>
        <v>0</v>
      </c>
      <c r="F3403" s="22">
        <f>'Source - Cert. Funds'!D3402</f>
        <v>0</v>
      </c>
      <c r="G3403" s="22">
        <f>'Source - Cert. Funds'!E3402</f>
        <v>0</v>
      </c>
      <c r="H3403" s="22">
        <f>'Source - Cert. Funds'!F3402</f>
        <v>0</v>
      </c>
      <c r="I3403" s="22">
        <f>'Source - Cert. Funds'!G3402</f>
        <v>0</v>
      </c>
      <c r="J3403" s="23">
        <f>'Source - Cert. Funds'!H3402</f>
        <v>0</v>
      </c>
      <c r="K3403" s="3"/>
      <c r="L3403" s="3"/>
      <c r="M3403" s="3"/>
      <c r="N3403" s="3"/>
      <c r="O3403" s="3"/>
    </row>
    <row r="3404" spans="1:15" x14ac:dyDescent="0.35">
      <c r="A3404" s="221" t="e">
        <f t="shared" si="57"/>
        <v>#N/A</v>
      </c>
      <c r="B3404" s="221" t="e">
        <f>IF(A3404=1,SUM($A$4:A3404),"")</f>
        <v>#N/A</v>
      </c>
      <c r="C3404" s="22">
        <f>'Source - Cert. Funds'!A3403</f>
        <v>0</v>
      </c>
      <c r="D3404" s="22">
        <f>'Source - Cert. Funds'!B3403</f>
        <v>0</v>
      </c>
      <c r="E3404" s="22">
        <f>'Source - Cert. Funds'!C3403</f>
        <v>0</v>
      </c>
      <c r="F3404" s="22">
        <f>'Source - Cert. Funds'!D3403</f>
        <v>0</v>
      </c>
      <c r="G3404" s="22">
        <f>'Source - Cert. Funds'!E3403</f>
        <v>0</v>
      </c>
      <c r="H3404" s="22">
        <f>'Source - Cert. Funds'!F3403</f>
        <v>0</v>
      </c>
      <c r="I3404" s="22">
        <f>'Source - Cert. Funds'!G3403</f>
        <v>0</v>
      </c>
      <c r="J3404" s="23">
        <f>'Source - Cert. Funds'!H3403</f>
        <v>0</v>
      </c>
      <c r="K3404" s="3"/>
      <c r="L3404" s="3"/>
      <c r="M3404" s="3"/>
      <c r="N3404" s="3"/>
      <c r="O3404" s="3"/>
    </row>
    <row r="3405" spans="1:15" x14ac:dyDescent="0.35">
      <c r="A3405" s="221" t="e">
        <f t="shared" si="57"/>
        <v>#N/A</v>
      </c>
      <c r="B3405" s="221" t="e">
        <f>IF(A3405=1,SUM($A$4:A3405),"")</f>
        <v>#N/A</v>
      </c>
      <c r="C3405" s="22">
        <f>'Source - Cert. Funds'!A3404</f>
        <v>0</v>
      </c>
      <c r="D3405" s="22">
        <f>'Source - Cert. Funds'!B3404</f>
        <v>0</v>
      </c>
      <c r="E3405" s="22">
        <f>'Source - Cert. Funds'!C3404</f>
        <v>0</v>
      </c>
      <c r="F3405" s="22">
        <f>'Source - Cert. Funds'!D3404</f>
        <v>0</v>
      </c>
      <c r="G3405" s="22">
        <f>'Source - Cert. Funds'!E3404</f>
        <v>0</v>
      </c>
      <c r="H3405" s="22">
        <f>'Source - Cert. Funds'!F3404</f>
        <v>0</v>
      </c>
      <c r="I3405" s="22">
        <f>'Source - Cert. Funds'!G3404</f>
        <v>0</v>
      </c>
      <c r="J3405" s="23">
        <f>'Source - Cert. Funds'!H3404</f>
        <v>0</v>
      </c>
      <c r="K3405" s="3"/>
      <c r="L3405" s="3"/>
      <c r="M3405" s="3"/>
      <c r="N3405" s="3"/>
      <c r="O3405" s="3"/>
    </row>
    <row r="3406" spans="1:15" x14ac:dyDescent="0.35">
      <c r="A3406" s="221" t="e">
        <f t="shared" si="57"/>
        <v>#N/A</v>
      </c>
      <c r="B3406" s="221" t="e">
        <f>IF(A3406=1,SUM($A$4:A3406),"")</f>
        <v>#N/A</v>
      </c>
      <c r="C3406" s="22">
        <f>'Source - Cert. Funds'!A3405</f>
        <v>0</v>
      </c>
      <c r="D3406" s="22">
        <f>'Source - Cert. Funds'!B3405</f>
        <v>0</v>
      </c>
      <c r="E3406" s="22">
        <f>'Source - Cert. Funds'!C3405</f>
        <v>0</v>
      </c>
      <c r="F3406" s="22">
        <f>'Source - Cert. Funds'!D3405</f>
        <v>0</v>
      </c>
      <c r="G3406" s="22">
        <f>'Source - Cert. Funds'!E3405</f>
        <v>0</v>
      </c>
      <c r="H3406" s="22">
        <f>'Source - Cert. Funds'!F3405</f>
        <v>0</v>
      </c>
      <c r="I3406" s="22">
        <f>'Source - Cert. Funds'!G3405</f>
        <v>0</v>
      </c>
      <c r="J3406" s="23">
        <f>'Source - Cert. Funds'!H3405</f>
        <v>0</v>
      </c>
      <c r="K3406" s="3"/>
      <c r="L3406" s="3"/>
      <c r="M3406" s="3"/>
      <c r="N3406" s="3"/>
      <c r="O3406" s="3"/>
    </row>
    <row r="3407" spans="1:15" x14ac:dyDescent="0.35">
      <c r="A3407" s="221" t="e">
        <f t="shared" si="57"/>
        <v>#N/A</v>
      </c>
      <c r="B3407" s="221" t="e">
        <f>IF(A3407=1,SUM($A$4:A3407),"")</f>
        <v>#N/A</v>
      </c>
      <c r="C3407" s="22">
        <f>'Source - Cert. Funds'!A3406</f>
        <v>0</v>
      </c>
      <c r="D3407" s="22">
        <f>'Source - Cert. Funds'!B3406</f>
        <v>0</v>
      </c>
      <c r="E3407" s="22">
        <f>'Source - Cert. Funds'!C3406</f>
        <v>0</v>
      </c>
      <c r="F3407" s="22">
        <f>'Source - Cert. Funds'!D3406</f>
        <v>0</v>
      </c>
      <c r="G3407" s="22">
        <f>'Source - Cert. Funds'!E3406</f>
        <v>0</v>
      </c>
      <c r="H3407" s="22">
        <f>'Source - Cert. Funds'!F3406</f>
        <v>0</v>
      </c>
      <c r="I3407" s="22">
        <f>'Source - Cert. Funds'!G3406</f>
        <v>0</v>
      </c>
      <c r="J3407" s="23">
        <f>'Source - Cert. Funds'!H3406</f>
        <v>0</v>
      </c>
      <c r="K3407" s="3"/>
      <c r="L3407" s="3"/>
      <c r="M3407" s="3"/>
      <c r="N3407" s="3"/>
      <c r="O3407" s="3"/>
    </row>
    <row r="3408" spans="1:15" x14ac:dyDescent="0.35">
      <c r="A3408" s="221" t="e">
        <f t="shared" si="57"/>
        <v>#N/A</v>
      </c>
      <c r="B3408" s="221" t="e">
        <f>IF(A3408=1,SUM($A$4:A3408),"")</f>
        <v>#N/A</v>
      </c>
      <c r="C3408" s="22">
        <f>'Source - Cert. Funds'!A3407</f>
        <v>0</v>
      </c>
      <c r="D3408" s="22">
        <f>'Source - Cert. Funds'!B3407</f>
        <v>0</v>
      </c>
      <c r="E3408" s="22">
        <f>'Source - Cert. Funds'!C3407</f>
        <v>0</v>
      </c>
      <c r="F3408" s="22">
        <f>'Source - Cert. Funds'!D3407</f>
        <v>0</v>
      </c>
      <c r="G3408" s="22">
        <f>'Source - Cert. Funds'!E3407</f>
        <v>0</v>
      </c>
      <c r="H3408" s="22">
        <f>'Source - Cert. Funds'!F3407</f>
        <v>0</v>
      </c>
      <c r="I3408" s="22">
        <f>'Source - Cert. Funds'!G3407</f>
        <v>0</v>
      </c>
      <c r="J3408" s="23">
        <f>'Source - Cert. Funds'!H3407</f>
        <v>0</v>
      </c>
      <c r="K3408" s="3"/>
      <c r="L3408" s="3"/>
      <c r="M3408" s="3"/>
      <c r="N3408" s="3"/>
      <c r="O3408" s="3"/>
    </row>
    <row r="3409" spans="1:15" x14ac:dyDescent="0.35">
      <c r="A3409" s="221" t="e">
        <f t="shared" si="57"/>
        <v>#N/A</v>
      </c>
      <c r="B3409" s="221" t="e">
        <f>IF(A3409=1,SUM($A$4:A3409),"")</f>
        <v>#N/A</v>
      </c>
      <c r="C3409" s="22">
        <f>'Source - Cert. Funds'!A3408</f>
        <v>0</v>
      </c>
      <c r="D3409" s="22">
        <f>'Source - Cert. Funds'!B3408</f>
        <v>0</v>
      </c>
      <c r="E3409" s="22">
        <f>'Source - Cert. Funds'!C3408</f>
        <v>0</v>
      </c>
      <c r="F3409" s="22">
        <f>'Source - Cert. Funds'!D3408</f>
        <v>0</v>
      </c>
      <c r="G3409" s="22">
        <f>'Source - Cert. Funds'!E3408</f>
        <v>0</v>
      </c>
      <c r="H3409" s="22">
        <f>'Source - Cert. Funds'!F3408</f>
        <v>0</v>
      </c>
      <c r="I3409" s="22">
        <f>'Source - Cert. Funds'!G3408</f>
        <v>0</v>
      </c>
      <c r="J3409" s="23">
        <f>'Source - Cert. Funds'!H3408</f>
        <v>0</v>
      </c>
      <c r="K3409" s="3"/>
      <c r="L3409" s="3"/>
      <c r="M3409" s="3"/>
      <c r="N3409" s="3"/>
      <c r="O3409" s="3"/>
    </row>
    <row r="3410" spans="1:15" x14ac:dyDescent="0.35">
      <c r="A3410" s="221" t="e">
        <f t="shared" si="57"/>
        <v>#N/A</v>
      </c>
      <c r="B3410" s="221" t="e">
        <f>IF(A3410=1,SUM($A$4:A3410),"")</f>
        <v>#N/A</v>
      </c>
      <c r="C3410" s="22">
        <f>'Source - Cert. Funds'!A3409</f>
        <v>0</v>
      </c>
      <c r="D3410" s="22">
        <f>'Source - Cert. Funds'!B3409</f>
        <v>0</v>
      </c>
      <c r="E3410" s="22">
        <f>'Source - Cert. Funds'!C3409</f>
        <v>0</v>
      </c>
      <c r="F3410" s="22">
        <f>'Source - Cert. Funds'!D3409</f>
        <v>0</v>
      </c>
      <c r="G3410" s="22">
        <f>'Source - Cert. Funds'!E3409</f>
        <v>0</v>
      </c>
      <c r="H3410" s="22">
        <f>'Source - Cert. Funds'!F3409</f>
        <v>0</v>
      </c>
      <c r="I3410" s="22">
        <f>'Source - Cert. Funds'!G3409</f>
        <v>0</v>
      </c>
      <c r="J3410" s="23">
        <f>'Source - Cert. Funds'!H3409</f>
        <v>0</v>
      </c>
      <c r="K3410" s="3"/>
      <c r="L3410" s="3"/>
      <c r="M3410" s="3"/>
      <c r="N3410" s="3"/>
      <c r="O3410" s="3"/>
    </row>
    <row r="3411" spans="1:15" x14ac:dyDescent="0.35">
      <c r="A3411" s="221" t="e">
        <f t="shared" si="57"/>
        <v>#N/A</v>
      </c>
      <c r="B3411" s="221" t="e">
        <f>IF(A3411=1,SUM($A$4:A3411),"")</f>
        <v>#N/A</v>
      </c>
      <c r="C3411" s="22">
        <f>'Source - Cert. Funds'!A3410</f>
        <v>0</v>
      </c>
      <c r="D3411" s="22">
        <f>'Source - Cert. Funds'!B3410</f>
        <v>0</v>
      </c>
      <c r="E3411" s="22">
        <f>'Source - Cert. Funds'!C3410</f>
        <v>0</v>
      </c>
      <c r="F3411" s="22">
        <f>'Source - Cert. Funds'!D3410</f>
        <v>0</v>
      </c>
      <c r="G3411" s="22">
        <f>'Source - Cert. Funds'!E3410</f>
        <v>0</v>
      </c>
      <c r="H3411" s="22">
        <f>'Source - Cert. Funds'!F3410</f>
        <v>0</v>
      </c>
      <c r="I3411" s="22">
        <f>'Source - Cert. Funds'!G3410</f>
        <v>0</v>
      </c>
      <c r="J3411" s="23">
        <f>'Source - Cert. Funds'!H3410</f>
        <v>0</v>
      </c>
      <c r="K3411" s="3"/>
      <c r="L3411" s="3"/>
      <c r="M3411" s="3"/>
      <c r="N3411" s="3"/>
      <c r="O3411" s="3"/>
    </row>
    <row r="3412" spans="1:15" x14ac:dyDescent="0.35">
      <c r="A3412" s="221" t="e">
        <f t="shared" si="57"/>
        <v>#N/A</v>
      </c>
      <c r="B3412" s="221" t="e">
        <f>IF(A3412=1,SUM($A$4:A3412),"")</f>
        <v>#N/A</v>
      </c>
      <c r="C3412" s="22">
        <f>'Source - Cert. Funds'!A3411</f>
        <v>0</v>
      </c>
      <c r="D3412" s="22">
        <f>'Source - Cert. Funds'!B3411</f>
        <v>0</v>
      </c>
      <c r="E3412" s="22">
        <f>'Source - Cert. Funds'!C3411</f>
        <v>0</v>
      </c>
      <c r="F3412" s="22">
        <f>'Source - Cert. Funds'!D3411</f>
        <v>0</v>
      </c>
      <c r="G3412" s="22">
        <f>'Source - Cert. Funds'!E3411</f>
        <v>0</v>
      </c>
      <c r="H3412" s="22">
        <f>'Source - Cert. Funds'!F3411</f>
        <v>0</v>
      </c>
      <c r="I3412" s="22">
        <f>'Source - Cert. Funds'!G3411</f>
        <v>0</v>
      </c>
      <c r="J3412" s="23">
        <f>'Source - Cert. Funds'!H3411</f>
        <v>0</v>
      </c>
      <c r="K3412" s="3"/>
      <c r="L3412" s="3"/>
      <c r="M3412" s="3"/>
      <c r="N3412" s="3"/>
      <c r="O3412" s="3"/>
    </row>
    <row r="3413" spans="1:15" x14ac:dyDescent="0.35">
      <c r="A3413" s="221" t="e">
        <f t="shared" si="57"/>
        <v>#N/A</v>
      </c>
      <c r="B3413" s="221" t="e">
        <f>IF(A3413=1,SUM($A$4:A3413),"")</f>
        <v>#N/A</v>
      </c>
      <c r="C3413" s="22">
        <f>'Source - Cert. Funds'!A3412</f>
        <v>0</v>
      </c>
      <c r="D3413" s="22">
        <f>'Source - Cert. Funds'!B3412</f>
        <v>0</v>
      </c>
      <c r="E3413" s="22">
        <f>'Source - Cert. Funds'!C3412</f>
        <v>0</v>
      </c>
      <c r="F3413" s="22">
        <f>'Source - Cert. Funds'!D3412</f>
        <v>0</v>
      </c>
      <c r="G3413" s="22">
        <f>'Source - Cert. Funds'!E3412</f>
        <v>0</v>
      </c>
      <c r="H3413" s="22">
        <f>'Source - Cert. Funds'!F3412</f>
        <v>0</v>
      </c>
      <c r="I3413" s="22">
        <f>'Source - Cert. Funds'!G3412</f>
        <v>0</v>
      </c>
      <c r="J3413" s="23">
        <f>'Source - Cert. Funds'!H3412</f>
        <v>0</v>
      </c>
      <c r="K3413" s="3"/>
      <c r="L3413" s="3"/>
      <c r="M3413" s="3"/>
      <c r="N3413" s="3"/>
      <c r="O3413" s="3"/>
    </row>
    <row r="3414" spans="1:15" x14ac:dyDescent="0.35">
      <c r="A3414" s="221" t="e">
        <f t="shared" si="57"/>
        <v>#N/A</v>
      </c>
      <c r="B3414" s="221" t="e">
        <f>IF(A3414=1,SUM($A$4:A3414),"")</f>
        <v>#N/A</v>
      </c>
      <c r="C3414" s="22">
        <f>'Source - Cert. Funds'!A3413</f>
        <v>0</v>
      </c>
      <c r="D3414" s="22">
        <f>'Source - Cert. Funds'!B3413</f>
        <v>0</v>
      </c>
      <c r="E3414" s="22">
        <f>'Source - Cert. Funds'!C3413</f>
        <v>0</v>
      </c>
      <c r="F3414" s="22">
        <f>'Source - Cert. Funds'!D3413</f>
        <v>0</v>
      </c>
      <c r="G3414" s="22">
        <f>'Source - Cert. Funds'!E3413</f>
        <v>0</v>
      </c>
      <c r="H3414" s="22">
        <f>'Source - Cert. Funds'!F3413</f>
        <v>0</v>
      </c>
      <c r="I3414" s="22">
        <f>'Source - Cert. Funds'!G3413</f>
        <v>0</v>
      </c>
      <c r="J3414" s="23">
        <f>'Source - Cert. Funds'!H3413</f>
        <v>0</v>
      </c>
      <c r="K3414" s="3"/>
      <c r="L3414" s="3"/>
      <c r="M3414" s="3"/>
      <c r="N3414" s="3"/>
      <c r="O3414" s="3"/>
    </row>
    <row r="3415" spans="1:15" x14ac:dyDescent="0.35">
      <c r="A3415" s="221" t="e">
        <f t="shared" si="57"/>
        <v>#N/A</v>
      </c>
      <c r="B3415" s="221" t="e">
        <f>IF(A3415=1,SUM($A$4:A3415),"")</f>
        <v>#N/A</v>
      </c>
      <c r="C3415" s="22">
        <f>'Source - Cert. Funds'!A3414</f>
        <v>0</v>
      </c>
      <c r="D3415" s="22">
        <f>'Source - Cert. Funds'!B3414</f>
        <v>0</v>
      </c>
      <c r="E3415" s="22">
        <f>'Source - Cert. Funds'!C3414</f>
        <v>0</v>
      </c>
      <c r="F3415" s="22">
        <f>'Source - Cert. Funds'!D3414</f>
        <v>0</v>
      </c>
      <c r="G3415" s="22">
        <f>'Source - Cert. Funds'!E3414</f>
        <v>0</v>
      </c>
      <c r="H3415" s="22">
        <f>'Source - Cert. Funds'!F3414</f>
        <v>0</v>
      </c>
      <c r="I3415" s="22">
        <f>'Source - Cert. Funds'!G3414</f>
        <v>0</v>
      </c>
      <c r="J3415" s="23">
        <f>'Source - Cert. Funds'!H3414</f>
        <v>0</v>
      </c>
      <c r="K3415" s="3"/>
      <c r="L3415" s="3"/>
      <c r="M3415" s="3"/>
      <c r="N3415" s="3"/>
      <c r="O3415" s="3"/>
    </row>
    <row r="3416" spans="1:15" x14ac:dyDescent="0.35">
      <c r="A3416" s="221" t="e">
        <f t="shared" si="57"/>
        <v>#N/A</v>
      </c>
      <c r="B3416" s="221" t="e">
        <f>IF(A3416=1,SUM($A$4:A3416),"")</f>
        <v>#N/A</v>
      </c>
      <c r="C3416" s="22">
        <f>'Source - Cert. Funds'!A3415</f>
        <v>0</v>
      </c>
      <c r="D3416" s="22">
        <f>'Source - Cert. Funds'!B3415</f>
        <v>0</v>
      </c>
      <c r="E3416" s="22">
        <f>'Source - Cert. Funds'!C3415</f>
        <v>0</v>
      </c>
      <c r="F3416" s="22">
        <f>'Source - Cert. Funds'!D3415</f>
        <v>0</v>
      </c>
      <c r="G3416" s="22">
        <f>'Source - Cert. Funds'!E3415</f>
        <v>0</v>
      </c>
      <c r="H3416" s="22">
        <f>'Source - Cert. Funds'!F3415</f>
        <v>0</v>
      </c>
      <c r="I3416" s="22">
        <f>'Source - Cert. Funds'!G3415</f>
        <v>0</v>
      </c>
      <c r="J3416" s="23">
        <f>'Source - Cert. Funds'!H3415</f>
        <v>0</v>
      </c>
      <c r="K3416" s="3"/>
      <c r="L3416" s="3"/>
      <c r="M3416" s="3"/>
      <c r="N3416" s="3"/>
      <c r="O3416" s="3"/>
    </row>
    <row r="3417" spans="1:15" x14ac:dyDescent="0.35">
      <c r="A3417" s="221" t="e">
        <f t="shared" si="57"/>
        <v>#N/A</v>
      </c>
      <c r="B3417" s="221" t="e">
        <f>IF(A3417=1,SUM($A$4:A3417),"")</f>
        <v>#N/A</v>
      </c>
      <c r="C3417" s="22">
        <f>'Source - Cert. Funds'!A3416</f>
        <v>0</v>
      </c>
      <c r="D3417" s="22">
        <f>'Source - Cert. Funds'!B3416</f>
        <v>0</v>
      </c>
      <c r="E3417" s="22">
        <f>'Source - Cert. Funds'!C3416</f>
        <v>0</v>
      </c>
      <c r="F3417" s="22">
        <f>'Source - Cert. Funds'!D3416</f>
        <v>0</v>
      </c>
      <c r="G3417" s="22">
        <f>'Source - Cert. Funds'!E3416</f>
        <v>0</v>
      </c>
      <c r="H3417" s="22">
        <f>'Source - Cert. Funds'!F3416</f>
        <v>0</v>
      </c>
      <c r="I3417" s="22">
        <f>'Source - Cert. Funds'!G3416</f>
        <v>0</v>
      </c>
      <c r="J3417" s="23">
        <f>'Source - Cert. Funds'!H3416</f>
        <v>0</v>
      </c>
      <c r="K3417" s="3"/>
      <c r="L3417" s="3"/>
      <c r="M3417" s="3"/>
      <c r="N3417" s="3"/>
      <c r="O3417" s="3"/>
    </row>
    <row r="3418" spans="1:15" x14ac:dyDescent="0.35">
      <c r="A3418" s="221" t="e">
        <f t="shared" si="57"/>
        <v>#N/A</v>
      </c>
      <c r="B3418" s="221" t="e">
        <f>IF(A3418=1,SUM($A$4:A3418),"")</f>
        <v>#N/A</v>
      </c>
      <c r="C3418" s="22">
        <f>'Source - Cert. Funds'!A3417</f>
        <v>0</v>
      </c>
      <c r="D3418" s="22">
        <f>'Source - Cert. Funds'!B3417</f>
        <v>0</v>
      </c>
      <c r="E3418" s="22">
        <f>'Source - Cert. Funds'!C3417</f>
        <v>0</v>
      </c>
      <c r="F3418" s="22">
        <f>'Source - Cert. Funds'!D3417</f>
        <v>0</v>
      </c>
      <c r="G3418" s="22">
        <f>'Source - Cert. Funds'!E3417</f>
        <v>0</v>
      </c>
      <c r="H3418" s="22">
        <f>'Source - Cert. Funds'!F3417</f>
        <v>0</v>
      </c>
      <c r="I3418" s="22">
        <f>'Source - Cert. Funds'!G3417</f>
        <v>0</v>
      </c>
      <c r="J3418" s="23">
        <f>'Source - Cert. Funds'!H3417</f>
        <v>0</v>
      </c>
      <c r="K3418" s="3"/>
      <c r="L3418" s="3"/>
      <c r="M3418" s="3"/>
      <c r="N3418" s="3"/>
      <c r="O3418" s="3"/>
    </row>
    <row r="3419" spans="1:15" x14ac:dyDescent="0.35">
      <c r="A3419" s="221" t="e">
        <f t="shared" si="57"/>
        <v>#N/A</v>
      </c>
      <c r="B3419" s="221" t="e">
        <f>IF(A3419=1,SUM($A$4:A3419),"")</f>
        <v>#N/A</v>
      </c>
      <c r="C3419" s="22">
        <f>'Source - Cert. Funds'!A3418</f>
        <v>0</v>
      </c>
      <c r="D3419" s="22">
        <f>'Source - Cert. Funds'!B3418</f>
        <v>0</v>
      </c>
      <c r="E3419" s="22">
        <f>'Source - Cert. Funds'!C3418</f>
        <v>0</v>
      </c>
      <c r="F3419" s="22">
        <f>'Source - Cert. Funds'!D3418</f>
        <v>0</v>
      </c>
      <c r="G3419" s="22">
        <f>'Source - Cert. Funds'!E3418</f>
        <v>0</v>
      </c>
      <c r="H3419" s="22">
        <f>'Source - Cert. Funds'!F3418</f>
        <v>0</v>
      </c>
      <c r="I3419" s="22">
        <f>'Source - Cert. Funds'!G3418</f>
        <v>0</v>
      </c>
      <c r="J3419" s="23">
        <f>'Source - Cert. Funds'!H3418</f>
        <v>0</v>
      </c>
      <c r="K3419" s="3"/>
      <c r="L3419" s="3"/>
      <c r="M3419" s="3"/>
      <c r="N3419" s="3"/>
      <c r="O3419" s="3"/>
    </row>
    <row r="3420" spans="1:15" x14ac:dyDescent="0.35">
      <c r="A3420" s="221" t="e">
        <f t="shared" si="57"/>
        <v>#N/A</v>
      </c>
      <c r="B3420" s="221" t="e">
        <f>IF(A3420=1,SUM($A$4:A3420),"")</f>
        <v>#N/A</v>
      </c>
      <c r="C3420" s="22">
        <f>'Source - Cert. Funds'!A3419</f>
        <v>0</v>
      </c>
      <c r="D3420" s="22">
        <f>'Source - Cert. Funds'!B3419</f>
        <v>0</v>
      </c>
      <c r="E3420" s="22">
        <f>'Source - Cert. Funds'!C3419</f>
        <v>0</v>
      </c>
      <c r="F3420" s="22">
        <f>'Source - Cert. Funds'!D3419</f>
        <v>0</v>
      </c>
      <c r="G3420" s="22">
        <f>'Source - Cert. Funds'!E3419</f>
        <v>0</v>
      </c>
      <c r="H3420" s="22">
        <f>'Source - Cert. Funds'!F3419</f>
        <v>0</v>
      </c>
      <c r="I3420" s="22">
        <f>'Source - Cert. Funds'!G3419</f>
        <v>0</v>
      </c>
      <c r="J3420" s="23">
        <f>'Source - Cert. Funds'!H3419</f>
        <v>0</v>
      </c>
      <c r="K3420" s="3"/>
      <c r="L3420" s="3"/>
      <c r="M3420" s="3"/>
      <c r="N3420" s="3"/>
      <c r="O3420" s="3"/>
    </row>
    <row r="3421" spans="1:15" x14ac:dyDescent="0.35">
      <c r="A3421" s="221" t="e">
        <f t="shared" si="57"/>
        <v>#N/A</v>
      </c>
      <c r="B3421" s="221" t="e">
        <f>IF(A3421=1,SUM($A$4:A3421),"")</f>
        <v>#N/A</v>
      </c>
      <c r="C3421" s="22">
        <f>'Source - Cert. Funds'!A3420</f>
        <v>0</v>
      </c>
      <c r="D3421" s="22">
        <f>'Source - Cert. Funds'!B3420</f>
        <v>0</v>
      </c>
      <c r="E3421" s="22">
        <f>'Source - Cert. Funds'!C3420</f>
        <v>0</v>
      </c>
      <c r="F3421" s="22">
        <f>'Source - Cert. Funds'!D3420</f>
        <v>0</v>
      </c>
      <c r="G3421" s="22">
        <f>'Source - Cert. Funds'!E3420</f>
        <v>0</v>
      </c>
      <c r="H3421" s="22">
        <f>'Source - Cert. Funds'!F3420</f>
        <v>0</v>
      </c>
      <c r="I3421" s="22">
        <f>'Source - Cert. Funds'!G3420</f>
        <v>0</v>
      </c>
      <c r="J3421" s="23">
        <f>'Source - Cert. Funds'!H3420</f>
        <v>0</v>
      </c>
      <c r="K3421" s="3"/>
      <c r="L3421" s="3"/>
      <c r="M3421" s="3"/>
      <c r="N3421" s="3"/>
      <c r="O3421" s="3"/>
    </row>
    <row r="3422" spans="1:15" x14ac:dyDescent="0.35">
      <c r="A3422" s="221" t="e">
        <f t="shared" si="57"/>
        <v>#N/A</v>
      </c>
      <c r="B3422" s="221" t="e">
        <f>IF(A3422=1,SUM($A$4:A3422),"")</f>
        <v>#N/A</v>
      </c>
      <c r="C3422" s="22">
        <f>'Source - Cert. Funds'!A3421</f>
        <v>0</v>
      </c>
      <c r="D3422" s="22">
        <f>'Source - Cert. Funds'!B3421</f>
        <v>0</v>
      </c>
      <c r="E3422" s="22">
        <f>'Source - Cert. Funds'!C3421</f>
        <v>0</v>
      </c>
      <c r="F3422" s="22">
        <f>'Source - Cert. Funds'!D3421</f>
        <v>0</v>
      </c>
      <c r="G3422" s="22">
        <f>'Source - Cert. Funds'!E3421</f>
        <v>0</v>
      </c>
      <c r="H3422" s="22">
        <f>'Source - Cert. Funds'!F3421</f>
        <v>0</v>
      </c>
      <c r="I3422" s="22">
        <f>'Source - Cert. Funds'!G3421</f>
        <v>0</v>
      </c>
      <c r="J3422" s="23">
        <f>'Source - Cert. Funds'!H3421</f>
        <v>0</v>
      </c>
      <c r="K3422" s="3"/>
      <c r="L3422" s="3"/>
      <c r="M3422" s="3"/>
      <c r="N3422" s="3"/>
      <c r="O3422" s="3"/>
    </row>
    <row r="3423" spans="1:15" x14ac:dyDescent="0.35">
      <c r="A3423" s="221" t="e">
        <f t="shared" si="57"/>
        <v>#N/A</v>
      </c>
      <c r="B3423" s="221" t="e">
        <f>IF(A3423=1,SUM($A$4:A3423),"")</f>
        <v>#N/A</v>
      </c>
      <c r="C3423" s="22">
        <f>'Source - Cert. Funds'!A3422</f>
        <v>0</v>
      </c>
      <c r="D3423" s="22">
        <f>'Source - Cert. Funds'!B3422</f>
        <v>0</v>
      </c>
      <c r="E3423" s="22">
        <f>'Source - Cert. Funds'!C3422</f>
        <v>0</v>
      </c>
      <c r="F3423" s="22">
        <f>'Source - Cert. Funds'!D3422</f>
        <v>0</v>
      </c>
      <c r="G3423" s="22">
        <f>'Source - Cert. Funds'!E3422</f>
        <v>0</v>
      </c>
      <c r="H3423" s="22">
        <f>'Source - Cert. Funds'!F3422</f>
        <v>0</v>
      </c>
      <c r="I3423" s="22">
        <f>'Source - Cert. Funds'!G3422</f>
        <v>0</v>
      </c>
      <c r="J3423" s="23">
        <f>'Source - Cert. Funds'!H3422</f>
        <v>0</v>
      </c>
      <c r="K3423" s="3"/>
      <c r="L3423" s="3"/>
      <c r="M3423" s="3"/>
      <c r="N3423" s="3"/>
      <c r="O3423" s="3"/>
    </row>
    <row r="3424" spans="1:15" x14ac:dyDescent="0.35">
      <c r="A3424" s="221" t="e">
        <f t="shared" si="57"/>
        <v>#N/A</v>
      </c>
      <c r="B3424" s="221" t="e">
        <f>IF(A3424=1,SUM($A$4:A3424),"")</f>
        <v>#N/A</v>
      </c>
      <c r="C3424" s="22">
        <f>'Source - Cert. Funds'!A3423</f>
        <v>0</v>
      </c>
      <c r="D3424" s="22">
        <f>'Source - Cert. Funds'!B3423</f>
        <v>0</v>
      </c>
      <c r="E3424" s="22">
        <f>'Source - Cert. Funds'!C3423</f>
        <v>0</v>
      </c>
      <c r="F3424" s="22">
        <f>'Source - Cert. Funds'!D3423</f>
        <v>0</v>
      </c>
      <c r="G3424" s="22">
        <f>'Source - Cert. Funds'!E3423</f>
        <v>0</v>
      </c>
      <c r="H3424" s="22">
        <f>'Source - Cert. Funds'!F3423</f>
        <v>0</v>
      </c>
      <c r="I3424" s="22">
        <f>'Source - Cert. Funds'!G3423</f>
        <v>0</v>
      </c>
      <c r="J3424" s="23">
        <f>'Source - Cert. Funds'!H3423</f>
        <v>0</v>
      </c>
      <c r="K3424" s="3"/>
      <c r="L3424" s="3"/>
      <c r="M3424" s="3"/>
      <c r="N3424" s="3"/>
      <c r="O3424" s="3"/>
    </row>
    <row r="3425" spans="1:15" x14ac:dyDescent="0.35">
      <c r="A3425" s="221" t="e">
        <f t="shared" si="57"/>
        <v>#N/A</v>
      </c>
      <c r="B3425" s="221" t="e">
        <f>IF(A3425=1,SUM($A$4:A3425),"")</f>
        <v>#N/A</v>
      </c>
      <c r="C3425" s="22">
        <f>'Source - Cert. Funds'!A3424</f>
        <v>0</v>
      </c>
      <c r="D3425" s="22">
        <f>'Source - Cert. Funds'!B3424</f>
        <v>0</v>
      </c>
      <c r="E3425" s="22">
        <f>'Source - Cert. Funds'!C3424</f>
        <v>0</v>
      </c>
      <c r="F3425" s="22">
        <f>'Source - Cert. Funds'!D3424</f>
        <v>0</v>
      </c>
      <c r="G3425" s="22">
        <f>'Source - Cert. Funds'!E3424</f>
        <v>0</v>
      </c>
      <c r="H3425" s="22">
        <f>'Source - Cert. Funds'!F3424</f>
        <v>0</v>
      </c>
      <c r="I3425" s="22">
        <f>'Source - Cert. Funds'!G3424</f>
        <v>0</v>
      </c>
      <c r="J3425" s="23">
        <f>'Source - Cert. Funds'!H3424</f>
        <v>0</v>
      </c>
      <c r="K3425" s="3"/>
      <c r="L3425" s="3"/>
      <c r="M3425" s="3"/>
      <c r="N3425" s="3"/>
      <c r="O3425" s="3"/>
    </row>
    <row r="3426" spans="1:15" x14ac:dyDescent="0.35">
      <c r="A3426" s="221" t="e">
        <f t="shared" si="57"/>
        <v>#N/A</v>
      </c>
      <c r="B3426" s="221" t="e">
        <f>IF(A3426=1,SUM($A$4:A3426),"")</f>
        <v>#N/A</v>
      </c>
      <c r="C3426" s="22">
        <f>'Source - Cert. Funds'!A3425</f>
        <v>0</v>
      </c>
      <c r="D3426" s="22">
        <f>'Source - Cert. Funds'!B3425</f>
        <v>0</v>
      </c>
      <c r="E3426" s="22">
        <f>'Source - Cert. Funds'!C3425</f>
        <v>0</v>
      </c>
      <c r="F3426" s="22">
        <f>'Source - Cert. Funds'!D3425</f>
        <v>0</v>
      </c>
      <c r="G3426" s="22">
        <f>'Source - Cert. Funds'!E3425</f>
        <v>0</v>
      </c>
      <c r="H3426" s="22">
        <f>'Source - Cert. Funds'!F3425</f>
        <v>0</v>
      </c>
      <c r="I3426" s="22">
        <f>'Source - Cert. Funds'!G3425</f>
        <v>0</v>
      </c>
      <c r="J3426" s="23">
        <f>'Source - Cert. Funds'!H3425</f>
        <v>0</v>
      </c>
      <c r="K3426" s="3"/>
      <c r="L3426" s="3"/>
      <c r="M3426" s="3"/>
      <c r="N3426" s="3"/>
      <c r="O3426" s="3"/>
    </row>
    <row r="3427" spans="1:15" x14ac:dyDescent="0.35">
      <c r="A3427" s="221" t="e">
        <f t="shared" si="57"/>
        <v>#N/A</v>
      </c>
      <c r="B3427" s="221" t="e">
        <f>IF(A3427=1,SUM($A$4:A3427),"")</f>
        <v>#N/A</v>
      </c>
      <c r="C3427" s="22">
        <f>'Source - Cert. Funds'!A3426</f>
        <v>0</v>
      </c>
      <c r="D3427" s="22">
        <f>'Source - Cert. Funds'!B3426</f>
        <v>0</v>
      </c>
      <c r="E3427" s="22">
        <f>'Source - Cert. Funds'!C3426</f>
        <v>0</v>
      </c>
      <c r="F3427" s="22">
        <f>'Source - Cert. Funds'!D3426</f>
        <v>0</v>
      </c>
      <c r="G3427" s="22">
        <f>'Source - Cert. Funds'!E3426</f>
        <v>0</v>
      </c>
      <c r="H3427" s="22">
        <f>'Source - Cert. Funds'!F3426</f>
        <v>0</v>
      </c>
      <c r="I3427" s="22">
        <f>'Source - Cert. Funds'!G3426</f>
        <v>0</v>
      </c>
      <c r="J3427" s="23">
        <f>'Source - Cert. Funds'!H3426</f>
        <v>0</v>
      </c>
      <c r="K3427" s="3"/>
      <c r="L3427" s="3"/>
      <c r="M3427" s="3"/>
      <c r="N3427" s="3"/>
      <c r="O3427" s="3"/>
    </row>
    <row r="3428" spans="1:15" x14ac:dyDescent="0.35">
      <c r="A3428" s="221" t="e">
        <f t="shared" si="57"/>
        <v>#N/A</v>
      </c>
      <c r="B3428" s="221" t="e">
        <f>IF(A3428=1,SUM($A$4:A3428),"")</f>
        <v>#N/A</v>
      </c>
      <c r="C3428" s="22">
        <f>'Source - Cert. Funds'!A3427</f>
        <v>0</v>
      </c>
      <c r="D3428" s="22">
        <f>'Source - Cert. Funds'!B3427</f>
        <v>0</v>
      </c>
      <c r="E3428" s="22">
        <f>'Source - Cert. Funds'!C3427</f>
        <v>0</v>
      </c>
      <c r="F3428" s="22">
        <f>'Source - Cert. Funds'!D3427</f>
        <v>0</v>
      </c>
      <c r="G3428" s="22">
        <f>'Source - Cert. Funds'!E3427</f>
        <v>0</v>
      </c>
      <c r="H3428" s="22">
        <f>'Source - Cert. Funds'!F3427</f>
        <v>0</v>
      </c>
      <c r="I3428" s="22">
        <f>'Source - Cert. Funds'!G3427</f>
        <v>0</v>
      </c>
      <c r="J3428" s="23">
        <f>'Source - Cert. Funds'!H3427</f>
        <v>0</v>
      </c>
      <c r="K3428" s="3"/>
      <c r="L3428" s="3"/>
      <c r="M3428" s="3"/>
      <c r="N3428" s="3"/>
      <c r="O3428" s="3"/>
    </row>
    <row r="3429" spans="1:15" x14ac:dyDescent="0.35">
      <c r="A3429" s="221" t="e">
        <f t="shared" si="57"/>
        <v>#N/A</v>
      </c>
      <c r="B3429" s="221" t="e">
        <f>IF(A3429=1,SUM($A$4:A3429),"")</f>
        <v>#N/A</v>
      </c>
      <c r="C3429" s="22">
        <f>'Source - Cert. Funds'!A3428</f>
        <v>0</v>
      </c>
      <c r="D3429" s="22">
        <f>'Source - Cert. Funds'!B3428</f>
        <v>0</v>
      </c>
      <c r="E3429" s="22">
        <f>'Source - Cert. Funds'!C3428</f>
        <v>0</v>
      </c>
      <c r="F3429" s="22">
        <f>'Source - Cert. Funds'!D3428</f>
        <v>0</v>
      </c>
      <c r="G3429" s="22">
        <f>'Source - Cert. Funds'!E3428</f>
        <v>0</v>
      </c>
      <c r="H3429" s="22">
        <f>'Source - Cert. Funds'!F3428</f>
        <v>0</v>
      </c>
      <c r="I3429" s="22">
        <f>'Source - Cert. Funds'!G3428</f>
        <v>0</v>
      </c>
      <c r="J3429" s="23">
        <f>'Source - Cert. Funds'!H3428</f>
        <v>0</v>
      </c>
      <c r="K3429" s="3"/>
      <c r="L3429" s="3"/>
      <c r="M3429" s="3"/>
      <c r="N3429" s="3"/>
      <c r="O3429" s="3"/>
    </row>
    <row r="3430" spans="1:15" x14ac:dyDescent="0.35">
      <c r="A3430" s="221" t="e">
        <f t="shared" si="57"/>
        <v>#N/A</v>
      </c>
      <c r="B3430" s="221" t="e">
        <f>IF(A3430=1,SUM($A$4:A3430),"")</f>
        <v>#N/A</v>
      </c>
      <c r="C3430" s="22">
        <f>'Source - Cert. Funds'!A3429</f>
        <v>0</v>
      </c>
      <c r="D3430" s="22">
        <f>'Source - Cert. Funds'!B3429</f>
        <v>0</v>
      </c>
      <c r="E3430" s="22">
        <f>'Source - Cert. Funds'!C3429</f>
        <v>0</v>
      </c>
      <c r="F3430" s="22">
        <f>'Source - Cert. Funds'!D3429</f>
        <v>0</v>
      </c>
      <c r="G3430" s="22">
        <f>'Source - Cert. Funds'!E3429</f>
        <v>0</v>
      </c>
      <c r="H3430" s="22">
        <f>'Source - Cert. Funds'!F3429</f>
        <v>0</v>
      </c>
      <c r="I3430" s="22">
        <f>'Source - Cert. Funds'!G3429</f>
        <v>0</v>
      </c>
      <c r="J3430" s="23">
        <f>'Source - Cert. Funds'!H3429</f>
        <v>0</v>
      </c>
      <c r="K3430" s="3"/>
      <c r="L3430" s="3"/>
      <c r="M3430" s="3"/>
      <c r="N3430" s="3"/>
      <c r="O3430" s="3"/>
    </row>
    <row r="3431" spans="1:15" x14ac:dyDescent="0.35">
      <c r="A3431" s="221" t="e">
        <f t="shared" si="57"/>
        <v>#N/A</v>
      </c>
      <c r="B3431" s="221" t="e">
        <f>IF(A3431=1,SUM($A$4:A3431),"")</f>
        <v>#N/A</v>
      </c>
      <c r="C3431" s="22">
        <f>'Source - Cert. Funds'!A3430</f>
        <v>0</v>
      </c>
      <c r="D3431" s="22">
        <f>'Source - Cert. Funds'!B3430</f>
        <v>0</v>
      </c>
      <c r="E3431" s="22">
        <f>'Source - Cert. Funds'!C3430</f>
        <v>0</v>
      </c>
      <c r="F3431" s="22">
        <f>'Source - Cert. Funds'!D3430</f>
        <v>0</v>
      </c>
      <c r="G3431" s="22">
        <f>'Source - Cert. Funds'!E3430</f>
        <v>0</v>
      </c>
      <c r="H3431" s="22">
        <f>'Source - Cert. Funds'!F3430</f>
        <v>0</v>
      </c>
      <c r="I3431" s="22">
        <f>'Source - Cert. Funds'!G3430</f>
        <v>0</v>
      </c>
      <c r="J3431" s="23">
        <f>'Source - Cert. Funds'!H3430</f>
        <v>0</v>
      </c>
      <c r="K3431" s="3"/>
      <c r="L3431" s="3"/>
      <c r="M3431" s="3"/>
      <c r="N3431" s="3"/>
      <c r="O3431" s="3"/>
    </row>
    <row r="3432" spans="1:15" x14ac:dyDescent="0.35">
      <c r="A3432" s="221" t="e">
        <f t="shared" si="57"/>
        <v>#N/A</v>
      </c>
      <c r="B3432" s="221" t="e">
        <f>IF(A3432=1,SUM($A$4:A3432),"")</f>
        <v>#N/A</v>
      </c>
      <c r="C3432" s="22">
        <f>'Source - Cert. Funds'!A3431</f>
        <v>0</v>
      </c>
      <c r="D3432" s="22">
        <f>'Source - Cert. Funds'!B3431</f>
        <v>0</v>
      </c>
      <c r="E3432" s="22">
        <f>'Source - Cert. Funds'!C3431</f>
        <v>0</v>
      </c>
      <c r="F3432" s="22">
        <f>'Source - Cert. Funds'!D3431</f>
        <v>0</v>
      </c>
      <c r="G3432" s="22">
        <f>'Source - Cert. Funds'!E3431</f>
        <v>0</v>
      </c>
      <c r="H3432" s="22">
        <f>'Source - Cert. Funds'!F3431</f>
        <v>0</v>
      </c>
      <c r="I3432" s="22">
        <f>'Source - Cert. Funds'!G3431</f>
        <v>0</v>
      </c>
      <c r="J3432" s="23">
        <f>'Source - Cert. Funds'!H3431</f>
        <v>0</v>
      </c>
      <c r="K3432" s="3"/>
      <c r="L3432" s="3"/>
      <c r="M3432" s="3"/>
      <c r="N3432" s="3"/>
      <c r="O3432" s="3"/>
    </row>
    <row r="3433" spans="1:15" x14ac:dyDescent="0.35">
      <c r="A3433" s="221" t="e">
        <f t="shared" si="57"/>
        <v>#N/A</v>
      </c>
      <c r="B3433" s="221" t="e">
        <f>IF(A3433=1,SUM($A$4:A3433),"")</f>
        <v>#N/A</v>
      </c>
      <c r="C3433" s="22">
        <f>'Source - Cert. Funds'!A3432</f>
        <v>0</v>
      </c>
      <c r="D3433" s="22">
        <f>'Source - Cert. Funds'!B3432</f>
        <v>0</v>
      </c>
      <c r="E3433" s="22">
        <f>'Source - Cert. Funds'!C3432</f>
        <v>0</v>
      </c>
      <c r="F3433" s="22">
        <f>'Source - Cert. Funds'!D3432</f>
        <v>0</v>
      </c>
      <c r="G3433" s="22">
        <f>'Source - Cert. Funds'!E3432</f>
        <v>0</v>
      </c>
      <c r="H3433" s="22">
        <f>'Source - Cert. Funds'!F3432</f>
        <v>0</v>
      </c>
      <c r="I3433" s="22">
        <f>'Source - Cert. Funds'!G3432</f>
        <v>0</v>
      </c>
      <c r="J3433" s="23">
        <f>'Source - Cert. Funds'!H3432</f>
        <v>0</v>
      </c>
      <c r="K3433" s="3"/>
      <c r="L3433" s="3"/>
      <c r="M3433" s="3"/>
      <c r="N3433" s="3"/>
      <c r="O3433" s="3"/>
    </row>
    <row r="3434" spans="1:15" x14ac:dyDescent="0.35">
      <c r="A3434" s="221" t="e">
        <f t="shared" si="57"/>
        <v>#N/A</v>
      </c>
      <c r="B3434" s="221" t="e">
        <f>IF(A3434=1,SUM($A$4:A3434),"")</f>
        <v>#N/A</v>
      </c>
      <c r="C3434" s="22">
        <f>'Source - Cert. Funds'!A3433</f>
        <v>0</v>
      </c>
      <c r="D3434" s="22">
        <f>'Source - Cert. Funds'!B3433</f>
        <v>0</v>
      </c>
      <c r="E3434" s="22">
        <f>'Source - Cert. Funds'!C3433</f>
        <v>0</v>
      </c>
      <c r="F3434" s="22">
        <f>'Source - Cert. Funds'!D3433</f>
        <v>0</v>
      </c>
      <c r="G3434" s="22">
        <f>'Source - Cert. Funds'!E3433</f>
        <v>0</v>
      </c>
      <c r="H3434" s="22">
        <f>'Source - Cert. Funds'!F3433</f>
        <v>0</v>
      </c>
      <c r="I3434" s="22">
        <f>'Source - Cert. Funds'!G3433</f>
        <v>0</v>
      </c>
      <c r="J3434" s="23">
        <f>'Source - Cert. Funds'!H3433</f>
        <v>0</v>
      </c>
      <c r="K3434" s="3"/>
      <c r="L3434" s="3"/>
      <c r="M3434" s="3"/>
      <c r="N3434" s="3"/>
      <c r="O3434" s="3"/>
    </row>
    <row r="3435" spans="1:15" x14ac:dyDescent="0.35">
      <c r="A3435" s="221" t="e">
        <f t="shared" si="57"/>
        <v>#N/A</v>
      </c>
      <c r="B3435" s="221" t="e">
        <f>IF(A3435=1,SUM($A$4:A3435),"")</f>
        <v>#N/A</v>
      </c>
      <c r="C3435" s="22">
        <f>'Source - Cert. Funds'!A3434</f>
        <v>0</v>
      </c>
      <c r="D3435" s="22">
        <f>'Source - Cert. Funds'!B3434</f>
        <v>0</v>
      </c>
      <c r="E3435" s="22">
        <f>'Source - Cert. Funds'!C3434</f>
        <v>0</v>
      </c>
      <c r="F3435" s="22">
        <f>'Source - Cert. Funds'!D3434</f>
        <v>0</v>
      </c>
      <c r="G3435" s="22">
        <f>'Source - Cert. Funds'!E3434</f>
        <v>0</v>
      </c>
      <c r="H3435" s="22">
        <f>'Source - Cert. Funds'!F3434</f>
        <v>0</v>
      </c>
      <c r="I3435" s="22">
        <f>'Source - Cert. Funds'!G3434</f>
        <v>0</v>
      </c>
      <c r="J3435" s="23">
        <f>'Source - Cert. Funds'!H3434</f>
        <v>0</v>
      </c>
      <c r="K3435" s="3"/>
      <c r="L3435" s="3"/>
      <c r="M3435" s="3"/>
      <c r="N3435" s="3"/>
      <c r="O3435" s="3"/>
    </row>
    <row r="3436" spans="1:15" x14ac:dyDescent="0.35">
      <c r="A3436" s="221" t="e">
        <f t="shared" si="57"/>
        <v>#N/A</v>
      </c>
      <c r="B3436" s="221" t="e">
        <f>IF(A3436=1,SUM($A$4:A3436),"")</f>
        <v>#N/A</v>
      </c>
      <c r="C3436" s="22">
        <f>'Source - Cert. Funds'!A3435</f>
        <v>0</v>
      </c>
      <c r="D3436" s="22">
        <f>'Source - Cert. Funds'!B3435</f>
        <v>0</v>
      </c>
      <c r="E3436" s="22">
        <f>'Source - Cert. Funds'!C3435</f>
        <v>0</v>
      </c>
      <c r="F3436" s="22">
        <f>'Source - Cert. Funds'!D3435</f>
        <v>0</v>
      </c>
      <c r="G3436" s="22">
        <f>'Source - Cert. Funds'!E3435</f>
        <v>0</v>
      </c>
      <c r="H3436" s="22">
        <f>'Source - Cert. Funds'!F3435</f>
        <v>0</v>
      </c>
      <c r="I3436" s="22">
        <f>'Source - Cert. Funds'!G3435</f>
        <v>0</v>
      </c>
      <c r="J3436" s="23">
        <f>'Source - Cert. Funds'!H3435</f>
        <v>0</v>
      </c>
      <c r="K3436" s="3"/>
      <c r="L3436" s="3"/>
      <c r="M3436" s="3"/>
      <c r="N3436" s="3"/>
      <c r="O3436" s="3"/>
    </row>
    <row r="3437" spans="1:15" x14ac:dyDescent="0.35">
      <c r="A3437" s="221" t="e">
        <f t="shared" si="57"/>
        <v>#N/A</v>
      </c>
      <c r="B3437" s="221" t="e">
        <f>IF(A3437=1,SUM($A$4:A3437),"")</f>
        <v>#N/A</v>
      </c>
      <c r="C3437" s="22">
        <f>'Source - Cert. Funds'!A3436</f>
        <v>0</v>
      </c>
      <c r="D3437" s="22">
        <f>'Source - Cert. Funds'!B3436</f>
        <v>0</v>
      </c>
      <c r="E3437" s="22">
        <f>'Source - Cert. Funds'!C3436</f>
        <v>0</v>
      </c>
      <c r="F3437" s="22">
        <f>'Source - Cert. Funds'!D3436</f>
        <v>0</v>
      </c>
      <c r="G3437" s="22">
        <f>'Source - Cert. Funds'!E3436</f>
        <v>0</v>
      </c>
      <c r="H3437" s="22">
        <f>'Source - Cert. Funds'!F3436</f>
        <v>0</v>
      </c>
      <c r="I3437" s="22">
        <f>'Source - Cert. Funds'!G3436</f>
        <v>0</v>
      </c>
      <c r="J3437" s="23">
        <f>'Source - Cert. Funds'!H3436</f>
        <v>0</v>
      </c>
      <c r="K3437" s="3"/>
      <c r="L3437" s="3"/>
      <c r="M3437" s="3"/>
      <c r="N3437" s="3"/>
      <c r="O3437" s="3"/>
    </row>
    <row r="3438" spans="1:15" x14ac:dyDescent="0.35">
      <c r="A3438" s="221" t="e">
        <f t="shared" si="57"/>
        <v>#N/A</v>
      </c>
      <c r="B3438" s="221" t="e">
        <f>IF(A3438=1,SUM($A$4:A3438),"")</f>
        <v>#N/A</v>
      </c>
      <c r="C3438" s="22">
        <f>'Source - Cert. Funds'!A3437</f>
        <v>0</v>
      </c>
      <c r="D3438" s="22">
        <f>'Source - Cert. Funds'!B3437</f>
        <v>0</v>
      </c>
      <c r="E3438" s="22">
        <f>'Source - Cert. Funds'!C3437</f>
        <v>0</v>
      </c>
      <c r="F3438" s="22">
        <f>'Source - Cert. Funds'!D3437</f>
        <v>0</v>
      </c>
      <c r="G3438" s="22">
        <f>'Source - Cert. Funds'!E3437</f>
        <v>0</v>
      </c>
      <c r="H3438" s="22">
        <f>'Source - Cert. Funds'!F3437</f>
        <v>0</v>
      </c>
      <c r="I3438" s="22">
        <f>'Source - Cert. Funds'!G3437</f>
        <v>0</v>
      </c>
      <c r="J3438" s="23">
        <f>'Source - Cert. Funds'!H3437</f>
        <v>0</v>
      </c>
      <c r="K3438" s="3"/>
      <c r="L3438" s="3"/>
      <c r="M3438" s="3"/>
      <c r="N3438" s="3"/>
      <c r="O3438" s="3"/>
    </row>
    <row r="3439" spans="1:15" x14ac:dyDescent="0.35">
      <c r="A3439" s="221" t="e">
        <f t="shared" si="57"/>
        <v>#N/A</v>
      </c>
      <c r="B3439" s="221" t="e">
        <f>IF(A3439=1,SUM($A$4:A3439),"")</f>
        <v>#N/A</v>
      </c>
      <c r="C3439" s="22">
        <f>'Source - Cert. Funds'!A3438</f>
        <v>0</v>
      </c>
      <c r="D3439" s="22">
        <f>'Source - Cert. Funds'!B3438</f>
        <v>0</v>
      </c>
      <c r="E3439" s="22">
        <f>'Source - Cert. Funds'!C3438</f>
        <v>0</v>
      </c>
      <c r="F3439" s="22">
        <f>'Source - Cert. Funds'!D3438</f>
        <v>0</v>
      </c>
      <c r="G3439" s="22">
        <f>'Source - Cert. Funds'!E3438</f>
        <v>0</v>
      </c>
      <c r="H3439" s="22">
        <f>'Source - Cert. Funds'!F3438</f>
        <v>0</v>
      </c>
      <c r="I3439" s="22">
        <f>'Source - Cert. Funds'!G3438</f>
        <v>0</v>
      </c>
      <c r="J3439" s="23">
        <f>'Source - Cert. Funds'!H3438</f>
        <v>0</v>
      </c>
      <c r="K3439" s="3"/>
      <c r="L3439" s="3"/>
      <c r="M3439" s="3"/>
      <c r="N3439" s="3"/>
      <c r="O3439" s="3"/>
    </row>
    <row r="3440" spans="1:15" x14ac:dyDescent="0.35">
      <c r="A3440" s="221" t="e">
        <f t="shared" si="57"/>
        <v>#N/A</v>
      </c>
      <c r="B3440" s="221" t="e">
        <f>IF(A3440=1,SUM($A$4:A3440),"")</f>
        <v>#N/A</v>
      </c>
      <c r="C3440" s="22">
        <f>'Source - Cert. Funds'!A3439</f>
        <v>0</v>
      </c>
      <c r="D3440" s="22">
        <f>'Source - Cert. Funds'!B3439</f>
        <v>0</v>
      </c>
      <c r="E3440" s="22">
        <f>'Source - Cert. Funds'!C3439</f>
        <v>0</v>
      </c>
      <c r="F3440" s="22">
        <f>'Source - Cert. Funds'!D3439</f>
        <v>0</v>
      </c>
      <c r="G3440" s="22">
        <f>'Source - Cert. Funds'!E3439</f>
        <v>0</v>
      </c>
      <c r="H3440" s="22">
        <f>'Source - Cert. Funds'!F3439</f>
        <v>0</v>
      </c>
      <c r="I3440" s="22">
        <f>'Source - Cert. Funds'!G3439</f>
        <v>0</v>
      </c>
      <c r="J3440" s="23">
        <f>'Source - Cert. Funds'!H3439</f>
        <v>0</v>
      </c>
      <c r="K3440" s="3"/>
      <c r="L3440" s="3"/>
      <c r="M3440" s="3"/>
      <c r="N3440" s="3"/>
      <c r="O3440" s="3"/>
    </row>
    <row r="3441" spans="1:15" x14ac:dyDescent="0.35">
      <c r="A3441" s="221" t="e">
        <f t="shared" si="57"/>
        <v>#N/A</v>
      </c>
      <c r="B3441" s="221" t="e">
        <f>IF(A3441=1,SUM($A$4:A3441),"")</f>
        <v>#N/A</v>
      </c>
      <c r="C3441" s="22">
        <f>'Source - Cert. Funds'!A3440</f>
        <v>0</v>
      </c>
      <c r="D3441" s="22">
        <f>'Source - Cert. Funds'!B3440</f>
        <v>0</v>
      </c>
      <c r="E3441" s="22">
        <f>'Source - Cert. Funds'!C3440</f>
        <v>0</v>
      </c>
      <c r="F3441" s="22">
        <f>'Source - Cert. Funds'!D3440</f>
        <v>0</v>
      </c>
      <c r="G3441" s="22">
        <f>'Source - Cert. Funds'!E3440</f>
        <v>0</v>
      </c>
      <c r="H3441" s="22">
        <f>'Source - Cert. Funds'!F3440</f>
        <v>0</v>
      </c>
      <c r="I3441" s="22">
        <f>'Source - Cert. Funds'!G3440</f>
        <v>0</v>
      </c>
      <c r="J3441" s="23">
        <f>'Source - Cert. Funds'!H3440</f>
        <v>0</v>
      </c>
      <c r="K3441" s="3"/>
      <c r="L3441" s="3"/>
      <c r="M3441" s="3"/>
      <c r="N3441" s="3"/>
      <c r="O3441" s="3"/>
    </row>
    <row r="3442" spans="1:15" x14ac:dyDescent="0.35">
      <c r="A3442" s="221" t="e">
        <f t="shared" si="57"/>
        <v>#N/A</v>
      </c>
      <c r="B3442" s="221" t="e">
        <f>IF(A3442=1,SUM($A$4:A3442),"")</f>
        <v>#N/A</v>
      </c>
      <c r="C3442" s="22">
        <f>'Source - Cert. Funds'!A3441</f>
        <v>0</v>
      </c>
      <c r="D3442" s="22">
        <f>'Source - Cert. Funds'!B3441</f>
        <v>0</v>
      </c>
      <c r="E3442" s="22">
        <f>'Source - Cert. Funds'!C3441</f>
        <v>0</v>
      </c>
      <c r="F3442" s="22">
        <f>'Source - Cert. Funds'!D3441</f>
        <v>0</v>
      </c>
      <c r="G3442" s="22">
        <f>'Source - Cert. Funds'!E3441</f>
        <v>0</v>
      </c>
      <c r="H3442" s="22">
        <f>'Source - Cert. Funds'!F3441</f>
        <v>0</v>
      </c>
      <c r="I3442" s="22">
        <f>'Source - Cert. Funds'!G3441</f>
        <v>0</v>
      </c>
      <c r="J3442" s="23">
        <f>'Source - Cert. Funds'!H3441</f>
        <v>0</v>
      </c>
      <c r="K3442" s="3"/>
      <c r="L3442" s="3"/>
      <c r="M3442" s="3"/>
      <c r="N3442" s="3"/>
      <c r="O3442" s="3"/>
    </row>
    <row r="3443" spans="1:15" x14ac:dyDescent="0.35">
      <c r="A3443" s="221" t="e">
        <f t="shared" si="57"/>
        <v>#N/A</v>
      </c>
      <c r="B3443" s="221" t="e">
        <f>IF(A3443=1,SUM($A$4:A3443),"")</f>
        <v>#N/A</v>
      </c>
      <c r="C3443" s="22">
        <f>'Source - Cert. Funds'!A3442</f>
        <v>0</v>
      </c>
      <c r="D3443" s="22">
        <f>'Source - Cert. Funds'!B3442</f>
        <v>0</v>
      </c>
      <c r="E3443" s="22">
        <f>'Source - Cert. Funds'!C3442</f>
        <v>0</v>
      </c>
      <c r="F3443" s="22">
        <f>'Source - Cert. Funds'!D3442</f>
        <v>0</v>
      </c>
      <c r="G3443" s="22">
        <f>'Source - Cert. Funds'!E3442</f>
        <v>0</v>
      </c>
      <c r="H3443" s="22">
        <f>'Source - Cert. Funds'!F3442</f>
        <v>0</v>
      </c>
      <c r="I3443" s="22">
        <f>'Source - Cert. Funds'!G3442</f>
        <v>0</v>
      </c>
      <c r="J3443" s="23">
        <f>'Source - Cert. Funds'!H3442</f>
        <v>0</v>
      </c>
      <c r="K3443" s="3"/>
      <c r="L3443" s="3"/>
      <c r="M3443" s="3"/>
      <c r="N3443" s="3"/>
      <c r="O3443" s="3"/>
    </row>
    <row r="3444" spans="1:15" x14ac:dyDescent="0.35">
      <c r="A3444" s="221" t="e">
        <f t="shared" si="57"/>
        <v>#N/A</v>
      </c>
      <c r="B3444" s="221" t="e">
        <f>IF(A3444=1,SUM($A$4:A3444),"")</f>
        <v>#N/A</v>
      </c>
      <c r="C3444" s="22">
        <f>'Source - Cert. Funds'!A3443</f>
        <v>0</v>
      </c>
      <c r="D3444" s="22">
        <f>'Source - Cert. Funds'!B3443</f>
        <v>0</v>
      </c>
      <c r="E3444" s="22">
        <f>'Source - Cert. Funds'!C3443</f>
        <v>0</v>
      </c>
      <c r="F3444" s="22">
        <f>'Source - Cert. Funds'!D3443</f>
        <v>0</v>
      </c>
      <c r="G3444" s="22">
        <f>'Source - Cert. Funds'!E3443</f>
        <v>0</v>
      </c>
      <c r="H3444" s="22">
        <f>'Source - Cert. Funds'!F3443</f>
        <v>0</v>
      </c>
      <c r="I3444" s="22">
        <f>'Source - Cert. Funds'!G3443</f>
        <v>0</v>
      </c>
      <c r="J3444" s="23">
        <f>'Source - Cert. Funds'!H3443</f>
        <v>0</v>
      </c>
      <c r="K3444" s="3"/>
      <c r="L3444" s="3"/>
      <c r="M3444" s="3"/>
      <c r="N3444" s="3"/>
      <c r="O3444" s="3"/>
    </row>
    <row r="3445" spans="1:15" x14ac:dyDescent="0.35">
      <c r="A3445" s="221" t="e">
        <f t="shared" si="57"/>
        <v>#N/A</v>
      </c>
      <c r="B3445" s="221" t="e">
        <f>IF(A3445=1,SUM($A$4:A3445),"")</f>
        <v>#N/A</v>
      </c>
      <c r="C3445" s="22">
        <f>'Source - Cert. Funds'!A3444</f>
        <v>0</v>
      </c>
      <c r="D3445" s="22">
        <f>'Source - Cert. Funds'!B3444</f>
        <v>0</v>
      </c>
      <c r="E3445" s="22">
        <f>'Source - Cert. Funds'!C3444</f>
        <v>0</v>
      </c>
      <c r="F3445" s="22">
        <f>'Source - Cert. Funds'!D3444</f>
        <v>0</v>
      </c>
      <c r="G3445" s="22">
        <f>'Source - Cert. Funds'!E3444</f>
        <v>0</v>
      </c>
      <c r="H3445" s="22">
        <f>'Source - Cert. Funds'!F3444</f>
        <v>0</v>
      </c>
      <c r="I3445" s="22">
        <f>'Source - Cert. Funds'!G3444</f>
        <v>0</v>
      </c>
      <c r="J3445" s="23">
        <f>'Source - Cert. Funds'!H3444</f>
        <v>0</v>
      </c>
      <c r="K3445" s="3"/>
      <c r="L3445" s="3"/>
      <c r="M3445" s="3"/>
      <c r="N3445" s="3"/>
      <c r="O3445" s="3"/>
    </row>
    <row r="3446" spans="1:15" x14ac:dyDescent="0.35">
      <c r="A3446" s="221" t="e">
        <f t="shared" si="57"/>
        <v>#N/A</v>
      </c>
      <c r="B3446" s="221" t="e">
        <f>IF(A3446=1,SUM($A$4:A3446),"")</f>
        <v>#N/A</v>
      </c>
      <c r="C3446" s="22">
        <f>'Source - Cert. Funds'!A3445</f>
        <v>0</v>
      </c>
      <c r="D3446" s="22">
        <f>'Source - Cert. Funds'!B3445</f>
        <v>0</v>
      </c>
      <c r="E3446" s="22">
        <f>'Source - Cert. Funds'!C3445</f>
        <v>0</v>
      </c>
      <c r="F3446" s="22">
        <f>'Source - Cert. Funds'!D3445</f>
        <v>0</v>
      </c>
      <c r="G3446" s="22">
        <f>'Source - Cert. Funds'!E3445</f>
        <v>0</v>
      </c>
      <c r="H3446" s="22">
        <f>'Source - Cert. Funds'!F3445</f>
        <v>0</v>
      </c>
      <c r="I3446" s="22">
        <f>'Source - Cert. Funds'!G3445</f>
        <v>0</v>
      </c>
      <c r="J3446" s="23">
        <f>'Source - Cert. Funds'!H3445</f>
        <v>0</v>
      </c>
      <c r="K3446" s="3"/>
      <c r="L3446" s="3"/>
      <c r="M3446" s="3"/>
      <c r="N3446" s="3"/>
      <c r="O3446" s="3"/>
    </row>
    <row r="3447" spans="1:15" x14ac:dyDescent="0.35">
      <c r="A3447" s="221" t="e">
        <f t="shared" si="57"/>
        <v>#N/A</v>
      </c>
      <c r="B3447" s="221" t="e">
        <f>IF(A3447=1,SUM($A$4:A3447),"")</f>
        <v>#N/A</v>
      </c>
      <c r="C3447" s="22">
        <f>'Source - Cert. Funds'!A3446</f>
        <v>0</v>
      </c>
      <c r="D3447" s="22">
        <f>'Source - Cert. Funds'!B3446</f>
        <v>0</v>
      </c>
      <c r="E3447" s="22">
        <f>'Source - Cert. Funds'!C3446</f>
        <v>0</v>
      </c>
      <c r="F3447" s="22">
        <f>'Source - Cert. Funds'!D3446</f>
        <v>0</v>
      </c>
      <c r="G3447" s="22">
        <f>'Source - Cert. Funds'!E3446</f>
        <v>0</v>
      </c>
      <c r="H3447" s="22">
        <f>'Source - Cert. Funds'!F3446</f>
        <v>0</v>
      </c>
      <c r="I3447" s="22">
        <f>'Source - Cert. Funds'!G3446</f>
        <v>0</v>
      </c>
      <c r="J3447" s="23">
        <f>'Source - Cert. Funds'!H3446</f>
        <v>0</v>
      </c>
      <c r="K3447" s="3"/>
      <c r="L3447" s="3"/>
      <c r="M3447" s="3"/>
      <c r="N3447" s="3"/>
      <c r="O3447" s="3"/>
    </row>
    <row r="3448" spans="1:15" x14ac:dyDescent="0.35">
      <c r="A3448" s="221" t="e">
        <f t="shared" si="57"/>
        <v>#N/A</v>
      </c>
      <c r="B3448" s="221" t="e">
        <f>IF(A3448=1,SUM($A$4:A3448),"")</f>
        <v>#N/A</v>
      </c>
      <c r="C3448" s="22">
        <f>'Source - Cert. Funds'!A3447</f>
        <v>0</v>
      </c>
      <c r="D3448" s="22">
        <f>'Source - Cert. Funds'!B3447</f>
        <v>0</v>
      </c>
      <c r="E3448" s="22">
        <f>'Source - Cert. Funds'!C3447</f>
        <v>0</v>
      </c>
      <c r="F3448" s="22">
        <f>'Source - Cert. Funds'!D3447</f>
        <v>0</v>
      </c>
      <c r="G3448" s="22">
        <f>'Source - Cert. Funds'!E3447</f>
        <v>0</v>
      </c>
      <c r="H3448" s="22">
        <f>'Source - Cert. Funds'!F3447</f>
        <v>0</v>
      </c>
      <c r="I3448" s="22">
        <f>'Source - Cert. Funds'!G3447</f>
        <v>0</v>
      </c>
      <c r="J3448" s="23">
        <f>'Source - Cert. Funds'!H3447</f>
        <v>0</v>
      </c>
      <c r="K3448" s="3"/>
      <c r="L3448" s="3"/>
      <c r="M3448" s="3"/>
      <c r="N3448" s="3"/>
      <c r="O3448" s="3"/>
    </row>
    <row r="3449" spans="1:15" x14ac:dyDescent="0.35">
      <c r="A3449" s="221" t="e">
        <f t="shared" si="57"/>
        <v>#N/A</v>
      </c>
      <c r="B3449" s="221" t="e">
        <f>IF(A3449=1,SUM($A$4:A3449),"")</f>
        <v>#N/A</v>
      </c>
      <c r="C3449" s="22">
        <f>'Source - Cert. Funds'!A3448</f>
        <v>0</v>
      </c>
      <c r="D3449" s="22">
        <f>'Source - Cert. Funds'!B3448</f>
        <v>0</v>
      </c>
      <c r="E3449" s="22">
        <f>'Source - Cert. Funds'!C3448</f>
        <v>0</v>
      </c>
      <c r="F3449" s="22">
        <f>'Source - Cert. Funds'!D3448</f>
        <v>0</v>
      </c>
      <c r="G3449" s="22">
        <f>'Source - Cert. Funds'!E3448</f>
        <v>0</v>
      </c>
      <c r="H3449" s="22">
        <f>'Source - Cert. Funds'!F3448</f>
        <v>0</v>
      </c>
      <c r="I3449" s="22">
        <f>'Source - Cert. Funds'!G3448</f>
        <v>0</v>
      </c>
      <c r="J3449" s="23">
        <f>'Source - Cert. Funds'!H3448</f>
        <v>0</v>
      </c>
      <c r="K3449" s="3"/>
      <c r="L3449" s="3"/>
      <c r="M3449" s="3"/>
      <c r="N3449" s="3"/>
      <c r="O3449" s="3"/>
    </row>
    <row r="3450" spans="1:15" x14ac:dyDescent="0.35">
      <c r="A3450" s="221" t="e">
        <f t="shared" si="57"/>
        <v>#N/A</v>
      </c>
      <c r="B3450" s="221" t="e">
        <f>IF(A3450=1,SUM($A$4:A3450),"")</f>
        <v>#N/A</v>
      </c>
      <c r="C3450" s="22">
        <f>'Source - Cert. Funds'!A3449</f>
        <v>0</v>
      </c>
      <c r="D3450" s="22">
        <f>'Source - Cert. Funds'!B3449</f>
        <v>0</v>
      </c>
      <c r="E3450" s="22">
        <f>'Source - Cert. Funds'!C3449</f>
        <v>0</v>
      </c>
      <c r="F3450" s="22">
        <f>'Source - Cert. Funds'!D3449</f>
        <v>0</v>
      </c>
      <c r="G3450" s="22">
        <f>'Source - Cert. Funds'!E3449</f>
        <v>0</v>
      </c>
      <c r="H3450" s="22">
        <f>'Source - Cert. Funds'!F3449</f>
        <v>0</v>
      </c>
      <c r="I3450" s="22">
        <f>'Source - Cert. Funds'!G3449</f>
        <v>0</v>
      </c>
      <c r="J3450" s="23">
        <f>'Source - Cert. Funds'!H3449</f>
        <v>0</v>
      </c>
      <c r="K3450" s="3"/>
      <c r="L3450" s="3"/>
      <c r="M3450" s="3"/>
      <c r="N3450" s="3"/>
      <c r="O3450" s="3"/>
    </row>
    <row r="3451" spans="1:15" x14ac:dyDescent="0.35">
      <c r="A3451" s="221" t="e">
        <f t="shared" si="57"/>
        <v>#N/A</v>
      </c>
      <c r="B3451" s="221" t="e">
        <f>IF(A3451=1,SUM($A$4:A3451),"")</f>
        <v>#N/A</v>
      </c>
      <c r="C3451" s="22">
        <f>'Source - Cert. Funds'!A3450</f>
        <v>0</v>
      </c>
      <c r="D3451" s="22">
        <f>'Source - Cert. Funds'!B3450</f>
        <v>0</v>
      </c>
      <c r="E3451" s="22">
        <f>'Source - Cert. Funds'!C3450</f>
        <v>0</v>
      </c>
      <c r="F3451" s="22">
        <f>'Source - Cert. Funds'!D3450</f>
        <v>0</v>
      </c>
      <c r="G3451" s="22">
        <f>'Source - Cert. Funds'!E3450</f>
        <v>0</v>
      </c>
      <c r="H3451" s="22">
        <f>'Source - Cert. Funds'!F3450</f>
        <v>0</v>
      </c>
      <c r="I3451" s="22">
        <f>'Source - Cert. Funds'!G3450</f>
        <v>0</v>
      </c>
      <c r="J3451" s="23">
        <f>'Source - Cert. Funds'!H3450</f>
        <v>0</v>
      </c>
      <c r="K3451" s="3"/>
      <c r="L3451" s="3"/>
      <c r="M3451" s="3"/>
      <c r="N3451" s="3"/>
      <c r="O3451" s="3"/>
    </row>
    <row r="3452" spans="1:15" x14ac:dyDescent="0.35">
      <c r="A3452" s="221" t="e">
        <f t="shared" si="57"/>
        <v>#N/A</v>
      </c>
      <c r="B3452" s="221" t="e">
        <f>IF(A3452=1,SUM($A$4:A3452),"")</f>
        <v>#N/A</v>
      </c>
      <c r="C3452" s="22">
        <f>'Source - Cert. Funds'!A3451</f>
        <v>0</v>
      </c>
      <c r="D3452" s="22">
        <f>'Source - Cert. Funds'!B3451</f>
        <v>0</v>
      </c>
      <c r="E3452" s="22">
        <f>'Source - Cert. Funds'!C3451</f>
        <v>0</v>
      </c>
      <c r="F3452" s="22">
        <f>'Source - Cert. Funds'!D3451</f>
        <v>0</v>
      </c>
      <c r="G3452" s="22">
        <f>'Source - Cert. Funds'!E3451</f>
        <v>0</v>
      </c>
      <c r="H3452" s="22">
        <f>'Source - Cert. Funds'!F3451</f>
        <v>0</v>
      </c>
      <c r="I3452" s="22">
        <f>'Source - Cert. Funds'!G3451</f>
        <v>0</v>
      </c>
      <c r="J3452" s="23">
        <f>'Source - Cert. Funds'!H3451</f>
        <v>0</v>
      </c>
      <c r="K3452" s="3"/>
      <c r="L3452" s="3"/>
      <c r="M3452" s="3"/>
      <c r="N3452" s="3"/>
      <c r="O3452" s="3"/>
    </row>
    <row r="3453" spans="1:15" x14ac:dyDescent="0.35">
      <c r="A3453" s="221" t="e">
        <f t="shared" si="57"/>
        <v>#N/A</v>
      </c>
      <c r="B3453" s="221" t="e">
        <f>IF(A3453=1,SUM($A$4:A3453),"")</f>
        <v>#N/A</v>
      </c>
      <c r="C3453" s="22">
        <f>'Source - Cert. Funds'!A3452</f>
        <v>0</v>
      </c>
      <c r="D3453" s="22">
        <f>'Source - Cert. Funds'!B3452</f>
        <v>0</v>
      </c>
      <c r="E3453" s="22">
        <f>'Source - Cert. Funds'!C3452</f>
        <v>0</v>
      </c>
      <c r="F3453" s="22">
        <f>'Source - Cert. Funds'!D3452</f>
        <v>0</v>
      </c>
      <c r="G3453" s="22">
        <f>'Source - Cert. Funds'!E3452</f>
        <v>0</v>
      </c>
      <c r="H3453" s="22">
        <f>'Source - Cert. Funds'!F3452</f>
        <v>0</v>
      </c>
      <c r="I3453" s="22">
        <f>'Source - Cert. Funds'!G3452</f>
        <v>0</v>
      </c>
      <c r="J3453" s="23">
        <f>'Source - Cert. Funds'!H3452</f>
        <v>0</v>
      </c>
      <c r="K3453" s="3"/>
      <c r="L3453" s="3"/>
      <c r="M3453" s="3"/>
      <c r="N3453" s="3"/>
      <c r="O3453" s="3"/>
    </row>
    <row r="3454" spans="1:15" x14ac:dyDescent="0.35">
      <c r="A3454" s="221" t="e">
        <f t="shared" si="57"/>
        <v>#N/A</v>
      </c>
      <c r="B3454" s="221" t="e">
        <f>IF(A3454=1,SUM($A$4:A3454),"")</f>
        <v>#N/A</v>
      </c>
      <c r="C3454" s="22">
        <f>'Source - Cert. Funds'!A3453</f>
        <v>0</v>
      </c>
      <c r="D3454" s="22">
        <f>'Source - Cert. Funds'!B3453</f>
        <v>0</v>
      </c>
      <c r="E3454" s="22">
        <f>'Source - Cert. Funds'!C3453</f>
        <v>0</v>
      </c>
      <c r="F3454" s="22">
        <f>'Source - Cert. Funds'!D3453</f>
        <v>0</v>
      </c>
      <c r="G3454" s="22">
        <f>'Source - Cert. Funds'!E3453</f>
        <v>0</v>
      </c>
      <c r="H3454" s="22">
        <f>'Source - Cert. Funds'!F3453</f>
        <v>0</v>
      </c>
      <c r="I3454" s="22">
        <f>'Source - Cert. Funds'!G3453</f>
        <v>0</v>
      </c>
      <c r="J3454" s="23">
        <f>'Source - Cert. Funds'!H3453</f>
        <v>0</v>
      </c>
      <c r="K3454" s="3"/>
      <c r="L3454" s="3"/>
      <c r="M3454" s="3"/>
      <c r="N3454" s="3"/>
      <c r="O3454" s="3"/>
    </row>
    <row r="3455" spans="1:15" x14ac:dyDescent="0.35">
      <c r="A3455" s="221" t="e">
        <f t="shared" si="57"/>
        <v>#N/A</v>
      </c>
      <c r="B3455" s="221" t="e">
        <f>IF(A3455=1,SUM($A$4:A3455),"")</f>
        <v>#N/A</v>
      </c>
      <c r="C3455" s="22">
        <f>'Source - Cert. Funds'!A3454</f>
        <v>0</v>
      </c>
      <c r="D3455" s="22">
        <f>'Source - Cert. Funds'!B3454</f>
        <v>0</v>
      </c>
      <c r="E3455" s="22">
        <f>'Source - Cert. Funds'!C3454</f>
        <v>0</v>
      </c>
      <c r="F3455" s="22">
        <f>'Source - Cert. Funds'!D3454</f>
        <v>0</v>
      </c>
      <c r="G3455" s="22">
        <f>'Source - Cert. Funds'!E3454</f>
        <v>0</v>
      </c>
      <c r="H3455" s="22">
        <f>'Source - Cert. Funds'!F3454</f>
        <v>0</v>
      </c>
      <c r="I3455" s="22">
        <f>'Source - Cert. Funds'!G3454</f>
        <v>0</v>
      </c>
      <c r="J3455" s="23">
        <f>'Source - Cert. Funds'!H3454</f>
        <v>0</v>
      </c>
      <c r="K3455" s="3"/>
      <c r="L3455" s="3"/>
      <c r="M3455" s="3"/>
      <c r="N3455" s="3"/>
      <c r="O3455" s="3"/>
    </row>
    <row r="3456" spans="1:15" x14ac:dyDescent="0.35">
      <c r="A3456" s="221" t="e">
        <f t="shared" si="57"/>
        <v>#N/A</v>
      </c>
      <c r="B3456" s="221" t="e">
        <f>IF(A3456=1,SUM($A$4:A3456),"")</f>
        <v>#N/A</v>
      </c>
      <c r="C3456" s="22">
        <f>'Source - Cert. Funds'!A3455</f>
        <v>0</v>
      </c>
      <c r="D3456" s="22">
        <f>'Source - Cert. Funds'!B3455</f>
        <v>0</v>
      </c>
      <c r="E3456" s="22">
        <f>'Source - Cert. Funds'!C3455</f>
        <v>0</v>
      </c>
      <c r="F3456" s="22">
        <f>'Source - Cert. Funds'!D3455</f>
        <v>0</v>
      </c>
      <c r="G3456" s="22">
        <f>'Source - Cert. Funds'!E3455</f>
        <v>0</v>
      </c>
      <c r="H3456" s="22">
        <f>'Source - Cert. Funds'!F3455</f>
        <v>0</v>
      </c>
      <c r="I3456" s="22">
        <f>'Source - Cert. Funds'!G3455</f>
        <v>0</v>
      </c>
      <c r="J3456" s="23">
        <f>'Source - Cert. Funds'!H3455</f>
        <v>0</v>
      </c>
      <c r="K3456" s="3"/>
      <c r="L3456" s="3"/>
      <c r="M3456" s="3"/>
      <c r="N3456" s="3"/>
      <c r="O3456" s="3"/>
    </row>
    <row r="3457" spans="1:15" x14ac:dyDescent="0.35">
      <c r="A3457" s="221" t="e">
        <f t="shared" si="57"/>
        <v>#N/A</v>
      </c>
      <c r="B3457" s="221" t="e">
        <f>IF(A3457=1,SUM($A$4:A3457),"")</f>
        <v>#N/A</v>
      </c>
      <c r="C3457" s="22">
        <f>'Source - Cert. Funds'!A3456</f>
        <v>0</v>
      </c>
      <c r="D3457" s="22">
        <f>'Source - Cert. Funds'!B3456</f>
        <v>0</v>
      </c>
      <c r="E3457" s="22">
        <f>'Source - Cert. Funds'!C3456</f>
        <v>0</v>
      </c>
      <c r="F3457" s="22">
        <f>'Source - Cert. Funds'!D3456</f>
        <v>0</v>
      </c>
      <c r="G3457" s="22">
        <f>'Source - Cert. Funds'!E3456</f>
        <v>0</v>
      </c>
      <c r="H3457" s="22">
        <f>'Source - Cert. Funds'!F3456</f>
        <v>0</v>
      </c>
      <c r="I3457" s="22">
        <f>'Source - Cert. Funds'!G3456</f>
        <v>0</v>
      </c>
      <c r="J3457" s="23">
        <f>'Source - Cert. Funds'!H3456</f>
        <v>0</v>
      </c>
      <c r="K3457" s="3"/>
      <c r="L3457" s="3"/>
      <c r="M3457" s="3"/>
      <c r="N3457" s="3"/>
      <c r="O3457" s="3"/>
    </row>
    <row r="3458" spans="1:15" x14ac:dyDescent="0.35">
      <c r="A3458" s="221" t="e">
        <f t="shared" si="57"/>
        <v>#N/A</v>
      </c>
      <c r="B3458" s="221" t="e">
        <f>IF(A3458=1,SUM($A$4:A3458),"")</f>
        <v>#N/A</v>
      </c>
      <c r="C3458" s="22">
        <f>'Source - Cert. Funds'!A3457</f>
        <v>0</v>
      </c>
      <c r="D3458" s="22">
        <f>'Source - Cert. Funds'!B3457</f>
        <v>0</v>
      </c>
      <c r="E3458" s="22">
        <f>'Source - Cert. Funds'!C3457</f>
        <v>0</v>
      </c>
      <c r="F3458" s="22">
        <f>'Source - Cert. Funds'!D3457</f>
        <v>0</v>
      </c>
      <c r="G3458" s="22">
        <f>'Source - Cert. Funds'!E3457</f>
        <v>0</v>
      </c>
      <c r="H3458" s="22">
        <f>'Source - Cert. Funds'!F3457</f>
        <v>0</v>
      </c>
      <c r="I3458" s="22">
        <f>'Source - Cert. Funds'!G3457</f>
        <v>0</v>
      </c>
      <c r="J3458" s="23">
        <f>'Source - Cert. Funds'!H3457</f>
        <v>0</v>
      </c>
      <c r="K3458" s="3"/>
      <c r="L3458" s="3"/>
      <c r="M3458" s="3"/>
      <c r="N3458" s="3"/>
      <c r="O3458" s="3"/>
    </row>
    <row r="3459" spans="1:15" x14ac:dyDescent="0.35">
      <c r="A3459" s="221" t="e">
        <f t="shared" si="57"/>
        <v>#N/A</v>
      </c>
      <c r="B3459" s="221" t="e">
        <f>IF(A3459=1,SUM($A$4:A3459),"")</f>
        <v>#N/A</v>
      </c>
      <c r="C3459" s="22">
        <f>'Source - Cert. Funds'!A3458</f>
        <v>0</v>
      </c>
      <c r="D3459" s="22">
        <f>'Source - Cert. Funds'!B3458</f>
        <v>0</v>
      </c>
      <c r="E3459" s="22">
        <f>'Source - Cert. Funds'!C3458</f>
        <v>0</v>
      </c>
      <c r="F3459" s="22">
        <f>'Source - Cert. Funds'!D3458</f>
        <v>0</v>
      </c>
      <c r="G3459" s="22">
        <f>'Source - Cert. Funds'!E3458</f>
        <v>0</v>
      </c>
      <c r="H3459" s="22">
        <f>'Source - Cert. Funds'!F3458</f>
        <v>0</v>
      </c>
      <c r="I3459" s="22">
        <f>'Source - Cert. Funds'!G3458</f>
        <v>0</v>
      </c>
      <c r="J3459" s="23">
        <f>'Source - Cert. Funds'!H3458</f>
        <v>0</v>
      </c>
      <c r="K3459" s="3"/>
      <c r="L3459" s="3"/>
      <c r="M3459" s="3"/>
      <c r="N3459" s="3"/>
      <c r="O3459" s="3"/>
    </row>
    <row r="3460" spans="1:15" x14ac:dyDescent="0.35">
      <c r="A3460" s="221" t="e">
        <f t="shared" si="57"/>
        <v>#N/A</v>
      </c>
      <c r="B3460" s="221" t="e">
        <f>IF(A3460=1,SUM($A$4:A3460),"")</f>
        <v>#N/A</v>
      </c>
      <c r="C3460" s="22">
        <f>'Source - Cert. Funds'!A3459</f>
        <v>0</v>
      </c>
      <c r="D3460" s="22">
        <f>'Source - Cert. Funds'!B3459</f>
        <v>0</v>
      </c>
      <c r="E3460" s="22">
        <f>'Source - Cert. Funds'!C3459</f>
        <v>0</v>
      </c>
      <c r="F3460" s="22">
        <f>'Source - Cert. Funds'!D3459</f>
        <v>0</v>
      </c>
      <c r="G3460" s="22">
        <f>'Source - Cert. Funds'!E3459</f>
        <v>0</v>
      </c>
      <c r="H3460" s="22">
        <f>'Source - Cert. Funds'!F3459</f>
        <v>0</v>
      </c>
      <c r="I3460" s="22">
        <f>'Source - Cert. Funds'!G3459</f>
        <v>0</v>
      </c>
      <c r="J3460" s="23">
        <f>'Source - Cert. Funds'!H3459</f>
        <v>0</v>
      </c>
      <c r="K3460" s="3"/>
      <c r="L3460" s="3"/>
      <c r="M3460" s="3"/>
      <c r="N3460" s="3"/>
      <c r="O3460" s="3"/>
    </row>
    <row r="3461" spans="1:15" x14ac:dyDescent="0.35">
      <c r="A3461" s="221" t="e">
        <f t="shared" ref="A3461:A3499" si="58">IF($L$1=$F3461,1,"")</f>
        <v>#N/A</v>
      </c>
      <c r="B3461" s="221" t="e">
        <f>IF(A3461=1,SUM($A$4:A3461),"")</f>
        <v>#N/A</v>
      </c>
      <c r="C3461" s="22">
        <f>'Source - Cert. Funds'!A3460</f>
        <v>0</v>
      </c>
      <c r="D3461" s="22">
        <f>'Source - Cert. Funds'!B3460</f>
        <v>0</v>
      </c>
      <c r="E3461" s="22">
        <f>'Source - Cert. Funds'!C3460</f>
        <v>0</v>
      </c>
      <c r="F3461" s="22">
        <f>'Source - Cert. Funds'!D3460</f>
        <v>0</v>
      </c>
      <c r="G3461" s="22">
        <f>'Source - Cert. Funds'!E3460</f>
        <v>0</v>
      </c>
      <c r="H3461" s="22">
        <f>'Source - Cert. Funds'!F3460</f>
        <v>0</v>
      </c>
      <c r="I3461" s="22">
        <f>'Source - Cert. Funds'!G3460</f>
        <v>0</v>
      </c>
      <c r="J3461" s="23">
        <f>'Source - Cert. Funds'!H3460</f>
        <v>0</v>
      </c>
      <c r="K3461" s="3"/>
      <c r="L3461" s="3"/>
      <c r="M3461" s="3"/>
      <c r="N3461" s="3"/>
      <c r="O3461" s="3"/>
    </row>
    <row r="3462" spans="1:15" x14ac:dyDescent="0.35">
      <c r="A3462" s="221" t="e">
        <f t="shared" si="58"/>
        <v>#N/A</v>
      </c>
      <c r="B3462" s="221" t="e">
        <f>IF(A3462=1,SUM($A$4:A3462),"")</f>
        <v>#N/A</v>
      </c>
      <c r="C3462" s="22">
        <f>'Source - Cert. Funds'!A3461</f>
        <v>0</v>
      </c>
      <c r="D3462" s="22">
        <f>'Source - Cert. Funds'!B3461</f>
        <v>0</v>
      </c>
      <c r="E3462" s="22">
        <f>'Source - Cert. Funds'!C3461</f>
        <v>0</v>
      </c>
      <c r="F3462" s="22">
        <f>'Source - Cert. Funds'!D3461</f>
        <v>0</v>
      </c>
      <c r="G3462" s="22">
        <f>'Source - Cert. Funds'!E3461</f>
        <v>0</v>
      </c>
      <c r="H3462" s="22">
        <f>'Source - Cert. Funds'!F3461</f>
        <v>0</v>
      </c>
      <c r="I3462" s="22">
        <f>'Source - Cert. Funds'!G3461</f>
        <v>0</v>
      </c>
      <c r="J3462" s="23">
        <f>'Source - Cert. Funds'!H3461</f>
        <v>0</v>
      </c>
      <c r="K3462" s="3"/>
      <c r="L3462" s="3"/>
      <c r="M3462" s="3"/>
      <c r="N3462" s="3"/>
      <c r="O3462" s="3"/>
    </row>
    <row r="3463" spans="1:15" x14ac:dyDescent="0.35">
      <c r="A3463" s="221" t="e">
        <f t="shared" si="58"/>
        <v>#N/A</v>
      </c>
      <c r="B3463" s="221" t="e">
        <f>IF(A3463=1,SUM($A$4:A3463),"")</f>
        <v>#N/A</v>
      </c>
      <c r="C3463" s="22">
        <f>'Source - Cert. Funds'!A3462</f>
        <v>0</v>
      </c>
      <c r="D3463" s="22">
        <f>'Source - Cert. Funds'!B3462</f>
        <v>0</v>
      </c>
      <c r="E3463" s="22">
        <f>'Source - Cert. Funds'!C3462</f>
        <v>0</v>
      </c>
      <c r="F3463" s="22">
        <f>'Source - Cert. Funds'!D3462</f>
        <v>0</v>
      </c>
      <c r="G3463" s="22">
        <f>'Source - Cert. Funds'!E3462</f>
        <v>0</v>
      </c>
      <c r="H3463" s="22">
        <f>'Source - Cert. Funds'!F3462</f>
        <v>0</v>
      </c>
      <c r="I3463" s="22">
        <f>'Source - Cert. Funds'!G3462</f>
        <v>0</v>
      </c>
      <c r="J3463" s="23">
        <f>'Source - Cert. Funds'!H3462</f>
        <v>0</v>
      </c>
      <c r="K3463" s="3"/>
      <c r="L3463" s="3"/>
      <c r="M3463" s="3"/>
      <c r="N3463" s="3"/>
      <c r="O3463" s="3"/>
    </row>
    <row r="3464" spans="1:15" x14ac:dyDescent="0.35">
      <c r="A3464" s="221" t="e">
        <f t="shared" si="58"/>
        <v>#N/A</v>
      </c>
      <c r="B3464" s="221" t="e">
        <f>IF(A3464=1,SUM($A$4:A3464),"")</f>
        <v>#N/A</v>
      </c>
      <c r="C3464" s="22">
        <f>'Source - Cert. Funds'!A3463</f>
        <v>0</v>
      </c>
      <c r="D3464" s="22">
        <f>'Source - Cert. Funds'!B3463</f>
        <v>0</v>
      </c>
      <c r="E3464" s="22">
        <f>'Source - Cert. Funds'!C3463</f>
        <v>0</v>
      </c>
      <c r="F3464" s="22">
        <f>'Source - Cert. Funds'!D3463</f>
        <v>0</v>
      </c>
      <c r="G3464" s="22">
        <f>'Source - Cert. Funds'!E3463</f>
        <v>0</v>
      </c>
      <c r="H3464" s="22">
        <f>'Source - Cert. Funds'!F3463</f>
        <v>0</v>
      </c>
      <c r="I3464" s="22">
        <f>'Source - Cert. Funds'!G3463</f>
        <v>0</v>
      </c>
      <c r="J3464" s="23">
        <f>'Source - Cert. Funds'!H3463</f>
        <v>0</v>
      </c>
      <c r="K3464" s="3"/>
      <c r="L3464" s="3"/>
      <c r="M3464" s="3"/>
      <c r="N3464" s="3"/>
      <c r="O3464" s="3"/>
    </row>
    <row r="3465" spans="1:15" x14ac:dyDescent="0.35">
      <c r="A3465" s="221" t="e">
        <f t="shared" si="58"/>
        <v>#N/A</v>
      </c>
      <c r="B3465" s="221" t="e">
        <f>IF(A3465=1,SUM($A$4:A3465),"")</f>
        <v>#N/A</v>
      </c>
      <c r="C3465" s="22">
        <f>'Source - Cert. Funds'!A3464</f>
        <v>0</v>
      </c>
      <c r="D3465" s="22">
        <f>'Source - Cert. Funds'!B3464</f>
        <v>0</v>
      </c>
      <c r="E3465" s="22">
        <f>'Source - Cert. Funds'!C3464</f>
        <v>0</v>
      </c>
      <c r="F3465" s="22">
        <f>'Source - Cert. Funds'!D3464</f>
        <v>0</v>
      </c>
      <c r="G3465" s="22">
        <f>'Source - Cert. Funds'!E3464</f>
        <v>0</v>
      </c>
      <c r="H3465" s="22">
        <f>'Source - Cert. Funds'!F3464</f>
        <v>0</v>
      </c>
      <c r="I3465" s="22">
        <f>'Source - Cert. Funds'!G3464</f>
        <v>0</v>
      </c>
      <c r="J3465" s="23">
        <f>'Source - Cert. Funds'!H3464</f>
        <v>0</v>
      </c>
      <c r="K3465" s="3"/>
      <c r="L3465" s="3"/>
      <c r="M3465" s="3"/>
      <c r="N3465" s="3"/>
      <c r="O3465" s="3"/>
    </row>
    <row r="3466" spans="1:15" x14ac:dyDescent="0.35">
      <c r="A3466" s="221" t="e">
        <f t="shared" si="58"/>
        <v>#N/A</v>
      </c>
      <c r="B3466" s="221" t="e">
        <f>IF(A3466=1,SUM($A$4:A3466),"")</f>
        <v>#N/A</v>
      </c>
      <c r="C3466" s="22">
        <f>'Source - Cert. Funds'!A3465</f>
        <v>0</v>
      </c>
      <c r="D3466" s="22">
        <f>'Source - Cert. Funds'!B3465</f>
        <v>0</v>
      </c>
      <c r="E3466" s="22">
        <f>'Source - Cert. Funds'!C3465</f>
        <v>0</v>
      </c>
      <c r="F3466" s="22">
        <f>'Source - Cert. Funds'!D3465</f>
        <v>0</v>
      </c>
      <c r="G3466" s="22">
        <f>'Source - Cert. Funds'!E3465</f>
        <v>0</v>
      </c>
      <c r="H3466" s="22">
        <f>'Source - Cert. Funds'!F3465</f>
        <v>0</v>
      </c>
      <c r="I3466" s="22">
        <f>'Source - Cert. Funds'!G3465</f>
        <v>0</v>
      </c>
      <c r="J3466" s="23">
        <f>'Source - Cert. Funds'!H3465</f>
        <v>0</v>
      </c>
      <c r="K3466" s="3"/>
      <c r="L3466" s="3"/>
      <c r="M3466" s="3"/>
      <c r="N3466" s="3"/>
      <c r="O3466" s="3"/>
    </row>
    <row r="3467" spans="1:15" x14ac:dyDescent="0.35">
      <c r="A3467" s="221" t="e">
        <f t="shared" si="58"/>
        <v>#N/A</v>
      </c>
      <c r="B3467" s="221" t="e">
        <f>IF(A3467=1,SUM($A$4:A3467),"")</f>
        <v>#N/A</v>
      </c>
      <c r="C3467" s="22">
        <f>'Source - Cert. Funds'!A3466</f>
        <v>0</v>
      </c>
      <c r="D3467" s="22">
        <f>'Source - Cert. Funds'!B3466</f>
        <v>0</v>
      </c>
      <c r="E3467" s="22">
        <f>'Source - Cert. Funds'!C3466</f>
        <v>0</v>
      </c>
      <c r="F3467" s="22">
        <f>'Source - Cert. Funds'!D3466</f>
        <v>0</v>
      </c>
      <c r="G3467" s="22">
        <f>'Source - Cert. Funds'!E3466</f>
        <v>0</v>
      </c>
      <c r="H3467" s="22">
        <f>'Source - Cert. Funds'!F3466</f>
        <v>0</v>
      </c>
      <c r="I3467" s="22">
        <f>'Source - Cert. Funds'!G3466</f>
        <v>0</v>
      </c>
      <c r="J3467" s="23">
        <f>'Source - Cert. Funds'!H3466</f>
        <v>0</v>
      </c>
      <c r="K3467" s="3"/>
      <c r="L3467" s="3"/>
      <c r="M3467" s="3"/>
      <c r="N3467" s="3"/>
      <c r="O3467" s="3"/>
    </row>
    <row r="3468" spans="1:15" x14ac:dyDescent="0.35">
      <c r="A3468" s="221" t="e">
        <f t="shared" si="58"/>
        <v>#N/A</v>
      </c>
      <c r="B3468" s="221" t="e">
        <f>IF(A3468=1,SUM($A$4:A3468),"")</f>
        <v>#N/A</v>
      </c>
      <c r="C3468" s="22">
        <f>'Source - Cert. Funds'!A3467</f>
        <v>0</v>
      </c>
      <c r="D3468" s="22">
        <f>'Source - Cert. Funds'!B3467</f>
        <v>0</v>
      </c>
      <c r="E3468" s="22">
        <f>'Source - Cert. Funds'!C3467</f>
        <v>0</v>
      </c>
      <c r="F3468" s="22">
        <f>'Source - Cert. Funds'!D3467</f>
        <v>0</v>
      </c>
      <c r="G3468" s="22">
        <f>'Source - Cert. Funds'!E3467</f>
        <v>0</v>
      </c>
      <c r="H3468" s="22">
        <f>'Source - Cert. Funds'!F3467</f>
        <v>0</v>
      </c>
      <c r="I3468" s="22">
        <f>'Source - Cert. Funds'!G3467</f>
        <v>0</v>
      </c>
      <c r="J3468" s="23">
        <f>'Source - Cert. Funds'!H3467</f>
        <v>0</v>
      </c>
      <c r="K3468" s="3"/>
      <c r="L3468" s="3"/>
      <c r="M3468" s="3"/>
      <c r="N3468" s="3"/>
      <c r="O3468" s="3"/>
    </row>
    <row r="3469" spans="1:15" x14ac:dyDescent="0.35">
      <c r="A3469" s="221" t="e">
        <f t="shared" si="58"/>
        <v>#N/A</v>
      </c>
      <c r="B3469" s="221" t="e">
        <f>IF(A3469=1,SUM($A$4:A3469),"")</f>
        <v>#N/A</v>
      </c>
      <c r="C3469" s="22">
        <f>'Source - Cert. Funds'!A3468</f>
        <v>0</v>
      </c>
      <c r="D3469" s="22">
        <f>'Source - Cert. Funds'!B3468</f>
        <v>0</v>
      </c>
      <c r="E3469" s="22">
        <f>'Source - Cert. Funds'!C3468</f>
        <v>0</v>
      </c>
      <c r="F3469" s="22">
        <f>'Source - Cert. Funds'!D3468</f>
        <v>0</v>
      </c>
      <c r="G3469" s="22">
        <f>'Source - Cert. Funds'!E3468</f>
        <v>0</v>
      </c>
      <c r="H3469" s="22">
        <f>'Source - Cert. Funds'!F3468</f>
        <v>0</v>
      </c>
      <c r="I3469" s="22">
        <f>'Source - Cert. Funds'!G3468</f>
        <v>0</v>
      </c>
      <c r="J3469" s="23">
        <f>'Source - Cert. Funds'!H3468</f>
        <v>0</v>
      </c>
      <c r="K3469" s="3"/>
      <c r="L3469" s="3"/>
      <c r="M3469" s="3"/>
      <c r="N3469" s="3"/>
      <c r="O3469" s="3"/>
    </row>
    <row r="3470" spans="1:15" x14ac:dyDescent="0.35">
      <c r="A3470" s="221" t="e">
        <f t="shared" si="58"/>
        <v>#N/A</v>
      </c>
      <c r="B3470" s="221" t="e">
        <f>IF(A3470=1,SUM($A$4:A3470),"")</f>
        <v>#N/A</v>
      </c>
      <c r="C3470" s="22">
        <f>'Source - Cert. Funds'!A3469</f>
        <v>0</v>
      </c>
      <c r="D3470" s="22">
        <f>'Source - Cert. Funds'!B3469</f>
        <v>0</v>
      </c>
      <c r="E3470" s="22">
        <f>'Source - Cert. Funds'!C3469</f>
        <v>0</v>
      </c>
      <c r="F3470" s="22">
        <f>'Source - Cert. Funds'!D3469</f>
        <v>0</v>
      </c>
      <c r="G3470" s="22">
        <f>'Source - Cert. Funds'!E3469</f>
        <v>0</v>
      </c>
      <c r="H3470" s="22">
        <f>'Source - Cert. Funds'!F3469</f>
        <v>0</v>
      </c>
      <c r="I3470" s="22">
        <f>'Source - Cert. Funds'!G3469</f>
        <v>0</v>
      </c>
      <c r="J3470" s="23">
        <f>'Source - Cert. Funds'!H3469</f>
        <v>0</v>
      </c>
      <c r="K3470" s="3"/>
      <c r="L3470" s="3"/>
      <c r="M3470" s="3"/>
      <c r="N3470" s="3"/>
      <c r="O3470" s="3"/>
    </row>
    <row r="3471" spans="1:15" x14ac:dyDescent="0.35">
      <c r="A3471" s="221" t="e">
        <f t="shared" si="58"/>
        <v>#N/A</v>
      </c>
      <c r="B3471" s="221" t="e">
        <f>IF(A3471=1,SUM($A$4:A3471),"")</f>
        <v>#N/A</v>
      </c>
      <c r="C3471" s="22">
        <f>'Source - Cert. Funds'!A3470</f>
        <v>0</v>
      </c>
      <c r="D3471" s="22">
        <f>'Source - Cert. Funds'!B3470</f>
        <v>0</v>
      </c>
      <c r="E3471" s="22">
        <f>'Source - Cert. Funds'!C3470</f>
        <v>0</v>
      </c>
      <c r="F3471" s="22">
        <f>'Source - Cert. Funds'!D3470</f>
        <v>0</v>
      </c>
      <c r="G3471" s="22">
        <f>'Source - Cert. Funds'!E3470</f>
        <v>0</v>
      </c>
      <c r="H3471" s="22">
        <f>'Source - Cert. Funds'!F3470</f>
        <v>0</v>
      </c>
      <c r="I3471" s="22">
        <f>'Source - Cert. Funds'!G3470</f>
        <v>0</v>
      </c>
      <c r="J3471" s="23">
        <f>'Source - Cert. Funds'!H3470</f>
        <v>0</v>
      </c>
      <c r="K3471" s="3"/>
      <c r="L3471" s="3"/>
      <c r="M3471" s="3"/>
      <c r="N3471" s="3"/>
      <c r="O3471" s="3"/>
    </row>
    <row r="3472" spans="1:15" x14ac:dyDescent="0.35">
      <c r="A3472" s="221" t="e">
        <f t="shared" si="58"/>
        <v>#N/A</v>
      </c>
      <c r="B3472" s="221" t="e">
        <f>IF(A3472=1,SUM($A$4:A3472),"")</f>
        <v>#N/A</v>
      </c>
      <c r="C3472" s="22">
        <f>'Source - Cert. Funds'!A3471</f>
        <v>0</v>
      </c>
      <c r="D3472" s="22">
        <f>'Source - Cert. Funds'!B3471</f>
        <v>0</v>
      </c>
      <c r="E3472" s="22">
        <f>'Source - Cert. Funds'!C3471</f>
        <v>0</v>
      </c>
      <c r="F3472" s="22">
        <f>'Source - Cert. Funds'!D3471</f>
        <v>0</v>
      </c>
      <c r="G3472" s="22">
        <f>'Source - Cert. Funds'!E3471</f>
        <v>0</v>
      </c>
      <c r="H3472" s="22">
        <f>'Source - Cert. Funds'!F3471</f>
        <v>0</v>
      </c>
      <c r="I3472" s="22">
        <f>'Source - Cert. Funds'!G3471</f>
        <v>0</v>
      </c>
      <c r="J3472" s="23">
        <f>'Source - Cert. Funds'!H3471</f>
        <v>0</v>
      </c>
      <c r="K3472" s="3"/>
      <c r="L3472" s="3"/>
      <c r="M3472" s="3"/>
      <c r="N3472" s="3"/>
      <c r="O3472" s="3"/>
    </row>
    <row r="3473" spans="1:15" x14ac:dyDescent="0.35">
      <c r="A3473" s="221" t="e">
        <f t="shared" si="58"/>
        <v>#N/A</v>
      </c>
      <c r="B3473" s="221" t="e">
        <f>IF(A3473=1,SUM($A$4:A3473),"")</f>
        <v>#N/A</v>
      </c>
      <c r="C3473" s="22">
        <f>'Source - Cert. Funds'!A3472</f>
        <v>0</v>
      </c>
      <c r="D3473" s="22">
        <f>'Source - Cert. Funds'!B3472</f>
        <v>0</v>
      </c>
      <c r="E3473" s="22">
        <f>'Source - Cert. Funds'!C3472</f>
        <v>0</v>
      </c>
      <c r="F3473" s="22">
        <f>'Source - Cert. Funds'!D3472</f>
        <v>0</v>
      </c>
      <c r="G3473" s="22">
        <f>'Source - Cert. Funds'!E3472</f>
        <v>0</v>
      </c>
      <c r="H3473" s="22">
        <f>'Source - Cert. Funds'!F3472</f>
        <v>0</v>
      </c>
      <c r="I3473" s="22">
        <f>'Source - Cert. Funds'!G3472</f>
        <v>0</v>
      </c>
      <c r="J3473" s="23">
        <f>'Source - Cert. Funds'!H3472</f>
        <v>0</v>
      </c>
      <c r="K3473" s="3"/>
      <c r="L3473" s="3"/>
      <c r="M3473" s="3"/>
      <c r="N3473" s="3"/>
      <c r="O3473" s="3"/>
    </row>
    <row r="3474" spans="1:15" x14ac:dyDescent="0.35">
      <c r="A3474" s="221" t="e">
        <f t="shared" si="58"/>
        <v>#N/A</v>
      </c>
      <c r="B3474" s="221" t="e">
        <f>IF(A3474=1,SUM($A$4:A3474),"")</f>
        <v>#N/A</v>
      </c>
      <c r="C3474" s="22">
        <f>'Source - Cert. Funds'!A3473</f>
        <v>0</v>
      </c>
      <c r="D3474" s="22">
        <f>'Source - Cert. Funds'!B3473</f>
        <v>0</v>
      </c>
      <c r="E3474" s="22">
        <f>'Source - Cert. Funds'!C3473</f>
        <v>0</v>
      </c>
      <c r="F3474" s="22">
        <f>'Source - Cert. Funds'!D3473</f>
        <v>0</v>
      </c>
      <c r="G3474" s="22">
        <f>'Source - Cert. Funds'!E3473</f>
        <v>0</v>
      </c>
      <c r="H3474" s="22">
        <f>'Source - Cert. Funds'!F3473</f>
        <v>0</v>
      </c>
      <c r="I3474" s="22">
        <f>'Source - Cert. Funds'!G3473</f>
        <v>0</v>
      </c>
      <c r="J3474" s="23">
        <f>'Source - Cert. Funds'!H3473</f>
        <v>0</v>
      </c>
      <c r="K3474" s="3"/>
      <c r="L3474" s="3"/>
      <c r="M3474" s="3"/>
      <c r="N3474" s="3"/>
      <c r="O3474" s="3"/>
    </row>
    <row r="3475" spans="1:15" x14ac:dyDescent="0.35">
      <c r="A3475" s="221" t="e">
        <f t="shared" si="58"/>
        <v>#N/A</v>
      </c>
      <c r="B3475" s="221" t="e">
        <f>IF(A3475=1,SUM($A$4:A3475),"")</f>
        <v>#N/A</v>
      </c>
      <c r="C3475" s="22">
        <f>'Source - Cert. Funds'!A3474</f>
        <v>0</v>
      </c>
      <c r="D3475" s="22">
        <f>'Source - Cert. Funds'!B3474</f>
        <v>0</v>
      </c>
      <c r="E3475" s="22">
        <f>'Source - Cert. Funds'!C3474</f>
        <v>0</v>
      </c>
      <c r="F3475" s="22">
        <f>'Source - Cert. Funds'!D3474</f>
        <v>0</v>
      </c>
      <c r="G3475" s="22">
        <f>'Source - Cert. Funds'!E3474</f>
        <v>0</v>
      </c>
      <c r="H3475" s="22">
        <f>'Source - Cert. Funds'!F3474</f>
        <v>0</v>
      </c>
      <c r="I3475" s="22">
        <f>'Source - Cert. Funds'!G3474</f>
        <v>0</v>
      </c>
      <c r="J3475" s="23">
        <f>'Source - Cert. Funds'!H3474</f>
        <v>0</v>
      </c>
      <c r="K3475" s="3"/>
      <c r="L3475" s="3"/>
      <c r="M3475" s="3"/>
      <c r="N3475" s="3"/>
      <c r="O3475" s="3"/>
    </row>
    <row r="3476" spans="1:15" x14ac:dyDescent="0.35">
      <c r="A3476" s="221" t="e">
        <f t="shared" si="58"/>
        <v>#N/A</v>
      </c>
      <c r="B3476" s="221" t="e">
        <f>IF(A3476=1,SUM($A$4:A3476),"")</f>
        <v>#N/A</v>
      </c>
      <c r="C3476" s="22">
        <f>'Source - Cert. Funds'!A3475</f>
        <v>0</v>
      </c>
      <c r="D3476" s="22">
        <f>'Source - Cert. Funds'!B3475</f>
        <v>0</v>
      </c>
      <c r="E3476" s="22">
        <f>'Source - Cert. Funds'!C3475</f>
        <v>0</v>
      </c>
      <c r="F3476" s="22">
        <f>'Source - Cert. Funds'!D3475</f>
        <v>0</v>
      </c>
      <c r="G3476" s="22">
        <f>'Source - Cert. Funds'!E3475</f>
        <v>0</v>
      </c>
      <c r="H3476" s="22">
        <f>'Source - Cert. Funds'!F3475</f>
        <v>0</v>
      </c>
      <c r="I3476" s="22">
        <f>'Source - Cert. Funds'!G3475</f>
        <v>0</v>
      </c>
      <c r="J3476" s="23">
        <f>'Source - Cert. Funds'!H3475</f>
        <v>0</v>
      </c>
      <c r="K3476" s="3"/>
      <c r="L3476" s="3"/>
      <c r="M3476" s="3"/>
      <c r="N3476" s="3"/>
      <c r="O3476" s="3"/>
    </row>
    <row r="3477" spans="1:15" x14ac:dyDescent="0.35">
      <c r="A3477" s="221" t="e">
        <f t="shared" si="58"/>
        <v>#N/A</v>
      </c>
      <c r="B3477" s="221" t="e">
        <f>IF(A3477=1,SUM($A$4:A3477),"")</f>
        <v>#N/A</v>
      </c>
      <c r="C3477" s="22">
        <f>'Source - Cert. Funds'!A3476</f>
        <v>0</v>
      </c>
      <c r="D3477" s="22">
        <f>'Source - Cert. Funds'!B3476</f>
        <v>0</v>
      </c>
      <c r="E3477" s="22">
        <f>'Source - Cert. Funds'!C3476</f>
        <v>0</v>
      </c>
      <c r="F3477" s="22">
        <f>'Source - Cert. Funds'!D3476</f>
        <v>0</v>
      </c>
      <c r="G3477" s="22">
        <f>'Source - Cert. Funds'!E3476</f>
        <v>0</v>
      </c>
      <c r="H3477" s="22">
        <f>'Source - Cert. Funds'!F3476</f>
        <v>0</v>
      </c>
      <c r="I3477" s="22">
        <f>'Source - Cert. Funds'!G3476</f>
        <v>0</v>
      </c>
      <c r="J3477" s="23">
        <f>'Source - Cert. Funds'!H3476</f>
        <v>0</v>
      </c>
      <c r="K3477" s="3"/>
      <c r="L3477" s="3"/>
      <c r="M3477" s="3"/>
      <c r="N3477" s="3"/>
      <c r="O3477" s="3"/>
    </row>
    <row r="3478" spans="1:15" x14ac:dyDescent="0.35">
      <c r="A3478" s="221" t="e">
        <f t="shared" si="58"/>
        <v>#N/A</v>
      </c>
      <c r="B3478" s="221" t="e">
        <f>IF(A3478=1,SUM($A$4:A3478),"")</f>
        <v>#N/A</v>
      </c>
      <c r="C3478" s="22">
        <f>'Source - Cert. Funds'!A3477</f>
        <v>0</v>
      </c>
      <c r="D3478" s="22">
        <f>'Source - Cert. Funds'!B3477</f>
        <v>0</v>
      </c>
      <c r="E3478" s="22">
        <f>'Source - Cert. Funds'!C3477</f>
        <v>0</v>
      </c>
      <c r="F3478" s="22">
        <f>'Source - Cert. Funds'!D3477</f>
        <v>0</v>
      </c>
      <c r="G3478" s="22">
        <f>'Source - Cert. Funds'!E3477</f>
        <v>0</v>
      </c>
      <c r="H3478" s="22">
        <f>'Source - Cert. Funds'!F3477</f>
        <v>0</v>
      </c>
      <c r="I3478" s="22">
        <f>'Source - Cert. Funds'!G3477</f>
        <v>0</v>
      </c>
      <c r="J3478" s="23">
        <f>'Source - Cert. Funds'!H3477</f>
        <v>0</v>
      </c>
      <c r="K3478" s="3"/>
      <c r="L3478" s="3"/>
      <c r="M3478" s="3"/>
      <c r="N3478" s="3"/>
      <c r="O3478" s="3"/>
    </row>
    <row r="3479" spans="1:15" x14ac:dyDescent="0.35">
      <c r="A3479" s="221" t="e">
        <f t="shared" si="58"/>
        <v>#N/A</v>
      </c>
      <c r="B3479" s="221" t="e">
        <f>IF(A3479=1,SUM($A$4:A3479),"")</f>
        <v>#N/A</v>
      </c>
      <c r="C3479" s="22">
        <f>'Source - Cert. Funds'!A3478</f>
        <v>0</v>
      </c>
      <c r="D3479" s="22">
        <f>'Source - Cert. Funds'!B3478</f>
        <v>0</v>
      </c>
      <c r="E3479" s="22">
        <f>'Source - Cert. Funds'!C3478</f>
        <v>0</v>
      </c>
      <c r="F3479" s="22">
        <f>'Source - Cert. Funds'!D3478</f>
        <v>0</v>
      </c>
      <c r="G3479" s="22">
        <f>'Source - Cert. Funds'!E3478</f>
        <v>0</v>
      </c>
      <c r="H3479" s="22">
        <f>'Source - Cert. Funds'!F3478</f>
        <v>0</v>
      </c>
      <c r="I3479" s="22">
        <f>'Source - Cert. Funds'!G3478</f>
        <v>0</v>
      </c>
      <c r="J3479" s="23">
        <f>'Source - Cert. Funds'!H3478</f>
        <v>0</v>
      </c>
      <c r="K3479" s="3"/>
      <c r="L3479" s="3"/>
      <c r="M3479" s="3"/>
      <c r="N3479" s="3"/>
      <c r="O3479" s="3"/>
    </row>
    <row r="3480" spans="1:15" x14ac:dyDescent="0.35">
      <c r="A3480" s="221" t="e">
        <f t="shared" si="58"/>
        <v>#N/A</v>
      </c>
      <c r="B3480" s="221" t="e">
        <f>IF(A3480=1,SUM($A$4:A3480),"")</f>
        <v>#N/A</v>
      </c>
      <c r="C3480" s="22">
        <f>'Source - Cert. Funds'!A3479</f>
        <v>0</v>
      </c>
      <c r="D3480" s="22">
        <f>'Source - Cert. Funds'!B3479</f>
        <v>0</v>
      </c>
      <c r="E3480" s="22">
        <f>'Source - Cert. Funds'!C3479</f>
        <v>0</v>
      </c>
      <c r="F3480" s="22">
        <f>'Source - Cert. Funds'!D3479</f>
        <v>0</v>
      </c>
      <c r="G3480" s="22">
        <f>'Source - Cert. Funds'!E3479</f>
        <v>0</v>
      </c>
      <c r="H3480" s="22">
        <f>'Source - Cert. Funds'!F3479</f>
        <v>0</v>
      </c>
      <c r="I3480" s="22">
        <f>'Source - Cert. Funds'!G3479</f>
        <v>0</v>
      </c>
      <c r="J3480" s="23">
        <f>'Source - Cert. Funds'!H3479</f>
        <v>0</v>
      </c>
      <c r="K3480" s="3"/>
      <c r="L3480" s="3"/>
      <c r="M3480" s="3"/>
      <c r="N3480" s="3"/>
      <c r="O3480" s="3"/>
    </row>
    <row r="3481" spans="1:15" x14ac:dyDescent="0.35">
      <c r="A3481" s="221" t="e">
        <f t="shared" si="58"/>
        <v>#N/A</v>
      </c>
      <c r="B3481" s="221" t="e">
        <f>IF(A3481=1,SUM($A$4:A3481),"")</f>
        <v>#N/A</v>
      </c>
      <c r="C3481" s="22">
        <f>'Source - Cert. Funds'!A3480</f>
        <v>0</v>
      </c>
      <c r="D3481" s="22">
        <f>'Source - Cert. Funds'!B3480</f>
        <v>0</v>
      </c>
      <c r="E3481" s="22">
        <f>'Source - Cert. Funds'!C3480</f>
        <v>0</v>
      </c>
      <c r="F3481" s="22">
        <f>'Source - Cert. Funds'!D3480</f>
        <v>0</v>
      </c>
      <c r="G3481" s="22">
        <f>'Source - Cert. Funds'!E3480</f>
        <v>0</v>
      </c>
      <c r="H3481" s="22">
        <f>'Source - Cert. Funds'!F3480</f>
        <v>0</v>
      </c>
      <c r="I3481" s="22">
        <f>'Source - Cert. Funds'!G3480</f>
        <v>0</v>
      </c>
      <c r="J3481" s="23">
        <f>'Source - Cert. Funds'!H3480</f>
        <v>0</v>
      </c>
      <c r="K3481" s="3"/>
      <c r="L3481" s="3"/>
      <c r="M3481" s="3"/>
      <c r="N3481" s="3"/>
      <c r="O3481" s="3"/>
    </row>
    <row r="3482" spans="1:15" x14ac:dyDescent="0.35">
      <c r="A3482" s="221" t="e">
        <f t="shared" si="58"/>
        <v>#N/A</v>
      </c>
      <c r="B3482" s="221" t="e">
        <f>IF(A3482=1,SUM($A$4:A3482),"")</f>
        <v>#N/A</v>
      </c>
      <c r="C3482" s="22">
        <f>'Source - Cert. Funds'!A3481</f>
        <v>0</v>
      </c>
      <c r="D3482" s="22">
        <f>'Source - Cert. Funds'!B3481</f>
        <v>0</v>
      </c>
      <c r="E3482" s="22">
        <f>'Source - Cert. Funds'!C3481</f>
        <v>0</v>
      </c>
      <c r="F3482" s="22">
        <f>'Source - Cert. Funds'!D3481</f>
        <v>0</v>
      </c>
      <c r="G3482" s="22">
        <f>'Source - Cert. Funds'!E3481</f>
        <v>0</v>
      </c>
      <c r="H3482" s="22">
        <f>'Source - Cert. Funds'!F3481</f>
        <v>0</v>
      </c>
      <c r="I3482" s="22">
        <f>'Source - Cert. Funds'!G3481</f>
        <v>0</v>
      </c>
      <c r="J3482" s="23">
        <f>'Source - Cert. Funds'!H3481</f>
        <v>0</v>
      </c>
      <c r="K3482" s="3"/>
      <c r="L3482" s="3"/>
      <c r="M3482" s="3"/>
      <c r="N3482" s="3"/>
      <c r="O3482" s="3"/>
    </row>
    <row r="3483" spans="1:15" x14ac:dyDescent="0.35">
      <c r="A3483" s="221" t="e">
        <f t="shared" si="58"/>
        <v>#N/A</v>
      </c>
      <c r="B3483" s="221" t="e">
        <f>IF(A3483=1,SUM($A$4:A3483),"")</f>
        <v>#N/A</v>
      </c>
      <c r="C3483" s="22">
        <f>'Source - Cert. Funds'!A3482</f>
        <v>0</v>
      </c>
      <c r="D3483" s="22">
        <f>'Source - Cert. Funds'!B3482</f>
        <v>0</v>
      </c>
      <c r="E3483" s="22">
        <f>'Source - Cert. Funds'!C3482</f>
        <v>0</v>
      </c>
      <c r="F3483" s="22">
        <f>'Source - Cert. Funds'!D3482</f>
        <v>0</v>
      </c>
      <c r="G3483" s="22">
        <f>'Source - Cert. Funds'!E3482</f>
        <v>0</v>
      </c>
      <c r="H3483" s="22">
        <f>'Source - Cert. Funds'!F3482</f>
        <v>0</v>
      </c>
      <c r="I3483" s="22">
        <f>'Source - Cert. Funds'!G3482</f>
        <v>0</v>
      </c>
      <c r="J3483" s="23">
        <f>'Source - Cert. Funds'!H3482</f>
        <v>0</v>
      </c>
      <c r="K3483" s="3"/>
      <c r="L3483" s="3"/>
      <c r="M3483" s="3"/>
      <c r="N3483" s="3"/>
      <c r="O3483" s="3"/>
    </row>
    <row r="3484" spans="1:15" x14ac:dyDescent="0.35">
      <c r="A3484" s="221" t="e">
        <f t="shared" si="58"/>
        <v>#N/A</v>
      </c>
      <c r="B3484" s="221" t="e">
        <f>IF(A3484=1,SUM($A$4:A3484),"")</f>
        <v>#N/A</v>
      </c>
      <c r="C3484" s="22">
        <f>'Source - Cert. Funds'!A3483</f>
        <v>0</v>
      </c>
      <c r="D3484" s="22">
        <f>'Source - Cert. Funds'!B3483</f>
        <v>0</v>
      </c>
      <c r="E3484" s="22">
        <f>'Source - Cert. Funds'!C3483</f>
        <v>0</v>
      </c>
      <c r="F3484" s="22">
        <f>'Source - Cert. Funds'!D3483</f>
        <v>0</v>
      </c>
      <c r="G3484" s="22">
        <f>'Source - Cert. Funds'!E3483</f>
        <v>0</v>
      </c>
      <c r="H3484" s="22">
        <f>'Source - Cert. Funds'!F3483</f>
        <v>0</v>
      </c>
      <c r="I3484" s="22">
        <f>'Source - Cert. Funds'!G3483</f>
        <v>0</v>
      </c>
      <c r="J3484" s="23">
        <f>'Source - Cert. Funds'!H3483</f>
        <v>0</v>
      </c>
      <c r="K3484" s="3"/>
      <c r="L3484" s="3"/>
      <c r="M3484" s="3"/>
      <c r="N3484" s="3"/>
      <c r="O3484" s="3"/>
    </row>
    <row r="3485" spans="1:15" x14ac:dyDescent="0.35">
      <c r="A3485" s="221" t="e">
        <f t="shared" si="58"/>
        <v>#N/A</v>
      </c>
      <c r="B3485" s="221" t="e">
        <f>IF(A3485=1,SUM($A$4:A3485),"")</f>
        <v>#N/A</v>
      </c>
      <c r="C3485" s="22">
        <f>'Source - Cert. Funds'!A3484</f>
        <v>0</v>
      </c>
      <c r="D3485" s="22">
        <f>'Source - Cert. Funds'!B3484</f>
        <v>0</v>
      </c>
      <c r="E3485" s="22">
        <f>'Source - Cert. Funds'!C3484</f>
        <v>0</v>
      </c>
      <c r="F3485" s="22">
        <f>'Source - Cert. Funds'!D3484</f>
        <v>0</v>
      </c>
      <c r="G3485" s="22">
        <f>'Source - Cert. Funds'!E3484</f>
        <v>0</v>
      </c>
      <c r="H3485" s="22">
        <f>'Source - Cert. Funds'!F3484</f>
        <v>0</v>
      </c>
      <c r="I3485" s="22">
        <f>'Source - Cert. Funds'!G3484</f>
        <v>0</v>
      </c>
      <c r="J3485" s="23">
        <f>'Source - Cert. Funds'!H3484</f>
        <v>0</v>
      </c>
      <c r="K3485" s="3"/>
      <c r="L3485" s="3"/>
      <c r="M3485" s="3"/>
      <c r="N3485" s="3"/>
      <c r="O3485" s="3"/>
    </row>
    <row r="3486" spans="1:15" x14ac:dyDescent="0.35">
      <c r="A3486" s="221" t="e">
        <f t="shared" si="58"/>
        <v>#N/A</v>
      </c>
      <c r="B3486" s="221" t="e">
        <f>IF(A3486=1,SUM($A$4:A3486),"")</f>
        <v>#N/A</v>
      </c>
      <c r="C3486" s="22">
        <f>'Source - Cert. Funds'!A3485</f>
        <v>0</v>
      </c>
      <c r="D3486" s="22">
        <f>'Source - Cert. Funds'!B3485</f>
        <v>0</v>
      </c>
      <c r="E3486" s="22">
        <f>'Source - Cert. Funds'!C3485</f>
        <v>0</v>
      </c>
      <c r="F3486" s="22">
        <f>'Source - Cert. Funds'!D3485</f>
        <v>0</v>
      </c>
      <c r="G3486" s="22">
        <f>'Source - Cert. Funds'!E3485</f>
        <v>0</v>
      </c>
      <c r="H3486" s="22">
        <f>'Source - Cert. Funds'!F3485</f>
        <v>0</v>
      </c>
      <c r="I3486" s="22">
        <f>'Source - Cert. Funds'!G3485</f>
        <v>0</v>
      </c>
      <c r="J3486" s="23">
        <f>'Source - Cert. Funds'!H3485</f>
        <v>0</v>
      </c>
      <c r="K3486" s="3"/>
      <c r="L3486" s="3"/>
      <c r="M3486" s="3"/>
      <c r="N3486" s="3"/>
      <c r="O3486" s="3"/>
    </row>
    <row r="3487" spans="1:15" x14ac:dyDescent="0.35">
      <c r="A3487" s="221" t="e">
        <f t="shared" si="58"/>
        <v>#N/A</v>
      </c>
      <c r="B3487" s="221" t="e">
        <f>IF(A3487=1,SUM($A$4:A3487),"")</f>
        <v>#N/A</v>
      </c>
      <c r="C3487" s="22">
        <f>'Source - Cert. Funds'!A3486</f>
        <v>0</v>
      </c>
      <c r="D3487" s="22">
        <f>'Source - Cert. Funds'!B3486</f>
        <v>0</v>
      </c>
      <c r="E3487" s="22">
        <f>'Source - Cert. Funds'!C3486</f>
        <v>0</v>
      </c>
      <c r="F3487" s="22">
        <f>'Source - Cert. Funds'!D3486</f>
        <v>0</v>
      </c>
      <c r="G3487" s="22">
        <f>'Source - Cert. Funds'!E3486</f>
        <v>0</v>
      </c>
      <c r="H3487" s="22">
        <f>'Source - Cert. Funds'!F3486</f>
        <v>0</v>
      </c>
      <c r="I3487" s="22">
        <f>'Source - Cert. Funds'!G3486</f>
        <v>0</v>
      </c>
      <c r="J3487" s="23">
        <f>'Source - Cert. Funds'!H3486</f>
        <v>0</v>
      </c>
      <c r="K3487" s="3"/>
      <c r="L3487" s="3"/>
      <c r="M3487" s="3"/>
      <c r="N3487" s="3"/>
      <c r="O3487" s="3"/>
    </row>
    <row r="3488" spans="1:15" x14ac:dyDescent="0.35">
      <c r="A3488" s="221" t="e">
        <f t="shared" si="58"/>
        <v>#N/A</v>
      </c>
      <c r="B3488" s="221" t="e">
        <f>IF(A3488=1,SUM($A$4:A3488),"")</f>
        <v>#N/A</v>
      </c>
      <c r="C3488" s="22">
        <f>'Source - Cert. Funds'!A3487</f>
        <v>0</v>
      </c>
      <c r="D3488" s="22">
        <f>'Source - Cert. Funds'!B3487</f>
        <v>0</v>
      </c>
      <c r="E3488" s="22">
        <f>'Source - Cert. Funds'!C3487</f>
        <v>0</v>
      </c>
      <c r="F3488" s="22">
        <f>'Source - Cert. Funds'!D3487</f>
        <v>0</v>
      </c>
      <c r="G3488" s="22">
        <f>'Source - Cert. Funds'!E3487</f>
        <v>0</v>
      </c>
      <c r="H3488" s="22">
        <f>'Source - Cert. Funds'!F3487</f>
        <v>0</v>
      </c>
      <c r="I3488" s="22">
        <f>'Source - Cert. Funds'!G3487</f>
        <v>0</v>
      </c>
      <c r="J3488" s="23">
        <f>'Source - Cert. Funds'!H3487</f>
        <v>0</v>
      </c>
      <c r="K3488" s="3"/>
      <c r="L3488" s="3"/>
      <c r="M3488" s="3"/>
      <c r="N3488" s="3"/>
      <c r="O3488" s="3"/>
    </row>
    <row r="3489" spans="1:15" x14ac:dyDescent="0.35">
      <c r="A3489" s="221" t="e">
        <f t="shared" si="58"/>
        <v>#N/A</v>
      </c>
      <c r="B3489" s="221" t="e">
        <f>IF(A3489=1,SUM($A$4:A3489),"")</f>
        <v>#N/A</v>
      </c>
      <c r="C3489" s="22">
        <f>'Source - Cert. Funds'!A3488</f>
        <v>0</v>
      </c>
      <c r="D3489" s="22">
        <f>'Source - Cert. Funds'!B3488</f>
        <v>0</v>
      </c>
      <c r="E3489" s="22">
        <f>'Source - Cert. Funds'!C3488</f>
        <v>0</v>
      </c>
      <c r="F3489" s="22">
        <f>'Source - Cert. Funds'!D3488</f>
        <v>0</v>
      </c>
      <c r="G3489" s="22">
        <f>'Source - Cert. Funds'!E3488</f>
        <v>0</v>
      </c>
      <c r="H3489" s="22">
        <f>'Source - Cert. Funds'!F3488</f>
        <v>0</v>
      </c>
      <c r="I3489" s="22">
        <f>'Source - Cert. Funds'!G3488</f>
        <v>0</v>
      </c>
      <c r="J3489" s="23">
        <f>'Source - Cert. Funds'!H3488</f>
        <v>0</v>
      </c>
      <c r="K3489" s="3"/>
      <c r="L3489" s="3"/>
      <c r="M3489" s="3"/>
      <c r="N3489" s="3"/>
      <c r="O3489" s="3"/>
    </row>
    <row r="3490" spans="1:15" x14ac:dyDescent="0.35">
      <c r="A3490" s="221" t="e">
        <f t="shared" si="58"/>
        <v>#N/A</v>
      </c>
      <c r="B3490" s="221" t="e">
        <f>IF(A3490=1,SUM($A$4:A3490),"")</f>
        <v>#N/A</v>
      </c>
      <c r="C3490" s="22">
        <f>'Source - Cert. Funds'!A3489</f>
        <v>0</v>
      </c>
      <c r="D3490" s="22">
        <f>'Source - Cert. Funds'!B3489</f>
        <v>0</v>
      </c>
      <c r="E3490" s="22">
        <f>'Source - Cert. Funds'!C3489</f>
        <v>0</v>
      </c>
      <c r="F3490" s="22">
        <f>'Source - Cert. Funds'!D3489</f>
        <v>0</v>
      </c>
      <c r="G3490" s="22">
        <f>'Source - Cert. Funds'!E3489</f>
        <v>0</v>
      </c>
      <c r="H3490" s="22">
        <f>'Source - Cert. Funds'!F3489</f>
        <v>0</v>
      </c>
      <c r="I3490" s="22">
        <f>'Source - Cert. Funds'!G3489</f>
        <v>0</v>
      </c>
      <c r="J3490" s="23">
        <f>'Source - Cert. Funds'!H3489</f>
        <v>0</v>
      </c>
      <c r="K3490" s="3"/>
      <c r="L3490" s="3"/>
      <c r="M3490" s="3"/>
      <c r="N3490" s="3"/>
      <c r="O3490" s="3"/>
    </row>
    <row r="3491" spans="1:15" x14ac:dyDescent="0.35">
      <c r="A3491" s="221" t="e">
        <f t="shared" si="58"/>
        <v>#N/A</v>
      </c>
      <c r="B3491" s="221" t="e">
        <f>IF(A3491=1,SUM($A$4:A3491),"")</f>
        <v>#N/A</v>
      </c>
      <c r="C3491" s="22">
        <f>'Source - Cert. Funds'!A3490</f>
        <v>0</v>
      </c>
      <c r="D3491" s="22">
        <f>'Source - Cert. Funds'!B3490</f>
        <v>0</v>
      </c>
      <c r="E3491" s="22">
        <f>'Source - Cert. Funds'!C3490</f>
        <v>0</v>
      </c>
      <c r="F3491" s="22">
        <f>'Source - Cert. Funds'!D3490</f>
        <v>0</v>
      </c>
      <c r="G3491" s="22">
        <f>'Source - Cert. Funds'!E3490</f>
        <v>0</v>
      </c>
      <c r="H3491" s="22">
        <f>'Source - Cert. Funds'!F3490</f>
        <v>0</v>
      </c>
      <c r="I3491" s="22">
        <f>'Source - Cert. Funds'!G3490</f>
        <v>0</v>
      </c>
      <c r="J3491" s="23">
        <f>'Source - Cert. Funds'!H3490</f>
        <v>0</v>
      </c>
      <c r="K3491" s="3"/>
      <c r="L3491" s="3"/>
      <c r="M3491" s="3"/>
      <c r="N3491" s="3"/>
      <c r="O3491" s="3"/>
    </row>
    <row r="3492" spans="1:15" x14ac:dyDescent="0.35">
      <c r="A3492" s="221" t="e">
        <f t="shared" si="58"/>
        <v>#N/A</v>
      </c>
      <c r="B3492" s="221" t="e">
        <f>IF(A3492=1,SUM($A$4:A3492),"")</f>
        <v>#N/A</v>
      </c>
      <c r="C3492" s="22">
        <f>'Source - Cert. Funds'!A3491</f>
        <v>0</v>
      </c>
      <c r="D3492" s="22">
        <f>'Source - Cert. Funds'!B3491</f>
        <v>0</v>
      </c>
      <c r="E3492" s="22">
        <f>'Source - Cert. Funds'!C3491</f>
        <v>0</v>
      </c>
      <c r="F3492" s="22">
        <f>'Source - Cert. Funds'!D3491</f>
        <v>0</v>
      </c>
      <c r="G3492" s="22">
        <f>'Source - Cert. Funds'!E3491</f>
        <v>0</v>
      </c>
      <c r="H3492" s="22">
        <f>'Source - Cert. Funds'!F3491</f>
        <v>0</v>
      </c>
      <c r="I3492" s="22">
        <f>'Source - Cert. Funds'!G3491</f>
        <v>0</v>
      </c>
      <c r="J3492" s="23">
        <f>'Source - Cert. Funds'!H3491</f>
        <v>0</v>
      </c>
      <c r="K3492" s="3"/>
      <c r="L3492" s="3"/>
      <c r="M3492" s="3"/>
      <c r="N3492" s="3"/>
      <c r="O3492" s="3"/>
    </row>
    <row r="3493" spans="1:15" x14ac:dyDescent="0.35">
      <c r="A3493" s="221" t="e">
        <f t="shared" si="58"/>
        <v>#N/A</v>
      </c>
      <c r="B3493" s="221" t="e">
        <f>IF(A3493=1,SUM($A$4:A3493),"")</f>
        <v>#N/A</v>
      </c>
      <c r="C3493" s="22">
        <f>'Source - Cert. Funds'!A3492</f>
        <v>0</v>
      </c>
      <c r="D3493" s="22">
        <f>'Source - Cert. Funds'!B3492</f>
        <v>0</v>
      </c>
      <c r="E3493" s="22">
        <f>'Source - Cert. Funds'!C3492</f>
        <v>0</v>
      </c>
      <c r="F3493" s="22">
        <f>'Source - Cert. Funds'!D3492</f>
        <v>0</v>
      </c>
      <c r="G3493" s="22">
        <f>'Source - Cert. Funds'!E3492</f>
        <v>0</v>
      </c>
      <c r="H3493" s="22">
        <f>'Source - Cert. Funds'!F3492</f>
        <v>0</v>
      </c>
      <c r="I3493" s="22">
        <f>'Source - Cert. Funds'!G3492</f>
        <v>0</v>
      </c>
      <c r="J3493" s="23">
        <f>'Source - Cert. Funds'!H3492</f>
        <v>0</v>
      </c>
      <c r="K3493" s="3"/>
      <c r="L3493" s="3"/>
      <c r="M3493" s="3"/>
      <c r="N3493" s="3"/>
      <c r="O3493" s="3"/>
    </row>
    <row r="3494" spans="1:15" x14ac:dyDescent="0.35">
      <c r="A3494" s="221" t="e">
        <f t="shared" si="58"/>
        <v>#N/A</v>
      </c>
      <c r="B3494" s="221" t="e">
        <f>IF(A3494=1,SUM($A$4:A3494),"")</f>
        <v>#N/A</v>
      </c>
      <c r="C3494" s="22">
        <f>'Source - Cert. Funds'!A3493</f>
        <v>0</v>
      </c>
      <c r="D3494" s="22">
        <f>'Source - Cert. Funds'!B3493</f>
        <v>0</v>
      </c>
      <c r="E3494" s="22">
        <f>'Source - Cert. Funds'!C3493</f>
        <v>0</v>
      </c>
      <c r="F3494" s="22">
        <f>'Source - Cert. Funds'!D3493</f>
        <v>0</v>
      </c>
      <c r="G3494" s="22">
        <f>'Source - Cert. Funds'!E3493</f>
        <v>0</v>
      </c>
      <c r="H3494" s="22">
        <f>'Source - Cert. Funds'!F3493</f>
        <v>0</v>
      </c>
      <c r="I3494" s="22">
        <f>'Source - Cert. Funds'!G3493</f>
        <v>0</v>
      </c>
      <c r="J3494" s="23">
        <f>'Source - Cert. Funds'!H3493</f>
        <v>0</v>
      </c>
      <c r="K3494" s="3"/>
      <c r="L3494" s="3"/>
      <c r="M3494" s="3"/>
      <c r="N3494" s="3"/>
      <c r="O3494" s="3"/>
    </row>
    <row r="3495" spans="1:15" x14ac:dyDescent="0.35">
      <c r="A3495" s="221" t="e">
        <f t="shared" si="58"/>
        <v>#N/A</v>
      </c>
      <c r="B3495" s="221" t="e">
        <f>IF(A3495=1,SUM($A$4:A3495),"")</f>
        <v>#N/A</v>
      </c>
      <c r="C3495" s="22">
        <f>'Source - Cert. Funds'!A3494</f>
        <v>0</v>
      </c>
      <c r="D3495" s="22">
        <f>'Source - Cert. Funds'!B3494</f>
        <v>0</v>
      </c>
      <c r="E3495" s="22">
        <f>'Source - Cert. Funds'!C3494</f>
        <v>0</v>
      </c>
      <c r="F3495" s="22">
        <f>'Source - Cert. Funds'!D3494</f>
        <v>0</v>
      </c>
      <c r="G3495" s="22">
        <f>'Source - Cert. Funds'!E3494</f>
        <v>0</v>
      </c>
      <c r="H3495" s="22">
        <f>'Source - Cert. Funds'!F3494</f>
        <v>0</v>
      </c>
      <c r="I3495" s="22">
        <f>'Source - Cert. Funds'!G3494</f>
        <v>0</v>
      </c>
      <c r="J3495" s="23">
        <f>'Source - Cert. Funds'!H3494</f>
        <v>0</v>
      </c>
      <c r="K3495" s="3"/>
      <c r="L3495" s="3"/>
      <c r="M3495" s="3"/>
      <c r="N3495" s="3"/>
      <c r="O3495" s="3"/>
    </row>
    <row r="3496" spans="1:15" x14ac:dyDescent="0.35">
      <c r="A3496" s="221" t="e">
        <f t="shared" si="58"/>
        <v>#N/A</v>
      </c>
      <c r="B3496" s="221" t="e">
        <f>IF(A3496=1,SUM($A$4:A3496),"")</f>
        <v>#N/A</v>
      </c>
      <c r="C3496" s="22">
        <f>'Source - Cert. Funds'!A3495</f>
        <v>0</v>
      </c>
      <c r="D3496" s="22">
        <f>'Source - Cert. Funds'!B3495</f>
        <v>0</v>
      </c>
      <c r="E3496" s="22">
        <f>'Source - Cert. Funds'!C3495</f>
        <v>0</v>
      </c>
      <c r="F3496" s="22">
        <f>'Source - Cert. Funds'!D3495</f>
        <v>0</v>
      </c>
      <c r="G3496" s="22">
        <f>'Source - Cert. Funds'!E3495</f>
        <v>0</v>
      </c>
      <c r="H3496" s="22">
        <f>'Source - Cert. Funds'!F3495</f>
        <v>0</v>
      </c>
      <c r="I3496" s="22">
        <f>'Source - Cert. Funds'!G3495</f>
        <v>0</v>
      </c>
      <c r="J3496" s="23">
        <f>'Source - Cert. Funds'!H3495</f>
        <v>0</v>
      </c>
      <c r="K3496" s="3"/>
      <c r="L3496" s="3"/>
      <c r="M3496" s="3"/>
      <c r="N3496" s="3"/>
      <c r="O3496" s="3"/>
    </row>
    <row r="3497" spans="1:15" x14ac:dyDescent="0.35">
      <c r="A3497" s="221" t="e">
        <f t="shared" si="58"/>
        <v>#N/A</v>
      </c>
      <c r="B3497" s="221" t="e">
        <f>IF(A3497=1,SUM($A$4:A3497),"")</f>
        <v>#N/A</v>
      </c>
      <c r="C3497" s="22">
        <f>'Source - Cert. Funds'!A3496</f>
        <v>0</v>
      </c>
      <c r="D3497" s="22">
        <f>'Source - Cert. Funds'!B3496</f>
        <v>0</v>
      </c>
      <c r="E3497" s="22">
        <f>'Source - Cert. Funds'!C3496</f>
        <v>0</v>
      </c>
      <c r="F3497" s="22">
        <f>'Source - Cert. Funds'!D3496</f>
        <v>0</v>
      </c>
      <c r="G3497" s="22">
        <f>'Source - Cert. Funds'!E3496</f>
        <v>0</v>
      </c>
      <c r="H3497" s="22">
        <f>'Source - Cert. Funds'!F3496</f>
        <v>0</v>
      </c>
      <c r="I3497" s="22">
        <f>'Source - Cert. Funds'!G3496</f>
        <v>0</v>
      </c>
      <c r="J3497" s="23">
        <f>'Source - Cert. Funds'!H3496</f>
        <v>0</v>
      </c>
      <c r="K3497" s="3"/>
      <c r="L3497" s="3"/>
      <c r="M3497" s="3"/>
      <c r="N3497" s="3"/>
      <c r="O3497" s="3"/>
    </row>
    <row r="3498" spans="1:15" x14ac:dyDescent="0.35">
      <c r="A3498" s="221" t="e">
        <f t="shared" si="58"/>
        <v>#N/A</v>
      </c>
      <c r="B3498" s="221" t="e">
        <f>IF(A3498=1,SUM($A$4:A3498),"")</f>
        <v>#N/A</v>
      </c>
      <c r="C3498" s="22">
        <f>'Source - Cert. Funds'!A3497</f>
        <v>0</v>
      </c>
      <c r="D3498" s="22">
        <f>'Source - Cert. Funds'!B3497</f>
        <v>0</v>
      </c>
      <c r="E3498" s="22">
        <f>'Source - Cert. Funds'!C3497</f>
        <v>0</v>
      </c>
      <c r="F3498" s="22">
        <f>'Source - Cert. Funds'!D3497</f>
        <v>0</v>
      </c>
      <c r="G3498" s="22">
        <f>'Source - Cert. Funds'!E3497</f>
        <v>0</v>
      </c>
      <c r="H3498" s="22">
        <f>'Source - Cert. Funds'!F3497</f>
        <v>0</v>
      </c>
      <c r="I3498" s="22">
        <f>'Source - Cert. Funds'!G3497</f>
        <v>0</v>
      </c>
      <c r="J3498" s="23">
        <f>'Source - Cert. Funds'!H3497</f>
        <v>0</v>
      </c>
      <c r="K3498" s="3"/>
      <c r="L3498" s="3"/>
      <c r="M3498" s="3"/>
      <c r="N3498" s="3"/>
      <c r="O3498" s="3"/>
    </row>
    <row r="3499" spans="1:15" x14ac:dyDescent="0.35">
      <c r="A3499" s="221" t="e">
        <f t="shared" si="58"/>
        <v>#N/A</v>
      </c>
      <c r="B3499" s="221" t="e">
        <f>IF(A3499=1,SUM($A$4:A3499),"")</f>
        <v>#N/A</v>
      </c>
      <c r="C3499" s="22">
        <f>'Source - Cert. Funds'!A3498</f>
        <v>0</v>
      </c>
      <c r="D3499" s="22">
        <f>'Source - Cert. Funds'!B3498</f>
        <v>0</v>
      </c>
      <c r="E3499" s="22">
        <f>'Source - Cert. Funds'!C3498</f>
        <v>0</v>
      </c>
      <c r="F3499" s="22">
        <f>'Source - Cert. Funds'!D3498</f>
        <v>0</v>
      </c>
      <c r="G3499" s="22">
        <f>'Source - Cert. Funds'!E3498</f>
        <v>0</v>
      </c>
      <c r="H3499" s="22">
        <f>'Source - Cert. Funds'!F3498</f>
        <v>0</v>
      </c>
      <c r="I3499" s="22">
        <f>'Source - Cert. Funds'!G3498</f>
        <v>0</v>
      </c>
      <c r="J3499" s="23">
        <f>'Source - Cert. Funds'!H3498</f>
        <v>0</v>
      </c>
      <c r="K3499" s="3"/>
      <c r="L3499" s="3"/>
      <c r="M3499" s="3"/>
      <c r="N3499" s="3"/>
      <c r="O3499" s="3"/>
    </row>
  </sheetData>
  <sheetProtection algorithmName="SHA-512" hashValue="3CMJLoI8HeGJYUnIQens+QJZ90DiCkZG8EZgQwrZNqdwK+RYkq8pJkMcDCvFWgi/EeMXaxLSQonBJjLNs/gsXQ==" saltValue="S2RLzKP1rdzjL3TChHXdpg==" spinCount="100000" sheet="1" objects="1" scenarios="1"/>
  <mergeCells count="3">
    <mergeCell ref="M1:O1"/>
    <mergeCell ref="M2:O2"/>
    <mergeCell ref="A1:J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D49E87-0569-4600-B38E-32239EDDC39D}">
  <sheetPr>
    <tabColor rgb="FF66FFFF"/>
    <pageSetUpPr fitToPage="1"/>
  </sheetPr>
  <dimension ref="A1:G115"/>
  <sheetViews>
    <sheetView topLeftCell="B1" zoomScale="115" zoomScaleNormal="115" workbookViewId="0">
      <selection activeCell="D5" sqref="D5:E5"/>
    </sheetView>
  </sheetViews>
  <sheetFormatPr defaultColWidth="0" defaultRowHeight="14" zeroHeight="1" x14ac:dyDescent="0.3"/>
  <cols>
    <col min="1" max="1" width="42.6328125" style="139" hidden="1" customWidth="1"/>
    <col min="2" max="2" width="5.54296875" style="139" customWidth="1"/>
    <col min="3" max="3" width="23.453125" style="51" customWidth="1"/>
    <col min="4" max="4" width="21.54296875" style="51" bestFit="1" customWidth="1"/>
    <col min="5" max="5" width="26.08984375" style="51" bestFit="1" customWidth="1"/>
    <col min="6" max="6" width="34.90625" style="51" customWidth="1"/>
    <col min="7" max="7" width="5.36328125" style="51" customWidth="1"/>
    <col min="8" max="16384" width="11.453125" style="51" hidden="1"/>
  </cols>
  <sheetData>
    <row r="1" spans="1:7" ht="39" customHeight="1" x14ac:dyDescent="0.3">
      <c r="A1" s="271" t="s">
        <v>118</v>
      </c>
      <c r="B1" s="271"/>
      <c r="C1" s="271"/>
      <c r="D1" s="271"/>
      <c r="E1" s="271"/>
      <c r="F1" s="271"/>
      <c r="G1" s="271"/>
    </row>
    <row r="2" spans="1:7" ht="25.5" customHeight="1" x14ac:dyDescent="0.35">
      <c r="A2" s="272" t="s">
        <v>119</v>
      </c>
      <c r="B2" s="272"/>
      <c r="C2" s="272"/>
      <c r="D2" s="272"/>
      <c r="E2" s="272"/>
      <c r="F2" s="272"/>
      <c r="G2" s="272"/>
    </row>
    <row r="3" spans="1:7" ht="15.5" x14ac:dyDescent="0.35">
      <c r="A3" s="273"/>
      <c r="B3" s="273"/>
      <c r="C3" s="273"/>
      <c r="D3" s="273"/>
      <c r="E3" s="273"/>
      <c r="F3" s="273"/>
      <c r="G3" s="273"/>
    </row>
    <row r="4" spans="1:7" ht="16" thickBot="1" x14ac:dyDescent="0.4">
      <c r="A4" s="79"/>
      <c r="B4" s="80"/>
      <c r="C4" s="274" t="s">
        <v>120</v>
      </c>
      <c r="D4" s="274"/>
      <c r="E4" s="274"/>
      <c r="F4" s="274"/>
      <c r="G4" s="81"/>
    </row>
    <row r="5" spans="1:7" ht="16" thickBot="1" x14ac:dyDescent="0.4">
      <c r="A5" s="82"/>
      <c r="B5" s="83"/>
      <c r="C5" s="84" t="s">
        <v>121</v>
      </c>
      <c r="D5" s="277"/>
      <c r="E5" s="278"/>
      <c r="F5" s="85" t="s">
        <v>123</v>
      </c>
      <c r="G5" s="86"/>
    </row>
    <row r="6" spans="1:7" ht="16" thickBot="1" x14ac:dyDescent="0.4">
      <c r="A6" s="216" t="e">
        <f>VLOOKUP('Main - Unrestricted Summary'!D6,'Source - Unit List'!N5:O27,2,FALSE)</f>
        <v>#N/A</v>
      </c>
      <c r="B6" s="87"/>
      <c r="C6" s="84" t="s">
        <v>124</v>
      </c>
      <c r="D6" s="279"/>
      <c r="E6" s="279"/>
      <c r="F6" s="85" t="s">
        <v>123</v>
      </c>
      <c r="G6" s="86"/>
    </row>
    <row r="7" spans="1:7" ht="28.5" x14ac:dyDescent="0.35">
      <c r="A7" s="82"/>
      <c r="B7" s="83"/>
      <c r="C7" s="88" t="s">
        <v>126</v>
      </c>
      <c r="D7" s="280"/>
      <c r="E7" s="280"/>
      <c r="F7" s="89" t="s">
        <v>127</v>
      </c>
      <c r="G7" s="90"/>
    </row>
    <row r="8" spans="1:7" ht="15.5" x14ac:dyDescent="0.35">
      <c r="A8" s="91"/>
      <c r="B8" s="80"/>
      <c r="C8" s="92"/>
      <c r="D8" s="93"/>
      <c r="E8" s="93"/>
      <c r="F8" s="94"/>
      <c r="G8" s="94"/>
    </row>
    <row r="9" spans="1:7" ht="15.5" x14ac:dyDescent="0.35">
      <c r="A9" s="91"/>
      <c r="B9" s="80"/>
      <c r="C9" s="95"/>
      <c r="D9" s="96"/>
      <c r="E9" s="97"/>
      <c r="F9" s="98"/>
      <c r="G9" s="98"/>
    </row>
    <row r="10" spans="1:7" ht="33.75" customHeight="1" x14ac:dyDescent="0.35">
      <c r="A10" s="91"/>
      <c r="B10" s="80"/>
      <c r="C10" s="281" t="s">
        <v>128</v>
      </c>
      <c r="D10" s="282"/>
      <c r="E10" s="282"/>
      <c r="F10" s="283"/>
      <c r="G10" s="99"/>
    </row>
    <row r="11" spans="1:7" ht="28" x14ac:dyDescent="0.35">
      <c r="A11" s="91"/>
      <c r="B11" s="80"/>
      <c r="C11" s="284" t="s">
        <v>129</v>
      </c>
      <c r="D11" s="285"/>
      <c r="E11" s="100" t="s">
        <v>130</v>
      </c>
      <c r="F11" s="101" t="s">
        <v>131</v>
      </c>
      <c r="G11" s="82"/>
    </row>
    <row r="12" spans="1:7" ht="15.75" customHeight="1" x14ac:dyDescent="0.35">
      <c r="A12" s="91"/>
      <c r="B12" s="80"/>
      <c r="C12" s="276" t="s">
        <v>132</v>
      </c>
      <c r="D12" s="270"/>
      <c r="E12" s="102">
        <f>'Unrestricted - Rainy Day'!D21</f>
        <v>0</v>
      </c>
      <c r="F12" s="103">
        <f>'Unrestricted - Rainy Day'!D22</f>
        <v>0</v>
      </c>
      <c r="G12" s="82"/>
    </row>
    <row r="13" spans="1:7" ht="15.5" x14ac:dyDescent="0.35">
      <c r="A13" s="91"/>
      <c r="B13" s="80"/>
      <c r="C13" s="269" t="s">
        <v>133</v>
      </c>
      <c r="D13" s="270"/>
      <c r="E13" s="102">
        <f>'Unrestricted - General'!D23</f>
        <v>0</v>
      </c>
      <c r="F13" s="103">
        <f>'Unrestricted - General'!D24</f>
        <v>0</v>
      </c>
      <c r="G13" s="82"/>
    </row>
    <row r="14" spans="1:7" ht="15.75" customHeight="1" x14ac:dyDescent="0.35">
      <c r="A14" s="91"/>
      <c r="B14" s="80"/>
      <c r="C14" s="275" t="str">
        <f>IF('Unrestricted Fund #3'!C5="Unrestricted Fund #3 [Override with fund name, as applicable]", "Unrestricted Fund #3",'Unrestricted Fund #3'!C5)</f>
        <v>Unrestricted Fund #3</v>
      </c>
      <c r="D14" s="267"/>
      <c r="E14" s="102">
        <f>'Unrestricted Fund #3'!D21</f>
        <v>0</v>
      </c>
      <c r="F14" s="103">
        <f>'Unrestricted Fund #3'!D22</f>
        <v>0</v>
      </c>
      <c r="G14" s="82"/>
    </row>
    <row r="15" spans="1:7" ht="15.5" x14ac:dyDescent="0.35">
      <c r="A15" s="91"/>
      <c r="B15" s="80"/>
      <c r="C15" s="266" t="str">
        <f>IF('Unrestricted Fund #4'!C5="Unrestricted Fund #4 [Override with fund name, as applicable]", "Unrestricted Fund #4",'Unrestricted Fund #4'!C5)</f>
        <v>Unrestricted Fund #4</v>
      </c>
      <c r="D15" s="267"/>
      <c r="E15" s="102">
        <f>'Unrestricted Fund #4'!D21</f>
        <v>0</v>
      </c>
      <c r="F15" s="103">
        <f>'Unrestricted Fund #4'!D22</f>
        <v>0</v>
      </c>
      <c r="G15" s="82"/>
    </row>
    <row r="16" spans="1:7" ht="15.75" customHeight="1" thickBot="1" x14ac:dyDescent="0.4">
      <c r="A16" s="91"/>
      <c r="B16" s="80"/>
      <c r="C16" s="266" t="str">
        <f>IF('Unrestricted Fund #5'!C5="Unrestricted Fund #5 [Override with fund name, as applicable]", "Unrestricted Fund #5",'Unrestricted Fund #5'!C5)</f>
        <v>Unrestricted Fund #5</v>
      </c>
      <c r="D16" s="267"/>
      <c r="E16" s="102">
        <f>'Unrestricted Fund #5'!D21</f>
        <v>0</v>
      </c>
      <c r="F16" s="103">
        <f>'Unrestricted Fund #5'!D22</f>
        <v>0</v>
      </c>
      <c r="G16" s="82"/>
    </row>
    <row r="17" spans="1:7" ht="16" thickBot="1" x14ac:dyDescent="0.4">
      <c r="A17" s="91"/>
      <c r="B17" s="80"/>
      <c r="C17" s="268" t="s">
        <v>134</v>
      </c>
      <c r="D17" s="268"/>
      <c r="E17" s="104">
        <f>SUM(E12:E16)</f>
        <v>0</v>
      </c>
      <c r="F17" s="105">
        <f>SUM(F12:F16)</f>
        <v>0</v>
      </c>
      <c r="G17" s="82"/>
    </row>
    <row r="18" spans="1:7" ht="23.25" hidden="1" customHeight="1" x14ac:dyDescent="0.35">
      <c r="A18" s="91"/>
      <c r="B18" s="80"/>
      <c r="C18" s="106"/>
      <c r="D18" s="106"/>
      <c r="E18" s="107"/>
      <c r="F18" s="107"/>
      <c r="G18" s="82"/>
    </row>
    <row r="24" spans="1:7" hidden="1" x14ac:dyDescent="0.3">
      <c r="C24" s="19" t="s">
        <v>135</v>
      </c>
      <c r="D24" s="157" t="str">
        <f>'Source - Unit List'!N5</f>
        <v/>
      </c>
    </row>
    <row r="25" spans="1:7" hidden="1" x14ac:dyDescent="0.3">
      <c r="C25" s="19" t="s">
        <v>136</v>
      </c>
      <c r="D25" s="157" t="str">
        <f>'Source - Unit List'!N6</f>
        <v/>
      </c>
    </row>
    <row r="26" spans="1:7" hidden="1" x14ac:dyDescent="0.3">
      <c r="C26" s="19" t="s">
        <v>137</v>
      </c>
      <c r="D26" s="157" t="str">
        <f>'Source - Unit List'!N7</f>
        <v/>
      </c>
    </row>
    <row r="27" spans="1:7" hidden="1" x14ac:dyDescent="0.3">
      <c r="C27" s="19" t="s">
        <v>138</v>
      </c>
      <c r="D27" s="157" t="str">
        <f>'Source - Unit List'!N8</f>
        <v/>
      </c>
    </row>
    <row r="28" spans="1:7" hidden="1" x14ac:dyDescent="0.3">
      <c r="C28" s="19" t="s">
        <v>139</v>
      </c>
      <c r="D28" s="157" t="str">
        <f>'Source - Unit List'!N9</f>
        <v/>
      </c>
    </row>
    <row r="29" spans="1:7" hidden="1" x14ac:dyDescent="0.3">
      <c r="C29" s="19" t="s">
        <v>140</v>
      </c>
      <c r="D29" s="157" t="str">
        <f>'Source - Unit List'!N10</f>
        <v/>
      </c>
    </row>
    <row r="30" spans="1:7" hidden="1" x14ac:dyDescent="0.3">
      <c r="C30" s="19" t="s">
        <v>141</v>
      </c>
      <c r="D30" s="157" t="str">
        <f>'Source - Unit List'!N11</f>
        <v/>
      </c>
    </row>
    <row r="31" spans="1:7" hidden="1" x14ac:dyDescent="0.3">
      <c r="C31" s="19" t="s">
        <v>142</v>
      </c>
      <c r="D31" s="157" t="str">
        <f>'Source - Unit List'!N12</f>
        <v/>
      </c>
    </row>
    <row r="32" spans="1:7" hidden="1" x14ac:dyDescent="0.3">
      <c r="C32" s="19" t="s">
        <v>143</v>
      </c>
      <c r="D32" s="157" t="str">
        <f>'Source - Unit List'!N13</f>
        <v/>
      </c>
    </row>
    <row r="33" spans="3:4" hidden="1" x14ac:dyDescent="0.3">
      <c r="C33" s="19" t="s">
        <v>144</v>
      </c>
      <c r="D33" s="157" t="str">
        <f>'Source - Unit List'!N14</f>
        <v/>
      </c>
    </row>
    <row r="34" spans="3:4" hidden="1" x14ac:dyDescent="0.3">
      <c r="C34" s="19" t="s">
        <v>145</v>
      </c>
      <c r="D34" s="157" t="str">
        <f>'Source - Unit List'!N15</f>
        <v/>
      </c>
    </row>
    <row r="35" spans="3:4" hidden="1" x14ac:dyDescent="0.3">
      <c r="C35" s="19" t="s">
        <v>146</v>
      </c>
      <c r="D35" s="157" t="str">
        <f>'Source - Unit List'!N16</f>
        <v/>
      </c>
    </row>
    <row r="36" spans="3:4" hidden="1" x14ac:dyDescent="0.3">
      <c r="C36" s="19" t="s">
        <v>147</v>
      </c>
      <c r="D36" s="157" t="str">
        <f>'Source - Unit List'!N17</f>
        <v/>
      </c>
    </row>
    <row r="37" spans="3:4" hidden="1" x14ac:dyDescent="0.3">
      <c r="C37" s="19" t="s">
        <v>148</v>
      </c>
      <c r="D37" s="157" t="str">
        <f>'Source - Unit List'!N18</f>
        <v/>
      </c>
    </row>
    <row r="38" spans="3:4" hidden="1" x14ac:dyDescent="0.3">
      <c r="C38" s="19" t="s">
        <v>149</v>
      </c>
      <c r="D38" s="157" t="str">
        <f>'Source - Unit List'!N19</f>
        <v/>
      </c>
    </row>
    <row r="39" spans="3:4" hidden="1" x14ac:dyDescent="0.3">
      <c r="C39" s="19" t="s">
        <v>150</v>
      </c>
      <c r="D39" s="157" t="str">
        <f>'Source - Unit List'!N20</f>
        <v/>
      </c>
    </row>
    <row r="40" spans="3:4" hidden="1" x14ac:dyDescent="0.3">
      <c r="C40" s="19" t="s">
        <v>151</v>
      </c>
      <c r="D40" s="157" t="str">
        <f>'Source - Unit List'!N21</f>
        <v/>
      </c>
    </row>
    <row r="41" spans="3:4" hidden="1" x14ac:dyDescent="0.3">
      <c r="C41" s="19" t="s">
        <v>152</v>
      </c>
      <c r="D41" s="157" t="str">
        <f>'Source - Unit List'!N22</f>
        <v/>
      </c>
    </row>
    <row r="42" spans="3:4" hidden="1" x14ac:dyDescent="0.3">
      <c r="C42" s="19" t="s">
        <v>153</v>
      </c>
      <c r="D42" s="157" t="str">
        <f>'Source - Unit List'!N23</f>
        <v/>
      </c>
    </row>
    <row r="43" spans="3:4" hidden="1" x14ac:dyDescent="0.3">
      <c r="C43" s="19" t="s">
        <v>154</v>
      </c>
      <c r="D43" s="157" t="str">
        <f>'Source - Unit List'!N24</f>
        <v/>
      </c>
    </row>
    <row r="44" spans="3:4" hidden="1" x14ac:dyDescent="0.3">
      <c r="C44" s="19" t="s">
        <v>155</v>
      </c>
      <c r="D44" s="157" t="str">
        <f>'Source - Unit List'!N25</f>
        <v/>
      </c>
    </row>
    <row r="45" spans="3:4" hidden="1" x14ac:dyDescent="0.3">
      <c r="C45" s="19" t="s">
        <v>156</v>
      </c>
      <c r="D45" s="157" t="str">
        <f>'Source - Unit List'!N26</f>
        <v/>
      </c>
    </row>
    <row r="46" spans="3:4" hidden="1" x14ac:dyDescent="0.3">
      <c r="C46" s="19" t="s">
        <v>157</v>
      </c>
      <c r="D46" s="51" t="str">
        <f>'Source - Unit List'!N27</f>
        <v/>
      </c>
    </row>
    <row r="47" spans="3:4" hidden="1" x14ac:dyDescent="0.3">
      <c r="C47" s="19" t="s">
        <v>158</v>
      </c>
    </row>
    <row r="48" spans="3:4" hidden="1" x14ac:dyDescent="0.3">
      <c r="C48" s="19" t="s">
        <v>159</v>
      </c>
    </row>
    <row r="49" spans="3:3" hidden="1" x14ac:dyDescent="0.3">
      <c r="C49" s="19" t="s">
        <v>160</v>
      </c>
    </row>
    <row r="50" spans="3:3" hidden="1" x14ac:dyDescent="0.3">
      <c r="C50" s="19" t="s">
        <v>161</v>
      </c>
    </row>
    <row r="51" spans="3:3" hidden="1" x14ac:dyDescent="0.3">
      <c r="C51" s="19" t="s">
        <v>162</v>
      </c>
    </row>
    <row r="52" spans="3:3" hidden="1" x14ac:dyDescent="0.3">
      <c r="C52" s="19" t="s">
        <v>163</v>
      </c>
    </row>
    <row r="53" spans="3:3" hidden="1" x14ac:dyDescent="0.3">
      <c r="C53" s="19" t="s">
        <v>164</v>
      </c>
    </row>
    <row r="54" spans="3:3" hidden="1" x14ac:dyDescent="0.3">
      <c r="C54" s="19" t="s">
        <v>165</v>
      </c>
    </row>
    <row r="55" spans="3:3" hidden="1" x14ac:dyDescent="0.3">
      <c r="C55" s="19" t="s">
        <v>166</v>
      </c>
    </row>
    <row r="56" spans="3:3" hidden="1" x14ac:dyDescent="0.3">
      <c r="C56" s="19" t="s">
        <v>167</v>
      </c>
    </row>
    <row r="57" spans="3:3" hidden="1" x14ac:dyDescent="0.3">
      <c r="C57" s="19" t="s">
        <v>168</v>
      </c>
    </row>
    <row r="58" spans="3:3" hidden="1" x14ac:dyDescent="0.3">
      <c r="C58" s="19" t="s">
        <v>169</v>
      </c>
    </row>
    <row r="59" spans="3:3" hidden="1" x14ac:dyDescent="0.3">
      <c r="C59" s="19" t="s">
        <v>170</v>
      </c>
    </row>
    <row r="60" spans="3:3" hidden="1" x14ac:dyDescent="0.3">
      <c r="C60" s="19" t="s">
        <v>171</v>
      </c>
    </row>
    <row r="61" spans="3:3" hidden="1" x14ac:dyDescent="0.3">
      <c r="C61" s="19" t="s">
        <v>172</v>
      </c>
    </row>
    <row r="62" spans="3:3" hidden="1" x14ac:dyDescent="0.3">
      <c r="C62" s="19" t="s">
        <v>173</v>
      </c>
    </row>
    <row r="63" spans="3:3" hidden="1" x14ac:dyDescent="0.3">
      <c r="C63" s="19" t="s">
        <v>174</v>
      </c>
    </row>
    <row r="64" spans="3:3" hidden="1" x14ac:dyDescent="0.3">
      <c r="C64" s="19" t="s">
        <v>175</v>
      </c>
    </row>
    <row r="65" spans="3:3" hidden="1" x14ac:dyDescent="0.3">
      <c r="C65" s="19" t="s">
        <v>176</v>
      </c>
    </row>
    <row r="66" spans="3:3" hidden="1" x14ac:dyDescent="0.3">
      <c r="C66" s="19" t="s">
        <v>177</v>
      </c>
    </row>
    <row r="67" spans="3:3" hidden="1" x14ac:dyDescent="0.3">
      <c r="C67" s="19" t="s">
        <v>178</v>
      </c>
    </row>
    <row r="68" spans="3:3" hidden="1" x14ac:dyDescent="0.3">
      <c r="C68" s="19" t="s">
        <v>179</v>
      </c>
    </row>
    <row r="69" spans="3:3" hidden="1" x14ac:dyDescent="0.3">
      <c r="C69" s="19" t="s">
        <v>180</v>
      </c>
    </row>
    <row r="70" spans="3:3" hidden="1" x14ac:dyDescent="0.3">
      <c r="C70" s="19" t="s">
        <v>181</v>
      </c>
    </row>
    <row r="71" spans="3:3" hidden="1" x14ac:dyDescent="0.3">
      <c r="C71" s="19" t="s">
        <v>182</v>
      </c>
    </row>
    <row r="72" spans="3:3" hidden="1" x14ac:dyDescent="0.3">
      <c r="C72" s="19" t="s">
        <v>183</v>
      </c>
    </row>
    <row r="73" spans="3:3" hidden="1" x14ac:dyDescent="0.3">
      <c r="C73" s="19" t="s">
        <v>184</v>
      </c>
    </row>
    <row r="74" spans="3:3" hidden="1" x14ac:dyDescent="0.3">
      <c r="C74" s="19" t="s">
        <v>185</v>
      </c>
    </row>
    <row r="75" spans="3:3" hidden="1" x14ac:dyDescent="0.3">
      <c r="C75" s="19" t="s">
        <v>186</v>
      </c>
    </row>
    <row r="76" spans="3:3" hidden="1" x14ac:dyDescent="0.3">
      <c r="C76" s="19" t="s">
        <v>187</v>
      </c>
    </row>
    <row r="77" spans="3:3" hidden="1" x14ac:dyDescent="0.3">
      <c r="C77" s="19" t="s">
        <v>188</v>
      </c>
    </row>
    <row r="78" spans="3:3" hidden="1" x14ac:dyDescent="0.3">
      <c r="C78" s="19" t="s">
        <v>189</v>
      </c>
    </row>
    <row r="79" spans="3:3" hidden="1" x14ac:dyDescent="0.3">
      <c r="C79" s="19" t="s">
        <v>190</v>
      </c>
    </row>
    <row r="80" spans="3:3" hidden="1" x14ac:dyDescent="0.3">
      <c r="C80" s="19" t="s">
        <v>191</v>
      </c>
    </row>
    <row r="81" spans="3:3" hidden="1" x14ac:dyDescent="0.3">
      <c r="C81" s="19" t="s">
        <v>192</v>
      </c>
    </row>
    <row r="82" spans="3:3" hidden="1" x14ac:dyDescent="0.3">
      <c r="C82" s="19" t="s">
        <v>193</v>
      </c>
    </row>
    <row r="83" spans="3:3" hidden="1" x14ac:dyDescent="0.3">
      <c r="C83" s="19" t="s">
        <v>194</v>
      </c>
    </row>
    <row r="84" spans="3:3" hidden="1" x14ac:dyDescent="0.3">
      <c r="C84" s="19" t="s">
        <v>195</v>
      </c>
    </row>
    <row r="85" spans="3:3" hidden="1" x14ac:dyDescent="0.3">
      <c r="C85" s="19" t="s">
        <v>196</v>
      </c>
    </row>
    <row r="86" spans="3:3" hidden="1" x14ac:dyDescent="0.3">
      <c r="C86" s="19" t="s">
        <v>197</v>
      </c>
    </row>
    <row r="87" spans="3:3" hidden="1" x14ac:dyDescent="0.3">
      <c r="C87" s="19" t="s">
        <v>198</v>
      </c>
    </row>
    <row r="88" spans="3:3" hidden="1" x14ac:dyDescent="0.3">
      <c r="C88" s="19" t="s">
        <v>199</v>
      </c>
    </row>
    <row r="89" spans="3:3" hidden="1" x14ac:dyDescent="0.3">
      <c r="C89" s="19" t="s">
        <v>200</v>
      </c>
    </row>
    <row r="90" spans="3:3" hidden="1" x14ac:dyDescent="0.3">
      <c r="C90" s="19" t="s">
        <v>201</v>
      </c>
    </row>
    <row r="91" spans="3:3" hidden="1" x14ac:dyDescent="0.3">
      <c r="C91" s="19" t="s">
        <v>202</v>
      </c>
    </row>
    <row r="92" spans="3:3" hidden="1" x14ac:dyDescent="0.3">
      <c r="C92" s="19" t="s">
        <v>203</v>
      </c>
    </row>
    <row r="93" spans="3:3" hidden="1" x14ac:dyDescent="0.3">
      <c r="C93" s="19" t="s">
        <v>204</v>
      </c>
    </row>
    <row r="94" spans="3:3" hidden="1" x14ac:dyDescent="0.3">
      <c r="C94" s="19" t="s">
        <v>205</v>
      </c>
    </row>
    <row r="95" spans="3:3" hidden="1" x14ac:dyDescent="0.3">
      <c r="C95" s="19" t="s">
        <v>206</v>
      </c>
    </row>
    <row r="96" spans="3:3" hidden="1" x14ac:dyDescent="0.3">
      <c r="C96" s="19" t="s">
        <v>207</v>
      </c>
    </row>
    <row r="97" spans="3:3" hidden="1" x14ac:dyDescent="0.3">
      <c r="C97" s="19" t="s">
        <v>208</v>
      </c>
    </row>
    <row r="98" spans="3:3" hidden="1" x14ac:dyDescent="0.3">
      <c r="C98" s="19" t="s">
        <v>209</v>
      </c>
    </row>
    <row r="99" spans="3:3" hidden="1" x14ac:dyDescent="0.3">
      <c r="C99" s="19" t="s">
        <v>210</v>
      </c>
    </row>
    <row r="100" spans="3:3" hidden="1" x14ac:dyDescent="0.3">
      <c r="C100" s="19" t="s">
        <v>211</v>
      </c>
    </row>
    <row r="101" spans="3:3" hidden="1" x14ac:dyDescent="0.3">
      <c r="C101" s="19" t="s">
        <v>212</v>
      </c>
    </row>
    <row r="102" spans="3:3" hidden="1" x14ac:dyDescent="0.3">
      <c r="C102" s="19" t="s">
        <v>213</v>
      </c>
    </row>
    <row r="103" spans="3:3" hidden="1" x14ac:dyDescent="0.3">
      <c r="C103" s="19" t="s">
        <v>214</v>
      </c>
    </row>
    <row r="104" spans="3:3" hidden="1" x14ac:dyDescent="0.3">
      <c r="C104" s="19" t="s">
        <v>215</v>
      </c>
    </row>
    <row r="105" spans="3:3" hidden="1" x14ac:dyDescent="0.3">
      <c r="C105" s="19" t="s">
        <v>216</v>
      </c>
    </row>
    <row r="106" spans="3:3" hidden="1" x14ac:dyDescent="0.3">
      <c r="C106" s="19" t="s">
        <v>217</v>
      </c>
    </row>
    <row r="107" spans="3:3" hidden="1" x14ac:dyDescent="0.3">
      <c r="C107" s="19" t="s">
        <v>218</v>
      </c>
    </row>
    <row r="108" spans="3:3" hidden="1" x14ac:dyDescent="0.3">
      <c r="C108" s="19" t="s">
        <v>219</v>
      </c>
    </row>
    <row r="109" spans="3:3" hidden="1" x14ac:dyDescent="0.3">
      <c r="C109" s="19" t="s">
        <v>220</v>
      </c>
    </row>
    <row r="110" spans="3:3" hidden="1" x14ac:dyDescent="0.3">
      <c r="C110" s="19" t="s">
        <v>221</v>
      </c>
    </row>
    <row r="111" spans="3:3" hidden="1" x14ac:dyDescent="0.3">
      <c r="C111" s="19" t="s">
        <v>222</v>
      </c>
    </row>
    <row r="112" spans="3:3" hidden="1" x14ac:dyDescent="0.3">
      <c r="C112" s="19" t="s">
        <v>223</v>
      </c>
    </row>
    <row r="113" spans="3:3" hidden="1" x14ac:dyDescent="0.3">
      <c r="C113" s="19" t="s">
        <v>224</v>
      </c>
    </row>
    <row r="114" spans="3:3" hidden="1" x14ac:dyDescent="0.3">
      <c r="C114" s="19" t="s">
        <v>225</v>
      </c>
    </row>
    <row r="115" spans="3:3" hidden="1" x14ac:dyDescent="0.3">
      <c r="C115" s="19" t="s">
        <v>122</v>
      </c>
    </row>
  </sheetData>
  <mergeCells count="15">
    <mergeCell ref="C15:D15"/>
    <mergeCell ref="C16:D16"/>
    <mergeCell ref="C17:D17"/>
    <mergeCell ref="C13:D13"/>
    <mergeCell ref="A1:G1"/>
    <mergeCell ref="A2:G2"/>
    <mergeCell ref="A3:G3"/>
    <mergeCell ref="C4:F4"/>
    <mergeCell ref="C14:D14"/>
    <mergeCell ref="C12:D12"/>
    <mergeCell ref="D5:E5"/>
    <mergeCell ref="D6:E6"/>
    <mergeCell ref="D7:E7"/>
    <mergeCell ref="C10:F10"/>
    <mergeCell ref="C11:D11"/>
  </mergeCells>
  <dataValidations count="4">
    <dataValidation type="date" allowBlank="1" showInputMessage="1" showErrorMessage="1" sqref="D8:E8" xr:uid="{56BD2789-5215-4F36-9B32-C652C851043A}">
      <formula1>45839</formula1>
      <formula2>45930</formula2>
    </dataValidation>
    <dataValidation type="list" allowBlank="1" showInputMessage="1" showErrorMessage="1" sqref="D5:E5" xr:uid="{6251616E-871E-45B9-9523-D7F22C9352A5}">
      <formula1>CountyList</formula1>
    </dataValidation>
    <dataValidation type="list" allowBlank="1" showInputMessage="1" showErrorMessage="1" sqref="D6:E6" xr:uid="{76303670-B1F2-44AF-B446-364AB82A42A2}">
      <formula1>Units</formula1>
    </dataValidation>
    <dataValidation type="date" allowBlank="1" showInputMessage="1" showErrorMessage="1" sqref="D7:E7" xr:uid="{F8FE66D3-3B45-4763-8CD0-6BC8A7C441C6}">
      <formula1>46204</formula1>
      <formula2>46295</formula2>
    </dataValidation>
  </dataValidations>
  <pageMargins left="0.7" right="0.7" top="0.75" bottom="0.75" header="0.3" footer="0.3"/>
  <pageSetup scale="69" orientation="landscape"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O1006"/>
  <sheetViews>
    <sheetView topLeftCell="E1" workbookViewId="0">
      <selection activeCell="N5" sqref="N5:N27"/>
    </sheetView>
  </sheetViews>
  <sheetFormatPr defaultColWidth="9.08984375" defaultRowHeight="14.5" zeroHeight="1" x14ac:dyDescent="0.35"/>
  <cols>
    <col min="1" max="1" width="3.54296875" style="20" bestFit="1" customWidth="1"/>
    <col min="2" max="2" width="15.36328125" style="20" bestFit="1" customWidth="1"/>
    <col min="3" max="3" width="17" style="11" bestFit="1" customWidth="1"/>
    <col min="4" max="5" width="17" style="11" customWidth="1"/>
    <col min="6" max="6" width="3.36328125" style="20" bestFit="1" customWidth="1"/>
    <col min="7" max="7" width="3" style="20" bestFit="1" customWidth="1"/>
    <col min="8" max="8" width="5" style="20" bestFit="1" customWidth="1"/>
    <col min="9" max="9" width="24.90625" style="20" bestFit="1" customWidth="1"/>
    <col min="10" max="10" width="17.453125" style="20" customWidth="1"/>
    <col min="11" max="11" width="5.453125" style="20" bestFit="1" customWidth="1"/>
    <col min="12" max="12" width="3.453125" style="20" bestFit="1" customWidth="1"/>
    <col min="13" max="13" width="5" style="20" bestFit="1" customWidth="1"/>
    <col min="14" max="14" width="22.08984375" style="20" customWidth="1"/>
  </cols>
  <sheetData>
    <row r="1" spans="1:15" x14ac:dyDescent="0.35">
      <c r="A1" s="215" t="s">
        <v>226</v>
      </c>
      <c r="B1" s="215"/>
      <c r="C1" s="215"/>
      <c r="D1" s="215"/>
      <c r="E1" s="215"/>
      <c r="F1" s="215"/>
      <c r="G1" s="215"/>
      <c r="H1" s="215"/>
      <c r="I1" s="215"/>
      <c r="J1" s="11"/>
      <c r="K1" s="21" t="str">
        <f>LEFT('Main - Unrestricted Summary'!D5,2)</f>
        <v/>
      </c>
      <c r="L1" s="214" t="s">
        <v>227</v>
      </c>
      <c r="M1" s="214"/>
      <c r="N1" s="214"/>
    </row>
    <row r="2" spans="1:15" x14ac:dyDescent="0.35">
      <c r="A2" s="215"/>
      <c r="B2" s="215"/>
      <c r="C2" s="215"/>
      <c r="D2" s="215"/>
      <c r="E2" s="215"/>
      <c r="F2" s="215"/>
      <c r="G2" s="215"/>
      <c r="H2" s="215"/>
      <c r="I2" s="215"/>
      <c r="J2" s="11"/>
      <c r="K2" s="21">
        <f>COUNTIF(F5:F1006,K1)</f>
        <v>0</v>
      </c>
      <c r="L2" s="214" t="s">
        <v>228</v>
      </c>
      <c r="M2" s="214"/>
      <c r="N2" s="214"/>
    </row>
    <row r="3" spans="1:15" ht="30" customHeight="1" x14ac:dyDescent="0.35">
      <c r="A3" s="286" t="s">
        <v>229</v>
      </c>
      <c r="B3" s="286"/>
      <c r="C3" s="12"/>
      <c r="D3" s="12"/>
      <c r="E3" s="12"/>
      <c r="F3" s="218" t="s">
        <v>230</v>
      </c>
      <c r="G3" s="218"/>
      <c r="H3" s="218"/>
      <c r="I3" s="218"/>
      <c r="J3" s="11"/>
      <c r="K3" s="287" t="s">
        <v>231</v>
      </c>
      <c r="L3" s="287"/>
      <c r="M3" s="287"/>
      <c r="N3" s="287"/>
    </row>
    <row r="4" spans="1:15" ht="15" thickBot="1" x14ac:dyDescent="0.4">
      <c r="A4" s="13" t="s">
        <v>232</v>
      </c>
      <c r="B4" s="14" t="s">
        <v>233</v>
      </c>
      <c r="C4" s="35" t="s">
        <v>234</v>
      </c>
      <c r="D4" s="35"/>
      <c r="E4" s="35"/>
      <c r="F4" s="5" t="s">
        <v>232</v>
      </c>
      <c r="G4" s="6" t="s">
        <v>235</v>
      </c>
      <c r="H4" s="6" t="s">
        <v>236</v>
      </c>
      <c r="I4" s="5" t="s">
        <v>237</v>
      </c>
      <c r="J4" s="15"/>
      <c r="K4" s="16" t="s">
        <v>232</v>
      </c>
      <c r="L4" s="16" t="s">
        <v>235</v>
      </c>
      <c r="M4" s="16" t="s">
        <v>236</v>
      </c>
      <c r="N4" s="225" t="s">
        <v>237</v>
      </c>
      <c r="O4" s="16" t="s">
        <v>236</v>
      </c>
    </row>
    <row r="5" spans="1:15" x14ac:dyDescent="0.35">
      <c r="A5" s="17" t="s">
        <v>238</v>
      </c>
      <c r="B5" s="17" t="s">
        <v>239</v>
      </c>
      <c r="C5" s="19" t="str">
        <f>A5&amp;" - "&amp;PROPER(B5)</f>
        <v>01 - Adams</v>
      </c>
      <c r="D5" s="217" t="str">
        <f>IF(F5=$K$1,1,"")</f>
        <v/>
      </c>
      <c r="E5" s="217" t="str">
        <f>IF(D5=1,SUM($D$5:D5),"")</f>
        <v/>
      </c>
      <c r="F5" s="7" t="s">
        <v>238</v>
      </c>
      <c r="G5" s="7" t="s">
        <v>240</v>
      </c>
      <c r="H5" s="7" t="s">
        <v>241</v>
      </c>
      <c r="I5" s="8" t="s">
        <v>242</v>
      </c>
      <c r="J5" s="217">
        <v>1</v>
      </c>
      <c r="K5" s="18" t="str">
        <f>IFERROR(IF($J5="","",VLOOKUP($J5,$E:$I,2,FALSE)),"")</f>
        <v/>
      </c>
      <c r="L5" s="18" t="str">
        <f>IFERROR(IF($J5="","",VLOOKUP($J5,$E:$I,3,FALSE)),"")</f>
        <v/>
      </c>
      <c r="M5" s="223" t="str">
        <f>IFERROR(IF($J5="","",VLOOKUP($J5,$E:$I,4,FALSE)),"")</f>
        <v/>
      </c>
      <c r="N5" s="226" t="str">
        <f>IFERROR(IF($J5="","",VLOOKUP($J5,$E:$I,5,FALSE)),"")</f>
        <v/>
      </c>
      <c r="O5" s="224" t="str">
        <f>M5</f>
        <v/>
      </c>
    </row>
    <row r="6" spans="1:15" x14ac:dyDescent="0.35">
      <c r="A6" s="17" t="s">
        <v>243</v>
      </c>
      <c r="B6" s="17" t="s">
        <v>244</v>
      </c>
      <c r="C6" s="19" t="str">
        <f t="shared" ref="C6:C69" si="0">A6&amp;" - "&amp;PROPER(B6)</f>
        <v>02 - Allen</v>
      </c>
      <c r="D6" s="217" t="str">
        <f t="shared" ref="D6:D69" si="1">IF(F6=$K$1,1,"")</f>
        <v/>
      </c>
      <c r="E6" s="217" t="str">
        <f>IF(D6=1,SUM($D$5:D6),"")</f>
        <v/>
      </c>
      <c r="F6" s="7" t="s">
        <v>238</v>
      </c>
      <c r="G6" s="7" t="s">
        <v>240</v>
      </c>
      <c r="H6" s="7" t="s">
        <v>245</v>
      </c>
      <c r="I6" s="8" t="s">
        <v>246</v>
      </c>
      <c r="J6" s="217">
        <v>2</v>
      </c>
      <c r="K6" s="18" t="str">
        <f t="shared" ref="K6:K27" si="2">IFERROR(IF($J6="","",VLOOKUP($J6,$E:$I,2,FALSE)),"")</f>
        <v/>
      </c>
      <c r="L6" s="18" t="str">
        <f t="shared" ref="L6:L27" si="3">IFERROR(IF($J6="","",VLOOKUP($J6,$E:$I,3,FALSE)),"")</f>
        <v/>
      </c>
      <c r="M6" s="223" t="str">
        <f t="shared" ref="M6:M27" si="4">IFERROR(IF($J6="","",VLOOKUP($J6,$E:$I,4,FALSE)),"")</f>
        <v/>
      </c>
      <c r="N6" s="227" t="str">
        <f t="shared" ref="N6:N27" si="5">IFERROR(IF($J6="","",VLOOKUP($J6,$E:$I,5,FALSE)),"")</f>
        <v/>
      </c>
      <c r="O6" s="224" t="str">
        <f t="shared" ref="O6:O27" si="6">M6</f>
        <v/>
      </c>
    </row>
    <row r="7" spans="1:15" x14ac:dyDescent="0.35">
      <c r="A7" s="17" t="s">
        <v>247</v>
      </c>
      <c r="B7" s="17" t="s">
        <v>248</v>
      </c>
      <c r="C7" s="19" t="str">
        <f t="shared" si="0"/>
        <v>03 - Bartholomew</v>
      </c>
      <c r="D7" s="217" t="str">
        <f t="shared" si="1"/>
        <v/>
      </c>
      <c r="E7" s="217" t="str">
        <f>IF(D7=1,SUM($D$5:D7),"")</f>
        <v/>
      </c>
      <c r="F7" s="7" t="s">
        <v>238</v>
      </c>
      <c r="G7" s="7" t="s">
        <v>240</v>
      </c>
      <c r="H7" s="7" t="s">
        <v>249</v>
      </c>
      <c r="I7" s="8" t="s">
        <v>250</v>
      </c>
      <c r="J7" s="217">
        <v>3</v>
      </c>
      <c r="K7" s="18" t="str">
        <f t="shared" si="2"/>
        <v/>
      </c>
      <c r="L7" s="18" t="str">
        <f t="shared" si="3"/>
        <v/>
      </c>
      <c r="M7" s="223" t="str">
        <f t="shared" si="4"/>
        <v/>
      </c>
      <c r="N7" s="227" t="str">
        <f t="shared" si="5"/>
        <v/>
      </c>
      <c r="O7" s="224" t="str">
        <f t="shared" si="6"/>
        <v/>
      </c>
    </row>
    <row r="8" spans="1:15" x14ac:dyDescent="0.35">
      <c r="A8" s="17" t="s">
        <v>251</v>
      </c>
      <c r="B8" s="17" t="s">
        <v>252</v>
      </c>
      <c r="C8" s="19" t="str">
        <f t="shared" si="0"/>
        <v>04 - Benton</v>
      </c>
      <c r="D8" s="217" t="str">
        <f t="shared" si="1"/>
        <v/>
      </c>
      <c r="E8" s="217" t="str">
        <f>IF(D8=1,SUM($D$5:D8),"")</f>
        <v/>
      </c>
      <c r="F8" s="7" t="s">
        <v>238</v>
      </c>
      <c r="G8" s="7" t="s">
        <v>240</v>
      </c>
      <c r="H8" s="7" t="s">
        <v>253</v>
      </c>
      <c r="I8" s="8" t="s">
        <v>254</v>
      </c>
      <c r="J8" s="217">
        <v>4</v>
      </c>
      <c r="K8" s="18" t="str">
        <f t="shared" si="2"/>
        <v/>
      </c>
      <c r="L8" s="18" t="str">
        <f t="shared" si="3"/>
        <v/>
      </c>
      <c r="M8" s="223" t="str">
        <f t="shared" si="4"/>
        <v/>
      </c>
      <c r="N8" s="227" t="str">
        <f t="shared" si="5"/>
        <v/>
      </c>
      <c r="O8" s="224" t="str">
        <f t="shared" si="6"/>
        <v/>
      </c>
    </row>
    <row r="9" spans="1:15" x14ac:dyDescent="0.35">
      <c r="A9" s="17" t="s">
        <v>255</v>
      </c>
      <c r="B9" s="17" t="s">
        <v>256</v>
      </c>
      <c r="C9" s="19" t="str">
        <f t="shared" si="0"/>
        <v>05 - Blackford</v>
      </c>
      <c r="D9" s="217" t="str">
        <f t="shared" si="1"/>
        <v/>
      </c>
      <c r="E9" s="217" t="str">
        <f>IF(D9=1,SUM($D$5:D9),"")</f>
        <v/>
      </c>
      <c r="F9" s="7" t="s">
        <v>238</v>
      </c>
      <c r="G9" s="7" t="s">
        <v>240</v>
      </c>
      <c r="H9" s="7" t="s">
        <v>257</v>
      </c>
      <c r="I9" s="8" t="s">
        <v>258</v>
      </c>
      <c r="J9" s="217">
        <v>5</v>
      </c>
      <c r="K9" s="18" t="str">
        <f t="shared" si="2"/>
        <v/>
      </c>
      <c r="L9" s="18" t="str">
        <f t="shared" si="3"/>
        <v/>
      </c>
      <c r="M9" s="223" t="str">
        <f t="shared" si="4"/>
        <v/>
      </c>
      <c r="N9" s="227" t="str">
        <f t="shared" si="5"/>
        <v/>
      </c>
      <c r="O9" s="224" t="str">
        <f t="shared" si="6"/>
        <v/>
      </c>
    </row>
    <row r="10" spans="1:15" x14ac:dyDescent="0.35">
      <c r="A10" s="17" t="s">
        <v>259</v>
      </c>
      <c r="B10" s="17" t="s">
        <v>260</v>
      </c>
      <c r="C10" s="19" t="str">
        <f t="shared" si="0"/>
        <v>06 - Boone</v>
      </c>
      <c r="D10" s="217" t="str">
        <f t="shared" si="1"/>
        <v/>
      </c>
      <c r="E10" s="217" t="str">
        <f>IF(D10=1,SUM($D$5:D10),"")</f>
        <v/>
      </c>
      <c r="F10" s="7" t="s">
        <v>238</v>
      </c>
      <c r="G10" s="7" t="s">
        <v>240</v>
      </c>
      <c r="H10" s="7" t="s">
        <v>261</v>
      </c>
      <c r="I10" s="8" t="s">
        <v>262</v>
      </c>
      <c r="J10" s="217">
        <v>6</v>
      </c>
      <c r="K10" s="18" t="str">
        <f t="shared" si="2"/>
        <v/>
      </c>
      <c r="L10" s="18" t="str">
        <f t="shared" si="3"/>
        <v/>
      </c>
      <c r="M10" s="223" t="str">
        <f t="shared" si="4"/>
        <v/>
      </c>
      <c r="N10" s="227" t="str">
        <f t="shared" si="5"/>
        <v/>
      </c>
      <c r="O10" s="224" t="str">
        <f t="shared" si="6"/>
        <v/>
      </c>
    </row>
    <row r="11" spans="1:15" x14ac:dyDescent="0.35">
      <c r="A11" s="17" t="s">
        <v>263</v>
      </c>
      <c r="B11" s="17" t="s">
        <v>264</v>
      </c>
      <c r="C11" s="19" t="str">
        <f t="shared" si="0"/>
        <v>07 - Brown</v>
      </c>
      <c r="D11" s="217" t="str">
        <f t="shared" si="1"/>
        <v/>
      </c>
      <c r="E11" s="217" t="str">
        <f>IF(D11=1,SUM($D$5:D11),"")</f>
        <v/>
      </c>
      <c r="F11" s="7" t="s">
        <v>238</v>
      </c>
      <c r="G11" s="7" t="s">
        <v>240</v>
      </c>
      <c r="H11" s="7" t="s">
        <v>265</v>
      </c>
      <c r="I11" s="8" t="s">
        <v>266</v>
      </c>
      <c r="J11" s="217">
        <v>7</v>
      </c>
      <c r="K11" s="18" t="str">
        <f t="shared" si="2"/>
        <v/>
      </c>
      <c r="L11" s="18" t="str">
        <f t="shared" si="3"/>
        <v/>
      </c>
      <c r="M11" s="223" t="str">
        <f t="shared" si="4"/>
        <v/>
      </c>
      <c r="N11" s="227" t="str">
        <f t="shared" si="5"/>
        <v/>
      </c>
      <c r="O11" s="224" t="str">
        <f t="shared" si="6"/>
        <v/>
      </c>
    </row>
    <row r="12" spans="1:15" x14ac:dyDescent="0.35">
      <c r="A12" s="17" t="s">
        <v>267</v>
      </c>
      <c r="B12" s="17" t="s">
        <v>268</v>
      </c>
      <c r="C12" s="19" t="str">
        <f t="shared" si="0"/>
        <v>08 - Carroll</v>
      </c>
      <c r="D12" s="217" t="str">
        <f t="shared" si="1"/>
        <v/>
      </c>
      <c r="E12" s="217" t="str">
        <f>IF(D12=1,SUM($D$5:D12),"")</f>
        <v/>
      </c>
      <c r="F12" s="7" t="s">
        <v>238</v>
      </c>
      <c r="G12" s="7" t="s">
        <v>240</v>
      </c>
      <c r="H12" s="7" t="s">
        <v>269</v>
      </c>
      <c r="I12" s="8" t="s">
        <v>270</v>
      </c>
      <c r="J12" s="217">
        <v>8</v>
      </c>
      <c r="K12" s="18" t="str">
        <f t="shared" si="2"/>
        <v/>
      </c>
      <c r="L12" s="18" t="str">
        <f t="shared" si="3"/>
        <v/>
      </c>
      <c r="M12" s="223" t="str">
        <f t="shared" si="4"/>
        <v/>
      </c>
      <c r="N12" s="227" t="str">
        <f t="shared" si="5"/>
        <v/>
      </c>
      <c r="O12" s="224" t="str">
        <f t="shared" si="6"/>
        <v/>
      </c>
    </row>
    <row r="13" spans="1:15" x14ac:dyDescent="0.35">
      <c r="A13" s="17" t="s">
        <v>271</v>
      </c>
      <c r="B13" s="17" t="s">
        <v>272</v>
      </c>
      <c r="C13" s="19" t="str">
        <f t="shared" si="0"/>
        <v>09 - Cass</v>
      </c>
      <c r="D13" s="217" t="str">
        <f t="shared" si="1"/>
        <v/>
      </c>
      <c r="E13" s="217" t="str">
        <f>IF(D13=1,SUM($D$5:D13),"")</f>
        <v/>
      </c>
      <c r="F13" s="7" t="s">
        <v>238</v>
      </c>
      <c r="G13" s="7" t="s">
        <v>240</v>
      </c>
      <c r="H13" s="7" t="s">
        <v>273</v>
      </c>
      <c r="I13" s="8" t="s">
        <v>274</v>
      </c>
      <c r="J13" s="217">
        <v>9</v>
      </c>
      <c r="K13" s="18" t="str">
        <f t="shared" si="2"/>
        <v/>
      </c>
      <c r="L13" s="18" t="str">
        <f t="shared" si="3"/>
        <v/>
      </c>
      <c r="M13" s="223" t="str">
        <f t="shared" si="4"/>
        <v/>
      </c>
      <c r="N13" s="227" t="str">
        <f t="shared" si="5"/>
        <v/>
      </c>
      <c r="O13" s="224" t="str">
        <f t="shared" si="6"/>
        <v/>
      </c>
    </row>
    <row r="14" spans="1:15" x14ac:dyDescent="0.35">
      <c r="A14" s="17" t="s">
        <v>275</v>
      </c>
      <c r="B14" s="17" t="s">
        <v>276</v>
      </c>
      <c r="C14" s="19" t="str">
        <f t="shared" si="0"/>
        <v>10 - Clark</v>
      </c>
      <c r="D14" s="217" t="str">
        <f t="shared" si="1"/>
        <v/>
      </c>
      <c r="E14" s="217" t="str">
        <f>IF(D14=1,SUM($D$5:D14),"")</f>
        <v/>
      </c>
      <c r="F14" s="7" t="s">
        <v>238</v>
      </c>
      <c r="G14" s="7" t="s">
        <v>240</v>
      </c>
      <c r="H14" s="7" t="s">
        <v>277</v>
      </c>
      <c r="I14" s="8" t="s">
        <v>278</v>
      </c>
      <c r="J14" s="217">
        <v>10</v>
      </c>
      <c r="K14" s="18" t="str">
        <f t="shared" si="2"/>
        <v/>
      </c>
      <c r="L14" s="18" t="str">
        <f t="shared" si="3"/>
        <v/>
      </c>
      <c r="M14" s="223" t="str">
        <f t="shared" si="4"/>
        <v/>
      </c>
      <c r="N14" s="227" t="str">
        <f t="shared" si="5"/>
        <v/>
      </c>
      <c r="O14" s="224" t="str">
        <f t="shared" si="6"/>
        <v/>
      </c>
    </row>
    <row r="15" spans="1:15" x14ac:dyDescent="0.35">
      <c r="A15" s="17" t="s">
        <v>279</v>
      </c>
      <c r="B15" s="17" t="s">
        <v>280</v>
      </c>
      <c r="C15" s="19" t="str">
        <f t="shared" si="0"/>
        <v>11 - Clay</v>
      </c>
      <c r="D15" s="217" t="str">
        <f t="shared" si="1"/>
        <v/>
      </c>
      <c r="E15" s="217" t="str">
        <f>IF(D15=1,SUM($D$5:D15),"")</f>
        <v/>
      </c>
      <c r="F15" s="7" t="s">
        <v>238</v>
      </c>
      <c r="G15" s="7" t="s">
        <v>240</v>
      </c>
      <c r="H15" s="7" t="s">
        <v>281</v>
      </c>
      <c r="I15" s="8" t="s">
        <v>282</v>
      </c>
      <c r="J15" s="217">
        <v>11</v>
      </c>
      <c r="K15" s="18" t="str">
        <f t="shared" si="2"/>
        <v/>
      </c>
      <c r="L15" s="18" t="str">
        <f t="shared" si="3"/>
        <v/>
      </c>
      <c r="M15" s="223" t="str">
        <f t="shared" si="4"/>
        <v/>
      </c>
      <c r="N15" s="227" t="str">
        <f t="shared" si="5"/>
        <v/>
      </c>
      <c r="O15" s="224" t="str">
        <f t="shared" si="6"/>
        <v/>
      </c>
    </row>
    <row r="16" spans="1:15" x14ac:dyDescent="0.35">
      <c r="A16" s="17" t="s">
        <v>283</v>
      </c>
      <c r="B16" s="17" t="s">
        <v>284</v>
      </c>
      <c r="C16" s="19" t="str">
        <f t="shared" si="0"/>
        <v>12 - Clinton</v>
      </c>
      <c r="D16" s="217" t="str">
        <f t="shared" si="1"/>
        <v/>
      </c>
      <c r="E16" s="217" t="str">
        <f>IF(D16=1,SUM($D$5:D16),"")</f>
        <v/>
      </c>
      <c r="F16" s="7" t="s">
        <v>238</v>
      </c>
      <c r="G16" s="7" t="s">
        <v>240</v>
      </c>
      <c r="H16" s="7" t="s">
        <v>285</v>
      </c>
      <c r="I16" s="8" t="s">
        <v>125</v>
      </c>
      <c r="J16" s="217">
        <v>12</v>
      </c>
      <c r="K16" s="18" t="str">
        <f t="shared" si="2"/>
        <v/>
      </c>
      <c r="L16" s="18" t="str">
        <f t="shared" si="3"/>
        <v/>
      </c>
      <c r="M16" s="223" t="str">
        <f t="shared" si="4"/>
        <v/>
      </c>
      <c r="N16" s="227" t="str">
        <f t="shared" si="5"/>
        <v/>
      </c>
      <c r="O16" s="224" t="str">
        <f t="shared" si="6"/>
        <v/>
      </c>
    </row>
    <row r="17" spans="1:15" x14ac:dyDescent="0.35">
      <c r="A17" s="17" t="s">
        <v>286</v>
      </c>
      <c r="B17" s="17" t="s">
        <v>287</v>
      </c>
      <c r="C17" s="19" t="str">
        <f t="shared" si="0"/>
        <v>13 - Crawford</v>
      </c>
      <c r="D17" s="217" t="str">
        <f t="shared" si="1"/>
        <v/>
      </c>
      <c r="E17" s="217" t="str">
        <f>IF(D17=1,SUM($D$5:D17),"")</f>
        <v/>
      </c>
      <c r="F17" s="7" t="s">
        <v>243</v>
      </c>
      <c r="G17" s="7" t="s">
        <v>240</v>
      </c>
      <c r="H17" s="7" t="s">
        <v>241</v>
      </c>
      <c r="I17" s="8" t="s">
        <v>288</v>
      </c>
      <c r="J17" s="217">
        <v>13</v>
      </c>
      <c r="K17" s="18" t="str">
        <f t="shared" si="2"/>
        <v/>
      </c>
      <c r="L17" s="18" t="str">
        <f t="shared" si="3"/>
        <v/>
      </c>
      <c r="M17" s="223" t="str">
        <f t="shared" si="4"/>
        <v/>
      </c>
      <c r="N17" s="227" t="str">
        <f t="shared" si="5"/>
        <v/>
      </c>
      <c r="O17" s="224" t="str">
        <f t="shared" si="6"/>
        <v/>
      </c>
    </row>
    <row r="18" spans="1:15" x14ac:dyDescent="0.35">
      <c r="A18" s="17" t="s">
        <v>289</v>
      </c>
      <c r="B18" s="17" t="s">
        <v>290</v>
      </c>
      <c r="C18" s="19" t="str">
        <f t="shared" si="0"/>
        <v>14 - Daviess</v>
      </c>
      <c r="D18" s="217" t="str">
        <f t="shared" si="1"/>
        <v/>
      </c>
      <c r="E18" s="217" t="str">
        <f>IF(D18=1,SUM($D$5:D18),"")</f>
        <v/>
      </c>
      <c r="F18" s="7" t="s">
        <v>243</v>
      </c>
      <c r="G18" s="7" t="s">
        <v>240</v>
      </c>
      <c r="H18" s="7" t="s">
        <v>245</v>
      </c>
      <c r="I18" s="8" t="s">
        <v>291</v>
      </c>
      <c r="J18" s="217">
        <v>14</v>
      </c>
      <c r="K18" s="18" t="str">
        <f t="shared" si="2"/>
        <v/>
      </c>
      <c r="L18" s="18" t="str">
        <f t="shared" si="3"/>
        <v/>
      </c>
      <c r="M18" s="223" t="str">
        <f t="shared" si="4"/>
        <v/>
      </c>
      <c r="N18" s="227" t="str">
        <f t="shared" si="5"/>
        <v/>
      </c>
      <c r="O18" s="224" t="str">
        <f t="shared" si="6"/>
        <v/>
      </c>
    </row>
    <row r="19" spans="1:15" x14ac:dyDescent="0.35">
      <c r="A19" s="17" t="s">
        <v>292</v>
      </c>
      <c r="B19" s="17" t="s">
        <v>293</v>
      </c>
      <c r="C19" s="19" t="str">
        <f t="shared" si="0"/>
        <v>15 - Dearborn</v>
      </c>
      <c r="D19" s="217" t="str">
        <f t="shared" si="1"/>
        <v/>
      </c>
      <c r="E19" s="217" t="str">
        <f>IF(D19=1,SUM($D$5:D19),"")</f>
        <v/>
      </c>
      <c r="F19" s="7" t="s">
        <v>243</v>
      </c>
      <c r="G19" s="7" t="s">
        <v>240</v>
      </c>
      <c r="H19" s="7" t="s">
        <v>249</v>
      </c>
      <c r="I19" s="8" t="s">
        <v>294</v>
      </c>
      <c r="J19" s="217">
        <v>15</v>
      </c>
      <c r="K19" s="18" t="str">
        <f t="shared" si="2"/>
        <v/>
      </c>
      <c r="L19" s="18" t="str">
        <f t="shared" si="3"/>
        <v/>
      </c>
      <c r="M19" s="223" t="str">
        <f t="shared" si="4"/>
        <v/>
      </c>
      <c r="N19" s="227" t="str">
        <f t="shared" si="5"/>
        <v/>
      </c>
      <c r="O19" s="224" t="str">
        <f t="shared" si="6"/>
        <v/>
      </c>
    </row>
    <row r="20" spans="1:15" x14ac:dyDescent="0.35">
      <c r="A20" s="17" t="s">
        <v>295</v>
      </c>
      <c r="B20" s="17" t="s">
        <v>296</v>
      </c>
      <c r="C20" s="19" t="str">
        <f t="shared" si="0"/>
        <v>16 - Decatur</v>
      </c>
      <c r="D20" s="217" t="str">
        <f t="shared" si="1"/>
        <v/>
      </c>
      <c r="E20" s="217" t="str">
        <f>IF(D20=1,SUM($D$5:D20),"")</f>
        <v/>
      </c>
      <c r="F20" s="7" t="s">
        <v>243</v>
      </c>
      <c r="G20" s="7" t="s">
        <v>240</v>
      </c>
      <c r="H20" s="7" t="s">
        <v>253</v>
      </c>
      <c r="I20" s="8" t="s">
        <v>297</v>
      </c>
      <c r="J20" s="217">
        <v>16</v>
      </c>
      <c r="K20" s="18" t="str">
        <f t="shared" si="2"/>
        <v/>
      </c>
      <c r="L20" s="18" t="str">
        <f t="shared" si="3"/>
        <v/>
      </c>
      <c r="M20" s="223" t="str">
        <f t="shared" si="4"/>
        <v/>
      </c>
      <c r="N20" s="227" t="str">
        <f t="shared" si="5"/>
        <v/>
      </c>
      <c r="O20" s="224" t="str">
        <f t="shared" si="6"/>
        <v/>
      </c>
    </row>
    <row r="21" spans="1:15" x14ac:dyDescent="0.35">
      <c r="A21" s="17" t="s">
        <v>298</v>
      </c>
      <c r="B21" s="17" t="s">
        <v>299</v>
      </c>
      <c r="C21" s="19" t="str">
        <f t="shared" si="0"/>
        <v>17 - Dekalb</v>
      </c>
      <c r="D21" s="217" t="str">
        <f t="shared" si="1"/>
        <v/>
      </c>
      <c r="E21" s="217" t="str">
        <f>IF(D21=1,SUM($D$5:D21),"")</f>
        <v/>
      </c>
      <c r="F21" s="7" t="s">
        <v>243</v>
      </c>
      <c r="G21" s="7" t="s">
        <v>240</v>
      </c>
      <c r="H21" s="7" t="s">
        <v>257</v>
      </c>
      <c r="I21" s="8" t="s">
        <v>300</v>
      </c>
      <c r="J21" s="217">
        <v>17</v>
      </c>
      <c r="K21" s="18" t="str">
        <f t="shared" si="2"/>
        <v/>
      </c>
      <c r="L21" s="18" t="str">
        <f t="shared" si="3"/>
        <v/>
      </c>
      <c r="M21" s="223" t="str">
        <f t="shared" si="4"/>
        <v/>
      </c>
      <c r="N21" s="227" t="str">
        <f t="shared" si="5"/>
        <v/>
      </c>
      <c r="O21" s="224" t="str">
        <f t="shared" si="6"/>
        <v/>
      </c>
    </row>
    <row r="22" spans="1:15" x14ac:dyDescent="0.35">
      <c r="A22" s="17" t="s">
        <v>301</v>
      </c>
      <c r="B22" s="19" t="s">
        <v>302</v>
      </c>
      <c r="C22" s="19" t="str">
        <f t="shared" si="0"/>
        <v>18 - Delaware</v>
      </c>
      <c r="D22" s="217" t="str">
        <f t="shared" si="1"/>
        <v/>
      </c>
      <c r="E22" s="217" t="str">
        <f>IF(D22=1,SUM($D$5:D22),"")</f>
        <v/>
      </c>
      <c r="F22" s="7" t="s">
        <v>243</v>
      </c>
      <c r="G22" s="7" t="s">
        <v>240</v>
      </c>
      <c r="H22" s="7" t="s">
        <v>261</v>
      </c>
      <c r="I22" s="8" t="s">
        <v>254</v>
      </c>
      <c r="J22" s="217">
        <v>18</v>
      </c>
      <c r="K22" s="18" t="str">
        <f t="shared" si="2"/>
        <v/>
      </c>
      <c r="L22" s="18" t="str">
        <f t="shared" si="3"/>
        <v/>
      </c>
      <c r="M22" s="223" t="str">
        <f t="shared" si="4"/>
        <v/>
      </c>
      <c r="N22" s="227" t="str">
        <f t="shared" si="5"/>
        <v/>
      </c>
      <c r="O22" s="224" t="str">
        <f t="shared" si="6"/>
        <v/>
      </c>
    </row>
    <row r="23" spans="1:15" x14ac:dyDescent="0.35">
      <c r="A23" s="17" t="s">
        <v>303</v>
      </c>
      <c r="B23" s="17" t="s">
        <v>304</v>
      </c>
      <c r="C23" s="19" t="str">
        <f t="shared" si="0"/>
        <v>19 - Dubois</v>
      </c>
      <c r="D23" s="217" t="str">
        <f t="shared" si="1"/>
        <v/>
      </c>
      <c r="E23" s="217" t="str">
        <f>IF(D23=1,SUM($D$5:D23),"")</f>
        <v/>
      </c>
      <c r="F23" s="7" t="s">
        <v>243</v>
      </c>
      <c r="G23" s="7" t="s">
        <v>240</v>
      </c>
      <c r="H23" s="7" t="s">
        <v>265</v>
      </c>
      <c r="I23" s="8" t="s">
        <v>305</v>
      </c>
      <c r="J23" s="217">
        <v>19</v>
      </c>
      <c r="K23" s="18" t="str">
        <f t="shared" si="2"/>
        <v/>
      </c>
      <c r="L23" s="18" t="str">
        <f t="shared" si="3"/>
        <v/>
      </c>
      <c r="M23" s="223" t="str">
        <f t="shared" si="4"/>
        <v/>
      </c>
      <c r="N23" s="227" t="str">
        <f t="shared" si="5"/>
        <v/>
      </c>
      <c r="O23" s="224" t="str">
        <f t="shared" si="6"/>
        <v/>
      </c>
    </row>
    <row r="24" spans="1:15" x14ac:dyDescent="0.35">
      <c r="A24" s="17" t="s">
        <v>306</v>
      </c>
      <c r="B24" s="17" t="s">
        <v>307</v>
      </c>
      <c r="C24" s="19" t="str">
        <f t="shared" si="0"/>
        <v>20 - Elkhart</v>
      </c>
      <c r="D24" s="217" t="str">
        <f t="shared" si="1"/>
        <v/>
      </c>
      <c r="E24" s="217" t="str">
        <f>IF(D24=1,SUM($D$5:D24),"")</f>
        <v/>
      </c>
      <c r="F24" s="7" t="s">
        <v>243</v>
      </c>
      <c r="G24" s="7" t="s">
        <v>240</v>
      </c>
      <c r="H24" s="7" t="s">
        <v>269</v>
      </c>
      <c r="I24" s="8" t="s">
        <v>308</v>
      </c>
      <c r="J24" s="217">
        <v>20</v>
      </c>
      <c r="K24" s="18" t="str">
        <f t="shared" si="2"/>
        <v/>
      </c>
      <c r="L24" s="18" t="str">
        <f t="shared" si="3"/>
        <v/>
      </c>
      <c r="M24" s="223" t="str">
        <f t="shared" si="4"/>
        <v/>
      </c>
      <c r="N24" s="227" t="str">
        <f t="shared" si="5"/>
        <v/>
      </c>
      <c r="O24" s="224" t="str">
        <f t="shared" si="6"/>
        <v/>
      </c>
    </row>
    <row r="25" spans="1:15" x14ac:dyDescent="0.35">
      <c r="A25" s="17" t="s">
        <v>309</v>
      </c>
      <c r="B25" s="17" t="s">
        <v>310</v>
      </c>
      <c r="C25" s="19" t="str">
        <f t="shared" si="0"/>
        <v>21 - Fayette</v>
      </c>
      <c r="D25" s="217" t="str">
        <f t="shared" si="1"/>
        <v/>
      </c>
      <c r="E25" s="217" t="str">
        <f>IF(D25=1,SUM($D$5:D25),"")</f>
        <v/>
      </c>
      <c r="F25" s="7" t="s">
        <v>243</v>
      </c>
      <c r="G25" s="7" t="s">
        <v>240</v>
      </c>
      <c r="H25" s="7" t="s">
        <v>273</v>
      </c>
      <c r="I25" s="8" t="s">
        <v>311</v>
      </c>
      <c r="J25" s="217">
        <v>21</v>
      </c>
      <c r="K25" s="18" t="str">
        <f t="shared" si="2"/>
        <v/>
      </c>
      <c r="L25" s="18" t="str">
        <f t="shared" si="3"/>
        <v/>
      </c>
      <c r="M25" s="223" t="str">
        <f t="shared" si="4"/>
        <v/>
      </c>
      <c r="N25" s="227" t="str">
        <f t="shared" si="5"/>
        <v/>
      </c>
      <c r="O25" s="224" t="str">
        <f t="shared" si="6"/>
        <v/>
      </c>
    </row>
    <row r="26" spans="1:15" x14ac:dyDescent="0.35">
      <c r="A26" s="17" t="s">
        <v>312</v>
      </c>
      <c r="B26" s="17" t="s">
        <v>313</v>
      </c>
      <c r="C26" s="19" t="str">
        <f t="shared" si="0"/>
        <v>22 - Floyd</v>
      </c>
      <c r="D26" s="217" t="str">
        <f t="shared" si="1"/>
        <v/>
      </c>
      <c r="E26" s="217" t="str">
        <f>IF(D26=1,SUM($D$5:D26),"")</f>
        <v/>
      </c>
      <c r="F26" s="7" t="s">
        <v>243</v>
      </c>
      <c r="G26" s="7" t="s">
        <v>240</v>
      </c>
      <c r="H26" s="7" t="s">
        <v>277</v>
      </c>
      <c r="I26" s="8" t="s">
        <v>314</v>
      </c>
      <c r="J26" s="217">
        <v>22</v>
      </c>
      <c r="K26" s="18" t="str">
        <f t="shared" si="2"/>
        <v/>
      </c>
      <c r="L26" s="18" t="str">
        <f t="shared" si="3"/>
        <v/>
      </c>
      <c r="M26" s="223" t="str">
        <f t="shared" si="4"/>
        <v/>
      </c>
      <c r="N26" s="227" t="str">
        <f t="shared" si="5"/>
        <v/>
      </c>
      <c r="O26" s="224" t="str">
        <f t="shared" si="6"/>
        <v/>
      </c>
    </row>
    <row r="27" spans="1:15" ht="15" thickBot="1" x14ac:dyDescent="0.4">
      <c r="A27" s="17" t="s">
        <v>315</v>
      </c>
      <c r="B27" s="17" t="s">
        <v>316</v>
      </c>
      <c r="C27" s="19" t="str">
        <f t="shared" si="0"/>
        <v>23 - Fountain</v>
      </c>
      <c r="D27" s="217" t="str">
        <f t="shared" si="1"/>
        <v/>
      </c>
      <c r="E27" s="217" t="str">
        <f>IF(D27=1,SUM($D$5:D27),"")</f>
        <v/>
      </c>
      <c r="F27" s="7" t="s">
        <v>243</v>
      </c>
      <c r="G27" s="7" t="s">
        <v>240</v>
      </c>
      <c r="H27" s="7" t="s">
        <v>281</v>
      </c>
      <c r="I27" s="8" t="s">
        <v>317</v>
      </c>
      <c r="J27" s="217">
        <v>23</v>
      </c>
      <c r="K27" s="18" t="str">
        <f t="shared" si="2"/>
        <v/>
      </c>
      <c r="L27" s="18" t="str">
        <f t="shared" si="3"/>
        <v/>
      </c>
      <c r="M27" s="223" t="str">
        <f t="shared" si="4"/>
        <v/>
      </c>
      <c r="N27" s="228" t="str">
        <f t="shared" si="5"/>
        <v/>
      </c>
      <c r="O27" s="224" t="str">
        <f t="shared" si="6"/>
        <v/>
      </c>
    </row>
    <row r="28" spans="1:15" x14ac:dyDescent="0.35">
      <c r="A28" s="17" t="s">
        <v>318</v>
      </c>
      <c r="B28" s="17" t="s">
        <v>319</v>
      </c>
      <c r="C28" s="19" t="str">
        <f t="shared" si="0"/>
        <v>24 - Franklin</v>
      </c>
      <c r="D28" s="217" t="str">
        <f t="shared" si="1"/>
        <v/>
      </c>
      <c r="E28" s="217" t="str">
        <f>IF(D28=1,SUM($D$5:D28),"")</f>
        <v/>
      </c>
      <c r="F28" s="7" t="s">
        <v>243</v>
      </c>
      <c r="G28" s="7" t="s">
        <v>240</v>
      </c>
      <c r="H28" s="7" t="s">
        <v>285</v>
      </c>
      <c r="I28" s="8" t="s">
        <v>320</v>
      </c>
      <c r="J28" s="217"/>
    </row>
    <row r="29" spans="1:15" x14ac:dyDescent="0.35">
      <c r="A29" s="17" t="s">
        <v>321</v>
      </c>
      <c r="B29" s="17" t="s">
        <v>322</v>
      </c>
      <c r="C29" s="19" t="str">
        <f t="shared" si="0"/>
        <v>25 - Fulton</v>
      </c>
      <c r="D29" s="217" t="str">
        <f t="shared" si="1"/>
        <v/>
      </c>
      <c r="E29" s="217" t="str">
        <f>IF(D29=1,SUM($D$5:D29),"")</f>
        <v/>
      </c>
      <c r="F29" s="7" t="s">
        <v>243</v>
      </c>
      <c r="G29" s="7" t="s">
        <v>240</v>
      </c>
      <c r="H29" s="7" t="s">
        <v>323</v>
      </c>
      <c r="I29" s="8" t="s">
        <v>262</v>
      </c>
      <c r="J29" s="217"/>
    </row>
    <row r="30" spans="1:15" ht="15" thickBot="1" x14ac:dyDescent="0.4">
      <c r="A30" s="17" t="s">
        <v>324</v>
      </c>
      <c r="B30" s="17" t="s">
        <v>325</v>
      </c>
      <c r="C30" s="19" t="str">
        <f t="shared" si="0"/>
        <v>26 - Gibson</v>
      </c>
      <c r="D30" s="217" t="str">
        <f t="shared" si="1"/>
        <v/>
      </c>
      <c r="E30" s="217" t="str">
        <f>IF(D30=1,SUM($D$5:D30),"")</f>
        <v/>
      </c>
      <c r="F30" s="7" t="s">
        <v>243</v>
      </c>
      <c r="G30" s="7" t="s">
        <v>240</v>
      </c>
      <c r="H30" s="7" t="s">
        <v>326</v>
      </c>
      <c r="I30" s="8" t="s">
        <v>327</v>
      </c>
      <c r="J30" s="217"/>
      <c r="L30" s="49" t="str">
        <f>K1</f>
        <v/>
      </c>
      <c r="M30" s="49">
        <v>2</v>
      </c>
      <c r="N30" s="49" t="e">
        <f>VLOOKUP('Main - Unrestricted Summary'!D6,'Source - Unit List'!N5:O27,2,FALSE)</f>
        <v>#N/A</v>
      </c>
    </row>
    <row r="31" spans="1:15" ht="15" thickBot="1" x14ac:dyDescent="0.4">
      <c r="A31" s="17" t="s">
        <v>328</v>
      </c>
      <c r="B31" s="17" t="s">
        <v>329</v>
      </c>
      <c r="C31" s="19" t="str">
        <f t="shared" si="0"/>
        <v>27 - Grant</v>
      </c>
      <c r="D31" s="217" t="str">
        <f t="shared" si="1"/>
        <v/>
      </c>
      <c r="E31" s="217" t="str">
        <f>IF(D31=1,SUM($D$5:D31),"")</f>
        <v/>
      </c>
      <c r="F31" s="7" t="s">
        <v>243</v>
      </c>
      <c r="G31" s="7" t="s">
        <v>240</v>
      </c>
      <c r="H31" s="7" t="s">
        <v>330</v>
      </c>
      <c r="I31" s="8" t="s">
        <v>331</v>
      </c>
      <c r="J31" s="217"/>
      <c r="M31" s="47" t="s">
        <v>332</v>
      </c>
      <c r="N31" s="48" t="e">
        <f>L30&amp;M30&amp;N30</f>
        <v>#N/A</v>
      </c>
    </row>
    <row r="32" spans="1:15" x14ac:dyDescent="0.35">
      <c r="A32" s="17" t="s">
        <v>333</v>
      </c>
      <c r="B32" s="17" t="s">
        <v>334</v>
      </c>
      <c r="C32" s="19" t="str">
        <f t="shared" si="0"/>
        <v>28 - Greene</v>
      </c>
      <c r="D32" s="217" t="str">
        <f t="shared" si="1"/>
        <v/>
      </c>
      <c r="E32" s="217" t="str">
        <f>IF(D32=1,SUM($D$5:D32),"")</f>
        <v/>
      </c>
      <c r="F32" s="7" t="s">
        <v>243</v>
      </c>
      <c r="G32" s="7" t="s">
        <v>240</v>
      </c>
      <c r="H32" s="7" t="s">
        <v>335</v>
      </c>
      <c r="I32" s="8" t="s">
        <v>336</v>
      </c>
      <c r="J32" s="217"/>
    </row>
    <row r="33" spans="1:10" x14ac:dyDescent="0.35">
      <c r="A33" s="17" t="s">
        <v>337</v>
      </c>
      <c r="B33" s="17" t="s">
        <v>338</v>
      </c>
      <c r="C33" s="19" t="str">
        <f t="shared" si="0"/>
        <v>29 - Hamilton</v>
      </c>
      <c r="D33" s="217" t="str">
        <f t="shared" si="1"/>
        <v/>
      </c>
      <c r="E33" s="217" t="str">
        <f>IF(D33=1,SUM($D$5:D33),"")</f>
        <v/>
      </c>
      <c r="F33" s="7" t="s">
        <v>243</v>
      </c>
      <c r="G33" s="7" t="s">
        <v>240</v>
      </c>
      <c r="H33" s="7" t="s">
        <v>339</v>
      </c>
      <c r="I33" s="8" t="s">
        <v>340</v>
      </c>
      <c r="J33" s="217"/>
    </row>
    <row r="34" spans="1:10" x14ac:dyDescent="0.35">
      <c r="A34" s="17" t="s">
        <v>341</v>
      </c>
      <c r="B34" s="17" t="s">
        <v>342</v>
      </c>
      <c r="C34" s="19" t="str">
        <f t="shared" si="0"/>
        <v>30 - Hancock</v>
      </c>
      <c r="D34" s="217" t="str">
        <f t="shared" si="1"/>
        <v/>
      </c>
      <c r="E34" s="217" t="str">
        <f>IF(D34=1,SUM($D$5:D34),"")</f>
        <v/>
      </c>
      <c r="F34" s="7" t="s">
        <v>243</v>
      </c>
      <c r="G34" s="7" t="s">
        <v>240</v>
      </c>
      <c r="H34" s="7" t="s">
        <v>343</v>
      </c>
      <c r="I34" s="8" t="s">
        <v>344</v>
      </c>
      <c r="J34" s="217"/>
    </row>
    <row r="35" spans="1:10" x14ac:dyDescent="0.35">
      <c r="A35" s="17" t="s">
        <v>345</v>
      </c>
      <c r="B35" s="17" t="s">
        <v>346</v>
      </c>
      <c r="C35" s="19" t="str">
        <f t="shared" si="0"/>
        <v>31 - Harrison</v>
      </c>
      <c r="D35" s="217" t="str">
        <f t="shared" si="1"/>
        <v/>
      </c>
      <c r="E35" s="217" t="str">
        <f>IF(D35=1,SUM($D$5:D35),"")</f>
        <v/>
      </c>
      <c r="F35" s="7" t="s">
        <v>243</v>
      </c>
      <c r="G35" s="7" t="s">
        <v>240</v>
      </c>
      <c r="H35" s="7" t="s">
        <v>347</v>
      </c>
      <c r="I35" s="8" t="s">
        <v>125</v>
      </c>
      <c r="J35" s="217"/>
    </row>
    <row r="36" spans="1:10" x14ac:dyDescent="0.35">
      <c r="A36" s="17" t="s">
        <v>348</v>
      </c>
      <c r="B36" s="17" t="s">
        <v>349</v>
      </c>
      <c r="C36" s="19" t="str">
        <f t="shared" si="0"/>
        <v>32 - Hendricks</v>
      </c>
      <c r="D36" s="217" t="str">
        <f t="shared" si="1"/>
        <v/>
      </c>
      <c r="E36" s="217" t="str">
        <f>IF(D36=1,SUM($D$5:D36),"")</f>
        <v/>
      </c>
      <c r="F36" s="7" t="s">
        <v>243</v>
      </c>
      <c r="G36" s="7" t="s">
        <v>240</v>
      </c>
      <c r="H36" s="7" t="s">
        <v>350</v>
      </c>
      <c r="I36" s="8" t="s">
        <v>351</v>
      </c>
      <c r="J36" s="217"/>
    </row>
    <row r="37" spans="1:10" x14ac:dyDescent="0.35">
      <c r="A37" s="17" t="s">
        <v>352</v>
      </c>
      <c r="B37" s="17" t="s">
        <v>353</v>
      </c>
      <c r="C37" s="19" t="str">
        <f t="shared" si="0"/>
        <v>33 - Henry</v>
      </c>
      <c r="D37" s="217" t="str">
        <f t="shared" si="1"/>
        <v/>
      </c>
      <c r="E37" s="217" t="str">
        <f>IF(D37=1,SUM($D$5:D37),"")</f>
        <v/>
      </c>
      <c r="F37" s="7" t="s">
        <v>247</v>
      </c>
      <c r="G37" s="7" t="s">
        <v>240</v>
      </c>
      <c r="H37" s="7" t="s">
        <v>241</v>
      </c>
      <c r="I37" s="8" t="s">
        <v>354</v>
      </c>
      <c r="J37" s="217"/>
    </row>
    <row r="38" spans="1:10" x14ac:dyDescent="0.35">
      <c r="A38" s="17" t="s">
        <v>355</v>
      </c>
      <c r="B38" s="17" t="s">
        <v>356</v>
      </c>
      <c r="C38" s="19" t="str">
        <f t="shared" si="0"/>
        <v>34 - Howard</v>
      </c>
      <c r="D38" s="217" t="str">
        <f t="shared" si="1"/>
        <v/>
      </c>
      <c r="E38" s="217" t="str">
        <f>IF(D38=1,SUM($D$5:D38),"")</f>
        <v/>
      </c>
      <c r="F38" s="7" t="s">
        <v>247</v>
      </c>
      <c r="G38" s="7" t="s">
        <v>240</v>
      </c>
      <c r="H38" s="7" t="s">
        <v>245</v>
      </c>
      <c r="I38" s="8" t="s">
        <v>357</v>
      </c>
      <c r="J38" s="217"/>
    </row>
    <row r="39" spans="1:10" x14ac:dyDescent="0.35">
      <c r="A39" s="17" t="s">
        <v>358</v>
      </c>
      <c r="B39" s="17" t="s">
        <v>359</v>
      </c>
      <c r="C39" s="19" t="str">
        <f t="shared" si="0"/>
        <v>35 - Huntington</v>
      </c>
      <c r="D39" s="217" t="str">
        <f t="shared" si="1"/>
        <v/>
      </c>
      <c r="E39" s="217" t="str">
        <f>IF(D39=1,SUM($D$5:D39),"")</f>
        <v/>
      </c>
      <c r="F39" s="9" t="s">
        <v>247</v>
      </c>
      <c r="G39" s="9" t="s">
        <v>240</v>
      </c>
      <c r="H39" s="9" t="s">
        <v>249</v>
      </c>
      <c r="I39" s="10" t="s">
        <v>360</v>
      </c>
      <c r="J39" s="217"/>
    </row>
    <row r="40" spans="1:10" x14ac:dyDescent="0.35">
      <c r="A40" s="17" t="s">
        <v>361</v>
      </c>
      <c r="B40" s="17" t="s">
        <v>362</v>
      </c>
      <c r="C40" s="19" t="str">
        <f t="shared" si="0"/>
        <v>36 - Jackson</v>
      </c>
      <c r="D40" s="217" t="str">
        <f t="shared" si="1"/>
        <v/>
      </c>
      <c r="E40" s="217" t="str">
        <f>IF(D40=1,SUM($D$5:D40),"")</f>
        <v/>
      </c>
      <c r="F40" s="7" t="s">
        <v>247</v>
      </c>
      <c r="G40" s="7" t="s">
        <v>240</v>
      </c>
      <c r="H40" s="7" t="s">
        <v>253</v>
      </c>
      <c r="I40" s="8" t="s">
        <v>363</v>
      </c>
      <c r="J40" s="217"/>
    </row>
    <row r="41" spans="1:10" x14ac:dyDescent="0.35">
      <c r="A41" s="17" t="s">
        <v>364</v>
      </c>
      <c r="B41" s="17" t="s">
        <v>365</v>
      </c>
      <c r="C41" s="19" t="str">
        <f t="shared" si="0"/>
        <v>37 - Jasper</v>
      </c>
      <c r="D41" s="217" t="str">
        <f t="shared" si="1"/>
        <v/>
      </c>
      <c r="E41" s="217" t="str">
        <f>IF(D41=1,SUM($D$5:D41),"")</f>
        <v/>
      </c>
      <c r="F41" s="7" t="s">
        <v>247</v>
      </c>
      <c r="G41" s="7" t="s">
        <v>240</v>
      </c>
      <c r="H41" s="7" t="s">
        <v>257</v>
      </c>
      <c r="I41" s="8" t="s">
        <v>366</v>
      </c>
      <c r="J41" s="217"/>
    </row>
    <row r="42" spans="1:10" x14ac:dyDescent="0.35">
      <c r="A42" s="17" t="s">
        <v>367</v>
      </c>
      <c r="B42" s="17" t="s">
        <v>368</v>
      </c>
      <c r="C42" s="19" t="str">
        <f t="shared" si="0"/>
        <v>38 - Jay</v>
      </c>
      <c r="D42" s="217" t="str">
        <f t="shared" si="1"/>
        <v/>
      </c>
      <c r="E42" s="217" t="str">
        <f>IF(D42=1,SUM($D$5:D42),"")</f>
        <v/>
      </c>
      <c r="F42" s="7" t="s">
        <v>247</v>
      </c>
      <c r="G42" s="7" t="s">
        <v>240</v>
      </c>
      <c r="H42" s="7" t="s">
        <v>261</v>
      </c>
      <c r="I42" s="8" t="s">
        <v>369</v>
      </c>
      <c r="J42" s="217"/>
    </row>
    <row r="43" spans="1:10" x14ac:dyDescent="0.35">
      <c r="A43" s="17" t="s">
        <v>370</v>
      </c>
      <c r="B43" s="17" t="s">
        <v>371</v>
      </c>
      <c r="C43" s="19" t="str">
        <f t="shared" si="0"/>
        <v>39 - Jefferson</v>
      </c>
      <c r="D43" s="217" t="str">
        <f t="shared" si="1"/>
        <v/>
      </c>
      <c r="E43" s="217" t="str">
        <f>IF(D43=1,SUM($D$5:D43),"")</f>
        <v/>
      </c>
      <c r="F43" s="7" t="s">
        <v>247</v>
      </c>
      <c r="G43" s="7" t="s">
        <v>240</v>
      </c>
      <c r="H43" s="7" t="s">
        <v>265</v>
      </c>
      <c r="I43" s="8" t="s">
        <v>372</v>
      </c>
      <c r="J43" s="217"/>
    </row>
    <row r="44" spans="1:10" x14ac:dyDescent="0.35">
      <c r="A44" s="17" t="s">
        <v>373</v>
      </c>
      <c r="B44" s="17" t="s">
        <v>374</v>
      </c>
      <c r="C44" s="19" t="str">
        <f t="shared" si="0"/>
        <v>40 - Jennings</v>
      </c>
      <c r="D44" s="217" t="str">
        <f t="shared" si="1"/>
        <v/>
      </c>
      <c r="E44" s="217" t="str">
        <f>IF(D44=1,SUM($D$5:D44),"")</f>
        <v/>
      </c>
      <c r="F44" s="7" t="s">
        <v>247</v>
      </c>
      <c r="G44" s="7" t="s">
        <v>240</v>
      </c>
      <c r="H44" s="7" t="s">
        <v>269</v>
      </c>
      <c r="I44" s="8" t="s">
        <v>300</v>
      </c>
      <c r="J44" s="217"/>
    </row>
    <row r="45" spans="1:10" x14ac:dyDescent="0.35">
      <c r="A45" s="17" t="s">
        <v>375</v>
      </c>
      <c r="B45" s="17" t="s">
        <v>376</v>
      </c>
      <c r="C45" s="19" t="str">
        <f t="shared" si="0"/>
        <v>41 - Johnson</v>
      </c>
      <c r="D45" s="217" t="str">
        <f t="shared" si="1"/>
        <v/>
      </c>
      <c r="E45" s="217" t="str">
        <f>IF(D45=1,SUM($D$5:D45),"")</f>
        <v/>
      </c>
      <c r="F45" s="7" t="s">
        <v>247</v>
      </c>
      <c r="G45" s="7" t="s">
        <v>240</v>
      </c>
      <c r="H45" s="7" t="s">
        <v>273</v>
      </c>
      <c r="I45" s="8" t="s">
        <v>377</v>
      </c>
      <c r="J45" s="217"/>
    </row>
    <row r="46" spans="1:10" x14ac:dyDescent="0.35">
      <c r="A46" s="17" t="s">
        <v>378</v>
      </c>
      <c r="B46" s="17" t="s">
        <v>379</v>
      </c>
      <c r="C46" s="19" t="str">
        <f t="shared" si="0"/>
        <v>42 - Knox</v>
      </c>
      <c r="D46" s="217" t="str">
        <f t="shared" si="1"/>
        <v/>
      </c>
      <c r="E46" s="217" t="str">
        <f>IF(D46=1,SUM($D$5:D46),"")</f>
        <v/>
      </c>
      <c r="F46" s="7" t="s">
        <v>247</v>
      </c>
      <c r="G46" s="7" t="s">
        <v>240</v>
      </c>
      <c r="H46" s="7" t="s">
        <v>277</v>
      </c>
      <c r="I46" s="8" t="s">
        <v>380</v>
      </c>
      <c r="J46" s="217"/>
    </row>
    <row r="47" spans="1:10" x14ac:dyDescent="0.35">
      <c r="A47" s="17" t="s">
        <v>381</v>
      </c>
      <c r="B47" s="17" t="s">
        <v>382</v>
      </c>
      <c r="C47" s="19" t="str">
        <f t="shared" si="0"/>
        <v>43 - Kosciusko</v>
      </c>
      <c r="D47" s="217" t="str">
        <f t="shared" si="1"/>
        <v/>
      </c>
      <c r="E47" s="217" t="str">
        <f>IF(D47=1,SUM($D$5:D47),"")</f>
        <v/>
      </c>
      <c r="F47" s="7" t="s">
        <v>247</v>
      </c>
      <c r="G47" s="7" t="s">
        <v>240</v>
      </c>
      <c r="H47" s="7" t="s">
        <v>281</v>
      </c>
      <c r="I47" s="8" t="s">
        <v>383</v>
      </c>
      <c r="J47" s="217"/>
    </row>
    <row r="48" spans="1:10" x14ac:dyDescent="0.35">
      <c r="A48" s="17" t="s">
        <v>384</v>
      </c>
      <c r="B48" s="17" t="s">
        <v>385</v>
      </c>
      <c r="C48" s="19" t="str">
        <f t="shared" si="0"/>
        <v>44 - Lagrange</v>
      </c>
      <c r="D48" s="217" t="str">
        <f t="shared" si="1"/>
        <v/>
      </c>
      <c r="E48" s="217" t="str">
        <f>IF(D48=1,SUM($D$5:D48),"")</f>
        <v/>
      </c>
      <c r="F48" s="7" t="s">
        <v>247</v>
      </c>
      <c r="G48" s="7" t="s">
        <v>240</v>
      </c>
      <c r="H48" s="7" t="s">
        <v>285</v>
      </c>
      <c r="I48" s="8" t="s">
        <v>351</v>
      </c>
      <c r="J48" s="217"/>
    </row>
    <row r="49" spans="1:10" x14ac:dyDescent="0.35">
      <c r="A49" s="17" t="s">
        <v>386</v>
      </c>
      <c r="B49" s="17" t="s">
        <v>387</v>
      </c>
      <c r="C49" s="19" t="str">
        <f t="shared" si="0"/>
        <v>45 - Lake</v>
      </c>
      <c r="D49" s="217" t="str">
        <f t="shared" si="1"/>
        <v/>
      </c>
      <c r="E49" s="217" t="str">
        <f>IF(D49=1,SUM($D$5:D49),"")</f>
        <v/>
      </c>
      <c r="F49" s="7" t="s">
        <v>251</v>
      </c>
      <c r="G49" s="7" t="s">
        <v>240</v>
      </c>
      <c r="H49" s="7" t="s">
        <v>241</v>
      </c>
      <c r="I49" s="8" t="s">
        <v>388</v>
      </c>
      <c r="J49" s="217"/>
    </row>
    <row r="50" spans="1:10" x14ac:dyDescent="0.35">
      <c r="A50" s="17" t="s">
        <v>389</v>
      </c>
      <c r="B50" s="17" t="s">
        <v>390</v>
      </c>
      <c r="C50" s="19" t="str">
        <f t="shared" si="0"/>
        <v>46 - Laporte</v>
      </c>
      <c r="D50" s="217" t="str">
        <f t="shared" si="1"/>
        <v/>
      </c>
      <c r="E50" s="217" t="str">
        <f>IF(D50=1,SUM($D$5:D50),"")</f>
        <v/>
      </c>
      <c r="F50" s="7" t="s">
        <v>251</v>
      </c>
      <c r="G50" s="7" t="s">
        <v>240</v>
      </c>
      <c r="H50" s="7" t="s">
        <v>245</v>
      </c>
      <c r="I50" s="8" t="s">
        <v>391</v>
      </c>
      <c r="J50" s="217"/>
    </row>
    <row r="51" spans="1:10" x14ac:dyDescent="0.35">
      <c r="A51" s="17" t="s">
        <v>392</v>
      </c>
      <c r="B51" s="17" t="s">
        <v>393</v>
      </c>
      <c r="C51" s="19" t="str">
        <f t="shared" si="0"/>
        <v>47 - Lawrence</v>
      </c>
      <c r="D51" s="217" t="str">
        <f t="shared" si="1"/>
        <v/>
      </c>
      <c r="E51" s="217" t="str">
        <f>IF(D51=1,SUM($D$5:D51),"")</f>
        <v/>
      </c>
      <c r="F51" s="7" t="s">
        <v>251</v>
      </c>
      <c r="G51" s="7" t="s">
        <v>240</v>
      </c>
      <c r="H51" s="7" t="s">
        <v>249</v>
      </c>
      <c r="I51" s="8" t="s">
        <v>394</v>
      </c>
      <c r="J51" s="217"/>
    </row>
    <row r="52" spans="1:10" x14ac:dyDescent="0.35">
      <c r="A52" s="17" t="s">
        <v>395</v>
      </c>
      <c r="B52" s="17" t="s">
        <v>396</v>
      </c>
      <c r="C52" s="19" t="str">
        <f t="shared" si="0"/>
        <v>48 - Madison</v>
      </c>
      <c r="D52" s="217" t="str">
        <f t="shared" si="1"/>
        <v/>
      </c>
      <c r="E52" s="217" t="str">
        <f>IF(D52=1,SUM($D$5:D52),"")</f>
        <v/>
      </c>
      <c r="F52" s="7" t="s">
        <v>251</v>
      </c>
      <c r="G52" s="7" t="s">
        <v>240</v>
      </c>
      <c r="H52" s="7" t="s">
        <v>253</v>
      </c>
      <c r="I52" s="8" t="s">
        <v>397</v>
      </c>
      <c r="J52" s="217"/>
    </row>
    <row r="53" spans="1:10" x14ac:dyDescent="0.35">
      <c r="A53" s="17" t="s">
        <v>398</v>
      </c>
      <c r="B53" s="17" t="s">
        <v>399</v>
      </c>
      <c r="C53" s="19" t="str">
        <f t="shared" si="0"/>
        <v>49 - Marion</v>
      </c>
      <c r="D53" s="217" t="str">
        <f t="shared" si="1"/>
        <v/>
      </c>
      <c r="E53" s="217" t="str">
        <f>IF(D53=1,SUM($D$5:D53),"")</f>
        <v/>
      </c>
      <c r="F53" s="7" t="s">
        <v>251</v>
      </c>
      <c r="G53" s="7" t="s">
        <v>240</v>
      </c>
      <c r="H53" s="7" t="s">
        <v>257</v>
      </c>
      <c r="I53" s="8" t="s">
        <v>400</v>
      </c>
      <c r="J53" s="217"/>
    </row>
    <row r="54" spans="1:10" x14ac:dyDescent="0.35">
      <c r="A54" s="17" t="s">
        <v>401</v>
      </c>
      <c r="B54" s="17" t="s">
        <v>402</v>
      </c>
      <c r="C54" s="19" t="str">
        <f t="shared" si="0"/>
        <v>50 - Marshall</v>
      </c>
      <c r="D54" s="217" t="str">
        <f t="shared" si="1"/>
        <v/>
      </c>
      <c r="E54" s="217" t="str">
        <f>IF(D54=1,SUM($D$5:D54),"")</f>
        <v/>
      </c>
      <c r="F54" s="7" t="s">
        <v>251</v>
      </c>
      <c r="G54" s="7" t="s">
        <v>240</v>
      </c>
      <c r="H54" s="7" t="s">
        <v>261</v>
      </c>
      <c r="I54" s="8" t="s">
        <v>403</v>
      </c>
      <c r="J54" s="217"/>
    </row>
    <row r="55" spans="1:10" x14ac:dyDescent="0.35">
      <c r="A55" s="17" t="s">
        <v>404</v>
      </c>
      <c r="B55" s="17" t="s">
        <v>405</v>
      </c>
      <c r="C55" s="19" t="str">
        <f t="shared" si="0"/>
        <v>51 - Martin</v>
      </c>
      <c r="D55" s="217" t="str">
        <f t="shared" si="1"/>
        <v/>
      </c>
      <c r="E55" s="217" t="str">
        <f>IF(D55=1,SUM($D$5:D55),"")</f>
        <v/>
      </c>
      <c r="F55" s="7" t="s">
        <v>251</v>
      </c>
      <c r="G55" s="7" t="s">
        <v>240</v>
      </c>
      <c r="H55" s="7" t="s">
        <v>265</v>
      </c>
      <c r="I55" s="8" t="s">
        <v>406</v>
      </c>
      <c r="J55" s="217"/>
    </row>
    <row r="56" spans="1:10" x14ac:dyDescent="0.35">
      <c r="A56" s="17" t="s">
        <v>407</v>
      </c>
      <c r="B56" s="17" t="s">
        <v>408</v>
      </c>
      <c r="C56" s="19" t="str">
        <f t="shared" si="0"/>
        <v>52 - Miami</v>
      </c>
      <c r="D56" s="217" t="str">
        <f t="shared" si="1"/>
        <v/>
      </c>
      <c r="E56" s="217" t="str">
        <f>IF(D56=1,SUM($D$5:D56),"")</f>
        <v/>
      </c>
      <c r="F56" s="7" t="s">
        <v>251</v>
      </c>
      <c r="G56" s="7" t="s">
        <v>240</v>
      </c>
      <c r="H56" s="7" t="s">
        <v>269</v>
      </c>
      <c r="I56" s="8" t="s">
        <v>409</v>
      </c>
      <c r="J56" s="217"/>
    </row>
    <row r="57" spans="1:10" x14ac:dyDescent="0.35">
      <c r="A57" s="17" t="s">
        <v>410</v>
      </c>
      <c r="B57" s="17" t="s">
        <v>411</v>
      </c>
      <c r="C57" s="19" t="str">
        <f t="shared" si="0"/>
        <v>53 - Monroe</v>
      </c>
      <c r="D57" s="217" t="str">
        <f t="shared" si="1"/>
        <v/>
      </c>
      <c r="E57" s="217" t="str">
        <f>IF(D57=1,SUM($D$5:D57),"")</f>
        <v/>
      </c>
      <c r="F57" s="7" t="s">
        <v>251</v>
      </c>
      <c r="G57" s="7" t="s">
        <v>240</v>
      </c>
      <c r="H57" s="7" t="s">
        <v>273</v>
      </c>
      <c r="I57" s="8" t="s">
        <v>412</v>
      </c>
      <c r="J57" s="217"/>
    </row>
    <row r="58" spans="1:10" x14ac:dyDescent="0.35">
      <c r="A58" s="17" t="s">
        <v>413</v>
      </c>
      <c r="B58" s="17" t="s">
        <v>414</v>
      </c>
      <c r="C58" s="19" t="str">
        <f t="shared" si="0"/>
        <v>54 - Montgomery</v>
      </c>
      <c r="D58" s="217" t="str">
        <f t="shared" si="1"/>
        <v/>
      </c>
      <c r="E58" s="217" t="str">
        <f>IF(D58=1,SUM($D$5:D58),"")</f>
        <v/>
      </c>
      <c r="F58" s="7" t="s">
        <v>251</v>
      </c>
      <c r="G58" s="7" t="s">
        <v>240</v>
      </c>
      <c r="H58" s="7" t="s">
        <v>277</v>
      </c>
      <c r="I58" s="8" t="s">
        <v>278</v>
      </c>
      <c r="J58" s="217"/>
    </row>
    <row r="59" spans="1:10" x14ac:dyDescent="0.35">
      <c r="A59" s="17" t="s">
        <v>415</v>
      </c>
      <c r="B59" s="17" t="s">
        <v>416</v>
      </c>
      <c r="C59" s="19" t="str">
        <f t="shared" si="0"/>
        <v>55 - Morgan</v>
      </c>
      <c r="D59" s="217" t="str">
        <f t="shared" si="1"/>
        <v/>
      </c>
      <c r="E59" s="217" t="str">
        <f>IF(D59=1,SUM($D$5:D59),"")</f>
        <v/>
      </c>
      <c r="F59" s="7" t="s">
        <v>251</v>
      </c>
      <c r="G59" s="7" t="s">
        <v>240</v>
      </c>
      <c r="H59" s="7" t="s">
        <v>281</v>
      </c>
      <c r="I59" s="8" t="s">
        <v>417</v>
      </c>
      <c r="J59" s="217"/>
    </row>
    <row r="60" spans="1:10" x14ac:dyDescent="0.35">
      <c r="A60" s="17" t="s">
        <v>418</v>
      </c>
      <c r="B60" s="17" t="s">
        <v>419</v>
      </c>
      <c r="C60" s="19" t="str">
        <f t="shared" si="0"/>
        <v>56 - Newton</v>
      </c>
      <c r="D60" s="217" t="str">
        <f t="shared" si="1"/>
        <v/>
      </c>
      <c r="E60" s="217" t="str">
        <f>IF(D60=1,SUM($D$5:D60),"")</f>
        <v/>
      </c>
      <c r="F60" s="7" t="s">
        <v>255</v>
      </c>
      <c r="G60" s="7" t="s">
        <v>240</v>
      </c>
      <c r="H60" s="7" t="s">
        <v>241</v>
      </c>
      <c r="I60" s="8" t="s">
        <v>369</v>
      </c>
      <c r="J60" s="217"/>
    </row>
    <row r="61" spans="1:10" x14ac:dyDescent="0.35">
      <c r="A61" s="17" t="s">
        <v>420</v>
      </c>
      <c r="B61" s="17" t="s">
        <v>421</v>
      </c>
      <c r="C61" s="19" t="str">
        <f t="shared" si="0"/>
        <v>57 - Noble</v>
      </c>
      <c r="D61" s="217" t="str">
        <f t="shared" si="1"/>
        <v/>
      </c>
      <c r="E61" s="217" t="str">
        <f>IF(D61=1,SUM($D$5:D61),"")</f>
        <v/>
      </c>
      <c r="F61" s="7" t="s">
        <v>255</v>
      </c>
      <c r="G61" s="7" t="s">
        <v>240</v>
      </c>
      <c r="H61" s="7" t="s">
        <v>245</v>
      </c>
      <c r="I61" s="8" t="s">
        <v>300</v>
      </c>
      <c r="J61" s="217"/>
    </row>
    <row r="62" spans="1:10" x14ac:dyDescent="0.35">
      <c r="A62" s="17" t="s">
        <v>422</v>
      </c>
      <c r="B62" s="17" t="s">
        <v>423</v>
      </c>
      <c r="C62" s="19" t="str">
        <f t="shared" si="0"/>
        <v>58 - Ohio</v>
      </c>
      <c r="D62" s="217" t="str">
        <f t="shared" si="1"/>
        <v/>
      </c>
      <c r="E62" s="217" t="str">
        <f>IF(D62=1,SUM($D$5:D62),"")</f>
        <v/>
      </c>
      <c r="F62" s="7" t="s">
        <v>255</v>
      </c>
      <c r="G62" s="7" t="s">
        <v>240</v>
      </c>
      <c r="H62" s="7" t="s">
        <v>249</v>
      </c>
      <c r="I62" s="8" t="s">
        <v>424</v>
      </c>
      <c r="J62" s="217"/>
    </row>
    <row r="63" spans="1:10" x14ac:dyDescent="0.35">
      <c r="A63" s="17" t="s">
        <v>425</v>
      </c>
      <c r="B63" s="17" t="s">
        <v>426</v>
      </c>
      <c r="C63" s="19" t="str">
        <f t="shared" si="0"/>
        <v>59 - Orange</v>
      </c>
      <c r="D63" s="217" t="str">
        <f t="shared" si="1"/>
        <v/>
      </c>
      <c r="E63" s="217" t="str">
        <f>IF(D63=1,SUM($D$5:D63),"")</f>
        <v/>
      </c>
      <c r="F63" s="7" t="s">
        <v>255</v>
      </c>
      <c r="G63" s="7" t="s">
        <v>240</v>
      </c>
      <c r="H63" s="7" t="s">
        <v>253</v>
      </c>
      <c r="I63" s="8" t="s">
        <v>125</v>
      </c>
      <c r="J63" s="217"/>
    </row>
    <row r="64" spans="1:10" x14ac:dyDescent="0.35">
      <c r="A64" s="17" t="s">
        <v>427</v>
      </c>
      <c r="B64" s="17" t="s">
        <v>428</v>
      </c>
      <c r="C64" s="19" t="str">
        <f t="shared" si="0"/>
        <v>60 - Owen</v>
      </c>
      <c r="D64" s="217" t="str">
        <f t="shared" si="1"/>
        <v/>
      </c>
      <c r="E64" s="217" t="str">
        <f>IF(D64=1,SUM($D$5:D64),"")</f>
        <v/>
      </c>
      <c r="F64" s="7" t="s">
        <v>259</v>
      </c>
      <c r="G64" s="7" t="s">
        <v>240</v>
      </c>
      <c r="H64" s="7" t="s">
        <v>241</v>
      </c>
      <c r="I64" s="8" t="s">
        <v>391</v>
      </c>
      <c r="J64" s="217"/>
    </row>
    <row r="65" spans="1:10" x14ac:dyDescent="0.35">
      <c r="A65" s="17" t="s">
        <v>429</v>
      </c>
      <c r="B65" s="17" t="s">
        <v>430</v>
      </c>
      <c r="C65" s="19" t="str">
        <f t="shared" si="0"/>
        <v>61 - Parke</v>
      </c>
      <c r="D65" s="217" t="str">
        <f t="shared" si="1"/>
        <v/>
      </c>
      <c r="E65" s="217" t="str">
        <f>IF(D65=1,SUM($D$5:D65),"")</f>
        <v/>
      </c>
      <c r="F65" s="7" t="s">
        <v>259</v>
      </c>
      <c r="G65" s="7" t="s">
        <v>240</v>
      </c>
      <c r="H65" s="7" t="s">
        <v>245</v>
      </c>
      <c r="I65" s="8" t="s">
        <v>431</v>
      </c>
      <c r="J65" s="217"/>
    </row>
    <row r="66" spans="1:10" x14ac:dyDescent="0.35">
      <c r="A66" s="17" t="s">
        <v>432</v>
      </c>
      <c r="B66" s="17" t="s">
        <v>433</v>
      </c>
      <c r="C66" s="19" t="str">
        <f t="shared" si="0"/>
        <v>62 - Perry</v>
      </c>
      <c r="D66" s="217" t="str">
        <f t="shared" si="1"/>
        <v/>
      </c>
      <c r="E66" s="217" t="str">
        <f>IF(D66=1,SUM($D$5:D66),"")</f>
        <v/>
      </c>
      <c r="F66" s="7" t="s">
        <v>259</v>
      </c>
      <c r="G66" s="7" t="s">
        <v>240</v>
      </c>
      <c r="H66" s="7" t="s">
        <v>253</v>
      </c>
      <c r="I66" s="8" t="s">
        <v>369</v>
      </c>
      <c r="J66" s="217"/>
    </row>
    <row r="67" spans="1:10" x14ac:dyDescent="0.35">
      <c r="A67" s="17" t="s">
        <v>434</v>
      </c>
      <c r="B67" s="17" t="s">
        <v>435</v>
      </c>
      <c r="C67" s="19" t="str">
        <f t="shared" si="0"/>
        <v>63 - Pike</v>
      </c>
      <c r="D67" s="217" t="str">
        <f t="shared" si="1"/>
        <v/>
      </c>
      <c r="E67" s="217" t="str">
        <f>IF(D67=1,SUM($D$5:D67),"")</f>
        <v/>
      </c>
      <c r="F67" s="7" t="s">
        <v>259</v>
      </c>
      <c r="G67" s="7" t="s">
        <v>240</v>
      </c>
      <c r="H67" s="7" t="s">
        <v>257</v>
      </c>
      <c r="I67" s="8" t="s">
        <v>300</v>
      </c>
      <c r="J67" s="217"/>
    </row>
    <row r="68" spans="1:10" x14ac:dyDescent="0.35">
      <c r="A68" s="17" t="s">
        <v>436</v>
      </c>
      <c r="B68" s="17" t="s">
        <v>437</v>
      </c>
      <c r="C68" s="19" t="str">
        <f t="shared" si="0"/>
        <v>64 - Porter</v>
      </c>
      <c r="D68" s="217" t="str">
        <f t="shared" si="1"/>
        <v/>
      </c>
      <c r="E68" s="217" t="str">
        <f>IF(D68=1,SUM($D$5:D68),"")</f>
        <v/>
      </c>
      <c r="F68" s="7" t="s">
        <v>259</v>
      </c>
      <c r="G68" s="7" t="s">
        <v>240</v>
      </c>
      <c r="H68" s="7" t="s">
        <v>261</v>
      </c>
      <c r="I68" s="8" t="s">
        <v>254</v>
      </c>
      <c r="J68" s="217"/>
    </row>
    <row r="69" spans="1:10" x14ac:dyDescent="0.35">
      <c r="A69" s="17" t="s">
        <v>438</v>
      </c>
      <c r="B69" s="17" t="s">
        <v>439</v>
      </c>
      <c r="C69" s="19" t="str">
        <f t="shared" si="0"/>
        <v>65 - Posey</v>
      </c>
      <c r="D69" s="217" t="str">
        <f t="shared" si="1"/>
        <v/>
      </c>
      <c r="E69" s="217" t="str">
        <f>IF(D69=1,SUM($D$5:D69),"")</f>
        <v/>
      </c>
      <c r="F69" s="7" t="s">
        <v>259</v>
      </c>
      <c r="G69" s="7" t="s">
        <v>240</v>
      </c>
      <c r="H69" s="7" t="s">
        <v>265</v>
      </c>
      <c r="I69" s="8" t="s">
        <v>314</v>
      </c>
      <c r="J69" s="217"/>
    </row>
    <row r="70" spans="1:10" x14ac:dyDescent="0.35">
      <c r="A70" s="17" t="s">
        <v>440</v>
      </c>
      <c r="B70" s="17" t="s">
        <v>441</v>
      </c>
      <c r="C70" s="19" t="str">
        <f t="shared" ref="C70:C96" si="7">A70&amp;" - "&amp;PROPER(B70)</f>
        <v>66 - Pulaski</v>
      </c>
      <c r="D70" s="217" t="str">
        <f t="shared" ref="D70:D133" si="8">IF(F70=$K$1,1,"")</f>
        <v/>
      </c>
      <c r="E70" s="217" t="str">
        <f>IF(D70=1,SUM($D$5:D70),"")</f>
        <v/>
      </c>
      <c r="F70" s="7" t="s">
        <v>259</v>
      </c>
      <c r="G70" s="7" t="s">
        <v>240</v>
      </c>
      <c r="H70" s="7" t="s">
        <v>273</v>
      </c>
      <c r="I70" s="8" t="s">
        <v>442</v>
      </c>
      <c r="J70" s="217"/>
    </row>
    <row r="71" spans="1:10" x14ac:dyDescent="0.35">
      <c r="A71" s="17" t="s">
        <v>443</v>
      </c>
      <c r="B71" s="17" t="s">
        <v>444</v>
      </c>
      <c r="C71" s="19" t="str">
        <f t="shared" si="7"/>
        <v>67 - Putnam</v>
      </c>
      <c r="D71" s="217" t="str">
        <f t="shared" si="8"/>
        <v/>
      </c>
      <c r="E71" s="217" t="str">
        <f>IF(D71=1,SUM($D$5:D71),"")</f>
        <v/>
      </c>
      <c r="F71" s="7" t="s">
        <v>259</v>
      </c>
      <c r="G71" s="7" t="s">
        <v>240</v>
      </c>
      <c r="H71" s="7" t="s">
        <v>281</v>
      </c>
      <c r="I71" s="8" t="s">
        <v>125</v>
      </c>
      <c r="J71" s="217"/>
    </row>
    <row r="72" spans="1:10" x14ac:dyDescent="0.35">
      <c r="A72" s="17" t="s">
        <v>445</v>
      </c>
      <c r="B72" s="17" t="s">
        <v>446</v>
      </c>
      <c r="C72" s="19" t="str">
        <f t="shared" si="7"/>
        <v>68 - Randolph</v>
      </c>
      <c r="D72" s="217" t="str">
        <f t="shared" si="8"/>
        <v/>
      </c>
      <c r="E72" s="217" t="str">
        <f>IF(D72=1,SUM($D$5:D72),"")</f>
        <v/>
      </c>
      <c r="F72" s="7" t="s">
        <v>259</v>
      </c>
      <c r="G72" s="7" t="s">
        <v>240</v>
      </c>
      <c r="H72" s="7" t="s">
        <v>285</v>
      </c>
      <c r="I72" s="8" t="s">
        <v>447</v>
      </c>
      <c r="J72" s="217"/>
    </row>
    <row r="73" spans="1:10" x14ac:dyDescent="0.35">
      <c r="A73" s="17" t="s">
        <v>448</v>
      </c>
      <c r="B73" s="17" t="s">
        <v>449</v>
      </c>
      <c r="C73" s="19" t="str">
        <f t="shared" si="7"/>
        <v>69 - Ripley</v>
      </c>
      <c r="D73" s="217" t="str">
        <f t="shared" si="8"/>
        <v/>
      </c>
      <c r="E73" s="217" t="str">
        <f>IF(D73=1,SUM($D$5:D73),"")</f>
        <v/>
      </c>
      <c r="F73" s="7" t="s">
        <v>263</v>
      </c>
      <c r="G73" s="7" t="s">
        <v>240</v>
      </c>
      <c r="H73" s="7" t="s">
        <v>241</v>
      </c>
      <c r="I73" s="8" t="s">
        <v>450</v>
      </c>
      <c r="J73" s="217"/>
    </row>
    <row r="74" spans="1:10" x14ac:dyDescent="0.35">
      <c r="A74" s="17" t="s">
        <v>451</v>
      </c>
      <c r="B74" s="17" t="s">
        <v>452</v>
      </c>
      <c r="C74" s="19" t="str">
        <f t="shared" si="7"/>
        <v>70 - Rush</v>
      </c>
      <c r="D74" s="217" t="str">
        <f t="shared" si="8"/>
        <v/>
      </c>
      <c r="E74" s="217" t="str">
        <f>IF(D74=1,SUM($D$5:D74),"")</f>
        <v/>
      </c>
      <c r="F74" s="7" t="s">
        <v>263</v>
      </c>
      <c r="G74" s="7" t="s">
        <v>240</v>
      </c>
      <c r="H74" s="7" t="s">
        <v>245</v>
      </c>
      <c r="I74" s="8" t="s">
        <v>300</v>
      </c>
      <c r="J74" s="217"/>
    </row>
    <row r="75" spans="1:10" x14ac:dyDescent="0.35">
      <c r="A75" s="17" t="s">
        <v>453</v>
      </c>
      <c r="B75" s="17" t="s">
        <v>454</v>
      </c>
      <c r="C75" s="19" t="str">
        <f t="shared" si="7"/>
        <v>71 - Saint Joseph</v>
      </c>
      <c r="D75" s="217" t="str">
        <f t="shared" si="8"/>
        <v/>
      </c>
      <c r="E75" s="217" t="str">
        <f>IF(D75=1,SUM($D$5:D75),"")</f>
        <v/>
      </c>
      <c r="F75" s="7" t="s">
        <v>263</v>
      </c>
      <c r="G75" s="7" t="s">
        <v>240</v>
      </c>
      <c r="H75" s="7" t="s">
        <v>249</v>
      </c>
      <c r="I75" s="8" t="s">
        <v>455</v>
      </c>
      <c r="J75" s="217"/>
    </row>
    <row r="76" spans="1:10" x14ac:dyDescent="0.35">
      <c r="A76" s="17" t="s">
        <v>456</v>
      </c>
      <c r="B76" s="17" t="s">
        <v>457</v>
      </c>
      <c r="C76" s="19" t="str">
        <f t="shared" si="7"/>
        <v>72 - Scott</v>
      </c>
      <c r="D76" s="217" t="str">
        <f t="shared" si="8"/>
        <v/>
      </c>
      <c r="E76" s="217" t="str">
        <f>IF(D76=1,SUM($D$5:D76),"")</f>
        <v/>
      </c>
      <c r="F76" s="7" t="s">
        <v>263</v>
      </c>
      <c r="G76" s="7" t="s">
        <v>240</v>
      </c>
      <c r="H76" s="7" t="s">
        <v>253</v>
      </c>
      <c r="I76" s="8" t="s">
        <v>125</v>
      </c>
      <c r="J76" s="217"/>
    </row>
    <row r="77" spans="1:10" x14ac:dyDescent="0.35">
      <c r="A77" s="17" t="s">
        <v>458</v>
      </c>
      <c r="B77" s="17" t="s">
        <v>459</v>
      </c>
      <c r="C77" s="19" t="str">
        <f t="shared" si="7"/>
        <v>73 - Shelby</v>
      </c>
      <c r="D77" s="217" t="str">
        <f t="shared" si="8"/>
        <v/>
      </c>
      <c r="E77" s="217" t="str">
        <f>IF(D77=1,SUM($D$5:D77),"")</f>
        <v/>
      </c>
      <c r="F77" s="7" t="s">
        <v>267</v>
      </c>
      <c r="G77" s="7" t="s">
        <v>240</v>
      </c>
      <c r="H77" s="7" t="s">
        <v>241</v>
      </c>
      <c r="I77" s="8" t="s">
        <v>291</v>
      </c>
      <c r="J77" s="217"/>
    </row>
    <row r="78" spans="1:10" x14ac:dyDescent="0.35">
      <c r="A78" s="17" t="s">
        <v>460</v>
      </c>
      <c r="B78" s="17" t="s">
        <v>461</v>
      </c>
      <c r="C78" s="19" t="str">
        <f t="shared" si="7"/>
        <v>74 - Spencer</v>
      </c>
      <c r="D78" s="217" t="str">
        <f t="shared" si="8"/>
        <v/>
      </c>
      <c r="E78" s="217" t="str">
        <f>IF(D78=1,SUM($D$5:D78),"")</f>
        <v/>
      </c>
      <c r="F78" s="7" t="s">
        <v>267</v>
      </c>
      <c r="G78" s="7" t="s">
        <v>240</v>
      </c>
      <c r="H78" s="7" t="s">
        <v>245</v>
      </c>
      <c r="I78" s="8" t="s">
        <v>462</v>
      </c>
      <c r="J78" s="217"/>
    </row>
    <row r="79" spans="1:10" x14ac:dyDescent="0.35">
      <c r="A79" s="17" t="s">
        <v>463</v>
      </c>
      <c r="B79" s="17" t="s">
        <v>464</v>
      </c>
      <c r="C79" s="19" t="str">
        <f t="shared" si="7"/>
        <v>75 - Starke</v>
      </c>
      <c r="D79" s="217" t="str">
        <f t="shared" si="8"/>
        <v/>
      </c>
      <c r="E79" s="217" t="str">
        <f>IF(D79=1,SUM($D$5:D79),"")</f>
        <v/>
      </c>
      <c r="F79" s="7" t="s">
        <v>267</v>
      </c>
      <c r="G79" s="7" t="s">
        <v>240</v>
      </c>
      <c r="H79" s="7" t="s">
        <v>249</v>
      </c>
      <c r="I79" s="8" t="s">
        <v>465</v>
      </c>
      <c r="J79" s="217"/>
    </row>
    <row r="80" spans="1:10" x14ac:dyDescent="0.35">
      <c r="A80" s="17" t="s">
        <v>466</v>
      </c>
      <c r="B80" s="17" t="s">
        <v>467</v>
      </c>
      <c r="C80" s="19" t="str">
        <f t="shared" si="7"/>
        <v>76 - Steuben</v>
      </c>
      <c r="D80" s="217" t="str">
        <f t="shared" si="8"/>
        <v/>
      </c>
      <c r="E80" s="217" t="str">
        <f>IF(D80=1,SUM($D$5:D80),"")</f>
        <v/>
      </c>
      <c r="F80" s="7" t="s">
        <v>267</v>
      </c>
      <c r="G80" s="7" t="s">
        <v>240</v>
      </c>
      <c r="H80" s="7" t="s">
        <v>253</v>
      </c>
      <c r="I80" s="8" t="s">
        <v>354</v>
      </c>
      <c r="J80" s="217"/>
    </row>
    <row r="81" spans="1:10" x14ac:dyDescent="0.35">
      <c r="A81" s="17" t="s">
        <v>468</v>
      </c>
      <c r="B81" s="17" t="s">
        <v>469</v>
      </c>
      <c r="C81" s="19" t="str">
        <f t="shared" si="7"/>
        <v>77 - Sullivan</v>
      </c>
      <c r="D81" s="217" t="str">
        <f t="shared" si="8"/>
        <v/>
      </c>
      <c r="E81" s="217" t="str">
        <f>IF(D81=1,SUM($D$5:D81),"")</f>
        <v/>
      </c>
      <c r="F81" s="7" t="s">
        <v>267</v>
      </c>
      <c r="G81" s="7" t="s">
        <v>240</v>
      </c>
      <c r="H81" s="7" t="s">
        <v>257</v>
      </c>
      <c r="I81" s="8" t="s">
        <v>470</v>
      </c>
      <c r="J81" s="217"/>
    </row>
    <row r="82" spans="1:10" x14ac:dyDescent="0.35">
      <c r="A82" s="17" t="s">
        <v>471</v>
      </c>
      <c r="B82" s="17" t="s">
        <v>472</v>
      </c>
      <c r="C82" s="19" t="str">
        <f t="shared" si="7"/>
        <v>78 - Switzerland</v>
      </c>
      <c r="D82" s="217" t="str">
        <f t="shared" si="8"/>
        <v/>
      </c>
      <c r="E82" s="217" t="str">
        <f>IF(D82=1,SUM($D$5:D82),"")</f>
        <v/>
      </c>
      <c r="F82" s="7" t="s">
        <v>267</v>
      </c>
      <c r="G82" s="7" t="s">
        <v>240</v>
      </c>
      <c r="H82" s="7" t="s">
        <v>261</v>
      </c>
      <c r="I82" s="8" t="s">
        <v>473</v>
      </c>
      <c r="J82" s="217"/>
    </row>
    <row r="83" spans="1:10" x14ac:dyDescent="0.35">
      <c r="A83" s="17" t="s">
        <v>474</v>
      </c>
      <c r="B83" s="17" t="s">
        <v>475</v>
      </c>
      <c r="C83" s="19" t="str">
        <f t="shared" si="7"/>
        <v>79 - Tippecanoe</v>
      </c>
      <c r="D83" s="217" t="str">
        <f t="shared" si="8"/>
        <v/>
      </c>
      <c r="E83" s="217" t="str">
        <f>IF(D83=1,SUM($D$5:D83),"")</f>
        <v/>
      </c>
      <c r="F83" s="9" t="s">
        <v>267</v>
      </c>
      <c r="G83" s="9" t="s">
        <v>240</v>
      </c>
      <c r="H83" s="9" t="s">
        <v>265</v>
      </c>
      <c r="I83" s="10" t="s">
        <v>300</v>
      </c>
      <c r="J83" s="217"/>
    </row>
    <row r="84" spans="1:10" x14ac:dyDescent="0.35">
      <c r="A84" s="17" t="s">
        <v>476</v>
      </c>
      <c r="B84" s="17" t="s">
        <v>477</v>
      </c>
      <c r="C84" s="19" t="str">
        <f t="shared" si="7"/>
        <v>80 - Tipton</v>
      </c>
      <c r="D84" s="217" t="str">
        <f t="shared" si="8"/>
        <v/>
      </c>
      <c r="E84" s="217" t="str">
        <f>IF(D84=1,SUM($D$5:D84),"")</f>
        <v/>
      </c>
      <c r="F84" s="7" t="s">
        <v>267</v>
      </c>
      <c r="G84" s="7" t="s">
        <v>240</v>
      </c>
      <c r="H84" s="7" t="s">
        <v>269</v>
      </c>
      <c r="I84" s="8" t="s">
        <v>254</v>
      </c>
      <c r="J84" s="217"/>
    </row>
    <row r="85" spans="1:10" x14ac:dyDescent="0.35">
      <c r="A85" s="17" t="s">
        <v>478</v>
      </c>
      <c r="B85" s="17" t="s">
        <v>479</v>
      </c>
      <c r="C85" s="19" t="str">
        <f t="shared" si="7"/>
        <v>81 - Union</v>
      </c>
      <c r="D85" s="217" t="str">
        <f t="shared" si="8"/>
        <v/>
      </c>
      <c r="E85" s="217" t="str">
        <f>IF(D85=1,SUM($D$5:D85),"")</f>
        <v/>
      </c>
      <c r="F85" s="7" t="s">
        <v>267</v>
      </c>
      <c r="G85" s="7" t="s">
        <v>240</v>
      </c>
      <c r="H85" s="7" t="s">
        <v>273</v>
      </c>
      <c r="I85" s="8" t="s">
        <v>480</v>
      </c>
      <c r="J85" s="217"/>
    </row>
    <row r="86" spans="1:10" x14ac:dyDescent="0.35">
      <c r="A86" s="17" t="s">
        <v>481</v>
      </c>
      <c r="B86" s="17" t="s">
        <v>482</v>
      </c>
      <c r="C86" s="19" t="str">
        <f t="shared" si="7"/>
        <v>82 - Vanderburgh</v>
      </c>
      <c r="D86" s="217" t="str">
        <f t="shared" si="8"/>
        <v/>
      </c>
      <c r="E86" s="217" t="str">
        <f>IF(D86=1,SUM($D$5:D86),"")</f>
        <v/>
      </c>
      <c r="F86" s="7" t="s">
        <v>267</v>
      </c>
      <c r="G86" s="7" t="s">
        <v>240</v>
      </c>
      <c r="H86" s="7" t="s">
        <v>277</v>
      </c>
      <c r="I86" s="8" t="s">
        <v>311</v>
      </c>
      <c r="J86" s="217"/>
    </row>
    <row r="87" spans="1:10" x14ac:dyDescent="0.35">
      <c r="A87" s="17" t="s">
        <v>483</v>
      </c>
      <c r="B87" s="17" t="s">
        <v>484</v>
      </c>
      <c r="C87" s="19" t="str">
        <f t="shared" si="7"/>
        <v>83 - Vermillion</v>
      </c>
      <c r="D87" s="217" t="str">
        <f t="shared" si="8"/>
        <v/>
      </c>
      <c r="E87" s="217" t="str">
        <f>IF(D87=1,SUM($D$5:D87),"")</f>
        <v/>
      </c>
      <c r="F87" s="7" t="s">
        <v>267</v>
      </c>
      <c r="G87" s="7" t="s">
        <v>240</v>
      </c>
      <c r="H87" s="7" t="s">
        <v>281</v>
      </c>
      <c r="I87" s="8" t="s">
        <v>262</v>
      </c>
      <c r="J87" s="217"/>
    </row>
    <row r="88" spans="1:10" x14ac:dyDescent="0.35">
      <c r="A88" s="17" t="s">
        <v>485</v>
      </c>
      <c r="B88" s="17" t="s">
        <v>486</v>
      </c>
      <c r="C88" s="19" t="str">
        <f t="shared" si="7"/>
        <v>84 - Vigo</v>
      </c>
      <c r="D88" s="217" t="str">
        <f t="shared" si="8"/>
        <v/>
      </c>
      <c r="E88" s="217" t="str">
        <f>IF(D88=1,SUM($D$5:D88),"")</f>
        <v/>
      </c>
      <c r="F88" s="7" t="s">
        <v>267</v>
      </c>
      <c r="G88" s="7" t="s">
        <v>240</v>
      </c>
      <c r="H88" s="7" t="s">
        <v>285</v>
      </c>
      <c r="I88" s="8" t="s">
        <v>487</v>
      </c>
      <c r="J88" s="217"/>
    </row>
    <row r="89" spans="1:10" x14ac:dyDescent="0.35">
      <c r="A89" s="17" t="s">
        <v>488</v>
      </c>
      <c r="B89" s="17" t="s">
        <v>489</v>
      </c>
      <c r="C89" s="19" t="str">
        <f t="shared" si="7"/>
        <v>85 - Wabash</v>
      </c>
      <c r="D89" s="217" t="str">
        <f t="shared" si="8"/>
        <v/>
      </c>
      <c r="E89" s="217" t="str">
        <f>IF(D89=1,SUM($D$5:D89),"")</f>
        <v/>
      </c>
      <c r="F89" s="7" t="s">
        <v>267</v>
      </c>
      <c r="G89" s="7" t="s">
        <v>240</v>
      </c>
      <c r="H89" s="7" t="s">
        <v>323</v>
      </c>
      <c r="I89" s="8" t="s">
        <v>490</v>
      </c>
      <c r="J89" s="217"/>
    </row>
    <row r="90" spans="1:10" x14ac:dyDescent="0.35">
      <c r="A90" s="17" t="s">
        <v>491</v>
      </c>
      <c r="B90" s="17" t="s">
        <v>492</v>
      </c>
      <c r="C90" s="19" t="str">
        <f t="shared" si="7"/>
        <v>86 - Warren</v>
      </c>
      <c r="D90" s="217" t="str">
        <f t="shared" si="8"/>
        <v/>
      </c>
      <c r="E90" s="217" t="str">
        <f>IF(D90=1,SUM($D$5:D90),"")</f>
        <v/>
      </c>
      <c r="F90" s="7" t="s">
        <v>267</v>
      </c>
      <c r="G90" s="7" t="s">
        <v>240</v>
      </c>
      <c r="H90" s="7" t="s">
        <v>326</v>
      </c>
      <c r="I90" s="8" t="s">
        <v>125</v>
      </c>
      <c r="J90" s="217"/>
    </row>
    <row r="91" spans="1:10" x14ac:dyDescent="0.35">
      <c r="A91" s="17" t="s">
        <v>493</v>
      </c>
      <c r="B91" s="17" t="s">
        <v>494</v>
      </c>
      <c r="C91" s="19" t="str">
        <f t="shared" si="7"/>
        <v>87 - Warrick</v>
      </c>
      <c r="D91" s="217" t="str">
        <f t="shared" si="8"/>
        <v/>
      </c>
      <c r="E91" s="217" t="str">
        <f>IF(D91=1,SUM($D$5:D91),"")</f>
        <v/>
      </c>
      <c r="F91" s="7" t="s">
        <v>271</v>
      </c>
      <c r="G91" s="7" t="s">
        <v>240</v>
      </c>
      <c r="H91" s="7" t="s">
        <v>241</v>
      </c>
      <c r="I91" s="8" t="s">
        <v>291</v>
      </c>
      <c r="J91" s="217"/>
    </row>
    <row r="92" spans="1:10" x14ac:dyDescent="0.35">
      <c r="A92" s="17" t="s">
        <v>495</v>
      </c>
      <c r="B92" s="17" t="s">
        <v>496</v>
      </c>
      <c r="C92" s="19" t="str">
        <f t="shared" si="7"/>
        <v>88 - Washington</v>
      </c>
      <c r="D92" s="217" t="str">
        <f t="shared" si="8"/>
        <v/>
      </c>
      <c r="E92" s="217" t="str">
        <f>IF(D92=1,SUM($D$5:D92),"")</f>
        <v/>
      </c>
      <c r="F92" s="7" t="s">
        <v>271</v>
      </c>
      <c r="G92" s="7" t="s">
        <v>240</v>
      </c>
      <c r="H92" s="7" t="s">
        <v>245</v>
      </c>
      <c r="I92" s="8" t="s">
        <v>497</v>
      </c>
      <c r="J92" s="217"/>
    </row>
    <row r="93" spans="1:10" x14ac:dyDescent="0.35">
      <c r="A93" s="17" t="s">
        <v>498</v>
      </c>
      <c r="B93" s="17" t="s">
        <v>499</v>
      </c>
      <c r="C93" s="19" t="str">
        <f t="shared" si="7"/>
        <v>89 - Wayne</v>
      </c>
      <c r="D93" s="217" t="str">
        <f t="shared" si="8"/>
        <v/>
      </c>
      <c r="E93" s="217" t="str">
        <f>IF(D93=1,SUM($D$5:D93),"")</f>
        <v/>
      </c>
      <c r="F93" s="7" t="s">
        <v>271</v>
      </c>
      <c r="G93" s="7" t="s">
        <v>240</v>
      </c>
      <c r="H93" s="7" t="s">
        <v>249</v>
      </c>
      <c r="I93" s="8" t="s">
        <v>500</v>
      </c>
      <c r="J93" s="217"/>
    </row>
    <row r="94" spans="1:10" x14ac:dyDescent="0.35">
      <c r="A94" s="17" t="s">
        <v>501</v>
      </c>
      <c r="B94" s="17" t="s">
        <v>502</v>
      </c>
      <c r="C94" s="19" t="str">
        <f t="shared" si="7"/>
        <v>90 - Wells</v>
      </c>
      <c r="D94" s="217" t="str">
        <f t="shared" si="8"/>
        <v/>
      </c>
      <c r="E94" s="217" t="str">
        <f>IF(D94=1,SUM($D$5:D94),"")</f>
        <v/>
      </c>
      <c r="F94" s="7" t="s">
        <v>271</v>
      </c>
      <c r="G94" s="7" t="s">
        <v>240</v>
      </c>
      <c r="H94" s="7" t="s">
        <v>253</v>
      </c>
      <c r="I94" s="8" t="s">
        <v>354</v>
      </c>
      <c r="J94" s="217"/>
    </row>
    <row r="95" spans="1:10" x14ac:dyDescent="0.35">
      <c r="A95" s="17" t="s">
        <v>503</v>
      </c>
      <c r="B95" s="17" t="s">
        <v>504</v>
      </c>
      <c r="C95" s="19" t="str">
        <f t="shared" si="7"/>
        <v>91 - White</v>
      </c>
      <c r="D95" s="217" t="str">
        <f t="shared" si="8"/>
        <v/>
      </c>
      <c r="E95" s="217" t="str">
        <f>IF(D95=1,SUM($D$5:D95),"")</f>
        <v/>
      </c>
      <c r="F95" s="7" t="s">
        <v>271</v>
      </c>
      <c r="G95" s="7" t="s">
        <v>240</v>
      </c>
      <c r="H95" s="7" t="s">
        <v>257</v>
      </c>
      <c r="I95" s="8" t="s">
        <v>431</v>
      </c>
      <c r="J95" s="217"/>
    </row>
    <row r="96" spans="1:10" x14ac:dyDescent="0.35">
      <c r="A96" s="17" t="s">
        <v>505</v>
      </c>
      <c r="B96" s="17" t="s">
        <v>506</v>
      </c>
      <c r="C96" s="19" t="str">
        <f t="shared" si="7"/>
        <v>92 - Whitley</v>
      </c>
      <c r="D96" s="217" t="str">
        <f t="shared" si="8"/>
        <v/>
      </c>
      <c r="E96" s="217" t="str">
        <f>IF(D96=1,SUM($D$5:D96),"")</f>
        <v/>
      </c>
      <c r="F96" s="7" t="s">
        <v>271</v>
      </c>
      <c r="G96" s="7" t="s">
        <v>240</v>
      </c>
      <c r="H96" s="7" t="s">
        <v>261</v>
      </c>
      <c r="I96" s="8" t="s">
        <v>470</v>
      </c>
      <c r="J96" s="217"/>
    </row>
    <row r="97" spans="2:10" x14ac:dyDescent="0.35">
      <c r="B97" s="20" t="s">
        <v>507</v>
      </c>
      <c r="D97" s="217" t="str">
        <f t="shared" si="8"/>
        <v/>
      </c>
      <c r="E97" s="217" t="str">
        <f>IF(D97=1,SUM($D$5:D97),"")</f>
        <v/>
      </c>
      <c r="F97" s="7" t="s">
        <v>271</v>
      </c>
      <c r="G97" s="7" t="s">
        <v>240</v>
      </c>
      <c r="H97" s="7" t="s">
        <v>265</v>
      </c>
      <c r="I97" s="8" t="s">
        <v>508</v>
      </c>
      <c r="J97" s="217"/>
    </row>
    <row r="98" spans="2:10" x14ac:dyDescent="0.35">
      <c r="B98" s="20" t="s">
        <v>507</v>
      </c>
      <c r="D98" s="217" t="str">
        <f t="shared" si="8"/>
        <v/>
      </c>
      <c r="E98" s="217" t="str">
        <f>IF(D98=1,SUM($D$5:D98),"")</f>
        <v/>
      </c>
      <c r="F98" s="7" t="s">
        <v>271</v>
      </c>
      <c r="G98" s="7" t="s">
        <v>240</v>
      </c>
      <c r="H98" s="7" t="s">
        <v>269</v>
      </c>
      <c r="I98" s="8" t="s">
        <v>369</v>
      </c>
      <c r="J98" s="217"/>
    </row>
    <row r="99" spans="2:10" x14ac:dyDescent="0.35">
      <c r="B99" s="20" t="s">
        <v>507</v>
      </c>
      <c r="D99" s="217" t="str">
        <f t="shared" si="8"/>
        <v/>
      </c>
      <c r="E99" s="217" t="str">
        <f>IF(D99=1,SUM($D$5:D99),"")</f>
        <v/>
      </c>
      <c r="F99" s="7" t="s">
        <v>271</v>
      </c>
      <c r="G99" s="7" t="s">
        <v>240</v>
      </c>
      <c r="H99" s="7" t="s">
        <v>273</v>
      </c>
      <c r="I99" s="8" t="s">
        <v>300</v>
      </c>
      <c r="J99" s="217"/>
    </row>
    <row r="100" spans="2:10" x14ac:dyDescent="0.35">
      <c r="B100" s="20" t="s">
        <v>507</v>
      </c>
      <c r="D100" s="217" t="str">
        <f t="shared" si="8"/>
        <v/>
      </c>
      <c r="E100" s="217" t="str">
        <f>IF(D100=1,SUM($D$5:D100),"")</f>
        <v/>
      </c>
      <c r="F100" s="7" t="s">
        <v>271</v>
      </c>
      <c r="G100" s="7" t="s">
        <v>240</v>
      </c>
      <c r="H100" s="7" t="s">
        <v>277</v>
      </c>
      <c r="I100" s="8" t="s">
        <v>254</v>
      </c>
      <c r="J100" s="217"/>
    </row>
    <row r="101" spans="2:10" x14ac:dyDescent="0.35">
      <c r="B101" s="20" t="s">
        <v>507</v>
      </c>
      <c r="D101" s="217" t="str">
        <f t="shared" si="8"/>
        <v/>
      </c>
      <c r="E101" s="217" t="str">
        <f>IF(D101=1,SUM($D$5:D101),"")</f>
        <v/>
      </c>
      <c r="F101" s="7" t="s">
        <v>271</v>
      </c>
      <c r="G101" s="7" t="s">
        <v>240</v>
      </c>
      <c r="H101" s="7" t="s">
        <v>281</v>
      </c>
      <c r="I101" s="8" t="s">
        <v>509</v>
      </c>
      <c r="J101" s="217"/>
    </row>
    <row r="102" spans="2:10" x14ac:dyDescent="0.35">
      <c r="B102" s="20" t="s">
        <v>507</v>
      </c>
      <c r="D102" s="217" t="str">
        <f t="shared" si="8"/>
        <v/>
      </c>
      <c r="E102" s="217" t="str">
        <f>IF(D102=1,SUM($D$5:D102),"")</f>
        <v/>
      </c>
      <c r="F102" s="7" t="s">
        <v>271</v>
      </c>
      <c r="G102" s="7" t="s">
        <v>240</v>
      </c>
      <c r="H102" s="7" t="s">
        <v>285</v>
      </c>
      <c r="I102" s="8" t="s">
        <v>510</v>
      </c>
      <c r="J102" s="217"/>
    </row>
    <row r="103" spans="2:10" x14ac:dyDescent="0.35">
      <c r="B103" s="20" t="s">
        <v>507</v>
      </c>
      <c r="D103" s="217" t="str">
        <f t="shared" si="8"/>
        <v/>
      </c>
      <c r="E103" s="217" t="str">
        <f>IF(D103=1,SUM($D$5:D103),"")</f>
        <v/>
      </c>
      <c r="F103" s="7" t="s">
        <v>271</v>
      </c>
      <c r="G103" s="7" t="s">
        <v>240</v>
      </c>
      <c r="H103" s="7" t="s">
        <v>323</v>
      </c>
      <c r="I103" s="8" t="s">
        <v>511</v>
      </c>
      <c r="J103" s="217"/>
    </row>
    <row r="104" spans="2:10" x14ac:dyDescent="0.35">
      <c r="B104" s="20" t="s">
        <v>507</v>
      </c>
      <c r="D104" s="217" t="str">
        <f t="shared" si="8"/>
        <v/>
      </c>
      <c r="E104" s="217" t="str">
        <f>IF(D104=1,SUM($D$5:D104),"")</f>
        <v/>
      </c>
      <c r="F104" s="7" t="s">
        <v>271</v>
      </c>
      <c r="G104" s="7" t="s">
        <v>240</v>
      </c>
      <c r="H104" s="7" t="s">
        <v>326</v>
      </c>
      <c r="I104" s="8" t="s">
        <v>125</v>
      </c>
      <c r="J104" s="217"/>
    </row>
    <row r="105" spans="2:10" x14ac:dyDescent="0.35">
      <c r="B105" s="20" t="s">
        <v>507</v>
      </c>
      <c r="D105" s="217" t="str">
        <f t="shared" si="8"/>
        <v/>
      </c>
      <c r="E105" s="217" t="str">
        <f>IF(D105=1,SUM($D$5:D105),"")</f>
        <v/>
      </c>
      <c r="F105" s="7" t="s">
        <v>275</v>
      </c>
      <c r="G105" s="7" t="s">
        <v>240</v>
      </c>
      <c r="H105" s="7" t="s">
        <v>241</v>
      </c>
      <c r="I105" s="8" t="s">
        <v>497</v>
      </c>
      <c r="J105" s="217"/>
    </row>
    <row r="106" spans="2:10" x14ac:dyDescent="0.35">
      <c r="B106" s="20" t="s">
        <v>507</v>
      </c>
      <c r="D106" s="217" t="str">
        <f t="shared" si="8"/>
        <v/>
      </c>
      <c r="E106" s="217" t="str">
        <f>IF(D106=1,SUM($D$5:D106),"")</f>
        <v/>
      </c>
      <c r="F106" s="7" t="s">
        <v>275</v>
      </c>
      <c r="G106" s="7" t="s">
        <v>240</v>
      </c>
      <c r="H106" s="7" t="s">
        <v>245</v>
      </c>
      <c r="I106" s="8" t="s">
        <v>512</v>
      </c>
      <c r="J106" s="217"/>
    </row>
    <row r="107" spans="2:10" x14ac:dyDescent="0.35">
      <c r="B107" s="20" t="s">
        <v>507</v>
      </c>
      <c r="D107" s="217" t="str">
        <f t="shared" si="8"/>
        <v/>
      </c>
      <c r="E107" s="217" t="str">
        <f>IF(D107=1,SUM($D$5:D107),"")</f>
        <v/>
      </c>
      <c r="F107" s="7" t="s">
        <v>275</v>
      </c>
      <c r="G107" s="7" t="s">
        <v>240</v>
      </c>
      <c r="H107" s="7" t="s">
        <v>249</v>
      </c>
      <c r="I107" s="8" t="s">
        <v>513</v>
      </c>
      <c r="J107" s="217"/>
    </row>
    <row r="108" spans="2:10" x14ac:dyDescent="0.35">
      <c r="B108" s="20" t="s">
        <v>507</v>
      </c>
      <c r="D108" s="217" t="str">
        <f t="shared" si="8"/>
        <v/>
      </c>
      <c r="E108" s="217" t="str">
        <f>IF(D108=1,SUM($D$5:D108),"")</f>
        <v/>
      </c>
      <c r="F108" s="7" t="s">
        <v>275</v>
      </c>
      <c r="G108" s="7" t="s">
        <v>240</v>
      </c>
      <c r="H108" s="7" t="s">
        <v>253</v>
      </c>
      <c r="I108" s="8" t="s">
        <v>514</v>
      </c>
      <c r="J108" s="217"/>
    </row>
    <row r="109" spans="2:10" x14ac:dyDescent="0.35">
      <c r="B109" s="20" t="s">
        <v>507</v>
      </c>
      <c r="D109" s="217" t="str">
        <f t="shared" si="8"/>
        <v/>
      </c>
      <c r="E109" s="217" t="str">
        <f>IF(D109=1,SUM($D$5:D109),"")</f>
        <v/>
      </c>
      <c r="F109" s="7" t="s">
        <v>275</v>
      </c>
      <c r="G109" s="7" t="s">
        <v>240</v>
      </c>
      <c r="H109" s="7" t="s">
        <v>257</v>
      </c>
      <c r="I109" s="8" t="s">
        <v>262</v>
      </c>
      <c r="J109" s="217"/>
    </row>
    <row r="110" spans="2:10" x14ac:dyDescent="0.35">
      <c r="B110" s="20" t="s">
        <v>507</v>
      </c>
      <c r="D110" s="217" t="str">
        <f t="shared" si="8"/>
        <v/>
      </c>
      <c r="E110" s="217" t="str">
        <f>IF(D110=1,SUM($D$5:D110),"")</f>
        <v/>
      </c>
      <c r="F110" s="7" t="s">
        <v>275</v>
      </c>
      <c r="G110" s="7" t="s">
        <v>240</v>
      </c>
      <c r="H110" s="7" t="s">
        <v>261</v>
      </c>
      <c r="I110" s="8" t="s">
        <v>515</v>
      </c>
      <c r="J110" s="217"/>
    </row>
    <row r="111" spans="2:10" x14ac:dyDescent="0.35">
      <c r="B111" s="20" t="s">
        <v>507</v>
      </c>
      <c r="D111" s="217" t="str">
        <f t="shared" si="8"/>
        <v/>
      </c>
      <c r="E111" s="217" t="str">
        <f>IF(D111=1,SUM($D$5:D111),"")</f>
        <v/>
      </c>
      <c r="F111" s="7" t="s">
        <v>275</v>
      </c>
      <c r="G111" s="7" t="s">
        <v>240</v>
      </c>
      <c r="H111" s="7" t="s">
        <v>265</v>
      </c>
      <c r="I111" s="8" t="s">
        <v>516</v>
      </c>
      <c r="J111" s="217"/>
    </row>
    <row r="112" spans="2:10" x14ac:dyDescent="0.35">
      <c r="B112" s="20" t="s">
        <v>507</v>
      </c>
      <c r="D112" s="217" t="str">
        <f t="shared" si="8"/>
        <v/>
      </c>
      <c r="E112" s="217" t="str">
        <f>IF(D112=1,SUM($D$5:D112),"")</f>
        <v/>
      </c>
      <c r="F112" s="7" t="s">
        <v>275</v>
      </c>
      <c r="G112" s="7" t="s">
        <v>240</v>
      </c>
      <c r="H112" s="7" t="s">
        <v>269</v>
      </c>
      <c r="I112" s="8" t="s">
        <v>517</v>
      </c>
      <c r="J112" s="217"/>
    </row>
    <row r="113" spans="2:10" x14ac:dyDescent="0.35">
      <c r="B113" s="20" t="s">
        <v>507</v>
      </c>
      <c r="D113" s="217" t="str">
        <f t="shared" si="8"/>
        <v/>
      </c>
      <c r="E113" s="217" t="str">
        <f>IF(D113=1,SUM($D$5:D113),"")</f>
        <v/>
      </c>
      <c r="F113" s="7" t="s">
        <v>275</v>
      </c>
      <c r="G113" s="7" t="s">
        <v>240</v>
      </c>
      <c r="H113" s="7" t="s">
        <v>273</v>
      </c>
      <c r="I113" s="8" t="s">
        <v>278</v>
      </c>
      <c r="J113" s="217"/>
    </row>
    <row r="114" spans="2:10" x14ac:dyDescent="0.35">
      <c r="B114" s="20" t="s">
        <v>507</v>
      </c>
      <c r="D114" s="217" t="str">
        <f t="shared" si="8"/>
        <v/>
      </c>
      <c r="E114" s="217" t="str">
        <f>IF(D114=1,SUM($D$5:D114),"")</f>
        <v/>
      </c>
      <c r="F114" s="7" t="s">
        <v>275</v>
      </c>
      <c r="G114" s="7" t="s">
        <v>240</v>
      </c>
      <c r="H114" s="7" t="s">
        <v>277</v>
      </c>
      <c r="I114" s="8" t="s">
        <v>518</v>
      </c>
      <c r="J114" s="217"/>
    </row>
    <row r="115" spans="2:10" x14ac:dyDescent="0.35">
      <c r="B115" s="20" t="s">
        <v>507</v>
      </c>
      <c r="D115" s="217" t="str">
        <f t="shared" si="8"/>
        <v/>
      </c>
      <c r="E115" s="217" t="str">
        <f>IF(D115=1,SUM($D$5:D115),"")</f>
        <v/>
      </c>
      <c r="F115" s="7" t="s">
        <v>275</v>
      </c>
      <c r="G115" s="7" t="s">
        <v>240</v>
      </c>
      <c r="H115" s="7" t="s">
        <v>281</v>
      </c>
      <c r="I115" s="8" t="s">
        <v>125</v>
      </c>
      <c r="J115" s="217"/>
    </row>
    <row r="116" spans="2:10" x14ac:dyDescent="0.35">
      <c r="B116" s="20" t="s">
        <v>507</v>
      </c>
      <c r="D116" s="217" t="str">
        <f t="shared" si="8"/>
        <v/>
      </c>
      <c r="E116" s="217" t="str">
        <f>IF(D116=1,SUM($D$5:D116),"")</f>
        <v/>
      </c>
      <c r="F116" s="7" t="s">
        <v>275</v>
      </c>
      <c r="G116" s="7" t="s">
        <v>240</v>
      </c>
      <c r="H116" s="7" t="s">
        <v>285</v>
      </c>
      <c r="I116" s="8" t="s">
        <v>519</v>
      </c>
      <c r="J116" s="217"/>
    </row>
    <row r="117" spans="2:10" x14ac:dyDescent="0.35">
      <c r="B117" s="20" t="s">
        <v>507</v>
      </c>
      <c r="D117" s="217" t="str">
        <f t="shared" si="8"/>
        <v/>
      </c>
      <c r="E117" s="217" t="str">
        <f>IF(D117=1,SUM($D$5:D117),"")</f>
        <v/>
      </c>
      <c r="F117" s="7" t="s">
        <v>279</v>
      </c>
      <c r="G117" s="7" t="s">
        <v>240</v>
      </c>
      <c r="H117" s="7" t="s">
        <v>241</v>
      </c>
      <c r="I117" s="8" t="s">
        <v>520</v>
      </c>
      <c r="J117" s="217"/>
    </row>
    <row r="118" spans="2:10" x14ac:dyDescent="0.35">
      <c r="B118" s="20" t="s">
        <v>507</v>
      </c>
      <c r="D118" s="217" t="str">
        <f t="shared" si="8"/>
        <v/>
      </c>
      <c r="E118" s="217" t="str">
        <f>IF(D118=1,SUM($D$5:D118),"")</f>
        <v/>
      </c>
      <c r="F118" s="7" t="s">
        <v>279</v>
      </c>
      <c r="G118" s="7" t="s">
        <v>240</v>
      </c>
      <c r="H118" s="7" t="s">
        <v>245</v>
      </c>
      <c r="I118" s="8" t="s">
        <v>521</v>
      </c>
      <c r="J118" s="217"/>
    </row>
    <row r="119" spans="2:10" x14ac:dyDescent="0.35">
      <c r="B119" s="20" t="s">
        <v>507</v>
      </c>
      <c r="D119" s="217" t="str">
        <f t="shared" si="8"/>
        <v/>
      </c>
      <c r="E119" s="217" t="str">
        <f>IF(D119=1,SUM($D$5:D119),"")</f>
        <v/>
      </c>
      <c r="F119" s="7" t="s">
        <v>279</v>
      </c>
      <c r="G119" s="7" t="s">
        <v>240</v>
      </c>
      <c r="H119" s="7" t="s">
        <v>249</v>
      </c>
      <c r="I119" s="8" t="s">
        <v>522</v>
      </c>
      <c r="J119" s="217"/>
    </row>
    <row r="120" spans="2:10" x14ac:dyDescent="0.35">
      <c r="B120" s="20" t="s">
        <v>507</v>
      </c>
      <c r="D120" s="217" t="str">
        <f t="shared" si="8"/>
        <v/>
      </c>
      <c r="E120" s="217" t="str">
        <f>IF(D120=1,SUM($D$5:D120),"")</f>
        <v/>
      </c>
      <c r="F120" s="7" t="s">
        <v>279</v>
      </c>
      <c r="G120" s="7" t="s">
        <v>240</v>
      </c>
      <c r="H120" s="7" t="s">
        <v>253</v>
      </c>
      <c r="I120" s="8" t="s">
        <v>369</v>
      </c>
      <c r="J120" s="217"/>
    </row>
    <row r="121" spans="2:10" x14ac:dyDescent="0.35">
      <c r="B121" s="20" t="s">
        <v>507</v>
      </c>
      <c r="D121" s="217" t="str">
        <f t="shared" si="8"/>
        <v/>
      </c>
      <c r="E121" s="217" t="str">
        <f>IF(D121=1,SUM($D$5:D121),"")</f>
        <v/>
      </c>
      <c r="F121" s="7" t="s">
        <v>279</v>
      </c>
      <c r="G121" s="7" t="s">
        <v>240</v>
      </c>
      <c r="H121" s="7" t="s">
        <v>257</v>
      </c>
      <c r="I121" s="8" t="s">
        <v>300</v>
      </c>
      <c r="J121" s="217"/>
    </row>
    <row r="122" spans="2:10" x14ac:dyDescent="0.35">
      <c r="B122" s="20" t="s">
        <v>507</v>
      </c>
      <c r="D122" s="217" t="str">
        <f t="shared" si="8"/>
        <v/>
      </c>
      <c r="E122" s="217" t="str">
        <f>IF(D122=1,SUM($D$5:D122),"")</f>
        <v/>
      </c>
      <c r="F122" s="7" t="s">
        <v>279</v>
      </c>
      <c r="G122" s="7" t="s">
        <v>240</v>
      </c>
      <c r="H122" s="7" t="s">
        <v>261</v>
      </c>
      <c r="I122" s="8" t="s">
        <v>523</v>
      </c>
      <c r="J122" s="217"/>
    </row>
    <row r="123" spans="2:10" x14ac:dyDescent="0.35">
      <c r="B123" s="20" t="s">
        <v>507</v>
      </c>
      <c r="D123" s="217" t="str">
        <f t="shared" si="8"/>
        <v/>
      </c>
      <c r="E123" s="217" t="str">
        <f>IF(D123=1,SUM($D$5:D123),"")</f>
        <v/>
      </c>
      <c r="F123" s="7" t="s">
        <v>279</v>
      </c>
      <c r="G123" s="7" t="s">
        <v>240</v>
      </c>
      <c r="H123" s="7" t="s">
        <v>265</v>
      </c>
      <c r="I123" s="8" t="s">
        <v>327</v>
      </c>
      <c r="J123" s="217"/>
    </row>
    <row r="124" spans="2:10" x14ac:dyDescent="0.35">
      <c r="B124" s="20" t="s">
        <v>507</v>
      </c>
      <c r="D124" s="217" t="str">
        <f t="shared" si="8"/>
        <v/>
      </c>
      <c r="E124" s="217" t="str">
        <f>IF(D124=1,SUM($D$5:D124),"")</f>
        <v/>
      </c>
      <c r="F124" s="7" t="s">
        <v>279</v>
      </c>
      <c r="G124" s="7" t="s">
        <v>240</v>
      </c>
      <c r="H124" s="7" t="s">
        <v>269</v>
      </c>
      <c r="I124" s="8" t="s">
        <v>524</v>
      </c>
      <c r="J124" s="217"/>
    </row>
    <row r="125" spans="2:10" x14ac:dyDescent="0.35">
      <c r="B125" s="20" t="s">
        <v>507</v>
      </c>
      <c r="D125" s="217" t="str">
        <f t="shared" si="8"/>
        <v/>
      </c>
      <c r="E125" s="217" t="str">
        <f>IF(D125=1,SUM($D$5:D125),"")</f>
        <v/>
      </c>
      <c r="F125" s="7" t="s">
        <v>279</v>
      </c>
      <c r="G125" s="7" t="s">
        <v>240</v>
      </c>
      <c r="H125" s="7" t="s">
        <v>273</v>
      </c>
      <c r="I125" s="8" t="s">
        <v>525</v>
      </c>
      <c r="J125" s="217"/>
    </row>
    <row r="126" spans="2:10" x14ac:dyDescent="0.35">
      <c r="B126" s="20" t="s">
        <v>507</v>
      </c>
      <c r="D126" s="217" t="str">
        <f t="shared" si="8"/>
        <v/>
      </c>
      <c r="E126" s="217" t="str">
        <f>IF(D126=1,SUM($D$5:D126),"")</f>
        <v/>
      </c>
      <c r="F126" s="7" t="s">
        <v>279</v>
      </c>
      <c r="G126" s="7" t="s">
        <v>240</v>
      </c>
      <c r="H126" s="7" t="s">
        <v>277</v>
      </c>
      <c r="I126" s="8" t="s">
        <v>455</v>
      </c>
      <c r="J126" s="217"/>
    </row>
    <row r="127" spans="2:10" x14ac:dyDescent="0.35">
      <c r="B127" s="20" t="s">
        <v>507</v>
      </c>
      <c r="D127" s="217" t="str">
        <f t="shared" si="8"/>
        <v/>
      </c>
      <c r="E127" s="217" t="str">
        <f>IF(D127=1,SUM($D$5:D127),"")</f>
        <v/>
      </c>
      <c r="F127" s="7" t="s">
        <v>279</v>
      </c>
      <c r="G127" s="7" t="s">
        <v>240</v>
      </c>
      <c r="H127" s="7" t="s">
        <v>281</v>
      </c>
      <c r="I127" s="8" t="s">
        <v>125</v>
      </c>
      <c r="J127" s="217"/>
    </row>
    <row r="128" spans="2:10" x14ac:dyDescent="0.35">
      <c r="B128" s="20" t="s">
        <v>507</v>
      </c>
      <c r="D128" s="217" t="str">
        <f t="shared" si="8"/>
        <v/>
      </c>
      <c r="E128" s="217" t="str">
        <f>IF(D128=1,SUM($D$5:D128),"")</f>
        <v/>
      </c>
      <c r="F128" s="7" t="s">
        <v>283</v>
      </c>
      <c r="G128" s="7" t="s">
        <v>240</v>
      </c>
      <c r="H128" s="7" t="s">
        <v>241</v>
      </c>
      <c r="I128" s="8" t="s">
        <v>391</v>
      </c>
      <c r="J128" s="217"/>
    </row>
    <row r="129" spans="2:10" x14ac:dyDescent="0.35">
      <c r="B129" s="20" t="s">
        <v>507</v>
      </c>
      <c r="D129" s="217" t="str">
        <f t="shared" si="8"/>
        <v/>
      </c>
      <c r="E129" s="217" t="str">
        <f>IF(D129=1,SUM($D$5:D129),"")</f>
        <v/>
      </c>
      <c r="F129" s="7" t="s">
        <v>283</v>
      </c>
      <c r="G129" s="7" t="s">
        <v>240</v>
      </c>
      <c r="H129" s="7" t="s">
        <v>245</v>
      </c>
      <c r="I129" s="8" t="s">
        <v>526</v>
      </c>
      <c r="J129" s="217"/>
    </row>
    <row r="130" spans="2:10" x14ac:dyDescent="0.35">
      <c r="B130" s="20" t="s">
        <v>507</v>
      </c>
      <c r="D130" s="217" t="str">
        <f t="shared" si="8"/>
        <v/>
      </c>
      <c r="E130" s="217" t="str">
        <f>IF(D130=1,SUM($D$5:D130),"")</f>
        <v/>
      </c>
      <c r="F130" s="7" t="s">
        <v>283</v>
      </c>
      <c r="G130" s="7" t="s">
        <v>240</v>
      </c>
      <c r="H130" s="7" t="s">
        <v>249</v>
      </c>
      <c r="I130" s="8" t="s">
        <v>300</v>
      </c>
      <c r="J130" s="217"/>
    </row>
    <row r="131" spans="2:10" x14ac:dyDescent="0.35">
      <c r="B131" s="20" t="s">
        <v>507</v>
      </c>
      <c r="D131" s="217" t="str">
        <f t="shared" si="8"/>
        <v/>
      </c>
      <c r="E131" s="217" t="str">
        <f>IF(D131=1,SUM($D$5:D131),"")</f>
        <v/>
      </c>
      <c r="F131" s="7" t="s">
        <v>283</v>
      </c>
      <c r="G131" s="7" t="s">
        <v>240</v>
      </c>
      <c r="H131" s="7" t="s">
        <v>253</v>
      </c>
      <c r="I131" s="8" t="s">
        <v>527</v>
      </c>
      <c r="J131" s="217"/>
    </row>
    <row r="132" spans="2:10" x14ac:dyDescent="0.35">
      <c r="B132" s="20" t="s">
        <v>507</v>
      </c>
      <c r="D132" s="217" t="str">
        <f t="shared" si="8"/>
        <v/>
      </c>
      <c r="E132" s="217" t="str">
        <f>IF(D132=1,SUM($D$5:D132),"")</f>
        <v/>
      </c>
      <c r="F132" s="7" t="s">
        <v>283</v>
      </c>
      <c r="G132" s="7" t="s">
        <v>240</v>
      </c>
      <c r="H132" s="7" t="s">
        <v>257</v>
      </c>
      <c r="I132" s="8" t="s">
        <v>528</v>
      </c>
      <c r="J132" s="217"/>
    </row>
    <row r="133" spans="2:10" x14ac:dyDescent="0.35">
      <c r="B133" s="20" t="s">
        <v>507</v>
      </c>
      <c r="D133" s="217" t="str">
        <f t="shared" si="8"/>
        <v/>
      </c>
      <c r="E133" s="217" t="str">
        <f>IF(D133=1,SUM($D$5:D133),"")</f>
        <v/>
      </c>
      <c r="F133" s="7" t="s">
        <v>283</v>
      </c>
      <c r="G133" s="7" t="s">
        <v>240</v>
      </c>
      <c r="H133" s="7" t="s">
        <v>261</v>
      </c>
      <c r="I133" s="8" t="s">
        <v>311</v>
      </c>
      <c r="J133" s="217"/>
    </row>
    <row r="134" spans="2:10" x14ac:dyDescent="0.35">
      <c r="B134" s="20" t="s">
        <v>507</v>
      </c>
      <c r="D134" s="217" t="str">
        <f t="shared" ref="D134:D197" si="9">IF(F134=$K$1,1,"")</f>
        <v/>
      </c>
      <c r="E134" s="217" t="str">
        <f>IF(D134=1,SUM($D$5:D134),"")</f>
        <v/>
      </c>
      <c r="F134" s="7" t="s">
        <v>283</v>
      </c>
      <c r="G134" s="7" t="s">
        <v>240</v>
      </c>
      <c r="H134" s="7" t="s">
        <v>265</v>
      </c>
      <c r="I134" s="8" t="s">
        <v>529</v>
      </c>
      <c r="J134" s="217"/>
    </row>
    <row r="135" spans="2:10" x14ac:dyDescent="0.35">
      <c r="B135" s="20" t="s">
        <v>507</v>
      </c>
      <c r="D135" s="217" t="str">
        <f t="shared" si="9"/>
        <v/>
      </c>
      <c r="E135" s="217" t="str">
        <f>IF(D135=1,SUM($D$5:D135),"")</f>
        <v/>
      </c>
      <c r="F135" s="7" t="s">
        <v>283</v>
      </c>
      <c r="G135" s="7" t="s">
        <v>240</v>
      </c>
      <c r="H135" s="7" t="s">
        <v>269</v>
      </c>
      <c r="I135" s="8" t="s">
        <v>516</v>
      </c>
      <c r="J135" s="217"/>
    </row>
    <row r="136" spans="2:10" x14ac:dyDescent="0.35">
      <c r="B136" s="20" t="s">
        <v>507</v>
      </c>
      <c r="D136" s="217" t="str">
        <f t="shared" si="9"/>
        <v/>
      </c>
      <c r="E136" s="217" t="str">
        <f>IF(D136=1,SUM($D$5:D136),"")</f>
        <v/>
      </c>
      <c r="F136" s="7" t="s">
        <v>283</v>
      </c>
      <c r="G136" s="7" t="s">
        <v>240</v>
      </c>
      <c r="H136" s="7" t="s">
        <v>273</v>
      </c>
      <c r="I136" s="8" t="s">
        <v>327</v>
      </c>
      <c r="J136" s="217"/>
    </row>
    <row r="137" spans="2:10" x14ac:dyDescent="0.35">
      <c r="B137" s="20" t="s">
        <v>507</v>
      </c>
      <c r="D137" s="217" t="str">
        <f t="shared" si="9"/>
        <v/>
      </c>
      <c r="E137" s="217" t="str">
        <f>IF(D137=1,SUM($D$5:D137),"")</f>
        <v/>
      </c>
      <c r="F137" s="7" t="s">
        <v>283</v>
      </c>
      <c r="G137" s="7" t="s">
        <v>240</v>
      </c>
      <c r="H137" s="7" t="s">
        <v>277</v>
      </c>
      <c r="I137" s="8" t="s">
        <v>530</v>
      </c>
      <c r="J137" s="217"/>
    </row>
    <row r="138" spans="2:10" x14ac:dyDescent="0.35">
      <c r="B138" s="20" t="s">
        <v>507</v>
      </c>
      <c r="D138" s="217" t="str">
        <f t="shared" si="9"/>
        <v/>
      </c>
      <c r="E138" s="217" t="str">
        <f>IF(D138=1,SUM($D$5:D138),"")</f>
        <v/>
      </c>
      <c r="F138" s="7" t="s">
        <v>283</v>
      </c>
      <c r="G138" s="7" t="s">
        <v>240</v>
      </c>
      <c r="H138" s="7" t="s">
        <v>281</v>
      </c>
      <c r="I138" s="8" t="s">
        <v>442</v>
      </c>
      <c r="J138" s="217"/>
    </row>
    <row r="139" spans="2:10" x14ac:dyDescent="0.35">
      <c r="B139" s="20" t="s">
        <v>507</v>
      </c>
      <c r="D139" s="217" t="str">
        <f t="shared" si="9"/>
        <v/>
      </c>
      <c r="E139" s="217" t="str">
        <f>IF(D139=1,SUM($D$5:D139),"")</f>
        <v/>
      </c>
      <c r="F139" s="7" t="s">
        <v>283</v>
      </c>
      <c r="G139" s="7" t="s">
        <v>240</v>
      </c>
      <c r="H139" s="7" t="s">
        <v>285</v>
      </c>
      <c r="I139" s="8" t="s">
        <v>278</v>
      </c>
      <c r="J139" s="217"/>
    </row>
    <row r="140" spans="2:10" x14ac:dyDescent="0.35">
      <c r="B140" s="20" t="s">
        <v>507</v>
      </c>
      <c r="D140" s="217" t="str">
        <f t="shared" si="9"/>
        <v/>
      </c>
      <c r="E140" s="217" t="str">
        <f>IF(D140=1,SUM($D$5:D140),"")</f>
        <v/>
      </c>
      <c r="F140" s="7" t="s">
        <v>283</v>
      </c>
      <c r="G140" s="7" t="s">
        <v>240</v>
      </c>
      <c r="H140" s="7" t="s">
        <v>323</v>
      </c>
      <c r="I140" s="8" t="s">
        <v>531</v>
      </c>
      <c r="J140" s="217"/>
    </row>
    <row r="141" spans="2:10" x14ac:dyDescent="0.35">
      <c r="B141" s="20" t="s">
        <v>507</v>
      </c>
      <c r="D141" s="217" t="str">
        <f t="shared" si="9"/>
        <v/>
      </c>
      <c r="E141" s="217" t="str">
        <f>IF(D141=1,SUM($D$5:D141),"")</f>
        <v/>
      </c>
      <c r="F141" s="7" t="s">
        <v>283</v>
      </c>
      <c r="G141" s="7" t="s">
        <v>240</v>
      </c>
      <c r="H141" s="7" t="s">
        <v>326</v>
      </c>
      <c r="I141" s="8" t="s">
        <v>125</v>
      </c>
      <c r="J141" s="217"/>
    </row>
    <row r="142" spans="2:10" x14ac:dyDescent="0.35">
      <c r="B142" s="20" t="s">
        <v>507</v>
      </c>
      <c r="D142" s="217" t="str">
        <f t="shared" si="9"/>
        <v/>
      </c>
      <c r="E142" s="217" t="str">
        <f>IF(D142=1,SUM($D$5:D142),"")</f>
        <v/>
      </c>
      <c r="F142" s="7" t="s">
        <v>286</v>
      </c>
      <c r="G142" s="7" t="s">
        <v>240</v>
      </c>
      <c r="H142" s="7" t="s">
        <v>241</v>
      </c>
      <c r="I142" s="8" t="s">
        <v>500</v>
      </c>
      <c r="J142" s="217"/>
    </row>
    <row r="143" spans="2:10" x14ac:dyDescent="0.35">
      <c r="B143" s="20" t="s">
        <v>507</v>
      </c>
      <c r="D143" s="217" t="str">
        <f t="shared" si="9"/>
        <v/>
      </c>
      <c r="E143" s="217" t="str">
        <f>IF(D143=1,SUM($D$5:D143),"")</f>
        <v/>
      </c>
      <c r="F143" s="7" t="s">
        <v>286</v>
      </c>
      <c r="G143" s="7" t="s">
        <v>240</v>
      </c>
      <c r="H143" s="7" t="s">
        <v>245</v>
      </c>
      <c r="I143" s="8" t="s">
        <v>532</v>
      </c>
      <c r="J143" s="217"/>
    </row>
    <row r="144" spans="2:10" x14ac:dyDescent="0.35">
      <c r="B144" s="20" t="s">
        <v>507</v>
      </c>
      <c r="D144" s="217" t="str">
        <f t="shared" si="9"/>
        <v/>
      </c>
      <c r="E144" s="217" t="str">
        <f>IF(D144=1,SUM($D$5:D144),"")</f>
        <v/>
      </c>
      <c r="F144" s="7" t="s">
        <v>286</v>
      </c>
      <c r="G144" s="7" t="s">
        <v>240</v>
      </c>
      <c r="H144" s="7" t="s">
        <v>249</v>
      </c>
      <c r="I144" s="8" t="s">
        <v>527</v>
      </c>
      <c r="J144" s="217"/>
    </row>
    <row r="145" spans="2:10" x14ac:dyDescent="0.35">
      <c r="B145" s="20" t="s">
        <v>507</v>
      </c>
      <c r="D145" s="217" t="str">
        <f t="shared" si="9"/>
        <v/>
      </c>
      <c r="E145" s="217" t="str">
        <f>IF(D145=1,SUM($D$5:D145),"")</f>
        <v/>
      </c>
      <c r="F145" s="7" t="s">
        <v>286</v>
      </c>
      <c r="G145" s="7" t="s">
        <v>240</v>
      </c>
      <c r="H145" s="7" t="s">
        <v>253</v>
      </c>
      <c r="I145" s="8" t="s">
        <v>480</v>
      </c>
      <c r="J145" s="217"/>
    </row>
    <row r="146" spans="2:10" x14ac:dyDescent="0.35">
      <c r="B146" s="20" t="s">
        <v>507</v>
      </c>
      <c r="D146" s="217" t="str">
        <f t="shared" si="9"/>
        <v/>
      </c>
      <c r="E146" s="217" t="str">
        <f>IF(D146=1,SUM($D$5:D146),"")</f>
        <v/>
      </c>
      <c r="F146" s="7" t="s">
        <v>286</v>
      </c>
      <c r="G146" s="7" t="s">
        <v>240</v>
      </c>
      <c r="H146" s="7" t="s">
        <v>257</v>
      </c>
      <c r="I146" s="8" t="s">
        <v>377</v>
      </c>
      <c r="J146" s="217"/>
    </row>
    <row r="147" spans="2:10" x14ac:dyDescent="0.35">
      <c r="B147" s="20" t="s">
        <v>507</v>
      </c>
      <c r="D147" s="217" t="str">
        <f t="shared" si="9"/>
        <v/>
      </c>
      <c r="E147" s="217" t="str">
        <f>IF(D147=1,SUM($D$5:D147),"")</f>
        <v/>
      </c>
      <c r="F147" s="7" t="s">
        <v>286</v>
      </c>
      <c r="G147" s="7" t="s">
        <v>240</v>
      </c>
      <c r="H147" s="7" t="s">
        <v>261</v>
      </c>
      <c r="I147" s="8" t="s">
        <v>533</v>
      </c>
      <c r="J147" s="217"/>
    </row>
    <row r="148" spans="2:10" x14ac:dyDescent="0.35">
      <c r="B148" s="20" t="s">
        <v>507</v>
      </c>
      <c r="D148" s="217" t="str">
        <f t="shared" si="9"/>
        <v/>
      </c>
      <c r="E148" s="217" t="str">
        <f>IF(D148=1,SUM($D$5:D148),"")</f>
        <v/>
      </c>
      <c r="F148" s="7" t="s">
        <v>286</v>
      </c>
      <c r="G148" s="7" t="s">
        <v>240</v>
      </c>
      <c r="H148" s="7" t="s">
        <v>265</v>
      </c>
      <c r="I148" s="8" t="s">
        <v>534</v>
      </c>
      <c r="J148" s="217"/>
    </row>
    <row r="149" spans="2:10" x14ac:dyDescent="0.35">
      <c r="B149" s="20" t="s">
        <v>507</v>
      </c>
      <c r="D149" s="217" t="str">
        <f t="shared" si="9"/>
        <v/>
      </c>
      <c r="E149" s="217" t="str">
        <f>IF(D149=1,SUM($D$5:D149),"")</f>
        <v/>
      </c>
      <c r="F149" s="7" t="s">
        <v>286</v>
      </c>
      <c r="G149" s="7" t="s">
        <v>240</v>
      </c>
      <c r="H149" s="7" t="s">
        <v>269</v>
      </c>
      <c r="I149" s="8" t="s">
        <v>278</v>
      </c>
      <c r="J149" s="217"/>
    </row>
    <row r="150" spans="2:10" x14ac:dyDescent="0.35">
      <c r="B150" s="20" t="s">
        <v>507</v>
      </c>
      <c r="D150" s="217" t="str">
        <f t="shared" si="9"/>
        <v/>
      </c>
      <c r="E150" s="217" t="str">
        <f>IF(D150=1,SUM($D$5:D150),"")</f>
        <v/>
      </c>
      <c r="F150" s="7" t="s">
        <v>286</v>
      </c>
      <c r="G150" s="7" t="s">
        <v>240</v>
      </c>
      <c r="H150" s="7" t="s">
        <v>273</v>
      </c>
      <c r="I150" s="8" t="s">
        <v>535</v>
      </c>
      <c r="J150" s="217"/>
    </row>
    <row r="151" spans="2:10" x14ac:dyDescent="0.35">
      <c r="B151" s="20" t="s">
        <v>507</v>
      </c>
      <c r="D151" s="217" t="str">
        <f t="shared" si="9"/>
        <v/>
      </c>
      <c r="E151" s="217" t="str">
        <f>IF(D151=1,SUM($D$5:D151),"")</f>
        <v/>
      </c>
      <c r="F151" s="7" t="s">
        <v>289</v>
      </c>
      <c r="G151" s="7" t="s">
        <v>240</v>
      </c>
      <c r="H151" s="7" t="s">
        <v>241</v>
      </c>
      <c r="I151" s="8" t="s">
        <v>536</v>
      </c>
      <c r="J151" s="217"/>
    </row>
    <row r="152" spans="2:10" x14ac:dyDescent="0.35">
      <c r="B152" s="20" t="s">
        <v>507</v>
      </c>
      <c r="D152" s="217" t="str">
        <f t="shared" si="9"/>
        <v/>
      </c>
      <c r="E152" s="217" t="str">
        <f>IF(D152=1,SUM($D$5:D152),"")</f>
        <v/>
      </c>
      <c r="F152" s="7" t="s">
        <v>289</v>
      </c>
      <c r="G152" s="7" t="s">
        <v>240</v>
      </c>
      <c r="H152" s="7" t="s">
        <v>245</v>
      </c>
      <c r="I152" s="8" t="s">
        <v>537</v>
      </c>
      <c r="J152" s="217"/>
    </row>
    <row r="153" spans="2:10" x14ac:dyDescent="0.35">
      <c r="B153" s="20" t="s">
        <v>507</v>
      </c>
      <c r="D153" s="217" t="str">
        <f t="shared" si="9"/>
        <v/>
      </c>
      <c r="E153" s="217" t="str">
        <f>IF(D153=1,SUM($D$5:D153),"")</f>
        <v/>
      </c>
      <c r="F153" s="7" t="s">
        <v>289</v>
      </c>
      <c r="G153" s="7" t="s">
        <v>240</v>
      </c>
      <c r="H153" s="7" t="s">
        <v>249</v>
      </c>
      <c r="I153" s="8" t="s">
        <v>538</v>
      </c>
      <c r="J153" s="217"/>
    </row>
    <row r="154" spans="2:10" x14ac:dyDescent="0.35">
      <c r="B154" s="20" t="s">
        <v>507</v>
      </c>
      <c r="D154" s="217" t="str">
        <f t="shared" si="9"/>
        <v/>
      </c>
      <c r="E154" s="217" t="str">
        <f>IF(D154=1,SUM($D$5:D154),"")</f>
        <v/>
      </c>
      <c r="F154" s="7" t="s">
        <v>289</v>
      </c>
      <c r="G154" s="7" t="s">
        <v>240</v>
      </c>
      <c r="H154" s="7" t="s">
        <v>253</v>
      </c>
      <c r="I154" s="8" t="s">
        <v>369</v>
      </c>
      <c r="J154" s="217"/>
    </row>
    <row r="155" spans="2:10" x14ac:dyDescent="0.35">
      <c r="B155" s="20" t="s">
        <v>507</v>
      </c>
      <c r="D155" s="217" t="str">
        <f t="shared" si="9"/>
        <v/>
      </c>
      <c r="E155" s="217" t="str">
        <f>IF(D155=1,SUM($D$5:D155),"")</f>
        <v/>
      </c>
      <c r="F155" s="7" t="s">
        <v>289</v>
      </c>
      <c r="G155" s="7" t="s">
        <v>240</v>
      </c>
      <c r="H155" s="7" t="s">
        <v>257</v>
      </c>
      <c r="I155" s="8" t="s">
        <v>311</v>
      </c>
      <c r="J155" s="217"/>
    </row>
    <row r="156" spans="2:10" x14ac:dyDescent="0.35">
      <c r="B156" s="20" t="s">
        <v>507</v>
      </c>
      <c r="D156" s="217" t="str">
        <f t="shared" si="9"/>
        <v/>
      </c>
      <c r="E156" s="217" t="str">
        <f>IF(D156=1,SUM($D$5:D156),"")</f>
        <v/>
      </c>
      <c r="F156" s="7" t="s">
        <v>289</v>
      </c>
      <c r="G156" s="7" t="s">
        <v>240</v>
      </c>
      <c r="H156" s="7" t="s">
        <v>261</v>
      </c>
      <c r="I156" s="8" t="s">
        <v>539</v>
      </c>
      <c r="J156" s="217"/>
    </row>
    <row r="157" spans="2:10" x14ac:dyDescent="0.35">
      <c r="B157" s="20" t="s">
        <v>507</v>
      </c>
      <c r="D157" s="217" t="str">
        <f t="shared" si="9"/>
        <v/>
      </c>
      <c r="E157" s="217" t="str">
        <f>IF(D157=1,SUM($D$5:D157),"")</f>
        <v/>
      </c>
      <c r="F157" s="7" t="s">
        <v>289</v>
      </c>
      <c r="G157" s="7" t="s">
        <v>240</v>
      </c>
      <c r="H157" s="7" t="s">
        <v>265</v>
      </c>
      <c r="I157" s="8" t="s">
        <v>540</v>
      </c>
      <c r="J157" s="217"/>
    </row>
    <row r="158" spans="2:10" x14ac:dyDescent="0.35">
      <c r="B158" s="20" t="s">
        <v>507</v>
      </c>
      <c r="D158" s="217" t="str">
        <f t="shared" si="9"/>
        <v/>
      </c>
      <c r="E158" s="217" t="str">
        <f>IF(D158=1,SUM($D$5:D158),"")</f>
        <v/>
      </c>
      <c r="F158" s="7" t="s">
        <v>289</v>
      </c>
      <c r="G158" s="7" t="s">
        <v>240</v>
      </c>
      <c r="H158" s="7" t="s">
        <v>269</v>
      </c>
      <c r="I158" s="8" t="s">
        <v>455</v>
      </c>
      <c r="J158" s="217"/>
    </row>
    <row r="159" spans="2:10" x14ac:dyDescent="0.35">
      <c r="B159" s="20" t="s">
        <v>507</v>
      </c>
      <c r="D159" s="217" t="str">
        <f t="shared" si="9"/>
        <v/>
      </c>
      <c r="E159" s="217" t="str">
        <f>IF(D159=1,SUM($D$5:D159),"")</f>
        <v/>
      </c>
      <c r="F159" s="7" t="s">
        <v>289</v>
      </c>
      <c r="G159" s="7" t="s">
        <v>240</v>
      </c>
      <c r="H159" s="7" t="s">
        <v>273</v>
      </c>
      <c r="I159" s="8" t="s">
        <v>541</v>
      </c>
      <c r="J159" s="217"/>
    </row>
    <row r="160" spans="2:10" x14ac:dyDescent="0.35">
      <c r="B160" s="20" t="s">
        <v>507</v>
      </c>
      <c r="D160" s="217" t="str">
        <f t="shared" si="9"/>
        <v/>
      </c>
      <c r="E160" s="217" t="str">
        <f>IF(D160=1,SUM($D$5:D160),"")</f>
        <v/>
      </c>
      <c r="F160" s="7" t="s">
        <v>289</v>
      </c>
      <c r="G160" s="7" t="s">
        <v>240</v>
      </c>
      <c r="H160" s="7" t="s">
        <v>277</v>
      </c>
      <c r="I160" s="8" t="s">
        <v>125</v>
      </c>
      <c r="J160" s="217"/>
    </row>
    <row r="161" spans="2:10" x14ac:dyDescent="0.35">
      <c r="B161" s="20" t="s">
        <v>507</v>
      </c>
      <c r="D161" s="217" t="str">
        <f t="shared" si="9"/>
        <v/>
      </c>
      <c r="E161" s="217" t="str">
        <f>IF(D161=1,SUM($D$5:D161),"")</f>
        <v/>
      </c>
      <c r="F161" s="7" t="s">
        <v>292</v>
      </c>
      <c r="G161" s="7" t="s">
        <v>240</v>
      </c>
      <c r="H161" s="7" t="s">
        <v>241</v>
      </c>
      <c r="I161" s="8" t="s">
        <v>542</v>
      </c>
      <c r="J161" s="217"/>
    </row>
    <row r="162" spans="2:10" x14ac:dyDescent="0.35">
      <c r="B162" s="20" t="s">
        <v>507</v>
      </c>
      <c r="D162" s="217" t="str">
        <f t="shared" si="9"/>
        <v/>
      </c>
      <c r="E162" s="217" t="str">
        <f>IF(D162=1,SUM($D$5:D162),"")</f>
        <v/>
      </c>
      <c r="F162" s="7" t="s">
        <v>292</v>
      </c>
      <c r="G162" s="7" t="s">
        <v>240</v>
      </c>
      <c r="H162" s="7" t="s">
        <v>245</v>
      </c>
      <c r="I162" s="8" t="s">
        <v>391</v>
      </c>
      <c r="J162" s="217"/>
    </row>
    <row r="163" spans="2:10" x14ac:dyDescent="0.35">
      <c r="B163" s="20" t="s">
        <v>507</v>
      </c>
      <c r="D163" s="217" t="str">
        <f t="shared" si="9"/>
        <v/>
      </c>
      <c r="E163" s="217" t="str">
        <f>IF(D163=1,SUM($D$5:D163),"")</f>
        <v/>
      </c>
      <c r="F163" s="7" t="s">
        <v>292</v>
      </c>
      <c r="G163" s="7" t="s">
        <v>240</v>
      </c>
      <c r="H163" s="7" t="s">
        <v>249</v>
      </c>
      <c r="I163" s="8" t="s">
        <v>354</v>
      </c>
      <c r="J163" s="217"/>
    </row>
    <row r="164" spans="2:10" x14ac:dyDescent="0.35">
      <c r="B164" s="20" t="s">
        <v>507</v>
      </c>
      <c r="D164" s="217" t="str">
        <f t="shared" si="9"/>
        <v/>
      </c>
      <c r="E164" s="217" t="str">
        <f>IF(D164=1,SUM($D$5:D164),"")</f>
        <v/>
      </c>
      <c r="F164" s="7" t="s">
        <v>292</v>
      </c>
      <c r="G164" s="7" t="s">
        <v>240</v>
      </c>
      <c r="H164" s="7" t="s">
        <v>253</v>
      </c>
      <c r="I164" s="8" t="s">
        <v>369</v>
      </c>
      <c r="J164" s="217"/>
    </row>
    <row r="165" spans="2:10" x14ac:dyDescent="0.35">
      <c r="B165" s="20" t="s">
        <v>507</v>
      </c>
      <c r="D165" s="217" t="str">
        <f t="shared" si="9"/>
        <v/>
      </c>
      <c r="E165" s="217" t="str">
        <f>IF(D165=1,SUM($D$5:D165),"")</f>
        <v/>
      </c>
      <c r="F165" s="7" t="s">
        <v>292</v>
      </c>
      <c r="G165" s="7" t="s">
        <v>240</v>
      </c>
      <c r="H165" s="7" t="s">
        <v>257</v>
      </c>
      <c r="I165" s="8" t="s">
        <v>543</v>
      </c>
      <c r="J165" s="217"/>
    </row>
    <row r="166" spans="2:10" x14ac:dyDescent="0.35">
      <c r="B166" s="20" t="s">
        <v>507</v>
      </c>
      <c r="D166" s="217" t="str">
        <f t="shared" si="9"/>
        <v/>
      </c>
      <c r="E166" s="217" t="str">
        <f>IF(D166=1,SUM($D$5:D166),"")</f>
        <v/>
      </c>
      <c r="F166" s="7" t="s">
        <v>292</v>
      </c>
      <c r="G166" s="7" t="s">
        <v>240</v>
      </c>
      <c r="H166" s="7" t="s">
        <v>261</v>
      </c>
      <c r="I166" s="8" t="s">
        <v>300</v>
      </c>
      <c r="J166" s="217"/>
    </row>
    <row r="167" spans="2:10" x14ac:dyDescent="0.35">
      <c r="B167" s="20" t="s">
        <v>507</v>
      </c>
      <c r="D167" s="217" t="str">
        <f t="shared" si="9"/>
        <v/>
      </c>
      <c r="E167" s="217" t="str">
        <f>IF(D167=1,SUM($D$5:D167),"")</f>
        <v/>
      </c>
      <c r="F167" s="7" t="s">
        <v>292</v>
      </c>
      <c r="G167" s="7" t="s">
        <v>240</v>
      </c>
      <c r="H167" s="7" t="s">
        <v>265</v>
      </c>
      <c r="I167" s="8" t="s">
        <v>544</v>
      </c>
      <c r="J167" s="217"/>
    </row>
    <row r="168" spans="2:10" x14ac:dyDescent="0.35">
      <c r="B168" s="20" t="s">
        <v>507</v>
      </c>
      <c r="D168" s="217" t="str">
        <f t="shared" si="9"/>
        <v/>
      </c>
      <c r="E168" s="217" t="str">
        <f>IF(D168=1,SUM($D$5:D168),"")</f>
        <v/>
      </c>
      <c r="F168" s="7" t="s">
        <v>292</v>
      </c>
      <c r="G168" s="7" t="s">
        <v>240</v>
      </c>
      <c r="H168" s="7" t="s">
        <v>269</v>
      </c>
      <c r="I168" s="8" t="s">
        <v>545</v>
      </c>
      <c r="J168" s="217"/>
    </row>
    <row r="169" spans="2:10" x14ac:dyDescent="0.35">
      <c r="B169" s="20" t="s">
        <v>507</v>
      </c>
      <c r="D169" s="217" t="str">
        <f t="shared" si="9"/>
        <v/>
      </c>
      <c r="E169" s="217" t="str">
        <f>IF(D169=1,SUM($D$5:D169),"")</f>
        <v/>
      </c>
      <c r="F169" s="7" t="s">
        <v>292</v>
      </c>
      <c r="G169" s="7" t="s">
        <v>240</v>
      </c>
      <c r="H169" s="7" t="s">
        <v>273</v>
      </c>
      <c r="I169" s="8" t="s">
        <v>546</v>
      </c>
      <c r="J169" s="217"/>
    </row>
    <row r="170" spans="2:10" x14ac:dyDescent="0.35">
      <c r="B170" s="20" t="s">
        <v>507</v>
      </c>
      <c r="D170" s="217" t="str">
        <f t="shared" si="9"/>
        <v/>
      </c>
      <c r="E170" s="217" t="str">
        <f>IF(D170=1,SUM($D$5:D170),"")</f>
        <v/>
      </c>
      <c r="F170" s="7" t="s">
        <v>292</v>
      </c>
      <c r="G170" s="7" t="s">
        <v>240</v>
      </c>
      <c r="H170" s="7" t="s">
        <v>277</v>
      </c>
      <c r="I170" s="8" t="s">
        <v>547</v>
      </c>
      <c r="J170" s="217"/>
    </row>
    <row r="171" spans="2:10" x14ac:dyDescent="0.35">
      <c r="B171" s="20" t="s">
        <v>507</v>
      </c>
      <c r="D171" s="217" t="str">
        <f t="shared" si="9"/>
        <v/>
      </c>
      <c r="E171" s="217" t="str">
        <f>IF(D171=1,SUM($D$5:D171),"")</f>
        <v/>
      </c>
      <c r="F171" s="7" t="s">
        <v>292</v>
      </c>
      <c r="G171" s="7" t="s">
        <v>240</v>
      </c>
      <c r="H171" s="7" t="s">
        <v>281</v>
      </c>
      <c r="I171" s="8" t="s">
        <v>548</v>
      </c>
      <c r="J171" s="217"/>
    </row>
    <row r="172" spans="2:10" x14ac:dyDescent="0.35">
      <c r="B172" s="20" t="s">
        <v>507</v>
      </c>
      <c r="D172" s="217" t="str">
        <f t="shared" si="9"/>
        <v/>
      </c>
      <c r="E172" s="217" t="str">
        <f>IF(D172=1,SUM($D$5:D172),"")</f>
        <v/>
      </c>
      <c r="F172" s="7" t="s">
        <v>292</v>
      </c>
      <c r="G172" s="7" t="s">
        <v>240</v>
      </c>
      <c r="H172" s="7" t="s">
        <v>285</v>
      </c>
      <c r="I172" s="8" t="s">
        <v>549</v>
      </c>
      <c r="J172" s="217"/>
    </row>
    <row r="173" spans="2:10" x14ac:dyDescent="0.35">
      <c r="B173" s="20" t="s">
        <v>507</v>
      </c>
      <c r="D173" s="217" t="str">
        <f t="shared" si="9"/>
        <v/>
      </c>
      <c r="E173" s="217" t="str">
        <f>IF(D173=1,SUM($D$5:D173),"")</f>
        <v/>
      </c>
      <c r="F173" s="7" t="s">
        <v>292</v>
      </c>
      <c r="G173" s="7" t="s">
        <v>240</v>
      </c>
      <c r="H173" s="7" t="s">
        <v>323</v>
      </c>
      <c r="I173" s="8" t="s">
        <v>125</v>
      </c>
      <c r="J173" s="217"/>
    </row>
    <row r="174" spans="2:10" x14ac:dyDescent="0.35">
      <c r="B174" s="20" t="s">
        <v>507</v>
      </c>
      <c r="D174" s="217" t="str">
        <f t="shared" si="9"/>
        <v/>
      </c>
      <c r="E174" s="217" t="str">
        <f>IF(D174=1,SUM($D$5:D174),"")</f>
        <v/>
      </c>
      <c r="F174" s="7" t="s">
        <v>292</v>
      </c>
      <c r="G174" s="7" t="s">
        <v>240</v>
      </c>
      <c r="H174" s="7" t="s">
        <v>326</v>
      </c>
      <c r="I174" s="8" t="s">
        <v>417</v>
      </c>
      <c r="J174" s="217"/>
    </row>
    <row r="175" spans="2:10" x14ac:dyDescent="0.35">
      <c r="B175" s="20" t="s">
        <v>507</v>
      </c>
      <c r="D175" s="217" t="str">
        <f t="shared" si="9"/>
        <v/>
      </c>
      <c r="E175" s="217" t="str">
        <f>IF(D175=1,SUM($D$5:D175),"")</f>
        <v/>
      </c>
      <c r="F175" s="7" t="s">
        <v>295</v>
      </c>
      <c r="G175" s="7" t="s">
        <v>240</v>
      </c>
      <c r="H175" s="7" t="s">
        <v>241</v>
      </c>
      <c r="I175" s="8" t="s">
        <v>291</v>
      </c>
      <c r="J175" s="217"/>
    </row>
    <row r="176" spans="2:10" x14ac:dyDescent="0.35">
      <c r="B176" s="20" t="s">
        <v>507</v>
      </c>
      <c r="D176" s="217" t="str">
        <f t="shared" si="9"/>
        <v/>
      </c>
      <c r="E176" s="217" t="str">
        <f>IF(D176=1,SUM($D$5:D176),"")</f>
        <v/>
      </c>
      <c r="F176" s="7" t="s">
        <v>295</v>
      </c>
      <c r="G176" s="7" t="s">
        <v>240</v>
      </c>
      <c r="H176" s="7" t="s">
        <v>245</v>
      </c>
      <c r="I176" s="8" t="s">
        <v>354</v>
      </c>
      <c r="J176" s="217"/>
    </row>
    <row r="177" spans="2:10" x14ac:dyDescent="0.35">
      <c r="B177" s="20" t="s">
        <v>507</v>
      </c>
      <c r="D177" s="217" t="str">
        <f t="shared" si="9"/>
        <v/>
      </c>
      <c r="E177" s="217" t="str">
        <f>IF(D177=1,SUM($D$5:D177),"")</f>
        <v/>
      </c>
      <c r="F177" s="7" t="s">
        <v>295</v>
      </c>
      <c r="G177" s="7" t="s">
        <v>240</v>
      </c>
      <c r="H177" s="7" t="s">
        <v>249</v>
      </c>
      <c r="I177" s="8" t="s">
        <v>431</v>
      </c>
      <c r="J177" s="217"/>
    </row>
    <row r="178" spans="2:10" x14ac:dyDescent="0.35">
      <c r="B178" s="20" t="s">
        <v>507</v>
      </c>
      <c r="D178" s="217" t="str">
        <f t="shared" si="9"/>
        <v/>
      </c>
      <c r="E178" s="217" t="str">
        <f>IF(D178=1,SUM($D$5:D178),"")</f>
        <v/>
      </c>
      <c r="F178" s="7" t="s">
        <v>295</v>
      </c>
      <c r="G178" s="7" t="s">
        <v>240</v>
      </c>
      <c r="H178" s="7" t="s">
        <v>253</v>
      </c>
      <c r="I178" s="8" t="s">
        <v>550</v>
      </c>
      <c r="J178" s="217"/>
    </row>
    <row r="179" spans="2:10" x14ac:dyDescent="0.35">
      <c r="B179" s="20" t="s">
        <v>507</v>
      </c>
      <c r="D179" s="217" t="str">
        <f t="shared" si="9"/>
        <v/>
      </c>
      <c r="E179" s="217" t="str">
        <f>IF(D179=1,SUM($D$5:D179),"")</f>
        <v/>
      </c>
      <c r="F179" s="7" t="s">
        <v>295</v>
      </c>
      <c r="G179" s="7" t="s">
        <v>240</v>
      </c>
      <c r="H179" s="7" t="s">
        <v>257</v>
      </c>
      <c r="I179" s="8" t="s">
        <v>300</v>
      </c>
      <c r="J179" s="217"/>
    </row>
    <row r="180" spans="2:10" x14ac:dyDescent="0.35">
      <c r="B180" s="20" t="s">
        <v>507</v>
      </c>
      <c r="D180" s="217" t="str">
        <f t="shared" si="9"/>
        <v/>
      </c>
      <c r="E180" s="217" t="str">
        <f>IF(D180=1,SUM($D$5:D180),"")</f>
        <v/>
      </c>
      <c r="F180" s="7" t="s">
        <v>295</v>
      </c>
      <c r="G180" s="7" t="s">
        <v>240</v>
      </c>
      <c r="H180" s="7" t="s">
        <v>261</v>
      </c>
      <c r="I180" s="8" t="s">
        <v>314</v>
      </c>
      <c r="J180" s="217"/>
    </row>
    <row r="181" spans="2:10" x14ac:dyDescent="0.35">
      <c r="B181" s="20" t="s">
        <v>507</v>
      </c>
      <c r="D181" s="217" t="str">
        <f t="shared" si="9"/>
        <v/>
      </c>
      <c r="E181" s="217" t="str">
        <f>IF(D181=1,SUM($D$5:D181),"")</f>
        <v/>
      </c>
      <c r="F181" s="7" t="s">
        <v>295</v>
      </c>
      <c r="G181" s="7" t="s">
        <v>240</v>
      </c>
      <c r="H181" s="7" t="s">
        <v>265</v>
      </c>
      <c r="I181" s="8" t="s">
        <v>551</v>
      </c>
      <c r="J181" s="217"/>
    </row>
    <row r="182" spans="2:10" x14ac:dyDescent="0.35">
      <c r="B182" s="20" t="s">
        <v>507</v>
      </c>
      <c r="D182" s="217" t="str">
        <f t="shared" si="9"/>
        <v/>
      </c>
      <c r="E182" s="217" t="str">
        <f>IF(D182=1,SUM($D$5:D182),"")</f>
        <v/>
      </c>
      <c r="F182" s="7" t="s">
        <v>295</v>
      </c>
      <c r="G182" s="7" t="s">
        <v>240</v>
      </c>
      <c r="H182" s="7" t="s">
        <v>269</v>
      </c>
      <c r="I182" s="8" t="s">
        <v>383</v>
      </c>
      <c r="J182" s="217"/>
    </row>
    <row r="183" spans="2:10" x14ac:dyDescent="0.35">
      <c r="B183" s="20" t="s">
        <v>507</v>
      </c>
      <c r="D183" s="217" t="str">
        <f t="shared" si="9"/>
        <v/>
      </c>
      <c r="E183" s="217" t="str">
        <f>IF(D183=1,SUM($D$5:D183),"")</f>
        <v/>
      </c>
      <c r="F183" s="7" t="s">
        <v>295</v>
      </c>
      <c r="G183" s="7" t="s">
        <v>240</v>
      </c>
      <c r="H183" s="7" t="s">
        <v>273</v>
      </c>
      <c r="I183" s="8" t="s">
        <v>125</v>
      </c>
      <c r="J183" s="217"/>
    </row>
    <row r="184" spans="2:10" x14ac:dyDescent="0.35">
      <c r="B184" s="20" t="s">
        <v>507</v>
      </c>
      <c r="D184" s="217" t="str">
        <f t="shared" si="9"/>
        <v/>
      </c>
      <c r="E184" s="217" t="str">
        <f>IF(D184=1,SUM($D$5:D184),"")</f>
        <v/>
      </c>
      <c r="F184" s="7" t="s">
        <v>298</v>
      </c>
      <c r="G184" s="7" t="s">
        <v>240</v>
      </c>
      <c r="H184" s="7" t="s">
        <v>241</v>
      </c>
      <c r="I184" s="8" t="s">
        <v>552</v>
      </c>
      <c r="J184" s="217"/>
    </row>
    <row r="185" spans="2:10" x14ac:dyDescent="0.35">
      <c r="B185" s="20" t="s">
        <v>507</v>
      </c>
      <c r="D185" s="217" t="str">
        <f t="shared" si="9"/>
        <v/>
      </c>
      <c r="E185" s="217" t="str">
        <f>IF(D185=1,SUM($D$5:D185),"")</f>
        <v/>
      </c>
      <c r="F185" s="7" t="s">
        <v>298</v>
      </c>
      <c r="G185" s="7" t="s">
        <v>240</v>
      </c>
      <c r="H185" s="7" t="s">
        <v>245</v>
      </c>
      <c r="I185" s="8" t="s">
        <v>553</v>
      </c>
      <c r="J185" s="217"/>
    </row>
    <row r="186" spans="2:10" x14ac:dyDescent="0.35">
      <c r="B186" s="20" t="s">
        <v>507</v>
      </c>
      <c r="D186" s="217" t="str">
        <f t="shared" si="9"/>
        <v/>
      </c>
      <c r="E186" s="217" t="str">
        <f>IF(D186=1,SUM($D$5:D186),"")</f>
        <v/>
      </c>
      <c r="F186" s="7" t="s">
        <v>298</v>
      </c>
      <c r="G186" s="7" t="s">
        <v>240</v>
      </c>
      <c r="H186" s="7" t="s">
        <v>249</v>
      </c>
      <c r="I186" s="8" t="s">
        <v>554</v>
      </c>
      <c r="J186" s="217"/>
    </row>
    <row r="187" spans="2:10" x14ac:dyDescent="0.35">
      <c r="B187" s="20" t="s">
        <v>507</v>
      </c>
      <c r="D187" s="217" t="str">
        <f t="shared" si="9"/>
        <v/>
      </c>
      <c r="E187" s="217" t="str">
        <f>IF(D187=1,SUM($D$5:D187),"")</f>
        <v/>
      </c>
      <c r="F187" s="7" t="s">
        <v>298</v>
      </c>
      <c r="G187" s="7" t="s">
        <v>240</v>
      </c>
      <c r="H187" s="7" t="s">
        <v>253</v>
      </c>
      <c r="I187" s="8" t="s">
        <v>555</v>
      </c>
      <c r="J187" s="217"/>
    </row>
    <row r="188" spans="2:10" x14ac:dyDescent="0.35">
      <c r="B188" s="20" t="s">
        <v>507</v>
      </c>
      <c r="D188" s="217" t="str">
        <f t="shared" si="9"/>
        <v/>
      </c>
      <c r="E188" s="217" t="str">
        <f>IF(D188=1,SUM($D$5:D188),"")</f>
        <v/>
      </c>
      <c r="F188" s="7" t="s">
        <v>298</v>
      </c>
      <c r="G188" s="7" t="s">
        <v>240</v>
      </c>
      <c r="H188" s="7" t="s">
        <v>257</v>
      </c>
      <c r="I188" s="8" t="s">
        <v>397</v>
      </c>
      <c r="J188" s="217"/>
    </row>
    <row r="189" spans="2:10" x14ac:dyDescent="0.35">
      <c r="B189" s="20" t="s">
        <v>507</v>
      </c>
      <c r="D189" s="217" t="str">
        <f t="shared" si="9"/>
        <v/>
      </c>
      <c r="E189" s="217" t="str">
        <f>IF(D189=1,SUM($D$5:D189),"")</f>
        <v/>
      </c>
      <c r="F189" s="7" t="s">
        <v>298</v>
      </c>
      <c r="G189" s="7" t="s">
        <v>240</v>
      </c>
      <c r="H189" s="7" t="s">
        <v>261</v>
      </c>
      <c r="I189" s="8" t="s">
        <v>300</v>
      </c>
      <c r="J189" s="217"/>
    </row>
    <row r="190" spans="2:10" x14ac:dyDescent="0.35">
      <c r="B190" s="20" t="s">
        <v>507</v>
      </c>
      <c r="D190" s="217" t="str">
        <f t="shared" si="9"/>
        <v/>
      </c>
      <c r="E190" s="217" t="str">
        <f>IF(D190=1,SUM($D$5:D190),"")</f>
        <v/>
      </c>
      <c r="F190" s="7" t="s">
        <v>298</v>
      </c>
      <c r="G190" s="7" t="s">
        <v>240</v>
      </c>
      <c r="H190" s="7" t="s">
        <v>265</v>
      </c>
      <c r="I190" s="8" t="s">
        <v>556</v>
      </c>
      <c r="J190" s="217"/>
    </row>
    <row r="191" spans="2:10" x14ac:dyDescent="0.35">
      <c r="B191" s="20" t="s">
        <v>507</v>
      </c>
      <c r="D191" s="217" t="str">
        <f t="shared" si="9"/>
        <v/>
      </c>
      <c r="E191" s="217" t="str">
        <f>IF(D191=1,SUM($D$5:D191),"")</f>
        <v/>
      </c>
      <c r="F191" s="7" t="s">
        <v>298</v>
      </c>
      <c r="G191" s="7" t="s">
        <v>240</v>
      </c>
      <c r="H191" s="7" t="s">
        <v>269</v>
      </c>
      <c r="I191" s="8" t="s">
        <v>557</v>
      </c>
      <c r="J191" s="217"/>
    </row>
    <row r="192" spans="2:10" x14ac:dyDescent="0.35">
      <c r="B192" s="20" t="s">
        <v>507</v>
      </c>
      <c r="D192" s="217" t="str">
        <f t="shared" si="9"/>
        <v/>
      </c>
      <c r="E192" s="217" t="str">
        <f>IF(D192=1,SUM($D$5:D192),"")</f>
        <v/>
      </c>
      <c r="F192" s="7" t="s">
        <v>298</v>
      </c>
      <c r="G192" s="7" t="s">
        <v>240</v>
      </c>
      <c r="H192" s="7" t="s">
        <v>273</v>
      </c>
      <c r="I192" s="8" t="s">
        <v>412</v>
      </c>
      <c r="J192" s="217"/>
    </row>
    <row r="193" spans="2:10" x14ac:dyDescent="0.35">
      <c r="B193" s="20" t="s">
        <v>507</v>
      </c>
      <c r="D193" s="217" t="str">
        <f t="shared" si="9"/>
        <v/>
      </c>
      <c r="E193" s="217" t="str">
        <f>IF(D193=1,SUM($D$5:D193),"")</f>
        <v/>
      </c>
      <c r="F193" s="7" t="s">
        <v>298</v>
      </c>
      <c r="G193" s="7" t="s">
        <v>240</v>
      </c>
      <c r="H193" s="7" t="s">
        <v>277</v>
      </c>
      <c r="I193" s="8" t="s">
        <v>558</v>
      </c>
      <c r="J193" s="217"/>
    </row>
    <row r="194" spans="2:10" x14ac:dyDescent="0.35">
      <c r="B194" s="20" t="s">
        <v>507</v>
      </c>
      <c r="D194" s="217" t="str">
        <f t="shared" si="9"/>
        <v/>
      </c>
      <c r="E194" s="217" t="str">
        <f>IF(D194=1,SUM($D$5:D194),"")</f>
        <v/>
      </c>
      <c r="F194" s="7" t="s">
        <v>298</v>
      </c>
      <c r="G194" s="7" t="s">
        <v>240</v>
      </c>
      <c r="H194" s="7" t="s">
        <v>281</v>
      </c>
      <c r="I194" s="8" t="s">
        <v>559</v>
      </c>
      <c r="J194" s="217"/>
    </row>
    <row r="195" spans="2:10" x14ac:dyDescent="0.35">
      <c r="B195" s="20" t="s">
        <v>507</v>
      </c>
      <c r="D195" s="217" t="str">
        <f t="shared" si="9"/>
        <v/>
      </c>
      <c r="E195" s="217" t="str">
        <f>IF(D195=1,SUM($D$5:D195),"")</f>
        <v/>
      </c>
      <c r="F195" s="7" t="s">
        <v>298</v>
      </c>
      <c r="G195" s="7" t="s">
        <v>240</v>
      </c>
      <c r="H195" s="7" t="s">
        <v>285</v>
      </c>
      <c r="I195" s="8" t="s">
        <v>560</v>
      </c>
      <c r="J195" s="217"/>
    </row>
    <row r="196" spans="2:10" x14ac:dyDescent="0.35">
      <c r="B196" s="20" t="s">
        <v>507</v>
      </c>
      <c r="D196" s="217" t="str">
        <f t="shared" si="9"/>
        <v/>
      </c>
      <c r="E196" s="217" t="str">
        <f>IF(D196=1,SUM($D$5:D196),"")</f>
        <v/>
      </c>
      <c r="F196" s="7" t="s">
        <v>298</v>
      </c>
      <c r="G196" s="7" t="s">
        <v>240</v>
      </c>
      <c r="H196" s="7" t="s">
        <v>323</v>
      </c>
      <c r="I196" s="8" t="s">
        <v>561</v>
      </c>
      <c r="J196" s="217"/>
    </row>
    <row r="197" spans="2:10" x14ac:dyDescent="0.35">
      <c r="B197" s="20" t="s">
        <v>507</v>
      </c>
      <c r="D197" s="217" t="str">
        <f t="shared" si="9"/>
        <v/>
      </c>
      <c r="E197" s="217" t="str">
        <f>IF(D197=1,SUM($D$5:D197),"")</f>
        <v/>
      </c>
      <c r="F197" s="7" t="s">
        <v>298</v>
      </c>
      <c r="G197" s="7" t="s">
        <v>240</v>
      </c>
      <c r="H197" s="7" t="s">
        <v>326</v>
      </c>
      <c r="I197" s="8" t="s">
        <v>278</v>
      </c>
      <c r="J197" s="217"/>
    </row>
    <row r="198" spans="2:10" x14ac:dyDescent="0.35">
      <c r="B198" s="20" t="s">
        <v>507</v>
      </c>
      <c r="D198" s="217" t="str">
        <f t="shared" ref="D198:D261" si="10">IF(F198=$K$1,1,"")</f>
        <v/>
      </c>
      <c r="E198" s="217" t="str">
        <f>IF(D198=1,SUM($D$5:D198),"")</f>
        <v/>
      </c>
      <c r="F198" s="7" t="s">
        <v>298</v>
      </c>
      <c r="G198" s="7" t="s">
        <v>240</v>
      </c>
      <c r="H198" s="7" t="s">
        <v>330</v>
      </c>
      <c r="I198" s="8" t="s">
        <v>562</v>
      </c>
      <c r="J198" s="217"/>
    </row>
    <row r="199" spans="2:10" x14ac:dyDescent="0.35">
      <c r="B199" s="20" t="s">
        <v>507</v>
      </c>
      <c r="D199" s="217" t="str">
        <f t="shared" si="10"/>
        <v/>
      </c>
      <c r="E199" s="217" t="str">
        <f>IF(D199=1,SUM($D$5:D199),"")</f>
        <v/>
      </c>
      <c r="F199" s="7" t="s">
        <v>301</v>
      </c>
      <c r="G199" s="7" t="s">
        <v>240</v>
      </c>
      <c r="H199" s="7" t="s">
        <v>241</v>
      </c>
      <c r="I199" s="8" t="s">
        <v>391</v>
      </c>
      <c r="J199" s="217"/>
    </row>
    <row r="200" spans="2:10" x14ac:dyDescent="0.35">
      <c r="B200" s="20" t="s">
        <v>507</v>
      </c>
      <c r="D200" s="217" t="str">
        <f t="shared" si="10"/>
        <v/>
      </c>
      <c r="E200" s="217" t="str">
        <f>IF(D200=1,SUM($D$5:D200),"")</f>
        <v/>
      </c>
      <c r="F200" s="7" t="s">
        <v>301</v>
      </c>
      <c r="G200" s="7" t="s">
        <v>240</v>
      </c>
      <c r="H200" s="7" t="s">
        <v>245</v>
      </c>
      <c r="I200" s="8" t="s">
        <v>563</v>
      </c>
      <c r="J200" s="217"/>
    </row>
    <row r="201" spans="2:10" x14ac:dyDescent="0.35">
      <c r="B201" s="20" t="s">
        <v>507</v>
      </c>
      <c r="D201" s="217" t="str">
        <f t="shared" si="10"/>
        <v/>
      </c>
      <c r="E201" s="217" t="str">
        <f>IF(D201=1,SUM($D$5:D201),"")</f>
        <v/>
      </c>
      <c r="F201" s="7" t="s">
        <v>301</v>
      </c>
      <c r="G201" s="7" t="s">
        <v>240</v>
      </c>
      <c r="H201" s="7" t="s">
        <v>249</v>
      </c>
      <c r="I201" s="8" t="s">
        <v>564</v>
      </c>
      <c r="J201" s="217"/>
    </row>
    <row r="202" spans="2:10" x14ac:dyDescent="0.35">
      <c r="B202" s="20" t="s">
        <v>507</v>
      </c>
      <c r="D202" s="217" t="str">
        <f t="shared" si="10"/>
        <v/>
      </c>
      <c r="E202" s="217" t="str">
        <f>IF(D202=1,SUM($D$5:D202),"")</f>
        <v/>
      </c>
      <c r="F202" s="7" t="s">
        <v>301</v>
      </c>
      <c r="G202" s="7" t="s">
        <v>240</v>
      </c>
      <c r="H202" s="7" t="s">
        <v>253</v>
      </c>
      <c r="I202" s="8" t="s">
        <v>369</v>
      </c>
      <c r="J202" s="217"/>
    </row>
    <row r="203" spans="2:10" x14ac:dyDescent="0.35">
      <c r="B203" s="20" t="s">
        <v>507</v>
      </c>
      <c r="D203" s="217" t="str">
        <f t="shared" si="10"/>
        <v/>
      </c>
      <c r="E203" s="217" t="str">
        <f>IF(D203=1,SUM($D$5:D203),"")</f>
        <v/>
      </c>
      <c r="F203" s="7" t="s">
        <v>301</v>
      </c>
      <c r="G203" s="7" t="s">
        <v>240</v>
      </c>
      <c r="H203" s="7" t="s">
        <v>257</v>
      </c>
      <c r="I203" s="8" t="s">
        <v>480</v>
      </c>
      <c r="J203" s="217"/>
    </row>
    <row r="204" spans="2:10" x14ac:dyDescent="0.35">
      <c r="B204" s="20" t="s">
        <v>507</v>
      </c>
      <c r="D204" s="217" t="str">
        <f t="shared" si="10"/>
        <v/>
      </c>
      <c r="E204" s="217" t="str">
        <f>IF(D204=1,SUM($D$5:D204),"")</f>
        <v/>
      </c>
      <c r="F204" s="7" t="s">
        <v>301</v>
      </c>
      <c r="G204" s="7" t="s">
        <v>240</v>
      </c>
      <c r="H204" s="7" t="s">
        <v>261</v>
      </c>
      <c r="I204" s="8" t="s">
        <v>262</v>
      </c>
      <c r="J204" s="217"/>
    </row>
    <row r="205" spans="2:10" x14ac:dyDescent="0.35">
      <c r="B205" s="20" t="s">
        <v>507</v>
      </c>
      <c r="D205" s="217" t="str">
        <f t="shared" si="10"/>
        <v/>
      </c>
      <c r="E205" s="217" t="str">
        <f>IF(D205=1,SUM($D$5:D205),"")</f>
        <v/>
      </c>
      <c r="F205" s="7" t="s">
        <v>301</v>
      </c>
      <c r="G205" s="7" t="s">
        <v>240</v>
      </c>
      <c r="H205" s="7" t="s">
        <v>269</v>
      </c>
      <c r="I205" s="8" t="s">
        <v>565</v>
      </c>
      <c r="J205" s="217"/>
    </row>
    <row r="206" spans="2:10" x14ac:dyDescent="0.35">
      <c r="B206" s="20" t="s">
        <v>507</v>
      </c>
      <c r="D206" s="217" t="str">
        <f t="shared" si="10"/>
        <v/>
      </c>
      <c r="E206" s="217" t="str">
        <f>IF(D206=1,SUM($D$5:D206),"")</f>
        <v/>
      </c>
      <c r="F206" s="9" t="s">
        <v>301</v>
      </c>
      <c r="G206" s="9" t="s">
        <v>240</v>
      </c>
      <c r="H206" s="9" t="s">
        <v>273</v>
      </c>
      <c r="I206" s="10" t="s">
        <v>327</v>
      </c>
      <c r="J206" s="217"/>
    </row>
    <row r="207" spans="2:10" x14ac:dyDescent="0.35">
      <c r="B207" s="20" t="s">
        <v>507</v>
      </c>
      <c r="D207" s="217" t="str">
        <f t="shared" si="10"/>
        <v/>
      </c>
      <c r="E207" s="217" t="str">
        <f>IF(D207=1,SUM($D$5:D207),"")</f>
        <v/>
      </c>
      <c r="F207" s="7" t="s">
        <v>301</v>
      </c>
      <c r="G207" s="7" t="s">
        <v>240</v>
      </c>
      <c r="H207" s="7" t="s">
        <v>277</v>
      </c>
      <c r="I207" s="8" t="s">
        <v>566</v>
      </c>
      <c r="J207" s="217"/>
    </row>
    <row r="208" spans="2:10" x14ac:dyDescent="0.35">
      <c r="B208" s="20" t="s">
        <v>507</v>
      </c>
      <c r="D208" s="217" t="str">
        <f t="shared" si="10"/>
        <v/>
      </c>
      <c r="E208" s="217" t="str">
        <f>IF(D208=1,SUM($D$5:D208),"")</f>
        <v/>
      </c>
      <c r="F208" s="7" t="s">
        <v>301</v>
      </c>
      <c r="G208" s="7" t="s">
        <v>240</v>
      </c>
      <c r="H208" s="7" t="s">
        <v>281</v>
      </c>
      <c r="I208" s="8" t="s">
        <v>278</v>
      </c>
      <c r="J208" s="217"/>
    </row>
    <row r="209" spans="2:10" x14ac:dyDescent="0.35">
      <c r="B209" s="20" t="s">
        <v>507</v>
      </c>
      <c r="D209" s="217" t="str">
        <f t="shared" si="10"/>
        <v/>
      </c>
      <c r="E209" s="217" t="str">
        <f>IF(D209=1,SUM($D$5:D209),"")</f>
        <v/>
      </c>
      <c r="F209" s="7" t="s">
        <v>301</v>
      </c>
      <c r="G209" s="7" t="s">
        <v>240</v>
      </c>
      <c r="H209" s="7" t="s">
        <v>285</v>
      </c>
      <c r="I209" s="8" t="s">
        <v>125</v>
      </c>
      <c r="J209" s="217"/>
    </row>
    <row r="210" spans="2:10" x14ac:dyDescent="0.35">
      <c r="B210" s="20" t="s">
        <v>507</v>
      </c>
      <c r="D210" s="217" t="str">
        <f t="shared" si="10"/>
        <v/>
      </c>
      <c r="E210" s="217" t="str">
        <f>IF(D210=1,SUM($D$5:D210),"")</f>
        <v/>
      </c>
      <c r="F210" s="7" t="s">
        <v>303</v>
      </c>
      <c r="G210" s="7" t="s">
        <v>240</v>
      </c>
      <c r="H210" s="7" t="s">
        <v>241</v>
      </c>
      <c r="I210" s="8" t="s">
        <v>567</v>
      </c>
      <c r="J210" s="217"/>
    </row>
    <row r="211" spans="2:10" x14ac:dyDescent="0.35">
      <c r="B211" s="20" t="s">
        <v>507</v>
      </c>
      <c r="D211" s="217" t="str">
        <f t="shared" si="10"/>
        <v/>
      </c>
      <c r="E211" s="217" t="str">
        <f>IF(D211=1,SUM($D$5:D211),"")</f>
        <v/>
      </c>
      <c r="F211" s="7" t="s">
        <v>303</v>
      </c>
      <c r="G211" s="7" t="s">
        <v>240</v>
      </c>
      <c r="H211" s="7" t="s">
        <v>245</v>
      </c>
      <c r="I211" s="8" t="s">
        <v>500</v>
      </c>
      <c r="J211" s="217"/>
    </row>
    <row r="212" spans="2:10" x14ac:dyDescent="0.35">
      <c r="B212" s="20" t="s">
        <v>507</v>
      </c>
      <c r="D212" s="217" t="str">
        <f t="shared" si="10"/>
        <v/>
      </c>
      <c r="E212" s="217" t="str">
        <f>IF(D212=1,SUM($D$5:D212),"")</f>
        <v/>
      </c>
      <c r="F212" s="7" t="s">
        <v>303</v>
      </c>
      <c r="G212" s="7" t="s">
        <v>240</v>
      </c>
      <c r="H212" s="7" t="s">
        <v>249</v>
      </c>
      <c r="I212" s="8" t="s">
        <v>521</v>
      </c>
      <c r="J212" s="217"/>
    </row>
    <row r="213" spans="2:10" x14ac:dyDescent="0.35">
      <c r="B213" s="20" t="s">
        <v>507</v>
      </c>
      <c r="D213" s="217" t="str">
        <f t="shared" si="10"/>
        <v/>
      </c>
      <c r="E213" s="217" t="str">
        <f>IF(D213=1,SUM($D$5:D213),"")</f>
        <v/>
      </c>
      <c r="F213" s="7" t="s">
        <v>303</v>
      </c>
      <c r="G213" s="7" t="s">
        <v>240</v>
      </c>
      <c r="H213" s="7" t="s">
        <v>253</v>
      </c>
      <c r="I213" s="8" t="s">
        <v>568</v>
      </c>
      <c r="J213" s="217"/>
    </row>
    <row r="214" spans="2:10" x14ac:dyDescent="0.35">
      <c r="B214" s="20" t="s">
        <v>507</v>
      </c>
      <c r="D214" s="217" t="str">
        <f t="shared" si="10"/>
        <v/>
      </c>
      <c r="E214" s="217" t="str">
        <f>IF(D214=1,SUM($D$5:D214),"")</f>
        <v/>
      </c>
      <c r="F214" s="7" t="s">
        <v>303</v>
      </c>
      <c r="G214" s="7" t="s">
        <v>240</v>
      </c>
      <c r="H214" s="7" t="s">
        <v>257</v>
      </c>
      <c r="I214" s="8" t="s">
        <v>569</v>
      </c>
      <c r="J214" s="217"/>
    </row>
    <row r="215" spans="2:10" x14ac:dyDescent="0.35">
      <c r="B215" s="20" t="s">
        <v>507</v>
      </c>
      <c r="D215" s="217" t="str">
        <f t="shared" si="10"/>
        <v/>
      </c>
      <c r="E215" s="217" t="str">
        <f>IF(D215=1,SUM($D$5:D215),"")</f>
        <v/>
      </c>
      <c r="F215" s="7" t="s">
        <v>303</v>
      </c>
      <c r="G215" s="7" t="s">
        <v>240</v>
      </c>
      <c r="H215" s="7" t="s">
        <v>261</v>
      </c>
      <c r="I215" s="8" t="s">
        <v>570</v>
      </c>
      <c r="J215" s="217"/>
    </row>
    <row r="216" spans="2:10" x14ac:dyDescent="0.35">
      <c r="B216" s="20" t="s">
        <v>507</v>
      </c>
      <c r="D216" s="217" t="str">
        <f t="shared" si="10"/>
        <v/>
      </c>
      <c r="E216" s="217" t="str">
        <f>IF(D216=1,SUM($D$5:D216),"")</f>
        <v/>
      </c>
      <c r="F216" s="7" t="s">
        <v>303</v>
      </c>
      <c r="G216" s="7" t="s">
        <v>240</v>
      </c>
      <c r="H216" s="7" t="s">
        <v>265</v>
      </c>
      <c r="I216" s="8" t="s">
        <v>571</v>
      </c>
      <c r="J216" s="217"/>
    </row>
    <row r="217" spans="2:10" x14ac:dyDescent="0.35">
      <c r="B217" s="20" t="s">
        <v>507</v>
      </c>
      <c r="D217" s="217" t="str">
        <f t="shared" si="10"/>
        <v/>
      </c>
      <c r="E217" s="217" t="str">
        <f>IF(D217=1,SUM($D$5:D217),"")</f>
        <v/>
      </c>
      <c r="F217" s="7" t="s">
        <v>303</v>
      </c>
      <c r="G217" s="7" t="s">
        <v>240</v>
      </c>
      <c r="H217" s="7" t="s">
        <v>269</v>
      </c>
      <c r="I217" s="8" t="s">
        <v>300</v>
      </c>
      <c r="J217" s="217"/>
    </row>
    <row r="218" spans="2:10" x14ac:dyDescent="0.35">
      <c r="B218" s="20" t="s">
        <v>507</v>
      </c>
      <c r="D218" s="217" t="str">
        <f t="shared" si="10"/>
        <v/>
      </c>
      <c r="E218" s="217" t="str">
        <f>IF(D218=1,SUM($D$5:D218),"")</f>
        <v/>
      </c>
      <c r="F218" s="7" t="s">
        <v>303</v>
      </c>
      <c r="G218" s="7" t="s">
        <v>240</v>
      </c>
      <c r="H218" s="7" t="s">
        <v>273</v>
      </c>
      <c r="I218" s="8" t="s">
        <v>254</v>
      </c>
      <c r="J218" s="217"/>
    </row>
    <row r="219" spans="2:10" x14ac:dyDescent="0.35">
      <c r="B219" s="20" t="s">
        <v>507</v>
      </c>
      <c r="D219" s="217" t="str">
        <f t="shared" si="10"/>
        <v/>
      </c>
      <c r="E219" s="217" t="str">
        <f>IF(D219=1,SUM($D$5:D219),"")</f>
        <v/>
      </c>
      <c r="F219" s="7" t="s">
        <v>303</v>
      </c>
      <c r="G219" s="7" t="s">
        <v>240</v>
      </c>
      <c r="H219" s="7" t="s">
        <v>277</v>
      </c>
      <c r="I219" s="8" t="s">
        <v>311</v>
      </c>
      <c r="J219" s="217"/>
    </row>
    <row r="220" spans="2:10" x14ac:dyDescent="0.35">
      <c r="B220" s="20" t="s">
        <v>507</v>
      </c>
      <c r="D220" s="217" t="str">
        <f t="shared" si="10"/>
        <v/>
      </c>
      <c r="E220" s="217" t="str">
        <f>IF(D220=1,SUM($D$5:D220),"")</f>
        <v/>
      </c>
      <c r="F220" s="7" t="s">
        <v>303</v>
      </c>
      <c r="G220" s="7" t="s">
        <v>240</v>
      </c>
      <c r="H220" s="7" t="s">
        <v>281</v>
      </c>
      <c r="I220" s="8" t="s">
        <v>314</v>
      </c>
      <c r="J220" s="217"/>
    </row>
    <row r="221" spans="2:10" x14ac:dyDescent="0.35">
      <c r="B221" s="20" t="s">
        <v>507</v>
      </c>
      <c r="D221" s="217" t="str">
        <f t="shared" si="10"/>
        <v/>
      </c>
      <c r="E221" s="217" t="str">
        <f>IF(D221=1,SUM($D$5:D221),"")</f>
        <v/>
      </c>
      <c r="F221" s="7" t="s">
        <v>303</v>
      </c>
      <c r="G221" s="7" t="s">
        <v>240</v>
      </c>
      <c r="H221" s="7" t="s">
        <v>285</v>
      </c>
      <c r="I221" s="8" t="s">
        <v>533</v>
      </c>
      <c r="J221" s="217"/>
    </row>
    <row r="222" spans="2:10" x14ac:dyDescent="0.35">
      <c r="B222" s="20" t="s">
        <v>507</v>
      </c>
      <c r="D222" s="217" t="str">
        <f t="shared" si="10"/>
        <v/>
      </c>
      <c r="E222" s="217" t="str">
        <f>IF(D222=1,SUM($D$5:D222),"")</f>
        <v/>
      </c>
      <c r="F222" s="7" t="s">
        <v>306</v>
      </c>
      <c r="G222" s="7" t="s">
        <v>240</v>
      </c>
      <c r="H222" s="7" t="s">
        <v>241</v>
      </c>
      <c r="I222" s="8" t="s">
        <v>572</v>
      </c>
      <c r="J222" s="217"/>
    </row>
    <row r="223" spans="2:10" x14ac:dyDescent="0.35">
      <c r="B223" s="20" t="s">
        <v>507</v>
      </c>
      <c r="D223" s="217" t="str">
        <f t="shared" si="10"/>
        <v/>
      </c>
      <c r="E223" s="217" t="str">
        <f>IF(D223=1,SUM($D$5:D223),"")</f>
        <v/>
      </c>
      <c r="F223" s="7" t="s">
        <v>306</v>
      </c>
      <c r="G223" s="7" t="s">
        <v>240</v>
      </c>
      <c r="H223" s="7" t="s">
        <v>245</v>
      </c>
      <c r="I223" s="8" t="s">
        <v>573</v>
      </c>
      <c r="J223" s="217"/>
    </row>
    <row r="224" spans="2:10" x14ac:dyDescent="0.35">
      <c r="B224" s="20" t="s">
        <v>507</v>
      </c>
      <c r="D224" s="217" t="str">
        <f t="shared" si="10"/>
        <v/>
      </c>
      <c r="E224" s="217" t="str">
        <f>IF(D224=1,SUM($D$5:D224),"")</f>
        <v/>
      </c>
      <c r="F224" s="7" t="s">
        <v>306</v>
      </c>
      <c r="G224" s="7" t="s">
        <v>240</v>
      </c>
      <c r="H224" s="7" t="s">
        <v>249</v>
      </c>
      <c r="I224" s="8" t="s">
        <v>574</v>
      </c>
      <c r="J224" s="217"/>
    </row>
    <row r="225" spans="2:10" x14ac:dyDescent="0.35">
      <c r="B225" s="20" t="s">
        <v>507</v>
      </c>
      <c r="D225" s="217" t="str">
        <f t="shared" si="10"/>
        <v/>
      </c>
      <c r="E225" s="217" t="str">
        <f>IF(D225=1,SUM($D$5:D225),"")</f>
        <v/>
      </c>
      <c r="F225" s="7" t="s">
        <v>306</v>
      </c>
      <c r="G225" s="7" t="s">
        <v>240</v>
      </c>
      <c r="H225" s="7" t="s">
        <v>253</v>
      </c>
      <c r="I225" s="8" t="s">
        <v>431</v>
      </c>
      <c r="J225" s="217"/>
    </row>
    <row r="226" spans="2:10" x14ac:dyDescent="0.35">
      <c r="B226" s="20" t="s">
        <v>507</v>
      </c>
      <c r="D226" s="217" t="str">
        <f t="shared" si="10"/>
        <v/>
      </c>
      <c r="E226" s="217" t="str">
        <f>IF(D226=1,SUM($D$5:D226),"")</f>
        <v/>
      </c>
      <c r="F226" s="7" t="s">
        <v>306</v>
      </c>
      <c r="G226" s="7" t="s">
        <v>240</v>
      </c>
      <c r="H226" s="7" t="s">
        <v>257</v>
      </c>
      <c r="I226" s="8" t="s">
        <v>553</v>
      </c>
      <c r="J226" s="217"/>
    </row>
    <row r="227" spans="2:10" x14ac:dyDescent="0.35">
      <c r="B227" s="20" t="s">
        <v>507</v>
      </c>
      <c r="D227" s="217" t="str">
        <f t="shared" si="10"/>
        <v/>
      </c>
      <c r="E227" s="217" t="str">
        <f>IF(D227=1,SUM($D$5:D227),"")</f>
        <v/>
      </c>
      <c r="F227" s="7" t="s">
        <v>306</v>
      </c>
      <c r="G227" s="7" t="s">
        <v>240</v>
      </c>
      <c r="H227" s="7" t="s">
        <v>261</v>
      </c>
      <c r="I227" s="8" t="s">
        <v>575</v>
      </c>
      <c r="J227" s="217"/>
    </row>
    <row r="228" spans="2:10" x14ac:dyDescent="0.35">
      <c r="B228" s="20" t="s">
        <v>507</v>
      </c>
      <c r="D228" s="217" t="str">
        <f t="shared" si="10"/>
        <v/>
      </c>
      <c r="E228" s="217" t="str">
        <f>IF(D228=1,SUM($D$5:D228),"")</f>
        <v/>
      </c>
      <c r="F228" s="7" t="s">
        <v>306</v>
      </c>
      <c r="G228" s="7" t="s">
        <v>240</v>
      </c>
      <c r="H228" s="7" t="s">
        <v>265</v>
      </c>
      <c r="I228" s="8" t="s">
        <v>369</v>
      </c>
      <c r="J228" s="217"/>
    </row>
    <row r="229" spans="2:10" x14ac:dyDescent="0.35">
      <c r="B229" s="20" t="s">
        <v>507</v>
      </c>
      <c r="D229" s="217" t="str">
        <f t="shared" si="10"/>
        <v/>
      </c>
      <c r="E229" s="217" t="str">
        <f>IF(D229=1,SUM($D$5:D229),"")</f>
        <v/>
      </c>
      <c r="F229" s="7" t="s">
        <v>306</v>
      </c>
      <c r="G229" s="7" t="s">
        <v>240</v>
      </c>
      <c r="H229" s="7" t="s">
        <v>269</v>
      </c>
      <c r="I229" s="8" t="s">
        <v>300</v>
      </c>
      <c r="J229" s="217"/>
    </row>
    <row r="230" spans="2:10" x14ac:dyDescent="0.35">
      <c r="B230" s="20" t="s">
        <v>507</v>
      </c>
      <c r="D230" s="217" t="str">
        <f t="shared" si="10"/>
        <v/>
      </c>
      <c r="E230" s="217" t="str">
        <f>IF(D230=1,SUM($D$5:D230),"")</f>
        <v/>
      </c>
      <c r="F230" s="7" t="s">
        <v>306</v>
      </c>
      <c r="G230" s="7" t="s">
        <v>240</v>
      </c>
      <c r="H230" s="7" t="s">
        <v>273</v>
      </c>
      <c r="I230" s="8" t="s">
        <v>254</v>
      </c>
      <c r="J230" s="217"/>
    </row>
    <row r="231" spans="2:10" x14ac:dyDescent="0.35">
      <c r="B231" s="20" t="s">
        <v>507</v>
      </c>
      <c r="D231" s="217" t="str">
        <f t="shared" si="10"/>
        <v/>
      </c>
      <c r="E231" s="217" t="str">
        <f>IF(D231=1,SUM($D$5:D231),"")</f>
        <v/>
      </c>
      <c r="F231" s="7" t="s">
        <v>306</v>
      </c>
      <c r="G231" s="7" t="s">
        <v>240</v>
      </c>
      <c r="H231" s="7" t="s">
        <v>277</v>
      </c>
      <c r="I231" s="8" t="s">
        <v>576</v>
      </c>
      <c r="J231" s="217"/>
    </row>
    <row r="232" spans="2:10" x14ac:dyDescent="0.35">
      <c r="B232" s="20" t="s">
        <v>507</v>
      </c>
      <c r="D232" s="217" t="str">
        <f t="shared" si="10"/>
        <v/>
      </c>
      <c r="E232" s="217" t="str">
        <f>IF(D232=1,SUM($D$5:D232),"")</f>
        <v/>
      </c>
      <c r="F232" s="7" t="s">
        <v>306</v>
      </c>
      <c r="G232" s="7" t="s">
        <v>240</v>
      </c>
      <c r="H232" s="7" t="s">
        <v>281</v>
      </c>
      <c r="I232" s="8" t="s">
        <v>577</v>
      </c>
      <c r="J232" s="217"/>
    </row>
    <row r="233" spans="2:10" x14ac:dyDescent="0.35">
      <c r="B233" s="20" t="s">
        <v>507</v>
      </c>
      <c r="D233" s="217" t="str">
        <f t="shared" si="10"/>
        <v/>
      </c>
      <c r="E233" s="217" t="str">
        <f>IF(D233=1,SUM($D$5:D233),"")</f>
        <v/>
      </c>
      <c r="F233" s="7" t="s">
        <v>306</v>
      </c>
      <c r="G233" s="7" t="s">
        <v>240</v>
      </c>
      <c r="H233" s="7" t="s">
        <v>285</v>
      </c>
      <c r="I233" s="8" t="s">
        <v>578</v>
      </c>
      <c r="J233" s="217"/>
    </row>
    <row r="234" spans="2:10" x14ac:dyDescent="0.35">
      <c r="B234" s="20" t="s">
        <v>507</v>
      </c>
      <c r="D234" s="217" t="str">
        <f t="shared" si="10"/>
        <v/>
      </c>
      <c r="E234" s="217" t="str">
        <f>IF(D234=1,SUM($D$5:D234),"")</f>
        <v/>
      </c>
      <c r="F234" s="7" t="s">
        <v>306</v>
      </c>
      <c r="G234" s="7" t="s">
        <v>240</v>
      </c>
      <c r="H234" s="7" t="s">
        <v>323</v>
      </c>
      <c r="I234" s="8" t="s">
        <v>579</v>
      </c>
      <c r="J234" s="217"/>
    </row>
    <row r="235" spans="2:10" x14ac:dyDescent="0.35">
      <c r="B235" s="20" t="s">
        <v>507</v>
      </c>
      <c r="D235" s="217" t="str">
        <f t="shared" si="10"/>
        <v/>
      </c>
      <c r="E235" s="217" t="str">
        <f>IF(D235=1,SUM($D$5:D235),"")</f>
        <v/>
      </c>
      <c r="F235" s="7" t="s">
        <v>306</v>
      </c>
      <c r="G235" s="7" t="s">
        <v>240</v>
      </c>
      <c r="H235" s="7" t="s">
        <v>326</v>
      </c>
      <c r="I235" s="8" t="s">
        <v>278</v>
      </c>
      <c r="J235" s="217"/>
    </row>
    <row r="236" spans="2:10" x14ac:dyDescent="0.35">
      <c r="B236" s="20" t="s">
        <v>507</v>
      </c>
      <c r="D236" s="217" t="str">
        <f t="shared" si="10"/>
        <v/>
      </c>
      <c r="E236" s="217" t="str">
        <f>IF(D236=1,SUM($D$5:D236),"")</f>
        <v/>
      </c>
      <c r="F236" s="7" t="s">
        <v>306</v>
      </c>
      <c r="G236" s="7" t="s">
        <v>240</v>
      </c>
      <c r="H236" s="7" t="s">
        <v>330</v>
      </c>
      <c r="I236" s="8" t="s">
        <v>125</v>
      </c>
      <c r="J236" s="217"/>
    </row>
    <row r="237" spans="2:10" x14ac:dyDescent="0.35">
      <c r="B237" s="20" t="s">
        <v>507</v>
      </c>
      <c r="D237" s="217" t="str">
        <f t="shared" si="10"/>
        <v/>
      </c>
      <c r="E237" s="217" t="str">
        <f>IF(D237=1,SUM($D$5:D237),"")</f>
        <v/>
      </c>
      <c r="F237" s="7" t="s">
        <v>306</v>
      </c>
      <c r="G237" s="7" t="s">
        <v>240</v>
      </c>
      <c r="H237" s="7" t="s">
        <v>335</v>
      </c>
      <c r="I237" s="8" t="s">
        <v>417</v>
      </c>
      <c r="J237" s="217"/>
    </row>
    <row r="238" spans="2:10" x14ac:dyDescent="0.35">
      <c r="B238" s="20" t="s">
        <v>507</v>
      </c>
      <c r="D238" s="217" t="str">
        <f t="shared" si="10"/>
        <v/>
      </c>
      <c r="E238" s="217" t="str">
        <f>IF(D238=1,SUM($D$5:D238),"")</f>
        <v/>
      </c>
      <c r="F238" s="9" t="s">
        <v>309</v>
      </c>
      <c r="G238" s="9" t="s">
        <v>240</v>
      </c>
      <c r="H238" s="9" t="s">
        <v>241</v>
      </c>
      <c r="I238" s="10" t="s">
        <v>568</v>
      </c>
      <c r="J238" s="217"/>
    </row>
    <row r="239" spans="2:10" x14ac:dyDescent="0.35">
      <c r="B239" s="20" t="s">
        <v>507</v>
      </c>
      <c r="D239" s="217" t="str">
        <f t="shared" si="10"/>
        <v/>
      </c>
      <c r="E239" s="217" t="str">
        <f>IF(D239=1,SUM($D$5:D239),"")</f>
        <v/>
      </c>
      <c r="F239" s="7" t="s">
        <v>309</v>
      </c>
      <c r="G239" s="7" t="s">
        <v>240</v>
      </c>
      <c r="H239" s="7" t="s">
        <v>245</v>
      </c>
      <c r="I239" s="8" t="s">
        <v>580</v>
      </c>
      <c r="J239" s="217"/>
    </row>
    <row r="240" spans="2:10" x14ac:dyDescent="0.35">
      <c r="B240" s="20" t="s">
        <v>507</v>
      </c>
      <c r="D240" s="217" t="str">
        <f t="shared" si="10"/>
        <v/>
      </c>
      <c r="E240" s="217" t="str">
        <f>IF(D240=1,SUM($D$5:D240),"")</f>
        <v/>
      </c>
      <c r="F240" s="7" t="s">
        <v>309</v>
      </c>
      <c r="G240" s="7" t="s">
        <v>240</v>
      </c>
      <c r="H240" s="7" t="s">
        <v>249</v>
      </c>
      <c r="I240" s="8" t="s">
        <v>581</v>
      </c>
      <c r="J240" s="217"/>
    </row>
    <row r="241" spans="2:10" x14ac:dyDescent="0.35">
      <c r="B241" s="20" t="s">
        <v>507</v>
      </c>
      <c r="D241" s="217" t="str">
        <f t="shared" si="10"/>
        <v/>
      </c>
      <c r="E241" s="217" t="str">
        <f>IF(D241=1,SUM($D$5:D241),"")</f>
        <v/>
      </c>
      <c r="F241" s="7" t="s">
        <v>309</v>
      </c>
      <c r="G241" s="7" t="s">
        <v>240</v>
      </c>
      <c r="H241" s="7" t="s">
        <v>253</v>
      </c>
      <c r="I241" s="8" t="s">
        <v>369</v>
      </c>
      <c r="J241" s="217"/>
    </row>
    <row r="242" spans="2:10" x14ac:dyDescent="0.35">
      <c r="B242" s="20" t="s">
        <v>507</v>
      </c>
      <c r="D242" s="217" t="str">
        <f t="shared" si="10"/>
        <v/>
      </c>
      <c r="E242" s="217" t="str">
        <f>IF(D242=1,SUM($D$5:D242),"")</f>
        <v/>
      </c>
      <c r="F242" s="7" t="s">
        <v>309</v>
      </c>
      <c r="G242" s="7" t="s">
        <v>240</v>
      </c>
      <c r="H242" s="7" t="s">
        <v>257</v>
      </c>
      <c r="I242" s="8" t="s">
        <v>300</v>
      </c>
      <c r="J242" s="217"/>
    </row>
    <row r="243" spans="2:10" x14ac:dyDescent="0.35">
      <c r="B243" s="20" t="s">
        <v>507</v>
      </c>
      <c r="D243" s="217" t="str">
        <f t="shared" si="10"/>
        <v/>
      </c>
      <c r="E243" s="217" t="str">
        <f>IF(D243=1,SUM($D$5:D243),"")</f>
        <v/>
      </c>
      <c r="F243" s="7" t="s">
        <v>309</v>
      </c>
      <c r="G243" s="7" t="s">
        <v>240</v>
      </c>
      <c r="H243" s="7" t="s">
        <v>261</v>
      </c>
      <c r="I243" s="8" t="s">
        <v>532</v>
      </c>
      <c r="J243" s="217"/>
    </row>
    <row r="244" spans="2:10" x14ac:dyDescent="0.35">
      <c r="B244" s="20" t="s">
        <v>507</v>
      </c>
      <c r="D244" s="217" t="str">
        <f t="shared" si="10"/>
        <v/>
      </c>
      <c r="E244" s="217" t="str">
        <f>IF(D244=1,SUM($D$5:D244),"")</f>
        <v/>
      </c>
      <c r="F244" s="7" t="s">
        <v>309</v>
      </c>
      <c r="G244" s="7" t="s">
        <v>240</v>
      </c>
      <c r="H244" s="7" t="s">
        <v>265</v>
      </c>
      <c r="I244" s="8" t="s">
        <v>582</v>
      </c>
      <c r="J244" s="217"/>
    </row>
    <row r="245" spans="2:10" x14ac:dyDescent="0.35">
      <c r="B245" s="20" t="s">
        <v>507</v>
      </c>
      <c r="D245" s="217" t="str">
        <f t="shared" si="10"/>
        <v/>
      </c>
      <c r="E245" s="217" t="str">
        <f>IF(D245=1,SUM($D$5:D245),"")</f>
        <v/>
      </c>
      <c r="F245" s="7" t="s">
        <v>309</v>
      </c>
      <c r="G245" s="7" t="s">
        <v>240</v>
      </c>
      <c r="H245" s="7" t="s">
        <v>269</v>
      </c>
      <c r="I245" s="8" t="s">
        <v>524</v>
      </c>
      <c r="J245" s="217"/>
    </row>
    <row r="246" spans="2:10" x14ac:dyDescent="0.35">
      <c r="B246" s="20" t="s">
        <v>507</v>
      </c>
      <c r="D246" s="217" t="str">
        <f t="shared" si="10"/>
        <v/>
      </c>
      <c r="E246" s="217" t="str">
        <f>IF(D246=1,SUM($D$5:D246),"")</f>
        <v/>
      </c>
      <c r="F246" s="7" t="s">
        <v>309</v>
      </c>
      <c r="G246" s="7" t="s">
        <v>240</v>
      </c>
      <c r="H246" s="7" t="s">
        <v>273</v>
      </c>
      <c r="I246" s="8" t="s">
        <v>583</v>
      </c>
      <c r="J246" s="217"/>
    </row>
    <row r="247" spans="2:10" x14ac:dyDescent="0.35">
      <c r="B247" s="20" t="s">
        <v>507</v>
      </c>
      <c r="D247" s="217" t="str">
        <f t="shared" si="10"/>
        <v/>
      </c>
      <c r="E247" s="217" t="str">
        <f>IF(D247=1,SUM($D$5:D247),"")</f>
        <v/>
      </c>
      <c r="F247" s="7" t="s">
        <v>312</v>
      </c>
      <c r="G247" s="7" t="s">
        <v>240</v>
      </c>
      <c r="H247" s="7" t="s">
        <v>241</v>
      </c>
      <c r="I247" s="8" t="s">
        <v>555</v>
      </c>
      <c r="J247" s="217"/>
    </row>
    <row r="248" spans="2:10" x14ac:dyDescent="0.35">
      <c r="B248" s="20" t="s">
        <v>507</v>
      </c>
      <c r="D248" s="217" t="str">
        <f t="shared" si="10"/>
        <v/>
      </c>
      <c r="E248" s="217" t="str">
        <f>IF(D248=1,SUM($D$5:D248),"")</f>
        <v/>
      </c>
      <c r="F248" s="7" t="s">
        <v>312</v>
      </c>
      <c r="G248" s="7" t="s">
        <v>240</v>
      </c>
      <c r="H248" s="7" t="s">
        <v>245</v>
      </c>
      <c r="I248" s="8" t="s">
        <v>584</v>
      </c>
      <c r="J248" s="217"/>
    </row>
    <row r="249" spans="2:10" x14ac:dyDescent="0.35">
      <c r="B249" s="20" t="s">
        <v>507</v>
      </c>
      <c r="D249" s="217" t="str">
        <f t="shared" si="10"/>
        <v/>
      </c>
      <c r="E249" s="217" t="str">
        <f>IF(D249=1,SUM($D$5:D249),"")</f>
        <v/>
      </c>
      <c r="F249" s="7" t="s">
        <v>312</v>
      </c>
      <c r="G249" s="7" t="s">
        <v>240</v>
      </c>
      <c r="H249" s="7" t="s">
        <v>249</v>
      </c>
      <c r="I249" s="8" t="s">
        <v>585</v>
      </c>
      <c r="J249" s="217"/>
    </row>
    <row r="250" spans="2:10" x14ac:dyDescent="0.35">
      <c r="B250" s="20" t="s">
        <v>507</v>
      </c>
      <c r="D250" s="217" t="str">
        <f t="shared" si="10"/>
        <v/>
      </c>
      <c r="E250" s="217" t="str">
        <f>IF(D250=1,SUM($D$5:D250),"")</f>
        <v/>
      </c>
      <c r="F250" s="7" t="s">
        <v>312</v>
      </c>
      <c r="G250" s="7" t="s">
        <v>240</v>
      </c>
      <c r="H250" s="7" t="s">
        <v>253</v>
      </c>
      <c r="I250" s="8" t="s">
        <v>305</v>
      </c>
      <c r="J250" s="217"/>
    </row>
    <row r="251" spans="2:10" x14ac:dyDescent="0.35">
      <c r="B251" s="20" t="s">
        <v>507</v>
      </c>
      <c r="D251" s="217" t="str">
        <f t="shared" si="10"/>
        <v/>
      </c>
      <c r="E251" s="217" t="str">
        <f>IF(D251=1,SUM($D$5:D251),"")</f>
        <v/>
      </c>
      <c r="F251" s="7" t="s">
        <v>312</v>
      </c>
      <c r="G251" s="7" t="s">
        <v>240</v>
      </c>
      <c r="H251" s="7" t="s">
        <v>257</v>
      </c>
      <c r="I251" s="8" t="s">
        <v>586</v>
      </c>
      <c r="J251" s="217"/>
    </row>
    <row r="252" spans="2:10" x14ac:dyDescent="0.35">
      <c r="B252" s="20" t="s">
        <v>507</v>
      </c>
      <c r="D252" s="217" t="str">
        <f t="shared" si="10"/>
        <v/>
      </c>
      <c r="E252" s="217" t="str">
        <f>IF(D252=1,SUM($D$5:D252),"")</f>
        <v/>
      </c>
      <c r="F252" s="7" t="s">
        <v>315</v>
      </c>
      <c r="G252" s="7" t="s">
        <v>240</v>
      </c>
      <c r="H252" s="7" t="s">
        <v>241</v>
      </c>
      <c r="I252" s="8" t="s">
        <v>587</v>
      </c>
      <c r="J252" s="217"/>
    </row>
    <row r="253" spans="2:10" x14ac:dyDescent="0.35">
      <c r="B253" s="20" t="s">
        <v>507</v>
      </c>
      <c r="D253" s="217" t="str">
        <f t="shared" si="10"/>
        <v/>
      </c>
      <c r="E253" s="217" t="str">
        <f>IF(D253=1,SUM($D$5:D253),"")</f>
        <v/>
      </c>
      <c r="F253" s="7" t="s">
        <v>315</v>
      </c>
      <c r="G253" s="7" t="s">
        <v>240</v>
      </c>
      <c r="H253" s="7" t="s">
        <v>245</v>
      </c>
      <c r="I253" s="8" t="s">
        <v>588</v>
      </c>
      <c r="J253" s="217"/>
    </row>
    <row r="254" spans="2:10" x14ac:dyDescent="0.35">
      <c r="B254" s="20" t="s">
        <v>507</v>
      </c>
      <c r="D254" s="217" t="str">
        <f t="shared" si="10"/>
        <v/>
      </c>
      <c r="E254" s="217" t="str">
        <f>IF(D254=1,SUM($D$5:D254),"")</f>
        <v/>
      </c>
      <c r="F254" s="7" t="s">
        <v>315</v>
      </c>
      <c r="G254" s="7" t="s">
        <v>240</v>
      </c>
      <c r="H254" s="7" t="s">
        <v>249</v>
      </c>
      <c r="I254" s="8" t="s">
        <v>589</v>
      </c>
      <c r="J254" s="217"/>
    </row>
    <row r="255" spans="2:10" x14ac:dyDescent="0.35">
      <c r="B255" s="20" t="s">
        <v>507</v>
      </c>
      <c r="D255" s="217" t="str">
        <f t="shared" si="10"/>
        <v/>
      </c>
      <c r="E255" s="217" t="str">
        <f>IF(D255=1,SUM($D$5:D255),"")</f>
        <v/>
      </c>
      <c r="F255" s="7" t="s">
        <v>315</v>
      </c>
      <c r="G255" s="7" t="s">
        <v>240</v>
      </c>
      <c r="H255" s="7" t="s">
        <v>253</v>
      </c>
      <c r="I255" s="8" t="s">
        <v>300</v>
      </c>
      <c r="J255" s="217"/>
    </row>
    <row r="256" spans="2:10" x14ac:dyDescent="0.35">
      <c r="B256" s="20" t="s">
        <v>507</v>
      </c>
      <c r="D256" s="217" t="str">
        <f t="shared" si="10"/>
        <v/>
      </c>
      <c r="E256" s="217" t="str">
        <f>IF(D256=1,SUM($D$5:D256),"")</f>
        <v/>
      </c>
      <c r="F256" s="7" t="s">
        <v>315</v>
      </c>
      <c r="G256" s="7" t="s">
        <v>240</v>
      </c>
      <c r="H256" s="7" t="s">
        <v>257</v>
      </c>
      <c r="I256" s="8" t="s">
        <v>546</v>
      </c>
      <c r="J256" s="217"/>
    </row>
    <row r="257" spans="2:10" x14ac:dyDescent="0.35">
      <c r="B257" s="20" t="s">
        <v>507</v>
      </c>
      <c r="D257" s="217" t="str">
        <f t="shared" si="10"/>
        <v/>
      </c>
      <c r="E257" s="217" t="str">
        <f>IF(D257=1,SUM($D$5:D257),"")</f>
        <v/>
      </c>
      <c r="F257" s="7" t="s">
        <v>315</v>
      </c>
      <c r="G257" s="7" t="s">
        <v>240</v>
      </c>
      <c r="H257" s="7" t="s">
        <v>261</v>
      </c>
      <c r="I257" s="8" t="s">
        <v>590</v>
      </c>
      <c r="J257" s="217"/>
    </row>
    <row r="258" spans="2:10" x14ac:dyDescent="0.35">
      <c r="B258" s="20" t="s">
        <v>507</v>
      </c>
      <c r="D258" s="217" t="str">
        <f t="shared" si="10"/>
        <v/>
      </c>
      <c r="E258" s="217" t="str">
        <f>IF(D258=1,SUM($D$5:D258),"")</f>
        <v/>
      </c>
      <c r="F258" s="7" t="s">
        <v>315</v>
      </c>
      <c r="G258" s="7" t="s">
        <v>240</v>
      </c>
      <c r="H258" s="7" t="s">
        <v>265</v>
      </c>
      <c r="I258" s="8" t="s">
        <v>412</v>
      </c>
      <c r="J258" s="217"/>
    </row>
    <row r="259" spans="2:10" x14ac:dyDescent="0.35">
      <c r="B259" s="20" t="s">
        <v>507</v>
      </c>
      <c r="D259" s="217" t="str">
        <f t="shared" si="10"/>
        <v/>
      </c>
      <c r="E259" s="217" t="str">
        <f>IF(D259=1,SUM($D$5:D259),"")</f>
        <v/>
      </c>
      <c r="F259" s="7" t="s">
        <v>315</v>
      </c>
      <c r="G259" s="7" t="s">
        <v>240</v>
      </c>
      <c r="H259" s="7" t="s">
        <v>269</v>
      </c>
      <c r="I259" s="8" t="s">
        <v>591</v>
      </c>
      <c r="J259" s="217"/>
    </row>
    <row r="260" spans="2:10" x14ac:dyDescent="0.35">
      <c r="B260" s="20" t="s">
        <v>507</v>
      </c>
      <c r="D260" s="217" t="str">
        <f t="shared" si="10"/>
        <v/>
      </c>
      <c r="E260" s="217" t="str">
        <f>IF(D260=1,SUM($D$5:D260),"")</f>
        <v/>
      </c>
      <c r="F260" s="7" t="s">
        <v>315</v>
      </c>
      <c r="G260" s="7" t="s">
        <v>240</v>
      </c>
      <c r="H260" s="7" t="s">
        <v>273</v>
      </c>
      <c r="I260" s="8" t="s">
        <v>561</v>
      </c>
      <c r="J260" s="217"/>
    </row>
    <row r="261" spans="2:10" x14ac:dyDescent="0.35">
      <c r="B261" s="20" t="s">
        <v>507</v>
      </c>
      <c r="D261" s="217" t="str">
        <f t="shared" si="10"/>
        <v/>
      </c>
      <c r="E261" s="217" t="str">
        <f>IF(D261=1,SUM($D$5:D261),"")</f>
        <v/>
      </c>
      <c r="F261" s="7" t="s">
        <v>315</v>
      </c>
      <c r="G261" s="7" t="s">
        <v>240</v>
      </c>
      <c r="H261" s="7" t="s">
        <v>277</v>
      </c>
      <c r="I261" s="8" t="s">
        <v>455</v>
      </c>
      <c r="J261" s="217"/>
    </row>
    <row r="262" spans="2:10" x14ac:dyDescent="0.35">
      <c r="B262" s="20" t="s">
        <v>507</v>
      </c>
      <c r="D262" s="217" t="str">
        <f t="shared" ref="D262:D325" si="11">IF(F262=$K$1,1,"")</f>
        <v/>
      </c>
      <c r="E262" s="217" t="str">
        <f>IF(D262=1,SUM($D$5:D262),"")</f>
        <v/>
      </c>
      <c r="F262" s="7" t="s">
        <v>315</v>
      </c>
      <c r="G262" s="7" t="s">
        <v>240</v>
      </c>
      <c r="H262" s="7" t="s">
        <v>281</v>
      </c>
      <c r="I262" s="8" t="s">
        <v>282</v>
      </c>
      <c r="J262" s="217"/>
    </row>
    <row r="263" spans="2:10" x14ac:dyDescent="0.35">
      <c r="B263" s="20" t="s">
        <v>507</v>
      </c>
      <c r="D263" s="217" t="str">
        <f t="shared" si="11"/>
        <v/>
      </c>
      <c r="E263" s="217" t="str">
        <f>IF(D263=1,SUM($D$5:D263),"")</f>
        <v/>
      </c>
      <c r="F263" s="7" t="s">
        <v>318</v>
      </c>
      <c r="G263" s="7" t="s">
        <v>240</v>
      </c>
      <c r="H263" s="7" t="s">
        <v>241</v>
      </c>
      <c r="I263" s="8" t="s">
        <v>592</v>
      </c>
      <c r="J263" s="217"/>
    </row>
    <row r="264" spans="2:10" x14ac:dyDescent="0.35">
      <c r="B264" s="20" t="s">
        <v>507</v>
      </c>
      <c r="D264" s="217" t="str">
        <f t="shared" si="11"/>
        <v/>
      </c>
      <c r="E264" s="217" t="str">
        <f>IF(D264=1,SUM($D$5:D264),"")</f>
        <v/>
      </c>
      <c r="F264" s="7" t="s">
        <v>318</v>
      </c>
      <c r="G264" s="7" t="s">
        <v>240</v>
      </c>
      <c r="H264" s="7" t="s">
        <v>245</v>
      </c>
      <c r="I264" s="8" t="s">
        <v>593</v>
      </c>
      <c r="J264" s="217"/>
    </row>
    <row r="265" spans="2:10" x14ac:dyDescent="0.35">
      <c r="B265" s="20" t="s">
        <v>507</v>
      </c>
      <c r="D265" s="217" t="str">
        <f t="shared" si="11"/>
        <v/>
      </c>
      <c r="E265" s="217" t="str">
        <f>IF(D265=1,SUM($D$5:D265),"")</f>
        <v/>
      </c>
      <c r="F265" s="7" t="s">
        <v>318</v>
      </c>
      <c r="G265" s="7" t="s">
        <v>240</v>
      </c>
      <c r="H265" s="7" t="s">
        <v>249</v>
      </c>
      <c r="I265" s="8" t="s">
        <v>594</v>
      </c>
      <c r="J265" s="217"/>
    </row>
    <row r="266" spans="2:10" x14ac:dyDescent="0.35">
      <c r="B266" s="20" t="s">
        <v>507</v>
      </c>
      <c r="D266" s="217" t="str">
        <f t="shared" si="11"/>
        <v/>
      </c>
      <c r="E266" s="217" t="str">
        <f>IF(D266=1,SUM($D$5:D266),"")</f>
        <v/>
      </c>
      <c r="F266" s="7" t="s">
        <v>318</v>
      </c>
      <c r="G266" s="7" t="s">
        <v>240</v>
      </c>
      <c r="H266" s="7" t="s">
        <v>253</v>
      </c>
      <c r="I266" s="8" t="s">
        <v>552</v>
      </c>
      <c r="J266" s="217"/>
    </row>
    <row r="267" spans="2:10" x14ac:dyDescent="0.35">
      <c r="B267" s="20" t="s">
        <v>507</v>
      </c>
      <c r="D267" s="217" t="str">
        <f t="shared" si="11"/>
        <v/>
      </c>
      <c r="E267" s="217" t="str">
        <f>IF(D267=1,SUM($D$5:D267),"")</f>
        <v/>
      </c>
      <c r="F267" s="7" t="s">
        <v>318</v>
      </c>
      <c r="G267" s="7" t="s">
        <v>240</v>
      </c>
      <c r="H267" s="7" t="s">
        <v>257</v>
      </c>
      <c r="I267" s="8" t="s">
        <v>554</v>
      </c>
      <c r="J267" s="217"/>
    </row>
    <row r="268" spans="2:10" x14ac:dyDescent="0.35">
      <c r="B268" s="20" t="s">
        <v>507</v>
      </c>
      <c r="D268" s="217" t="str">
        <f t="shared" si="11"/>
        <v/>
      </c>
      <c r="E268" s="217" t="str">
        <f>IF(D268=1,SUM($D$5:D268),"")</f>
        <v/>
      </c>
      <c r="F268" s="7" t="s">
        <v>318</v>
      </c>
      <c r="G268" s="7" t="s">
        <v>240</v>
      </c>
      <c r="H268" s="7" t="s">
        <v>261</v>
      </c>
      <c r="I268" s="8" t="s">
        <v>595</v>
      </c>
      <c r="J268" s="217"/>
    </row>
    <row r="269" spans="2:10" x14ac:dyDescent="0.35">
      <c r="B269" s="20" t="s">
        <v>507</v>
      </c>
      <c r="D269" s="217" t="str">
        <f t="shared" si="11"/>
        <v/>
      </c>
      <c r="E269" s="217" t="str">
        <f>IF(D269=1,SUM($D$5:D269),"")</f>
        <v/>
      </c>
      <c r="F269" s="7" t="s">
        <v>318</v>
      </c>
      <c r="G269" s="7" t="s">
        <v>240</v>
      </c>
      <c r="H269" s="7" t="s">
        <v>265</v>
      </c>
      <c r="I269" s="8" t="s">
        <v>596</v>
      </c>
      <c r="J269" s="217"/>
    </row>
    <row r="270" spans="2:10" x14ac:dyDescent="0.35">
      <c r="B270" s="20" t="s">
        <v>507</v>
      </c>
      <c r="D270" s="217" t="str">
        <f t="shared" si="11"/>
        <v/>
      </c>
      <c r="E270" s="217" t="str">
        <f>IF(D270=1,SUM($D$5:D270),"")</f>
        <v/>
      </c>
      <c r="F270" s="7" t="s">
        <v>318</v>
      </c>
      <c r="G270" s="7" t="s">
        <v>240</v>
      </c>
      <c r="H270" s="7" t="s">
        <v>269</v>
      </c>
      <c r="I270" s="8" t="s">
        <v>597</v>
      </c>
      <c r="J270" s="217"/>
    </row>
    <row r="271" spans="2:10" x14ac:dyDescent="0.35">
      <c r="B271" s="20" t="s">
        <v>507</v>
      </c>
      <c r="D271" s="217" t="str">
        <f t="shared" si="11"/>
        <v/>
      </c>
      <c r="E271" s="217" t="str">
        <f>IF(D271=1,SUM($D$5:D271),"")</f>
        <v/>
      </c>
      <c r="F271" s="7" t="s">
        <v>318</v>
      </c>
      <c r="G271" s="7" t="s">
        <v>240</v>
      </c>
      <c r="H271" s="7" t="s">
        <v>273</v>
      </c>
      <c r="I271" s="8" t="s">
        <v>524</v>
      </c>
      <c r="J271" s="217"/>
    </row>
    <row r="272" spans="2:10" x14ac:dyDescent="0.35">
      <c r="B272" s="20" t="s">
        <v>507</v>
      </c>
      <c r="D272" s="217" t="str">
        <f t="shared" si="11"/>
        <v/>
      </c>
      <c r="E272" s="217" t="str">
        <f>IF(D272=1,SUM($D$5:D272),"")</f>
        <v/>
      </c>
      <c r="F272" s="7" t="s">
        <v>318</v>
      </c>
      <c r="G272" s="7" t="s">
        <v>240</v>
      </c>
      <c r="H272" s="7" t="s">
        <v>277</v>
      </c>
      <c r="I272" s="8" t="s">
        <v>598</v>
      </c>
      <c r="J272" s="217"/>
    </row>
    <row r="273" spans="2:10" x14ac:dyDescent="0.35">
      <c r="B273" s="20" t="s">
        <v>507</v>
      </c>
      <c r="D273" s="217" t="str">
        <f t="shared" si="11"/>
        <v/>
      </c>
      <c r="E273" s="217" t="str">
        <f>IF(D273=1,SUM($D$5:D273),"")</f>
        <v/>
      </c>
      <c r="F273" s="7" t="s">
        <v>318</v>
      </c>
      <c r="G273" s="7" t="s">
        <v>240</v>
      </c>
      <c r="H273" s="7" t="s">
        <v>281</v>
      </c>
      <c r="I273" s="8" t="s">
        <v>599</v>
      </c>
      <c r="J273" s="217"/>
    </row>
    <row r="274" spans="2:10" x14ac:dyDescent="0.35">
      <c r="B274" s="20" t="s">
        <v>507</v>
      </c>
      <c r="D274" s="217" t="str">
        <f t="shared" si="11"/>
        <v/>
      </c>
      <c r="E274" s="217" t="str">
        <f>IF(D274=1,SUM($D$5:D274),"")</f>
        <v/>
      </c>
      <c r="F274" s="7" t="s">
        <v>318</v>
      </c>
      <c r="G274" s="7" t="s">
        <v>240</v>
      </c>
      <c r="H274" s="7" t="s">
        <v>285</v>
      </c>
      <c r="I274" s="8" t="s">
        <v>340</v>
      </c>
      <c r="J274" s="217"/>
    </row>
    <row r="275" spans="2:10" x14ac:dyDescent="0.35">
      <c r="B275" s="20" t="s">
        <v>507</v>
      </c>
      <c r="D275" s="217" t="str">
        <f t="shared" si="11"/>
        <v/>
      </c>
      <c r="E275" s="217" t="str">
        <f>IF(D275=1,SUM($D$5:D275),"")</f>
        <v/>
      </c>
      <c r="F275" s="7" t="s">
        <v>318</v>
      </c>
      <c r="G275" s="7" t="s">
        <v>240</v>
      </c>
      <c r="H275" s="7" t="s">
        <v>323</v>
      </c>
      <c r="I275" s="8" t="s">
        <v>600</v>
      </c>
      <c r="J275" s="217"/>
    </row>
    <row r="276" spans="2:10" x14ac:dyDescent="0.35">
      <c r="B276" s="20" t="s">
        <v>507</v>
      </c>
      <c r="D276" s="217" t="str">
        <f t="shared" si="11"/>
        <v/>
      </c>
      <c r="E276" s="217" t="str">
        <f>IF(D276=1,SUM($D$5:D276),"")</f>
        <v/>
      </c>
      <c r="F276" s="7" t="s">
        <v>321</v>
      </c>
      <c r="G276" s="7" t="s">
        <v>240</v>
      </c>
      <c r="H276" s="7" t="s">
        <v>241</v>
      </c>
      <c r="I276" s="8" t="s">
        <v>601</v>
      </c>
      <c r="J276" s="217"/>
    </row>
    <row r="277" spans="2:10" x14ac:dyDescent="0.35">
      <c r="B277" s="20" t="s">
        <v>507</v>
      </c>
      <c r="D277" s="217" t="str">
        <f t="shared" si="11"/>
        <v/>
      </c>
      <c r="E277" s="217" t="str">
        <f>IF(D277=1,SUM($D$5:D277),"")</f>
        <v/>
      </c>
      <c r="F277" s="7" t="s">
        <v>321</v>
      </c>
      <c r="G277" s="7" t="s">
        <v>240</v>
      </c>
      <c r="H277" s="7" t="s">
        <v>245</v>
      </c>
      <c r="I277" s="8" t="s">
        <v>602</v>
      </c>
      <c r="J277" s="217"/>
    </row>
    <row r="278" spans="2:10" x14ac:dyDescent="0.35">
      <c r="B278" s="20" t="s">
        <v>507</v>
      </c>
      <c r="D278" s="217" t="str">
        <f t="shared" si="11"/>
        <v/>
      </c>
      <c r="E278" s="217" t="str">
        <f>IF(D278=1,SUM($D$5:D278),"")</f>
        <v/>
      </c>
      <c r="F278" s="7" t="s">
        <v>321</v>
      </c>
      <c r="G278" s="7" t="s">
        <v>240</v>
      </c>
      <c r="H278" s="7" t="s">
        <v>249</v>
      </c>
      <c r="I278" s="8" t="s">
        <v>480</v>
      </c>
      <c r="J278" s="217"/>
    </row>
    <row r="279" spans="2:10" x14ac:dyDescent="0.35">
      <c r="B279" s="20" t="s">
        <v>507</v>
      </c>
      <c r="D279" s="217" t="str">
        <f t="shared" si="11"/>
        <v/>
      </c>
      <c r="E279" s="217" t="str">
        <f>IF(D279=1,SUM($D$5:D279),"")</f>
        <v/>
      </c>
      <c r="F279" s="7" t="s">
        <v>321</v>
      </c>
      <c r="G279" s="7" t="s">
        <v>240</v>
      </c>
      <c r="H279" s="7" t="s">
        <v>253</v>
      </c>
      <c r="I279" s="8" t="s">
        <v>603</v>
      </c>
      <c r="J279" s="217"/>
    </row>
    <row r="280" spans="2:10" x14ac:dyDescent="0.35">
      <c r="B280" s="20" t="s">
        <v>507</v>
      </c>
      <c r="D280" s="217" t="str">
        <f t="shared" si="11"/>
        <v/>
      </c>
      <c r="E280" s="217" t="str">
        <f>IF(D280=1,SUM($D$5:D280),"")</f>
        <v/>
      </c>
      <c r="F280" s="7" t="s">
        <v>321</v>
      </c>
      <c r="G280" s="7" t="s">
        <v>240</v>
      </c>
      <c r="H280" s="7" t="s">
        <v>257</v>
      </c>
      <c r="I280" s="8" t="s">
        <v>412</v>
      </c>
      <c r="J280" s="217"/>
    </row>
    <row r="281" spans="2:10" x14ac:dyDescent="0.35">
      <c r="B281" s="20" t="s">
        <v>507</v>
      </c>
      <c r="D281" s="217" t="str">
        <f t="shared" si="11"/>
        <v/>
      </c>
      <c r="E281" s="217" t="str">
        <f>IF(D281=1,SUM($D$5:D281),"")</f>
        <v/>
      </c>
      <c r="F281" s="7" t="s">
        <v>321</v>
      </c>
      <c r="G281" s="7" t="s">
        <v>240</v>
      </c>
      <c r="H281" s="7" t="s">
        <v>261</v>
      </c>
      <c r="I281" s="8" t="s">
        <v>604</v>
      </c>
      <c r="J281" s="217"/>
    </row>
    <row r="282" spans="2:10" x14ac:dyDescent="0.35">
      <c r="B282" s="20" t="s">
        <v>507</v>
      </c>
      <c r="D282" s="217" t="str">
        <f t="shared" si="11"/>
        <v/>
      </c>
      <c r="E282" s="217" t="str">
        <f>IF(D282=1,SUM($D$5:D282),"")</f>
        <v/>
      </c>
      <c r="F282" s="7" t="s">
        <v>321</v>
      </c>
      <c r="G282" s="7" t="s">
        <v>240</v>
      </c>
      <c r="H282" s="7" t="s">
        <v>265</v>
      </c>
      <c r="I282" s="8" t="s">
        <v>278</v>
      </c>
      <c r="J282" s="217"/>
    </row>
    <row r="283" spans="2:10" x14ac:dyDescent="0.35">
      <c r="B283" s="20" t="s">
        <v>507</v>
      </c>
      <c r="D283" s="217" t="str">
        <f t="shared" si="11"/>
        <v/>
      </c>
      <c r="E283" s="217" t="str">
        <f>IF(D283=1,SUM($D$5:D283),"")</f>
        <v/>
      </c>
      <c r="F283" s="7" t="s">
        <v>321</v>
      </c>
      <c r="G283" s="7" t="s">
        <v>240</v>
      </c>
      <c r="H283" s="7" t="s">
        <v>269</v>
      </c>
      <c r="I283" s="8" t="s">
        <v>351</v>
      </c>
      <c r="J283" s="217"/>
    </row>
    <row r="284" spans="2:10" x14ac:dyDescent="0.35">
      <c r="B284" s="20" t="s">
        <v>507</v>
      </c>
      <c r="D284" s="217" t="str">
        <f t="shared" si="11"/>
        <v/>
      </c>
      <c r="E284" s="217" t="str">
        <f>IF(D284=1,SUM($D$5:D284),"")</f>
        <v/>
      </c>
      <c r="F284" s="7" t="s">
        <v>324</v>
      </c>
      <c r="G284" s="7" t="s">
        <v>240</v>
      </c>
      <c r="H284" s="7" t="s">
        <v>241</v>
      </c>
      <c r="I284" s="8" t="s">
        <v>605</v>
      </c>
      <c r="J284" s="217"/>
    </row>
    <row r="285" spans="2:10" x14ac:dyDescent="0.35">
      <c r="B285" s="20" t="s">
        <v>507</v>
      </c>
      <c r="D285" s="217" t="str">
        <f t="shared" si="11"/>
        <v/>
      </c>
      <c r="E285" s="217" t="str">
        <f>IF(D285=1,SUM($D$5:D285),"")</f>
        <v/>
      </c>
      <c r="F285" s="7" t="s">
        <v>324</v>
      </c>
      <c r="G285" s="7" t="s">
        <v>240</v>
      </c>
      <c r="H285" s="7" t="s">
        <v>245</v>
      </c>
      <c r="I285" s="8" t="s">
        <v>391</v>
      </c>
      <c r="J285" s="217"/>
    </row>
    <row r="286" spans="2:10" x14ac:dyDescent="0.35">
      <c r="B286" s="20" t="s">
        <v>507</v>
      </c>
      <c r="D286" s="217" t="str">
        <f t="shared" si="11"/>
        <v/>
      </c>
      <c r="E286" s="217" t="str">
        <f>IF(D286=1,SUM($D$5:D286),"")</f>
        <v/>
      </c>
      <c r="F286" s="7" t="s">
        <v>324</v>
      </c>
      <c r="G286" s="7" t="s">
        <v>240</v>
      </c>
      <c r="H286" s="7" t="s">
        <v>249</v>
      </c>
      <c r="I286" s="8" t="s">
        <v>568</v>
      </c>
      <c r="J286" s="217"/>
    </row>
    <row r="287" spans="2:10" x14ac:dyDescent="0.35">
      <c r="B287" s="20" t="s">
        <v>507</v>
      </c>
      <c r="D287" s="217" t="str">
        <f t="shared" si="11"/>
        <v/>
      </c>
      <c r="E287" s="217" t="str">
        <f>IF(D287=1,SUM($D$5:D287),"")</f>
        <v/>
      </c>
      <c r="F287" s="7" t="s">
        <v>324</v>
      </c>
      <c r="G287" s="7" t="s">
        <v>240</v>
      </c>
      <c r="H287" s="7" t="s">
        <v>253</v>
      </c>
      <c r="I287" s="8" t="s">
        <v>527</v>
      </c>
      <c r="J287" s="217"/>
    </row>
    <row r="288" spans="2:10" x14ac:dyDescent="0.35">
      <c r="B288" s="20" t="s">
        <v>507</v>
      </c>
      <c r="D288" s="217" t="str">
        <f t="shared" si="11"/>
        <v/>
      </c>
      <c r="E288" s="217" t="str">
        <f>IF(D288=1,SUM($D$5:D288),"")</f>
        <v/>
      </c>
      <c r="F288" s="7" t="s">
        <v>324</v>
      </c>
      <c r="G288" s="7" t="s">
        <v>240</v>
      </c>
      <c r="H288" s="7" t="s">
        <v>257</v>
      </c>
      <c r="I288" s="8" t="s">
        <v>606</v>
      </c>
      <c r="J288" s="217"/>
    </row>
    <row r="289" spans="2:10" x14ac:dyDescent="0.35">
      <c r="B289" s="20" t="s">
        <v>507</v>
      </c>
      <c r="D289" s="217" t="str">
        <f t="shared" si="11"/>
        <v/>
      </c>
      <c r="E289" s="217" t="str">
        <f>IF(D289=1,SUM($D$5:D289),"")</f>
        <v/>
      </c>
      <c r="F289" s="7" t="s">
        <v>324</v>
      </c>
      <c r="G289" s="7" t="s">
        <v>240</v>
      </c>
      <c r="H289" s="7" t="s">
        <v>261</v>
      </c>
      <c r="I289" s="8" t="s">
        <v>533</v>
      </c>
      <c r="J289" s="217"/>
    </row>
    <row r="290" spans="2:10" x14ac:dyDescent="0.35">
      <c r="B290" s="20" t="s">
        <v>507</v>
      </c>
      <c r="D290" s="217" t="str">
        <f t="shared" si="11"/>
        <v/>
      </c>
      <c r="E290" s="217" t="str">
        <f>IF(D290=1,SUM($D$5:D290),"")</f>
        <v/>
      </c>
      <c r="F290" s="7" t="s">
        <v>324</v>
      </c>
      <c r="G290" s="7" t="s">
        <v>240</v>
      </c>
      <c r="H290" s="7" t="s">
        <v>265</v>
      </c>
      <c r="I290" s="8" t="s">
        <v>278</v>
      </c>
      <c r="J290" s="217"/>
    </row>
    <row r="291" spans="2:10" x14ac:dyDescent="0.35">
      <c r="B291" s="20" t="s">
        <v>507</v>
      </c>
      <c r="D291" s="217" t="str">
        <f t="shared" si="11"/>
        <v/>
      </c>
      <c r="E291" s="217" t="str">
        <f>IF(D291=1,SUM($D$5:D291),"")</f>
        <v/>
      </c>
      <c r="F291" s="7" t="s">
        <v>324</v>
      </c>
      <c r="G291" s="7" t="s">
        <v>240</v>
      </c>
      <c r="H291" s="7" t="s">
        <v>269</v>
      </c>
      <c r="I291" s="8" t="s">
        <v>282</v>
      </c>
      <c r="J291" s="217"/>
    </row>
    <row r="292" spans="2:10" x14ac:dyDescent="0.35">
      <c r="B292" s="20" t="s">
        <v>507</v>
      </c>
      <c r="D292" s="217" t="str">
        <f t="shared" si="11"/>
        <v/>
      </c>
      <c r="E292" s="217" t="str">
        <f>IF(D292=1,SUM($D$5:D292),"")</f>
        <v/>
      </c>
      <c r="F292" s="7" t="s">
        <v>324</v>
      </c>
      <c r="G292" s="7" t="s">
        <v>240</v>
      </c>
      <c r="H292" s="7" t="s">
        <v>273</v>
      </c>
      <c r="I292" s="8" t="s">
        <v>125</v>
      </c>
      <c r="J292" s="217"/>
    </row>
    <row r="293" spans="2:10" x14ac:dyDescent="0.35">
      <c r="B293" s="20" t="s">
        <v>507</v>
      </c>
      <c r="D293" s="217" t="str">
        <f t="shared" si="11"/>
        <v/>
      </c>
      <c r="E293" s="217" t="str">
        <f>IF(D293=1,SUM($D$5:D293),"")</f>
        <v/>
      </c>
      <c r="F293" s="7" t="s">
        <v>324</v>
      </c>
      <c r="G293" s="7" t="s">
        <v>240</v>
      </c>
      <c r="H293" s="7" t="s">
        <v>277</v>
      </c>
      <c r="I293" s="8" t="s">
        <v>607</v>
      </c>
      <c r="J293" s="217"/>
    </row>
    <row r="294" spans="2:10" x14ac:dyDescent="0.35">
      <c r="B294" s="20" t="s">
        <v>507</v>
      </c>
      <c r="D294" s="217" t="str">
        <f t="shared" si="11"/>
        <v/>
      </c>
      <c r="E294" s="217" t="str">
        <f>IF(D294=1,SUM($D$5:D294),"")</f>
        <v/>
      </c>
      <c r="F294" s="7" t="s">
        <v>328</v>
      </c>
      <c r="G294" s="7" t="s">
        <v>240</v>
      </c>
      <c r="H294" s="7" t="s">
        <v>241</v>
      </c>
      <c r="I294" s="8" t="s">
        <v>391</v>
      </c>
      <c r="J294" s="217"/>
    </row>
    <row r="295" spans="2:10" x14ac:dyDescent="0.35">
      <c r="B295" s="20" t="s">
        <v>507</v>
      </c>
      <c r="D295" s="217" t="str">
        <f t="shared" si="11"/>
        <v/>
      </c>
      <c r="E295" s="217" t="str">
        <f>IF(D295=1,SUM($D$5:D295),"")</f>
        <v/>
      </c>
      <c r="F295" s="7" t="s">
        <v>328</v>
      </c>
      <c r="G295" s="7" t="s">
        <v>240</v>
      </c>
      <c r="H295" s="7" t="s">
        <v>245</v>
      </c>
      <c r="I295" s="8" t="s">
        <v>608</v>
      </c>
      <c r="J295" s="217"/>
    </row>
    <row r="296" spans="2:10" x14ac:dyDescent="0.35">
      <c r="B296" s="20" t="s">
        <v>507</v>
      </c>
      <c r="D296" s="217" t="str">
        <f t="shared" si="11"/>
        <v/>
      </c>
      <c r="E296" s="217" t="str">
        <f>IF(D296=1,SUM($D$5:D296),"")</f>
        <v/>
      </c>
      <c r="F296" s="7" t="s">
        <v>328</v>
      </c>
      <c r="G296" s="7" t="s">
        <v>240</v>
      </c>
      <c r="H296" s="7" t="s">
        <v>249</v>
      </c>
      <c r="I296" s="8" t="s">
        <v>555</v>
      </c>
      <c r="J296" s="217"/>
    </row>
    <row r="297" spans="2:10" x14ac:dyDescent="0.35">
      <c r="B297" s="20" t="s">
        <v>507</v>
      </c>
      <c r="D297" s="217" t="str">
        <f t="shared" si="11"/>
        <v/>
      </c>
      <c r="E297" s="217" t="str">
        <f>IF(D297=1,SUM($D$5:D297),"")</f>
        <v/>
      </c>
      <c r="F297" s="7" t="s">
        <v>328</v>
      </c>
      <c r="G297" s="7" t="s">
        <v>240</v>
      </c>
      <c r="H297" s="7" t="s">
        <v>253</v>
      </c>
      <c r="I297" s="8" t="s">
        <v>609</v>
      </c>
      <c r="J297" s="217"/>
    </row>
    <row r="298" spans="2:10" x14ac:dyDescent="0.35">
      <c r="B298" s="20" t="s">
        <v>507</v>
      </c>
      <c r="D298" s="217" t="str">
        <f t="shared" si="11"/>
        <v/>
      </c>
      <c r="E298" s="217" t="str">
        <f>IF(D298=1,SUM($D$5:D298),"")</f>
        <v/>
      </c>
      <c r="F298" s="7" t="s">
        <v>328</v>
      </c>
      <c r="G298" s="7" t="s">
        <v>240</v>
      </c>
      <c r="H298" s="7" t="s">
        <v>257</v>
      </c>
      <c r="I298" s="8" t="s">
        <v>254</v>
      </c>
      <c r="J298" s="217"/>
    </row>
    <row r="299" spans="2:10" x14ac:dyDescent="0.35">
      <c r="B299" s="20" t="s">
        <v>507</v>
      </c>
      <c r="D299" s="217" t="str">
        <f t="shared" si="11"/>
        <v/>
      </c>
      <c r="E299" s="217" t="str">
        <f>IF(D299=1,SUM($D$5:D299),"")</f>
        <v/>
      </c>
      <c r="F299" s="7" t="s">
        <v>328</v>
      </c>
      <c r="G299" s="7" t="s">
        <v>240</v>
      </c>
      <c r="H299" s="7" t="s">
        <v>261</v>
      </c>
      <c r="I299" s="8" t="s">
        <v>480</v>
      </c>
      <c r="J299" s="217"/>
    </row>
    <row r="300" spans="2:10" x14ac:dyDescent="0.35">
      <c r="B300" s="20" t="s">
        <v>507</v>
      </c>
      <c r="D300" s="217" t="str">
        <f t="shared" si="11"/>
        <v/>
      </c>
      <c r="E300" s="217" t="str">
        <f>IF(D300=1,SUM($D$5:D300),"")</f>
        <v/>
      </c>
      <c r="F300" s="7" t="s">
        <v>328</v>
      </c>
      <c r="G300" s="7" t="s">
        <v>240</v>
      </c>
      <c r="H300" s="7" t="s">
        <v>265</v>
      </c>
      <c r="I300" s="8" t="s">
        <v>610</v>
      </c>
      <c r="J300" s="217"/>
    </row>
    <row r="301" spans="2:10" x14ac:dyDescent="0.35">
      <c r="B301" s="20" t="s">
        <v>507</v>
      </c>
      <c r="D301" s="217" t="str">
        <f t="shared" si="11"/>
        <v/>
      </c>
      <c r="E301" s="217" t="str">
        <f>IF(D301=1,SUM($D$5:D301),"")</f>
        <v/>
      </c>
      <c r="F301" s="7" t="s">
        <v>328</v>
      </c>
      <c r="G301" s="7" t="s">
        <v>240</v>
      </c>
      <c r="H301" s="7" t="s">
        <v>269</v>
      </c>
      <c r="I301" s="8" t="s">
        <v>262</v>
      </c>
      <c r="J301" s="217"/>
    </row>
    <row r="302" spans="2:10" x14ac:dyDescent="0.35">
      <c r="B302" s="20" t="s">
        <v>507</v>
      </c>
      <c r="D302" s="217" t="str">
        <f t="shared" si="11"/>
        <v/>
      </c>
      <c r="E302" s="217" t="str">
        <f>IF(D302=1,SUM($D$5:D302),"")</f>
        <v/>
      </c>
      <c r="F302" s="7" t="s">
        <v>328</v>
      </c>
      <c r="G302" s="7" t="s">
        <v>240</v>
      </c>
      <c r="H302" s="7" t="s">
        <v>273</v>
      </c>
      <c r="I302" s="8" t="s">
        <v>331</v>
      </c>
      <c r="J302" s="217"/>
    </row>
    <row r="303" spans="2:10" x14ac:dyDescent="0.35">
      <c r="B303" s="20" t="s">
        <v>507</v>
      </c>
      <c r="D303" s="217" t="str">
        <f t="shared" si="11"/>
        <v/>
      </c>
      <c r="E303" s="217" t="str">
        <f>IF(D303=1,SUM($D$5:D303),"")</f>
        <v/>
      </c>
      <c r="F303" s="7" t="s">
        <v>328</v>
      </c>
      <c r="G303" s="7" t="s">
        <v>240</v>
      </c>
      <c r="H303" s="7" t="s">
        <v>277</v>
      </c>
      <c r="I303" s="8" t="s">
        <v>412</v>
      </c>
      <c r="J303" s="217"/>
    </row>
    <row r="304" spans="2:10" x14ac:dyDescent="0.35">
      <c r="B304" s="20" t="s">
        <v>507</v>
      </c>
      <c r="D304" s="217" t="str">
        <f t="shared" si="11"/>
        <v/>
      </c>
      <c r="E304" s="217" t="str">
        <f>IF(D304=1,SUM($D$5:D304),"")</f>
        <v/>
      </c>
      <c r="F304" s="7" t="s">
        <v>328</v>
      </c>
      <c r="G304" s="7" t="s">
        <v>240</v>
      </c>
      <c r="H304" s="7" t="s">
        <v>281</v>
      </c>
      <c r="I304" s="8" t="s">
        <v>611</v>
      </c>
      <c r="J304" s="217"/>
    </row>
    <row r="305" spans="2:10" x14ac:dyDescent="0.35">
      <c r="B305" s="20" t="s">
        <v>507</v>
      </c>
      <c r="D305" s="217" t="str">
        <f t="shared" si="11"/>
        <v/>
      </c>
      <c r="E305" s="217" t="str">
        <f>IF(D305=1,SUM($D$5:D305),"")</f>
        <v/>
      </c>
      <c r="F305" s="7" t="s">
        <v>328</v>
      </c>
      <c r="G305" s="7" t="s">
        <v>240</v>
      </c>
      <c r="H305" s="7" t="s">
        <v>285</v>
      </c>
      <c r="I305" s="8" t="s">
        <v>455</v>
      </c>
      <c r="J305" s="217"/>
    </row>
    <row r="306" spans="2:10" x14ac:dyDescent="0.35">
      <c r="B306" s="20" t="s">
        <v>507</v>
      </c>
      <c r="D306" s="217" t="str">
        <f t="shared" si="11"/>
        <v/>
      </c>
      <c r="E306" s="217" t="str">
        <f>IF(D306=1,SUM($D$5:D306),"")</f>
        <v/>
      </c>
      <c r="F306" s="7" t="s">
        <v>328</v>
      </c>
      <c r="G306" s="7" t="s">
        <v>240</v>
      </c>
      <c r="H306" s="7" t="s">
        <v>323</v>
      </c>
      <c r="I306" s="8" t="s">
        <v>125</v>
      </c>
      <c r="J306" s="217"/>
    </row>
    <row r="307" spans="2:10" x14ac:dyDescent="0.35">
      <c r="B307" s="20" t="s">
        <v>507</v>
      </c>
      <c r="D307" s="217" t="str">
        <f t="shared" si="11"/>
        <v/>
      </c>
      <c r="E307" s="217" t="str">
        <f>IF(D307=1,SUM($D$5:D307),"")</f>
        <v/>
      </c>
      <c r="F307" s="7" t="s">
        <v>333</v>
      </c>
      <c r="G307" s="7" t="s">
        <v>240</v>
      </c>
      <c r="H307" s="7" t="s">
        <v>241</v>
      </c>
      <c r="I307" s="8" t="s">
        <v>612</v>
      </c>
      <c r="J307" s="217"/>
    </row>
    <row r="308" spans="2:10" x14ac:dyDescent="0.35">
      <c r="B308" s="20" t="s">
        <v>507</v>
      </c>
      <c r="D308" s="217" t="str">
        <f t="shared" si="11"/>
        <v/>
      </c>
      <c r="E308" s="217" t="str">
        <f>IF(D308=1,SUM($D$5:D308),"")</f>
        <v/>
      </c>
      <c r="F308" s="7" t="s">
        <v>333</v>
      </c>
      <c r="G308" s="7" t="s">
        <v>240</v>
      </c>
      <c r="H308" s="7" t="s">
        <v>245</v>
      </c>
      <c r="I308" s="8" t="s">
        <v>521</v>
      </c>
      <c r="J308" s="217"/>
    </row>
    <row r="309" spans="2:10" x14ac:dyDescent="0.35">
      <c r="B309" s="20" t="s">
        <v>507</v>
      </c>
      <c r="D309" s="217" t="str">
        <f t="shared" si="11"/>
        <v/>
      </c>
      <c r="E309" s="217" t="str">
        <f>IF(D309=1,SUM($D$5:D309),"")</f>
        <v/>
      </c>
      <c r="F309" s="7" t="s">
        <v>333</v>
      </c>
      <c r="G309" s="7" t="s">
        <v>240</v>
      </c>
      <c r="H309" s="7" t="s">
        <v>249</v>
      </c>
      <c r="I309" s="8" t="s">
        <v>391</v>
      </c>
      <c r="J309" s="217"/>
    </row>
    <row r="310" spans="2:10" x14ac:dyDescent="0.35">
      <c r="B310" s="20" t="s">
        <v>507</v>
      </c>
      <c r="D310" s="217" t="str">
        <f t="shared" si="11"/>
        <v/>
      </c>
      <c r="E310" s="217" t="str">
        <f>IF(D310=1,SUM($D$5:D310),"")</f>
        <v/>
      </c>
      <c r="F310" s="7" t="s">
        <v>333</v>
      </c>
      <c r="G310" s="7" t="s">
        <v>240</v>
      </c>
      <c r="H310" s="7" t="s">
        <v>253</v>
      </c>
      <c r="I310" s="8" t="s">
        <v>613</v>
      </c>
      <c r="J310" s="217"/>
    </row>
    <row r="311" spans="2:10" x14ac:dyDescent="0.35">
      <c r="B311" s="20" t="s">
        <v>507</v>
      </c>
      <c r="D311" s="217" t="str">
        <f t="shared" si="11"/>
        <v/>
      </c>
      <c r="E311" s="217" t="str">
        <f>IF(D311=1,SUM($D$5:D311),"")</f>
        <v/>
      </c>
      <c r="F311" s="7" t="s">
        <v>333</v>
      </c>
      <c r="G311" s="7" t="s">
        <v>240</v>
      </c>
      <c r="H311" s="7" t="s">
        <v>257</v>
      </c>
      <c r="I311" s="8" t="s">
        <v>397</v>
      </c>
      <c r="J311" s="217"/>
    </row>
    <row r="312" spans="2:10" x14ac:dyDescent="0.35">
      <c r="B312" s="20" t="s">
        <v>507</v>
      </c>
      <c r="D312" s="217" t="str">
        <f t="shared" si="11"/>
        <v/>
      </c>
      <c r="E312" s="217" t="str">
        <f>IF(D312=1,SUM($D$5:D312),"")</f>
        <v/>
      </c>
      <c r="F312" s="7" t="s">
        <v>333</v>
      </c>
      <c r="G312" s="7" t="s">
        <v>240</v>
      </c>
      <c r="H312" s="7" t="s">
        <v>261</v>
      </c>
      <c r="I312" s="8" t="s">
        <v>595</v>
      </c>
      <c r="J312" s="217"/>
    </row>
    <row r="313" spans="2:10" x14ac:dyDescent="0.35">
      <c r="B313" s="20" t="s">
        <v>507</v>
      </c>
      <c r="D313" s="217" t="str">
        <f t="shared" si="11"/>
        <v/>
      </c>
      <c r="E313" s="217" t="str">
        <f>IF(D313=1,SUM($D$5:D313),"")</f>
        <v/>
      </c>
      <c r="F313" s="7" t="s">
        <v>333</v>
      </c>
      <c r="G313" s="7" t="s">
        <v>240</v>
      </c>
      <c r="H313" s="7" t="s">
        <v>265</v>
      </c>
      <c r="I313" s="8" t="s">
        <v>300</v>
      </c>
      <c r="J313" s="217"/>
    </row>
    <row r="314" spans="2:10" x14ac:dyDescent="0.35">
      <c r="B314" s="20" t="s">
        <v>507</v>
      </c>
      <c r="D314" s="217" t="str">
        <f t="shared" si="11"/>
        <v/>
      </c>
      <c r="E314" s="217" t="str">
        <f>IF(D314=1,SUM($D$5:D314),"")</f>
        <v/>
      </c>
      <c r="F314" s="7" t="s">
        <v>333</v>
      </c>
      <c r="G314" s="7" t="s">
        <v>240</v>
      </c>
      <c r="H314" s="7" t="s">
        <v>269</v>
      </c>
      <c r="I314" s="8" t="s">
        <v>254</v>
      </c>
      <c r="J314" s="217"/>
    </row>
    <row r="315" spans="2:10" x14ac:dyDescent="0.35">
      <c r="B315" s="20" t="s">
        <v>507</v>
      </c>
      <c r="D315" s="217" t="str">
        <f t="shared" si="11"/>
        <v/>
      </c>
      <c r="E315" s="217" t="str">
        <f>IF(D315=1,SUM($D$5:D315),"")</f>
        <v/>
      </c>
      <c r="F315" s="7" t="s">
        <v>333</v>
      </c>
      <c r="G315" s="7" t="s">
        <v>240</v>
      </c>
      <c r="H315" s="7" t="s">
        <v>273</v>
      </c>
      <c r="I315" s="8" t="s">
        <v>412</v>
      </c>
      <c r="J315" s="217"/>
    </row>
    <row r="316" spans="2:10" x14ac:dyDescent="0.35">
      <c r="B316" s="20" t="s">
        <v>507</v>
      </c>
      <c r="D316" s="217" t="str">
        <f t="shared" si="11"/>
        <v/>
      </c>
      <c r="E316" s="217" t="str">
        <f>IF(D316=1,SUM($D$5:D316),"")</f>
        <v/>
      </c>
      <c r="F316" s="7" t="s">
        <v>333</v>
      </c>
      <c r="G316" s="7" t="s">
        <v>240</v>
      </c>
      <c r="H316" s="7" t="s">
        <v>277</v>
      </c>
      <c r="I316" s="8" t="s">
        <v>614</v>
      </c>
      <c r="J316" s="217"/>
    </row>
    <row r="317" spans="2:10" x14ac:dyDescent="0.35">
      <c r="B317" s="20" t="s">
        <v>507</v>
      </c>
      <c r="D317" s="217" t="str">
        <f t="shared" si="11"/>
        <v/>
      </c>
      <c r="E317" s="217" t="str">
        <f>IF(D317=1,SUM($D$5:D317),"")</f>
        <v/>
      </c>
      <c r="F317" s="7" t="s">
        <v>333</v>
      </c>
      <c r="G317" s="7" t="s">
        <v>240</v>
      </c>
      <c r="H317" s="7" t="s">
        <v>281</v>
      </c>
      <c r="I317" s="8" t="s">
        <v>560</v>
      </c>
      <c r="J317" s="217"/>
    </row>
    <row r="318" spans="2:10" x14ac:dyDescent="0.35">
      <c r="B318" s="20" t="s">
        <v>507</v>
      </c>
      <c r="D318" s="217" t="str">
        <f t="shared" si="11"/>
        <v/>
      </c>
      <c r="E318" s="217" t="str">
        <f>IF(D318=1,SUM($D$5:D318),"")</f>
        <v/>
      </c>
      <c r="F318" s="7" t="s">
        <v>333</v>
      </c>
      <c r="G318" s="7" t="s">
        <v>240</v>
      </c>
      <c r="H318" s="7" t="s">
        <v>285</v>
      </c>
      <c r="I318" s="8" t="s">
        <v>615</v>
      </c>
      <c r="J318" s="217"/>
    </row>
    <row r="319" spans="2:10" x14ac:dyDescent="0.35">
      <c r="B319" s="20" t="s">
        <v>507</v>
      </c>
      <c r="D319" s="217" t="str">
        <f t="shared" si="11"/>
        <v/>
      </c>
      <c r="E319" s="217" t="str">
        <f>IF(D319=1,SUM($D$5:D319),"")</f>
        <v/>
      </c>
      <c r="F319" s="7" t="s">
        <v>333</v>
      </c>
      <c r="G319" s="7" t="s">
        <v>240</v>
      </c>
      <c r="H319" s="7" t="s">
        <v>323</v>
      </c>
      <c r="I319" s="8" t="s">
        <v>616</v>
      </c>
      <c r="J319" s="217"/>
    </row>
    <row r="320" spans="2:10" x14ac:dyDescent="0.35">
      <c r="B320" s="20" t="s">
        <v>507</v>
      </c>
      <c r="D320" s="217" t="str">
        <f t="shared" si="11"/>
        <v/>
      </c>
      <c r="E320" s="217" t="str">
        <f>IF(D320=1,SUM($D$5:D320),"")</f>
        <v/>
      </c>
      <c r="F320" s="7" t="s">
        <v>333</v>
      </c>
      <c r="G320" s="7" t="s">
        <v>240</v>
      </c>
      <c r="H320" s="7" t="s">
        <v>326</v>
      </c>
      <c r="I320" s="8" t="s">
        <v>125</v>
      </c>
      <c r="J320" s="217"/>
    </row>
    <row r="321" spans="2:10" x14ac:dyDescent="0.35">
      <c r="B321" s="20" t="s">
        <v>507</v>
      </c>
      <c r="D321" s="217" t="str">
        <f t="shared" si="11"/>
        <v/>
      </c>
      <c r="E321" s="217" t="str">
        <f>IF(D321=1,SUM($D$5:D321),"")</f>
        <v/>
      </c>
      <c r="F321" s="7" t="s">
        <v>333</v>
      </c>
      <c r="G321" s="7" t="s">
        <v>240</v>
      </c>
      <c r="H321" s="7" t="s">
        <v>330</v>
      </c>
      <c r="I321" s="8" t="s">
        <v>617</v>
      </c>
      <c r="J321" s="217"/>
    </row>
    <row r="322" spans="2:10" x14ac:dyDescent="0.35">
      <c r="B322" s="20" t="s">
        <v>507</v>
      </c>
      <c r="D322" s="217" t="str">
        <f t="shared" si="11"/>
        <v/>
      </c>
      <c r="E322" s="217" t="str">
        <f>IF(D322=1,SUM($D$5:D322),"")</f>
        <v/>
      </c>
      <c r="F322" s="7" t="s">
        <v>337</v>
      </c>
      <c r="G322" s="7" t="s">
        <v>240</v>
      </c>
      <c r="H322" s="7" t="s">
        <v>241</v>
      </c>
      <c r="I322" s="8" t="s">
        <v>291</v>
      </c>
      <c r="J322" s="217"/>
    </row>
    <row r="323" spans="2:10" x14ac:dyDescent="0.35">
      <c r="B323" s="20" t="s">
        <v>507</v>
      </c>
      <c r="D323" s="217" t="str">
        <f t="shared" si="11"/>
        <v/>
      </c>
      <c r="E323" s="217" t="str">
        <f>IF(D323=1,SUM($D$5:D323),"")</f>
        <v/>
      </c>
      <c r="F323" s="7" t="s">
        <v>337</v>
      </c>
      <c r="G323" s="7" t="s">
        <v>240</v>
      </c>
      <c r="H323" s="7" t="s">
        <v>245</v>
      </c>
      <c r="I323" s="8" t="s">
        <v>354</v>
      </c>
      <c r="J323" s="217"/>
    </row>
    <row r="324" spans="2:10" x14ac:dyDescent="0.35">
      <c r="B324" s="20" t="s">
        <v>507</v>
      </c>
      <c r="D324" s="217" t="str">
        <f t="shared" si="11"/>
        <v/>
      </c>
      <c r="E324" s="217" t="str">
        <f>IF(D324=1,SUM($D$5:D324),"")</f>
        <v/>
      </c>
      <c r="F324" s="7" t="s">
        <v>337</v>
      </c>
      <c r="G324" s="7" t="s">
        <v>240</v>
      </c>
      <c r="H324" s="7" t="s">
        <v>249</v>
      </c>
      <c r="I324" s="8" t="s">
        <v>563</v>
      </c>
      <c r="J324" s="217"/>
    </row>
    <row r="325" spans="2:10" x14ac:dyDescent="0.35">
      <c r="B325" s="20" t="s">
        <v>507</v>
      </c>
      <c r="D325" s="217" t="str">
        <f t="shared" si="11"/>
        <v/>
      </c>
      <c r="E325" s="217" t="str">
        <f>IF(D325=1,SUM($D$5:D325),"")</f>
        <v/>
      </c>
      <c r="F325" s="7" t="s">
        <v>337</v>
      </c>
      <c r="G325" s="7" t="s">
        <v>240</v>
      </c>
      <c r="H325" s="7" t="s">
        <v>253</v>
      </c>
      <c r="I325" s="8" t="s">
        <v>618</v>
      </c>
      <c r="J325" s="217"/>
    </row>
    <row r="326" spans="2:10" x14ac:dyDescent="0.35">
      <c r="B326" s="20" t="s">
        <v>507</v>
      </c>
      <c r="D326" s="217" t="str">
        <f t="shared" ref="D326:D389" si="12">IF(F326=$K$1,1,"")</f>
        <v/>
      </c>
      <c r="E326" s="217" t="str">
        <f>IF(D326=1,SUM($D$5:D326),"")</f>
        <v/>
      </c>
      <c r="F326" s="7" t="s">
        <v>337</v>
      </c>
      <c r="G326" s="7" t="s">
        <v>240</v>
      </c>
      <c r="H326" s="7" t="s">
        <v>257</v>
      </c>
      <c r="I326" s="8" t="s">
        <v>300</v>
      </c>
      <c r="J326" s="217"/>
    </row>
    <row r="327" spans="2:10" x14ac:dyDescent="0.35">
      <c r="B327" s="20" t="s">
        <v>507</v>
      </c>
      <c r="D327" s="217" t="str">
        <f t="shared" si="12"/>
        <v/>
      </c>
      <c r="E327" s="217" t="str">
        <f>IF(D327=1,SUM($D$5:D327),"")</f>
        <v/>
      </c>
      <c r="F327" s="7" t="s">
        <v>337</v>
      </c>
      <c r="G327" s="7" t="s">
        <v>240</v>
      </c>
      <c r="H327" s="7" t="s">
        <v>261</v>
      </c>
      <c r="I327" s="8" t="s">
        <v>619</v>
      </c>
      <c r="J327" s="217"/>
    </row>
    <row r="328" spans="2:10" x14ac:dyDescent="0.35">
      <c r="B328" s="20" t="s">
        <v>507</v>
      </c>
      <c r="D328" s="217" t="str">
        <f t="shared" si="12"/>
        <v/>
      </c>
      <c r="E328" s="217" t="str">
        <f>IF(D328=1,SUM($D$5:D328),"")</f>
        <v/>
      </c>
      <c r="F328" s="7" t="s">
        <v>337</v>
      </c>
      <c r="G328" s="7" t="s">
        <v>240</v>
      </c>
      <c r="H328" s="7" t="s">
        <v>265</v>
      </c>
      <c r="I328" s="8" t="s">
        <v>125</v>
      </c>
      <c r="J328" s="217"/>
    </row>
    <row r="329" spans="2:10" x14ac:dyDescent="0.35">
      <c r="B329" s="20" t="s">
        <v>507</v>
      </c>
      <c r="D329" s="217" t="str">
        <f t="shared" si="12"/>
        <v/>
      </c>
      <c r="E329" s="217" t="str">
        <f>IF(D329=1,SUM($D$5:D329),"")</f>
        <v/>
      </c>
      <c r="F329" s="7" t="s">
        <v>337</v>
      </c>
      <c r="G329" s="7" t="s">
        <v>240</v>
      </c>
      <c r="H329" s="7" t="s">
        <v>269</v>
      </c>
      <c r="I329" s="8" t="s">
        <v>351</v>
      </c>
      <c r="J329" s="217"/>
    </row>
    <row r="330" spans="2:10" x14ac:dyDescent="0.35">
      <c r="B330" s="20" t="s">
        <v>507</v>
      </c>
      <c r="D330" s="217" t="str">
        <f t="shared" si="12"/>
        <v/>
      </c>
      <c r="E330" s="217" t="str">
        <f>IF(D330=1,SUM($D$5:D330),"")</f>
        <v/>
      </c>
      <c r="F330" s="7" t="s">
        <v>337</v>
      </c>
      <c r="G330" s="7" t="s">
        <v>240</v>
      </c>
      <c r="H330" s="7" t="s">
        <v>273</v>
      </c>
      <c r="I330" s="8" t="s">
        <v>607</v>
      </c>
      <c r="J330" s="217"/>
    </row>
    <row r="331" spans="2:10" x14ac:dyDescent="0.35">
      <c r="B331" s="20" t="s">
        <v>507</v>
      </c>
      <c r="D331" s="217" t="str">
        <f t="shared" si="12"/>
        <v/>
      </c>
      <c r="E331" s="217" t="str">
        <f>IF(D331=1,SUM($D$5:D331),"")</f>
        <v/>
      </c>
      <c r="F331" s="7" t="s">
        <v>341</v>
      </c>
      <c r="G331" s="7" t="s">
        <v>240</v>
      </c>
      <c r="H331" s="7" t="s">
        <v>241</v>
      </c>
      <c r="I331" s="8" t="s">
        <v>620</v>
      </c>
      <c r="J331" s="217"/>
    </row>
    <row r="332" spans="2:10" x14ac:dyDescent="0.35">
      <c r="B332" s="20" t="s">
        <v>507</v>
      </c>
      <c r="D332" s="217" t="str">
        <f t="shared" si="12"/>
        <v/>
      </c>
      <c r="E332" s="217" t="str">
        <f>IF(D332=1,SUM($D$5:D332),"")</f>
        <v/>
      </c>
      <c r="F332" s="7" t="s">
        <v>341</v>
      </c>
      <c r="G332" s="7" t="s">
        <v>240</v>
      </c>
      <c r="H332" s="7" t="s">
        <v>245</v>
      </c>
      <c r="I332" s="8" t="s">
        <v>621</v>
      </c>
      <c r="J332" s="217"/>
    </row>
    <row r="333" spans="2:10" x14ac:dyDescent="0.35">
      <c r="B333" s="20" t="s">
        <v>507</v>
      </c>
      <c r="D333" s="217" t="str">
        <f t="shared" si="12"/>
        <v/>
      </c>
      <c r="E333" s="217" t="str">
        <f>IF(D333=1,SUM($D$5:D333),"")</f>
        <v/>
      </c>
      <c r="F333" s="7" t="s">
        <v>341</v>
      </c>
      <c r="G333" s="7" t="s">
        <v>240</v>
      </c>
      <c r="H333" s="7" t="s">
        <v>249</v>
      </c>
      <c r="I333" s="8" t="s">
        <v>622</v>
      </c>
      <c r="J333" s="217"/>
    </row>
    <row r="334" spans="2:10" x14ac:dyDescent="0.35">
      <c r="B334" s="20" t="s">
        <v>507</v>
      </c>
      <c r="D334" s="217" t="str">
        <f t="shared" si="12"/>
        <v/>
      </c>
      <c r="E334" s="217" t="str">
        <f>IF(D334=1,SUM($D$5:D334),"")</f>
        <v/>
      </c>
      <c r="F334" s="7" t="s">
        <v>341</v>
      </c>
      <c r="G334" s="7" t="s">
        <v>240</v>
      </c>
      <c r="H334" s="7" t="s">
        <v>253</v>
      </c>
      <c r="I334" s="8" t="s">
        <v>623</v>
      </c>
      <c r="J334" s="217"/>
    </row>
    <row r="335" spans="2:10" x14ac:dyDescent="0.35">
      <c r="B335" s="20" t="s">
        <v>507</v>
      </c>
      <c r="D335" s="217" t="str">
        <f t="shared" si="12"/>
        <v/>
      </c>
      <c r="E335" s="217" t="str">
        <f>IF(D335=1,SUM($D$5:D335),"")</f>
        <v/>
      </c>
      <c r="F335" s="7" t="s">
        <v>341</v>
      </c>
      <c r="G335" s="7" t="s">
        <v>240</v>
      </c>
      <c r="H335" s="7" t="s">
        <v>257</v>
      </c>
      <c r="I335" s="8" t="s">
        <v>391</v>
      </c>
      <c r="J335" s="217"/>
    </row>
    <row r="336" spans="2:10" x14ac:dyDescent="0.35">
      <c r="B336" s="20" t="s">
        <v>507</v>
      </c>
      <c r="D336" s="217" t="str">
        <f t="shared" si="12"/>
        <v/>
      </c>
      <c r="E336" s="217" t="str">
        <f>IF(D336=1,SUM($D$5:D336),"")</f>
        <v/>
      </c>
      <c r="F336" s="7" t="s">
        <v>341</v>
      </c>
      <c r="G336" s="7" t="s">
        <v>240</v>
      </c>
      <c r="H336" s="7" t="s">
        <v>261</v>
      </c>
      <c r="I336" s="8" t="s">
        <v>609</v>
      </c>
      <c r="J336" s="217"/>
    </row>
    <row r="337" spans="2:10" x14ac:dyDescent="0.35">
      <c r="B337" s="20" t="s">
        <v>507</v>
      </c>
      <c r="D337" s="217" t="str">
        <f t="shared" si="12"/>
        <v/>
      </c>
      <c r="E337" s="217" t="str">
        <f>IF(D337=1,SUM($D$5:D337),"")</f>
        <v/>
      </c>
      <c r="F337" s="7" t="s">
        <v>341</v>
      </c>
      <c r="G337" s="7" t="s">
        <v>240</v>
      </c>
      <c r="H337" s="7" t="s">
        <v>265</v>
      </c>
      <c r="I337" s="8" t="s">
        <v>300</v>
      </c>
      <c r="J337" s="217"/>
    </row>
    <row r="338" spans="2:10" x14ac:dyDescent="0.35">
      <c r="B338" s="20" t="s">
        <v>507</v>
      </c>
      <c r="D338" s="217" t="str">
        <f t="shared" si="12"/>
        <v/>
      </c>
      <c r="E338" s="217" t="str">
        <f>IF(D338=1,SUM($D$5:D338),"")</f>
        <v/>
      </c>
      <c r="F338" s="7" t="s">
        <v>341</v>
      </c>
      <c r="G338" s="7" t="s">
        <v>240</v>
      </c>
      <c r="H338" s="7" t="s">
        <v>269</v>
      </c>
      <c r="I338" s="8" t="s">
        <v>442</v>
      </c>
      <c r="J338" s="217"/>
    </row>
    <row r="339" spans="2:10" x14ac:dyDescent="0.35">
      <c r="B339" s="20" t="s">
        <v>507</v>
      </c>
      <c r="D339" s="217" t="str">
        <f t="shared" si="12"/>
        <v/>
      </c>
      <c r="E339" s="217" t="str">
        <f>IF(D339=1,SUM($D$5:D339),"")</f>
        <v/>
      </c>
      <c r="F339" s="7" t="s">
        <v>341</v>
      </c>
      <c r="G339" s="7" t="s">
        <v>240</v>
      </c>
      <c r="H339" s="7" t="s">
        <v>273</v>
      </c>
      <c r="I339" s="8" t="s">
        <v>624</v>
      </c>
      <c r="J339" s="217"/>
    </row>
    <row r="340" spans="2:10" x14ac:dyDescent="0.35">
      <c r="B340" s="20" t="s">
        <v>507</v>
      </c>
      <c r="D340" s="217" t="str">
        <f t="shared" si="12"/>
        <v/>
      </c>
      <c r="E340" s="217" t="str">
        <f>IF(D340=1,SUM($D$5:D340),"")</f>
        <v/>
      </c>
      <c r="F340" s="7" t="s">
        <v>345</v>
      </c>
      <c r="G340" s="7" t="s">
        <v>240</v>
      </c>
      <c r="H340" s="7" t="s">
        <v>241</v>
      </c>
      <c r="I340" s="8" t="s">
        <v>620</v>
      </c>
      <c r="J340" s="217"/>
    </row>
    <row r="341" spans="2:10" x14ac:dyDescent="0.35">
      <c r="B341" s="20" t="s">
        <v>507</v>
      </c>
      <c r="D341" s="217" t="str">
        <f t="shared" si="12"/>
        <v/>
      </c>
      <c r="E341" s="217" t="str">
        <f>IF(D341=1,SUM($D$5:D341),"")</f>
        <v/>
      </c>
      <c r="F341" s="7" t="s">
        <v>345</v>
      </c>
      <c r="G341" s="7" t="s">
        <v>240</v>
      </c>
      <c r="H341" s="7" t="s">
        <v>245</v>
      </c>
      <c r="I341" s="8" t="s">
        <v>500</v>
      </c>
      <c r="J341" s="217"/>
    </row>
    <row r="342" spans="2:10" x14ac:dyDescent="0.35">
      <c r="B342" s="20" t="s">
        <v>507</v>
      </c>
      <c r="D342" s="217" t="str">
        <f t="shared" si="12"/>
        <v/>
      </c>
      <c r="E342" s="217" t="str">
        <f>IF(D342=1,SUM($D$5:D342),"")</f>
        <v/>
      </c>
      <c r="F342" s="7" t="s">
        <v>345</v>
      </c>
      <c r="G342" s="7" t="s">
        <v>240</v>
      </c>
      <c r="H342" s="7" t="s">
        <v>249</v>
      </c>
      <c r="I342" s="8" t="s">
        <v>555</v>
      </c>
      <c r="J342" s="217"/>
    </row>
    <row r="343" spans="2:10" x14ac:dyDescent="0.35">
      <c r="B343" s="20" t="s">
        <v>507</v>
      </c>
      <c r="D343" s="217" t="str">
        <f t="shared" si="12"/>
        <v/>
      </c>
      <c r="E343" s="217" t="str">
        <f>IF(D343=1,SUM($D$5:D343),"")</f>
        <v/>
      </c>
      <c r="F343" s="7" t="s">
        <v>345</v>
      </c>
      <c r="G343" s="7" t="s">
        <v>240</v>
      </c>
      <c r="H343" s="7" t="s">
        <v>253</v>
      </c>
      <c r="I343" s="8" t="s">
        <v>369</v>
      </c>
      <c r="J343" s="217"/>
    </row>
    <row r="344" spans="2:10" x14ac:dyDescent="0.35">
      <c r="B344" s="20" t="s">
        <v>507</v>
      </c>
      <c r="D344" s="217" t="str">
        <f t="shared" si="12"/>
        <v/>
      </c>
      <c r="E344" s="217" t="str">
        <f>IF(D344=1,SUM($D$5:D344),"")</f>
        <v/>
      </c>
      <c r="F344" s="7" t="s">
        <v>345</v>
      </c>
      <c r="G344" s="7" t="s">
        <v>240</v>
      </c>
      <c r="H344" s="7" t="s">
        <v>257</v>
      </c>
      <c r="I344" s="8" t="s">
        <v>625</v>
      </c>
      <c r="J344" s="217"/>
    </row>
    <row r="345" spans="2:10" x14ac:dyDescent="0.35">
      <c r="B345" s="20" t="s">
        <v>507</v>
      </c>
      <c r="D345" s="217" t="str">
        <f t="shared" si="12"/>
        <v/>
      </c>
      <c r="E345" s="217" t="str">
        <f>IF(D345=1,SUM($D$5:D345),"")</f>
        <v/>
      </c>
      <c r="F345" s="7" t="s">
        <v>345</v>
      </c>
      <c r="G345" s="7" t="s">
        <v>240</v>
      </c>
      <c r="H345" s="7" t="s">
        <v>261</v>
      </c>
      <c r="I345" s="8" t="s">
        <v>300</v>
      </c>
      <c r="J345" s="217"/>
    </row>
    <row r="346" spans="2:10" x14ac:dyDescent="0.35">
      <c r="B346" s="20" t="s">
        <v>507</v>
      </c>
      <c r="D346" s="217" t="str">
        <f t="shared" si="12"/>
        <v/>
      </c>
      <c r="E346" s="217" t="str">
        <f>IF(D346=1,SUM($D$5:D346),"")</f>
        <v/>
      </c>
      <c r="F346" s="7" t="s">
        <v>345</v>
      </c>
      <c r="G346" s="7" t="s">
        <v>240</v>
      </c>
      <c r="H346" s="7" t="s">
        <v>265</v>
      </c>
      <c r="I346" s="8" t="s">
        <v>626</v>
      </c>
      <c r="J346" s="217"/>
    </row>
    <row r="347" spans="2:10" x14ac:dyDescent="0.35">
      <c r="B347" s="20" t="s">
        <v>507</v>
      </c>
      <c r="D347" s="217" t="str">
        <f t="shared" si="12"/>
        <v/>
      </c>
      <c r="E347" s="217" t="str">
        <f>IF(D347=1,SUM($D$5:D347),"")</f>
        <v/>
      </c>
      <c r="F347" s="7" t="s">
        <v>345</v>
      </c>
      <c r="G347" s="7" t="s">
        <v>240</v>
      </c>
      <c r="H347" s="7" t="s">
        <v>269</v>
      </c>
      <c r="I347" s="8" t="s">
        <v>524</v>
      </c>
      <c r="J347" s="217"/>
    </row>
    <row r="348" spans="2:10" x14ac:dyDescent="0.35">
      <c r="B348" s="20" t="s">
        <v>507</v>
      </c>
      <c r="D348" s="217" t="str">
        <f t="shared" si="12"/>
        <v/>
      </c>
      <c r="E348" s="217" t="str">
        <f>IF(D348=1,SUM($D$5:D348),"")</f>
        <v/>
      </c>
      <c r="F348" s="7" t="s">
        <v>345</v>
      </c>
      <c r="G348" s="7" t="s">
        <v>240</v>
      </c>
      <c r="H348" s="7" t="s">
        <v>273</v>
      </c>
      <c r="I348" s="8" t="s">
        <v>559</v>
      </c>
      <c r="J348" s="217"/>
    </row>
    <row r="349" spans="2:10" x14ac:dyDescent="0.35">
      <c r="B349" s="20" t="s">
        <v>507</v>
      </c>
      <c r="D349" s="217" t="str">
        <f t="shared" si="12"/>
        <v/>
      </c>
      <c r="E349" s="217" t="str">
        <f>IF(D349=1,SUM($D$5:D349),"")</f>
        <v/>
      </c>
      <c r="F349" s="7" t="s">
        <v>345</v>
      </c>
      <c r="G349" s="7" t="s">
        <v>240</v>
      </c>
      <c r="H349" s="7" t="s">
        <v>277</v>
      </c>
      <c r="I349" s="8" t="s">
        <v>616</v>
      </c>
      <c r="J349" s="217"/>
    </row>
    <row r="350" spans="2:10" x14ac:dyDescent="0.35">
      <c r="B350" s="20" t="s">
        <v>507</v>
      </c>
      <c r="D350" s="217" t="str">
        <f t="shared" si="12"/>
        <v/>
      </c>
      <c r="E350" s="217" t="str">
        <f>IF(D350=1,SUM($D$5:D350),"")</f>
        <v/>
      </c>
      <c r="F350" s="7" t="s">
        <v>345</v>
      </c>
      <c r="G350" s="7" t="s">
        <v>240</v>
      </c>
      <c r="H350" s="7" t="s">
        <v>281</v>
      </c>
      <c r="I350" s="8" t="s">
        <v>125</v>
      </c>
      <c r="J350" s="217"/>
    </row>
    <row r="351" spans="2:10" x14ac:dyDescent="0.35">
      <c r="B351" s="20" t="s">
        <v>507</v>
      </c>
      <c r="D351" s="217" t="str">
        <f t="shared" si="12"/>
        <v/>
      </c>
      <c r="E351" s="217" t="str">
        <f>IF(D351=1,SUM($D$5:D351),"")</f>
        <v/>
      </c>
      <c r="F351" s="7" t="s">
        <v>345</v>
      </c>
      <c r="G351" s="7" t="s">
        <v>240</v>
      </c>
      <c r="H351" s="7" t="s">
        <v>285</v>
      </c>
      <c r="I351" s="8" t="s">
        <v>627</v>
      </c>
      <c r="J351" s="217"/>
    </row>
    <row r="352" spans="2:10" x14ac:dyDescent="0.35">
      <c r="B352" s="20" t="s">
        <v>507</v>
      </c>
      <c r="D352" s="217" t="str">
        <f t="shared" si="12"/>
        <v/>
      </c>
      <c r="E352" s="217" t="str">
        <f>IF(D352=1,SUM($D$5:D352),"")</f>
        <v/>
      </c>
      <c r="F352" s="7" t="s">
        <v>348</v>
      </c>
      <c r="G352" s="7" t="s">
        <v>240</v>
      </c>
      <c r="H352" s="7" t="s">
        <v>241</v>
      </c>
      <c r="I352" s="8" t="s">
        <v>622</v>
      </c>
      <c r="J352" s="217"/>
    </row>
    <row r="353" spans="2:10" x14ac:dyDescent="0.35">
      <c r="B353" s="20" t="s">
        <v>507</v>
      </c>
      <c r="D353" s="217" t="str">
        <f t="shared" si="12"/>
        <v/>
      </c>
      <c r="E353" s="217" t="str">
        <f>IF(D353=1,SUM($D$5:D353),"")</f>
        <v/>
      </c>
      <c r="F353" s="7" t="s">
        <v>348</v>
      </c>
      <c r="G353" s="7" t="s">
        <v>240</v>
      </c>
      <c r="H353" s="7" t="s">
        <v>245</v>
      </c>
      <c r="I353" s="8" t="s">
        <v>391</v>
      </c>
      <c r="J353" s="217"/>
    </row>
    <row r="354" spans="2:10" x14ac:dyDescent="0.35">
      <c r="B354" s="20" t="s">
        <v>507</v>
      </c>
      <c r="D354" s="217" t="str">
        <f t="shared" si="12"/>
        <v/>
      </c>
      <c r="E354" s="217" t="str">
        <f>IF(D354=1,SUM($D$5:D354),"")</f>
        <v/>
      </c>
      <c r="F354" s="7" t="s">
        <v>348</v>
      </c>
      <c r="G354" s="7" t="s">
        <v>240</v>
      </c>
      <c r="H354" s="7" t="s">
        <v>249</v>
      </c>
      <c r="I354" s="8" t="s">
        <v>354</v>
      </c>
      <c r="J354" s="217"/>
    </row>
    <row r="355" spans="2:10" x14ac:dyDescent="0.35">
      <c r="B355" s="20" t="s">
        <v>507</v>
      </c>
      <c r="D355" s="217" t="str">
        <f t="shared" si="12"/>
        <v/>
      </c>
      <c r="E355" s="217" t="str">
        <f>IF(D355=1,SUM($D$5:D355),"")</f>
        <v/>
      </c>
      <c r="F355" s="7" t="s">
        <v>348</v>
      </c>
      <c r="G355" s="7" t="s">
        <v>240</v>
      </c>
      <c r="H355" s="7" t="s">
        <v>253</v>
      </c>
      <c r="I355" s="8" t="s">
        <v>297</v>
      </c>
      <c r="J355" s="217"/>
    </row>
    <row r="356" spans="2:10" x14ac:dyDescent="0.35">
      <c r="B356" s="20" t="s">
        <v>507</v>
      </c>
      <c r="D356" s="217" t="str">
        <f t="shared" si="12"/>
        <v/>
      </c>
      <c r="E356" s="217" t="str">
        <f>IF(D356=1,SUM($D$5:D356),"")</f>
        <v/>
      </c>
      <c r="F356" s="7" t="s">
        <v>348</v>
      </c>
      <c r="G356" s="7" t="s">
        <v>240</v>
      </c>
      <c r="H356" s="7" t="s">
        <v>257</v>
      </c>
      <c r="I356" s="8" t="s">
        <v>555</v>
      </c>
      <c r="J356" s="217"/>
    </row>
    <row r="357" spans="2:10" x14ac:dyDescent="0.35">
      <c r="B357" s="20" t="s">
        <v>507</v>
      </c>
      <c r="D357" s="217" t="str">
        <f t="shared" si="12"/>
        <v/>
      </c>
      <c r="E357" s="217" t="str">
        <f>IF(D357=1,SUM($D$5:D357),"")</f>
        <v/>
      </c>
      <c r="F357" s="7" t="s">
        <v>348</v>
      </c>
      <c r="G357" s="7" t="s">
        <v>240</v>
      </c>
      <c r="H357" s="7" t="s">
        <v>261</v>
      </c>
      <c r="I357" s="8" t="s">
        <v>628</v>
      </c>
      <c r="J357" s="217"/>
    </row>
    <row r="358" spans="2:10" x14ac:dyDescent="0.35">
      <c r="B358" s="20" t="s">
        <v>507</v>
      </c>
      <c r="D358" s="217" t="str">
        <f t="shared" si="12"/>
        <v/>
      </c>
      <c r="E358" s="217" t="str">
        <f>IF(D358=1,SUM($D$5:D358),"")</f>
        <v/>
      </c>
      <c r="F358" s="7" t="s">
        <v>348</v>
      </c>
      <c r="G358" s="7" t="s">
        <v>240</v>
      </c>
      <c r="H358" s="7" t="s">
        <v>265</v>
      </c>
      <c r="I358" s="8" t="s">
        <v>480</v>
      </c>
      <c r="J358" s="217"/>
    </row>
    <row r="359" spans="2:10" x14ac:dyDescent="0.35">
      <c r="B359" s="20" t="s">
        <v>507</v>
      </c>
      <c r="D359" s="217" t="str">
        <f t="shared" si="12"/>
        <v/>
      </c>
      <c r="E359" s="217" t="str">
        <f>IF(D359=1,SUM($D$5:D359),"")</f>
        <v/>
      </c>
      <c r="F359" s="7" t="s">
        <v>348</v>
      </c>
      <c r="G359" s="7" t="s">
        <v>240</v>
      </c>
      <c r="H359" s="7" t="s">
        <v>269</v>
      </c>
      <c r="I359" s="8" t="s">
        <v>629</v>
      </c>
      <c r="J359" s="217"/>
    </row>
    <row r="360" spans="2:10" x14ac:dyDescent="0.35">
      <c r="B360" s="20" t="s">
        <v>507</v>
      </c>
      <c r="D360" s="217" t="str">
        <f t="shared" si="12"/>
        <v/>
      </c>
      <c r="E360" s="217" t="str">
        <f>IF(D360=1,SUM($D$5:D360),"")</f>
        <v/>
      </c>
      <c r="F360" s="7" t="s">
        <v>348</v>
      </c>
      <c r="G360" s="7" t="s">
        <v>240</v>
      </c>
      <c r="H360" s="7" t="s">
        <v>273</v>
      </c>
      <c r="I360" s="8" t="s">
        <v>314</v>
      </c>
      <c r="J360" s="217"/>
    </row>
    <row r="361" spans="2:10" x14ac:dyDescent="0.35">
      <c r="B361" s="20" t="s">
        <v>507</v>
      </c>
      <c r="D361" s="217" t="str">
        <f t="shared" si="12"/>
        <v/>
      </c>
      <c r="E361" s="217" t="str">
        <f>IF(D361=1,SUM($D$5:D361),"")</f>
        <v/>
      </c>
      <c r="F361" s="7" t="s">
        <v>348</v>
      </c>
      <c r="G361" s="7" t="s">
        <v>240</v>
      </c>
      <c r="H361" s="7" t="s">
        <v>277</v>
      </c>
      <c r="I361" s="8" t="s">
        <v>630</v>
      </c>
      <c r="J361" s="217"/>
    </row>
    <row r="362" spans="2:10" x14ac:dyDescent="0.35">
      <c r="B362" s="20" t="s">
        <v>507</v>
      </c>
      <c r="D362" s="217" t="str">
        <f t="shared" si="12"/>
        <v/>
      </c>
      <c r="E362" s="217" t="str">
        <f>IF(D362=1,SUM($D$5:D362),"")</f>
        <v/>
      </c>
      <c r="F362" s="7" t="s">
        <v>348</v>
      </c>
      <c r="G362" s="7" t="s">
        <v>240</v>
      </c>
      <c r="H362" s="7" t="s">
        <v>281</v>
      </c>
      <c r="I362" s="8" t="s">
        <v>278</v>
      </c>
      <c r="J362" s="217"/>
    </row>
    <row r="363" spans="2:10" x14ac:dyDescent="0.35">
      <c r="B363" s="20" t="s">
        <v>507</v>
      </c>
      <c r="D363" s="217" t="str">
        <f t="shared" si="12"/>
        <v/>
      </c>
      <c r="E363" s="217" t="str">
        <f>IF(D363=1,SUM($D$5:D363),"")</f>
        <v/>
      </c>
      <c r="F363" s="7" t="s">
        <v>348</v>
      </c>
      <c r="G363" s="7" t="s">
        <v>240</v>
      </c>
      <c r="H363" s="7" t="s">
        <v>285</v>
      </c>
      <c r="I363" s="8" t="s">
        <v>125</v>
      </c>
      <c r="J363" s="217"/>
    </row>
    <row r="364" spans="2:10" x14ac:dyDescent="0.35">
      <c r="B364" s="20" t="s">
        <v>507</v>
      </c>
      <c r="D364" s="217" t="str">
        <f t="shared" si="12"/>
        <v/>
      </c>
      <c r="E364" s="217" t="str">
        <f>IF(D364=1,SUM($D$5:D364),"")</f>
        <v/>
      </c>
      <c r="F364" s="7" t="s">
        <v>352</v>
      </c>
      <c r="G364" s="7" t="s">
        <v>240</v>
      </c>
      <c r="H364" s="7" t="s">
        <v>241</v>
      </c>
      <c r="I364" s="8" t="s">
        <v>620</v>
      </c>
      <c r="J364" s="217"/>
    </row>
    <row r="365" spans="2:10" x14ac:dyDescent="0.35">
      <c r="B365" s="20" t="s">
        <v>507</v>
      </c>
      <c r="D365" s="217" t="str">
        <f t="shared" si="12"/>
        <v/>
      </c>
      <c r="E365" s="217" t="str">
        <f>IF(D365=1,SUM($D$5:D365),"")</f>
        <v/>
      </c>
      <c r="F365" s="7" t="s">
        <v>352</v>
      </c>
      <c r="G365" s="7" t="s">
        <v>240</v>
      </c>
      <c r="H365" s="7" t="s">
        <v>245</v>
      </c>
      <c r="I365" s="8" t="s">
        <v>631</v>
      </c>
      <c r="J365" s="217"/>
    </row>
    <row r="366" spans="2:10" x14ac:dyDescent="0.35">
      <c r="B366" s="20" t="s">
        <v>507</v>
      </c>
      <c r="D366" s="217" t="str">
        <f t="shared" si="12"/>
        <v/>
      </c>
      <c r="E366" s="217" t="str">
        <f>IF(D366=1,SUM($D$5:D366),"")</f>
        <v/>
      </c>
      <c r="F366" s="7" t="s">
        <v>352</v>
      </c>
      <c r="G366" s="7" t="s">
        <v>240</v>
      </c>
      <c r="H366" s="7" t="s">
        <v>249</v>
      </c>
      <c r="I366" s="8" t="s">
        <v>618</v>
      </c>
      <c r="J366" s="217"/>
    </row>
    <row r="367" spans="2:10" x14ac:dyDescent="0.35">
      <c r="B367" s="20" t="s">
        <v>507</v>
      </c>
      <c r="D367" s="217" t="str">
        <f t="shared" si="12"/>
        <v/>
      </c>
      <c r="E367" s="217" t="str">
        <f>IF(D367=1,SUM($D$5:D367),"")</f>
        <v/>
      </c>
      <c r="F367" s="7" t="s">
        <v>352</v>
      </c>
      <c r="G367" s="7" t="s">
        <v>240</v>
      </c>
      <c r="H367" s="7" t="s">
        <v>253</v>
      </c>
      <c r="I367" s="8" t="s">
        <v>555</v>
      </c>
      <c r="J367" s="217"/>
    </row>
    <row r="368" spans="2:10" x14ac:dyDescent="0.35">
      <c r="B368" s="20" t="s">
        <v>507</v>
      </c>
      <c r="D368" s="217" t="str">
        <f t="shared" si="12"/>
        <v/>
      </c>
      <c r="E368" s="217" t="str">
        <f>IF(D368=1,SUM($D$5:D368),"")</f>
        <v/>
      </c>
      <c r="F368" s="7" t="s">
        <v>352</v>
      </c>
      <c r="G368" s="7" t="s">
        <v>240</v>
      </c>
      <c r="H368" s="7" t="s">
        <v>257</v>
      </c>
      <c r="I368" s="8" t="s">
        <v>632</v>
      </c>
      <c r="J368" s="217"/>
    </row>
    <row r="369" spans="2:10" x14ac:dyDescent="0.35">
      <c r="B369" s="20" t="s">
        <v>507</v>
      </c>
      <c r="D369" s="217" t="str">
        <f t="shared" si="12"/>
        <v/>
      </c>
      <c r="E369" s="217" t="str">
        <f>IF(D369=1,SUM($D$5:D369),"")</f>
        <v/>
      </c>
      <c r="F369" s="7" t="s">
        <v>352</v>
      </c>
      <c r="G369" s="7" t="s">
        <v>240</v>
      </c>
      <c r="H369" s="7" t="s">
        <v>261</v>
      </c>
      <c r="I369" s="8" t="s">
        <v>369</v>
      </c>
      <c r="J369" s="217"/>
    </row>
    <row r="370" spans="2:10" x14ac:dyDescent="0.35">
      <c r="B370" s="20" t="s">
        <v>507</v>
      </c>
      <c r="D370" s="217" t="str">
        <f t="shared" si="12"/>
        <v/>
      </c>
      <c r="E370" s="217" t="str">
        <f>IF(D370=1,SUM($D$5:D370),"")</f>
        <v/>
      </c>
      <c r="F370" s="7" t="s">
        <v>352</v>
      </c>
      <c r="G370" s="7" t="s">
        <v>240</v>
      </c>
      <c r="H370" s="7" t="s">
        <v>265</v>
      </c>
      <c r="I370" s="8" t="s">
        <v>602</v>
      </c>
      <c r="J370" s="217"/>
    </row>
    <row r="371" spans="2:10" x14ac:dyDescent="0.35">
      <c r="B371" s="20" t="s">
        <v>507</v>
      </c>
      <c r="D371" s="217" t="str">
        <f t="shared" si="12"/>
        <v/>
      </c>
      <c r="E371" s="217" t="str">
        <f>IF(D371=1,SUM($D$5:D371),"")</f>
        <v/>
      </c>
      <c r="F371" s="7" t="s">
        <v>352</v>
      </c>
      <c r="G371" s="7" t="s">
        <v>240</v>
      </c>
      <c r="H371" s="7" t="s">
        <v>269</v>
      </c>
      <c r="I371" s="8" t="s">
        <v>254</v>
      </c>
      <c r="J371" s="217"/>
    </row>
    <row r="372" spans="2:10" x14ac:dyDescent="0.35">
      <c r="B372" s="20" t="s">
        <v>507</v>
      </c>
      <c r="D372" s="217" t="str">
        <f t="shared" si="12"/>
        <v/>
      </c>
      <c r="E372" s="217" t="str">
        <f>IF(D372=1,SUM($D$5:D372),"")</f>
        <v/>
      </c>
      <c r="F372" s="7" t="s">
        <v>352</v>
      </c>
      <c r="G372" s="7" t="s">
        <v>240</v>
      </c>
      <c r="H372" s="7" t="s">
        <v>273</v>
      </c>
      <c r="I372" s="8" t="s">
        <v>480</v>
      </c>
      <c r="J372" s="217"/>
    </row>
    <row r="373" spans="2:10" x14ac:dyDescent="0.35">
      <c r="B373" s="20" t="s">
        <v>507</v>
      </c>
      <c r="D373" s="217" t="str">
        <f t="shared" si="12"/>
        <v/>
      </c>
      <c r="E373" s="217" t="str">
        <f>IF(D373=1,SUM($D$5:D373),"")</f>
        <v/>
      </c>
      <c r="F373" s="7" t="s">
        <v>352</v>
      </c>
      <c r="G373" s="7" t="s">
        <v>240</v>
      </c>
      <c r="H373" s="7" t="s">
        <v>277</v>
      </c>
      <c r="I373" s="8" t="s">
        <v>633</v>
      </c>
      <c r="J373" s="217"/>
    </row>
    <row r="374" spans="2:10" x14ac:dyDescent="0.35">
      <c r="B374" s="20" t="s">
        <v>507</v>
      </c>
      <c r="D374" s="217" t="str">
        <f t="shared" si="12"/>
        <v/>
      </c>
      <c r="E374" s="217" t="str">
        <f>IF(D374=1,SUM($D$5:D374),"")</f>
        <v/>
      </c>
      <c r="F374" s="7" t="s">
        <v>352</v>
      </c>
      <c r="G374" s="7" t="s">
        <v>240</v>
      </c>
      <c r="H374" s="7" t="s">
        <v>281</v>
      </c>
      <c r="I374" s="8" t="s">
        <v>634</v>
      </c>
      <c r="J374" s="217"/>
    </row>
    <row r="375" spans="2:10" x14ac:dyDescent="0.35">
      <c r="B375" s="20" t="s">
        <v>507</v>
      </c>
      <c r="D375" s="217" t="str">
        <f t="shared" si="12"/>
        <v/>
      </c>
      <c r="E375" s="217" t="str">
        <f>IF(D375=1,SUM($D$5:D375),"")</f>
        <v/>
      </c>
      <c r="F375" s="7" t="s">
        <v>352</v>
      </c>
      <c r="G375" s="7" t="s">
        <v>240</v>
      </c>
      <c r="H375" s="7" t="s">
        <v>285</v>
      </c>
      <c r="I375" s="8" t="s">
        <v>635</v>
      </c>
      <c r="J375" s="217"/>
    </row>
    <row r="376" spans="2:10" x14ac:dyDescent="0.35">
      <c r="B376" s="20" t="s">
        <v>507</v>
      </c>
      <c r="D376" s="217" t="str">
        <f t="shared" si="12"/>
        <v/>
      </c>
      <c r="E376" s="217" t="str">
        <f>IF(D376=1,SUM($D$5:D376),"")</f>
        <v/>
      </c>
      <c r="F376" s="7" t="s">
        <v>352</v>
      </c>
      <c r="G376" s="7" t="s">
        <v>240</v>
      </c>
      <c r="H376" s="7" t="s">
        <v>323</v>
      </c>
      <c r="I376" s="8" t="s">
        <v>351</v>
      </c>
      <c r="J376" s="217"/>
    </row>
    <row r="377" spans="2:10" x14ac:dyDescent="0.35">
      <c r="B377" s="20" t="s">
        <v>507</v>
      </c>
      <c r="D377" s="217" t="str">
        <f t="shared" si="12"/>
        <v/>
      </c>
      <c r="E377" s="217" t="str">
        <f>IF(D377=1,SUM($D$5:D377),"")</f>
        <v/>
      </c>
      <c r="F377" s="7" t="s">
        <v>355</v>
      </c>
      <c r="G377" s="7" t="s">
        <v>240</v>
      </c>
      <c r="H377" s="7" t="s">
        <v>241</v>
      </c>
      <c r="I377" s="8" t="s">
        <v>391</v>
      </c>
      <c r="J377" s="217"/>
    </row>
    <row r="378" spans="2:10" x14ac:dyDescent="0.35">
      <c r="B378" s="20" t="s">
        <v>507</v>
      </c>
      <c r="D378" s="217" t="str">
        <f t="shared" si="12"/>
        <v/>
      </c>
      <c r="E378" s="217" t="str">
        <f>IF(D378=1,SUM($D$5:D378),"")</f>
        <v/>
      </c>
      <c r="F378" s="7" t="s">
        <v>355</v>
      </c>
      <c r="G378" s="7" t="s">
        <v>240</v>
      </c>
      <c r="H378" s="7" t="s">
        <v>245</v>
      </c>
      <c r="I378" s="8" t="s">
        <v>354</v>
      </c>
      <c r="J378" s="217"/>
    </row>
    <row r="379" spans="2:10" x14ac:dyDescent="0.35">
      <c r="B379" s="20" t="s">
        <v>507</v>
      </c>
      <c r="D379" s="217" t="str">
        <f t="shared" si="12"/>
        <v/>
      </c>
      <c r="E379" s="217" t="str">
        <f>IF(D379=1,SUM($D$5:D379),"")</f>
        <v/>
      </c>
      <c r="F379" s="7" t="s">
        <v>355</v>
      </c>
      <c r="G379" s="7" t="s">
        <v>240</v>
      </c>
      <c r="H379" s="7" t="s">
        <v>249</v>
      </c>
      <c r="I379" s="8" t="s">
        <v>636</v>
      </c>
      <c r="J379" s="217"/>
    </row>
    <row r="380" spans="2:10" x14ac:dyDescent="0.35">
      <c r="B380" s="20" t="s">
        <v>507</v>
      </c>
      <c r="D380" s="217" t="str">
        <f t="shared" si="12"/>
        <v/>
      </c>
      <c r="E380" s="217" t="str">
        <f>IF(D380=1,SUM($D$5:D380),"")</f>
        <v/>
      </c>
      <c r="F380" s="7" t="s">
        <v>355</v>
      </c>
      <c r="G380" s="7" t="s">
        <v>240</v>
      </c>
      <c r="H380" s="7" t="s">
        <v>253</v>
      </c>
      <c r="I380" s="8" t="s">
        <v>369</v>
      </c>
      <c r="J380" s="217"/>
    </row>
    <row r="381" spans="2:10" x14ac:dyDescent="0.35">
      <c r="B381" s="20" t="s">
        <v>507</v>
      </c>
      <c r="D381" s="217" t="str">
        <f t="shared" si="12"/>
        <v/>
      </c>
      <c r="E381" s="217" t="str">
        <f>IF(D381=1,SUM($D$5:D381),"")</f>
        <v/>
      </c>
      <c r="F381" s="7" t="s">
        <v>355</v>
      </c>
      <c r="G381" s="7" t="s">
        <v>240</v>
      </c>
      <c r="H381" s="7" t="s">
        <v>257</v>
      </c>
      <c r="I381" s="8" t="s">
        <v>637</v>
      </c>
      <c r="J381" s="217"/>
    </row>
    <row r="382" spans="2:10" x14ac:dyDescent="0.35">
      <c r="B382" s="20" t="s">
        <v>507</v>
      </c>
      <c r="D382" s="217" t="str">
        <f t="shared" si="12"/>
        <v/>
      </c>
      <c r="E382" s="217" t="str">
        <f>IF(D382=1,SUM($D$5:D382),"")</f>
        <v/>
      </c>
      <c r="F382" s="7" t="s">
        <v>355</v>
      </c>
      <c r="G382" s="7" t="s">
        <v>240</v>
      </c>
      <c r="H382" s="7" t="s">
        <v>261</v>
      </c>
      <c r="I382" s="8" t="s">
        <v>638</v>
      </c>
      <c r="J382" s="217"/>
    </row>
    <row r="383" spans="2:10" x14ac:dyDescent="0.35">
      <c r="B383" s="20" t="s">
        <v>507</v>
      </c>
      <c r="D383" s="217" t="str">
        <f t="shared" si="12"/>
        <v/>
      </c>
      <c r="E383" s="217" t="str">
        <f>IF(D383=1,SUM($D$5:D383),"")</f>
        <v/>
      </c>
      <c r="F383" s="7" t="s">
        <v>355</v>
      </c>
      <c r="G383" s="7" t="s">
        <v>240</v>
      </c>
      <c r="H383" s="7" t="s">
        <v>265</v>
      </c>
      <c r="I383" s="8" t="s">
        <v>300</v>
      </c>
      <c r="J383" s="217"/>
    </row>
    <row r="384" spans="2:10" x14ac:dyDescent="0.35">
      <c r="B384" s="20" t="s">
        <v>507</v>
      </c>
      <c r="D384" s="217" t="str">
        <f t="shared" si="12"/>
        <v/>
      </c>
      <c r="E384" s="217" t="str">
        <f>IF(D384=1,SUM($D$5:D384),"")</f>
        <v/>
      </c>
      <c r="F384" s="7" t="s">
        <v>355</v>
      </c>
      <c r="G384" s="7" t="s">
        <v>240</v>
      </c>
      <c r="H384" s="7" t="s">
        <v>269</v>
      </c>
      <c r="I384" s="8" t="s">
        <v>480</v>
      </c>
      <c r="J384" s="217"/>
    </row>
    <row r="385" spans="2:10" x14ac:dyDescent="0.35">
      <c r="B385" s="20" t="s">
        <v>507</v>
      </c>
      <c r="D385" s="217" t="str">
        <f t="shared" si="12"/>
        <v/>
      </c>
      <c r="E385" s="217" t="str">
        <f>IF(D385=1,SUM($D$5:D385),"")</f>
        <v/>
      </c>
      <c r="F385" s="7" t="s">
        <v>355</v>
      </c>
      <c r="G385" s="7" t="s">
        <v>240</v>
      </c>
      <c r="H385" s="7" t="s">
        <v>273</v>
      </c>
      <c r="I385" s="8" t="s">
        <v>262</v>
      </c>
      <c r="J385" s="217"/>
    </row>
    <row r="386" spans="2:10" x14ac:dyDescent="0.35">
      <c r="B386" s="20" t="s">
        <v>507</v>
      </c>
      <c r="D386" s="217" t="str">
        <f t="shared" si="12"/>
        <v/>
      </c>
      <c r="E386" s="217" t="str">
        <f>IF(D386=1,SUM($D$5:D386),"")</f>
        <v/>
      </c>
      <c r="F386" s="7" t="s">
        <v>355</v>
      </c>
      <c r="G386" s="7" t="s">
        <v>240</v>
      </c>
      <c r="H386" s="7" t="s">
        <v>277</v>
      </c>
      <c r="I386" s="8" t="s">
        <v>616</v>
      </c>
      <c r="J386" s="217"/>
    </row>
    <row r="387" spans="2:10" x14ac:dyDescent="0.35">
      <c r="B387" s="20" t="s">
        <v>507</v>
      </c>
      <c r="D387" s="217" t="str">
        <f t="shared" si="12"/>
        <v/>
      </c>
      <c r="E387" s="217" t="str">
        <f>IF(D387=1,SUM($D$5:D387),"")</f>
        <v/>
      </c>
      <c r="F387" s="7" t="s">
        <v>355</v>
      </c>
      <c r="G387" s="7" t="s">
        <v>240</v>
      </c>
      <c r="H387" s="7" t="s">
        <v>281</v>
      </c>
      <c r="I387" s="8" t="s">
        <v>278</v>
      </c>
      <c r="J387" s="217"/>
    </row>
    <row r="388" spans="2:10" x14ac:dyDescent="0.35">
      <c r="B388" s="20" t="s">
        <v>507</v>
      </c>
      <c r="D388" s="217" t="str">
        <f t="shared" si="12"/>
        <v/>
      </c>
      <c r="E388" s="217" t="str">
        <f>IF(D388=1,SUM($D$5:D388),"")</f>
        <v/>
      </c>
      <c r="F388" s="7" t="s">
        <v>358</v>
      </c>
      <c r="G388" s="7" t="s">
        <v>240</v>
      </c>
      <c r="H388" s="7" t="s">
        <v>241</v>
      </c>
      <c r="I388" s="8" t="s">
        <v>639</v>
      </c>
      <c r="J388" s="217"/>
    </row>
    <row r="389" spans="2:10" x14ac:dyDescent="0.35">
      <c r="B389" s="20" t="s">
        <v>507</v>
      </c>
      <c r="D389" s="217" t="str">
        <f t="shared" si="12"/>
        <v/>
      </c>
      <c r="E389" s="217" t="str">
        <f>IF(D389=1,SUM($D$5:D389),"")</f>
        <v/>
      </c>
      <c r="F389" s="7" t="s">
        <v>358</v>
      </c>
      <c r="G389" s="7" t="s">
        <v>240</v>
      </c>
      <c r="H389" s="7" t="s">
        <v>245</v>
      </c>
      <c r="I389" s="8" t="s">
        <v>640</v>
      </c>
      <c r="J389" s="217"/>
    </row>
    <row r="390" spans="2:10" x14ac:dyDescent="0.35">
      <c r="B390" s="20" t="s">
        <v>507</v>
      </c>
      <c r="D390" s="217" t="str">
        <f t="shared" ref="D390:D453" si="13">IF(F390=$K$1,1,"")</f>
        <v/>
      </c>
      <c r="E390" s="217" t="str">
        <f>IF(D390=1,SUM($D$5:D390),"")</f>
        <v/>
      </c>
      <c r="F390" s="7" t="s">
        <v>358</v>
      </c>
      <c r="G390" s="7" t="s">
        <v>240</v>
      </c>
      <c r="H390" s="7" t="s">
        <v>249</v>
      </c>
      <c r="I390" s="8" t="s">
        <v>641</v>
      </c>
      <c r="J390" s="217"/>
    </row>
    <row r="391" spans="2:10" x14ac:dyDescent="0.35">
      <c r="B391" s="20" t="s">
        <v>507</v>
      </c>
      <c r="D391" s="217" t="str">
        <f t="shared" si="13"/>
        <v/>
      </c>
      <c r="E391" s="217" t="str">
        <f>IF(D391=1,SUM($D$5:D391),"")</f>
        <v/>
      </c>
      <c r="F391" s="7" t="s">
        <v>358</v>
      </c>
      <c r="G391" s="7" t="s">
        <v>240</v>
      </c>
      <c r="H391" s="7" t="s">
        <v>253</v>
      </c>
      <c r="I391" s="8" t="s">
        <v>300</v>
      </c>
      <c r="J391" s="217"/>
    </row>
    <row r="392" spans="2:10" x14ac:dyDescent="0.35">
      <c r="B392" s="20" t="s">
        <v>507</v>
      </c>
      <c r="D392" s="217" t="str">
        <f t="shared" si="13"/>
        <v/>
      </c>
      <c r="E392" s="217" t="str">
        <f>IF(D392=1,SUM($D$5:D392),"")</f>
        <v/>
      </c>
      <c r="F392" s="7" t="s">
        <v>358</v>
      </c>
      <c r="G392" s="7" t="s">
        <v>240</v>
      </c>
      <c r="H392" s="7" t="s">
        <v>257</v>
      </c>
      <c r="I392" s="8" t="s">
        <v>254</v>
      </c>
      <c r="J392" s="217"/>
    </row>
    <row r="393" spans="2:10" x14ac:dyDescent="0.35">
      <c r="B393" s="20" t="s">
        <v>507</v>
      </c>
      <c r="D393" s="217" t="str">
        <f t="shared" si="13"/>
        <v/>
      </c>
      <c r="E393" s="217" t="str">
        <f>IF(D393=1,SUM($D$5:D393),"")</f>
        <v/>
      </c>
      <c r="F393" s="7" t="s">
        <v>358</v>
      </c>
      <c r="G393" s="7" t="s">
        <v>240</v>
      </c>
      <c r="H393" s="7" t="s">
        <v>261</v>
      </c>
      <c r="I393" s="8" t="s">
        <v>642</v>
      </c>
      <c r="J393" s="217"/>
    </row>
    <row r="394" spans="2:10" x14ac:dyDescent="0.35">
      <c r="B394" s="20" t="s">
        <v>507</v>
      </c>
      <c r="D394" s="217" t="str">
        <f t="shared" si="13"/>
        <v/>
      </c>
      <c r="E394" s="217" t="str">
        <f>IF(D394=1,SUM($D$5:D394),"")</f>
        <v/>
      </c>
      <c r="F394" s="7" t="s">
        <v>358</v>
      </c>
      <c r="G394" s="7" t="s">
        <v>240</v>
      </c>
      <c r="H394" s="7" t="s">
        <v>265</v>
      </c>
      <c r="I394" s="8" t="s">
        <v>643</v>
      </c>
      <c r="J394" s="217"/>
    </row>
    <row r="395" spans="2:10" x14ac:dyDescent="0.35">
      <c r="B395" s="20" t="s">
        <v>507</v>
      </c>
      <c r="D395" s="217" t="str">
        <f t="shared" si="13"/>
        <v/>
      </c>
      <c r="E395" s="217" t="str">
        <f>IF(D395=1,SUM($D$5:D395),"")</f>
        <v/>
      </c>
      <c r="F395" s="7" t="s">
        <v>358</v>
      </c>
      <c r="G395" s="7" t="s">
        <v>240</v>
      </c>
      <c r="H395" s="7" t="s">
        <v>269</v>
      </c>
      <c r="I395" s="8" t="s">
        <v>487</v>
      </c>
      <c r="J395" s="217"/>
    </row>
    <row r="396" spans="2:10" x14ac:dyDescent="0.35">
      <c r="B396" s="20" t="s">
        <v>507</v>
      </c>
      <c r="D396" s="217" t="str">
        <f t="shared" si="13"/>
        <v/>
      </c>
      <c r="E396" s="217" t="str">
        <f>IF(D396=1,SUM($D$5:D396),"")</f>
        <v/>
      </c>
      <c r="F396" s="7" t="s">
        <v>358</v>
      </c>
      <c r="G396" s="7" t="s">
        <v>240</v>
      </c>
      <c r="H396" s="7" t="s">
        <v>273</v>
      </c>
      <c r="I396" s="8" t="s">
        <v>644</v>
      </c>
      <c r="J396" s="217"/>
    </row>
    <row r="397" spans="2:10" x14ac:dyDescent="0.35">
      <c r="B397" s="20" t="s">
        <v>507</v>
      </c>
      <c r="D397" s="217" t="str">
        <f t="shared" si="13"/>
        <v/>
      </c>
      <c r="E397" s="217" t="str">
        <f>IF(D397=1,SUM($D$5:D397),"")</f>
        <v/>
      </c>
      <c r="F397" s="7" t="s">
        <v>358</v>
      </c>
      <c r="G397" s="7" t="s">
        <v>240</v>
      </c>
      <c r="H397" s="7" t="s">
        <v>277</v>
      </c>
      <c r="I397" s="8" t="s">
        <v>278</v>
      </c>
      <c r="J397" s="217"/>
    </row>
    <row r="398" spans="2:10" x14ac:dyDescent="0.35">
      <c r="B398" s="20" t="s">
        <v>507</v>
      </c>
      <c r="D398" s="217" t="str">
        <f t="shared" si="13"/>
        <v/>
      </c>
      <c r="E398" s="217" t="str">
        <f>IF(D398=1,SUM($D$5:D398),"")</f>
        <v/>
      </c>
      <c r="F398" s="7" t="s">
        <v>358</v>
      </c>
      <c r="G398" s="7" t="s">
        <v>240</v>
      </c>
      <c r="H398" s="7" t="s">
        <v>281</v>
      </c>
      <c r="I398" s="8" t="s">
        <v>531</v>
      </c>
      <c r="J398" s="217"/>
    </row>
    <row r="399" spans="2:10" x14ac:dyDescent="0.35">
      <c r="B399" s="20" t="s">
        <v>507</v>
      </c>
      <c r="D399" s="217" t="str">
        <f t="shared" si="13"/>
        <v/>
      </c>
      <c r="E399" s="217" t="str">
        <f>IF(D399=1,SUM($D$5:D399),"")</f>
        <v/>
      </c>
      <c r="F399" s="7" t="s">
        <v>358</v>
      </c>
      <c r="G399" s="7" t="s">
        <v>240</v>
      </c>
      <c r="H399" s="7" t="s">
        <v>285</v>
      </c>
      <c r="I399" s="8" t="s">
        <v>351</v>
      </c>
      <c r="J399" s="217"/>
    </row>
    <row r="400" spans="2:10" x14ac:dyDescent="0.35">
      <c r="B400" s="20" t="s">
        <v>507</v>
      </c>
      <c r="D400" s="217" t="str">
        <f t="shared" si="13"/>
        <v/>
      </c>
      <c r="E400" s="217" t="str">
        <f>IF(D400=1,SUM($D$5:D400),"")</f>
        <v/>
      </c>
      <c r="F400" s="7" t="s">
        <v>361</v>
      </c>
      <c r="G400" s="7" t="s">
        <v>240</v>
      </c>
      <c r="H400" s="7" t="s">
        <v>241</v>
      </c>
      <c r="I400" s="8" t="s">
        <v>645</v>
      </c>
      <c r="J400" s="217"/>
    </row>
    <row r="401" spans="2:10" x14ac:dyDescent="0.35">
      <c r="B401" s="20" t="s">
        <v>507</v>
      </c>
      <c r="D401" s="217" t="str">
        <f t="shared" si="13"/>
        <v/>
      </c>
      <c r="E401" s="217" t="str">
        <f>IF(D401=1,SUM($D$5:D401),"")</f>
        <v/>
      </c>
      <c r="F401" s="7" t="s">
        <v>361</v>
      </c>
      <c r="G401" s="7" t="s">
        <v>240</v>
      </c>
      <c r="H401" s="7" t="s">
        <v>245</v>
      </c>
      <c r="I401" s="8" t="s">
        <v>512</v>
      </c>
      <c r="J401" s="217"/>
    </row>
    <row r="402" spans="2:10" x14ac:dyDescent="0.35">
      <c r="B402" s="20" t="s">
        <v>507</v>
      </c>
      <c r="D402" s="217" t="str">
        <f t="shared" si="13"/>
        <v/>
      </c>
      <c r="E402" s="217" t="str">
        <f>IF(D402=1,SUM($D$5:D402),"")</f>
        <v/>
      </c>
      <c r="F402" s="7" t="s">
        <v>361</v>
      </c>
      <c r="G402" s="7" t="s">
        <v>240</v>
      </c>
      <c r="H402" s="7" t="s">
        <v>249</v>
      </c>
      <c r="I402" s="8" t="s">
        <v>646</v>
      </c>
      <c r="J402" s="217"/>
    </row>
    <row r="403" spans="2:10" x14ac:dyDescent="0.35">
      <c r="B403" s="20" t="s">
        <v>507</v>
      </c>
      <c r="D403" s="217" t="str">
        <f t="shared" si="13"/>
        <v/>
      </c>
      <c r="E403" s="217" t="str">
        <f>IF(D403=1,SUM($D$5:D403),"")</f>
        <v/>
      </c>
      <c r="F403" s="7" t="s">
        <v>361</v>
      </c>
      <c r="G403" s="7" t="s">
        <v>240</v>
      </c>
      <c r="H403" s="7" t="s">
        <v>253</v>
      </c>
      <c r="I403" s="8" t="s">
        <v>647</v>
      </c>
      <c r="J403" s="217"/>
    </row>
    <row r="404" spans="2:10" x14ac:dyDescent="0.35">
      <c r="B404" s="20" t="s">
        <v>507</v>
      </c>
      <c r="D404" s="217" t="str">
        <f t="shared" si="13"/>
        <v/>
      </c>
      <c r="E404" s="217" t="str">
        <f>IF(D404=1,SUM($D$5:D404),"")</f>
        <v/>
      </c>
      <c r="F404" s="7" t="s">
        <v>361</v>
      </c>
      <c r="G404" s="7" t="s">
        <v>240</v>
      </c>
      <c r="H404" s="7" t="s">
        <v>257</v>
      </c>
      <c r="I404" s="8" t="s">
        <v>564</v>
      </c>
      <c r="J404" s="217"/>
    </row>
    <row r="405" spans="2:10" x14ac:dyDescent="0.35">
      <c r="B405" s="20" t="s">
        <v>507</v>
      </c>
      <c r="D405" s="217" t="str">
        <f t="shared" si="13"/>
        <v/>
      </c>
      <c r="E405" s="217" t="str">
        <f>IF(D405=1,SUM($D$5:D405),"")</f>
        <v/>
      </c>
      <c r="F405" s="7" t="s">
        <v>361</v>
      </c>
      <c r="G405" s="7" t="s">
        <v>240</v>
      </c>
      <c r="H405" s="7" t="s">
        <v>261</v>
      </c>
      <c r="I405" s="8" t="s">
        <v>300</v>
      </c>
      <c r="J405" s="217"/>
    </row>
    <row r="406" spans="2:10" x14ac:dyDescent="0.35">
      <c r="B406" s="20" t="s">
        <v>507</v>
      </c>
      <c r="D406" s="217" t="str">
        <f t="shared" si="13"/>
        <v/>
      </c>
      <c r="E406" s="217" t="str">
        <f>IF(D406=1,SUM($D$5:D406),"")</f>
        <v/>
      </c>
      <c r="F406" s="7" t="s">
        <v>361</v>
      </c>
      <c r="G406" s="7" t="s">
        <v>240</v>
      </c>
      <c r="H406" s="7" t="s">
        <v>265</v>
      </c>
      <c r="I406" s="8" t="s">
        <v>516</v>
      </c>
      <c r="J406" s="217"/>
    </row>
    <row r="407" spans="2:10" x14ac:dyDescent="0.35">
      <c r="B407" s="20" t="s">
        <v>507</v>
      </c>
      <c r="D407" s="217" t="str">
        <f t="shared" si="13"/>
        <v/>
      </c>
      <c r="E407" s="217" t="str">
        <f>IF(D407=1,SUM($D$5:D407),"")</f>
        <v/>
      </c>
      <c r="F407" s="7" t="s">
        <v>361</v>
      </c>
      <c r="G407" s="7" t="s">
        <v>240</v>
      </c>
      <c r="H407" s="7" t="s">
        <v>269</v>
      </c>
      <c r="I407" s="8" t="s">
        <v>648</v>
      </c>
      <c r="J407" s="217"/>
    </row>
    <row r="408" spans="2:10" x14ac:dyDescent="0.35">
      <c r="B408" s="20" t="s">
        <v>507</v>
      </c>
      <c r="D408" s="217" t="str">
        <f t="shared" si="13"/>
        <v/>
      </c>
      <c r="E408" s="217" t="str">
        <f>IF(D408=1,SUM($D$5:D408),"")</f>
        <v/>
      </c>
      <c r="F408" s="7" t="s">
        <v>361</v>
      </c>
      <c r="G408" s="7" t="s">
        <v>240</v>
      </c>
      <c r="H408" s="7" t="s">
        <v>273</v>
      </c>
      <c r="I408" s="8" t="s">
        <v>649</v>
      </c>
      <c r="J408" s="217"/>
    </row>
    <row r="409" spans="2:10" x14ac:dyDescent="0.35">
      <c r="B409" s="20" t="s">
        <v>507</v>
      </c>
      <c r="D409" s="217" t="str">
        <f t="shared" si="13"/>
        <v/>
      </c>
      <c r="E409" s="217" t="str">
        <f>IF(D409=1,SUM($D$5:D409),"")</f>
        <v/>
      </c>
      <c r="F409" s="7" t="s">
        <v>361</v>
      </c>
      <c r="G409" s="7" t="s">
        <v>240</v>
      </c>
      <c r="H409" s="7" t="s">
        <v>277</v>
      </c>
      <c r="I409" s="8" t="s">
        <v>599</v>
      </c>
      <c r="J409" s="217"/>
    </row>
    <row r="410" spans="2:10" x14ac:dyDescent="0.35">
      <c r="B410" s="20" t="s">
        <v>507</v>
      </c>
      <c r="D410" s="217" t="str">
        <f t="shared" si="13"/>
        <v/>
      </c>
      <c r="E410" s="217" t="str">
        <f>IF(D410=1,SUM($D$5:D410),"")</f>
        <v/>
      </c>
      <c r="F410" s="7" t="s">
        <v>361</v>
      </c>
      <c r="G410" s="7" t="s">
        <v>240</v>
      </c>
      <c r="H410" s="7" t="s">
        <v>281</v>
      </c>
      <c r="I410" s="8" t="s">
        <v>624</v>
      </c>
      <c r="J410" s="217"/>
    </row>
    <row r="411" spans="2:10" x14ac:dyDescent="0.35">
      <c r="B411" s="20" t="s">
        <v>507</v>
      </c>
      <c r="D411" s="217" t="str">
        <f t="shared" si="13"/>
        <v/>
      </c>
      <c r="E411" s="217" t="str">
        <f>IF(D411=1,SUM($D$5:D411),"")</f>
        <v/>
      </c>
      <c r="F411" s="7" t="s">
        <v>361</v>
      </c>
      <c r="G411" s="7" t="s">
        <v>240</v>
      </c>
      <c r="H411" s="7" t="s">
        <v>285</v>
      </c>
      <c r="I411" s="8" t="s">
        <v>125</v>
      </c>
      <c r="J411" s="217"/>
    </row>
    <row r="412" spans="2:10" x14ac:dyDescent="0.35">
      <c r="B412" s="20" t="s">
        <v>507</v>
      </c>
      <c r="D412" s="217" t="str">
        <f t="shared" si="13"/>
        <v/>
      </c>
      <c r="E412" s="217" t="str">
        <f>IF(D412=1,SUM($D$5:D412),"")</f>
        <v/>
      </c>
      <c r="F412" s="7" t="s">
        <v>364</v>
      </c>
      <c r="G412" s="7" t="s">
        <v>240</v>
      </c>
      <c r="H412" s="7" t="s">
        <v>241</v>
      </c>
      <c r="I412" s="8" t="s">
        <v>650</v>
      </c>
      <c r="J412" s="217"/>
    </row>
    <row r="413" spans="2:10" x14ac:dyDescent="0.35">
      <c r="B413" s="20" t="s">
        <v>507</v>
      </c>
      <c r="D413" s="217" t="str">
        <f t="shared" si="13"/>
        <v/>
      </c>
      <c r="E413" s="217" t="str">
        <f>IF(D413=1,SUM($D$5:D413),"")</f>
        <v/>
      </c>
      <c r="F413" s="7" t="s">
        <v>364</v>
      </c>
      <c r="G413" s="7" t="s">
        <v>240</v>
      </c>
      <c r="H413" s="7" t="s">
        <v>245</v>
      </c>
      <c r="I413" s="8" t="s">
        <v>651</v>
      </c>
      <c r="J413" s="217"/>
    </row>
    <row r="414" spans="2:10" x14ac:dyDescent="0.35">
      <c r="B414" s="20" t="s">
        <v>507</v>
      </c>
      <c r="D414" s="217" t="str">
        <f t="shared" si="13"/>
        <v/>
      </c>
      <c r="E414" s="217" t="str">
        <f>IF(D414=1,SUM($D$5:D414),"")</f>
        <v/>
      </c>
      <c r="F414" s="7" t="s">
        <v>364</v>
      </c>
      <c r="G414" s="7" t="s">
        <v>240</v>
      </c>
      <c r="H414" s="7" t="s">
        <v>249</v>
      </c>
      <c r="I414" s="8" t="s">
        <v>652</v>
      </c>
      <c r="J414" s="217"/>
    </row>
    <row r="415" spans="2:10" x14ac:dyDescent="0.35">
      <c r="B415" s="20" t="s">
        <v>507</v>
      </c>
      <c r="D415" s="217" t="str">
        <f t="shared" si="13"/>
        <v/>
      </c>
      <c r="E415" s="217" t="str">
        <f>IF(D415=1,SUM($D$5:D415),"")</f>
        <v/>
      </c>
      <c r="F415" s="7" t="s">
        <v>364</v>
      </c>
      <c r="G415" s="7" t="s">
        <v>240</v>
      </c>
      <c r="H415" s="7" t="s">
        <v>253</v>
      </c>
      <c r="I415" s="8" t="s">
        <v>653</v>
      </c>
      <c r="J415" s="217"/>
    </row>
    <row r="416" spans="2:10" x14ac:dyDescent="0.35">
      <c r="B416" s="20" t="s">
        <v>507</v>
      </c>
      <c r="D416" s="217" t="str">
        <f t="shared" si="13"/>
        <v/>
      </c>
      <c r="E416" s="217" t="str">
        <f>IF(D416=1,SUM($D$5:D416),"")</f>
        <v/>
      </c>
      <c r="F416" s="7" t="s">
        <v>364</v>
      </c>
      <c r="G416" s="7" t="s">
        <v>240</v>
      </c>
      <c r="H416" s="7" t="s">
        <v>257</v>
      </c>
      <c r="I416" s="8" t="s">
        <v>654</v>
      </c>
      <c r="J416" s="217"/>
    </row>
    <row r="417" spans="2:10" x14ac:dyDescent="0.35">
      <c r="B417" s="20" t="s">
        <v>507</v>
      </c>
      <c r="D417" s="217" t="str">
        <f t="shared" si="13"/>
        <v/>
      </c>
      <c r="E417" s="217" t="str">
        <f>IF(D417=1,SUM($D$5:D417),"")</f>
        <v/>
      </c>
      <c r="F417" s="7" t="s">
        <v>364</v>
      </c>
      <c r="G417" s="7" t="s">
        <v>240</v>
      </c>
      <c r="H417" s="7" t="s">
        <v>261</v>
      </c>
      <c r="I417" s="8" t="s">
        <v>655</v>
      </c>
      <c r="J417" s="217"/>
    </row>
    <row r="418" spans="2:10" x14ac:dyDescent="0.35">
      <c r="B418" s="20" t="s">
        <v>507</v>
      </c>
      <c r="D418" s="217" t="str">
        <f t="shared" si="13"/>
        <v/>
      </c>
      <c r="E418" s="217" t="str">
        <f>IF(D418=1,SUM($D$5:D418),"")</f>
        <v/>
      </c>
      <c r="F418" s="7" t="s">
        <v>364</v>
      </c>
      <c r="G418" s="7" t="s">
        <v>240</v>
      </c>
      <c r="H418" s="7" t="s">
        <v>265</v>
      </c>
      <c r="I418" s="8" t="s">
        <v>656</v>
      </c>
      <c r="J418" s="217"/>
    </row>
    <row r="419" spans="2:10" x14ac:dyDescent="0.35">
      <c r="B419" s="20" t="s">
        <v>507</v>
      </c>
      <c r="D419" s="217" t="str">
        <f t="shared" si="13"/>
        <v/>
      </c>
      <c r="E419" s="217" t="str">
        <f>IF(D419=1,SUM($D$5:D419),"")</f>
        <v/>
      </c>
      <c r="F419" s="7" t="s">
        <v>364</v>
      </c>
      <c r="G419" s="7" t="s">
        <v>240</v>
      </c>
      <c r="H419" s="7" t="s">
        <v>269</v>
      </c>
      <c r="I419" s="8" t="s">
        <v>314</v>
      </c>
      <c r="J419" s="217"/>
    </row>
    <row r="420" spans="2:10" x14ac:dyDescent="0.35">
      <c r="B420" s="20" t="s">
        <v>507</v>
      </c>
      <c r="D420" s="217" t="str">
        <f t="shared" si="13"/>
        <v/>
      </c>
      <c r="E420" s="217" t="str">
        <f>IF(D420=1,SUM($D$5:D420),"")</f>
        <v/>
      </c>
      <c r="F420" s="7" t="s">
        <v>364</v>
      </c>
      <c r="G420" s="7" t="s">
        <v>240</v>
      </c>
      <c r="H420" s="7" t="s">
        <v>273</v>
      </c>
      <c r="I420" s="8" t="s">
        <v>657</v>
      </c>
      <c r="J420" s="217"/>
    </row>
    <row r="421" spans="2:10" x14ac:dyDescent="0.35">
      <c r="B421" s="20" t="s">
        <v>507</v>
      </c>
      <c r="D421" s="217" t="str">
        <f t="shared" si="13"/>
        <v/>
      </c>
      <c r="E421" s="217" t="str">
        <f>IF(D421=1,SUM($D$5:D421),"")</f>
        <v/>
      </c>
      <c r="F421" s="7" t="s">
        <v>364</v>
      </c>
      <c r="G421" s="7" t="s">
        <v>240</v>
      </c>
      <c r="H421" s="7" t="s">
        <v>277</v>
      </c>
      <c r="I421" s="8" t="s">
        <v>658</v>
      </c>
      <c r="J421" s="217"/>
    </row>
    <row r="422" spans="2:10" x14ac:dyDescent="0.35">
      <c r="B422" s="20" t="s">
        <v>507</v>
      </c>
      <c r="D422" s="217" t="str">
        <f t="shared" si="13"/>
        <v/>
      </c>
      <c r="E422" s="217" t="str">
        <f>IF(D422=1,SUM($D$5:D422),"")</f>
        <v/>
      </c>
      <c r="F422" s="7" t="s">
        <v>364</v>
      </c>
      <c r="G422" s="7" t="s">
        <v>240</v>
      </c>
      <c r="H422" s="7" t="s">
        <v>281</v>
      </c>
      <c r="I422" s="8" t="s">
        <v>278</v>
      </c>
      <c r="J422" s="217"/>
    </row>
    <row r="423" spans="2:10" x14ac:dyDescent="0.35">
      <c r="B423" s="20" t="s">
        <v>507</v>
      </c>
      <c r="D423" s="217" t="str">
        <f t="shared" si="13"/>
        <v/>
      </c>
      <c r="E423" s="217" t="str">
        <f>IF(D423=1,SUM($D$5:D423),"")</f>
        <v/>
      </c>
      <c r="F423" s="7" t="s">
        <v>364</v>
      </c>
      <c r="G423" s="7" t="s">
        <v>240</v>
      </c>
      <c r="H423" s="7" t="s">
        <v>285</v>
      </c>
      <c r="I423" s="8" t="s">
        <v>659</v>
      </c>
      <c r="J423" s="217"/>
    </row>
    <row r="424" spans="2:10" x14ac:dyDescent="0.35">
      <c r="B424" s="20" t="s">
        <v>507</v>
      </c>
      <c r="D424" s="217" t="str">
        <f t="shared" si="13"/>
        <v/>
      </c>
      <c r="E424" s="217" t="str">
        <f>IF(D424=1,SUM($D$5:D424),"")</f>
        <v/>
      </c>
      <c r="F424" s="7" t="s">
        <v>364</v>
      </c>
      <c r="G424" s="7" t="s">
        <v>240</v>
      </c>
      <c r="H424" s="7" t="s">
        <v>323</v>
      </c>
      <c r="I424" s="8" t="s">
        <v>660</v>
      </c>
      <c r="J424" s="217"/>
    </row>
    <row r="425" spans="2:10" x14ac:dyDescent="0.35">
      <c r="B425" s="20" t="s">
        <v>507</v>
      </c>
      <c r="D425" s="217" t="str">
        <f t="shared" si="13"/>
        <v/>
      </c>
      <c r="E425" s="217" t="str">
        <f>IF(D425=1,SUM($D$5:D425),"")</f>
        <v/>
      </c>
      <c r="F425" s="7" t="s">
        <v>367</v>
      </c>
      <c r="G425" s="7" t="s">
        <v>240</v>
      </c>
      <c r="H425" s="7" t="s">
        <v>241</v>
      </c>
      <c r="I425" s="8" t="s">
        <v>661</v>
      </c>
      <c r="J425" s="217"/>
    </row>
    <row r="426" spans="2:10" x14ac:dyDescent="0.35">
      <c r="B426" s="20" t="s">
        <v>507</v>
      </c>
      <c r="D426" s="217" t="str">
        <f t="shared" si="13"/>
        <v/>
      </c>
      <c r="E426" s="217" t="str">
        <f>IF(D426=1,SUM($D$5:D426),"")</f>
        <v/>
      </c>
      <c r="F426" s="7" t="s">
        <v>367</v>
      </c>
      <c r="G426" s="7" t="s">
        <v>240</v>
      </c>
      <c r="H426" s="7" t="s">
        <v>245</v>
      </c>
      <c r="I426" s="8" t="s">
        <v>662</v>
      </c>
      <c r="J426" s="217"/>
    </row>
    <row r="427" spans="2:10" x14ac:dyDescent="0.35">
      <c r="B427" s="20" t="s">
        <v>507</v>
      </c>
      <c r="D427" s="217" t="str">
        <f t="shared" si="13"/>
        <v/>
      </c>
      <c r="E427" s="217" t="str">
        <f>IF(D427=1,SUM($D$5:D427),"")</f>
        <v/>
      </c>
      <c r="F427" s="7" t="s">
        <v>367</v>
      </c>
      <c r="G427" s="7" t="s">
        <v>240</v>
      </c>
      <c r="H427" s="7" t="s">
        <v>249</v>
      </c>
      <c r="I427" s="8" t="s">
        <v>300</v>
      </c>
      <c r="J427" s="217"/>
    </row>
    <row r="428" spans="2:10" x14ac:dyDescent="0.35">
      <c r="B428" s="20" t="s">
        <v>507</v>
      </c>
      <c r="D428" s="217" t="str">
        <f t="shared" si="13"/>
        <v/>
      </c>
      <c r="E428" s="217" t="str">
        <f>IF(D428=1,SUM($D$5:D428),"")</f>
        <v/>
      </c>
      <c r="F428" s="7" t="s">
        <v>367</v>
      </c>
      <c r="G428" s="7" t="s">
        <v>240</v>
      </c>
      <c r="H428" s="7" t="s">
        <v>253</v>
      </c>
      <c r="I428" s="8" t="s">
        <v>254</v>
      </c>
      <c r="J428" s="217"/>
    </row>
    <row r="429" spans="2:10" x14ac:dyDescent="0.35">
      <c r="B429" s="20" t="s">
        <v>507</v>
      </c>
      <c r="D429" s="217" t="str">
        <f t="shared" si="13"/>
        <v/>
      </c>
      <c r="E429" s="217" t="str">
        <f>IF(D429=1,SUM($D$5:D429),"")</f>
        <v/>
      </c>
      <c r="F429" s="7" t="s">
        <v>367</v>
      </c>
      <c r="G429" s="7" t="s">
        <v>240</v>
      </c>
      <c r="H429" s="7" t="s">
        <v>257</v>
      </c>
      <c r="I429" s="8" t="s">
        <v>663</v>
      </c>
      <c r="J429" s="217"/>
    </row>
    <row r="430" spans="2:10" x14ac:dyDescent="0.35">
      <c r="B430" s="20" t="s">
        <v>507</v>
      </c>
      <c r="D430" s="217" t="str">
        <f t="shared" si="13"/>
        <v/>
      </c>
      <c r="E430" s="217" t="str">
        <f>IF(D430=1,SUM($D$5:D430),"")</f>
        <v/>
      </c>
      <c r="F430" s="7" t="s">
        <v>367</v>
      </c>
      <c r="G430" s="7" t="s">
        <v>240</v>
      </c>
      <c r="H430" s="7" t="s">
        <v>261</v>
      </c>
      <c r="I430" s="8" t="s">
        <v>311</v>
      </c>
      <c r="J430" s="217"/>
    </row>
    <row r="431" spans="2:10" x14ac:dyDescent="0.35">
      <c r="B431" s="20" t="s">
        <v>507</v>
      </c>
      <c r="D431" s="217" t="str">
        <f t="shared" si="13"/>
        <v/>
      </c>
      <c r="E431" s="217" t="str">
        <f>IF(D431=1,SUM($D$5:D431),"")</f>
        <v/>
      </c>
      <c r="F431" s="7" t="s">
        <v>367</v>
      </c>
      <c r="G431" s="7" t="s">
        <v>240</v>
      </c>
      <c r="H431" s="7" t="s">
        <v>265</v>
      </c>
      <c r="I431" s="8" t="s">
        <v>510</v>
      </c>
      <c r="J431" s="217"/>
    </row>
    <row r="432" spans="2:10" x14ac:dyDescent="0.35">
      <c r="B432" s="20" t="s">
        <v>507</v>
      </c>
      <c r="D432" s="217" t="str">
        <f t="shared" si="13"/>
        <v/>
      </c>
      <c r="E432" s="217" t="str">
        <f>IF(D432=1,SUM($D$5:D432),"")</f>
        <v/>
      </c>
      <c r="F432" s="7" t="s">
        <v>367</v>
      </c>
      <c r="G432" s="7" t="s">
        <v>240</v>
      </c>
      <c r="H432" s="7" t="s">
        <v>269</v>
      </c>
      <c r="I432" s="8" t="s">
        <v>664</v>
      </c>
      <c r="J432" s="217"/>
    </row>
    <row r="433" spans="2:10" x14ac:dyDescent="0.35">
      <c r="B433" s="20" t="s">
        <v>507</v>
      </c>
      <c r="D433" s="217" t="str">
        <f t="shared" si="13"/>
        <v/>
      </c>
      <c r="E433" s="217" t="str">
        <f>IF(D433=1,SUM($D$5:D433),"")</f>
        <v/>
      </c>
      <c r="F433" s="7" t="s">
        <v>367</v>
      </c>
      <c r="G433" s="7" t="s">
        <v>240</v>
      </c>
      <c r="H433" s="7" t="s">
        <v>273</v>
      </c>
      <c r="I433" s="8" t="s">
        <v>665</v>
      </c>
      <c r="J433" s="217"/>
    </row>
    <row r="434" spans="2:10" x14ac:dyDescent="0.35">
      <c r="B434" s="20" t="s">
        <v>507</v>
      </c>
      <c r="D434" s="217" t="str">
        <f t="shared" si="13"/>
        <v/>
      </c>
      <c r="E434" s="217" t="str">
        <f>IF(D434=1,SUM($D$5:D434),"")</f>
        <v/>
      </c>
      <c r="F434" s="7" t="s">
        <v>367</v>
      </c>
      <c r="G434" s="7" t="s">
        <v>240</v>
      </c>
      <c r="H434" s="7" t="s">
        <v>277</v>
      </c>
      <c r="I434" s="8" t="s">
        <v>412</v>
      </c>
      <c r="J434" s="217"/>
    </row>
    <row r="435" spans="2:10" x14ac:dyDescent="0.35">
      <c r="B435" s="20" t="s">
        <v>507</v>
      </c>
      <c r="D435" s="217" t="str">
        <f t="shared" si="13"/>
        <v/>
      </c>
      <c r="E435" s="217" t="str">
        <f>IF(D435=1,SUM($D$5:D435),"")</f>
        <v/>
      </c>
      <c r="F435" s="7" t="s">
        <v>367</v>
      </c>
      <c r="G435" s="7" t="s">
        <v>240</v>
      </c>
      <c r="H435" s="7" t="s">
        <v>281</v>
      </c>
      <c r="I435" s="8" t="s">
        <v>282</v>
      </c>
      <c r="J435" s="217"/>
    </row>
    <row r="436" spans="2:10" x14ac:dyDescent="0.35">
      <c r="B436" s="20" t="s">
        <v>507</v>
      </c>
      <c r="D436" s="217" t="str">
        <f t="shared" si="13"/>
        <v/>
      </c>
      <c r="E436" s="217" t="str">
        <f>IF(D436=1,SUM($D$5:D436),"")</f>
        <v/>
      </c>
      <c r="F436" s="7" t="s">
        <v>367</v>
      </c>
      <c r="G436" s="7" t="s">
        <v>240</v>
      </c>
      <c r="H436" s="7" t="s">
        <v>285</v>
      </c>
      <c r="I436" s="8" t="s">
        <v>351</v>
      </c>
      <c r="J436" s="217"/>
    </row>
    <row r="437" spans="2:10" x14ac:dyDescent="0.35">
      <c r="B437" s="20" t="s">
        <v>507</v>
      </c>
      <c r="D437" s="217" t="str">
        <f t="shared" si="13"/>
        <v/>
      </c>
      <c r="E437" s="217" t="str">
        <f>IF(D437=1,SUM($D$5:D437),"")</f>
        <v/>
      </c>
      <c r="F437" s="7" t="s">
        <v>370</v>
      </c>
      <c r="G437" s="7" t="s">
        <v>240</v>
      </c>
      <c r="H437" s="7" t="s">
        <v>241</v>
      </c>
      <c r="I437" s="8" t="s">
        <v>666</v>
      </c>
      <c r="J437" s="217"/>
    </row>
    <row r="438" spans="2:10" x14ac:dyDescent="0.35">
      <c r="B438" s="20" t="s">
        <v>507</v>
      </c>
      <c r="D438" s="217" t="str">
        <f t="shared" si="13"/>
        <v/>
      </c>
      <c r="E438" s="217" t="str">
        <f>IF(D438=1,SUM($D$5:D438),"")</f>
        <v/>
      </c>
      <c r="F438" s="7" t="s">
        <v>370</v>
      </c>
      <c r="G438" s="7" t="s">
        <v>240</v>
      </c>
      <c r="H438" s="7" t="s">
        <v>245</v>
      </c>
      <c r="I438" s="8" t="s">
        <v>667</v>
      </c>
      <c r="J438" s="217"/>
    </row>
    <row r="439" spans="2:10" x14ac:dyDescent="0.35">
      <c r="B439" s="20" t="s">
        <v>507</v>
      </c>
      <c r="D439" s="217" t="str">
        <f t="shared" si="13"/>
        <v/>
      </c>
      <c r="E439" s="217" t="str">
        <f>IF(D439=1,SUM($D$5:D439),"")</f>
        <v/>
      </c>
      <c r="F439" s="7" t="s">
        <v>370</v>
      </c>
      <c r="G439" s="7" t="s">
        <v>240</v>
      </c>
      <c r="H439" s="7" t="s">
        <v>249</v>
      </c>
      <c r="I439" s="8" t="s">
        <v>642</v>
      </c>
      <c r="J439" s="217"/>
    </row>
    <row r="440" spans="2:10" x14ac:dyDescent="0.35">
      <c r="B440" s="20" t="s">
        <v>507</v>
      </c>
      <c r="D440" s="217" t="str">
        <f t="shared" si="13"/>
        <v/>
      </c>
      <c r="E440" s="217" t="str">
        <f>IF(D440=1,SUM($D$5:D440),"")</f>
        <v/>
      </c>
      <c r="F440" s="7" t="s">
        <v>370</v>
      </c>
      <c r="G440" s="7" t="s">
        <v>240</v>
      </c>
      <c r="H440" s="7" t="s">
        <v>253</v>
      </c>
      <c r="I440" s="8" t="s">
        <v>311</v>
      </c>
      <c r="J440" s="217"/>
    </row>
    <row r="441" spans="2:10" x14ac:dyDescent="0.35">
      <c r="B441" s="20" t="s">
        <v>507</v>
      </c>
      <c r="D441" s="217" t="str">
        <f t="shared" si="13"/>
        <v/>
      </c>
      <c r="E441" s="217" t="str">
        <f>IF(D441=1,SUM($D$5:D441),"")</f>
        <v/>
      </c>
      <c r="F441" s="7" t="s">
        <v>370</v>
      </c>
      <c r="G441" s="7" t="s">
        <v>240</v>
      </c>
      <c r="H441" s="7" t="s">
        <v>257</v>
      </c>
      <c r="I441" s="8" t="s">
        <v>668</v>
      </c>
      <c r="J441" s="217"/>
    </row>
    <row r="442" spans="2:10" x14ac:dyDescent="0.35">
      <c r="B442" s="20" t="s">
        <v>507</v>
      </c>
      <c r="D442" s="217" t="str">
        <f t="shared" si="13"/>
        <v/>
      </c>
      <c r="E442" s="217" t="str">
        <f>IF(D442=1,SUM($D$5:D442),"")</f>
        <v/>
      </c>
      <c r="F442" s="7" t="s">
        <v>370</v>
      </c>
      <c r="G442" s="7" t="s">
        <v>240</v>
      </c>
      <c r="H442" s="7" t="s">
        <v>261</v>
      </c>
      <c r="I442" s="8" t="s">
        <v>262</v>
      </c>
      <c r="J442" s="217"/>
    </row>
    <row r="443" spans="2:10" x14ac:dyDescent="0.35">
      <c r="B443" s="20" t="s">
        <v>507</v>
      </c>
      <c r="D443" s="217" t="str">
        <f t="shared" si="13"/>
        <v/>
      </c>
      <c r="E443" s="217" t="str">
        <f>IF(D443=1,SUM($D$5:D443),"")</f>
        <v/>
      </c>
      <c r="F443" s="7" t="s">
        <v>370</v>
      </c>
      <c r="G443" s="7" t="s">
        <v>240</v>
      </c>
      <c r="H443" s="7" t="s">
        <v>265</v>
      </c>
      <c r="I443" s="8" t="s">
        <v>669</v>
      </c>
      <c r="J443" s="217"/>
    </row>
    <row r="444" spans="2:10" x14ac:dyDescent="0.35">
      <c r="B444" s="20" t="s">
        <v>507</v>
      </c>
      <c r="D444" s="217" t="str">
        <f t="shared" si="13"/>
        <v/>
      </c>
      <c r="E444" s="217" t="str">
        <f>IF(D444=1,SUM($D$5:D444),"")</f>
        <v/>
      </c>
      <c r="F444" s="7" t="s">
        <v>370</v>
      </c>
      <c r="G444" s="7" t="s">
        <v>240</v>
      </c>
      <c r="H444" s="7" t="s">
        <v>269</v>
      </c>
      <c r="I444" s="8" t="s">
        <v>670</v>
      </c>
      <c r="J444" s="217"/>
    </row>
    <row r="445" spans="2:10" x14ac:dyDescent="0.35">
      <c r="B445" s="20" t="s">
        <v>507</v>
      </c>
      <c r="D445" s="217" t="str">
        <f t="shared" si="13"/>
        <v/>
      </c>
      <c r="E445" s="217" t="str">
        <f>IF(D445=1,SUM($D$5:D445),"")</f>
        <v/>
      </c>
      <c r="F445" s="7" t="s">
        <v>370</v>
      </c>
      <c r="G445" s="7" t="s">
        <v>240</v>
      </c>
      <c r="H445" s="7" t="s">
        <v>273</v>
      </c>
      <c r="I445" s="8" t="s">
        <v>671</v>
      </c>
      <c r="J445" s="217"/>
    </row>
    <row r="446" spans="2:10" x14ac:dyDescent="0.35">
      <c r="B446" s="20" t="s">
        <v>507</v>
      </c>
      <c r="D446" s="217" t="str">
        <f t="shared" si="13"/>
        <v/>
      </c>
      <c r="E446" s="217" t="str">
        <f>IF(D446=1,SUM($D$5:D446),"")</f>
        <v/>
      </c>
      <c r="F446" s="9" t="s">
        <v>370</v>
      </c>
      <c r="G446" s="9" t="s">
        <v>240</v>
      </c>
      <c r="H446" s="9" t="s">
        <v>277</v>
      </c>
      <c r="I446" s="10" t="s">
        <v>672</v>
      </c>
      <c r="J446" s="217"/>
    </row>
    <row r="447" spans="2:10" x14ac:dyDescent="0.35">
      <c r="B447" s="20" t="s">
        <v>507</v>
      </c>
      <c r="D447" s="217" t="str">
        <f t="shared" si="13"/>
        <v/>
      </c>
      <c r="E447" s="217" t="str">
        <f>IF(D447=1,SUM($D$5:D447),"")</f>
        <v/>
      </c>
      <c r="F447" s="7" t="s">
        <v>373</v>
      </c>
      <c r="G447" s="7" t="s">
        <v>240</v>
      </c>
      <c r="H447" s="7" t="s">
        <v>241</v>
      </c>
      <c r="I447" s="8" t="s">
        <v>673</v>
      </c>
      <c r="J447" s="217"/>
    </row>
    <row r="448" spans="2:10" x14ac:dyDescent="0.35">
      <c r="B448" s="20" t="s">
        <v>507</v>
      </c>
      <c r="D448" s="217" t="str">
        <f t="shared" si="13"/>
        <v/>
      </c>
      <c r="E448" s="217" t="str">
        <f>IF(D448=1,SUM($D$5:D448),"")</f>
        <v/>
      </c>
      <c r="F448" s="7" t="s">
        <v>373</v>
      </c>
      <c r="G448" s="7" t="s">
        <v>240</v>
      </c>
      <c r="H448" s="7" t="s">
        <v>245</v>
      </c>
      <c r="I448" s="8" t="s">
        <v>674</v>
      </c>
      <c r="J448" s="217"/>
    </row>
    <row r="449" spans="2:10" x14ac:dyDescent="0.35">
      <c r="B449" s="20" t="s">
        <v>507</v>
      </c>
      <c r="D449" s="217" t="str">
        <f t="shared" si="13"/>
        <v/>
      </c>
      <c r="E449" s="217" t="str">
        <f>IF(D449=1,SUM($D$5:D449),"")</f>
        <v/>
      </c>
      <c r="F449" s="7" t="s">
        <v>373</v>
      </c>
      <c r="G449" s="7" t="s">
        <v>240</v>
      </c>
      <c r="H449" s="7" t="s">
        <v>249</v>
      </c>
      <c r="I449" s="8" t="s">
        <v>391</v>
      </c>
      <c r="J449" s="217"/>
    </row>
    <row r="450" spans="2:10" x14ac:dyDescent="0.35">
      <c r="B450" s="20" t="s">
        <v>507</v>
      </c>
      <c r="D450" s="217" t="str">
        <f t="shared" si="13"/>
        <v/>
      </c>
      <c r="E450" s="217" t="str">
        <f>IF(D450=1,SUM($D$5:D450),"")</f>
        <v/>
      </c>
      <c r="F450" s="7" t="s">
        <v>373</v>
      </c>
      <c r="G450" s="7" t="s">
        <v>240</v>
      </c>
      <c r="H450" s="7" t="s">
        <v>253</v>
      </c>
      <c r="I450" s="8" t="s">
        <v>568</v>
      </c>
      <c r="J450" s="217"/>
    </row>
    <row r="451" spans="2:10" x14ac:dyDescent="0.35">
      <c r="B451" s="20" t="s">
        <v>507</v>
      </c>
      <c r="D451" s="217" t="str">
        <f t="shared" si="13"/>
        <v/>
      </c>
      <c r="E451" s="217" t="str">
        <f>IF(D451=1,SUM($D$5:D451),"")</f>
        <v/>
      </c>
      <c r="F451" s="7" t="s">
        <v>373</v>
      </c>
      <c r="G451" s="7" t="s">
        <v>240</v>
      </c>
      <c r="H451" s="7" t="s">
        <v>257</v>
      </c>
      <c r="I451" s="8" t="s">
        <v>675</v>
      </c>
      <c r="J451" s="217"/>
    </row>
    <row r="452" spans="2:10" x14ac:dyDescent="0.35">
      <c r="B452" s="20" t="s">
        <v>507</v>
      </c>
      <c r="D452" s="217" t="str">
        <f t="shared" si="13"/>
        <v/>
      </c>
      <c r="E452" s="217" t="str">
        <f>IF(D452=1,SUM($D$5:D452),"")</f>
        <v/>
      </c>
      <c r="F452" s="7" t="s">
        <v>373</v>
      </c>
      <c r="G452" s="7" t="s">
        <v>240</v>
      </c>
      <c r="H452" s="7" t="s">
        <v>261</v>
      </c>
      <c r="I452" s="8" t="s">
        <v>676</v>
      </c>
      <c r="J452" s="217"/>
    </row>
    <row r="453" spans="2:10" x14ac:dyDescent="0.35">
      <c r="B453" s="20" t="s">
        <v>507</v>
      </c>
      <c r="D453" s="217" t="str">
        <f t="shared" si="13"/>
        <v/>
      </c>
      <c r="E453" s="217" t="str">
        <f>IF(D453=1,SUM($D$5:D453),"")</f>
        <v/>
      </c>
      <c r="F453" s="7" t="s">
        <v>373</v>
      </c>
      <c r="G453" s="7" t="s">
        <v>240</v>
      </c>
      <c r="H453" s="7" t="s">
        <v>265</v>
      </c>
      <c r="I453" s="8" t="s">
        <v>314</v>
      </c>
      <c r="J453" s="217"/>
    </row>
    <row r="454" spans="2:10" x14ac:dyDescent="0.35">
      <c r="B454" s="20" t="s">
        <v>507</v>
      </c>
      <c r="D454" s="217" t="str">
        <f t="shared" ref="D454:D517" si="14">IF(F454=$K$1,1,"")</f>
        <v/>
      </c>
      <c r="E454" s="217" t="str">
        <f>IF(D454=1,SUM($D$5:D454),"")</f>
        <v/>
      </c>
      <c r="F454" s="7" t="s">
        <v>373</v>
      </c>
      <c r="G454" s="7" t="s">
        <v>240</v>
      </c>
      <c r="H454" s="7" t="s">
        <v>269</v>
      </c>
      <c r="I454" s="8" t="s">
        <v>606</v>
      </c>
      <c r="J454" s="217"/>
    </row>
    <row r="455" spans="2:10" x14ac:dyDescent="0.35">
      <c r="B455" s="20" t="s">
        <v>507</v>
      </c>
      <c r="D455" s="217" t="str">
        <f t="shared" si="14"/>
        <v/>
      </c>
      <c r="E455" s="217" t="str">
        <f>IF(D455=1,SUM($D$5:D455),"")</f>
        <v/>
      </c>
      <c r="F455" s="7" t="s">
        <v>373</v>
      </c>
      <c r="G455" s="7" t="s">
        <v>240</v>
      </c>
      <c r="H455" s="7" t="s">
        <v>273</v>
      </c>
      <c r="I455" s="8" t="s">
        <v>677</v>
      </c>
      <c r="J455" s="217"/>
    </row>
    <row r="456" spans="2:10" x14ac:dyDescent="0.35">
      <c r="B456" s="20" t="s">
        <v>507</v>
      </c>
      <c r="D456" s="217" t="str">
        <f t="shared" si="14"/>
        <v/>
      </c>
      <c r="E456" s="217" t="str">
        <f>IF(D456=1,SUM($D$5:D456),"")</f>
        <v/>
      </c>
      <c r="F456" s="7" t="s">
        <v>373</v>
      </c>
      <c r="G456" s="7" t="s">
        <v>240</v>
      </c>
      <c r="H456" s="7" t="s">
        <v>277</v>
      </c>
      <c r="I456" s="8" t="s">
        <v>559</v>
      </c>
      <c r="J456" s="217"/>
    </row>
    <row r="457" spans="2:10" x14ac:dyDescent="0.35">
      <c r="B457" s="20" t="s">
        <v>507</v>
      </c>
      <c r="D457" s="217" t="str">
        <f t="shared" si="14"/>
        <v/>
      </c>
      <c r="E457" s="217" t="str">
        <f>IF(D457=1,SUM($D$5:D457),"")</f>
        <v/>
      </c>
      <c r="F457" s="7" t="s">
        <v>373</v>
      </c>
      <c r="G457" s="7" t="s">
        <v>240</v>
      </c>
      <c r="H457" s="7" t="s">
        <v>281</v>
      </c>
      <c r="I457" s="8" t="s">
        <v>624</v>
      </c>
      <c r="J457" s="217"/>
    </row>
    <row r="458" spans="2:10" x14ac:dyDescent="0.35">
      <c r="B458" s="20" t="s">
        <v>507</v>
      </c>
      <c r="D458" s="217" t="str">
        <f t="shared" si="14"/>
        <v/>
      </c>
      <c r="E458" s="217" t="str">
        <f>IF(D458=1,SUM($D$5:D458),"")</f>
        <v/>
      </c>
      <c r="F458" s="7" t="s">
        <v>375</v>
      </c>
      <c r="G458" s="7" t="s">
        <v>240</v>
      </c>
      <c r="H458" s="7" t="s">
        <v>241</v>
      </c>
      <c r="I458" s="8" t="s">
        <v>620</v>
      </c>
      <c r="J458" s="217"/>
    </row>
    <row r="459" spans="2:10" x14ac:dyDescent="0.35">
      <c r="B459" s="20" t="s">
        <v>507</v>
      </c>
      <c r="D459" s="217" t="str">
        <f t="shared" si="14"/>
        <v/>
      </c>
      <c r="E459" s="217" t="str">
        <f>IF(D459=1,SUM($D$5:D459),"")</f>
        <v/>
      </c>
      <c r="F459" s="7" t="s">
        <v>375</v>
      </c>
      <c r="G459" s="7" t="s">
        <v>240</v>
      </c>
      <c r="H459" s="7" t="s">
        <v>245</v>
      </c>
      <c r="I459" s="8" t="s">
        <v>678</v>
      </c>
      <c r="J459" s="217"/>
    </row>
    <row r="460" spans="2:10" x14ac:dyDescent="0.35">
      <c r="B460" s="20" t="s">
        <v>507</v>
      </c>
      <c r="D460" s="217" t="str">
        <f t="shared" si="14"/>
        <v/>
      </c>
      <c r="E460" s="217" t="str">
        <f>IF(D460=1,SUM($D$5:D460),"")</f>
        <v/>
      </c>
      <c r="F460" s="7" t="s">
        <v>375</v>
      </c>
      <c r="G460" s="7" t="s">
        <v>240</v>
      </c>
      <c r="H460" s="7" t="s">
        <v>249</v>
      </c>
      <c r="I460" s="8" t="s">
        <v>555</v>
      </c>
      <c r="J460" s="217"/>
    </row>
    <row r="461" spans="2:10" x14ac:dyDescent="0.35">
      <c r="B461" s="20" t="s">
        <v>507</v>
      </c>
      <c r="D461" s="217" t="str">
        <f t="shared" si="14"/>
        <v/>
      </c>
      <c r="E461" s="217" t="str">
        <f>IF(D461=1,SUM($D$5:D461),"")</f>
        <v/>
      </c>
      <c r="F461" s="7" t="s">
        <v>375</v>
      </c>
      <c r="G461" s="7" t="s">
        <v>240</v>
      </c>
      <c r="H461" s="7" t="s">
        <v>253</v>
      </c>
      <c r="I461" s="8" t="s">
        <v>679</v>
      </c>
      <c r="J461" s="217"/>
    </row>
    <row r="462" spans="2:10" x14ac:dyDescent="0.35">
      <c r="B462" s="20" t="s">
        <v>507</v>
      </c>
      <c r="D462" s="217" t="str">
        <f t="shared" si="14"/>
        <v/>
      </c>
      <c r="E462" s="217" t="str">
        <f>IF(D462=1,SUM($D$5:D462),"")</f>
        <v/>
      </c>
      <c r="F462" s="7" t="s">
        <v>375</v>
      </c>
      <c r="G462" s="7" t="s">
        <v>240</v>
      </c>
      <c r="H462" s="7" t="s">
        <v>261</v>
      </c>
      <c r="I462" s="8" t="s">
        <v>680</v>
      </c>
      <c r="J462" s="217"/>
    </row>
    <row r="463" spans="2:10" x14ac:dyDescent="0.35">
      <c r="B463" s="20" t="s">
        <v>507</v>
      </c>
      <c r="D463" s="217" t="str">
        <f t="shared" si="14"/>
        <v/>
      </c>
      <c r="E463" s="217" t="str">
        <f>IF(D463=1,SUM($D$5:D463),"")</f>
        <v/>
      </c>
      <c r="F463" s="7" t="s">
        <v>375</v>
      </c>
      <c r="G463" s="7" t="s">
        <v>240</v>
      </c>
      <c r="H463" s="7" t="s">
        <v>265</v>
      </c>
      <c r="I463" s="8" t="s">
        <v>331</v>
      </c>
      <c r="J463" s="217"/>
    </row>
    <row r="464" spans="2:10" x14ac:dyDescent="0.35">
      <c r="B464" s="20" t="s">
        <v>507</v>
      </c>
      <c r="D464" s="217" t="str">
        <f t="shared" si="14"/>
        <v/>
      </c>
      <c r="E464" s="217" t="str">
        <f>IF(D464=1,SUM($D$5:D464),"")</f>
        <v/>
      </c>
      <c r="F464" s="7" t="s">
        <v>375</v>
      </c>
      <c r="G464" s="7" t="s">
        <v>240</v>
      </c>
      <c r="H464" s="7" t="s">
        <v>273</v>
      </c>
      <c r="I464" s="8" t="s">
        <v>607</v>
      </c>
      <c r="J464" s="217"/>
    </row>
    <row r="465" spans="2:10" x14ac:dyDescent="0.35">
      <c r="B465" s="20" t="s">
        <v>507</v>
      </c>
      <c r="D465" s="217" t="str">
        <f t="shared" si="14"/>
        <v/>
      </c>
      <c r="E465" s="217" t="str">
        <f>IF(D465=1,SUM($D$5:D465),"")</f>
        <v/>
      </c>
      <c r="F465" s="7" t="s">
        <v>378</v>
      </c>
      <c r="G465" s="7" t="s">
        <v>240</v>
      </c>
      <c r="H465" s="7" t="s">
        <v>241</v>
      </c>
      <c r="I465" s="8" t="s">
        <v>681</v>
      </c>
      <c r="J465" s="217"/>
    </row>
    <row r="466" spans="2:10" x14ac:dyDescent="0.35">
      <c r="B466" s="20" t="s">
        <v>507</v>
      </c>
      <c r="D466" s="217" t="str">
        <f t="shared" si="14"/>
        <v/>
      </c>
      <c r="E466" s="217" t="str">
        <f>IF(D466=1,SUM($D$5:D466),"")</f>
        <v/>
      </c>
      <c r="F466" s="7" t="s">
        <v>378</v>
      </c>
      <c r="G466" s="7" t="s">
        <v>240</v>
      </c>
      <c r="H466" s="7" t="s">
        <v>245</v>
      </c>
      <c r="I466" s="8" t="s">
        <v>682</v>
      </c>
      <c r="J466" s="217"/>
    </row>
    <row r="467" spans="2:10" x14ac:dyDescent="0.35">
      <c r="B467" s="20" t="s">
        <v>507</v>
      </c>
      <c r="D467" s="217" t="str">
        <f t="shared" si="14"/>
        <v/>
      </c>
      <c r="E467" s="217" t="str">
        <f>IF(D467=1,SUM($D$5:D467),"")</f>
        <v/>
      </c>
      <c r="F467" s="7" t="s">
        <v>378</v>
      </c>
      <c r="G467" s="7" t="s">
        <v>240</v>
      </c>
      <c r="H467" s="7" t="s">
        <v>249</v>
      </c>
      <c r="I467" s="8" t="s">
        <v>369</v>
      </c>
      <c r="J467" s="217"/>
    </row>
    <row r="468" spans="2:10" x14ac:dyDescent="0.35">
      <c r="B468" s="20" t="s">
        <v>507</v>
      </c>
      <c r="D468" s="217" t="str">
        <f t="shared" si="14"/>
        <v/>
      </c>
      <c r="E468" s="217" t="str">
        <f>IF(D468=1,SUM($D$5:D468),"")</f>
        <v/>
      </c>
      <c r="F468" s="7" t="s">
        <v>378</v>
      </c>
      <c r="G468" s="7" t="s">
        <v>240</v>
      </c>
      <c r="H468" s="7" t="s">
        <v>253</v>
      </c>
      <c r="I468" s="8" t="s">
        <v>527</v>
      </c>
      <c r="J468" s="217"/>
    </row>
    <row r="469" spans="2:10" x14ac:dyDescent="0.35">
      <c r="B469" s="20" t="s">
        <v>507</v>
      </c>
      <c r="D469" s="217" t="str">
        <f t="shared" si="14"/>
        <v/>
      </c>
      <c r="E469" s="217" t="str">
        <f>IF(D469=1,SUM($D$5:D469),"")</f>
        <v/>
      </c>
      <c r="F469" s="7" t="s">
        <v>378</v>
      </c>
      <c r="G469" s="7" t="s">
        <v>240</v>
      </c>
      <c r="H469" s="7" t="s">
        <v>257</v>
      </c>
      <c r="I469" s="8" t="s">
        <v>683</v>
      </c>
      <c r="J469" s="217"/>
    </row>
    <row r="470" spans="2:10" x14ac:dyDescent="0.35">
      <c r="B470" s="20" t="s">
        <v>507</v>
      </c>
      <c r="D470" s="217" t="str">
        <f t="shared" si="14"/>
        <v/>
      </c>
      <c r="E470" s="217" t="str">
        <f>IF(D470=1,SUM($D$5:D470),"")</f>
        <v/>
      </c>
      <c r="F470" s="7" t="s">
        <v>378</v>
      </c>
      <c r="G470" s="7" t="s">
        <v>240</v>
      </c>
      <c r="H470" s="7" t="s">
        <v>261</v>
      </c>
      <c r="I470" s="8" t="s">
        <v>684</v>
      </c>
      <c r="J470" s="217"/>
    </row>
    <row r="471" spans="2:10" x14ac:dyDescent="0.35">
      <c r="B471" s="20" t="s">
        <v>507</v>
      </c>
      <c r="D471" s="217" t="str">
        <f t="shared" si="14"/>
        <v/>
      </c>
      <c r="E471" s="217" t="str">
        <f>IF(D471=1,SUM($D$5:D471),"")</f>
        <v/>
      </c>
      <c r="F471" s="7" t="s">
        <v>378</v>
      </c>
      <c r="G471" s="7" t="s">
        <v>240</v>
      </c>
      <c r="H471" s="7" t="s">
        <v>265</v>
      </c>
      <c r="I471" s="8" t="s">
        <v>685</v>
      </c>
      <c r="J471" s="217"/>
    </row>
    <row r="472" spans="2:10" x14ac:dyDescent="0.35">
      <c r="B472" s="20" t="s">
        <v>507</v>
      </c>
      <c r="D472" s="217" t="str">
        <f t="shared" si="14"/>
        <v/>
      </c>
      <c r="E472" s="217" t="str">
        <f>IF(D472=1,SUM($D$5:D472),"")</f>
        <v/>
      </c>
      <c r="F472" s="7" t="s">
        <v>378</v>
      </c>
      <c r="G472" s="7" t="s">
        <v>240</v>
      </c>
      <c r="H472" s="7" t="s">
        <v>269</v>
      </c>
      <c r="I472" s="8" t="s">
        <v>686</v>
      </c>
      <c r="J472" s="217"/>
    </row>
    <row r="473" spans="2:10" x14ac:dyDescent="0.35">
      <c r="B473" s="20" t="s">
        <v>507</v>
      </c>
      <c r="D473" s="217" t="str">
        <f t="shared" si="14"/>
        <v/>
      </c>
      <c r="E473" s="217" t="str">
        <f>IF(D473=1,SUM($D$5:D473),"")</f>
        <v/>
      </c>
      <c r="F473" s="7" t="s">
        <v>378</v>
      </c>
      <c r="G473" s="7" t="s">
        <v>240</v>
      </c>
      <c r="H473" s="7" t="s">
        <v>273</v>
      </c>
      <c r="I473" s="8" t="s">
        <v>125</v>
      </c>
      <c r="J473" s="217"/>
    </row>
    <row r="474" spans="2:10" x14ac:dyDescent="0.35">
      <c r="B474" s="20" t="s">
        <v>507</v>
      </c>
      <c r="D474" s="217" t="str">
        <f t="shared" si="14"/>
        <v/>
      </c>
      <c r="E474" s="217" t="str">
        <f>IF(D474=1,SUM($D$5:D474),"")</f>
        <v/>
      </c>
      <c r="F474" s="7" t="s">
        <v>378</v>
      </c>
      <c r="G474" s="7" t="s">
        <v>240</v>
      </c>
      <c r="H474" s="7" t="s">
        <v>277</v>
      </c>
      <c r="I474" s="8" t="s">
        <v>687</v>
      </c>
      <c r="J474" s="217"/>
    </row>
    <row r="475" spans="2:10" x14ac:dyDescent="0.35">
      <c r="B475" s="20" t="s">
        <v>507</v>
      </c>
      <c r="D475" s="217" t="str">
        <f t="shared" si="14"/>
        <v/>
      </c>
      <c r="E475" s="217" t="str">
        <f>IF(D475=1,SUM($D$5:D475),"")</f>
        <v/>
      </c>
      <c r="F475" s="7" t="s">
        <v>381</v>
      </c>
      <c r="G475" s="7" t="s">
        <v>240</v>
      </c>
      <c r="H475" s="7" t="s">
        <v>241</v>
      </c>
      <c r="I475" s="8" t="s">
        <v>354</v>
      </c>
      <c r="J475" s="217"/>
    </row>
    <row r="476" spans="2:10" x14ac:dyDescent="0.35">
      <c r="B476" s="20" t="s">
        <v>507</v>
      </c>
      <c r="D476" s="217" t="str">
        <f t="shared" si="14"/>
        <v/>
      </c>
      <c r="E476" s="217" t="str">
        <f>IF(D476=1,SUM($D$5:D476),"")</f>
        <v/>
      </c>
      <c r="F476" s="7" t="s">
        <v>381</v>
      </c>
      <c r="G476" s="7" t="s">
        <v>240</v>
      </c>
      <c r="H476" s="7" t="s">
        <v>245</v>
      </c>
      <c r="I476" s="8" t="s">
        <v>688</v>
      </c>
      <c r="J476" s="217"/>
    </row>
    <row r="477" spans="2:10" x14ac:dyDescent="0.35">
      <c r="B477" s="20" t="s">
        <v>507</v>
      </c>
      <c r="D477" s="217" t="str">
        <f t="shared" si="14"/>
        <v/>
      </c>
      <c r="E477" s="217" t="str">
        <f>IF(D477=1,SUM($D$5:D477),"")</f>
        <v/>
      </c>
      <c r="F477" s="7" t="s">
        <v>381</v>
      </c>
      <c r="G477" s="7" t="s">
        <v>240</v>
      </c>
      <c r="H477" s="7" t="s">
        <v>249</v>
      </c>
      <c r="I477" s="8" t="s">
        <v>555</v>
      </c>
      <c r="J477" s="217"/>
    </row>
    <row r="478" spans="2:10" x14ac:dyDescent="0.35">
      <c r="B478" s="20" t="s">
        <v>507</v>
      </c>
      <c r="D478" s="217" t="str">
        <f t="shared" si="14"/>
        <v/>
      </c>
      <c r="E478" s="217" t="str">
        <f>IF(D478=1,SUM($D$5:D478),"")</f>
        <v/>
      </c>
      <c r="F478" s="7" t="s">
        <v>381</v>
      </c>
      <c r="G478" s="7" t="s">
        <v>240</v>
      </c>
      <c r="H478" s="7" t="s">
        <v>253</v>
      </c>
      <c r="I478" s="8" t="s">
        <v>369</v>
      </c>
      <c r="J478" s="217"/>
    </row>
    <row r="479" spans="2:10" x14ac:dyDescent="0.35">
      <c r="B479" s="20" t="s">
        <v>507</v>
      </c>
      <c r="D479" s="217" t="str">
        <f t="shared" si="14"/>
        <v/>
      </c>
      <c r="E479" s="217" t="str">
        <f>IF(D479=1,SUM($D$5:D479),"")</f>
        <v/>
      </c>
      <c r="F479" s="7" t="s">
        <v>381</v>
      </c>
      <c r="G479" s="7" t="s">
        <v>240</v>
      </c>
      <c r="H479" s="7" t="s">
        <v>257</v>
      </c>
      <c r="I479" s="8" t="s">
        <v>300</v>
      </c>
      <c r="J479" s="217"/>
    </row>
    <row r="480" spans="2:10" x14ac:dyDescent="0.35">
      <c r="B480" s="20" t="s">
        <v>507</v>
      </c>
      <c r="D480" s="217" t="str">
        <f t="shared" si="14"/>
        <v/>
      </c>
      <c r="E480" s="217" t="str">
        <f>IF(D480=1,SUM($D$5:D480),"")</f>
        <v/>
      </c>
      <c r="F480" s="7" t="s">
        <v>381</v>
      </c>
      <c r="G480" s="7" t="s">
        <v>240</v>
      </c>
      <c r="H480" s="7" t="s">
        <v>261</v>
      </c>
      <c r="I480" s="8" t="s">
        <v>254</v>
      </c>
      <c r="J480" s="217"/>
    </row>
    <row r="481" spans="2:10" x14ac:dyDescent="0.35">
      <c r="B481" s="20" t="s">
        <v>507</v>
      </c>
      <c r="D481" s="217" t="str">
        <f t="shared" si="14"/>
        <v/>
      </c>
      <c r="E481" s="217" t="str">
        <f>IF(D481=1,SUM($D$5:D481),"")</f>
        <v/>
      </c>
      <c r="F481" s="7" t="s">
        <v>381</v>
      </c>
      <c r="G481" s="7" t="s">
        <v>240</v>
      </c>
      <c r="H481" s="7" t="s">
        <v>265</v>
      </c>
      <c r="I481" s="8" t="s">
        <v>308</v>
      </c>
      <c r="J481" s="217"/>
    </row>
    <row r="482" spans="2:10" x14ac:dyDescent="0.35">
      <c r="B482" s="20" t="s">
        <v>507</v>
      </c>
      <c r="D482" s="217" t="str">
        <f t="shared" si="14"/>
        <v/>
      </c>
      <c r="E482" s="217" t="str">
        <f>IF(D482=1,SUM($D$5:D482),"")</f>
        <v/>
      </c>
      <c r="F482" s="7" t="s">
        <v>381</v>
      </c>
      <c r="G482" s="7" t="s">
        <v>240</v>
      </c>
      <c r="H482" s="7" t="s">
        <v>269</v>
      </c>
      <c r="I482" s="8" t="s">
        <v>262</v>
      </c>
      <c r="J482" s="217"/>
    </row>
    <row r="483" spans="2:10" x14ac:dyDescent="0.35">
      <c r="B483" s="20" t="s">
        <v>507</v>
      </c>
      <c r="D483" s="217" t="str">
        <f t="shared" si="14"/>
        <v/>
      </c>
      <c r="E483" s="217" t="str">
        <f>IF(D483=1,SUM($D$5:D483),"")</f>
        <v/>
      </c>
      <c r="F483" s="7" t="s">
        <v>381</v>
      </c>
      <c r="G483" s="7" t="s">
        <v>240</v>
      </c>
      <c r="H483" s="7" t="s">
        <v>273</v>
      </c>
      <c r="I483" s="8" t="s">
        <v>689</v>
      </c>
      <c r="J483" s="217"/>
    </row>
    <row r="484" spans="2:10" x14ac:dyDescent="0.35">
      <c r="B484" s="20" t="s">
        <v>507</v>
      </c>
      <c r="D484" s="217" t="str">
        <f t="shared" si="14"/>
        <v/>
      </c>
      <c r="E484" s="217" t="str">
        <f>IF(D484=1,SUM($D$5:D484),"")</f>
        <v/>
      </c>
      <c r="F484" s="7" t="s">
        <v>381</v>
      </c>
      <c r="G484" s="7" t="s">
        <v>240</v>
      </c>
      <c r="H484" s="7" t="s">
        <v>277</v>
      </c>
      <c r="I484" s="8" t="s">
        <v>633</v>
      </c>
      <c r="J484" s="217"/>
    </row>
    <row r="485" spans="2:10" x14ac:dyDescent="0.35">
      <c r="B485" s="20" t="s">
        <v>507</v>
      </c>
      <c r="D485" s="217" t="str">
        <f t="shared" si="14"/>
        <v/>
      </c>
      <c r="E485" s="217" t="str">
        <f>IF(D485=1,SUM($D$5:D485),"")</f>
        <v/>
      </c>
      <c r="F485" s="7" t="s">
        <v>381</v>
      </c>
      <c r="G485" s="7" t="s">
        <v>240</v>
      </c>
      <c r="H485" s="7" t="s">
        <v>281</v>
      </c>
      <c r="I485" s="8" t="s">
        <v>690</v>
      </c>
      <c r="J485" s="217"/>
    </row>
    <row r="486" spans="2:10" x14ac:dyDescent="0.35">
      <c r="B486" s="20" t="s">
        <v>507</v>
      </c>
      <c r="D486" s="217" t="str">
        <f t="shared" si="14"/>
        <v/>
      </c>
      <c r="E486" s="217" t="str">
        <f>IF(D486=1,SUM($D$5:D486),"")</f>
        <v/>
      </c>
      <c r="F486" s="7" t="s">
        <v>381</v>
      </c>
      <c r="G486" s="7" t="s">
        <v>240</v>
      </c>
      <c r="H486" s="7" t="s">
        <v>285</v>
      </c>
      <c r="I486" s="8" t="s">
        <v>691</v>
      </c>
      <c r="J486" s="217"/>
    </row>
    <row r="487" spans="2:10" x14ac:dyDescent="0.35">
      <c r="B487" s="20" t="s">
        <v>507</v>
      </c>
      <c r="D487" s="217" t="str">
        <f t="shared" si="14"/>
        <v/>
      </c>
      <c r="E487" s="217" t="str">
        <f>IF(D487=1,SUM($D$5:D487),"")</f>
        <v/>
      </c>
      <c r="F487" s="7" t="s">
        <v>381</v>
      </c>
      <c r="G487" s="7" t="s">
        <v>240</v>
      </c>
      <c r="H487" s="7" t="s">
        <v>323</v>
      </c>
      <c r="I487" s="8" t="s">
        <v>490</v>
      </c>
      <c r="J487" s="217"/>
    </row>
    <row r="488" spans="2:10" x14ac:dyDescent="0.35">
      <c r="B488" s="20" t="s">
        <v>507</v>
      </c>
      <c r="D488" s="217" t="str">
        <f t="shared" si="14"/>
        <v/>
      </c>
      <c r="E488" s="217" t="str">
        <f>IF(D488=1,SUM($D$5:D488),"")</f>
        <v/>
      </c>
      <c r="F488" s="7" t="s">
        <v>381</v>
      </c>
      <c r="G488" s="7" t="s">
        <v>240</v>
      </c>
      <c r="H488" s="7" t="s">
        <v>326</v>
      </c>
      <c r="I488" s="8" t="s">
        <v>692</v>
      </c>
      <c r="J488" s="217"/>
    </row>
    <row r="489" spans="2:10" x14ac:dyDescent="0.35">
      <c r="B489" s="20" t="s">
        <v>507</v>
      </c>
      <c r="D489" s="217" t="str">
        <f t="shared" si="14"/>
        <v/>
      </c>
      <c r="E489" s="217" t="str">
        <f>IF(D489=1,SUM($D$5:D489),"")</f>
        <v/>
      </c>
      <c r="F489" s="7" t="s">
        <v>381</v>
      </c>
      <c r="G489" s="7" t="s">
        <v>240</v>
      </c>
      <c r="H489" s="7" t="s">
        <v>330</v>
      </c>
      <c r="I489" s="8" t="s">
        <v>455</v>
      </c>
      <c r="J489" s="217"/>
    </row>
    <row r="490" spans="2:10" x14ac:dyDescent="0.35">
      <c r="B490" s="20" t="s">
        <v>507</v>
      </c>
      <c r="D490" s="217" t="str">
        <f t="shared" si="14"/>
        <v/>
      </c>
      <c r="E490" s="217" t="str">
        <f>IF(D490=1,SUM($D$5:D490),"")</f>
        <v/>
      </c>
      <c r="F490" s="7" t="s">
        <v>381</v>
      </c>
      <c r="G490" s="7" t="s">
        <v>240</v>
      </c>
      <c r="H490" s="7" t="s">
        <v>335</v>
      </c>
      <c r="I490" s="8" t="s">
        <v>125</v>
      </c>
      <c r="J490" s="217"/>
    </row>
    <row r="491" spans="2:10" x14ac:dyDescent="0.35">
      <c r="B491" s="20" t="s">
        <v>507</v>
      </c>
      <c r="D491" s="217" t="str">
        <f t="shared" si="14"/>
        <v/>
      </c>
      <c r="E491" s="217" t="str">
        <f>IF(D491=1,SUM($D$5:D491),"")</f>
        <v/>
      </c>
      <c r="F491" s="7" t="s">
        <v>381</v>
      </c>
      <c r="G491" s="7" t="s">
        <v>240</v>
      </c>
      <c r="H491" s="7" t="s">
        <v>339</v>
      </c>
      <c r="I491" s="8" t="s">
        <v>351</v>
      </c>
      <c r="J491" s="217"/>
    </row>
    <row r="492" spans="2:10" x14ac:dyDescent="0.35">
      <c r="B492" s="20" t="s">
        <v>507</v>
      </c>
      <c r="D492" s="217" t="str">
        <f t="shared" si="14"/>
        <v/>
      </c>
      <c r="E492" s="217" t="str">
        <f>IF(D492=1,SUM($D$5:D492),"")</f>
        <v/>
      </c>
      <c r="F492" s="7" t="s">
        <v>384</v>
      </c>
      <c r="G492" s="7" t="s">
        <v>240</v>
      </c>
      <c r="H492" s="7" t="s">
        <v>241</v>
      </c>
      <c r="I492" s="8" t="s">
        <v>693</v>
      </c>
      <c r="J492" s="217"/>
    </row>
    <row r="493" spans="2:10" x14ac:dyDescent="0.35">
      <c r="B493" s="20" t="s">
        <v>507</v>
      </c>
      <c r="D493" s="217" t="str">
        <f t="shared" si="14"/>
        <v/>
      </c>
      <c r="E493" s="217" t="str">
        <f>IF(D493=1,SUM($D$5:D493),"")</f>
        <v/>
      </c>
      <c r="F493" s="7" t="s">
        <v>384</v>
      </c>
      <c r="G493" s="7" t="s">
        <v>240</v>
      </c>
      <c r="H493" s="7" t="s">
        <v>245</v>
      </c>
      <c r="I493" s="8" t="s">
        <v>354</v>
      </c>
      <c r="J493" s="217"/>
    </row>
    <row r="494" spans="2:10" x14ac:dyDescent="0.35">
      <c r="B494" s="20" t="s">
        <v>507</v>
      </c>
      <c r="D494" s="217" t="str">
        <f t="shared" si="14"/>
        <v/>
      </c>
      <c r="E494" s="217" t="str">
        <f>IF(D494=1,SUM($D$5:D494),"")</f>
        <v/>
      </c>
      <c r="F494" s="7" t="s">
        <v>384</v>
      </c>
      <c r="G494" s="7" t="s">
        <v>240</v>
      </c>
      <c r="H494" s="7" t="s">
        <v>249</v>
      </c>
      <c r="I494" s="8" t="s">
        <v>694</v>
      </c>
      <c r="J494" s="217"/>
    </row>
    <row r="495" spans="2:10" x14ac:dyDescent="0.35">
      <c r="B495" s="20" t="s">
        <v>507</v>
      </c>
      <c r="D495" s="217" t="str">
        <f t="shared" si="14"/>
        <v/>
      </c>
      <c r="E495" s="217" t="str">
        <f>IF(D495=1,SUM($D$5:D495),"")</f>
        <v/>
      </c>
      <c r="F495" s="7" t="s">
        <v>384</v>
      </c>
      <c r="G495" s="7" t="s">
        <v>240</v>
      </c>
      <c r="H495" s="7" t="s">
        <v>253</v>
      </c>
      <c r="I495" s="8" t="s">
        <v>695</v>
      </c>
      <c r="J495" s="217"/>
    </row>
    <row r="496" spans="2:10" x14ac:dyDescent="0.35">
      <c r="B496" s="20" t="s">
        <v>507</v>
      </c>
      <c r="D496" s="217" t="str">
        <f t="shared" si="14"/>
        <v/>
      </c>
      <c r="E496" s="217" t="str">
        <f>IF(D496=1,SUM($D$5:D496),"")</f>
        <v/>
      </c>
      <c r="F496" s="7" t="s">
        <v>384</v>
      </c>
      <c r="G496" s="7" t="s">
        <v>240</v>
      </c>
      <c r="H496" s="7" t="s">
        <v>257</v>
      </c>
      <c r="I496" s="8" t="s">
        <v>696</v>
      </c>
      <c r="J496" s="217"/>
    </row>
    <row r="497" spans="2:10" x14ac:dyDescent="0.35">
      <c r="B497" s="20" t="s">
        <v>507</v>
      </c>
      <c r="D497" s="217" t="str">
        <f t="shared" si="14"/>
        <v/>
      </c>
      <c r="E497" s="217" t="str">
        <f>IF(D497=1,SUM($D$5:D497),"")</f>
        <v/>
      </c>
      <c r="F497" s="7" t="s">
        <v>384</v>
      </c>
      <c r="G497" s="7" t="s">
        <v>240</v>
      </c>
      <c r="H497" s="7" t="s">
        <v>261</v>
      </c>
      <c r="I497" s="8" t="s">
        <v>527</v>
      </c>
      <c r="J497" s="217"/>
    </row>
    <row r="498" spans="2:10" x14ac:dyDescent="0.35">
      <c r="B498" s="20" t="s">
        <v>507</v>
      </c>
      <c r="D498" s="217" t="str">
        <f t="shared" si="14"/>
        <v/>
      </c>
      <c r="E498" s="217" t="str">
        <f>IF(D498=1,SUM($D$5:D498),"")</f>
        <v/>
      </c>
      <c r="F498" s="7" t="s">
        <v>384</v>
      </c>
      <c r="G498" s="7" t="s">
        <v>240</v>
      </c>
      <c r="H498" s="7" t="s">
        <v>265</v>
      </c>
      <c r="I498" s="8" t="s">
        <v>697</v>
      </c>
      <c r="J498" s="217"/>
    </row>
    <row r="499" spans="2:10" x14ac:dyDescent="0.35">
      <c r="B499" s="20" t="s">
        <v>507</v>
      </c>
      <c r="D499" s="217" t="str">
        <f t="shared" si="14"/>
        <v/>
      </c>
      <c r="E499" s="217" t="str">
        <f>IF(D499=1,SUM($D$5:D499),"")</f>
        <v/>
      </c>
      <c r="F499" s="7" t="s">
        <v>384</v>
      </c>
      <c r="G499" s="7" t="s">
        <v>240</v>
      </c>
      <c r="H499" s="7" t="s">
        <v>269</v>
      </c>
      <c r="I499" s="8" t="s">
        <v>698</v>
      </c>
      <c r="J499" s="217"/>
    </row>
    <row r="500" spans="2:10" x14ac:dyDescent="0.35">
      <c r="B500" s="20" t="s">
        <v>507</v>
      </c>
      <c r="D500" s="217" t="str">
        <f t="shared" si="14"/>
        <v/>
      </c>
      <c r="E500" s="217" t="str">
        <f>IF(D500=1,SUM($D$5:D500),"")</f>
        <v/>
      </c>
      <c r="F500" s="7" t="s">
        <v>384</v>
      </c>
      <c r="G500" s="7" t="s">
        <v>240</v>
      </c>
      <c r="H500" s="7" t="s">
        <v>273</v>
      </c>
      <c r="I500" s="8" t="s">
        <v>699</v>
      </c>
      <c r="J500" s="217"/>
    </row>
    <row r="501" spans="2:10" x14ac:dyDescent="0.35">
      <c r="B501" s="20" t="s">
        <v>507</v>
      </c>
      <c r="D501" s="217" t="str">
        <f t="shared" si="14"/>
        <v/>
      </c>
      <c r="E501" s="217" t="str">
        <f>IF(D501=1,SUM($D$5:D501),"")</f>
        <v/>
      </c>
      <c r="F501" s="7" t="s">
        <v>384</v>
      </c>
      <c r="G501" s="7" t="s">
        <v>240</v>
      </c>
      <c r="H501" s="7" t="s">
        <v>277</v>
      </c>
      <c r="I501" s="8" t="s">
        <v>340</v>
      </c>
      <c r="J501" s="217"/>
    </row>
    <row r="502" spans="2:10" x14ac:dyDescent="0.35">
      <c r="B502" s="20" t="s">
        <v>507</v>
      </c>
      <c r="D502" s="217" t="str">
        <f t="shared" si="14"/>
        <v/>
      </c>
      <c r="E502" s="217" t="str">
        <f>IF(D502=1,SUM($D$5:D502),"")</f>
        <v/>
      </c>
      <c r="F502" s="7" t="s">
        <v>384</v>
      </c>
      <c r="G502" s="7" t="s">
        <v>240</v>
      </c>
      <c r="H502" s="7" t="s">
        <v>281</v>
      </c>
      <c r="I502" s="8" t="s">
        <v>455</v>
      </c>
      <c r="J502" s="217"/>
    </row>
    <row r="503" spans="2:10" x14ac:dyDescent="0.35">
      <c r="B503" s="20" t="s">
        <v>507</v>
      </c>
      <c r="D503" s="217" t="str">
        <f t="shared" si="14"/>
        <v/>
      </c>
      <c r="E503" s="217" t="str">
        <f>IF(D503=1,SUM($D$5:D503),"")</f>
        <v/>
      </c>
      <c r="F503" s="7" t="s">
        <v>386</v>
      </c>
      <c r="G503" s="7" t="s">
        <v>240</v>
      </c>
      <c r="H503" s="7" t="s">
        <v>241</v>
      </c>
      <c r="I503" s="8" t="s">
        <v>700</v>
      </c>
      <c r="J503" s="217"/>
    </row>
    <row r="504" spans="2:10" x14ac:dyDescent="0.35">
      <c r="B504" s="20" t="s">
        <v>507</v>
      </c>
      <c r="D504" s="217" t="str">
        <f t="shared" si="14"/>
        <v/>
      </c>
      <c r="E504" s="217" t="str">
        <f>IF(D504=1,SUM($D$5:D504),"")</f>
        <v/>
      </c>
      <c r="F504" s="7" t="s">
        <v>386</v>
      </c>
      <c r="G504" s="7" t="s">
        <v>240</v>
      </c>
      <c r="H504" s="7" t="s">
        <v>245</v>
      </c>
      <c r="I504" s="8" t="s">
        <v>294</v>
      </c>
      <c r="J504" s="217"/>
    </row>
    <row r="505" spans="2:10" x14ac:dyDescent="0.35">
      <c r="B505" s="20" t="s">
        <v>507</v>
      </c>
      <c r="D505" s="217" t="str">
        <f t="shared" si="14"/>
        <v/>
      </c>
      <c r="E505" s="217" t="str">
        <f>IF(D505=1,SUM($D$5:D505),"")</f>
        <v/>
      </c>
      <c r="F505" s="7" t="s">
        <v>386</v>
      </c>
      <c r="G505" s="7" t="s">
        <v>240</v>
      </c>
      <c r="H505" s="7" t="s">
        <v>249</v>
      </c>
      <c r="I505" s="8" t="s">
        <v>391</v>
      </c>
      <c r="J505" s="217"/>
    </row>
    <row r="506" spans="2:10" x14ac:dyDescent="0.35">
      <c r="B506" s="20" t="s">
        <v>507</v>
      </c>
      <c r="D506" s="217" t="str">
        <f t="shared" si="14"/>
        <v/>
      </c>
      <c r="E506" s="217" t="str">
        <f>IF(D506=1,SUM($D$5:D506),"")</f>
        <v/>
      </c>
      <c r="F506" s="7" t="s">
        <v>386</v>
      </c>
      <c r="G506" s="7" t="s">
        <v>240</v>
      </c>
      <c r="H506" s="7" t="s">
        <v>253</v>
      </c>
      <c r="I506" s="8" t="s">
        <v>701</v>
      </c>
      <c r="J506" s="217"/>
    </row>
    <row r="507" spans="2:10" x14ac:dyDescent="0.35">
      <c r="B507" s="20" t="s">
        <v>507</v>
      </c>
      <c r="D507" s="217" t="str">
        <f t="shared" si="14"/>
        <v/>
      </c>
      <c r="E507" s="217" t="str">
        <f>IF(D507=1,SUM($D$5:D507),"")</f>
        <v/>
      </c>
      <c r="F507" s="7" t="s">
        <v>386</v>
      </c>
      <c r="G507" s="7" t="s">
        <v>240</v>
      </c>
      <c r="H507" s="7" t="s">
        <v>257</v>
      </c>
      <c r="I507" s="8" t="s">
        <v>667</v>
      </c>
      <c r="J507" s="217"/>
    </row>
    <row r="508" spans="2:10" x14ac:dyDescent="0.35">
      <c r="B508" s="20" t="s">
        <v>507</v>
      </c>
      <c r="D508" s="217" t="str">
        <f t="shared" si="14"/>
        <v/>
      </c>
      <c r="E508" s="217" t="str">
        <f>IF(D508=1,SUM($D$5:D508),"")</f>
        <v/>
      </c>
      <c r="F508" s="7" t="s">
        <v>386</v>
      </c>
      <c r="G508" s="7" t="s">
        <v>240</v>
      </c>
      <c r="H508" s="7" t="s">
        <v>261</v>
      </c>
      <c r="I508" s="8" t="s">
        <v>702</v>
      </c>
      <c r="J508" s="217"/>
    </row>
    <row r="509" spans="2:10" x14ac:dyDescent="0.35">
      <c r="B509" s="20" t="s">
        <v>507</v>
      </c>
      <c r="D509" s="217" t="str">
        <f t="shared" si="14"/>
        <v/>
      </c>
      <c r="E509" s="217" t="str">
        <f>IF(D509=1,SUM($D$5:D509),"")</f>
        <v/>
      </c>
      <c r="F509" s="7" t="s">
        <v>386</v>
      </c>
      <c r="G509" s="7" t="s">
        <v>240</v>
      </c>
      <c r="H509" s="7" t="s">
        <v>265</v>
      </c>
      <c r="I509" s="8" t="s">
        <v>703</v>
      </c>
      <c r="J509" s="217"/>
    </row>
    <row r="510" spans="2:10" x14ac:dyDescent="0.35">
      <c r="B510" s="20" t="s">
        <v>507</v>
      </c>
      <c r="D510" s="217" t="str">
        <f t="shared" si="14"/>
        <v/>
      </c>
      <c r="E510" s="217" t="str">
        <f>IF(D510=1,SUM($D$5:D510),"")</f>
        <v/>
      </c>
      <c r="F510" s="7" t="s">
        <v>386</v>
      </c>
      <c r="G510" s="7" t="s">
        <v>240</v>
      </c>
      <c r="H510" s="7" t="s">
        <v>269</v>
      </c>
      <c r="I510" s="8" t="s">
        <v>530</v>
      </c>
      <c r="J510" s="217"/>
    </row>
    <row r="511" spans="2:10" x14ac:dyDescent="0.35">
      <c r="B511" s="20" t="s">
        <v>507</v>
      </c>
      <c r="D511" s="217" t="str">
        <f t="shared" si="14"/>
        <v/>
      </c>
      <c r="E511" s="217" t="str">
        <f>IF(D511=1,SUM($D$5:D511),"")</f>
        <v/>
      </c>
      <c r="F511" s="7" t="s">
        <v>386</v>
      </c>
      <c r="G511" s="7" t="s">
        <v>240</v>
      </c>
      <c r="H511" s="7" t="s">
        <v>273</v>
      </c>
      <c r="I511" s="8" t="s">
        <v>704</v>
      </c>
      <c r="J511" s="217"/>
    </row>
    <row r="512" spans="2:10" x14ac:dyDescent="0.35">
      <c r="B512" s="20" t="s">
        <v>507</v>
      </c>
      <c r="D512" s="217" t="str">
        <f t="shared" si="14"/>
        <v/>
      </c>
      <c r="E512" s="217" t="str">
        <f>IF(D512=1,SUM($D$5:D512),"")</f>
        <v/>
      </c>
      <c r="F512" s="7" t="s">
        <v>386</v>
      </c>
      <c r="G512" s="7" t="s">
        <v>240</v>
      </c>
      <c r="H512" s="7" t="s">
        <v>277</v>
      </c>
      <c r="I512" s="8" t="s">
        <v>705</v>
      </c>
      <c r="J512" s="217"/>
    </row>
    <row r="513" spans="2:10" x14ac:dyDescent="0.35">
      <c r="B513" s="20" t="s">
        <v>507</v>
      </c>
      <c r="D513" s="217" t="str">
        <f t="shared" si="14"/>
        <v/>
      </c>
      <c r="E513" s="217" t="str">
        <f>IF(D513=1,SUM($D$5:D513),"")</f>
        <v/>
      </c>
      <c r="F513" s="7" t="s">
        <v>386</v>
      </c>
      <c r="G513" s="7" t="s">
        <v>240</v>
      </c>
      <c r="H513" s="7" t="s">
        <v>281</v>
      </c>
      <c r="I513" s="8" t="s">
        <v>706</v>
      </c>
      <c r="J513" s="217"/>
    </row>
    <row r="514" spans="2:10" x14ac:dyDescent="0.35">
      <c r="B514" s="20" t="s">
        <v>507</v>
      </c>
      <c r="D514" s="217" t="str">
        <f t="shared" si="14"/>
        <v/>
      </c>
      <c r="E514" s="217" t="str">
        <f>IF(D514=1,SUM($D$5:D514),"")</f>
        <v/>
      </c>
      <c r="F514" s="7" t="s">
        <v>389</v>
      </c>
      <c r="G514" s="7" t="s">
        <v>240</v>
      </c>
      <c r="H514" s="7" t="s">
        <v>241</v>
      </c>
      <c r="I514" s="8" t="s">
        <v>521</v>
      </c>
      <c r="J514" s="217"/>
    </row>
    <row r="515" spans="2:10" x14ac:dyDescent="0.35">
      <c r="B515" s="20" t="s">
        <v>507</v>
      </c>
      <c r="D515" s="217" t="str">
        <f t="shared" si="14"/>
        <v/>
      </c>
      <c r="E515" s="217" t="str">
        <f>IF(D515=1,SUM($D$5:D515),"")</f>
        <v/>
      </c>
      <c r="F515" s="7" t="s">
        <v>389</v>
      </c>
      <c r="G515" s="7" t="s">
        <v>240</v>
      </c>
      <c r="H515" s="7" t="s">
        <v>245</v>
      </c>
      <c r="I515" s="8" t="s">
        <v>391</v>
      </c>
      <c r="J515" s="217"/>
    </row>
    <row r="516" spans="2:10" x14ac:dyDescent="0.35">
      <c r="B516" s="20" t="s">
        <v>507</v>
      </c>
      <c r="D516" s="217" t="str">
        <f t="shared" si="14"/>
        <v/>
      </c>
      <c r="E516" s="217" t="str">
        <f>IF(D516=1,SUM($D$5:D516),"")</f>
        <v/>
      </c>
      <c r="F516" s="7" t="s">
        <v>389</v>
      </c>
      <c r="G516" s="7" t="s">
        <v>240</v>
      </c>
      <c r="H516" s="7" t="s">
        <v>249</v>
      </c>
      <c r="I516" s="8" t="s">
        <v>431</v>
      </c>
      <c r="J516" s="217"/>
    </row>
    <row r="517" spans="2:10" x14ac:dyDescent="0.35">
      <c r="B517" s="20" t="s">
        <v>507</v>
      </c>
      <c r="D517" s="217" t="str">
        <f t="shared" si="14"/>
        <v/>
      </c>
      <c r="E517" s="217" t="str">
        <f>IF(D517=1,SUM($D$5:D517),"")</f>
        <v/>
      </c>
      <c r="F517" s="7" t="s">
        <v>389</v>
      </c>
      <c r="G517" s="7" t="s">
        <v>240</v>
      </c>
      <c r="H517" s="7" t="s">
        <v>253</v>
      </c>
      <c r="I517" s="8" t="s">
        <v>707</v>
      </c>
      <c r="J517" s="217"/>
    </row>
    <row r="518" spans="2:10" x14ac:dyDescent="0.35">
      <c r="B518" s="20" t="s">
        <v>507</v>
      </c>
      <c r="D518" s="217" t="str">
        <f t="shared" ref="D518:D581" si="15">IF(F518=$K$1,1,"")</f>
        <v/>
      </c>
      <c r="E518" s="217" t="str">
        <f>IF(D518=1,SUM($D$5:D518),"")</f>
        <v/>
      </c>
      <c r="F518" s="7" t="s">
        <v>389</v>
      </c>
      <c r="G518" s="7" t="s">
        <v>240</v>
      </c>
      <c r="H518" s="7" t="s">
        <v>257</v>
      </c>
      <c r="I518" s="8" t="s">
        <v>708</v>
      </c>
      <c r="J518" s="217"/>
    </row>
    <row r="519" spans="2:10" x14ac:dyDescent="0.35">
      <c r="B519" s="20" t="s">
        <v>507</v>
      </c>
      <c r="D519" s="217" t="str">
        <f t="shared" si="15"/>
        <v/>
      </c>
      <c r="E519" s="217" t="str">
        <f>IF(D519=1,SUM($D$5:D519),"")</f>
        <v/>
      </c>
      <c r="F519" s="7" t="s">
        <v>389</v>
      </c>
      <c r="G519" s="7" t="s">
        <v>240</v>
      </c>
      <c r="H519" s="7" t="s">
        <v>261</v>
      </c>
      <c r="I519" s="8" t="s">
        <v>709</v>
      </c>
      <c r="J519" s="217"/>
    </row>
    <row r="520" spans="2:10" x14ac:dyDescent="0.35">
      <c r="B520" s="20" t="s">
        <v>507</v>
      </c>
      <c r="D520" s="217" t="str">
        <f t="shared" si="15"/>
        <v/>
      </c>
      <c r="E520" s="217" t="str">
        <f>IF(D520=1,SUM($D$5:D520),"")</f>
        <v/>
      </c>
      <c r="F520" s="7" t="s">
        <v>389</v>
      </c>
      <c r="G520" s="7" t="s">
        <v>240</v>
      </c>
      <c r="H520" s="7" t="s">
        <v>265</v>
      </c>
      <c r="I520" s="8" t="s">
        <v>710</v>
      </c>
      <c r="J520" s="217"/>
    </row>
    <row r="521" spans="2:10" x14ac:dyDescent="0.35">
      <c r="B521" s="20" t="s">
        <v>507</v>
      </c>
      <c r="D521" s="217" t="str">
        <f t="shared" si="15"/>
        <v/>
      </c>
      <c r="E521" s="217" t="str">
        <f>IF(D521=1,SUM($D$5:D521),"")</f>
        <v/>
      </c>
      <c r="F521" s="7" t="s">
        <v>389</v>
      </c>
      <c r="G521" s="7" t="s">
        <v>240</v>
      </c>
      <c r="H521" s="7" t="s">
        <v>269</v>
      </c>
      <c r="I521" s="8" t="s">
        <v>711</v>
      </c>
      <c r="J521" s="217"/>
    </row>
    <row r="522" spans="2:10" x14ac:dyDescent="0.35">
      <c r="B522" s="20" t="s">
        <v>507</v>
      </c>
      <c r="D522" s="217" t="str">
        <f t="shared" si="15"/>
        <v/>
      </c>
      <c r="E522" s="217" t="str">
        <f>IF(D522=1,SUM($D$5:D522),"")</f>
        <v/>
      </c>
      <c r="F522" s="7" t="s">
        <v>389</v>
      </c>
      <c r="G522" s="7" t="s">
        <v>240</v>
      </c>
      <c r="H522" s="7" t="s">
        <v>273</v>
      </c>
      <c r="I522" s="8" t="s">
        <v>527</v>
      </c>
      <c r="J522" s="217"/>
    </row>
    <row r="523" spans="2:10" x14ac:dyDescent="0.35">
      <c r="B523" s="20" t="s">
        <v>507</v>
      </c>
      <c r="D523" s="217" t="str">
        <f t="shared" si="15"/>
        <v/>
      </c>
      <c r="E523" s="217" t="str">
        <f>IF(D523=1,SUM($D$5:D523),"")</f>
        <v/>
      </c>
      <c r="F523" s="7" t="s">
        <v>389</v>
      </c>
      <c r="G523" s="7" t="s">
        <v>240</v>
      </c>
      <c r="H523" s="7" t="s">
        <v>277</v>
      </c>
      <c r="I523" s="8" t="s">
        <v>655</v>
      </c>
      <c r="J523" s="217"/>
    </row>
    <row r="524" spans="2:10" x14ac:dyDescent="0.35">
      <c r="B524" s="20" t="s">
        <v>507</v>
      </c>
      <c r="D524" s="217" t="str">
        <f t="shared" si="15"/>
        <v/>
      </c>
      <c r="E524" s="217" t="str">
        <f>IF(D524=1,SUM($D$5:D524),"")</f>
        <v/>
      </c>
      <c r="F524" s="7" t="s">
        <v>389</v>
      </c>
      <c r="G524" s="7" t="s">
        <v>240</v>
      </c>
      <c r="H524" s="7" t="s">
        <v>281</v>
      </c>
      <c r="I524" s="8" t="s">
        <v>629</v>
      </c>
      <c r="J524" s="217"/>
    </row>
    <row r="525" spans="2:10" x14ac:dyDescent="0.35">
      <c r="B525" s="20" t="s">
        <v>507</v>
      </c>
      <c r="D525" s="217" t="str">
        <f t="shared" si="15"/>
        <v/>
      </c>
      <c r="E525" s="217" t="str">
        <f>IF(D525=1,SUM($D$5:D525),"")</f>
        <v/>
      </c>
      <c r="F525" s="7" t="s">
        <v>389</v>
      </c>
      <c r="G525" s="7" t="s">
        <v>240</v>
      </c>
      <c r="H525" s="7" t="s">
        <v>285</v>
      </c>
      <c r="I525" s="8" t="s">
        <v>529</v>
      </c>
      <c r="J525" s="217"/>
    </row>
    <row r="526" spans="2:10" x14ac:dyDescent="0.35">
      <c r="B526" s="20" t="s">
        <v>507</v>
      </c>
      <c r="D526" s="217" t="str">
        <f t="shared" si="15"/>
        <v/>
      </c>
      <c r="E526" s="217" t="str">
        <f>IF(D526=1,SUM($D$5:D526),"")</f>
        <v/>
      </c>
      <c r="F526" s="7" t="s">
        <v>389</v>
      </c>
      <c r="G526" s="7" t="s">
        <v>240</v>
      </c>
      <c r="H526" s="7" t="s">
        <v>323</v>
      </c>
      <c r="I526" s="8" t="s">
        <v>712</v>
      </c>
      <c r="J526" s="217"/>
    </row>
    <row r="527" spans="2:10" x14ac:dyDescent="0.35">
      <c r="B527" s="20" t="s">
        <v>507</v>
      </c>
      <c r="D527" s="217" t="str">
        <f t="shared" si="15"/>
        <v/>
      </c>
      <c r="E527" s="217" t="str">
        <f>IF(D527=1,SUM($D$5:D527),"")</f>
        <v/>
      </c>
      <c r="F527" s="7" t="s">
        <v>389</v>
      </c>
      <c r="G527" s="7" t="s">
        <v>240</v>
      </c>
      <c r="H527" s="7" t="s">
        <v>326</v>
      </c>
      <c r="I527" s="8" t="s">
        <v>510</v>
      </c>
      <c r="J527" s="217"/>
    </row>
    <row r="528" spans="2:10" x14ac:dyDescent="0.35">
      <c r="B528" s="20" t="s">
        <v>507</v>
      </c>
      <c r="D528" s="217" t="str">
        <f t="shared" si="15"/>
        <v/>
      </c>
      <c r="E528" s="217" t="str">
        <f>IF(D528=1,SUM($D$5:D528),"")</f>
        <v/>
      </c>
      <c r="F528" s="7" t="s">
        <v>389</v>
      </c>
      <c r="G528" s="7" t="s">
        <v>240</v>
      </c>
      <c r="H528" s="7" t="s">
        <v>330</v>
      </c>
      <c r="I528" s="8" t="s">
        <v>331</v>
      </c>
      <c r="J528" s="217"/>
    </row>
    <row r="529" spans="2:10" x14ac:dyDescent="0.35">
      <c r="B529" s="20" t="s">
        <v>507</v>
      </c>
      <c r="D529" s="217" t="str">
        <f t="shared" si="15"/>
        <v/>
      </c>
      <c r="E529" s="217" t="str">
        <f>IF(D529=1,SUM($D$5:D529),"")</f>
        <v/>
      </c>
      <c r="F529" s="7" t="s">
        <v>389</v>
      </c>
      <c r="G529" s="7" t="s">
        <v>240</v>
      </c>
      <c r="H529" s="7" t="s">
        <v>335</v>
      </c>
      <c r="I529" s="8" t="s">
        <v>633</v>
      </c>
      <c r="J529" s="217"/>
    </row>
    <row r="530" spans="2:10" x14ac:dyDescent="0.35">
      <c r="B530" s="20" t="s">
        <v>507</v>
      </c>
      <c r="D530" s="217" t="str">
        <f t="shared" si="15"/>
        <v/>
      </c>
      <c r="E530" s="217" t="str">
        <f>IF(D530=1,SUM($D$5:D530),"")</f>
        <v/>
      </c>
      <c r="F530" s="7" t="s">
        <v>389</v>
      </c>
      <c r="G530" s="7" t="s">
        <v>240</v>
      </c>
      <c r="H530" s="7" t="s">
        <v>339</v>
      </c>
      <c r="I530" s="8" t="s">
        <v>336</v>
      </c>
      <c r="J530" s="217"/>
    </row>
    <row r="531" spans="2:10" x14ac:dyDescent="0.35">
      <c r="B531" s="20" t="s">
        <v>507</v>
      </c>
      <c r="D531" s="217" t="str">
        <f t="shared" si="15"/>
        <v/>
      </c>
      <c r="E531" s="217" t="str">
        <f>IF(D531=1,SUM($D$5:D531),"")</f>
        <v/>
      </c>
      <c r="F531" s="7" t="s">
        <v>389</v>
      </c>
      <c r="G531" s="7" t="s">
        <v>240</v>
      </c>
      <c r="H531" s="7" t="s">
        <v>343</v>
      </c>
      <c r="I531" s="8" t="s">
        <v>340</v>
      </c>
      <c r="J531" s="217"/>
    </row>
    <row r="532" spans="2:10" x14ac:dyDescent="0.35">
      <c r="B532" s="20" t="s">
        <v>507</v>
      </c>
      <c r="D532" s="217" t="str">
        <f t="shared" si="15"/>
        <v/>
      </c>
      <c r="E532" s="217" t="str">
        <f>IF(D532=1,SUM($D$5:D532),"")</f>
        <v/>
      </c>
      <c r="F532" s="7" t="s">
        <v>389</v>
      </c>
      <c r="G532" s="7" t="s">
        <v>240</v>
      </c>
      <c r="H532" s="7" t="s">
        <v>347</v>
      </c>
      <c r="I532" s="8" t="s">
        <v>278</v>
      </c>
      <c r="J532" s="217"/>
    </row>
    <row r="533" spans="2:10" x14ac:dyDescent="0.35">
      <c r="B533" s="20" t="s">
        <v>507</v>
      </c>
      <c r="D533" s="217" t="str">
        <f t="shared" si="15"/>
        <v/>
      </c>
      <c r="E533" s="217" t="str">
        <f>IF(D533=1,SUM($D$5:D533),"")</f>
        <v/>
      </c>
      <c r="F533" s="7" t="s">
        <v>389</v>
      </c>
      <c r="G533" s="7" t="s">
        <v>240</v>
      </c>
      <c r="H533" s="7" t="s">
        <v>350</v>
      </c>
      <c r="I533" s="8" t="s">
        <v>125</v>
      </c>
      <c r="J533" s="217"/>
    </row>
    <row r="534" spans="2:10" x14ac:dyDescent="0.35">
      <c r="B534" s="20" t="s">
        <v>507</v>
      </c>
      <c r="D534" s="217" t="str">
        <f t="shared" si="15"/>
        <v/>
      </c>
      <c r="E534" s="217" t="str">
        <f>IF(D534=1,SUM($D$5:D534),"")</f>
        <v/>
      </c>
      <c r="F534" s="7" t="s">
        <v>389</v>
      </c>
      <c r="G534" s="7" t="s">
        <v>240</v>
      </c>
      <c r="H534" s="7" t="s">
        <v>713</v>
      </c>
      <c r="I534" s="8" t="s">
        <v>714</v>
      </c>
      <c r="J534" s="217"/>
    </row>
    <row r="535" spans="2:10" x14ac:dyDescent="0.35">
      <c r="B535" s="20" t="s">
        <v>507</v>
      </c>
      <c r="D535" s="217" t="str">
        <f t="shared" si="15"/>
        <v/>
      </c>
      <c r="E535" s="217" t="str">
        <f>IF(D535=1,SUM($D$5:D535),"")</f>
        <v/>
      </c>
      <c r="F535" s="7" t="s">
        <v>392</v>
      </c>
      <c r="G535" s="7" t="s">
        <v>240</v>
      </c>
      <c r="H535" s="7" t="s">
        <v>241</v>
      </c>
      <c r="I535" s="8" t="s">
        <v>715</v>
      </c>
      <c r="J535" s="217"/>
    </row>
    <row r="536" spans="2:10" x14ac:dyDescent="0.35">
      <c r="B536" s="20" t="s">
        <v>507</v>
      </c>
      <c r="D536" s="217" t="str">
        <f t="shared" si="15"/>
        <v/>
      </c>
      <c r="E536" s="217" t="str">
        <f>IF(D536=1,SUM($D$5:D536),"")</f>
        <v/>
      </c>
      <c r="F536" s="7" t="s">
        <v>392</v>
      </c>
      <c r="G536" s="7" t="s">
        <v>240</v>
      </c>
      <c r="H536" s="7" t="s">
        <v>245</v>
      </c>
      <c r="I536" s="8" t="s">
        <v>716</v>
      </c>
      <c r="J536" s="217"/>
    </row>
    <row r="537" spans="2:10" x14ac:dyDescent="0.35">
      <c r="B537" s="20" t="s">
        <v>507</v>
      </c>
      <c r="D537" s="217" t="str">
        <f t="shared" si="15"/>
        <v/>
      </c>
      <c r="E537" s="217" t="str">
        <f>IF(D537=1,SUM($D$5:D537),"")</f>
        <v/>
      </c>
      <c r="F537" s="7" t="s">
        <v>392</v>
      </c>
      <c r="G537" s="7" t="s">
        <v>240</v>
      </c>
      <c r="H537" s="7" t="s">
        <v>249</v>
      </c>
      <c r="I537" s="8" t="s">
        <v>717</v>
      </c>
      <c r="J537" s="217"/>
    </row>
    <row r="538" spans="2:10" x14ac:dyDescent="0.35">
      <c r="B538" s="20" t="s">
        <v>507</v>
      </c>
      <c r="D538" s="217" t="str">
        <f t="shared" si="15"/>
        <v/>
      </c>
      <c r="E538" s="217" t="str">
        <f>IF(D538=1,SUM($D$5:D538),"")</f>
        <v/>
      </c>
      <c r="F538" s="7" t="s">
        <v>392</v>
      </c>
      <c r="G538" s="7" t="s">
        <v>240</v>
      </c>
      <c r="H538" s="7" t="s">
        <v>253</v>
      </c>
      <c r="I538" s="8" t="s">
        <v>314</v>
      </c>
      <c r="J538" s="217"/>
    </row>
    <row r="539" spans="2:10" x14ac:dyDescent="0.35">
      <c r="B539" s="20" t="s">
        <v>507</v>
      </c>
      <c r="D539" s="217" t="str">
        <f t="shared" si="15"/>
        <v/>
      </c>
      <c r="E539" s="217" t="str">
        <f>IF(D539=1,SUM($D$5:D539),"")</f>
        <v/>
      </c>
      <c r="F539" s="7" t="s">
        <v>392</v>
      </c>
      <c r="G539" s="7" t="s">
        <v>240</v>
      </c>
      <c r="H539" s="7" t="s">
        <v>257</v>
      </c>
      <c r="I539" s="8" t="s">
        <v>718</v>
      </c>
      <c r="J539" s="217"/>
    </row>
    <row r="540" spans="2:10" x14ac:dyDescent="0.35">
      <c r="B540" s="20" t="s">
        <v>507</v>
      </c>
      <c r="D540" s="217" t="str">
        <f t="shared" si="15"/>
        <v/>
      </c>
      <c r="E540" s="217" t="str">
        <f>IF(D540=1,SUM($D$5:D540),"")</f>
        <v/>
      </c>
      <c r="F540" s="7" t="s">
        <v>392</v>
      </c>
      <c r="G540" s="7" t="s">
        <v>240</v>
      </c>
      <c r="H540" s="7" t="s">
        <v>261</v>
      </c>
      <c r="I540" s="8" t="s">
        <v>327</v>
      </c>
      <c r="J540" s="217"/>
    </row>
    <row r="541" spans="2:10" x14ac:dyDescent="0.35">
      <c r="B541" s="20" t="s">
        <v>507</v>
      </c>
      <c r="D541" s="217" t="str">
        <f t="shared" si="15"/>
        <v/>
      </c>
      <c r="E541" s="217" t="str">
        <f>IF(D541=1,SUM($D$5:D541),"")</f>
        <v/>
      </c>
      <c r="F541" s="7" t="s">
        <v>392</v>
      </c>
      <c r="G541" s="7" t="s">
        <v>240</v>
      </c>
      <c r="H541" s="7" t="s">
        <v>265</v>
      </c>
      <c r="I541" s="8" t="s">
        <v>719</v>
      </c>
      <c r="J541" s="217"/>
    </row>
    <row r="542" spans="2:10" x14ac:dyDescent="0.35">
      <c r="B542" s="20" t="s">
        <v>507</v>
      </c>
      <c r="D542" s="217" t="str">
        <f t="shared" si="15"/>
        <v/>
      </c>
      <c r="E542" s="217" t="str">
        <f>IF(D542=1,SUM($D$5:D542),"")</f>
        <v/>
      </c>
      <c r="F542" s="7" t="s">
        <v>392</v>
      </c>
      <c r="G542" s="7" t="s">
        <v>240</v>
      </c>
      <c r="H542" s="7" t="s">
        <v>269</v>
      </c>
      <c r="I542" s="8" t="s">
        <v>720</v>
      </c>
      <c r="J542" s="217"/>
    </row>
    <row r="543" spans="2:10" x14ac:dyDescent="0.35">
      <c r="B543" s="20" t="s">
        <v>507</v>
      </c>
      <c r="D543" s="217" t="str">
        <f t="shared" si="15"/>
        <v/>
      </c>
      <c r="E543" s="217" t="str">
        <f>IF(D543=1,SUM($D$5:D543),"")</f>
        <v/>
      </c>
      <c r="F543" s="7" t="s">
        <v>392</v>
      </c>
      <c r="G543" s="7" t="s">
        <v>240</v>
      </c>
      <c r="H543" s="7" t="s">
        <v>273</v>
      </c>
      <c r="I543" s="8" t="s">
        <v>721</v>
      </c>
      <c r="J543" s="217"/>
    </row>
    <row r="544" spans="2:10" x14ac:dyDescent="0.35">
      <c r="B544" s="20" t="s">
        <v>507</v>
      </c>
      <c r="D544" s="217" t="str">
        <f t="shared" si="15"/>
        <v/>
      </c>
      <c r="E544" s="217" t="str">
        <f>IF(D544=1,SUM($D$5:D544),"")</f>
        <v/>
      </c>
      <c r="F544" s="7" t="s">
        <v>395</v>
      </c>
      <c r="G544" s="7" t="s">
        <v>240</v>
      </c>
      <c r="H544" s="7" t="s">
        <v>241</v>
      </c>
      <c r="I544" s="8" t="s">
        <v>291</v>
      </c>
      <c r="J544" s="217"/>
    </row>
    <row r="545" spans="2:10" x14ac:dyDescent="0.35">
      <c r="B545" s="20" t="s">
        <v>507</v>
      </c>
      <c r="D545" s="217" t="str">
        <f t="shared" si="15"/>
        <v/>
      </c>
      <c r="E545" s="217" t="str">
        <f>IF(D545=1,SUM($D$5:D545),"")</f>
        <v/>
      </c>
      <c r="F545" s="7" t="s">
        <v>395</v>
      </c>
      <c r="G545" s="7" t="s">
        <v>240</v>
      </c>
      <c r="H545" s="7" t="s">
        <v>245</v>
      </c>
      <c r="I545" s="8" t="s">
        <v>722</v>
      </c>
      <c r="J545" s="217"/>
    </row>
    <row r="546" spans="2:10" x14ac:dyDescent="0.35">
      <c r="B546" s="20" t="s">
        <v>507</v>
      </c>
      <c r="D546" s="217" t="str">
        <f t="shared" si="15"/>
        <v/>
      </c>
      <c r="E546" s="217" t="str">
        <f>IF(D546=1,SUM($D$5:D546),"")</f>
        <v/>
      </c>
      <c r="F546" s="7" t="s">
        <v>395</v>
      </c>
      <c r="G546" s="7" t="s">
        <v>240</v>
      </c>
      <c r="H546" s="7" t="s">
        <v>249</v>
      </c>
      <c r="I546" s="8" t="s">
        <v>500</v>
      </c>
      <c r="J546" s="217"/>
    </row>
    <row r="547" spans="2:10" x14ac:dyDescent="0.35">
      <c r="B547" s="20" t="s">
        <v>507</v>
      </c>
      <c r="D547" s="217" t="str">
        <f t="shared" si="15"/>
        <v/>
      </c>
      <c r="E547" s="217" t="str">
        <f>IF(D547=1,SUM($D$5:D547),"")</f>
        <v/>
      </c>
      <c r="F547" s="7" t="s">
        <v>395</v>
      </c>
      <c r="G547" s="7" t="s">
        <v>240</v>
      </c>
      <c r="H547" s="7" t="s">
        <v>253</v>
      </c>
      <c r="I547" s="8" t="s">
        <v>723</v>
      </c>
      <c r="J547" s="217"/>
    </row>
    <row r="548" spans="2:10" x14ac:dyDescent="0.35">
      <c r="B548" s="20" t="s">
        <v>507</v>
      </c>
      <c r="D548" s="217" t="str">
        <f t="shared" si="15"/>
        <v/>
      </c>
      <c r="E548" s="217" t="str">
        <f>IF(D548=1,SUM($D$5:D548),"")</f>
        <v/>
      </c>
      <c r="F548" s="7" t="s">
        <v>395</v>
      </c>
      <c r="G548" s="7" t="s">
        <v>240</v>
      </c>
      <c r="H548" s="7" t="s">
        <v>257</v>
      </c>
      <c r="I548" s="8" t="s">
        <v>618</v>
      </c>
      <c r="J548" s="217"/>
    </row>
    <row r="549" spans="2:10" x14ac:dyDescent="0.35">
      <c r="B549" s="20" t="s">
        <v>507</v>
      </c>
      <c r="D549" s="217" t="str">
        <f t="shared" si="15"/>
        <v/>
      </c>
      <c r="E549" s="217" t="str">
        <f>IF(D549=1,SUM($D$5:D549),"")</f>
        <v/>
      </c>
      <c r="F549" s="7" t="s">
        <v>395</v>
      </c>
      <c r="G549" s="7" t="s">
        <v>240</v>
      </c>
      <c r="H549" s="7" t="s">
        <v>261</v>
      </c>
      <c r="I549" s="8" t="s">
        <v>609</v>
      </c>
      <c r="J549" s="217"/>
    </row>
    <row r="550" spans="2:10" x14ac:dyDescent="0.35">
      <c r="B550" s="20" t="s">
        <v>507</v>
      </c>
      <c r="D550" s="217" t="str">
        <f t="shared" si="15"/>
        <v/>
      </c>
      <c r="E550" s="217" t="str">
        <f>IF(D550=1,SUM($D$5:D550),"")</f>
        <v/>
      </c>
      <c r="F550" s="7" t="s">
        <v>395</v>
      </c>
      <c r="G550" s="7" t="s">
        <v>240</v>
      </c>
      <c r="H550" s="7" t="s">
        <v>265</v>
      </c>
      <c r="I550" s="8" t="s">
        <v>300</v>
      </c>
      <c r="J550" s="217"/>
    </row>
    <row r="551" spans="2:10" x14ac:dyDescent="0.35">
      <c r="B551" s="20" t="s">
        <v>507</v>
      </c>
      <c r="D551" s="217" t="str">
        <f t="shared" si="15"/>
        <v/>
      </c>
      <c r="E551" s="217" t="str">
        <f>IF(D551=1,SUM($D$5:D551),"")</f>
        <v/>
      </c>
      <c r="F551" s="7" t="s">
        <v>395</v>
      </c>
      <c r="G551" s="7" t="s">
        <v>240</v>
      </c>
      <c r="H551" s="7" t="s">
        <v>269</v>
      </c>
      <c r="I551" s="8" t="s">
        <v>305</v>
      </c>
      <c r="J551" s="217"/>
    </row>
    <row r="552" spans="2:10" x14ac:dyDescent="0.35">
      <c r="B552" s="20" t="s">
        <v>507</v>
      </c>
      <c r="D552" s="217" t="str">
        <f t="shared" si="15"/>
        <v/>
      </c>
      <c r="E552" s="217" t="str">
        <f>IF(D552=1,SUM($D$5:D552),"")</f>
        <v/>
      </c>
      <c r="F552" s="7" t="s">
        <v>395</v>
      </c>
      <c r="G552" s="7" t="s">
        <v>240</v>
      </c>
      <c r="H552" s="7" t="s">
        <v>273</v>
      </c>
      <c r="I552" s="8" t="s">
        <v>262</v>
      </c>
      <c r="J552" s="217"/>
    </row>
    <row r="553" spans="2:10" x14ac:dyDescent="0.35">
      <c r="B553" s="20" t="s">
        <v>507</v>
      </c>
      <c r="D553" s="217" t="str">
        <f t="shared" si="15"/>
        <v/>
      </c>
      <c r="E553" s="217" t="str">
        <f>IF(D553=1,SUM($D$5:D553),"")</f>
        <v/>
      </c>
      <c r="F553" s="7" t="s">
        <v>395</v>
      </c>
      <c r="G553" s="7" t="s">
        <v>240</v>
      </c>
      <c r="H553" s="7" t="s">
        <v>277</v>
      </c>
      <c r="I553" s="8" t="s">
        <v>724</v>
      </c>
      <c r="J553" s="217"/>
    </row>
    <row r="554" spans="2:10" x14ac:dyDescent="0.35">
      <c r="B554" s="20" t="s">
        <v>507</v>
      </c>
      <c r="D554" s="217" t="str">
        <f t="shared" si="15"/>
        <v/>
      </c>
      <c r="E554" s="217" t="str">
        <f>IF(D554=1,SUM($D$5:D554),"")</f>
        <v/>
      </c>
      <c r="F554" s="7" t="s">
        <v>395</v>
      </c>
      <c r="G554" s="7" t="s">
        <v>240</v>
      </c>
      <c r="H554" s="7" t="s">
        <v>281</v>
      </c>
      <c r="I554" s="8" t="s">
        <v>412</v>
      </c>
      <c r="J554" s="217"/>
    </row>
    <row r="555" spans="2:10" x14ac:dyDescent="0.35">
      <c r="B555" s="20" t="s">
        <v>507</v>
      </c>
      <c r="D555" s="217" t="str">
        <f t="shared" si="15"/>
        <v/>
      </c>
      <c r="E555" s="217" t="str">
        <f>IF(D555=1,SUM($D$5:D555),"")</f>
        <v/>
      </c>
      <c r="F555" s="7" t="s">
        <v>395</v>
      </c>
      <c r="G555" s="7" t="s">
        <v>240</v>
      </c>
      <c r="H555" s="7" t="s">
        <v>285</v>
      </c>
      <c r="I555" s="8" t="s">
        <v>725</v>
      </c>
      <c r="J555" s="217"/>
    </row>
    <row r="556" spans="2:10" x14ac:dyDescent="0.35">
      <c r="B556" s="20" t="s">
        <v>507</v>
      </c>
      <c r="D556" s="217" t="str">
        <f t="shared" si="15"/>
        <v/>
      </c>
      <c r="E556" s="217" t="str">
        <f>IF(D556=1,SUM($D$5:D556),"")</f>
        <v/>
      </c>
      <c r="F556" s="7" t="s">
        <v>395</v>
      </c>
      <c r="G556" s="7" t="s">
        <v>240</v>
      </c>
      <c r="H556" s="7" t="s">
        <v>323</v>
      </c>
      <c r="I556" s="8" t="s">
        <v>278</v>
      </c>
      <c r="J556" s="217"/>
    </row>
    <row r="557" spans="2:10" x14ac:dyDescent="0.35">
      <c r="B557" s="20" t="s">
        <v>507</v>
      </c>
      <c r="D557" s="217" t="str">
        <f t="shared" si="15"/>
        <v/>
      </c>
      <c r="E557" s="217" t="str">
        <f>IF(D557=1,SUM($D$5:D557),"")</f>
        <v/>
      </c>
      <c r="F557" s="7" t="s">
        <v>395</v>
      </c>
      <c r="G557" s="7" t="s">
        <v>240</v>
      </c>
      <c r="H557" s="7" t="s">
        <v>326</v>
      </c>
      <c r="I557" s="8" t="s">
        <v>455</v>
      </c>
      <c r="J557" s="217"/>
    </row>
    <row r="558" spans="2:10" x14ac:dyDescent="0.35">
      <c r="B558" s="20" t="s">
        <v>507</v>
      </c>
      <c r="D558" s="217" t="str">
        <f t="shared" si="15"/>
        <v/>
      </c>
      <c r="E558" s="217" t="str">
        <f>IF(D558=1,SUM($D$5:D558),"")</f>
        <v/>
      </c>
      <c r="F558" s="7" t="s">
        <v>398</v>
      </c>
      <c r="G558" s="7" t="s">
        <v>240</v>
      </c>
      <c r="H558" s="7" t="s">
        <v>241</v>
      </c>
      <c r="I558" s="8" t="s">
        <v>391</v>
      </c>
      <c r="J558" s="217"/>
    </row>
    <row r="559" spans="2:10" x14ac:dyDescent="0.35">
      <c r="B559" s="20" t="s">
        <v>507</v>
      </c>
      <c r="D559" s="217" t="str">
        <f t="shared" si="15"/>
        <v/>
      </c>
      <c r="E559" s="217" t="str">
        <f>IF(D559=1,SUM($D$5:D559),"")</f>
        <v/>
      </c>
      <c r="F559" s="7" t="s">
        <v>398</v>
      </c>
      <c r="G559" s="7" t="s">
        <v>240</v>
      </c>
      <c r="H559" s="7" t="s">
        <v>245</v>
      </c>
      <c r="I559" s="8" t="s">
        <v>726</v>
      </c>
      <c r="J559" s="217"/>
    </row>
    <row r="560" spans="2:10" x14ac:dyDescent="0.35">
      <c r="B560" s="20" t="s">
        <v>507</v>
      </c>
      <c r="D560" s="217" t="str">
        <f t="shared" si="15"/>
        <v/>
      </c>
      <c r="E560" s="217" t="str">
        <f>IF(D560=1,SUM($D$5:D560),"")</f>
        <v/>
      </c>
      <c r="F560" s="7" t="s">
        <v>398</v>
      </c>
      <c r="G560" s="7" t="s">
        <v>240</v>
      </c>
      <c r="H560" s="7" t="s">
        <v>249</v>
      </c>
      <c r="I560" s="8" t="s">
        <v>555</v>
      </c>
      <c r="J560" s="217"/>
    </row>
    <row r="561" spans="2:10" x14ac:dyDescent="0.35">
      <c r="B561" s="20" t="s">
        <v>507</v>
      </c>
      <c r="D561" s="217" t="str">
        <f t="shared" si="15"/>
        <v/>
      </c>
      <c r="E561" s="217" t="str">
        <f>IF(D561=1,SUM($D$5:D561),"")</f>
        <v/>
      </c>
      <c r="F561" s="7" t="s">
        <v>398</v>
      </c>
      <c r="G561" s="7" t="s">
        <v>240</v>
      </c>
      <c r="H561" s="7" t="s">
        <v>253</v>
      </c>
      <c r="I561" s="8" t="s">
        <v>727</v>
      </c>
      <c r="J561" s="217"/>
    </row>
    <row r="562" spans="2:10" x14ac:dyDescent="0.35">
      <c r="B562" s="20" t="s">
        <v>507</v>
      </c>
      <c r="D562" s="217" t="str">
        <f t="shared" si="15"/>
        <v/>
      </c>
      <c r="E562" s="217" t="str">
        <f>IF(D562=1,SUM($D$5:D562),"")</f>
        <v/>
      </c>
      <c r="F562" s="7" t="s">
        <v>398</v>
      </c>
      <c r="G562" s="7" t="s">
        <v>240</v>
      </c>
      <c r="H562" s="7" t="s">
        <v>257</v>
      </c>
      <c r="I562" s="8" t="s">
        <v>327</v>
      </c>
      <c r="J562" s="217"/>
    </row>
    <row r="563" spans="2:10" x14ac:dyDescent="0.35">
      <c r="B563" s="20" t="s">
        <v>507</v>
      </c>
      <c r="D563" s="217" t="str">
        <f t="shared" si="15"/>
        <v/>
      </c>
      <c r="E563" s="217" t="str">
        <f>IF(D563=1,SUM($D$5:D563),"")</f>
        <v/>
      </c>
      <c r="F563" s="7" t="s">
        <v>398</v>
      </c>
      <c r="G563" s="7" t="s">
        <v>240</v>
      </c>
      <c r="H563" s="7" t="s">
        <v>261</v>
      </c>
      <c r="I563" s="8" t="s">
        <v>665</v>
      </c>
      <c r="J563" s="217"/>
    </row>
    <row r="564" spans="2:10" x14ac:dyDescent="0.35">
      <c r="B564" s="20" t="s">
        <v>507</v>
      </c>
      <c r="D564" s="217" t="str">
        <f t="shared" si="15"/>
        <v/>
      </c>
      <c r="E564" s="217" t="str">
        <f>IF(D564=1,SUM($D$5:D564),"")</f>
        <v/>
      </c>
      <c r="F564" s="7" t="s">
        <v>398</v>
      </c>
      <c r="G564" s="7" t="s">
        <v>240</v>
      </c>
      <c r="H564" s="7" t="s">
        <v>265</v>
      </c>
      <c r="I564" s="8" t="s">
        <v>531</v>
      </c>
      <c r="J564" s="217"/>
    </row>
    <row r="565" spans="2:10" x14ac:dyDescent="0.35">
      <c r="B565" s="20" t="s">
        <v>507</v>
      </c>
      <c r="D565" s="217" t="str">
        <f t="shared" si="15"/>
        <v/>
      </c>
      <c r="E565" s="217" t="str">
        <f>IF(D565=1,SUM($D$5:D565),"")</f>
        <v/>
      </c>
      <c r="F565" s="7" t="s">
        <v>398</v>
      </c>
      <c r="G565" s="7" t="s">
        <v>240</v>
      </c>
      <c r="H565" s="7" t="s">
        <v>269</v>
      </c>
      <c r="I565" s="8" t="s">
        <v>125</v>
      </c>
      <c r="J565" s="217"/>
    </row>
    <row r="566" spans="2:10" x14ac:dyDescent="0.35">
      <c r="B566" s="20" t="s">
        <v>507</v>
      </c>
      <c r="D566" s="217" t="str">
        <f t="shared" si="15"/>
        <v/>
      </c>
      <c r="E566" s="217" t="str">
        <f>IF(D566=1,SUM($D$5:D566),"")</f>
        <v/>
      </c>
      <c r="F566" s="7" t="s">
        <v>398</v>
      </c>
      <c r="G566" s="7" t="s">
        <v>240</v>
      </c>
      <c r="H566" s="7" t="s">
        <v>273</v>
      </c>
      <c r="I566" s="8" t="s">
        <v>351</v>
      </c>
      <c r="J566" s="217"/>
    </row>
    <row r="567" spans="2:10" x14ac:dyDescent="0.35">
      <c r="B567" s="20" t="s">
        <v>507</v>
      </c>
      <c r="D567" s="217" t="str">
        <f t="shared" si="15"/>
        <v/>
      </c>
      <c r="E567" s="217" t="str">
        <f>IF(D567=1,SUM($D$5:D567),"")</f>
        <v/>
      </c>
      <c r="F567" s="7" t="s">
        <v>401</v>
      </c>
      <c r="G567" s="7" t="s">
        <v>240</v>
      </c>
      <c r="H567" s="7" t="s">
        <v>241</v>
      </c>
      <c r="I567" s="8" t="s">
        <v>728</v>
      </c>
      <c r="J567" s="217"/>
    </row>
    <row r="568" spans="2:10" x14ac:dyDescent="0.35">
      <c r="B568" s="20" t="s">
        <v>507</v>
      </c>
      <c r="D568" s="217" t="str">
        <f t="shared" si="15"/>
        <v/>
      </c>
      <c r="E568" s="217" t="str">
        <f>IF(D568=1,SUM($D$5:D568),"")</f>
        <v/>
      </c>
      <c r="F568" s="7" t="s">
        <v>401</v>
      </c>
      <c r="G568" s="7" t="s">
        <v>240</v>
      </c>
      <c r="H568" s="7" t="s">
        <v>245</v>
      </c>
      <c r="I568" s="8" t="s">
        <v>391</v>
      </c>
      <c r="J568" s="217"/>
    </row>
    <row r="569" spans="2:10" x14ac:dyDescent="0.35">
      <c r="B569" s="20" t="s">
        <v>507</v>
      </c>
      <c r="D569" s="217" t="str">
        <f t="shared" si="15"/>
        <v/>
      </c>
      <c r="E569" s="217" t="str">
        <f>IF(D569=1,SUM($D$5:D569),"")</f>
        <v/>
      </c>
      <c r="F569" s="7" t="s">
        <v>401</v>
      </c>
      <c r="G569" s="7" t="s">
        <v>240</v>
      </c>
      <c r="H569" s="7" t="s">
        <v>249</v>
      </c>
      <c r="I569" s="8" t="s">
        <v>366</v>
      </c>
      <c r="J569" s="217"/>
    </row>
    <row r="570" spans="2:10" x14ac:dyDescent="0.35">
      <c r="B570" s="20" t="s">
        <v>507</v>
      </c>
      <c r="D570" s="217" t="str">
        <f t="shared" si="15"/>
        <v/>
      </c>
      <c r="E570" s="217" t="str">
        <f>IF(D570=1,SUM($D$5:D570),"")</f>
        <v/>
      </c>
      <c r="F570" s="7" t="s">
        <v>401</v>
      </c>
      <c r="G570" s="7" t="s">
        <v>240</v>
      </c>
      <c r="H570" s="7" t="s">
        <v>253</v>
      </c>
      <c r="I570" s="8" t="s">
        <v>609</v>
      </c>
      <c r="J570" s="217"/>
    </row>
    <row r="571" spans="2:10" x14ac:dyDescent="0.35">
      <c r="B571" s="20" t="s">
        <v>507</v>
      </c>
      <c r="D571" s="217" t="str">
        <f t="shared" si="15"/>
        <v/>
      </c>
      <c r="E571" s="217" t="str">
        <f>IF(D571=1,SUM($D$5:D571),"")</f>
        <v/>
      </c>
      <c r="F571" s="7" t="s">
        <v>401</v>
      </c>
      <c r="G571" s="7" t="s">
        <v>240</v>
      </c>
      <c r="H571" s="7" t="s">
        <v>257</v>
      </c>
      <c r="I571" s="8" t="s">
        <v>703</v>
      </c>
      <c r="J571" s="217"/>
    </row>
    <row r="572" spans="2:10" x14ac:dyDescent="0.35">
      <c r="B572" s="20" t="s">
        <v>507</v>
      </c>
      <c r="D572" s="217" t="str">
        <f t="shared" si="15"/>
        <v/>
      </c>
      <c r="E572" s="217" t="str">
        <f>IF(D572=1,SUM($D$5:D572),"")</f>
        <v/>
      </c>
      <c r="F572" s="7" t="s">
        <v>401</v>
      </c>
      <c r="G572" s="7" t="s">
        <v>240</v>
      </c>
      <c r="H572" s="7" t="s">
        <v>261</v>
      </c>
      <c r="I572" s="8" t="s">
        <v>643</v>
      </c>
      <c r="J572" s="217"/>
    </row>
    <row r="573" spans="2:10" x14ac:dyDescent="0.35">
      <c r="B573" s="20" t="s">
        <v>507</v>
      </c>
      <c r="D573" s="217" t="str">
        <f t="shared" si="15"/>
        <v/>
      </c>
      <c r="E573" s="217" t="str">
        <f>IF(D573=1,SUM($D$5:D573),"")</f>
        <v/>
      </c>
      <c r="F573" s="7" t="s">
        <v>401</v>
      </c>
      <c r="G573" s="7" t="s">
        <v>240</v>
      </c>
      <c r="H573" s="7" t="s">
        <v>265</v>
      </c>
      <c r="I573" s="8" t="s">
        <v>490</v>
      </c>
      <c r="J573" s="217"/>
    </row>
    <row r="574" spans="2:10" x14ac:dyDescent="0.35">
      <c r="B574" s="20" t="s">
        <v>507</v>
      </c>
      <c r="D574" s="217" t="str">
        <f t="shared" si="15"/>
        <v/>
      </c>
      <c r="E574" s="217" t="str">
        <f>IF(D574=1,SUM($D$5:D574),"")</f>
        <v/>
      </c>
      <c r="F574" s="7" t="s">
        <v>401</v>
      </c>
      <c r="G574" s="7" t="s">
        <v>240</v>
      </c>
      <c r="H574" s="7" t="s">
        <v>269</v>
      </c>
      <c r="I574" s="8" t="s">
        <v>278</v>
      </c>
      <c r="J574" s="217"/>
    </row>
    <row r="575" spans="2:10" x14ac:dyDescent="0.35">
      <c r="B575" s="20" t="s">
        <v>507</v>
      </c>
      <c r="D575" s="217" t="str">
        <f t="shared" si="15"/>
        <v/>
      </c>
      <c r="E575" s="217" t="str">
        <f>IF(D575=1,SUM($D$5:D575),"")</f>
        <v/>
      </c>
      <c r="F575" s="7" t="s">
        <v>401</v>
      </c>
      <c r="G575" s="7" t="s">
        <v>240</v>
      </c>
      <c r="H575" s="7" t="s">
        <v>273</v>
      </c>
      <c r="I575" s="8" t="s">
        <v>729</v>
      </c>
      <c r="J575" s="217"/>
    </row>
    <row r="576" spans="2:10" x14ac:dyDescent="0.35">
      <c r="B576" s="20" t="s">
        <v>507</v>
      </c>
      <c r="D576" s="217" t="str">
        <f t="shared" si="15"/>
        <v/>
      </c>
      <c r="E576" s="217" t="str">
        <f>IF(D576=1,SUM($D$5:D576),"")</f>
        <v/>
      </c>
      <c r="F576" s="7" t="s">
        <v>401</v>
      </c>
      <c r="G576" s="7" t="s">
        <v>240</v>
      </c>
      <c r="H576" s="7" t="s">
        <v>277</v>
      </c>
      <c r="I576" s="8" t="s">
        <v>730</v>
      </c>
      <c r="J576" s="217"/>
    </row>
    <row r="577" spans="2:10" x14ac:dyDescent="0.35">
      <c r="B577" s="20" t="s">
        <v>507</v>
      </c>
      <c r="D577" s="217" t="str">
        <f t="shared" si="15"/>
        <v/>
      </c>
      <c r="E577" s="217" t="str">
        <f>IF(D577=1,SUM($D$5:D577),"")</f>
        <v/>
      </c>
      <c r="F577" s="7" t="s">
        <v>404</v>
      </c>
      <c r="G577" s="7" t="s">
        <v>240</v>
      </c>
      <c r="H577" s="7" t="s">
        <v>241</v>
      </c>
      <c r="I577" s="8" t="s">
        <v>391</v>
      </c>
      <c r="J577" s="217"/>
    </row>
    <row r="578" spans="2:10" x14ac:dyDescent="0.35">
      <c r="B578" s="20" t="s">
        <v>507</v>
      </c>
      <c r="D578" s="217" t="str">
        <f t="shared" si="15"/>
        <v/>
      </c>
      <c r="E578" s="217" t="str">
        <f>IF(D578=1,SUM($D$5:D578),"")</f>
        <v/>
      </c>
      <c r="F578" s="7" t="s">
        <v>404</v>
      </c>
      <c r="G578" s="7" t="s">
        <v>240</v>
      </c>
      <c r="H578" s="7" t="s">
        <v>245</v>
      </c>
      <c r="I578" s="8" t="s">
        <v>731</v>
      </c>
      <c r="J578" s="217"/>
    </row>
    <row r="579" spans="2:10" x14ac:dyDescent="0.35">
      <c r="B579" s="20" t="s">
        <v>507</v>
      </c>
      <c r="D579" s="217" t="str">
        <f t="shared" si="15"/>
        <v/>
      </c>
      <c r="E579" s="217" t="str">
        <f>IF(D579=1,SUM($D$5:D579),"")</f>
        <v/>
      </c>
      <c r="F579" s="7" t="s">
        <v>404</v>
      </c>
      <c r="G579" s="7" t="s">
        <v>240</v>
      </c>
      <c r="H579" s="7" t="s">
        <v>249</v>
      </c>
      <c r="I579" s="8" t="s">
        <v>732</v>
      </c>
      <c r="J579" s="217"/>
    </row>
    <row r="580" spans="2:10" x14ac:dyDescent="0.35">
      <c r="B580" s="20" t="s">
        <v>507</v>
      </c>
      <c r="D580" s="217" t="str">
        <f t="shared" si="15"/>
        <v/>
      </c>
      <c r="E580" s="217" t="str">
        <f>IF(D580=1,SUM($D$5:D580),"")</f>
        <v/>
      </c>
      <c r="F580" s="7" t="s">
        <v>404</v>
      </c>
      <c r="G580" s="7" t="s">
        <v>240</v>
      </c>
      <c r="H580" s="7" t="s">
        <v>253</v>
      </c>
      <c r="I580" s="8" t="s">
        <v>733</v>
      </c>
      <c r="J580" s="217"/>
    </row>
    <row r="581" spans="2:10" x14ac:dyDescent="0.35">
      <c r="B581" s="20" t="s">
        <v>507</v>
      </c>
      <c r="D581" s="217" t="str">
        <f t="shared" si="15"/>
        <v/>
      </c>
      <c r="E581" s="217" t="str">
        <f>IF(D581=1,SUM($D$5:D581),"")</f>
        <v/>
      </c>
      <c r="F581" s="7" t="s">
        <v>404</v>
      </c>
      <c r="G581" s="7" t="s">
        <v>240</v>
      </c>
      <c r="H581" s="7" t="s">
        <v>257</v>
      </c>
      <c r="I581" s="8" t="s">
        <v>327</v>
      </c>
      <c r="J581" s="217"/>
    </row>
    <row r="582" spans="2:10" x14ac:dyDescent="0.35">
      <c r="B582" s="20" t="s">
        <v>507</v>
      </c>
      <c r="D582" s="217" t="str">
        <f t="shared" ref="D582:D645" si="16">IF(F582=$K$1,1,"")</f>
        <v/>
      </c>
      <c r="E582" s="217" t="str">
        <f>IF(D582=1,SUM($D$5:D582),"")</f>
        <v/>
      </c>
      <c r="F582" s="7" t="s">
        <v>404</v>
      </c>
      <c r="G582" s="7" t="s">
        <v>240</v>
      </c>
      <c r="H582" s="7" t="s">
        <v>261</v>
      </c>
      <c r="I582" s="8" t="s">
        <v>734</v>
      </c>
      <c r="J582" s="217"/>
    </row>
    <row r="583" spans="2:10" x14ac:dyDescent="0.35">
      <c r="B583" s="20" t="s">
        <v>507</v>
      </c>
      <c r="D583" s="217" t="str">
        <f t="shared" si="16"/>
        <v/>
      </c>
      <c r="E583" s="217" t="str">
        <f>IF(D583=1,SUM($D$5:D583),"")</f>
        <v/>
      </c>
      <c r="F583" s="7" t="s">
        <v>407</v>
      </c>
      <c r="G583" s="7" t="s">
        <v>240</v>
      </c>
      <c r="H583" s="7" t="s">
        <v>241</v>
      </c>
      <c r="I583" s="8" t="s">
        <v>735</v>
      </c>
      <c r="J583" s="217"/>
    </row>
    <row r="584" spans="2:10" x14ac:dyDescent="0.35">
      <c r="B584" s="20" t="s">
        <v>507</v>
      </c>
      <c r="D584" s="217" t="str">
        <f t="shared" si="16"/>
        <v/>
      </c>
      <c r="E584" s="217" t="str">
        <f>IF(D584=1,SUM($D$5:D584),"")</f>
        <v/>
      </c>
      <c r="F584" s="7" t="s">
        <v>407</v>
      </c>
      <c r="G584" s="7" t="s">
        <v>240</v>
      </c>
      <c r="H584" s="7" t="s">
        <v>245</v>
      </c>
      <c r="I584" s="8" t="s">
        <v>552</v>
      </c>
      <c r="J584" s="217"/>
    </row>
    <row r="585" spans="2:10" x14ac:dyDescent="0.35">
      <c r="B585" s="20" t="s">
        <v>507</v>
      </c>
      <c r="D585" s="217" t="str">
        <f t="shared" si="16"/>
        <v/>
      </c>
      <c r="E585" s="217" t="str">
        <f>IF(D585=1,SUM($D$5:D585),"")</f>
        <v/>
      </c>
      <c r="F585" s="7" t="s">
        <v>407</v>
      </c>
      <c r="G585" s="7" t="s">
        <v>240</v>
      </c>
      <c r="H585" s="7" t="s">
        <v>249</v>
      </c>
      <c r="I585" s="8" t="s">
        <v>354</v>
      </c>
      <c r="J585" s="217"/>
    </row>
    <row r="586" spans="2:10" x14ac:dyDescent="0.35">
      <c r="B586" s="20" t="s">
        <v>507</v>
      </c>
      <c r="D586" s="217" t="str">
        <f t="shared" si="16"/>
        <v/>
      </c>
      <c r="E586" s="217" t="str">
        <f>IF(D586=1,SUM($D$5:D586),"")</f>
        <v/>
      </c>
      <c r="F586" s="7" t="s">
        <v>407</v>
      </c>
      <c r="G586" s="7" t="s">
        <v>240</v>
      </c>
      <c r="H586" s="7" t="s">
        <v>253</v>
      </c>
      <c r="I586" s="8" t="s">
        <v>470</v>
      </c>
      <c r="J586" s="217"/>
    </row>
    <row r="587" spans="2:10" x14ac:dyDescent="0.35">
      <c r="B587" s="20" t="s">
        <v>507</v>
      </c>
      <c r="D587" s="217" t="str">
        <f t="shared" si="16"/>
        <v/>
      </c>
      <c r="E587" s="217" t="str">
        <f>IF(D587=1,SUM($D$5:D587),"")</f>
        <v/>
      </c>
      <c r="F587" s="7" t="s">
        <v>407</v>
      </c>
      <c r="G587" s="7" t="s">
        <v>240</v>
      </c>
      <c r="H587" s="7" t="s">
        <v>257</v>
      </c>
      <c r="I587" s="8" t="s">
        <v>736</v>
      </c>
      <c r="J587" s="217"/>
    </row>
    <row r="588" spans="2:10" x14ac:dyDescent="0.35">
      <c r="B588" s="20" t="s">
        <v>507</v>
      </c>
      <c r="D588" s="217" t="str">
        <f t="shared" si="16"/>
        <v/>
      </c>
      <c r="E588" s="217" t="str">
        <f>IF(D588=1,SUM($D$5:D588),"")</f>
        <v/>
      </c>
      <c r="F588" s="7" t="s">
        <v>407</v>
      </c>
      <c r="G588" s="7" t="s">
        <v>240</v>
      </c>
      <c r="H588" s="7" t="s">
        <v>261</v>
      </c>
      <c r="I588" s="8" t="s">
        <v>369</v>
      </c>
      <c r="J588" s="217"/>
    </row>
    <row r="589" spans="2:10" x14ac:dyDescent="0.35">
      <c r="B589" s="20" t="s">
        <v>507</v>
      </c>
      <c r="D589" s="217" t="str">
        <f t="shared" si="16"/>
        <v/>
      </c>
      <c r="E589" s="217" t="str">
        <f>IF(D589=1,SUM($D$5:D589),"")</f>
        <v/>
      </c>
      <c r="F589" s="7" t="s">
        <v>407</v>
      </c>
      <c r="G589" s="7" t="s">
        <v>240</v>
      </c>
      <c r="H589" s="7" t="s">
        <v>265</v>
      </c>
      <c r="I589" s="8" t="s">
        <v>300</v>
      </c>
      <c r="J589" s="217"/>
    </row>
    <row r="590" spans="2:10" x14ac:dyDescent="0.35">
      <c r="B590" s="20" t="s">
        <v>507</v>
      </c>
      <c r="D590" s="217" t="str">
        <f t="shared" si="16"/>
        <v/>
      </c>
      <c r="E590" s="217" t="str">
        <f>IF(D590=1,SUM($D$5:D590),"")</f>
        <v/>
      </c>
      <c r="F590" s="7" t="s">
        <v>407</v>
      </c>
      <c r="G590" s="7" t="s">
        <v>240</v>
      </c>
      <c r="H590" s="7" t="s">
        <v>269</v>
      </c>
      <c r="I590" s="8" t="s">
        <v>254</v>
      </c>
      <c r="J590" s="217"/>
    </row>
    <row r="591" spans="2:10" x14ac:dyDescent="0.35">
      <c r="B591" s="20" t="s">
        <v>507</v>
      </c>
      <c r="D591" s="217" t="str">
        <f t="shared" si="16"/>
        <v/>
      </c>
      <c r="E591" s="217" t="str">
        <f>IF(D591=1,SUM($D$5:D591),"")</f>
        <v/>
      </c>
      <c r="F591" s="7" t="s">
        <v>407</v>
      </c>
      <c r="G591" s="7" t="s">
        <v>240</v>
      </c>
      <c r="H591" s="7" t="s">
        <v>273</v>
      </c>
      <c r="I591" s="8" t="s">
        <v>327</v>
      </c>
      <c r="J591" s="217"/>
    </row>
    <row r="592" spans="2:10" x14ac:dyDescent="0.35">
      <c r="B592" s="20" t="s">
        <v>507</v>
      </c>
      <c r="D592" s="217" t="str">
        <f t="shared" si="16"/>
        <v/>
      </c>
      <c r="E592" s="217" t="str">
        <f>IF(D592=1,SUM($D$5:D592),"")</f>
        <v/>
      </c>
      <c r="F592" s="7" t="s">
        <v>407</v>
      </c>
      <c r="G592" s="7" t="s">
        <v>240</v>
      </c>
      <c r="H592" s="7" t="s">
        <v>277</v>
      </c>
      <c r="I592" s="8" t="s">
        <v>737</v>
      </c>
      <c r="J592" s="217"/>
    </row>
    <row r="593" spans="2:10" x14ac:dyDescent="0.35">
      <c r="B593" s="20" t="s">
        <v>507</v>
      </c>
      <c r="D593" s="217" t="str">
        <f t="shared" si="16"/>
        <v/>
      </c>
      <c r="E593" s="217" t="str">
        <f>IF(D593=1,SUM($D$5:D593),"")</f>
        <v/>
      </c>
      <c r="F593" s="7" t="s">
        <v>407</v>
      </c>
      <c r="G593" s="7" t="s">
        <v>240</v>
      </c>
      <c r="H593" s="7" t="s">
        <v>281</v>
      </c>
      <c r="I593" s="8" t="s">
        <v>724</v>
      </c>
      <c r="J593" s="217"/>
    </row>
    <row r="594" spans="2:10" x14ac:dyDescent="0.35">
      <c r="B594" s="20" t="s">
        <v>507</v>
      </c>
      <c r="D594" s="217" t="str">
        <f t="shared" si="16"/>
        <v/>
      </c>
      <c r="E594" s="217" t="str">
        <f>IF(D594=1,SUM($D$5:D594),"")</f>
        <v/>
      </c>
      <c r="F594" s="7" t="s">
        <v>407</v>
      </c>
      <c r="G594" s="7" t="s">
        <v>240</v>
      </c>
      <c r="H594" s="7" t="s">
        <v>285</v>
      </c>
      <c r="I594" s="8" t="s">
        <v>412</v>
      </c>
      <c r="J594" s="217"/>
    </row>
    <row r="595" spans="2:10" x14ac:dyDescent="0.35">
      <c r="B595" s="20" t="s">
        <v>507</v>
      </c>
      <c r="D595" s="217" t="str">
        <f t="shared" si="16"/>
        <v/>
      </c>
      <c r="E595" s="217" t="str">
        <f>IF(D595=1,SUM($D$5:D595),"")</f>
        <v/>
      </c>
      <c r="F595" s="7" t="s">
        <v>407</v>
      </c>
      <c r="G595" s="7" t="s">
        <v>240</v>
      </c>
      <c r="H595" s="7" t="s">
        <v>323</v>
      </c>
      <c r="I595" s="8" t="s">
        <v>278</v>
      </c>
      <c r="J595" s="217"/>
    </row>
    <row r="596" spans="2:10" x14ac:dyDescent="0.35">
      <c r="B596" s="20" t="s">
        <v>507</v>
      </c>
      <c r="D596" s="217" t="str">
        <f t="shared" si="16"/>
        <v/>
      </c>
      <c r="E596" s="217" t="str">
        <f>IF(D596=1,SUM($D$5:D596),"")</f>
        <v/>
      </c>
      <c r="F596" s="7" t="s">
        <v>407</v>
      </c>
      <c r="G596" s="7" t="s">
        <v>240</v>
      </c>
      <c r="H596" s="7" t="s">
        <v>326</v>
      </c>
      <c r="I596" s="8" t="s">
        <v>125</v>
      </c>
      <c r="J596" s="217"/>
    </row>
    <row r="597" spans="2:10" x14ac:dyDescent="0.35">
      <c r="B597" s="20" t="s">
        <v>507</v>
      </c>
      <c r="D597" s="217" t="str">
        <f t="shared" si="16"/>
        <v/>
      </c>
      <c r="E597" s="217" t="str">
        <f>IF(D597=1,SUM($D$5:D597),"")</f>
        <v/>
      </c>
      <c r="F597" s="7" t="s">
        <v>410</v>
      </c>
      <c r="G597" s="7" t="s">
        <v>240</v>
      </c>
      <c r="H597" s="7" t="s">
        <v>241</v>
      </c>
      <c r="I597" s="8" t="s">
        <v>738</v>
      </c>
      <c r="J597" s="217"/>
    </row>
    <row r="598" spans="2:10" x14ac:dyDescent="0.35">
      <c r="B598" s="20" t="s">
        <v>507</v>
      </c>
      <c r="D598" s="217" t="str">
        <f t="shared" si="16"/>
        <v/>
      </c>
      <c r="E598" s="217" t="str">
        <f>IF(D598=1,SUM($D$5:D598),"")</f>
        <v/>
      </c>
      <c r="F598" s="7" t="s">
        <v>410</v>
      </c>
      <c r="G598" s="7" t="s">
        <v>240</v>
      </c>
      <c r="H598" s="7" t="s">
        <v>245</v>
      </c>
      <c r="I598" s="8" t="s">
        <v>573</v>
      </c>
      <c r="J598" s="217"/>
    </row>
    <row r="599" spans="2:10" x14ac:dyDescent="0.35">
      <c r="B599" s="20" t="s">
        <v>507</v>
      </c>
      <c r="D599" s="217" t="str">
        <f t="shared" si="16"/>
        <v/>
      </c>
      <c r="E599" s="217" t="str">
        <f>IF(D599=1,SUM($D$5:D599),"")</f>
        <v/>
      </c>
      <c r="F599" s="7" t="s">
        <v>410</v>
      </c>
      <c r="G599" s="7" t="s">
        <v>240</v>
      </c>
      <c r="H599" s="7" t="s">
        <v>249</v>
      </c>
      <c r="I599" s="8" t="s">
        <v>739</v>
      </c>
      <c r="J599" s="217"/>
    </row>
    <row r="600" spans="2:10" x14ac:dyDescent="0.35">
      <c r="B600" s="20" t="s">
        <v>507</v>
      </c>
      <c r="D600" s="217" t="str">
        <f t="shared" si="16"/>
        <v/>
      </c>
      <c r="E600" s="217" t="str">
        <f>IF(D600=1,SUM($D$5:D600),"")</f>
        <v/>
      </c>
      <c r="F600" s="7" t="s">
        <v>410</v>
      </c>
      <c r="G600" s="7" t="s">
        <v>240</v>
      </c>
      <c r="H600" s="7" t="s">
        <v>253</v>
      </c>
      <c r="I600" s="8" t="s">
        <v>639</v>
      </c>
      <c r="J600" s="217"/>
    </row>
    <row r="601" spans="2:10" x14ac:dyDescent="0.35">
      <c r="B601" s="20" t="s">
        <v>507</v>
      </c>
      <c r="D601" s="217" t="str">
        <f t="shared" si="16"/>
        <v/>
      </c>
      <c r="E601" s="217" t="str">
        <f>IF(D601=1,SUM($D$5:D601),"")</f>
        <v/>
      </c>
      <c r="F601" s="7" t="s">
        <v>410</v>
      </c>
      <c r="G601" s="7" t="s">
        <v>240</v>
      </c>
      <c r="H601" s="7" t="s">
        <v>257</v>
      </c>
      <c r="I601" s="8" t="s">
        <v>717</v>
      </c>
      <c r="J601" s="217"/>
    </row>
    <row r="602" spans="2:10" x14ac:dyDescent="0.35">
      <c r="B602" s="20" t="s">
        <v>507</v>
      </c>
      <c r="D602" s="217" t="str">
        <f t="shared" si="16"/>
        <v/>
      </c>
      <c r="E602" s="217" t="str">
        <f>IF(D602=1,SUM($D$5:D602),"")</f>
        <v/>
      </c>
      <c r="F602" s="7" t="s">
        <v>410</v>
      </c>
      <c r="G602" s="7" t="s">
        <v>240</v>
      </c>
      <c r="H602" s="7" t="s">
        <v>261</v>
      </c>
      <c r="I602" s="8" t="s">
        <v>327</v>
      </c>
      <c r="J602" s="217"/>
    </row>
    <row r="603" spans="2:10" x14ac:dyDescent="0.35">
      <c r="B603" s="20" t="s">
        <v>507</v>
      </c>
      <c r="D603" s="217" t="str">
        <f t="shared" si="16"/>
        <v/>
      </c>
      <c r="E603" s="217" t="str">
        <f>IF(D603=1,SUM($D$5:D603),"")</f>
        <v/>
      </c>
      <c r="F603" s="7" t="s">
        <v>410</v>
      </c>
      <c r="G603" s="7" t="s">
        <v>240</v>
      </c>
      <c r="H603" s="7" t="s">
        <v>265</v>
      </c>
      <c r="I603" s="8" t="s">
        <v>643</v>
      </c>
      <c r="J603" s="217"/>
    </row>
    <row r="604" spans="2:10" x14ac:dyDescent="0.35">
      <c r="B604" s="20" t="s">
        <v>507</v>
      </c>
      <c r="D604" s="217" t="str">
        <f t="shared" si="16"/>
        <v/>
      </c>
      <c r="E604" s="217" t="str">
        <f>IF(D604=1,SUM($D$5:D604),"")</f>
        <v/>
      </c>
      <c r="F604" s="7" t="s">
        <v>410</v>
      </c>
      <c r="G604" s="7" t="s">
        <v>240</v>
      </c>
      <c r="H604" s="7" t="s">
        <v>269</v>
      </c>
      <c r="I604" s="8" t="s">
        <v>412</v>
      </c>
      <c r="J604" s="217"/>
    </row>
    <row r="605" spans="2:10" x14ac:dyDescent="0.35">
      <c r="B605" s="20" t="s">
        <v>507</v>
      </c>
      <c r="D605" s="217" t="str">
        <f t="shared" si="16"/>
        <v/>
      </c>
      <c r="E605" s="217" t="str">
        <f>IF(D605=1,SUM($D$5:D605),"")</f>
        <v/>
      </c>
      <c r="F605" s="7" t="s">
        <v>410</v>
      </c>
      <c r="G605" s="7" t="s">
        <v>240</v>
      </c>
      <c r="H605" s="7" t="s">
        <v>273</v>
      </c>
      <c r="I605" s="8" t="s">
        <v>599</v>
      </c>
      <c r="J605" s="217"/>
    </row>
    <row r="606" spans="2:10" x14ac:dyDescent="0.35">
      <c r="B606" s="20" t="s">
        <v>507</v>
      </c>
      <c r="D606" s="217" t="str">
        <f t="shared" si="16"/>
        <v/>
      </c>
      <c r="E606" s="217" t="str">
        <f>IF(D606=1,SUM($D$5:D606),"")</f>
        <v/>
      </c>
      <c r="F606" s="7" t="s">
        <v>410</v>
      </c>
      <c r="G606" s="7" t="s">
        <v>240</v>
      </c>
      <c r="H606" s="7" t="s">
        <v>277</v>
      </c>
      <c r="I606" s="8" t="s">
        <v>455</v>
      </c>
      <c r="J606" s="217"/>
    </row>
    <row r="607" spans="2:10" x14ac:dyDescent="0.35">
      <c r="B607" s="20" t="s">
        <v>507</v>
      </c>
      <c r="D607" s="217" t="str">
        <f t="shared" si="16"/>
        <v/>
      </c>
      <c r="E607" s="217" t="str">
        <f>IF(D607=1,SUM($D$5:D607),"")</f>
        <v/>
      </c>
      <c r="F607" s="7" t="s">
        <v>410</v>
      </c>
      <c r="G607" s="7" t="s">
        <v>240</v>
      </c>
      <c r="H607" s="7" t="s">
        <v>281</v>
      </c>
      <c r="I607" s="8" t="s">
        <v>125</v>
      </c>
      <c r="J607" s="217"/>
    </row>
    <row r="608" spans="2:10" x14ac:dyDescent="0.35">
      <c r="B608" s="20" t="s">
        <v>507</v>
      </c>
      <c r="D608" s="217" t="str">
        <f t="shared" si="16"/>
        <v/>
      </c>
      <c r="E608" s="217" t="str">
        <f>IF(D608=1,SUM($D$5:D608),"")</f>
        <v/>
      </c>
      <c r="F608" s="7" t="s">
        <v>413</v>
      </c>
      <c r="G608" s="7" t="s">
        <v>240</v>
      </c>
      <c r="H608" s="7" t="s">
        <v>241</v>
      </c>
      <c r="I608" s="8" t="s">
        <v>622</v>
      </c>
      <c r="J608" s="217"/>
    </row>
    <row r="609" spans="2:10" x14ac:dyDescent="0.35">
      <c r="B609" s="20" t="s">
        <v>507</v>
      </c>
      <c r="D609" s="217" t="str">
        <f t="shared" si="16"/>
        <v/>
      </c>
      <c r="E609" s="217" t="str">
        <f>IF(D609=1,SUM($D$5:D609),"")</f>
        <v/>
      </c>
      <c r="F609" s="7" t="s">
        <v>413</v>
      </c>
      <c r="G609" s="7" t="s">
        <v>240</v>
      </c>
      <c r="H609" s="7" t="s">
        <v>245</v>
      </c>
      <c r="I609" s="8" t="s">
        <v>678</v>
      </c>
      <c r="J609" s="217"/>
    </row>
    <row r="610" spans="2:10" x14ac:dyDescent="0.35">
      <c r="B610" s="20" t="s">
        <v>507</v>
      </c>
      <c r="D610" s="217" t="str">
        <f t="shared" si="16"/>
        <v/>
      </c>
      <c r="E610" s="217" t="str">
        <f>IF(D610=1,SUM($D$5:D610),"")</f>
        <v/>
      </c>
      <c r="F610" s="7" t="s">
        <v>413</v>
      </c>
      <c r="G610" s="7" t="s">
        <v>240</v>
      </c>
      <c r="H610" s="7" t="s">
        <v>249</v>
      </c>
      <c r="I610" s="8" t="s">
        <v>740</v>
      </c>
      <c r="J610" s="217"/>
    </row>
    <row r="611" spans="2:10" x14ac:dyDescent="0.35">
      <c r="B611" s="20" t="s">
        <v>507</v>
      </c>
      <c r="D611" s="217" t="str">
        <f t="shared" si="16"/>
        <v/>
      </c>
      <c r="E611" s="217" t="str">
        <f>IF(D611=1,SUM($D$5:D611),"")</f>
        <v/>
      </c>
      <c r="F611" s="7" t="s">
        <v>413</v>
      </c>
      <c r="G611" s="7" t="s">
        <v>240</v>
      </c>
      <c r="H611" s="7" t="s">
        <v>253</v>
      </c>
      <c r="I611" s="8" t="s">
        <v>555</v>
      </c>
      <c r="J611" s="217"/>
    </row>
    <row r="612" spans="2:10" x14ac:dyDescent="0.35">
      <c r="B612" s="20" t="s">
        <v>507</v>
      </c>
      <c r="D612" s="217" t="str">
        <f t="shared" si="16"/>
        <v/>
      </c>
      <c r="E612" s="217" t="str">
        <f>IF(D612=1,SUM($D$5:D612),"")</f>
        <v/>
      </c>
      <c r="F612" s="7" t="s">
        <v>413</v>
      </c>
      <c r="G612" s="7" t="s">
        <v>240</v>
      </c>
      <c r="H612" s="7" t="s">
        <v>257</v>
      </c>
      <c r="I612" s="8" t="s">
        <v>311</v>
      </c>
      <c r="J612" s="217"/>
    </row>
    <row r="613" spans="2:10" x14ac:dyDescent="0.35">
      <c r="B613" s="20" t="s">
        <v>507</v>
      </c>
      <c r="D613" s="217" t="str">
        <f t="shared" si="16"/>
        <v/>
      </c>
      <c r="E613" s="217" t="str">
        <f>IF(D613=1,SUM($D$5:D613),"")</f>
        <v/>
      </c>
      <c r="F613" s="7" t="s">
        <v>413</v>
      </c>
      <c r="G613" s="7" t="s">
        <v>240</v>
      </c>
      <c r="H613" s="7" t="s">
        <v>261</v>
      </c>
      <c r="I613" s="8" t="s">
        <v>741</v>
      </c>
      <c r="J613" s="217"/>
    </row>
    <row r="614" spans="2:10" x14ac:dyDescent="0.35">
      <c r="B614" s="20" t="s">
        <v>507</v>
      </c>
      <c r="D614" s="217" t="str">
        <f t="shared" si="16"/>
        <v/>
      </c>
      <c r="E614" s="217" t="str">
        <f>IF(D614=1,SUM($D$5:D614),"")</f>
        <v/>
      </c>
      <c r="F614" s="7" t="s">
        <v>413</v>
      </c>
      <c r="G614" s="7" t="s">
        <v>240</v>
      </c>
      <c r="H614" s="7" t="s">
        <v>265</v>
      </c>
      <c r="I614" s="8" t="s">
        <v>690</v>
      </c>
      <c r="J614" s="217"/>
    </row>
    <row r="615" spans="2:10" x14ac:dyDescent="0.35">
      <c r="B615" s="20" t="s">
        <v>507</v>
      </c>
      <c r="D615" s="217" t="str">
        <f t="shared" si="16"/>
        <v/>
      </c>
      <c r="E615" s="217" t="str">
        <f>IF(D615=1,SUM($D$5:D615),"")</f>
        <v/>
      </c>
      <c r="F615" s="7" t="s">
        <v>413</v>
      </c>
      <c r="G615" s="7" t="s">
        <v>240</v>
      </c>
      <c r="H615" s="7" t="s">
        <v>269</v>
      </c>
      <c r="I615" s="8" t="s">
        <v>442</v>
      </c>
      <c r="J615" s="217"/>
    </row>
    <row r="616" spans="2:10" x14ac:dyDescent="0.35">
      <c r="B616" s="20" t="s">
        <v>507</v>
      </c>
      <c r="D616" s="217" t="str">
        <f t="shared" si="16"/>
        <v/>
      </c>
      <c r="E616" s="217" t="str">
        <f>IF(D616=1,SUM($D$5:D616),"")</f>
        <v/>
      </c>
      <c r="F616" s="7" t="s">
        <v>413</v>
      </c>
      <c r="G616" s="7" t="s">
        <v>240</v>
      </c>
      <c r="H616" s="7" t="s">
        <v>273</v>
      </c>
      <c r="I616" s="8" t="s">
        <v>278</v>
      </c>
      <c r="J616" s="217"/>
    </row>
    <row r="617" spans="2:10" x14ac:dyDescent="0.35">
      <c r="B617" s="20" t="s">
        <v>507</v>
      </c>
      <c r="D617" s="217" t="str">
        <f t="shared" si="16"/>
        <v/>
      </c>
      <c r="E617" s="217" t="str">
        <f>IF(D617=1,SUM($D$5:D617),"")</f>
        <v/>
      </c>
      <c r="F617" s="7" t="s">
        <v>413</v>
      </c>
      <c r="G617" s="7" t="s">
        <v>240</v>
      </c>
      <c r="H617" s="7" t="s">
        <v>277</v>
      </c>
      <c r="I617" s="8" t="s">
        <v>729</v>
      </c>
      <c r="J617" s="217"/>
    </row>
    <row r="618" spans="2:10" x14ac:dyDescent="0.35">
      <c r="B618" s="20" t="s">
        <v>507</v>
      </c>
      <c r="D618" s="217" t="str">
        <f t="shared" si="16"/>
        <v/>
      </c>
      <c r="E618" s="217" t="str">
        <f>IF(D618=1,SUM($D$5:D618),"")</f>
        <v/>
      </c>
      <c r="F618" s="7" t="s">
        <v>413</v>
      </c>
      <c r="G618" s="7" t="s">
        <v>240</v>
      </c>
      <c r="H618" s="7" t="s">
        <v>281</v>
      </c>
      <c r="I618" s="8" t="s">
        <v>351</v>
      </c>
      <c r="J618" s="217"/>
    </row>
    <row r="619" spans="2:10" x14ac:dyDescent="0.35">
      <c r="B619" s="20" t="s">
        <v>507</v>
      </c>
      <c r="D619" s="217" t="str">
        <f t="shared" si="16"/>
        <v/>
      </c>
      <c r="E619" s="217" t="str">
        <f>IF(D619=1,SUM($D$5:D619),"")</f>
        <v/>
      </c>
      <c r="F619" s="7" t="s">
        <v>415</v>
      </c>
      <c r="G619" s="7" t="s">
        <v>240</v>
      </c>
      <c r="H619" s="7" t="s">
        <v>241</v>
      </c>
      <c r="I619" s="8" t="s">
        <v>291</v>
      </c>
      <c r="J619" s="217"/>
    </row>
    <row r="620" spans="2:10" x14ac:dyDescent="0.35">
      <c r="B620" s="20" t="s">
        <v>507</v>
      </c>
      <c r="D620" s="217" t="str">
        <f t="shared" si="16"/>
        <v/>
      </c>
      <c r="E620" s="217" t="str">
        <f>IF(D620=1,SUM($D$5:D620),"")</f>
        <v/>
      </c>
      <c r="F620" s="7" t="s">
        <v>415</v>
      </c>
      <c r="G620" s="7" t="s">
        <v>240</v>
      </c>
      <c r="H620" s="7" t="s">
        <v>245</v>
      </c>
      <c r="I620" s="8" t="s">
        <v>742</v>
      </c>
      <c r="J620" s="217"/>
    </row>
    <row r="621" spans="2:10" x14ac:dyDescent="0.35">
      <c r="B621" s="20" t="s">
        <v>507</v>
      </c>
      <c r="D621" s="217" t="str">
        <f t="shared" si="16"/>
        <v/>
      </c>
      <c r="E621" s="217" t="str">
        <f>IF(D621=1,SUM($D$5:D621),"")</f>
        <v/>
      </c>
      <c r="F621" s="7" t="s">
        <v>415</v>
      </c>
      <c r="G621" s="7" t="s">
        <v>240</v>
      </c>
      <c r="H621" s="7" t="s">
        <v>249</v>
      </c>
      <c r="I621" s="8" t="s">
        <v>743</v>
      </c>
      <c r="J621" s="217"/>
    </row>
    <row r="622" spans="2:10" x14ac:dyDescent="0.35">
      <c r="B622" s="20" t="s">
        <v>507</v>
      </c>
      <c r="D622" s="217" t="str">
        <f t="shared" si="16"/>
        <v/>
      </c>
      <c r="E622" s="217" t="str">
        <f>IF(D622=1,SUM($D$5:D622),"")</f>
        <v/>
      </c>
      <c r="F622" s="7" t="s">
        <v>415</v>
      </c>
      <c r="G622" s="7" t="s">
        <v>240</v>
      </c>
      <c r="H622" s="7" t="s">
        <v>253</v>
      </c>
      <c r="I622" s="8" t="s">
        <v>622</v>
      </c>
      <c r="J622" s="217"/>
    </row>
    <row r="623" spans="2:10" x14ac:dyDescent="0.35">
      <c r="B623" s="20" t="s">
        <v>507</v>
      </c>
      <c r="D623" s="217" t="str">
        <f t="shared" si="16"/>
        <v/>
      </c>
      <c r="E623" s="217" t="str">
        <f>IF(D623=1,SUM($D$5:D623),"")</f>
        <v/>
      </c>
      <c r="F623" s="7" t="s">
        <v>415</v>
      </c>
      <c r="G623" s="7" t="s">
        <v>240</v>
      </c>
      <c r="H623" s="7" t="s">
        <v>257</v>
      </c>
      <c r="I623" s="8" t="s">
        <v>354</v>
      </c>
      <c r="J623" s="217"/>
    </row>
    <row r="624" spans="2:10" x14ac:dyDescent="0.35">
      <c r="B624" s="20" t="s">
        <v>507</v>
      </c>
      <c r="D624" s="217" t="str">
        <f t="shared" si="16"/>
        <v/>
      </c>
      <c r="E624" s="217" t="str">
        <f>IF(D624=1,SUM($D$5:D624),"")</f>
        <v/>
      </c>
      <c r="F624" s="7" t="s">
        <v>415</v>
      </c>
      <c r="G624" s="7" t="s">
        <v>240</v>
      </c>
      <c r="H624" s="7" t="s">
        <v>261</v>
      </c>
      <c r="I624" s="8" t="s">
        <v>609</v>
      </c>
      <c r="J624" s="217"/>
    </row>
    <row r="625" spans="2:10" x14ac:dyDescent="0.35">
      <c r="B625" s="20" t="s">
        <v>507</v>
      </c>
      <c r="D625" s="217" t="str">
        <f t="shared" si="16"/>
        <v/>
      </c>
      <c r="E625" s="217" t="str">
        <f>IF(D625=1,SUM($D$5:D625),"")</f>
        <v/>
      </c>
      <c r="F625" s="7" t="s">
        <v>415</v>
      </c>
      <c r="G625" s="7" t="s">
        <v>240</v>
      </c>
      <c r="H625" s="7" t="s">
        <v>265</v>
      </c>
      <c r="I625" s="8" t="s">
        <v>744</v>
      </c>
      <c r="J625" s="217"/>
    </row>
    <row r="626" spans="2:10" x14ac:dyDescent="0.35">
      <c r="B626" s="20" t="s">
        <v>507</v>
      </c>
      <c r="D626" s="217" t="str">
        <f t="shared" si="16"/>
        <v/>
      </c>
      <c r="E626" s="217" t="str">
        <f>IF(D626=1,SUM($D$5:D626),"")</f>
        <v/>
      </c>
      <c r="F626" s="7" t="s">
        <v>415</v>
      </c>
      <c r="G626" s="7" t="s">
        <v>240</v>
      </c>
      <c r="H626" s="7" t="s">
        <v>269</v>
      </c>
      <c r="I626" s="8" t="s">
        <v>369</v>
      </c>
      <c r="J626" s="217"/>
    </row>
    <row r="627" spans="2:10" x14ac:dyDescent="0.35">
      <c r="B627" s="20" t="s">
        <v>507</v>
      </c>
      <c r="D627" s="217" t="str">
        <f t="shared" si="16"/>
        <v/>
      </c>
      <c r="E627" s="217" t="str">
        <f>IF(D627=1,SUM($D$5:D627),"")</f>
        <v/>
      </c>
      <c r="F627" s="7" t="s">
        <v>415</v>
      </c>
      <c r="G627" s="7" t="s">
        <v>240</v>
      </c>
      <c r="H627" s="7" t="s">
        <v>273</v>
      </c>
      <c r="I627" s="8" t="s">
        <v>300</v>
      </c>
      <c r="J627" s="217"/>
    </row>
    <row r="628" spans="2:10" x14ac:dyDescent="0.35">
      <c r="B628" s="20" t="s">
        <v>507</v>
      </c>
      <c r="D628" s="217" t="str">
        <f t="shared" si="16"/>
        <v/>
      </c>
      <c r="E628" s="217" t="str">
        <f>IF(D628=1,SUM($D$5:D628),"")</f>
        <v/>
      </c>
      <c r="F628" s="7" t="s">
        <v>415</v>
      </c>
      <c r="G628" s="7" t="s">
        <v>240</v>
      </c>
      <c r="H628" s="7" t="s">
        <v>277</v>
      </c>
      <c r="I628" s="8" t="s">
        <v>254</v>
      </c>
      <c r="J628" s="217"/>
    </row>
    <row r="629" spans="2:10" x14ac:dyDescent="0.35">
      <c r="B629" s="20" t="s">
        <v>507</v>
      </c>
      <c r="D629" s="217" t="str">
        <f t="shared" si="16"/>
        <v/>
      </c>
      <c r="E629" s="217" t="str">
        <f>IF(D629=1,SUM($D$5:D629),"")</f>
        <v/>
      </c>
      <c r="F629" s="7" t="s">
        <v>415</v>
      </c>
      <c r="G629" s="7" t="s">
        <v>240</v>
      </c>
      <c r="H629" s="7" t="s">
        <v>281</v>
      </c>
      <c r="I629" s="8" t="s">
        <v>311</v>
      </c>
      <c r="J629" s="217"/>
    </row>
    <row r="630" spans="2:10" x14ac:dyDescent="0.35">
      <c r="B630" s="20" t="s">
        <v>507</v>
      </c>
      <c r="D630" s="217" t="str">
        <f t="shared" si="16"/>
        <v/>
      </c>
      <c r="E630" s="217" t="str">
        <f>IF(D630=1,SUM($D$5:D630),"")</f>
        <v/>
      </c>
      <c r="F630" s="7" t="s">
        <v>415</v>
      </c>
      <c r="G630" s="7" t="s">
        <v>240</v>
      </c>
      <c r="H630" s="7" t="s">
        <v>285</v>
      </c>
      <c r="I630" s="8" t="s">
        <v>262</v>
      </c>
      <c r="J630" s="217"/>
    </row>
    <row r="631" spans="2:10" x14ac:dyDescent="0.35">
      <c r="B631" s="20" t="s">
        <v>507</v>
      </c>
      <c r="D631" s="217" t="str">
        <f t="shared" si="16"/>
        <v/>
      </c>
      <c r="E631" s="217" t="str">
        <f>IF(D631=1,SUM($D$5:D631),"")</f>
        <v/>
      </c>
      <c r="F631" s="7" t="s">
        <v>415</v>
      </c>
      <c r="G631" s="7" t="s">
        <v>240</v>
      </c>
      <c r="H631" s="7" t="s">
        <v>323</v>
      </c>
      <c r="I631" s="8" t="s">
        <v>598</v>
      </c>
      <c r="J631" s="217"/>
    </row>
    <row r="632" spans="2:10" x14ac:dyDescent="0.35">
      <c r="B632" s="20" t="s">
        <v>507</v>
      </c>
      <c r="D632" s="217" t="str">
        <f t="shared" si="16"/>
        <v/>
      </c>
      <c r="E632" s="217" t="str">
        <f>IF(D632=1,SUM($D$5:D632),"")</f>
        <v/>
      </c>
      <c r="F632" s="7" t="s">
        <v>415</v>
      </c>
      <c r="G632" s="7" t="s">
        <v>240</v>
      </c>
      <c r="H632" s="7" t="s">
        <v>326</v>
      </c>
      <c r="I632" s="8" t="s">
        <v>125</v>
      </c>
      <c r="J632" s="217"/>
    </row>
    <row r="633" spans="2:10" x14ac:dyDescent="0.35">
      <c r="B633" s="20" t="s">
        <v>507</v>
      </c>
      <c r="D633" s="217" t="str">
        <f t="shared" si="16"/>
        <v/>
      </c>
      <c r="E633" s="217" t="str">
        <f>IF(D633=1,SUM($D$5:D633),"")</f>
        <v/>
      </c>
      <c r="F633" s="7" t="s">
        <v>418</v>
      </c>
      <c r="G633" s="7" t="s">
        <v>240</v>
      </c>
      <c r="H633" s="7" t="s">
        <v>241</v>
      </c>
      <c r="I633" s="8" t="s">
        <v>745</v>
      </c>
      <c r="J633" s="217"/>
    </row>
    <row r="634" spans="2:10" x14ac:dyDescent="0.35">
      <c r="B634" s="20" t="s">
        <v>507</v>
      </c>
      <c r="D634" s="217" t="str">
        <f t="shared" si="16"/>
        <v/>
      </c>
      <c r="E634" s="217" t="str">
        <f>IF(D634=1,SUM($D$5:D634),"")</f>
        <v/>
      </c>
      <c r="F634" s="7" t="s">
        <v>418</v>
      </c>
      <c r="G634" s="7" t="s">
        <v>240</v>
      </c>
      <c r="H634" s="7" t="s">
        <v>245</v>
      </c>
      <c r="I634" s="8" t="s">
        <v>746</v>
      </c>
      <c r="J634" s="217"/>
    </row>
    <row r="635" spans="2:10" x14ac:dyDescent="0.35">
      <c r="B635" s="20" t="s">
        <v>507</v>
      </c>
      <c r="D635" s="217" t="str">
        <f t="shared" si="16"/>
        <v/>
      </c>
      <c r="E635" s="217" t="str">
        <f>IF(D635=1,SUM($D$5:D635),"")</f>
        <v/>
      </c>
      <c r="F635" s="7" t="s">
        <v>418</v>
      </c>
      <c r="G635" s="7" t="s">
        <v>240</v>
      </c>
      <c r="H635" s="7" t="s">
        <v>249</v>
      </c>
      <c r="I635" s="8" t="s">
        <v>397</v>
      </c>
      <c r="J635" s="217"/>
    </row>
    <row r="636" spans="2:10" x14ac:dyDescent="0.35">
      <c r="B636" s="20" t="s">
        <v>507</v>
      </c>
      <c r="D636" s="217" t="str">
        <f t="shared" si="16"/>
        <v/>
      </c>
      <c r="E636" s="217" t="str">
        <f>IF(D636=1,SUM($D$5:D636),"")</f>
        <v/>
      </c>
      <c r="F636" s="7" t="s">
        <v>418</v>
      </c>
      <c r="G636" s="7" t="s">
        <v>240</v>
      </c>
      <c r="H636" s="7" t="s">
        <v>253</v>
      </c>
      <c r="I636" s="8" t="s">
        <v>747</v>
      </c>
      <c r="J636" s="217"/>
    </row>
    <row r="637" spans="2:10" x14ac:dyDescent="0.35">
      <c r="B637" s="20" t="s">
        <v>507</v>
      </c>
      <c r="D637" s="217" t="str">
        <f t="shared" si="16"/>
        <v/>
      </c>
      <c r="E637" s="217" t="str">
        <f>IF(D637=1,SUM($D$5:D637),"")</f>
        <v/>
      </c>
      <c r="F637" s="7" t="s">
        <v>418</v>
      </c>
      <c r="G637" s="7" t="s">
        <v>240</v>
      </c>
      <c r="H637" s="7" t="s">
        <v>257</v>
      </c>
      <c r="I637" s="8" t="s">
        <v>300</v>
      </c>
      <c r="J637" s="217"/>
    </row>
    <row r="638" spans="2:10" x14ac:dyDescent="0.35">
      <c r="B638" s="20" t="s">
        <v>507</v>
      </c>
      <c r="D638" s="217" t="str">
        <f t="shared" si="16"/>
        <v/>
      </c>
      <c r="E638" s="217" t="str">
        <f>IF(D638=1,SUM($D$5:D638),"")</f>
        <v/>
      </c>
      <c r="F638" s="7" t="s">
        <v>418</v>
      </c>
      <c r="G638" s="7" t="s">
        <v>240</v>
      </c>
      <c r="H638" s="7" t="s">
        <v>261</v>
      </c>
      <c r="I638" s="8" t="s">
        <v>254</v>
      </c>
      <c r="J638" s="217"/>
    </row>
    <row r="639" spans="2:10" x14ac:dyDescent="0.35">
      <c r="B639" s="20" t="s">
        <v>507</v>
      </c>
      <c r="D639" s="217" t="str">
        <f t="shared" si="16"/>
        <v/>
      </c>
      <c r="E639" s="217" t="str">
        <f>IF(D639=1,SUM($D$5:D639),"")</f>
        <v/>
      </c>
      <c r="F639" s="7" t="s">
        <v>418</v>
      </c>
      <c r="G639" s="7" t="s">
        <v>240</v>
      </c>
      <c r="H639" s="7" t="s">
        <v>265</v>
      </c>
      <c r="I639" s="8" t="s">
        <v>308</v>
      </c>
      <c r="J639" s="217"/>
    </row>
    <row r="640" spans="2:10" x14ac:dyDescent="0.35">
      <c r="B640" s="20" t="s">
        <v>507</v>
      </c>
      <c r="D640" s="217" t="str">
        <f t="shared" si="16"/>
        <v/>
      </c>
      <c r="E640" s="217" t="str">
        <f>IF(D640=1,SUM($D$5:D640),"")</f>
        <v/>
      </c>
      <c r="F640" s="7" t="s">
        <v>418</v>
      </c>
      <c r="G640" s="7" t="s">
        <v>240</v>
      </c>
      <c r="H640" s="7" t="s">
        <v>269</v>
      </c>
      <c r="I640" s="8" t="s">
        <v>629</v>
      </c>
      <c r="J640" s="217"/>
    </row>
    <row r="641" spans="2:10" x14ac:dyDescent="0.35">
      <c r="B641" s="20" t="s">
        <v>507</v>
      </c>
      <c r="D641" s="217" t="str">
        <f t="shared" si="16"/>
        <v/>
      </c>
      <c r="E641" s="217" t="str">
        <f>IF(D641=1,SUM($D$5:D641),"")</f>
        <v/>
      </c>
      <c r="F641" s="7" t="s">
        <v>418</v>
      </c>
      <c r="G641" s="7" t="s">
        <v>240</v>
      </c>
      <c r="H641" s="7" t="s">
        <v>273</v>
      </c>
      <c r="I641" s="8" t="s">
        <v>748</v>
      </c>
      <c r="J641" s="217"/>
    </row>
    <row r="642" spans="2:10" x14ac:dyDescent="0.35">
      <c r="B642" s="20" t="s">
        <v>507</v>
      </c>
      <c r="D642" s="217" t="str">
        <f t="shared" si="16"/>
        <v/>
      </c>
      <c r="E642" s="217" t="str">
        <f>IF(D642=1,SUM($D$5:D642),"")</f>
        <v/>
      </c>
      <c r="F642" s="7" t="s">
        <v>418</v>
      </c>
      <c r="G642" s="7" t="s">
        <v>240</v>
      </c>
      <c r="H642" s="7" t="s">
        <v>277</v>
      </c>
      <c r="I642" s="8" t="s">
        <v>125</v>
      </c>
      <c r="J642" s="217"/>
    </row>
    <row r="643" spans="2:10" x14ac:dyDescent="0.35">
      <c r="B643" s="20" t="s">
        <v>507</v>
      </c>
      <c r="D643" s="217" t="str">
        <f t="shared" si="16"/>
        <v/>
      </c>
      <c r="E643" s="217" t="str">
        <f>IF(D643=1,SUM($D$5:D643),"")</f>
        <v/>
      </c>
      <c r="F643" s="7" t="s">
        <v>420</v>
      </c>
      <c r="G643" s="7" t="s">
        <v>240</v>
      </c>
      <c r="H643" s="7" t="s">
        <v>241</v>
      </c>
      <c r="I643" s="8" t="s">
        <v>749</v>
      </c>
      <c r="J643" s="217"/>
    </row>
    <row r="644" spans="2:10" x14ac:dyDescent="0.35">
      <c r="B644" s="20" t="s">
        <v>507</v>
      </c>
      <c r="D644" s="217" t="str">
        <f t="shared" si="16"/>
        <v/>
      </c>
      <c r="E644" s="217" t="str">
        <f>IF(D644=1,SUM($D$5:D644),"")</f>
        <v/>
      </c>
      <c r="F644" s="7" t="s">
        <v>420</v>
      </c>
      <c r="G644" s="7" t="s">
        <v>240</v>
      </c>
      <c r="H644" s="7" t="s">
        <v>245</v>
      </c>
      <c r="I644" s="8" t="s">
        <v>735</v>
      </c>
      <c r="J644" s="217"/>
    </row>
    <row r="645" spans="2:10" x14ac:dyDescent="0.35">
      <c r="B645" s="20" t="s">
        <v>507</v>
      </c>
      <c r="D645" s="217" t="str">
        <f t="shared" si="16"/>
        <v/>
      </c>
      <c r="E645" s="217" t="str">
        <f>IF(D645=1,SUM($D$5:D645),"")</f>
        <v/>
      </c>
      <c r="F645" s="7" t="s">
        <v>420</v>
      </c>
      <c r="G645" s="7" t="s">
        <v>240</v>
      </c>
      <c r="H645" s="7" t="s">
        <v>249</v>
      </c>
      <c r="I645" s="8" t="s">
        <v>575</v>
      </c>
      <c r="J645" s="217"/>
    </row>
    <row r="646" spans="2:10" x14ac:dyDescent="0.35">
      <c r="B646" s="20" t="s">
        <v>507</v>
      </c>
      <c r="D646" s="217" t="str">
        <f t="shared" ref="D646:D709" si="17">IF(F646=$K$1,1,"")</f>
        <v/>
      </c>
      <c r="E646" s="217" t="str">
        <f>IF(D646=1,SUM($D$5:D646),"")</f>
        <v/>
      </c>
      <c r="F646" s="7" t="s">
        <v>420</v>
      </c>
      <c r="G646" s="7" t="s">
        <v>240</v>
      </c>
      <c r="H646" s="7" t="s">
        <v>253</v>
      </c>
      <c r="I646" s="8" t="s">
        <v>609</v>
      </c>
      <c r="J646" s="217"/>
    </row>
    <row r="647" spans="2:10" x14ac:dyDescent="0.35">
      <c r="B647" s="20" t="s">
        <v>507</v>
      </c>
      <c r="D647" s="217" t="str">
        <f t="shared" si="17"/>
        <v/>
      </c>
      <c r="E647" s="217" t="str">
        <f>IF(D647=1,SUM($D$5:D647),"")</f>
        <v/>
      </c>
      <c r="F647" s="7" t="s">
        <v>420</v>
      </c>
      <c r="G647" s="7" t="s">
        <v>240</v>
      </c>
      <c r="H647" s="7" t="s">
        <v>257</v>
      </c>
      <c r="I647" s="8" t="s">
        <v>254</v>
      </c>
      <c r="J647" s="217"/>
    </row>
    <row r="648" spans="2:10" x14ac:dyDescent="0.35">
      <c r="B648" s="20" t="s">
        <v>507</v>
      </c>
      <c r="D648" s="217" t="str">
        <f t="shared" si="17"/>
        <v/>
      </c>
      <c r="E648" s="217" t="str">
        <f>IF(D648=1,SUM($D$5:D648),"")</f>
        <v/>
      </c>
      <c r="F648" s="7" t="s">
        <v>420</v>
      </c>
      <c r="G648" s="7" t="s">
        <v>240</v>
      </c>
      <c r="H648" s="7" t="s">
        <v>261</v>
      </c>
      <c r="I648" s="8" t="s">
        <v>510</v>
      </c>
      <c r="J648" s="217"/>
    </row>
    <row r="649" spans="2:10" x14ac:dyDescent="0.35">
      <c r="B649" s="20" t="s">
        <v>507</v>
      </c>
      <c r="D649" s="217" t="str">
        <f t="shared" si="17"/>
        <v/>
      </c>
      <c r="E649" s="217" t="str">
        <f>IF(D649=1,SUM($D$5:D649),"")</f>
        <v/>
      </c>
      <c r="F649" s="7" t="s">
        <v>420</v>
      </c>
      <c r="G649" s="7" t="s">
        <v>240</v>
      </c>
      <c r="H649" s="7" t="s">
        <v>265</v>
      </c>
      <c r="I649" s="8" t="s">
        <v>582</v>
      </c>
      <c r="J649" s="217"/>
    </row>
    <row r="650" spans="2:10" x14ac:dyDescent="0.35">
      <c r="B650" s="20" t="s">
        <v>507</v>
      </c>
      <c r="D650" s="217" t="str">
        <f t="shared" si="17"/>
        <v/>
      </c>
      <c r="E650" s="217" t="str">
        <f>IF(D650=1,SUM($D$5:D650),"")</f>
        <v/>
      </c>
      <c r="F650" s="7" t="s">
        <v>420</v>
      </c>
      <c r="G650" s="7" t="s">
        <v>240</v>
      </c>
      <c r="H650" s="7" t="s">
        <v>269</v>
      </c>
      <c r="I650" s="8" t="s">
        <v>327</v>
      </c>
      <c r="J650" s="217"/>
    </row>
    <row r="651" spans="2:10" x14ac:dyDescent="0.35">
      <c r="B651" s="20" t="s">
        <v>507</v>
      </c>
      <c r="D651" s="217" t="str">
        <f t="shared" si="17"/>
        <v/>
      </c>
      <c r="E651" s="217" t="str">
        <f>IF(D651=1,SUM($D$5:D651),"")</f>
        <v/>
      </c>
      <c r="F651" s="7" t="s">
        <v>420</v>
      </c>
      <c r="G651" s="7" t="s">
        <v>240</v>
      </c>
      <c r="H651" s="7" t="s">
        <v>273</v>
      </c>
      <c r="I651" s="8" t="s">
        <v>549</v>
      </c>
      <c r="J651" s="217"/>
    </row>
    <row r="652" spans="2:10" x14ac:dyDescent="0.35">
      <c r="B652" s="20" t="s">
        <v>507</v>
      </c>
      <c r="D652" s="217" t="str">
        <f t="shared" si="17"/>
        <v/>
      </c>
      <c r="E652" s="217" t="str">
        <f>IF(D652=1,SUM($D$5:D652),"")</f>
        <v/>
      </c>
      <c r="F652" s="7" t="s">
        <v>420</v>
      </c>
      <c r="G652" s="7" t="s">
        <v>240</v>
      </c>
      <c r="H652" s="7" t="s">
        <v>277</v>
      </c>
      <c r="I652" s="8" t="s">
        <v>750</v>
      </c>
      <c r="J652" s="217"/>
    </row>
    <row r="653" spans="2:10" x14ac:dyDescent="0.35">
      <c r="B653" s="20" t="s">
        <v>507</v>
      </c>
      <c r="D653" s="217" t="str">
        <f t="shared" si="17"/>
        <v/>
      </c>
      <c r="E653" s="217" t="str">
        <f>IF(D653=1,SUM($D$5:D653),"")</f>
        <v/>
      </c>
      <c r="F653" s="7" t="s">
        <v>420</v>
      </c>
      <c r="G653" s="7" t="s">
        <v>240</v>
      </c>
      <c r="H653" s="7" t="s">
        <v>281</v>
      </c>
      <c r="I653" s="8" t="s">
        <v>125</v>
      </c>
      <c r="J653" s="217"/>
    </row>
    <row r="654" spans="2:10" x14ac:dyDescent="0.35">
      <c r="B654" s="20" t="s">
        <v>507</v>
      </c>
      <c r="D654" s="217" t="str">
        <f t="shared" si="17"/>
        <v/>
      </c>
      <c r="E654" s="217" t="str">
        <f>IF(D654=1,SUM($D$5:D654),"")</f>
        <v/>
      </c>
      <c r="F654" s="7" t="s">
        <v>420</v>
      </c>
      <c r="G654" s="7" t="s">
        <v>240</v>
      </c>
      <c r="H654" s="7" t="s">
        <v>285</v>
      </c>
      <c r="I654" s="8" t="s">
        <v>351</v>
      </c>
      <c r="J654" s="217"/>
    </row>
    <row r="655" spans="2:10" x14ac:dyDescent="0.35">
      <c r="B655" s="20" t="s">
        <v>507</v>
      </c>
      <c r="D655" s="217" t="str">
        <f t="shared" si="17"/>
        <v/>
      </c>
      <c r="E655" s="217" t="str">
        <f>IF(D655=1,SUM($D$5:D655),"")</f>
        <v/>
      </c>
      <c r="F655" s="7" t="s">
        <v>420</v>
      </c>
      <c r="G655" s="7" t="s">
        <v>240</v>
      </c>
      <c r="H655" s="7" t="s">
        <v>323</v>
      </c>
      <c r="I655" s="8" t="s">
        <v>417</v>
      </c>
      <c r="J655" s="217"/>
    </row>
    <row r="656" spans="2:10" x14ac:dyDescent="0.35">
      <c r="B656" s="20" t="s">
        <v>507</v>
      </c>
      <c r="D656" s="217" t="str">
        <f t="shared" si="17"/>
        <v/>
      </c>
      <c r="E656" s="217" t="str">
        <f>IF(D656=1,SUM($D$5:D656),"")</f>
        <v/>
      </c>
      <c r="F656" s="7" t="s">
        <v>422</v>
      </c>
      <c r="G656" s="7" t="s">
        <v>240</v>
      </c>
      <c r="H656" s="7" t="s">
        <v>241</v>
      </c>
      <c r="I656" s="8" t="s">
        <v>521</v>
      </c>
      <c r="J656" s="217"/>
    </row>
    <row r="657" spans="2:10" x14ac:dyDescent="0.35">
      <c r="B657" s="20" t="s">
        <v>507</v>
      </c>
      <c r="D657" s="217" t="str">
        <f t="shared" si="17"/>
        <v/>
      </c>
      <c r="E657" s="217" t="str">
        <f>IF(D657=1,SUM($D$5:D657),"")</f>
        <v/>
      </c>
      <c r="F657" s="7" t="s">
        <v>422</v>
      </c>
      <c r="G657" s="7" t="s">
        <v>240</v>
      </c>
      <c r="H657" s="7" t="s">
        <v>245</v>
      </c>
      <c r="I657" s="8" t="s">
        <v>665</v>
      </c>
      <c r="J657" s="217"/>
    </row>
    <row r="658" spans="2:10" x14ac:dyDescent="0.35">
      <c r="B658" s="20" t="s">
        <v>507</v>
      </c>
      <c r="D658" s="217" t="str">
        <f t="shared" si="17"/>
        <v/>
      </c>
      <c r="E658" s="217" t="str">
        <f>IF(D658=1,SUM($D$5:D658),"")</f>
        <v/>
      </c>
      <c r="F658" s="7" t="s">
        <v>422</v>
      </c>
      <c r="G658" s="7" t="s">
        <v>240</v>
      </c>
      <c r="H658" s="7" t="s">
        <v>249</v>
      </c>
      <c r="I658" s="8" t="s">
        <v>751</v>
      </c>
      <c r="J658" s="217"/>
    </row>
    <row r="659" spans="2:10" x14ac:dyDescent="0.35">
      <c r="B659" s="20" t="s">
        <v>507</v>
      </c>
      <c r="D659" s="217" t="str">
        <f t="shared" si="17"/>
        <v/>
      </c>
      <c r="E659" s="217" t="str">
        <f>IF(D659=1,SUM($D$5:D659),"")</f>
        <v/>
      </c>
      <c r="F659" s="7" t="s">
        <v>422</v>
      </c>
      <c r="G659" s="7" t="s">
        <v>240</v>
      </c>
      <c r="H659" s="7" t="s">
        <v>253</v>
      </c>
      <c r="I659" s="8" t="s">
        <v>278</v>
      </c>
      <c r="J659" s="217"/>
    </row>
    <row r="660" spans="2:10" x14ac:dyDescent="0.35">
      <c r="B660" s="20" t="s">
        <v>507</v>
      </c>
      <c r="D660" s="217" t="str">
        <f t="shared" si="17"/>
        <v/>
      </c>
      <c r="E660" s="217" t="str">
        <f>IF(D660=1,SUM($D$5:D660),"")</f>
        <v/>
      </c>
      <c r="F660" s="7" t="s">
        <v>425</v>
      </c>
      <c r="G660" s="7" t="s">
        <v>240</v>
      </c>
      <c r="H660" s="7" t="s">
        <v>241</v>
      </c>
      <c r="I660" s="8" t="s">
        <v>752</v>
      </c>
      <c r="J660" s="217"/>
    </row>
    <row r="661" spans="2:10" x14ac:dyDescent="0.35">
      <c r="B661" s="20" t="s">
        <v>507</v>
      </c>
      <c r="D661" s="217" t="str">
        <f t="shared" si="17"/>
        <v/>
      </c>
      <c r="E661" s="217" t="str">
        <f>IF(D661=1,SUM($D$5:D661),"")</f>
        <v/>
      </c>
      <c r="F661" s="7" t="s">
        <v>425</v>
      </c>
      <c r="G661" s="7" t="s">
        <v>240</v>
      </c>
      <c r="H661" s="7" t="s">
        <v>245</v>
      </c>
      <c r="I661" s="8" t="s">
        <v>696</v>
      </c>
      <c r="J661" s="217"/>
    </row>
    <row r="662" spans="2:10" x14ac:dyDescent="0.35">
      <c r="B662" s="20" t="s">
        <v>507</v>
      </c>
      <c r="D662" s="217" t="str">
        <f t="shared" si="17"/>
        <v/>
      </c>
      <c r="E662" s="217" t="str">
        <f>IF(D662=1,SUM($D$5:D662),"")</f>
        <v/>
      </c>
      <c r="F662" s="7" t="s">
        <v>425</v>
      </c>
      <c r="G662" s="7" t="s">
        <v>240</v>
      </c>
      <c r="H662" s="7" t="s">
        <v>249</v>
      </c>
      <c r="I662" s="8" t="s">
        <v>300</v>
      </c>
      <c r="J662" s="217"/>
    </row>
    <row r="663" spans="2:10" x14ac:dyDescent="0.35">
      <c r="B663" s="20" t="s">
        <v>507</v>
      </c>
      <c r="D663" s="217" t="str">
        <f t="shared" si="17"/>
        <v/>
      </c>
      <c r="E663" s="217" t="str">
        <f>IF(D663=1,SUM($D$5:D663),"")</f>
        <v/>
      </c>
      <c r="F663" s="7" t="s">
        <v>425</v>
      </c>
      <c r="G663" s="7" t="s">
        <v>240</v>
      </c>
      <c r="H663" s="7" t="s">
        <v>253</v>
      </c>
      <c r="I663" s="8" t="s">
        <v>753</v>
      </c>
      <c r="J663" s="217"/>
    </row>
    <row r="664" spans="2:10" x14ac:dyDescent="0.35">
      <c r="B664" s="20" t="s">
        <v>507</v>
      </c>
      <c r="D664" s="217" t="str">
        <f t="shared" si="17"/>
        <v/>
      </c>
      <c r="E664" s="217" t="str">
        <f>IF(D664=1,SUM($D$5:D664),"")</f>
        <v/>
      </c>
      <c r="F664" s="7" t="s">
        <v>425</v>
      </c>
      <c r="G664" s="7" t="s">
        <v>240</v>
      </c>
      <c r="H664" s="7" t="s">
        <v>257</v>
      </c>
      <c r="I664" s="8" t="s">
        <v>754</v>
      </c>
      <c r="J664" s="217"/>
    </row>
    <row r="665" spans="2:10" x14ac:dyDescent="0.35">
      <c r="B665" s="20" t="s">
        <v>507</v>
      </c>
      <c r="D665" s="217" t="str">
        <f t="shared" si="17"/>
        <v/>
      </c>
      <c r="E665" s="217" t="str">
        <f>IF(D665=1,SUM($D$5:D665),"")</f>
        <v/>
      </c>
      <c r="F665" s="7" t="s">
        <v>425</v>
      </c>
      <c r="G665" s="7" t="s">
        <v>240</v>
      </c>
      <c r="H665" s="7" t="s">
        <v>261</v>
      </c>
      <c r="I665" s="8" t="s">
        <v>755</v>
      </c>
      <c r="J665" s="217"/>
    </row>
    <row r="666" spans="2:10" x14ac:dyDescent="0.35">
      <c r="B666" s="20" t="s">
        <v>507</v>
      </c>
      <c r="D666" s="217" t="str">
        <f t="shared" si="17"/>
        <v/>
      </c>
      <c r="E666" s="217" t="str">
        <f>IF(D666=1,SUM($D$5:D666),"")</f>
        <v/>
      </c>
      <c r="F666" s="7" t="s">
        <v>425</v>
      </c>
      <c r="G666" s="7" t="s">
        <v>240</v>
      </c>
      <c r="H666" s="7" t="s">
        <v>265</v>
      </c>
      <c r="I666" s="8" t="s">
        <v>756</v>
      </c>
      <c r="J666" s="217"/>
    </row>
    <row r="667" spans="2:10" x14ac:dyDescent="0.35">
      <c r="B667" s="20" t="s">
        <v>507</v>
      </c>
      <c r="D667" s="217" t="str">
        <f t="shared" si="17"/>
        <v/>
      </c>
      <c r="E667" s="217" t="str">
        <f>IF(D667=1,SUM($D$5:D667),"")</f>
        <v/>
      </c>
      <c r="F667" s="7" t="s">
        <v>425</v>
      </c>
      <c r="G667" s="7" t="s">
        <v>240</v>
      </c>
      <c r="H667" s="7" t="s">
        <v>269</v>
      </c>
      <c r="I667" s="8" t="s">
        <v>757</v>
      </c>
      <c r="J667" s="217"/>
    </row>
    <row r="668" spans="2:10" x14ac:dyDescent="0.35">
      <c r="B668" s="20" t="s">
        <v>507</v>
      </c>
      <c r="D668" s="217" t="str">
        <f t="shared" si="17"/>
        <v/>
      </c>
      <c r="E668" s="217" t="str">
        <f>IF(D668=1,SUM($D$5:D668),"")</f>
        <v/>
      </c>
      <c r="F668" s="7" t="s">
        <v>425</v>
      </c>
      <c r="G668" s="7" t="s">
        <v>240</v>
      </c>
      <c r="H668" s="7" t="s">
        <v>273</v>
      </c>
      <c r="I668" s="8" t="s">
        <v>758</v>
      </c>
      <c r="J668" s="217"/>
    </row>
    <row r="669" spans="2:10" x14ac:dyDescent="0.35">
      <c r="B669" s="20" t="s">
        <v>507</v>
      </c>
      <c r="D669" s="217" t="str">
        <f t="shared" si="17"/>
        <v/>
      </c>
      <c r="E669" s="217" t="str">
        <f>IF(D669=1,SUM($D$5:D669),"")</f>
        <v/>
      </c>
      <c r="F669" s="7" t="s">
        <v>425</v>
      </c>
      <c r="G669" s="7" t="s">
        <v>240</v>
      </c>
      <c r="H669" s="7" t="s">
        <v>277</v>
      </c>
      <c r="I669" s="8" t="s">
        <v>759</v>
      </c>
      <c r="J669" s="217"/>
    </row>
    <row r="670" spans="2:10" x14ac:dyDescent="0.35">
      <c r="B670" s="20" t="s">
        <v>507</v>
      </c>
      <c r="D670" s="217" t="str">
        <f t="shared" si="17"/>
        <v/>
      </c>
      <c r="E670" s="217" t="str">
        <f>IF(D670=1,SUM($D$5:D670),"")</f>
        <v/>
      </c>
      <c r="F670" s="7" t="s">
        <v>427</v>
      </c>
      <c r="G670" s="7" t="s">
        <v>240</v>
      </c>
      <c r="H670" s="7" t="s">
        <v>241</v>
      </c>
      <c r="I670" s="8" t="s">
        <v>354</v>
      </c>
      <c r="J670" s="217"/>
    </row>
    <row r="671" spans="2:10" x14ac:dyDescent="0.35">
      <c r="B671" s="20" t="s">
        <v>507</v>
      </c>
      <c r="D671" s="217" t="str">
        <f t="shared" si="17"/>
        <v/>
      </c>
      <c r="E671" s="217" t="str">
        <f>IF(D671=1,SUM($D$5:D671),"")</f>
        <v/>
      </c>
      <c r="F671" s="7" t="s">
        <v>427</v>
      </c>
      <c r="G671" s="7" t="s">
        <v>240</v>
      </c>
      <c r="H671" s="7" t="s">
        <v>245</v>
      </c>
      <c r="I671" s="8" t="s">
        <v>555</v>
      </c>
      <c r="J671" s="217"/>
    </row>
    <row r="672" spans="2:10" x14ac:dyDescent="0.35">
      <c r="B672" s="20" t="s">
        <v>507</v>
      </c>
      <c r="D672" s="217" t="str">
        <f t="shared" si="17"/>
        <v/>
      </c>
      <c r="E672" s="217" t="str">
        <f>IF(D672=1,SUM($D$5:D672),"")</f>
        <v/>
      </c>
      <c r="F672" s="7" t="s">
        <v>427</v>
      </c>
      <c r="G672" s="7" t="s">
        <v>240</v>
      </c>
      <c r="H672" s="7" t="s">
        <v>249</v>
      </c>
      <c r="I672" s="8" t="s">
        <v>369</v>
      </c>
      <c r="J672" s="217"/>
    </row>
    <row r="673" spans="2:10" x14ac:dyDescent="0.35">
      <c r="B673" s="20" t="s">
        <v>507</v>
      </c>
      <c r="D673" s="217" t="str">
        <f t="shared" si="17"/>
        <v/>
      </c>
      <c r="E673" s="217" t="str">
        <f>IF(D673=1,SUM($D$5:D673),"")</f>
        <v/>
      </c>
      <c r="F673" s="7" t="s">
        <v>427</v>
      </c>
      <c r="G673" s="7" t="s">
        <v>240</v>
      </c>
      <c r="H673" s="7" t="s">
        <v>253</v>
      </c>
      <c r="I673" s="8" t="s">
        <v>300</v>
      </c>
      <c r="J673" s="217"/>
    </row>
    <row r="674" spans="2:10" x14ac:dyDescent="0.35">
      <c r="B674" s="20" t="s">
        <v>507</v>
      </c>
      <c r="D674" s="217" t="str">
        <f t="shared" si="17"/>
        <v/>
      </c>
      <c r="E674" s="217" t="str">
        <f>IF(D674=1,SUM($D$5:D674),"")</f>
        <v/>
      </c>
      <c r="F674" s="7" t="s">
        <v>427</v>
      </c>
      <c r="G674" s="7" t="s">
        <v>240</v>
      </c>
      <c r="H674" s="7" t="s">
        <v>257</v>
      </c>
      <c r="I674" s="8" t="s">
        <v>254</v>
      </c>
      <c r="J674" s="217"/>
    </row>
    <row r="675" spans="2:10" x14ac:dyDescent="0.35">
      <c r="B675" s="20" t="s">
        <v>507</v>
      </c>
      <c r="D675" s="217" t="str">
        <f t="shared" si="17"/>
        <v/>
      </c>
      <c r="E675" s="217" t="str">
        <f>IF(D675=1,SUM($D$5:D675),"")</f>
        <v/>
      </c>
      <c r="F675" s="7" t="s">
        <v>427</v>
      </c>
      <c r="G675" s="7" t="s">
        <v>240</v>
      </c>
      <c r="H675" s="7" t="s">
        <v>261</v>
      </c>
      <c r="I675" s="8" t="s">
        <v>532</v>
      </c>
      <c r="J675" s="217"/>
    </row>
    <row r="676" spans="2:10" x14ac:dyDescent="0.35">
      <c r="B676" s="20" t="s">
        <v>507</v>
      </c>
      <c r="D676" s="217" t="str">
        <f t="shared" si="17"/>
        <v/>
      </c>
      <c r="E676" s="217" t="str">
        <f>IF(D676=1,SUM($D$5:D676),"")</f>
        <v/>
      </c>
      <c r="F676" s="7" t="s">
        <v>427</v>
      </c>
      <c r="G676" s="7" t="s">
        <v>240</v>
      </c>
      <c r="H676" s="7" t="s">
        <v>265</v>
      </c>
      <c r="I676" s="8" t="s">
        <v>305</v>
      </c>
      <c r="J676" s="217"/>
    </row>
    <row r="677" spans="2:10" x14ac:dyDescent="0.35">
      <c r="B677" s="20" t="s">
        <v>507</v>
      </c>
      <c r="D677" s="217" t="str">
        <f t="shared" si="17"/>
        <v/>
      </c>
      <c r="E677" s="217" t="str">
        <f>IF(D677=1,SUM($D$5:D677),"")</f>
        <v/>
      </c>
      <c r="F677" s="7" t="s">
        <v>427</v>
      </c>
      <c r="G677" s="7" t="s">
        <v>240</v>
      </c>
      <c r="H677" s="7" t="s">
        <v>269</v>
      </c>
      <c r="I677" s="8" t="s">
        <v>314</v>
      </c>
      <c r="J677" s="217"/>
    </row>
    <row r="678" spans="2:10" x14ac:dyDescent="0.35">
      <c r="B678" s="20" t="s">
        <v>507</v>
      </c>
      <c r="D678" s="217" t="str">
        <f t="shared" si="17"/>
        <v/>
      </c>
      <c r="E678" s="217" t="str">
        <f>IF(D678=1,SUM($D$5:D678),"")</f>
        <v/>
      </c>
      <c r="F678" s="7" t="s">
        <v>427</v>
      </c>
      <c r="G678" s="7" t="s">
        <v>240</v>
      </c>
      <c r="H678" s="7" t="s">
        <v>273</v>
      </c>
      <c r="I678" s="8" t="s">
        <v>606</v>
      </c>
      <c r="J678" s="217"/>
    </row>
    <row r="679" spans="2:10" x14ac:dyDescent="0.35">
      <c r="B679" s="20" t="s">
        <v>507</v>
      </c>
      <c r="D679" s="217" t="str">
        <f t="shared" si="17"/>
        <v/>
      </c>
      <c r="E679" s="217" t="str">
        <f>IF(D679=1,SUM($D$5:D679),"")</f>
        <v/>
      </c>
      <c r="F679" s="7" t="s">
        <v>427</v>
      </c>
      <c r="G679" s="7" t="s">
        <v>240</v>
      </c>
      <c r="H679" s="7" t="s">
        <v>277</v>
      </c>
      <c r="I679" s="8" t="s">
        <v>626</v>
      </c>
      <c r="J679" s="217"/>
    </row>
    <row r="680" spans="2:10" x14ac:dyDescent="0.35">
      <c r="B680" s="20" t="s">
        <v>507</v>
      </c>
      <c r="D680" s="217" t="str">
        <f t="shared" si="17"/>
        <v/>
      </c>
      <c r="E680" s="217" t="str">
        <f>IF(D680=1,SUM($D$5:D680),"")</f>
        <v/>
      </c>
      <c r="F680" s="7" t="s">
        <v>427</v>
      </c>
      <c r="G680" s="7" t="s">
        <v>240</v>
      </c>
      <c r="H680" s="7" t="s">
        <v>281</v>
      </c>
      <c r="I680" s="8" t="s">
        <v>616</v>
      </c>
      <c r="J680" s="217"/>
    </row>
    <row r="681" spans="2:10" x14ac:dyDescent="0.35">
      <c r="B681" s="20" t="s">
        <v>507</v>
      </c>
      <c r="D681" s="217" t="str">
        <f t="shared" si="17"/>
        <v/>
      </c>
      <c r="E681" s="217" t="str">
        <f>IF(D681=1,SUM($D$5:D681),"")</f>
        <v/>
      </c>
      <c r="F681" s="7" t="s">
        <v>427</v>
      </c>
      <c r="G681" s="7" t="s">
        <v>240</v>
      </c>
      <c r="H681" s="7" t="s">
        <v>285</v>
      </c>
      <c r="I681" s="8" t="s">
        <v>125</v>
      </c>
      <c r="J681" s="217"/>
    </row>
    <row r="682" spans="2:10" x14ac:dyDescent="0.35">
      <c r="B682" s="20" t="s">
        <v>507</v>
      </c>
      <c r="D682" s="217" t="str">
        <f t="shared" si="17"/>
        <v/>
      </c>
      <c r="E682" s="217" t="str">
        <f>IF(D682=1,SUM($D$5:D682),"")</f>
        <v/>
      </c>
      <c r="F682" s="7" t="s">
        <v>427</v>
      </c>
      <c r="G682" s="7" t="s">
        <v>240</v>
      </c>
      <c r="H682" s="7" t="s">
        <v>323</v>
      </c>
      <c r="I682" s="8" t="s">
        <v>351</v>
      </c>
      <c r="J682" s="217"/>
    </row>
    <row r="683" spans="2:10" x14ac:dyDescent="0.35">
      <c r="B683" s="20" t="s">
        <v>507</v>
      </c>
      <c r="D683" s="217" t="str">
        <f t="shared" si="17"/>
        <v/>
      </c>
      <c r="E683" s="217" t="str">
        <f>IF(D683=1,SUM($D$5:D683),"")</f>
        <v/>
      </c>
      <c r="F683" s="7" t="s">
        <v>429</v>
      </c>
      <c r="G683" s="7" t="s">
        <v>240</v>
      </c>
      <c r="H683" s="7" t="s">
        <v>241</v>
      </c>
      <c r="I683" s="8" t="s">
        <v>291</v>
      </c>
      <c r="J683" s="217"/>
    </row>
    <row r="684" spans="2:10" x14ac:dyDescent="0.35">
      <c r="B684" s="20" t="s">
        <v>507</v>
      </c>
      <c r="D684" s="217" t="str">
        <f t="shared" si="17"/>
        <v/>
      </c>
      <c r="E684" s="217" t="str">
        <f>IF(D684=1,SUM($D$5:D684),"")</f>
        <v/>
      </c>
      <c r="F684" s="7" t="s">
        <v>429</v>
      </c>
      <c r="G684" s="7" t="s">
        <v>240</v>
      </c>
      <c r="H684" s="7" t="s">
        <v>245</v>
      </c>
      <c r="I684" s="8" t="s">
        <v>760</v>
      </c>
      <c r="J684" s="217"/>
    </row>
    <row r="685" spans="2:10" x14ac:dyDescent="0.35">
      <c r="B685" s="20" t="s">
        <v>507</v>
      </c>
      <c r="D685" s="217" t="str">
        <f t="shared" si="17"/>
        <v/>
      </c>
      <c r="E685" s="217" t="str">
        <f>IF(D685=1,SUM($D$5:D685),"")</f>
        <v/>
      </c>
      <c r="F685" s="7" t="s">
        <v>429</v>
      </c>
      <c r="G685" s="7" t="s">
        <v>240</v>
      </c>
      <c r="H685" s="7" t="s">
        <v>249</v>
      </c>
      <c r="I685" s="8" t="s">
        <v>662</v>
      </c>
      <c r="J685" s="217"/>
    </row>
    <row r="686" spans="2:10" x14ac:dyDescent="0.35">
      <c r="B686" s="20" t="s">
        <v>507</v>
      </c>
      <c r="D686" s="217" t="str">
        <f t="shared" si="17"/>
        <v/>
      </c>
      <c r="E686" s="217" t="str">
        <f>IF(D686=1,SUM($D$5:D686),"")</f>
        <v/>
      </c>
      <c r="F686" s="7" t="s">
        <v>429</v>
      </c>
      <c r="G686" s="7" t="s">
        <v>240</v>
      </c>
      <c r="H686" s="7" t="s">
        <v>253</v>
      </c>
      <c r="I686" s="8" t="s">
        <v>638</v>
      </c>
      <c r="J686" s="217"/>
    </row>
    <row r="687" spans="2:10" x14ac:dyDescent="0.35">
      <c r="B687" s="20" t="s">
        <v>507</v>
      </c>
      <c r="D687" s="217" t="str">
        <f t="shared" si="17"/>
        <v/>
      </c>
      <c r="E687" s="217" t="str">
        <f>IF(D687=1,SUM($D$5:D687),"")</f>
        <v/>
      </c>
      <c r="F687" s="7" t="s">
        <v>429</v>
      </c>
      <c r="G687" s="7" t="s">
        <v>240</v>
      </c>
      <c r="H687" s="7" t="s">
        <v>257</v>
      </c>
      <c r="I687" s="8" t="s">
        <v>300</v>
      </c>
      <c r="J687" s="217"/>
    </row>
    <row r="688" spans="2:10" x14ac:dyDescent="0.35">
      <c r="B688" s="20" t="s">
        <v>507</v>
      </c>
      <c r="D688" s="217" t="str">
        <f t="shared" si="17"/>
        <v/>
      </c>
      <c r="E688" s="217" t="str">
        <f>IF(D688=1,SUM($D$5:D688),"")</f>
        <v/>
      </c>
      <c r="F688" s="7" t="s">
        <v>429</v>
      </c>
      <c r="G688" s="7" t="s">
        <v>240</v>
      </c>
      <c r="H688" s="7" t="s">
        <v>261</v>
      </c>
      <c r="I688" s="8" t="s">
        <v>480</v>
      </c>
      <c r="J688" s="217"/>
    </row>
    <row r="689" spans="2:10" x14ac:dyDescent="0.35">
      <c r="B689" s="20" t="s">
        <v>507</v>
      </c>
      <c r="D689" s="217" t="str">
        <f t="shared" si="17"/>
        <v/>
      </c>
      <c r="E689" s="217" t="str">
        <f>IF(D689=1,SUM($D$5:D689),"")</f>
        <v/>
      </c>
      <c r="F689" s="7" t="s">
        <v>429</v>
      </c>
      <c r="G689" s="7" t="s">
        <v>240</v>
      </c>
      <c r="H689" s="7" t="s">
        <v>265</v>
      </c>
      <c r="I689" s="8" t="s">
        <v>664</v>
      </c>
      <c r="J689" s="217"/>
    </row>
    <row r="690" spans="2:10" x14ac:dyDescent="0.35">
      <c r="B690" s="20" t="s">
        <v>507</v>
      </c>
      <c r="D690" s="217" t="str">
        <f t="shared" si="17"/>
        <v/>
      </c>
      <c r="E690" s="217" t="str">
        <f>IF(D690=1,SUM($D$5:D690),"")</f>
        <v/>
      </c>
      <c r="F690" s="7" t="s">
        <v>429</v>
      </c>
      <c r="G690" s="7" t="s">
        <v>240</v>
      </c>
      <c r="H690" s="7" t="s">
        <v>269</v>
      </c>
      <c r="I690" s="8" t="s">
        <v>761</v>
      </c>
      <c r="J690" s="217"/>
    </row>
    <row r="691" spans="2:10" x14ac:dyDescent="0.35">
      <c r="B691" s="20" t="s">
        <v>507</v>
      </c>
      <c r="D691" s="217" t="str">
        <f t="shared" si="17"/>
        <v/>
      </c>
      <c r="E691" s="217" t="str">
        <f>IF(D691=1,SUM($D$5:D691),"")</f>
        <v/>
      </c>
      <c r="F691" s="7" t="s">
        <v>429</v>
      </c>
      <c r="G691" s="7" t="s">
        <v>240</v>
      </c>
      <c r="H691" s="7" t="s">
        <v>273</v>
      </c>
      <c r="I691" s="8" t="s">
        <v>762</v>
      </c>
      <c r="J691" s="217"/>
    </row>
    <row r="692" spans="2:10" x14ac:dyDescent="0.35">
      <c r="B692" s="20" t="s">
        <v>507</v>
      </c>
      <c r="D692" s="217" t="str">
        <f t="shared" si="17"/>
        <v/>
      </c>
      <c r="E692" s="217" t="str">
        <f>IF(D692=1,SUM($D$5:D692),"")</f>
        <v/>
      </c>
      <c r="F692" s="7" t="s">
        <v>429</v>
      </c>
      <c r="G692" s="7" t="s">
        <v>240</v>
      </c>
      <c r="H692" s="7" t="s">
        <v>277</v>
      </c>
      <c r="I692" s="8" t="s">
        <v>442</v>
      </c>
      <c r="J692" s="217"/>
    </row>
    <row r="693" spans="2:10" x14ac:dyDescent="0.35">
      <c r="B693" s="20" t="s">
        <v>507</v>
      </c>
      <c r="D693" s="217" t="str">
        <f t="shared" si="17"/>
        <v/>
      </c>
      <c r="E693" s="217" t="str">
        <f>IF(D693=1,SUM($D$5:D693),"")</f>
        <v/>
      </c>
      <c r="F693" s="7" t="s">
        <v>429</v>
      </c>
      <c r="G693" s="7" t="s">
        <v>240</v>
      </c>
      <c r="H693" s="7" t="s">
        <v>281</v>
      </c>
      <c r="I693" s="8" t="s">
        <v>278</v>
      </c>
      <c r="J693" s="217"/>
    </row>
    <row r="694" spans="2:10" x14ac:dyDescent="0.35">
      <c r="B694" s="20" t="s">
        <v>507</v>
      </c>
      <c r="D694" s="217" t="str">
        <f t="shared" si="17"/>
        <v/>
      </c>
      <c r="E694" s="217" t="str">
        <f>IF(D694=1,SUM($D$5:D694),"")</f>
        <v/>
      </c>
      <c r="F694" s="7" t="s">
        <v>429</v>
      </c>
      <c r="G694" s="7" t="s">
        <v>240</v>
      </c>
      <c r="H694" s="7" t="s">
        <v>285</v>
      </c>
      <c r="I694" s="8" t="s">
        <v>282</v>
      </c>
      <c r="J694" s="217"/>
    </row>
    <row r="695" spans="2:10" x14ac:dyDescent="0.35">
      <c r="B695" s="20" t="s">
        <v>507</v>
      </c>
      <c r="D695" s="217" t="str">
        <f t="shared" si="17"/>
        <v/>
      </c>
      <c r="E695" s="217" t="str">
        <f>IF(D695=1,SUM($D$5:D695),"")</f>
        <v/>
      </c>
      <c r="F695" s="7" t="s">
        <v>429</v>
      </c>
      <c r="G695" s="7" t="s">
        <v>240</v>
      </c>
      <c r="H695" s="7" t="s">
        <v>323</v>
      </c>
      <c r="I695" s="8" t="s">
        <v>125</v>
      </c>
      <c r="J695" s="217"/>
    </row>
    <row r="696" spans="2:10" x14ac:dyDescent="0.35">
      <c r="B696" s="20" t="s">
        <v>507</v>
      </c>
      <c r="D696" s="217" t="str">
        <f t="shared" si="17"/>
        <v/>
      </c>
      <c r="E696" s="217" t="str">
        <f>IF(D696=1,SUM($D$5:D696),"")</f>
        <v/>
      </c>
      <c r="F696" s="7" t="s">
        <v>432</v>
      </c>
      <c r="G696" s="7" t="s">
        <v>240</v>
      </c>
      <c r="H696" s="7" t="s">
        <v>241</v>
      </c>
      <c r="I696" s="8" t="s">
        <v>722</v>
      </c>
      <c r="J696" s="217"/>
    </row>
    <row r="697" spans="2:10" x14ac:dyDescent="0.35">
      <c r="B697" s="20" t="s">
        <v>507</v>
      </c>
      <c r="D697" s="217" t="str">
        <f t="shared" si="17"/>
        <v/>
      </c>
      <c r="E697" s="217" t="str">
        <f>IF(D697=1,SUM($D$5:D697),"")</f>
        <v/>
      </c>
      <c r="F697" s="7" t="s">
        <v>432</v>
      </c>
      <c r="G697" s="7" t="s">
        <v>240</v>
      </c>
      <c r="H697" s="7" t="s">
        <v>245</v>
      </c>
      <c r="I697" s="8" t="s">
        <v>678</v>
      </c>
      <c r="J697" s="217"/>
    </row>
    <row r="698" spans="2:10" x14ac:dyDescent="0.35">
      <c r="B698" s="20" t="s">
        <v>507</v>
      </c>
      <c r="D698" s="217" t="str">
        <f t="shared" si="17"/>
        <v/>
      </c>
      <c r="E698" s="217" t="str">
        <f>IF(D698=1,SUM($D$5:D698),"")</f>
        <v/>
      </c>
      <c r="F698" s="7" t="s">
        <v>432</v>
      </c>
      <c r="G698" s="7" t="s">
        <v>240</v>
      </c>
      <c r="H698" s="7" t="s">
        <v>249</v>
      </c>
      <c r="I698" s="8" t="s">
        <v>763</v>
      </c>
      <c r="J698" s="217"/>
    </row>
    <row r="699" spans="2:10" x14ac:dyDescent="0.35">
      <c r="B699" s="20" t="s">
        <v>507</v>
      </c>
      <c r="D699" s="217" t="str">
        <f t="shared" si="17"/>
        <v/>
      </c>
      <c r="E699" s="217" t="str">
        <f>IF(D699=1,SUM($D$5:D699),"")</f>
        <v/>
      </c>
      <c r="F699" s="7" t="s">
        <v>432</v>
      </c>
      <c r="G699" s="7" t="s">
        <v>240</v>
      </c>
      <c r="H699" s="7" t="s">
        <v>253</v>
      </c>
      <c r="I699" s="8" t="s">
        <v>764</v>
      </c>
      <c r="J699" s="217"/>
    </row>
    <row r="700" spans="2:10" x14ac:dyDescent="0.35">
      <c r="B700" s="20" t="s">
        <v>507</v>
      </c>
      <c r="D700" s="217" t="str">
        <f t="shared" si="17"/>
        <v/>
      </c>
      <c r="E700" s="217" t="str">
        <f>IF(D700=1,SUM($D$5:D700),"")</f>
        <v/>
      </c>
      <c r="F700" s="7" t="s">
        <v>432</v>
      </c>
      <c r="G700" s="7" t="s">
        <v>240</v>
      </c>
      <c r="H700" s="7" t="s">
        <v>257</v>
      </c>
      <c r="I700" s="8" t="s">
        <v>765</v>
      </c>
      <c r="J700" s="217"/>
    </row>
    <row r="701" spans="2:10" x14ac:dyDescent="0.35">
      <c r="B701" s="20" t="s">
        <v>507</v>
      </c>
      <c r="D701" s="217" t="str">
        <f t="shared" si="17"/>
        <v/>
      </c>
      <c r="E701" s="217" t="str">
        <f>IF(D701=1,SUM($D$5:D701),"")</f>
        <v/>
      </c>
      <c r="F701" s="7" t="s">
        <v>432</v>
      </c>
      <c r="G701" s="7" t="s">
        <v>240</v>
      </c>
      <c r="H701" s="7" t="s">
        <v>261</v>
      </c>
      <c r="I701" s="8" t="s">
        <v>561</v>
      </c>
      <c r="J701" s="217"/>
    </row>
    <row r="702" spans="2:10" x14ac:dyDescent="0.35">
      <c r="B702" s="20" t="s">
        <v>507</v>
      </c>
      <c r="D702" s="217" t="str">
        <f t="shared" si="17"/>
        <v/>
      </c>
      <c r="E702" s="217" t="str">
        <f>IF(D702=1,SUM($D$5:D702),"")</f>
        <v/>
      </c>
      <c r="F702" s="7" t="s">
        <v>432</v>
      </c>
      <c r="G702" s="7" t="s">
        <v>240</v>
      </c>
      <c r="H702" s="7" t="s">
        <v>265</v>
      </c>
      <c r="I702" s="8" t="s">
        <v>278</v>
      </c>
      <c r="J702" s="217"/>
    </row>
    <row r="703" spans="2:10" x14ac:dyDescent="0.35">
      <c r="B703" s="20" t="s">
        <v>507</v>
      </c>
      <c r="D703" s="217" t="str">
        <f t="shared" si="17"/>
        <v/>
      </c>
      <c r="E703" s="217" t="str">
        <f>IF(D703=1,SUM($D$5:D703),"")</f>
        <v/>
      </c>
      <c r="F703" s="7" t="s">
        <v>434</v>
      </c>
      <c r="G703" s="7" t="s">
        <v>240</v>
      </c>
      <c r="H703" s="7" t="s">
        <v>241</v>
      </c>
      <c r="I703" s="8" t="s">
        <v>354</v>
      </c>
      <c r="J703" s="217"/>
    </row>
    <row r="704" spans="2:10" x14ac:dyDescent="0.35">
      <c r="B704" s="20" t="s">
        <v>507</v>
      </c>
      <c r="D704" s="217" t="str">
        <f t="shared" si="17"/>
        <v/>
      </c>
      <c r="E704" s="217" t="str">
        <f>IF(D704=1,SUM($D$5:D704),"")</f>
        <v/>
      </c>
      <c r="F704" s="7" t="s">
        <v>434</v>
      </c>
      <c r="G704" s="7" t="s">
        <v>240</v>
      </c>
      <c r="H704" s="7" t="s">
        <v>245</v>
      </c>
      <c r="I704" s="8" t="s">
        <v>254</v>
      </c>
      <c r="J704" s="217"/>
    </row>
    <row r="705" spans="2:10" x14ac:dyDescent="0.35">
      <c r="B705" s="20" t="s">
        <v>507</v>
      </c>
      <c r="D705" s="217" t="str">
        <f t="shared" si="17"/>
        <v/>
      </c>
      <c r="E705" s="217" t="str">
        <f>IF(D705=1,SUM($D$5:D705),"")</f>
        <v/>
      </c>
      <c r="F705" s="7" t="s">
        <v>434</v>
      </c>
      <c r="G705" s="7" t="s">
        <v>240</v>
      </c>
      <c r="H705" s="7" t="s">
        <v>249</v>
      </c>
      <c r="I705" s="8" t="s">
        <v>766</v>
      </c>
      <c r="J705" s="217"/>
    </row>
    <row r="706" spans="2:10" x14ac:dyDescent="0.35">
      <c r="B706" s="20" t="s">
        <v>507</v>
      </c>
      <c r="D706" s="217" t="str">
        <f t="shared" si="17"/>
        <v/>
      </c>
      <c r="E706" s="217" t="str">
        <f>IF(D706=1,SUM($D$5:D706),"")</f>
        <v/>
      </c>
      <c r="F706" s="7" t="s">
        <v>434</v>
      </c>
      <c r="G706" s="7" t="s">
        <v>240</v>
      </c>
      <c r="H706" s="7" t="s">
        <v>253</v>
      </c>
      <c r="I706" s="8" t="s">
        <v>546</v>
      </c>
      <c r="J706" s="217"/>
    </row>
    <row r="707" spans="2:10" x14ac:dyDescent="0.35">
      <c r="B707" s="20" t="s">
        <v>507</v>
      </c>
      <c r="D707" s="217" t="str">
        <f t="shared" si="17"/>
        <v/>
      </c>
      <c r="E707" s="217" t="str">
        <f>IF(D707=1,SUM($D$5:D707),"")</f>
        <v/>
      </c>
      <c r="F707" s="7" t="s">
        <v>434</v>
      </c>
      <c r="G707" s="7" t="s">
        <v>240</v>
      </c>
      <c r="H707" s="7" t="s">
        <v>257</v>
      </c>
      <c r="I707" s="8" t="s">
        <v>311</v>
      </c>
      <c r="J707" s="217"/>
    </row>
    <row r="708" spans="2:10" x14ac:dyDescent="0.35">
      <c r="B708" s="20" t="s">
        <v>507</v>
      </c>
      <c r="D708" s="217" t="str">
        <f t="shared" si="17"/>
        <v/>
      </c>
      <c r="E708" s="217" t="str">
        <f>IF(D708=1,SUM($D$5:D708),"")</f>
        <v/>
      </c>
      <c r="F708" s="7" t="s">
        <v>434</v>
      </c>
      <c r="G708" s="7" t="s">
        <v>240</v>
      </c>
      <c r="H708" s="7" t="s">
        <v>261</v>
      </c>
      <c r="I708" s="8" t="s">
        <v>314</v>
      </c>
      <c r="J708" s="217"/>
    </row>
    <row r="709" spans="2:10" x14ac:dyDescent="0.35">
      <c r="B709" s="20" t="s">
        <v>507</v>
      </c>
      <c r="D709" s="217" t="str">
        <f t="shared" si="17"/>
        <v/>
      </c>
      <c r="E709" s="217" t="str">
        <f>IF(D709=1,SUM($D$5:D709),"")</f>
        <v/>
      </c>
      <c r="F709" s="7" t="s">
        <v>434</v>
      </c>
      <c r="G709" s="7" t="s">
        <v>240</v>
      </c>
      <c r="H709" s="7" t="s">
        <v>265</v>
      </c>
      <c r="I709" s="8" t="s">
        <v>262</v>
      </c>
      <c r="J709" s="217"/>
    </row>
    <row r="710" spans="2:10" x14ac:dyDescent="0.35">
      <c r="B710" s="20" t="s">
        <v>507</v>
      </c>
      <c r="D710" s="217" t="str">
        <f t="shared" ref="D710:D773" si="18">IF(F710=$K$1,1,"")</f>
        <v/>
      </c>
      <c r="E710" s="217" t="str">
        <f>IF(D710=1,SUM($D$5:D710),"")</f>
        <v/>
      </c>
      <c r="F710" s="7" t="s">
        <v>434</v>
      </c>
      <c r="G710" s="7" t="s">
        <v>240</v>
      </c>
      <c r="H710" s="7" t="s">
        <v>269</v>
      </c>
      <c r="I710" s="8" t="s">
        <v>533</v>
      </c>
      <c r="J710" s="217"/>
    </row>
    <row r="711" spans="2:10" x14ac:dyDescent="0.35">
      <c r="B711" s="20" t="s">
        <v>507</v>
      </c>
      <c r="D711" s="217" t="str">
        <f t="shared" si="18"/>
        <v/>
      </c>
      <c r="E711" s="217" t="str">
        <f>IF(D711=1,SUM($D$5:D711),"")</f>
        <v/>
      </c>
      <c r="F711" s="7" t="s">
        <v>434</v>
      </c>
      <c r="G711" s="7" t="s">
        <v>240</v>
      </c>
      <c r="H711" s="7" t="s">
        <v>273</v>
      </c>
      <c r="I711" s="8" t="s">
        <v>125</v>
      </c>
      <c r="J711" s="217"/>
    </row>
    <row r="712" spans="2:10" x14ac:dyDescent="0.35">
      <c r="B712" s="20" t="s">
        <v>507</v>
      </c>
      <c r="D712" s="217" t="str">
        <f t="shared" si="18"/>
        <v/>
      </c>
      <c r="E712" s="217" t="str">
        <f>IF(D712=1,SUM($D$5:D712),"")</f>
        <v/>
      </c>
      <c r="F712" s="7" t="s">
        <v>436</v>
      </c>
      <c r="G712" s="7" t="s">
        <v>240</v>
      </c>
      <c r="H712" s="7" t="s">
        <v>241</v>
      </c>
      <c r="I712" s="8" t="s">
        <v>500</v>
      </c>
      <c r="J712" s="217"/>
    </row>
    <row r="713" spans="2:10" x14ac:dyDescent="0.35">
      <c r="B713" s="20" t="s">
        <v>507</v>
      </c>
      <c r="D713" s="217" t="str">
        <f t="shared" si="18"/>
        <v/>
      </c>
      <c r="E713" s="217" t="str">
        <f>IF(D713=1,SUM($D$5:D713),"")</f>
        <v/>
      </c>
      <c r="F713" s="7" t="s">
        <v>436</v>
      </c>
      <c r="G713" s="7" t="s">
        <v>240</v>
      </c>
      <c r="H713" s="7" t="s">
        <v>245</v>
      </c>
      <c r="I713" s="8" t="s">
        <v>391</v>
      </c>
      <c r="J713" s="217"/>
    </row>
    <row r="714" spans="2:10" x14ac:dyDescent="0.35">
      <c r="B714" s="20" t="s">
        <v>507</v>
      </c>
      <c r="D714" s="217" t="str">
        <f t="shared" si="18"/>
        <v/>
      </c>
      <c r="E714" s="217" t="str">
        <f>IF(D714=1,SUM($D$5:D714),"")</f>
        <v/>
      </c>
      <c r="F714" s="7" t="s">
        <v>436</v>
      </c>
      <c r="G714" s="7" t="s">
        <v>240</v>
      </c>
      <c r="H714" s="7" t="s">
        <v>249</v>
      </c>
      <c r="I714" s="8" t="s">
        <v>300</v>
      </c>
      <c r="J714" s="217"/>
    </row>
    <row r="715" spans="2:10" x14ac:dyDescent="0.35">
      <c r="B715" s="20" t="s">
        <v>507</v>
      </c>
      <c r="D715" s="217" t="str">
        <f t="shared" si="18"/>
        <v/>
      </c>
      <c r="E715" s="217" t="str">
        <f>IF(D715=1,SUM($D$5:D715),"")</f>
        <v/>
      </c>
      <c r="F715" s="7" t="s">
        <v>436</v>
      </c>
      <c r="G715" s="7" t="s">
        <v>240</v>
      </c>
      <c r="H715" s="7" t="s">
        <v>253</v>
      </c>
      <c r="I715" s="8" t="s">
        <v>480</v>
      </c>
      <c r="J715" s="217"/>
    </row>
    <row r="716" spans="2:10" x14ac:dyDescent="0.35">
      <c r="B716" s="20" t="s">
        <v>507</v>
      </c>
      <c r="D716" s="217" t="str">
        <f t="shared" si="18"/>
        <v/>
      </c>
      <c r="E716" s="217" t="str">
        <f>IF(D716=1,SUM($D$5:D716),"")</f>
        <v/>
      </c>
      <c r="F716" s="7" t="s">
        <v>436</v>
      </c>
      <c r="G716" s="7" t="s">
        <v>240</v>
      </c>
      <c r="H716" s="7" t="s">
        <v>257</v>
      </c>
      <c r="I716" s="8" t="s">
        <v>626</v>
      </c>
      <c r="J716" s="217"/>
    </row>
    <row r="717" spans="2:10" x14ac:dyDescent="0.35">
      <c r="B717" s="20" t="s">
        <v>507</v>
      </c>
      <c r="D717" s="217" t="str">
        <f t="shared" si="18"/>
        <v/>
      </c>
      <c r="E717" s="217" t="str">
        <f>IF(D717=1,SUM($D$5:D717),"")</f>
        <v/>
      </c>
      <c r="F717" s="7" t="s">
        <v>436</v>
      </c>
      <c r="G717" s="7" t="s">
        <v>240</v>
      </c>
      <c r="H717" s="7" t="s">
        <v>261</v>
      </c>
      <c r="I717" s="8" t="s">
        <v>409</v>
      </c>
      <c r="J717" s="217"/>
    </row>
    <row r="718" spans="2:10" x14ac:dyDescent="0.35">
      <c r="B718" s="20" t="s">
        <v>507</v>
      </c>
      <c r="D718" s="217" t="str">
        <f t="shared" si="18"/>
        <v/>
      </c>
      <c r="E718" s="217" t="str">
        <f>IF(D718=1,SUM($D$5:D718),"")</f>
        <v/>
      </c>
      <c r="F718" s="7" t="s">
        <v>436</v>
      </c>
      <c r="G718" s="7" t="s">
        <v>240</v>
      </c>
      <c r="H718" s="7" t="s">
        <v>265</v>
      </c>
      <c r="I718" s="8" t="s">
        <v>331</v>
      </c>
      <c r="J718" s="217"/>
    </row>
    <row r="719" spans="2:10" x14ac:dyDescent="0.35">
      <c r="B719" s="20" t="s">
        <v>507</v>
      </c>
      <c r="D719" s="217" t="str">
        <f t="shared" si="18"/>
        <v/>
      </c>
      <c r="E719" s="217" t="str">
        <f>IF(D719=1,SUM($D$5:D719),"")</f>
        <v/>
      </c>
      <c r="F719" s="7" t="s">
        <v>436</v>
      </c>
      <c r="G719" s="7" t="s">
        <v>240</v>
      </c>
      <c r="H719" s="7" t="s">
        <v>269</v>
      </c>
      <c r="I719" s="8" t="s">
        <v>767</v>
      </c>
      <c r="J719" s="217"/>
    </row>
    <row r="720" spans="2:10" x14ac:dyDescent="0.35">
      <c r="B720" s="20" t="s">
        <v>507</v>
      </c>
      <c r="D720" s="217" t="str">
        <f t="shared" si="18"/>
        <v/>
      </c>
      <c r="E720" s="217" t="str">
        <f>IF(D720=1,SUM($D$5:D720),"")</f>
        <v/>
      </c>
      <c r="F720" s="7" t="s">
        <v>436</v>
      </c>
      <c r="G720" s="7" t="s">
        <v>240</v>
      </c>
      <c r="H720" s="7" t="s">
        <v>273</v>
      </c>
      <c r="I720" s="8" t="s">
        <v>768</v>
      </c>
      <c r="J720" s="217"/>
    </row>
    <row r="721" spans="2:10" x14ac:dyDescent="0.35">
      <c r="B721" s="20" t="s">
        <v>507</v>
      </c>
      <c r="D721" s="217" t="str">
        <f t="shared" si="18"/>
        <v/>
      </c>
      <c r="E721" s="217" t="str">
        <f>IF(D721=1,SUM($D$5:D721),"")</f>
        <v/>
      </c>
      <c r="F721" s="7" t="s">
        <v>436</v>
      </c>
      <c r="G721" s="7" t="s">
        <v>240</v>
      </c>
      <c r="H721" s="7" t="s">
        <v>277</v>
      </c>
      <c r="I721" s="8" t="s">
        <v>278</v>
      </c>
      <c r="J721" s="217"/>
    </row>
    <row r="722" spans="2:10" x14ac:dyDescent="0.35">
      <c r="B722" s="20" t="s">
        <v>507</v>
      </c>
      <c r="D722" s="217" t="str">
        <f t="shared" si="18"/>
        <v/>
      </c>
      <c r="E722" s="217" t="str">
        <f>IF(D722=1,SUM($D$5:D722),"")</f>
        <v/>
      </c>
      <c r="F722" s="7" t="s">
        <v>436</v>
      </c>
      <c r="G722" s="7" t="s">
        <v>240</v>
      </c>
      <c r="H722" s="7" t="s">
        <v>281</v>
      </c>
      <c r="I722" s="8" t="s">
        <v>125</v>
      </c>
      <c r="J722" s="217"/>
    </row>
    <row r="723" spans="2:10" x14ac:dyDescent="0.35">
      <c r="B723" s="20" t="s">
        <v>507</v>
      </c>
      <c r="D723" s="217" t="str">
        <f t="shared" si="18"/>
        <v/>
      </c>
      <c r="E723" s="217" t="str">
        <f>IF(D723=1,SUM($D$5:D723),"")</f>
        <v/>
      </c>
      <c r="F723" s="7" t="s">
        <v>436</v>
      </c>
      <c r="G723" s="7" t="s">
        <v>240</v>
      </c>
      <c r="H723" s="7" t="s">
        <v>285</v>
      </c>
      <c r="I723" s="8" t="s">
        <v>769</v>
      </c>
      <c r="J723" s="217"/>
    </row>
    <row r="724" spans="2:10" x14ac:dyDescent="0.35">
      <c r="B724" s="20" t="s">
        <v>507</v>
      </c>
      <c r="D724" s="217" t="str">
        <f t="shared" si="18"/>
        <v/>
      </c>
      <c r="E724" s="217" t="str">
        <f>IF(D724=1,SUM($D$5:D724),"")</f>
        <v/>
      </c>
      <c r="F724" s="7" t="s">
        <v>438</v>
      </c>
      <c r="G724" s="7" t="s">
        <v>240</v>
      </c>
      <c r="H724" s="7" t="s">
        <v>241</v>
      </c>
      <c r="I724" s="8" t="s">
        <v>770</v>
      </c>
      <c r="J724" s="217"/>
    </row>
    <row r="725" spans="2:10" x14ac:dyDescent="0.35">
      <c r="B725" s="20" t="s">
        <v>507</v>
      </c>
      <c r="D725" s="217" t="str">
        <f t="shared" si="18"/>
        <v/>
      </c>
      <c r="E725" s="217" t="str">
        <f>IF(D725=1,SUM($D$5:D725),"")</f>
        <v/>
      </c>
      <c r="F725" s="7" t="s">
        <v>438</v>
      </c>
      <c r="G725" s="7" t="s">
        <v>240</v>
      </c>
      <c r="H725" s="7" t="s">
        <v>245</v>
      </c>
      <c r="I725" s="8" t="s">
        <v>771</v>
      </c>
      <c r="J725" s="217"/>
    </row>
    <row r="726" spans="2:10" x14ac:dyDescent="0.35">
      <c r="B726" s="20" t="s">
        <v>507</v>
      </c>
      <c r="D726" s="217" t="str">
        <f t="shared" si="18"/>
        <v/>
      </c>
      <c r="E726" s="217" t="str">
        <f>IF(D726=1,SUM($D$5:D726),"")</f>
        <v/>
      </c>
      <c r="F726" s="7" t="s">
        <v>438</v>
      </c>
      <c r="G726" s="7" t="s">
        <v>240</v>
      </c>
      <c r="H726" s="7" t="s">
        <v>249</v>
      </c>
      <c r="I726" s="8" t="s">
        <v>391</v>
      </c>
      <c r="J726" s="217"/>
    </row>
    <row r="727" spans="2:10" x14ac:dyDescent="0.35">
      <c r="B727" s="20" t="s">
        <v>507</v>
      </c>
      <c r="D727" s="217" t="str">
        <f t="shared" si="18"/>
        <v/>
      </c>
      <c r="E727" s="217" t="str">
        <f>IF(D727=1,SUM($D$5:D727),"")</f>
        <v/>
      </c>
      <c r="F727" s="7" t="s">
        <v>438</v>
      </c>
      <c r="G727" s="7" t="s">
        <v>240</v>
      </c>
      <c r="H727" s="7" t="s">
        <v>253</v>
      </c>
      <c r="I727" s="8" t="s">
        <v>772</v>
      </c>
      <c r="J727" s="217"/>
    </row>
    <row r="728" spans="2:10" x14ac:dyDescent="0.35">
      <c r="B728" s="20" t="s">
        <v>507</v>
      </c>
      <c r="D728" s="217" t="str">
        <f t="shared" si="18"/>
        <v/>
      </c>
      <c r="E728" s="217" t="str">
        <f>IF(D728=1,SUM($D$5:D728),"")</f>
        <v/>
      </c>
      <c r="F728" s="7" t="s">
        <v>438</v>
      </c>
      <c r="G728" s="7" t="s">
        <v>240</v>
      </c>
      <c r="H728" s="7" t="s">
        <v>257</v>
      </c>
      <c r="I728" s="8" t="s">
        <v>773</v>
      </c>
      <c r="J728" s="217"/>
    </row>
    <row r="729" spans="2:10" x14ac:dyDescent="0.35">
      <c r="B729" s="20" t="s">
        <v>507</v>
      </c>
      <c r="D729" s="217" t="str">
        <f t="shared" si="18"/>
        <v/>
      </c>
      <c r="E729" s="217" t="str">
        <f>IF(D729=1,SUM($D$5:D729),"")</f>
        <v/>
      </c>
      <c r="F729" s="7" t="s">
        <v>438</v>
      </c>
      <c r="G729" s="7" t="s">
        <v>240</v>
      </c>
      <c r="H729" s="7" t="s">
        <v>261</v>
      </c>
      <c r="I729" s="8" t="s">
        <v>774</v>
      </c>
      <c r="J729" s="217"/>
    </row>
    <row r="730" spans="2:10" x14ac:dyDescent="0.35">
      <c r="B730" s="20" t="s">
        <v>507</v>
      </c>
      <c r="D730" s="217" t="str">
        <f t="shared" si="18"/>
        <v/>
      </c>
      <c r="E730" s="217" t="str">
        <f>IF(D730=1,SUM($D$5:D730),"")</f>
        <v/>
      </c>
      <c r="F730" s="7" t="s">
        <v>438</v>
      </c>
      <c r="G730" s="7" t="s">
        <v>240</v>
      </c>
      <c r="H730" s="7" t="s">
        <v>265</v>
      </c>
      <c r="I730" s="8" t="s">
        <v>775</v>
      </c>
      <c r="J730" s="217"/>
    </row>
    <row r="731" spans="2:10" x14ac:dyDescent="0.35">
      <c r="B731" s="20" t="s">
        <v>507</v>
      </c>
      <c r="D731" s="217" t="str">
        <f t="shared" si="18"/>
        <v/>
      </c>
      <c r="E731" s="217" t="str">
        <f>IF(D731=1,SUM($D$5:D731),"")</f>
        <v/>
      </c>
      <c r="F731" s="7" t="s">
        <v>438</v>
      </c>
      <c r="G731" s="7" t="s">
        <v>240</v>
      </c>
      <c r="H731" s="7" t="s">
        <v>269</v>
      </c>
      <c r="I731" s="8" t="s">
        <v>776</v>
      </c>
      <c r="J731" s="217"/>
    </row>
    <row r="732" spans="2:10" x14ac:dyDescent="0.35">
      <c r="B732" s="20" t="s">
        <v>507</v>
      </c>
      <c r="D732" s="217" t="str">
        <f t="shared" si="18"/>
        <v/>
      </c>
      <c r="E732" s="217" t="str">
        <f>IF(D732=1,SUM($D$5:D732),"")</f>
        <v/>
      </c>
      <c r="F732" s="7" t="s">
        <v>438</v>
      </c>
      <c r="G732" s="7" t="s">
        <v>240</v>
      </c>
      <c r="H732" s="7" t="s">
        <v>273</v>
      </c>
      <c r="I732" s="8" t="s">
        <v>777</v>
      </c>
      <c r="J732" s="217"/>
    </row>
    <row r="733" spans="2:10" x14ac:dyDescent="0.35">
      <c r="B733" s="20" t="s">
        <v>507</v>
      </c>
      <c r="D733" s="217" t="str">
        <f t="shared" si="18"/>
        <v/>
      </c>
      <c r="E733" s="217" t="str">
        <f>IF(D733=1,SUM($D$5:D733),"")</f>
        <v/>
      </c>
      <c r="F733" s="7" t="s">
        <v>438</v>
      </c>
      <c r="G733" s="7" t="s">
        <v>240</v>
      </c>
      <c r="H733" s="7" t="s">
        <v>277</v>
      </c>
      <c r="I733" s="8" t="s">
        <v>614</v>
      </c>
      <c r="J733" s="217"/>
    </row>
    <row r="734" spans="2:10" x14ac:dyDescent="0.35">
      <c r="B734" s="20" t="s">
        <v>507</v>
      </c>
      <c r="D734" s="217" t="str">
        <f t="shared" si="18"/>
        <v/>
      </c>
      <c r="E734" s="217" t="str">
        <f>IF(D734=1,SUM($D$5:D734),"")</f>
        <v/>
      </c>
      <c r="F734" s="7" t="s">
        <v>440</v>
      </c>
      <c r="G734" s="7" t="s">
        <v>240</v>
      </c>
      <c r="H734" s="7" t="s">
        <v>241</v>
      </c>
      <c r="I734" s="8" t="s">
        <v>745</v>
      </c>
      <c r="J734" s="217"/>
    </row>
    <row r="735" spans="2:10" x14ac:dyDescent="0.35">
      <c r="B735" s="20" t="s">
        <v>507</v>
      </c>
      <c r="D735" s="217" t="str">
        <f t="shared" si="18"/>
        <v/>
      </c>
      <c r="E735" s="217" t="str">
        <f>IF(D735=1,SUM($D$5:D735),"")</f>
        <v/>
      </c>
      <c r="F735" s="7" t="s">
        <v>440</v>
      </c>
      <c r="G735" s="7" t="s">
        <v>240</v>
      </c>
      <c r="H735" s="7" t="s">
        <v>245</v>
      </c>
      <c r="I735" s="8" t="s">
        <v>521</v>
      </c>
      <c r="J735" s="217"/>
    </row>
    <row r="736" spans="2:10" x14ac:dyDescent="0.35">
      <c r="B736" s="20" t="s">
        <v>507</v>
      </c>
      <c r="D736" s="217" t="str">
        <f t="shared" si="18"/>
        <v/>
      </c>
      <c r="E736" s="217" t="str">
        <f>IF(D736=1,SUM($D$5:D736),"")</f>
        <v/>
      </c>
      <c r="F736" s="7" t="s">
        <v>440</v>
      </c>
      <c r="G736" s="7" t="s">
        <v>240</v>
      </c>
      <c r="H736" s="7" t="s">
        <v>249</v>
      </c>
      <c r="I736" s="8" t="s">
        <v>555</v>
      </c>
      <c r="J736" s="217"/>
    </row>
    <row r="737" spans="2:10" x14ac:dyDescent="0.35">
      <c r="B737" s="20" t="s">
        <v>507</v>
      </c>
      <c r="D737" s="217" t="str">
        <f t="shared" si="18"/>
        <v/>
      </c>
      <c r="E737" s="217" t="str">
        <f>IF(D737=1,SUM($D$5:D737),"")</f>
        <v/>
      </c>
      <c r="F737" s="7" t="s">
        <v>440</v>
      </c>
      <c r="G737" s="7" t="s">
        <v>240</v>
      </c>
      <c r="H737" s="7" t="s">
        <v>253</v>
      </c>
      <c r="I737" s="8" t="s">
        <v>369</v>
      </c>
      <c r="J737" s="217"/>
    </row>
    <row r="738" spans="2:10" x14ac:dyDescent="0.35">
      <c r="B738" s="20" t="s">
        <v>507</v>
      </c>
      <c r="D738" s="217" t="str">
        <f t="shared" si="18"/>
        <v/>
      </c>
      <c r="E738" s="217" t="str">
        <f>IF(D738=1,SUM($D$5:D738),"")</f>
        <v/>
      </c>
      <c r="F738" s="7" t="s">
        <v>440</v>
      </c>
      <c r="G738" s="7" t="s">
        <v>240</v>
      </c>
      <c r="H738" s="7" t="s">
        <v>257</v>
      </c>
      <c r="I738" s="8" t="s">
        <v>717</v>
      </c>
      <c r="J738" s="217"/>
    </row>
    <row r="739" spans="2:10" x14ac:dyDescent="0.35">
      <c r="B739" s="20" t="s">
        <v>507</v>
      </c>
      <c r="D739" s="217" t="str">
        <f t="shared" si="18"/>
        <v/>
      </c>
      <c r="E739" s="217" t="str">
        <f>IF(D739=1,SUM($D$5:D739),"")</f>
        <v/>
      </c>
      <c r="F739" s="7" t="s">
        <v>440</v>
      </c>
      <c r="G739" s="7" t="s">
        <v>240</v>
      </c>
      <c r="H739" s="7" t="s">
        <v>261</v>
      </c>
      <c r="I739" s="8" t="s">
        <v>254</v>
      </c>
      <c r="J739" s="217"/>
    </row>
    <row r="740" spans="2:10" x14ac:dyDescent="0.35">
      <c r="B740" s="20" t="s">
        <v>507</v>
      </c>
      <c r="D740" s="217" t="str">
        <f t="shared" si="18"/>
        <v/>
      </c>
      <c r="E740" s="217" t="str">
        <f>IF(D740=1,SUM($D$5:D740),"")</f>
        <v/>
      </c>
      <c r="F740" s="7" t="s">
        <v>440</v>
      </c>
      <c r="G740" s="7" t="s">
        <v>240</v>
      </c>
      <c r="H740" s="7" t="s">
        <v>265</v>
      </c>
      <c r="I740" s="8" t="s">
        <v>262</v>
      </c>
      <c r="J740" s="217"/>
    </row>
    <row r="741" spans="2:10" x14ac:dyDescent="0.35">
      <c r="B741" s="20" t="s">
        <v>507</v>
      </c>
      <c r="D741" s="217" t="str">
        <f t="shared" si="18"/>
        <v/>
      </c>
      <c r="E741" s="217" t="str">
        <f>IF(D741=1,SUM($D$5:D741),"")</f>
        <v/>
      </c>
      <c r="F741" s="7" t="s">
        <v>440</v>
      </c>
      <c r="G741" s="7" t="s">
        <v>240</v>
      </c>
      <c r="H741" s="7" t="s">
        <v>269</v>
      </c>
      <c r="I741" s="8" t="s">
        <v>778</v>
      </c>
      <c r="J741" s="217"/>
    </row>
    <row r="742" spans="2:10" x14ac:dyDescent="0.35">
      <c r="B742" s="20" t="s">
        <v>507</v>
      </c>
      <c r="D742" s="217" t="str">
        <f t="shared" si="18"/>
        <v/>
      </c>
      <c r="E742" s="217" t="str">
        <f>IF(D742=1,SUM($D$5:D742),"")</f>
        <v/>
      </c>
      <c r="F742" s="7" t="s">
        <v>440</v>
      </c>
      <c r="G742" s="7" t="s">
        <v>240</v>
      </c>
      <c r="H742" s="7" t="s">
        <v>273</v>
      </c>
      <c r="I742" s="8" t="s">
        <v>566</v>
      </c>
      <c r="J742" s="217"/>
    </row>
    <row r="743" spans="2:10" x14ac:dyDescent="0.35">
      <c r="B743" s="20" t="s">
        <v>507</v>
      </c>
      <c r="D743" s="217" t="str">
        <f t="shared" si="18"/>
        <v/>
      </c>
      <c r="E743" s="217" t="str">
        <f>IF(D743=1,SUM($D$5:D743),"")</f>
        <v/>
      </c>
      <c r="F743" s="7" t="s">
        <v>440</v>
      </c>
      <c r="G743" s="7" t="s">
        <v>240</v>
      </c>
      <c r="H743" s="7" t="s">
        <v>277</v>
      </c>
      <c r="I743" s="8" t="s">
        <v>490</v>
      </c>
      <c r="J743" s="217"/>
    </row>
    <row r="744" spans="2:10" x14ac:dyDescent="0.35">
      <c r="B744" s="20" t="s">
        <v>507</v>
      </c>
      <c r="D744" s="217" t="str">
        <f t="shared" si="18"/>
        <v/>
      </c>
      <c r="E744" s="217" t="str">
        <f>IF(D744=1,SUM($D$5:D744),"")</f>
        <v/>
      </c>
      <c r="F744" s="7" t="s">
        <v>440</v>
      </c>
      <c r="G744" s="7" t="s">
        <v>240</v>
      </c>
      <c r="H744" s="7" t="s">
        <v>281</v>
      </c>
      <c r="I744" s="8" t="s">
        <v>455</v>
      </c>
      <c r="J744" s="217"/>
    </row>
    <row r="745" spans="2:10" x14ac:dyDescent="0.35">
      <c r="B745" s="20" t="s">
        <v>507</v>
      </c>
      <c r="D745" s="217" t="str">
        <f t="shared" si="18"/>
        <v/>
      </c>
      <c r="E745" s="217" t="str">
        <f>IF(D745=1,SUM($D$5:D745),"")</f>
        <v/>
      </c>
      <c r="F745" s="7" t="s">
        <v>440</v>
      </c>
      <c r="G745" s="7" t="s">
        <v>240</v>
      </c>
      <c r="H745" s="7" t="s">
        <v>285</v>
      </c>
      <c r="I745" s="8" t="s">
        <v>779</v>
      </c>
      <c r="J745" s="217"/>
    </row>
    <row r="746" spans="2:10" x14ac:dyDescent="0.35">
      <c r="B746" s="20" t="s">
        <v>507</v>
      </c>
      <c r="D746" s="217" t="str">
        <f t="shared" si="18"/>
        <v/>
      </c>
      <c r="E746" s="217" t="str">
        <f>IF(D746=1,SUM($D$5:D746),"")</f>
        <v/>
      </c>
      <c r="F746" s="7" t="s">
        <v>443</v>
      </c>
      <c r="G746" s="7" t="s">
        <v>240</v>
      </c>
      <c r="H746" s="7" t="s">
        <v>241</v>
      </c>
      <c r="I746" s="8" t="s">
        <v>431</v>
      </c>
      <c r="J746" s="217"/>
    </row>
    <row r="747" spans="2:10" x14ac:dyDescent="0.35">
      <c r="B747" s="20" t="s">
        <v>507</v>
      </c>
      <c r="D747" s="217" t="str">
        <f t="shared" si="18"/>
        <v/>
      </c>
      <c r="E747" s="217" t="str">
        <f>IF(D747=1,SUM($D$5:D747),"")</f>
        <v/>
      </c>
      <c r="F747" s="7" t="s">
        <v>443</v>
      </c>
      <c r="G747" s="7" t="s">
        <v>240</v>
      </c>
      <c r="H747" s="7" t="s">
        <v>245</v>
      </c>
      <c r="I747" s="8" t="s">
        <v>780</v>
      </c>
      <c r="J747" s="217"/>
    </row>
    <row r="748" spans="2:10" x14ac:dyDescent="0.35">
      <c r="B748" s="20" t="s">
        <v>507</v>
      </c>
      <c r="D748" s="217" t="str">
        <f t="shared" si="18"/>
        <v/>
      </c>
      <c r="E748" s="217" t="str">
        <f>IF(D748=1,SUM($D$5:D748),"")</f>
        <v/>
      </c>
      <c r="F748" s="7" t="s">
        <v>443</v>
      </c>
      <c r="G748" s="7" t="s">
        <v>240</v>
      </c>
      <c r="H748" s="7" t="s">
        <v>249</v>
      </c>
      <c r="I748" s="8" t="s">
        <v>781</v>
      </c>
      <c r="J748" s="217"/>
    </row>
    <row r="749" spans="2:10" x14ac:dyDescent="0.35">
      <c r="B749" s="20" t="s">
        <v>507</v>
      </c>
      <c r="D749" s="217" t="str">
        <f t="shared" si="18"/>
        <v/>
      </c>
      <c r="E749" s="217" t="str">
        <f>IF(D749=1,SUM($D$5:D749),"")</f>
        <v/>
      </c>
      <c r="F749" s="7" t="s">
        <v>443</v>
      </c>
      <c r="G749" s="7" t="s">
        <v>240</v>
      </c>
      <c r="H749" s="7" t="s">
        <v>253</v>
      </c>
      <c r="I749" s="8" t="s">
        <v>555</v>
      </c>
      <c r="J749" s="217"/>
    </row>
    <row r="750" spans="2:10" x14ac:dyDescent="0.35">
      <c r="B750" s="20" t="s">
        <v>507</v>
      </c>
      <c r="D750" s="217" t="str">
        <f t="shared" si="18"/>
        <v/>
      </c>
      <c r="E750" s="217" t="str">
        <f>IF(D750=1,SUM($D$5:D750),"")</f>
        <v/>
      </c>
      <c r="F750" s="7" t="s">
        <v>443</v>
      </c>
      <c r="G750" s="7" t="s">
        <v>240</v>
      </c>
      <c r="H750" s="7" t="s">
        <v>257</v>
      </c>
      <c r="I750" s="8" t="s">
        <v>782</v>
      </c>
      <c r="J750" s="217"/>
    </row>
    <row r="751" spans="2:10" x14ac:dyDescent="0.35">
      <c r="B751" s="20" t="s">
        <v>507</v>
      </c>
      <c r="D751" s="217" t="str">
        <f t="shared" si="18"/>
        <v/>
      </c>
      <c r="E751" s="217" t="str">
        <f>IF(D751=1,SUM($D$5:D751),"")</f>
        <v/>
      </c>
      <c r="F751" s="9" t="s">
        <v>443</v>
      </c>
      <c r="G751" s="9" t="s">
        <v>240</v>
      </c>
      <c r="H751" s="9" t="s">
        <v>261</v>
      </c>
      <c r="I751" s="10" t="s">
        <v>300</v>
      </c>
      <c r="J751" s="217"/>
    </row>
    <row r="752" spans="2:10" x14ac:dyDescent="0.35">
      <c r="B752" s="20" t="s">
        <v>507</v>
      </c>
      <c r="D752" s="217" t="str">
        <f t="shared" si="18"/>
        <v/>
      </c>
      <c r="E752" s="217" t="str">
        <f>IF(D752=1,SUM($D$5:D752),"")</f>
        <v/>
      </c>
      <c r="F752" s="7" t="s">
        <v>443</v>
      </c>
      <c r="G752" s="7" t="s">
        <v>240</v>
      </c>
      <c r="H752" s="7" t="s">
        <v>265</v>
      </c>
      <c r="I752" s="8" t="s">
        <v>254</v>
      </c>
      <c r="J752" s="217"/>
    </row>
    <row r="753" spans="2:10" x14ac:dyDescent="0.35">
      <c r="B753" s="20" t="s">
        <v>507</v>
      </c>
      <c r="D753" s="217" t="str">
        <f t="shared" si="18"/>
        <v/>
      </c>
      <c r="E753" s="217" t="str">
        <f>IF(D753=1,SUM($D$5:D753),"")</f>
        <v/>
      </c>
      <c r="F753" s="7" t="s">
        <v>443</v>
      </c>
      <c r="G753" s="7" t="s">
        <v>240</v>
      </c>
      <c r="H753" s="7" t="s">
        <v>269</v>
      </c>
      <c r="I753" s="8" t="s">
        <v>311</v>
      </c>
      <c r="J753" s="217"/>
    </row>
    <row r="754" spans="2:10" x14ac:dyDescent="0.35">
      <c r="B754" s="20" t="s">
        <v>507</v>
      </c>
      <c r="D754" s="217" t="str">
        <f t="shared" si="18"/>
        <v/>
      </c>
      <c r="E754" s="217" t="str">
        <f>IF(D754=1,SUM($D$5:D754),"")</f>
        <v/>
      </c>
      <c r="F754" s="7" t="s">
        <v>443</v>
      </c>
      <c r="G754" s="7" t="s">
        <v>240</v>
      </c>
      <c r="H754" s="7" t="s">
        <v>273</v>
      </c>
      <c r="I754" s="8" t="s">
        <v>314</v>
      </c>
      <c r="J754" s="217"/>
    </row>
    <row r="755" spans="2:10" x14ac:dyDescent="0.35">
      <c r="B755" s="20" t="s">
        <v>507</v>
      </c>
      <c r="D755" s="217" t="str">
        <f t="shared" si="18"/>
        <v/>
      </c>
      <c r="E755" s="217" t="str">
        <f>IF(D755=1,SUM($D$5:D755),"")</f>
        <v/>
      </c>
      <c r="F755" s="7" t="s">
        <v>443</v>
      </c>
      <c r="G755" s="7" t="s">
        <v>240</v>
      </c>
      <c r="H755" s="7" t="s">
        <v>277</v>
      </c>
      <c r="I755" s="8" t="s">
        <v>262</v>
      </c>
      <c r="J755" s="217"/>
    </row>
    <row r="756" spans="2:10" x14ac:dyDescent="0.35">
      <c r="B756" s="20" t="s">
        <v>507</v>
      </c>
      <c r="D756" s="217" t="str">
        <f t="shared" si="18"/>
        <v/>
      </c>
      <c r="E756" s="217" t="str">
        <f>IF(D756=1,SUM($D$5:D756),"")</f>
        <v/>
      </c>
      <c r="F756" s="7" t="s">
        <v>443</v>
      </c>
      <c r="G756" s="7" t="s">
        <v>240</v>
      </c>
      <c r="H756" s="7" t="s">
        <v>281</v>
      </c>
      <c r="I756" s="8" t="s">
        <v>783</v>
      </c>
      <c r="J756" s="217"/>
    </row>
    <row r="757" spans="2:10" x14ac:dyDescent="0.35">
      <c r="B757" s="20" t="s">
        <v>507</v>
      </c>
      <c r="D757" s="217" t="str">
        <f t="shared" si="18"/>
        <v/>
      </c>
      <c r="E757" s="217" t="str">
        <f>IF(D757=1,SUM($D$5:D757),"")</f>
        <v/>
      </c>
      <c r="F757" s="7" t="s">
        <v>443</v>
      </c>
      <c r="G757" s="7" t="s">
        <v>240</v>
      </c>
      <c r="H757" s="7" t="s">
        <v>285</v>
      </c>
      <c r="I757" s="8" t="s">
        <v>531</v>
      </c>
      <c r="J757" s="217"/>
    </row>
    <row r="758" spans="2:10" x14ac:dyDescent="0.35">
      <c r="B758" s="20" t="s">
        <v>507</v>
      </c>
      <c r="D758" s="217" t="str">
        <f t="shared" si="18"/>
        <v/>
      </c>
      <c r="E758" s="217" t="str">
        <f>IF(D758=1,SUM($D$5:D758),"")</f>
        <v/>
      </c>
      <c r="F758" s="7" t="s">
        <v>443</v>
      </c>
      <c r="G758" s="7" t="s">
        <v>240</v>
      </c>
      <c r="H758" s="7" t="s">
        <v>323</v>
      </c>
      <c r="I758" s="8" t="s">
        <v>125</v>
      </c>
      <c r="J758" s="217"/>
    </row>
    <row r="759" spans="2:10" x14ac:dyDescent="0.35">
      <c r="B759" s="20" t="s">
        <v>507</v>
      </c>
      <c r="D759" s="217" t="str">
        <f t="shared" si="18"/>
        <v/>
      </c>
      <c r="E759" s="217" t="str">
        <f>IF(D759=1,SUM($D$5:D759),"")</f>
        <v/>
      </c>
      <c r="F759" s="7" t="s">
        <v>445</v>
      </c>
      <c r="G759" s="7" t="s">
        <v>240</v>
      </c>
      <c r="H759" s="7" t="s">
        <v>241</v>
      </c>
      <c r="I759" s="8" t="s">
        <v>555</v>
      </c>
      <c r="J759" s="217"/>
    </row>
    <row r="760" spans="2:10" x14ac:dyDescent="0.35">
      <c r="B760" s="20" t="s">
        <v>507</v>
      </c>
      <c r="D760" s="217" t="str">
        <f t="shared" si="18"/>
        <v/>
      </c>
      <c r="E760" s="217" t="str">
        <f>IF(D760=1,SUM($D$5:D760),"")</f>
        <v/>
      </c>
      <c r="F760" s="7" t="s">
        <v>445</v>
      </c>
      <c r="G760" s="7" t="s">
        <v>240</v>
      </c>
      <c r="H760" s="7" t="s">
        <v>245</v>
      </c>
      <c r="I760" s="8" t="s">
        <v>609</v>
      </c>
      <c r="J760" s="217"/>
    </row>
    <row r="761" spans="2:10" x14ac:dyDescent="0.35">
      <c r="B761" s="20" t="s">
        <v>507</v>
      </c>
      <c r="D761" s="217" t="str">
        <f t="shared" si="18"/>
        <v/>
      </c>
      <c r="E761" s="217" t="str">
        <f>IF(D761=1,SUM($D$5:D761),"")</f>
        <v/>
      </c>
      <c r="F761" s="7" t="s">
        <v>445</v>
      </c>
      <c r="G761" s="7" t="s">
        <v>240</v>
      </c>
      <c r="H761" s="7" t="s">
        <v>249</v>
      </c>
      <c r="I761" s="8" t="s">
        <v>784</v>
      </c>
      <c r="J761" s="217"/>
    </row>
    <row r="762" spans="2:10" x14ac:dyDescent="0.35">
      <c r="B762" s="20" t="s">
        <v>507</v>
      </c>
      <c r="D762" s="217" t="str">
        <f t="shared" si="18"/>
        <v/>
      </c>
      <c r="E762" s="217" t="str">
        <f>IF(D762=1,SUM($D$5:D762),"")</f>
        <v/>
      </c>
      <c r="F762" s="7" t="s">
        <v>445</v>
      </c>
      <c r="G762" s="7" t="s">
        <v>240</v>
      </c>
      <c r="H762" s="7" t="s">
        <v>253</v>
      </c>
      <c r="I762" s="8" t="s">
        <v>300</v>
      </c>
      <c r="J762" s="217"/>
    </row>
    <row r="763" spans="2:10" x14ac:dyDescent="0.35">
      <c r="B763" s="20" t="s">
        <v>507</v>
      </c>
      <c r="D763" s="217" t="str">
        <f t="shared" si="18"/>
        <v/>
      </c>
      <c r="E763" s="217" t="str">
        <f>IF(D763=1,SUM($D$5:D763),"")</f>
        <v/>
      </c>
      <c r="F763" s="7" t="s">
        <v>445</v>
      </c>
      <c r="G763" s="7" t="s">
        <v>240</v>
      </c>
      <c r="H763" s="7" t="s">
        <v>257</v>
      </c>
      <c r="I763" s="8" t="s">
        <v>262</v>
      </c>
      <c r="J763" s="217"/>
    </row>
    <row r="764" spans="2:10" x14ac:dyDescent="0.35">
      <c r="B764" s="20" t="s">
        <v>507</v>
      </c>
      <c r="D764" s="217" t="str">
        <f t="shared" si="18"/>
        <v/>
      </c>
      <c r="E764" s="217" t="str">
        <f>IF(D764=1,SUM($D$5:D764),"")</f>
        <v/>
      </c>
      <c r="F764" s="7" t="s">
        <v>445</v>
      </c>
      <c r="G764" s="7" t="s">
        <v>240</v>
      </c>
      <c r="H764" s="7" t="s">
        <v>261</v>
      </c>
      <c r="I764" s="8" t="s">
        <v>635</v>
      </c>
      <c r="J764" s="217"/>
    </row>
    <row r="765" spans="2:10" x14ac:dyDescent="0.35">
      <c r="B765" s="20" t="s">
        <v>507</v>
      </c>
      <c r="D765" s="217" t="str">
        <f t="shared" si="18"/>
        <v/>
      </c>
      <c r="E765" s="217" t="str">
        <f>IF(D765=1,SUM($D$5:D765),"")</f>
        <v/>
      </c>
      <c r="F765" s="7" t="s">
        <v>445</v>
      </c>
      <c r="G765" s="7" t="s">
        <v>240</v>
      </c>
      <c r="H765" s="7" t="s">
        <v>265</v>
      </c>
      <c r="I765" s="8" t="s">
        <v>278</v>
      </c>
      <c r="J765" s="217"/>
    </row>
    <row r="766" spans="2:10" x14ac:dyDescent="0.35">
      <c r="B766" s="20" t="s">
        <v>507</v>
      </c>
      <c r="D766" s="217" t="str">
        <f t="shared" si="18"/>
        <v/>
      </c>
      <c r="E766" s="217" t="str">
        <f>IF(D766=1,SUM($D$5:D766),"")</f>
        <v/>
      </c>
      <c r="F766" s="7" t="s">
        <v>445</v>
      </c>
      <c r="G766" s="7" t="s">
        <v>240</v>
      </c>
      <c r="H766" s="7" t="s">
        <v>269</v>
      </c>
      <c r="I766" s="8" t="s">
        <v>785</v>
      </c>
      <c r="J766" s="217"/>
    </row>
    <row r="767" spans="2:10" x14ac:dyDescent="0.35">
      <c r="B767" s="20" t="s">
        <v>507</v>
      </c>
      <c r="D767" s="217" t="str">
        <f t="shared" si="18"/>
        <v/>
      </c>
      <c r="E767" s="217" t="str">
        <f>IF(D767=1,SUM($D$5:D767),"")</f>
        <v/>
      </c>
      <c r="F767" s="7" t="s">
        <v>445</v>
      </c>
      <c r="G767" s="7" t="s">
        <v>240</v>
      </c>
      <c r="H767" s="7" t="s">
        <v>273</v>
      </c>
      <c r="I767" s="8" t="s">
        <v>125</v>
      </c>
      <c r="J767" s="217"/>
    </row>
    <row r="768" spans="2:10" x14ac:dyDescent="0.35">
      <c r="B768" s="20" t="s">
        <v>507</v>
      </c>
      <c r="D768" s="217" t="str">
        <f t="shared" si="18"/>
        <v/>
      </c>
      <c r="E768" s="217" t="str">
        <f>IF(D768=1,SUM($D$5:D768),"")</f>
        <v/>
      </c>
      <c r="F768" s="7" t="s">
        <v>445</v>
      </c>
      <c r="G768" s="7" t="s">
        <v>240</v>
      </c>
      <c r="H768" s="7" t="s">
        <v>277</v>
      </c>
      <c r="I768" s="8" t="s">
        <v>351</v>
      </c>
      <c r="J768" s="217"/>
    </row>
    <row r="769" spans="2:10" x14ac:dyDescent="0.35">
      <c r="B769" s="20" t="s">
        <v>507</v>
      </c>
      <c r="D769" s="217" t="str">
        <f t="shared" si="18"/>
        <v/>
      </c>
      <c r="E769" s="217" t="str">
        <f>IF(D769=1,SUM($D$5:D769),"")</f>
        <v/>
      </c>
      <c r="F769" s="7" t="s">
        <v>445</v>
      </c>
      <c r="G769" s="7" t="s">
        <v>240</v>
      </c>
      <c r="H769" s="7" t="s">
        <v>281</v>
      </c>
      <c r="I769" s="8" t="s">
        <v>607</v>
      </c>
      <c r="J769" s="217"/>
    </row>
    <row r="770" spans="2:10" x14ac:dyDescent="0.35">
      <c r="B770" s="20" t="s">
        <v>507</v>
      </c>
      <c r="D770" s="217" t="str">
        <f t="shared" si="18"/>
        <v/>
      </c>
      <c r="E770" s="217" t="str">
        <f>IF(D770=1,SUM($D$5:D770),"")</f>
        <v/>
      </c>
      <c r="F770" s="7" t="s">
        <v>448</v>
      </c>
      <c r="G770" s="7" t="s">
        <v>240</v>
      </c>
      <c r="H770" s="7" t="s">
        <v>241</v>
      </c>
      <c r="I770" s="8" t="s">
        <v>291</v>
      </c>
      <c r="J770" s="217"/>
    </row>
    <row r="771" spans="2:10" x14ac:dyDescent="0.35">
      <c r="B771" s="20" t="s">
        <v>507</v>
      </c>
      <c r="D771" s="217" t="str">
        <f t="shared" si="18"/>
        <v/>
      </c>
      <c r="E771" s="217" t="str">
        <f>IF(D771=1,SUM($D$5:D771),"")</f>
        <v/>
      </c>
      <c r="F771" s="7" t="s">
        <v>448</v>
      </c>
      <c r="G771" s="7" t="s">
        <v>240</v>
      </c>
      <c r="H771" s="7" t="s">
        <v>245</v>
      </c>
      <c r="I771" s="8" t="s">
        <v>622</v>
      </c>
      <c r="J771" s="217"/>
    </row>
    <row r="772" spans="2:10" x14ac:dyDescent="0.35">
      <c r="B772" s="20" t="s">
        <v>507</v>
      </c>
      <c r="D772" s="217" t="str">
        <f t="shared" si="18"/>
        <v/>
      </c>
      <c r="E772" s="217" t="str">
        <f>IF(D772=1,SUM($D$5:D772),"")</f>
        <v/>
      </c>
      <c r="F772" s="7" t="s">
        <v>448</v>
      </c>
      <c r="G772" s="7" t="s">
        <v>240</v>
      </c>
      <c r="H772" s="7" t="s">
        <v>249</v>
      </c>
      <c r="I772" s="8" t="s">
        <v>391</v>
      </c>
      <c r="J772" s="217"/>
    </row>
    <row r="773" spans="2:10" x14ac:dyDescent="0.35">
      <c r="B773" s="20" t="s">
        <v>507</v>
      </c>
      <c r="D773" s="217" t="str">
        <f t="shared" si="18"/>
        <v/>
      </c>
      <c r="E773" s="217" t="str">
        <f>IF(D773=1,SUM($D$5:D773),"")</f>
        <v/>
      </c>
      <c r="F773" s="7" t="s">
        <v>448</v>
      </c>
      <c r="G773" s="7" t="s">
        <v>240</v>
      </c>
      <c r="H773" s="7" t="s">
        <v>253</v>
      </c>
      <c r="I773" s="8" t="s">
        <v>563</v>
      </c>
      <c r="J773" s="217"/>
    </row>
    <row r="774" spans="2:10" x14ac:dyDescent="0.35">
      <c r="B774" s="20" t="s">
        <v>507</v>
      </c>
      <c r="D774" s="217" t="str">
        <f t="shared" ref="D774:D837" si="19">IF(F774=$K$1,1,"")</f>
        <v/>
      </c>
      <c r="E774" s="217" t="str">
        <f>IF(D774=1,SUM($D$5:D774),"")</f>
        <v/>
      </c>
      <c r="F774" s="7" t="s">
        <v>448</v>
      </c>
      <c r="G774" s="7" t="s">
        <v>240</v>
      </c>
      <c r="H774" s="7" t="s">
        <v>257</v>
      </c>
      <c r="I774" s="8" t="s">
        <v>555</v>
      </c>
      <c r="J774" s="217"/>
    </row>
    <row r="775" spans="2:10" x14ac:dyDescent="0.35">
      <c r="B775" s="20" t="s">
        <v>507</v>
      </c>
      <c r="D775" s="217" t="str">
        <f t="shared" si="19"/>
        <v/>
      </c>
      <c r="E775" s="217" t="str">
        <f>IF(D775=1,SUM($D$5:D775),"")</f>
        <v/>
      </c>
      <c r="F775" s="7" t="s">
        <v>448</v>
      </c>
      <c r="G775" s="7" t="s">
        <v>240</v>
      </c>
      <c r="H775" s="7" t="s">
        <v>261</v>
      </c>
      <c r="I775" s="8" t="s">
        <v>300</v>
      </c>
      <c r="J775" s="217"/>
    </row>
    <row r="776" spans="2:10" x14ac:dyDescent="0.35">
      <c r="B776" s="20" t="s">
        <v>507</v>
      </c>
      <c r="D776" s="217" t="str">
        <f t="shared" si="19"/>
        <v/>
      </c>
      <c r="E776" s="217" t="str">
        <f>IF(D776=1,SUM($D$5:D776),"")</f>
        <v/>
      </c>
      <c r="F776" s="7" t="s">
        <v>448</v>
      </c>
      <c r="G776" s="7" t="s">
        <v>240</v>
      </c>
      <c r="H776" s="7" t="s">
        <v>265</v>
      </c>
      <c r="I776" s="8" t="s">
        <v>527</v>
      </c>
      <c r="J776" s="217"/>
    </row>
    <row r="777" spans="2:10" x14ac:dyDescent="0.35">
      <c r="B777" s="20" t="s">
        <v>507</v>
      </c>
      <c r="D777" s="217" t="str">
        <f t="shared" si="19"/>
        <v/>
      </c>
      <c r="E777" s="217" t="str">
        <f>IF(D777=1,SUM($D$5:D777),"")</f>
        <v/>
      </c>
      <c r="F777" s="7" t="s">
        <v>448</v>
      </c>
      <c r="G777" s="7" t="s">
        <v>240</v>
      </c>
      <c r="H777" s="7" t="s">
        <v>269</v>
      </c>
      <c r="I777" s="8" t="s">
        <v>786</v>
      </c>
      <c r="J777" s="217"/>
    </row>
    <row r="778" spans="2:10" x14ac:dyDescent="0.35">
      <c r="B778" s="20" t="s">
        <v>507</v>
      </c>
      <c r="D778" s="217" t="str">
        <f t="shared" si="19"/>
        <v/>
      </c>
      <c r="E778" s="217" t="str">
        <f>IF(D778=1,SUM($D$5:D778),"")</f>
        <v/>
      </c>
      <c r="F778" s="7" t="s">
        <v>448</v>
      </c>
      <c r="G778" s="7" t="s">
        <v>240</v>
      </c>
      <c r="H778" s="7" t="s">
        <v>273</v>
      </c>
      <c r="I778" s="8" t="s">
        <v>787</v>
      </c>
      <c r="J778" s="217"/>
    </row>
    <row r="779" spans="2:10" x14ac:dyDescent="0.35">
      <c r="B779" s="20" t="s">
        <v>507</v>
      </c>
      <c r="D779" s="217" t="str">
        <f t="shared" si="19"/>
        <v/>
      </c>
      <c r="E779" s="217" t="str">
        <f>IF(D779=1,SUM($D$5:D779),"")</f>
        <v/>
      </c>
      <c r="F779" s="7" t="s">
        <v>448</v>
      </c>
      <c r="G779" s="7" t="s">
        <v>240</v>
      </c>
      <c r="H779" s="7" t="s">
        <v>277</v>
      </c>
      <c r="I779" s="8" t="s">
        <v>671</v>
      </c>
      <c r="J779" s="217"/>
    </row>
    <row r="780" spans="2:10" x14ac:dyDescent="0.35">
      <c r="B780" s="20" t="s">
        <v>507</v>
      </c>
      <c r="D780" s="217" t="str">
        <f t="shared" si="19"/>
        <v/>
      </c>
      <c r="E780" s="217" t="str">
        <f>IF(D780=1,SUM($D$5:D780),"")</f>
        <v/>
      </c>
      <c r="F780" s="7" t="s">
        <v>448</v>
      </c>
      <c r="G780" s="7" t="s">
        <v>240</v>
      </c>
      <c r="H780" s="7" t="s">
        <v>281</v>
      </c>
      <c r="I780" s="8" t="s">
        <v>125</v>
      </c>
      <c r="J780" s="217"/>
    </row>
    <row r="781" spans="2:10" x14ac:dyDescent="0.35">
      <c r="B781" s="20" t="s">
        <v>507</v>
      </c>
      <c r="D781" s="217" t="str">
        <f t="shared" si="19"/>
        <v/>
      </c>
      <c r="E781" s="217" t="str">
        <f>IF(D781=1,SUM($D$5:D781),"")</f>
        <v/>
      </c>
      <c r="F781" s="7" t="s">
        <v>451</v>
      </c>
      <c r="G781" s="7" t="s">
        <v>240</v>
      </c>
      <c r="H781" s="7" t="s">
        <v>241</v>
      </c>
      <c r="I781" s="8" t="s">
        <v>722</v>
      </c>
      <c r="J781" s="217"/>
    </row>
    <row r="782" spans="2:10" x14ac:dyDescent="0.35">
      <c r="B782" s="20" t="s">
        <v>507</v>
      </c>
      <c r="D782" s="217" t="str">
        <f t="shared" si="19"/>
        <v/>
      </c>
      <c r="E782" s="217" t="str">
        <f>IF(D782=1,SUM($D$5:D782),"")</f>
        <v/>
      </c>
      <c r="F782" s="7" t="s">
        <v>451</v>
      </c>
      <c r="G782" s="7" t="s">
        <v>240</v>
      </c>
      <c r="H782" s="7" t="s">
        <v>245</v>
      </c>
      <c r="I782" s="8" t="s">
        <v>391</v>
      </c>
      <c r="J782" s="217"/>
    </row>
    <row r="783" spans="2:10" x14ac:dyDescent="0.35">
      <c r="B783" s="20" t="s">
        <v>507</v>
      </c>
      <c r="D783" s="217" t="str">
        <f t="shared" si="19"/>
        <v/>
      </c>
      <c r="E783" s="217" t="str">
        <f>IF(D783=1,SUM($D$5:D783),"")</f>
        <v/>
      </c>
      <c r="F783" s="7" t="s">
        <v>451</v>
      </c>
      <c r="G783" s="7" t="s">
        <v>240</v>
      </c>
      <c r="H783" s="7" t="s">
        <v>249</v>
      </c>
      <c r="I783" s="8" t="s">
        <v>300</v>
      </c>
      <c r="J783" s="217"/>
    </row>
    <row r="784" spans="2:10" x14ac:dyDescent="0.35">
      <c r="B784" s="20" t="s">
        <v>507</v>
      </c>
      <c r="D784" s="217" t="str">
        <f t="shared" si="19"/>
        <v/>
      </c>
      <c r="E784" s="217" t="str">
        <f>IF(D784=1,SUM($D$5:D784),"")</f>
        <v/>
      </c>
      <c r="F784" s="7" t="s">
        <v>451</v>
      </c>
      <c r="G784" s="7" t="s">
        <v>240</v>
      </c>
      <c r="H784" s="7" t="s">
        <v>253</v>
      </c>
      <c r="I784" s="8" t="s">
        <v>510</v>
      </c>
      <c r="J784" s="217"/>
    </row>
    <row r="785" spans="2:10" x14ac:dyDescent="0.35">
      <c r="B785" s="20" t="s">
        <v>507</v>
      </c>
      <c r="D785" s="217" t="str">
        <f t="shared" si="19"/>
        <v/>
      </c>
      <c r="E785" s="217" t="str">
        <f>IF(D785=1,SUM($D$5:D785),"")</f>
        <v/>
      </c>
      <c r="F785" s="7" t="s">
        <v>451</v>
      </c>
      <c r="G785" s="7" t="s">
        <v>240</v>
      </c>
      <c r="H785" s="7" t="s">
        <v>257</v>
      </c>
      <c r="I785" s="8" t="s">
        <v>582</v>
      </c>
      <c r="J785" s="217"/>
    </row>
    <row r="786" spans="2:10" x14ac:dyDescent="0.35">
      <c r="B786" s="20" t="s">
        <v>507</v>
      </c>
      <c r="D786" s="217" t="str">
        <f t="shared" si="19"/>
        <v/>
      </c>
      <c r="E786" s="217" t="str">
        <f>IF(D786=1,SUM($D$5:D786),"")</f>
        <v/>
      </c>
      <c r="F786" s="7" t="s">
        <v>451</v>
      </c>
      <c r="G786" s="7" t="s">
        <v>240</v>
      </c>
      <c r="H786" s="7" t="s">
        <v>261</v>
      </c>
      <c r="I786" s="8" t="s">
        <v>524</v>
      </c>
      <c r="J786" s="217"/>
    </row>
    <row r="787" spans="2:10" x14ac:dyDescent="0.35">
      <c r="B787" s="20" t="s">
        <v>507</v>
      </c>
      <c r="D787" s="217" t="str">
        <f t="shared" si="19"/>
        <v/>
      </c>
      <c r="E787" s="217" t="str">
        <f>IF(D787=1,SUM($D$5:D787),"")</f>
        <v/>
      </c>
      <c r="F787" s="7" t="s">
        <v>451</v>
      </c>
      <c r="G787" s="7" t="s">
        <v>240</v>
      </c>
      <c r="H787" s="7" t="s">
        <v>265</v>
      </c>
      <c r="I787" s="8" t="s">
        <v>412</v>
      </c>
      <c r="J787" s="217"/>
    </row>
    <row r="788" spans="2:10" x14ac:dyDescent="0.35">
      <c r="B788" s="20" t="s">
        <v>507</v>
      </c>
      <c r="D788" s="217" t="str">
        <f t="shared" si="19"/>
        <v/>
      </c>
      <c r="E788" s="217" t="str">
        <f>IF(D788=1,SUM($D$5:D788),"")</f>
        <v/>
      </c>
      <c r="F788" s="7" t="s">
        <v>451</v>
      </c>
      <c r="G788" s="7" t="s">
        <v>240</v>
      </c>
      <c r="H788" s="7" t="s">
        <v>269</v>
      </c>
      <c r="I788" s="8" t="s">
        <v>741</v>
      </c>
      <c r="J788" s="217"/>
    </row>
    <row r="789" spans="2:10" x14ac:dyDescent="0.35">
      <c r="B789" s="20" t="s">
        <v>507</v>
      </c>
      <c r="D789" s="217" t="str">
        <f t="shared" si="19"/>
        <v/>
      </c>
      <c r="E789" s="217" t="str">
        <f>IF(D789=1,SUM($D$5:D789),"")</f>
        <v/>
      </c>
      <c r="F789" s="7" t="s">
        <v>451</v>
      </c>
      <c r="G789" s="7" t="s">
        <v>240</v>
      </c>
      <c r="H789" s="7" t="s">
        <v>273</v>
      </c>
      <c r="I789" s="8" t="s">
        <v>788</v>
      </c>
      <c r="J789" s="217"/>
    </row>
    <row r="790" spans="2:10" x14ac:dyDescent="0.35">
      <c r="B790" s="20" t="s">
        <v>507</v>
      </c>
      <c r="D790" s="217" t="str">
        <f t="shared" si="19"/>
        <v/>
      </c>
      <c r="E790" s="217" t="str">
        <f>IF(D790=1,SUM($D$5:D790),"")</f>
        <v/>
      </c>
      <c r="F790" s="7" t="s">
        <v>451</v>
      </c>
      <c r="G790" s="7" t="s">
        <v>240</v>
      </c>
      <c r="H790" s="7" t="s">
        <v>277</v>
      </c>
      <c r="I790" s="8" t="s">
        <v>278</v>
      </c>
      <c r="J790" s="217"/>
    </row>
    <row r="791" spans="2:10" x14ac:dyDescent="0.35">
      <c r="B791" s="20" t="s">
        <v>507</v>
      </c>
      <c r="D791" s="217" t="str">
        <f t="shared" si="19"/>
        <v/>
      </c>
      <c r="E791" s="217" t="str">
        <f>IF(D791=1,SUM($D$5:D791),"")</f>
        <v/>
      </c>
      <c r="F791" s="7" t="s">
        <v>451</v>
      </c>
      <c r="G791" s="7" t="s">
        <v>240</v>
      </c>
      <c r="H791" s="7" t="s">
        <v>281</v>
      </c>
      <c r="I791" s="8" t="s">
        <v>659</v>
      </c>
      <c r="J791" s="217"/>
    </row>
    <row r="792" spans="2:10" x14ac:dyDescent="0.35">
      <c r="B792" s="20" t="s">
        <v>507</v>
      </c>
      <c r="D792" s="217" t="str">
        <f t="shared" si="19"/>
        <v/>
      </c>
      <c r="E792" s="217" t="str">
        <f>IF(D792=1,SUM($D$5:D792),"")</f>
        <v/>
      </c>
      <c r="F792" s="7" t="s">
        <v>451</v>
      </c>
      <c r="G792" s="7" t="s">
        <v>240</v>
      </c>
      <c r="H792" s="7" t="s">
        <v>285</v>
      </c>
      <c r="I792" s="8" t="s">
        <v>125</v>
      </c>
      <c r="J792" s="217"/>
    </row>
    <row r="793" spans="2:10" x14ac:dyDescent="0.35">
      <c r="B793" s="20" t="s">
        <v>507</v>
      </c>
      <c r="D793" s="217" t="str">
        <f t="shared" si="19"/>
        <v/>
      </c>
      <c r="E793" s="217" t="str">
        <f>IF(D793=1,SUM($D$5:D793),"")</f>
        <v/>
      </c>
      <c r="F793" s="7" t="s">
        <v>453</v>
      </c>
      <c r="G793" s="7" t="s">
        <v>240</v>
      </c>
      <c r="H793" s="7" t="s">
        <v>241</v>
      </c>
      <c r="I793" s="8" t="s">
        <v>789</v>
      </c>
      <c r="J793" s="217"/>
    </row>
    <row r="794" spans="2:10" x14ac:dyDescent="0.35">
      <c r="B794" s="20" t="s">
        <v>507</v>
      </c>
      <c r="D794" s="217" t="str">
        <f t="shared" si="19"/>
        <v/>
      </c>
      <c r="E794" s="217" t="str">
        <f>IF(D794=1,SUM($D$5:D794),"")</f>
        <v/>
      </c>
      <c r="F794" s="7" t="s">
        <v>453</v>
      </c>
      <c r="G794" s="7" t="s">
        <v>240</v>
      </c>
      <c r="H794" s="7" t="s">
        <v>245</v>
      </c>
      <c r="I794" s="8" t="s">
        <v>354</v>
      </c>
      <c r="J794" s="217"/>
    </row>
    <row r="795" spans="2:10" x14ac:dyDescent="0.35">
      <c r="B795" s="20" t="s">
        <v>507</v>
      </c>
      <c r="D795" s="217" t="str">
        <f t="shared" si="19"/>
        <v/>
      </c>
      <c r="E795" s="217" t="str">
        <f>IF(D795=1,SUM($D$5:D795),"")</f>
        <v/>
      </c>
      <c r="F795" s="7" t="s">
        <v>453</v>
      </c>
      <c r="G795" s="7" t="s">
        <v>240</v>
      </c>
      <c r="H795" s="7" t="s">
        <v>249</v>
      </c>
      <c r="I795" s="8" t="s">
        <v>366</v>
      </c>
      <c r="J795" s="217"/>
    </row>
    <row r="796" spans="2:10" x14ac:dyDescent="0.35">
      <c r="B796" s="20" t="s">
        <v>507</v>
      </c>
      <c r="D796" s="217" t="str">
        <f t="shared" si="19"/>
        <v/>
      </c>
      <c r="E796" s="217" t="str">
        <f>IF(D796=1,SUM($D$5:D796),"")</f>
        <v/>
      </c>
      <c r="F796" s="7" t="s">
        <v>453</v>
      </c>
      <c r="G796" s="7" t="s">
        <v>240</v>
      </c>
      <c r="H796" s="7" t="s">
        <v>253</v>
      </c>
      <c r="I796" s="8" t="s">
        <v>662</v>
      </c>
      <c r="J796" s="217"/>
    </row>
    <row r="797" spans="2:10" x14ac:dyDescent="0.35">
      <c r="B797" s="20" t="s">
        <v>507</v>
      </c>
      <c r="D797" s="217" t="str">
        <f t="shared" si="19"/>
        <v/>
      </c>
      <c r="E797" s="217" t="str">
        <f>IF(D797=1,SUM($D$5:D797),"")</f>
        <v/>
      </c>
      <c r="F797" s="7" t="s">
        <v>453</v>
      </c>
      <c r="G797" s="7" t="s">
        <v>240</v>
      </c>
      <c r="H797" s="7" t="s">
        <v>257</v>
      </c>
      <c r="I797" s="8" t="s">
        <v>790</v>
      </c>
      <c r="J797" s="217"/>
    </row>
    <row r="798" spans="2:10" x14ac:dyDescent="0.35">
      <c r="B798" s="20" t="s">
        <v>507</v>
      </c>
      <c r="D798" s="217" t="str">
        <f t="shared" si="19"/>
        <v/>
      </c>
      <c r="E798" s="217" t="str">
        <f>IF(D798=1,SUM($D$5:D798),"")</f>
        <v/>
      </c>
      <c r="F798" s="7" t="s">
        <v>453</v>
      </c>
      <c r="G798" s="7" t="s">
        <v>240</v>
      </c>
      <c r="H798" s="7" t="s">
        <v>261</v>
      </c>
      <c r="I798" s="8" t="s">
        <v>480</v>
      </c>
      <c r="J798" s="217"/>
    </row>
    <row r="799" spans="2:10" x14ac:dyDescent="0.35">
      <c r="B799" s="20" t="s">
        <v>507</v>
      </c>
      <c r="D799" s="217" t="str">
        <f t="shared" si="19"/>
        <v/>
      </c>
      <c r="E799" s="217" t="str">
        <f>IF(D799=1,SUM($D$5:D799),"")</f>
        <v/>
      </c>
      <c r="F799" s="7" t="s">
        <v>453</v>
      </c>
      <c r="G799" s="7" t="s">
        <v>240</v>
      </c>
      <c r="H799" s="7" t="s">
        <v>265</v>
      </c>
      <c r="I799" s="8" t="s">
        <v>629</v>
      </c>
      <c r="J799" s="217"/>
    </row>
    <row r="800" spans="2:10" x14ac:dyDescent="0.35">
      <c r="B800" s="20" t="s">
        <v>507</v>
      </c>
      <c r="D800" s="217" t="str">
        <f t="shared" si="19"/>
        <v/>
      </c>
      <c r="E800" s="217" t="str">
        <f>IF(D800=1,SUM($D$5:D800),"")</f>
        <v/>
      </c>
      <c r="F800" s="7" t="s">
        <v>453</v>
      </c>
      <c r="G800" s="7" t="s">
        <v>240</v>
      </c>
      <c r="H800" s="7" t="s">
        <v>269</v>
      </c>
      <c r="I800" s="8" t="s">
        <v>311</v>
      </c>
      <c r="J800" s="217"/>
    </row>
    <row r="801" spans="2:10" x14ac:dyDescent="0.35">
      <c r="B801" s="20" t="s">
        <v>507</v>
      </c>
      <c r="D801" s="217" t="str">
        <f t="shared" si="19"/>
        <v/>
      </c>
      <c r="E801" s="217" t="str">
        <f>IF(D801=1,SUM($D$5:D801),"")</f>
        <v/>
      </c>
      <c r="F801" s="7" t="s">
        <v>453</v>
      </c>
      <c r="G801" s="7" t="s">
        <v>240</v>
      </c>
      <c r="H801" s="7" t="s">
        <v>273</v>
      </c>
      <c r="I801" s="8" t="s">
        <v>578</v>
      </c>
      <c r="J801" s="217"/>
    </row>
    <row r="802" spans="2:10" x14ac:dyDescent="0.35">
      <c r="B802" s="20" t="s">
        <v>507</v>
      </c>
      <c r="D802" s="217" t="str">
        <f t="shared" si="19"/>
        <v/>
      </c>
      <c r="E802" s="217" t="str">
        <f>IF(D802=1,SUM($D$5:D802),"")</f>
        <v/>
      </c>
      <c r="F802" s="7" t="s">
        <v>453</v>
      </c>
      <c r="G802" s="7" t="s">
        <v>240</v>
      </c>
      <c r="H802" s="7" t="s">
        <v>277</v>
      </c>
      <c r="I802" s="8" t="s">
        <v>664</v>
      </c>
      <c r="J802" s="217"/>
    </row>
    <row r="803" spans="2:10" x14ac:dyDescent="0.35">
      <c r="B803" s="20" t="s">
        <v>507</v>
      </c>
      <c r="D803" s="217" t="str">
        <f t="shared" si="19"/>
        <v/>
      </c>
      <c r="E803" s="217" t="str">
        <f>IF(D803=1,SUM($D$5:D803),"")</f>
        <v/>
      </c>
      <c r="F803" s="7" t="s">
        <v>453</v>
      </c>
      <c r="G803" s="7" t="s">
        <v>240</v>
      </c>
      <c r="H803" s="7" t="s">
        <v>281</v>
      </c>
      <c r="I803" s="8" t="s">
        <v>767</v>
      </c>
      <c r="J803" s="217"/>
    </row>
    <row r="804" spans="2:10" x14ac:dyDescent="0.35">
      <c r="B804" s="20" t="s">
        <v>507</v>
      </c>
      <c r="D804" s="217" t="str">
        <f t="shared" si="19"/>
        <v/>
      </c>
      <c r="E804" s="217" t="str">
        <f>IF(D804=1,SUM($D$5:D804),"")</f>
        <v/>
      </c>
      <c r="F804" s="7" t="s">
        <v>453</v>
      </c>
      <c r="G804" s="7" t="s">
        <v>240</v>
      </c>
      <c r="H804" s="7" t="s">
        <v>285</v>
      </c>
      <c r="I804" s="8" t="s">
        <v>278</v>
      </c>
      <c r="J804" s="217"/>
    </row>
    <row r="805" spans="2:10" x14ac:dyDescent="0.35">
      <c r="B805" s="20" t="s">
        <v>507</v>
      </c>
      <c r="D805" s="217" t="str">
        <f t="shared" si="19"/>
        <v/>
      </c>
      <c r="E805" s="217" t="str">
        <f>IF(D805=1,SUM($D$5:D805),"")</f>
        <v/>
      </c>
      <c r="F805" s="7" t="s">
        <v>453</v>
      </c>
      <c r="G805" s="7" t="s">
        <v>240</v>
      </c>
      <c r="H805" s="7" t="s">
        <v>323</v>
      </c>
      <c r="I805" s="8" t="s">
        <v>531</v>
      </c>
      <c r="J805" s="217"/>
    </row>
    <row r="806" spans="2:10" x14ac:dyDescent="0.35">
      <c r="B806" s="20" t="s">
        <v>507</v>
      </c>
      <c r="D806" s="217" t="str">
        <f t="shared" si="19"/>
        <v/>
      </c>
      <c r="E806" s="217" t="str">
        <f>IF(D806=1,SUM($D$5:D806),"")</f>
        <v/>
      </c>
      <c r="F806" s="7" t="s">
        <v>456</v>
      </c>
      <c r="G806" s="7" t="s">
        <v>240</v>
      </c>
      <c r="H806" s="7" t="s">
        <v>241</v>
      </c>
      <c r="I806" s="8" t="s">
        <v>791</v>
      </c>
      <c r="J806" s="217"/>
    </row>
    <row r="807" spans="2:10" x14ac:dyDescent="0.35">
      <c r="B807" s="20" t="s">
        <v>507</v>
      </c>
      <c r="D807" s="217" t="str">
        <f t="shared" si="19"/>
        <v/>
      </c>
      <c r="E807" s="217" t="str">
        <f>IF(D807=1,SUM($D$5:D807),"")</f>
        <v/>
      </c>
      <c r="F807" s="7" t="s">
        <v>456</v>
      </c>
      <c r="G807" s="7" t="s">
        <v>240</v>
      </c>
      <c r="H807" s="7" t="s">
        <v>245</v>
      </c>
      <c r="I807" s="8" t="s">
        <v>532</v>
      </c>
      <c r="J807" s="217"/>
    </row>
    <row r="808" spans="2:10" x14ac:dyDescent="0.35">
      <c r="B808" s="20" t="s">
        <v>507</v>
      </c>
      <c r="D808" s="217" t="str">
        <f t="shared" si="19"/>
        <v/>
      </c>
      <c r="E808" s="217" t="str">
        <f>IF(D808=1,SUM($D$5:D808),"")</f>
        <v/>
      </c>
      <c r="F808" s="7" t="s">
        <v>456</v>
      </c>
      <c r="G808" s="7" t="s">
        <v>240</v>
      </c>
      <c r="H808" s="7" t="s">
        <v>249</v>
      </c>
      <c r="I808" s="8" t="s">
        <v>527</v>
      </c>
      <c r="J808" s="217"/>
    </row>
    <row r="809" spans="2:10" x14ac:dyDescent="0.35">
      <c r="B809" s="20" t="s">
        <v>507</v>
      </c>
      <c r="D809" s="217" t="str">
        <f t="shared" si="19"/>
        <v/>
      </c>
      <c r="E809" s="217" t="str">
        <f>IF(D809=1,SUM($D$5:D809),"")</f>
        <v/>
      </c>
      <c r="F809" s="7" t="s">
        <v>456</v>
      </c>
      <c r="G809" s="7" t="s">
        <v>240</v>
      </c>
      <c r="H809" s="7" t="s">
        <v>253</v>
      </c>
      <c r="I809" s="8" t="s">
        <v>792</v>
      </c>
      <c r="J809" s="217"/>
    </row>
    <row r="810" spans="2:10" x14ac:dyDescent="0.35">
      <c r="B810" s="20" t="s">
        <v>507</v>
      </c>
      <c r="D810" s="217" t="str">
        <f t="shared" si="19"/>
        <v/>
      </c>
      <c r="E810" s="217" t="str">
        <f>IF(D810=1,SUM($D$5:D810),"")</f>
        <v/>
      </c>
      <c r="F810" s="7" t="s">
        <v>456</v>
      </c>
      <c r="G810" s="7" t="s">
        <v>240</v>
      </c>
      <c r="H810" s="7" t="s">
        <v>257</v>
      </c>
      <c r="I810" s="8" t="s">
        <v>793</v>
      </c>
      <c r="J810" s="217"/>
    </row>
    <row r="811" spans="2:10" x14ac:dyDescent="0.35">
      <c r="B811" s="20" t="s">
        <v>507</v>
      </c>
      <c r="D811" s="217" t="str">
        <f t="shared" si="19"/>
        <v/>
      </c>
      <c r="E811" s="217" t="str">
        <f>IF(D811=1,SUM($D$5:D811),"")</f>
        <v/>
      </c>
      <c r="F811" s="7" t="s">
        <v>458</v>
      </c>
      <c r="G811" s="7" t="s">
        <v>240</v>
      </c>
      <c r="H811" s="7" t="s">
        <v>241</v>
      </c>
      <c r="I811" s="8" t="s">
        <v>794</v>
      </c>
      <c r="J811" s="217"/>
    </row>
    <row r="812" spans="2:10" x14ac:dyDescent="0.35">
      <c r="B812" s="20" t="s">
        <v>507</v>
      </c>
      <c r="D812" s="217" t="str">
        <f t="shared" si="19"/>
        <v/>
      </c>
      <c r="E812" s="217" t="str">
        <f>IF(D812=1,SUM($D$5:D812),"")</f>
        <v/>
      </c>
      <c r="F812" s="7" t="s">
        <v>458</v>
      </c>
      <c r="G812" s="7" t="s">
        <v>240</v>
      </c>
      <c r="H812" s="7" t="s">
        <v>245</v>
      </c>
      <c r="I812" s="8" t="s">
        <v>621</v>
      </c>
      <c r="J812" s="217"/>
    </row>
    <row r="813" spans="2:10" x14ac:dyDescent="0.35">
      <c r="B813" s="20" t="s">
        <v>507</v>
      </c>
      <c r="D813" s="217" t="str">
        <f t="shared" si="19"/>
        <v/>
      </c>
      <c r="E813" s="217" t="str">
        <f>IF(D813=1,SUM($D$5:D813),"")</f>
        <v/>
      </c>
      <c r="F813" s="7" t="s">
        <v>458</v>
      </c>
      <c r="G813" s="7" t="s">
        <v>240</v>
      </c>
      <c r="H813" s="7" t="s">
        <v>249</v>
      </c>
      <c r="I813" s="8" t="s">
        <v>667</v>
      </c>
      <c r="J813" s="217"/>
    </row>
    <row r="814" spans="2:10" x14ac:dyDescent="0.35">
      <c r="B814" s="20" t="s">
        <v>507</v>
      </c>
      <c r="D814" s="217" t="str">
        <f t="shared" si="19"/>
        <v/>
      </c>
      <c r="E814" s="217" t="str">
        <f>IF(D814=1,SUM($D$5:D814),"")</f>
        <v/>
      </c>
      <c r="F814" s="7" t="s">
        <v>458</v>
      </c>
      <c r="G814" s="7" t="s">
        <v>240</v>
      </c>
      <c r="H814" s="7" t="s">
        <v>253</v>
      </c>
      <c r="I814" s="8" t="s">
        <v>795</v>
      </c>
      <c r="J814" s="217"/>
    </row>
    <row r="815" spans="2:10" x14ac:dyDescent="0.35">
      <c r="B815" s="20" t="s">
        <v>507</v>
      </c>
      <c r="D815" s="217" t="str">
        <f t="shared" si="19"/>
        <v/>
      </c>
      <c r="E815" s="217" t="str">
        <f>IF(D815=1,SUM($D$5:D815),"")</f>
        <v/>
      </c>
      <c r="F815" s="7" t="s">
        <v>458</v>
      </c>
      <c r="G815" s="7" t="s">
        <v>240</v>
      </c>
      <c r="H815" s="7" t="s">
        <v>257</v>
      </c>
      <c r="I815" s="8" t="s">
        <v>300</v>
      </c>
      <c r="J815" s="217"/>
    </row>
    <row r="816" spans="2:10" x14ac:dyDescent="0.35">
      <c r="B816" s="20" t="s">
        <v>507</v>
      </c>
      <c r="D816" s="217" t="str">
        <f t="shared" si="19"/>
        <v/>
      </c>
      <c r="E816" s="217" t="str">
        <f>IF(D816=1,SUM($D$5:D816),"")</f>
        <v/>
      </c>
      <c r="F816" s="7" t="s">
        <v>458</v>
      </c>
      <c r="G816" s="7" t="s">
        <v>240</v>
      </c>
      <c r="H816" s="7" t="s">
        <v>261</v>
      </c>
      <c r="I816" s="8" t="s">
        <v>480</v>
      </c>
      <c r="J816" s="217"/>
    </row>
    <row r="817" spans="2:10" x14ac:dyDescent="0.35">
      <c r="B817" s="20" t="s">
        <v>507</v>
      </c>
      <c r="D817" s="217" t="str">
        <f t="shared" si="19"/>
        <v/>
      </c>
      <c r="E817" s="217" t="str">
        <f>IF(D817=1,SUM($D$5:D817),"")</f>
        <v/>
      </c>
      <c r="F817" s="7" t="s">
        <v>458</v>
      </c>
      <c r="G817" s="7" t="s">
        <v>240</v>
      </c>
      <c r="H817" s="7" t="s">
        <v>265</v>
      </c>
      <c r="I817" s="8" t="s">
        <v>314</v>
      </c>
      <c r="J817" s="217"/>
    </row>
    <row r="818" spans="2:10" x14ac:dyDescent="0.35">
      <c r="B818" s="20" t="s">
        <v>507</v>
      </c>
      <c r="D818" s="217" t="str">
        <f t="shared" si="19"/>
        <v/>
      </c>
      <c r="E818" s="217" t="str">
        <f>IF(D818=1,SUM($D$5:D818),"")</f>
        <v/>
      </c>
      <c r="F818" s="7" t="s">
        <v>458</v>
      </c>
      <c r="G818" s="7" t="s">
        <v>240</v>
      </c>
      <c r="H818" s="7" t="s">
        <v>269</v>
      </c>
      <c r="I818" s="8" t="s">
        <v>796</v>
      </c>
      <c r="J818" s="217"/>
    </row>
    <row r="819" spans="2:10" x14ac:dyDescent="0.35">
      <c r="B819" s="20" t="s">
        <v>507</v>
      </c>
      <c r="D819" s="217" t="str">
        <f t="shared" si="19"/>
        <v/>
      </c>
      <c r="E819" s="217" t="str">
        <f>IF(D819=1,SUM($D$5:D819),"")</f>
        <v/>
      </c>
      <c r="F819" s="7" t="s">
        <v>458</v>
      </c>
      <c r="G819" s="7" t="s">
        <v>240</v>
      </c>
      <c r="H819" s="7" t="s">
        <v>273</v>
      </c>
      <c r="I819" s="8" t="s">
        <v>510</v>
      </c>
      <c r="J819" s="217"/>
    </row>
    <row r="820" spans="2:10" x14ac:dyDescent="0.35">
      <c r="B820" s="20" t="s">
        <v>507</v>
      </c>
      <c r="D820" s="217" t="str">
        <f t="shared" si="19"/>
        <v/>
      </c>
      <c r="E820" s="217" t="str">
        <f>IF(D820=1,SUM($D$5:D820),"")</f>
        <v/>
      </c>
      <c r="F820" s="7" t="s">
        <v>458</v>
      </c>
      <c r="G820" s="7" t="s">
        <v>240</v>
      </c>
      <c r="H820" s="7" t="s">
        <v>277</v>
      </c>
      <c r="I820" s="8" t="s">
        <v>671</v>
      </c>
      <c r="J820" s="217"/>
    </row>
    <row r="821" spans="2:10" x14ac:dyDescent="0.35">
      <c r="B821" s="20" t="s">
        <v>507</v>
      </c>
      <c r="D821" s="217" t="str">
        <f t="shared" si="19"/>
        <v/>
      </c>
      <c r="E821" s="217" t="str">
        <f>IF(D821=1,SUM($D$5:D821),"")</f>
        <v/>
      </c>
      <c r="F821" s="7" t="s">
        <v>458</v>
      </c>
      <c r="G821" s="7" t="s">
        <v>240</v>
      </c>
      <c r="H821" s="7" t="s">
        <v>281</v>
      </c>
      <c r="I821" s="8" t="s">
        <v>442</v>
      </c>
      <c r="J821" s="217"/>
    </row>
    <row r="822" spans="2:10" x14ac:dyDescent="0.35">
      <c r="B822" s="20" t="s">
        <v>507</v>
      </c>
      <c r="D822" s="217" t="str">
        <f t="shared" si="19"/>
        <v/>
      </c>
      <c r="E822" s="217" t="str">
        <f>IF(D822=1,SUM($D$5:D822),"")</f>
        <v/>
      </c>
      <c r="F822" s="7" t="s">
        <v>458</v>
      </c>
      <c r="G822" s="7" t="s">
        <v>240</v>
      </c>
      <c r="H822" s="7" t="s">
        <v>285</v>
      </c>
      <c r="I822" s="8" t="s">
        <v>278</v>
      </c>
      <c r="J822" s="217"/>
    </row>
    <row r="823" spans="2:10" x14ac:dyDescent="0.35">
      <c r="B823" s="20" t="s">
        <v>507</v>
      </c>
      <c r="D823" s="217" t="str">
        <f t="shared" si="19"/>
        <v/>
      </c>
      <c r="E823" s="217" t="str">
        <f>IF(D823=1,SUM($D$5:D823),"")</f>
        <v/>
      </c>
      <c r="F823" s="7" t="s">
        <v>458</v>
      </c>
      <c r="G823" s="7" t="s">
        <v>240</v>
      </c>
      <c r="H823" s="7" t="s">
        <v>323</v>
      </c>
      <c r="I823" s="8" t="s">
        <v>455</v>
      </c>
      <c r="J823" s="217"/>
    </row>
    <row r="824" spans="2:10" x14ac:dyDescent="0.35">
      <c r="B824" s="20" t="s">
        <v>507</v>
      </c>
      <c r="D824" s="217" t="str">
        <f t="shared" si="19"/>
        <v/>
      </c>
      <c r="E824" s="217" t="str">
        <f>IF(D824=1,SUM($D$5:D824),"")</f>
        <v/>
      </c>
      <c r="F824" s="7" t="s">
        <v>458</v>
      </c>
      <c r="G824" s="7" t="s">
        <v>240</v>
      </c>
      <c r="H824" s="7" t="s">
        <v>326</v>
      </c>
      <c r="I824" s="8" t="s">
        <v>125</v>
      </c>
      <c r="J824" s="217"/>
    </row>
    <row r="825" spans="2:10" x14ac:dyDescent="0.35">
      <c r="B825" s="20" t="s">
        <v>507</v>
      </c>
      <c r="D825" s="217" t="str">
        <f t="shared" si="19"/>
        <v/>
      </c>
      <c r="E825" s="217" t="str">
        <f>IF(D825=1,SUM($D$5:D825),"")</f>
        <v/>
      </c>
      <c r="F825" s="7" t="s">
        <v>460</v>
      </c>
      <c r="G825" s="7" t="s">
        <v>240</v>
      </c>
      <c r="H825" s="7" t="s">
        <v>241</v>
      </c>
      <c r="I825" s="8" t="s">
        <v>797</v>
      </c>
      <c r="J825" s="217"/>
    </row>
    <row r="826" spans="2:10" x14ac:dyDescent="0.35">
      <c r="B826" s="20" t="s">
        <v>507</v>
      </c>
      <c r="D826" s="217" t="str">
        <f t="shared" si="19"/>
        <v/>
      </c>
      <c r="E826" s="217" t="str">
        <f>IF(D826=1,SUM($D$5:D826),"")</f>
        <v/>
      </c>
      <c r="F826" s="7" t="s">
        <v>460</v>
      </c>
      <c r="G826" s="7" t="s">
        <v>240</v>
      </c>
      <c r="H826" s="7" t="s">
        <v>245</v>
      </c>
      <c r="I826" s="8" t="s">
        <v>354</v>
      </c>
      <c r="J826" s="217"/>
    </row>
    <row r="827" spans="2:10" x14ac:dyDescent="0.35">
      <c r="B827" s="20" t="s">
        <v>507</v>
      </c>
      <c r="D827" s="217" t="str">
        <f t="shared" si="19"/>
        <v/>
      </c>
      <c r="E827" s="217" t="str">
        <f>IF(D827=1,SUM($D$5:D827),"")</f>
        <v/>
      </c>
      <c r="F827" s="7" t="s">
        <v>460</v>
      </c>
      <c r="G827" s="7" t="s">
        <v>240</v>
      </c>
      <c r="H827" s="7" t="s">
        <v>249</v>
      </c>
      <c r="I827" s="8" t="s">
        <v>798</v>
      </c>
      <c r="J827" s="217"/>
    </row>
    <row r="828" spans="2:10" x14ac:dyDescent="0.35">
      <c r="B828" s="20" t="s">
        <v>507</v>
      </c>
      <c r="D828" s="217" t="str">
        <f t="shared" si="19"/>
        <v/>
      </c>
      <c r="E828" s="217" t="str">
        <f>IF(D828=1,SUM($D$5:D828),"")</f>
        <v/>
      </c>
      <c r="F828" s="7" t="s">
        <v>460</v>
      </c>
      <c r="G828" s="7" t="s">
        <v>240</v>
      </c>
      <c r="H828" s="7" t="s">
        <v>253</v>
      </c>
      <c r="I828" s="8" t="s">
        <v>799</v>
      </c>
      <c r="J828" s="217"/>
    </row>
    <row r="829" spans="2:10" x14ac:dyDescent="0.35">
      <c r="B829" s="20" t="s">
        <v>507</v>
      </c>
      <c r="D829" s="217" t="str">
        <f t="shared" si="19"/>
        <v/>
      </c>
      <c r="E829" s="217" t="str">
        <f>IF(D829=1,SUM($D$5:D829),"")</f>
        <v/>
      </c>
      <c r="F829" s="7" t="s">
        <v>460</v>
      </c>
      <c r="G829" s="7" t="s">
        <v>240</v>
      </c>
      <c r="H829" s="7" t="s">
        <v>257</v>
      </c>
      <c r="I829" s="8" t="s">
        <v>369</v>
      </c>
      <c r="J829" s="217"/>
    </row>
    <row r="830" spans="2:10" x14ac:dyDescent="0.35">
      <c r="B830" s="20" t="s">
        <v>507</v>
      </c>
      <c r="D830" s="217" t="str">
        <f t="shared" si="19"/>
        <v/>
      </c>
      <c r="E830" s="217" t="str">
        <f>IF(D830=1,SUM($D$5:D830),"")</f>
        <v/>
      </c>
      <c r="F830" s="7" t="s">
        <v>460</v>
      </c>
      <c r="G830" s="7" t="s">
        <v>240</v>
      </c>
      <c r="H830" s="7" t="s">
        <v>261</v>
      </c>
      <c r="I830" s="8" t="s">
        <v>800</v>
      </c>
      <c r="J830" s="217"/>
    </row>
    <row r="831" spans="2:10" x14ac:dyDescent="0.35">
      <c r="B831" s="20" t="s">
        <v>507</v>
      </c>
      <c r="D831" s="217" t="str">
        <f t="shared" si="19"/>
        <v/>
      </c>
      <c r="E831" s="217" t="str">
        <f>IF(D831=1,SUM($D$5:D831),"")</f>
        <v/>
      </c>
      <c r="F831" s="7" t="s">
        <v>460</v>
      </c>
      <c r="G831" s="7" t="s">
        <v>240</v>
      </c>
      <c r="H831" s="7" t="s">
        <v>265</v>
      </c>
      <c r="I831" s="8" t="s">
        <v>300</v>
      </c>
      <c r="J831" s="217"/>
    </row>
    <row r="832" spans="2:10" x14ac:dyDescent="0.35">
      <c r="B832" s="20" t="s">
        <v>507</v>
      </c>
      <c r="D832" s="217" t="str">
        <f t="shared" si="19"/>
        <v/>
      </c>
      <c r="E832" s="217" t="str">
        <f>IF(D832=1,SUM($D$5:D832),"")</f>
        <v/>
      </c>
      <c r="F832" s="7" t="s">
        <v>460</v>
      </c>
      <c r="G832" s="7" t="s">
        <v>240</v>
      </c>
      <c r="H832" s="7" t="s">
        <v>269</v>
      </c>
      <c r="I832" s="8" t="s">
        <v>801</v>
      </c>
      <c r="J832" s="217"/>
    </row>
    <row r="833" spans="2:10" x14ac:dyDescent="0.35">
      <c r="B833" s="20" t="s">
        <v>507</v>
      </c>
      <c r="D833" s="217" t="str">
        <f t="shared" si="19"/>
        <v/>
      </c>
      <c r="E833" s="217" t="str">
        <f>IF(D833=1,SUM($D$5:D833),"")</f>
        <v/>
      </c>
      <c r="F833" s="7" t="s">
        <v>460</v>
      </c>
      <c r="G833" s="7" t="s">
        <v>240</v>
      </c>
      <c r="H833" s="7" t="s">
        <v>273</v>
      </c>
      <c r="I833" s="8" t="s">
        <v>377</v>
      </c>
      <c r="J833" s="217"/>
    </row>
    <row r="834" spans="2:10" x14ac:dyDescent="0.35">
      <c r="B834" s="20" t="s">
        <v>507</v>
      </c>
      <c r="D834" s="217" t="str">
        <f t="shared" si="19"/>
        <v/>
      </c>
      <c r="E834" s="217" t="str">
        <f>IF(D834=1,SUM($D$5:D834),"")</f>
        <v/>
      </c>
      <c r="F834" s="7" t="s">
        <v>463</v>
      </c>
      <c r="G834" s="7" t="s">
        <v>240</v>
      </c>
      <c r="H834" s="7" t="s">
        <v>241</v>
      </c>
      <c r="I834" s="8" t="s">
        <v>802</v>
      </c>
      <c r="J834" s="217"/>
    </row>
    <row r="835" spans="2:10" x14ac:dyDescent="0.35">
      <c r="B835" s="20" t="s">
        <v>507</v>
      </c>
      <c r="D835" s="217" t="str">
        <f t="shared" si="19"/>
        <v/>
      </c>
      <c r="E835" s="217" t="str">
        <f>IF(D835=1,SUM($D$5:D835),"")</f>
        <v/>
      </c>
      <c r="F835" s="7" t="s">
        <v>463</v>
      </c>
      <c r="G835" s="7" t="s">
        <v>240</v>
      </c>
      <c r="H835" s="7" t="s">
        <v>245</v>
      </c>
      <c r="I835" s="8" t="s">
        <v>391</v>
      </c>
      <c r="J835" s="217"/>
    </row>
    <row r="836" spans="2:10" x14ac:dyDescent="0.35">
      <c r="B836" s="20" t="s">
        <v>507</v>
      </c>
      <c r="D836" s="217" t="str">
        <f t="shared" si="19"/>
        <v/>
      </c>
      <c r="E836" s="217" t="str">
        <f>IF(D836=1,SUM($D$5:D836),"")</f>
        <v/>
      </c>
      <c r="F836" s="7" t="s">
        <v>463</v>
      </c>
      <c r="G836" s="7" t="s">
        <v>240</v>
      </c>
      <c r="H836" s="7" t="s">
        <v>249</v>
      </c>
      <c r="I836" s="8" t="s">
        <v>588</v>
      </c>
      <c r="J836" s="217"/>
    </row>
    <row r="837" spans="2:10" x14ac:dyDescent="0.35">
      <c r="B837" s="20" t="s">
        <v>507</v>
      </c>
      <c r="D837" s="217" t="str">
        <f t="shared" si="19"/>
        <v/>
      </c>
      <c r="E837" s="217" t="str">
        <f>IF(D837=1,SUM($D$5:D837),"")</f>
        <v/>
      </c>
      <c r="F837" s="7" t="s">
        <v>463</v>
      </c>
      <c r="G837" s="7" t="s">
        <v>240</v>
      </c>
      <c r="H837" s="7" t="s">
        <v>253</v>
      </c>
      <c r="I837" s="8" t="s">
        <v>300</v>
      </c>
      <c r="J837" s="217"/>
    </row>
    <row r="838" spans="2:10" x14ac:dyDescent="0.35">
      <c r="B838" s="20" t="s">
        <v>507</v>
      </c>
      <c r="D838" s="217" t="str">
        <f t="shared" ref="D838:D901" si="20">IF(F838=$K$1,1,"")</f>
        <v/>
      </c>
      <c r="E838" s="217" t="str">
        <f>IF(D838=1,SUM($D$5:D838),"")</f>
        <v/>
      </c>
      <c r="F838" s="7" t="s">
        <v>463</v>
      </c>
      <c r="G838" s="7" t="s">
        <v>240</v>
      </c>
      <c r="H838" s="7" t="s">
        <v>257</v>
      </c>
      <c r="I838" s="8" t="s">
        <v>803</v>
      </c>
      <c r="J838" s="217"/>
    </row>
    <row r="839" spans="2:10" x14ac:dyDescent="0.35">
      <c r="B839" s="20" t="s">
        <v>507</v>
      </c>
      <c r="D839" s="217" t="str">
        <f t="shared" si="20"/>
        <v/>
      </c>
      <c r="E839" s="217" t="str">
        <f>IF(D839=1,SUM($D$5:D839),"")</f>
        <v/>
      </c>
      <c r="F839" s="7" t="s">
        <v>463</v>
      </c>
      <c r="G839" s="7" t="s">
        <v>240</v>
      </c>
      <c r="H839" s="7" t="s">
        <v>261</v>
      </c>
      <c r="I839" s="8" t="s">
        <v>515</v>
      </c>
      <c r="J839" s="217"/>
    </row>
    <row r="840" spans="2:10" x14ac:dyDescent="0.35">
      <c r="B840" s="20" t="s">
        <v>507</v>
      </c>
      <c r="D840" s="217" t="str">
        <f t="shared" si="20"/>
        <v/>
      </c>
      <c r="E840" s="217" t="str">
        <f>IF(D840=1,SUM($D$5:D840),"")</f>
        <v/>
      </c>
      <c r="F840" s="7" t="s">
        <v>463</v>
      </c>
      <c r="G840" s="7" t="s">
        <v>240</v>
      </c>
      <c r="H840" s="7" t="s">
        <v>265</v>
      </c>
      <c r="I840" s="8" t="s">
        <v>804</v>
      </c>
      <c r="J840" s="217"/>
    </row>
    <row r="841" spans="2:10" x14ac:dyDescent="0.35">
      <c r="B841" s="20" t="s">
        <v>507</v>
      </c>
      <c r="D841" s="217" t="str">
        <f t="shared" si="20"/>
        <v/>
      </c>
      <c r="E841" s="217" t="str">
        <f>IF(D841=1,SUM($D$5:D841),"")</f>
        <v/>
      </c>
      <c r="F841" s="7" t="s">
        <v>463</v>
      </c>
      <c r="G841" s="7" t="s">
        <v>240</v>
      </c>
      <c r="H841" s="7" t="s">
        <v>269</v>
      </c>
      <c r="I841" s="8" t="s">
        <v>125</v>
      </c>
      <c r="J841" s="217"/>
    </row>
    <row r="842" spans="2:10" x14ac:dyDescent="0.35">
      <c r="B842" s="20" t="s">
        <v>507</v>
      </c>
      <c r="D842" s="217" t="str">
        <f t="shared" si="20"/>
        <v/>
      </c>
      <c r="E842" s="217" t="str">
        <f>IF(D842=1,SUM($D$5:D842),"")</f>
        <v/>
      </c>
      <c r="F842" s="7" t="s">
        <v>463</v>
      </c>
      <c r="G842" s="7" t="s">
        <v>240</v>
      </c>
      <c r="H842" s="7" t="s">
        <v>273</v>
      </c>
      <c r="I842" s="8" t="s">
        <v>351</v>
      </c>
      <c r="J842" s="217"/>
    </row>
    <row r="843" spans="2:10" x14ac:dyDescent="0.35">
      <c r="B843" s="20" t="s">
        <v>507</v>
      </c>
      <c r="D843" s="217" t="str">
        <f t="shared" si="20"/>
        <v/>
      </c>
      <c r="E843" s="217" t="str">
        <f>IF(D843=1,SUM($D$5:D843),"")</f>
        <v/>
      </c>
      <c r="F843" s="7" t="s">
        <v>466</v>
      </c>
      <c r="G843" s="7" t="s">
        <v>240</v>
      </c>
      <c r="H843" s="7" t="s">
        <v>241</v>
      </c>
      <c r="I843" s="8" t="s">
        <v>805</v>
      </c>
      <c r="J843" s="217"/>
    </row>
    <row r="844" spans="2:10" x14ac:dyDescent="0.35">
      <c r="B844" s="20" t="s">
        <v>507</v>
      </c>
      <c r="D844" s="217" t="str">
        <f t="shared" si="20"/>
        <v/>
      </c>
      <c r="E844" s="217" t="str">
        <f>IF(D844=1,SUM($D$5:D844),"")</f>
        <v/>
      </c>
      <c r="F844" s="7" t="s">
        <v>466</v>
      </c>
      <c r="G844" s="7" t="s">
        <v>240</v>
      </c>
      <c r="H844" s="7" t="s">
        <v>245</v>
      </c>
      <c r="I844" s="8" t="s">
        <v>806</v>
      </c>
      <c r="J844" s="217"/>
    </row>
    <row r="845" spans="2:10" x14ac:dyDescent="0.35">
      <c r="B845" s="20" t="s">
        <v>507</v>
      </c>
      <c r="D845" s="217" t="str">
        <f t="shared" si="20"/>
        <v/>
      </c>
      <c r="E845" s="217" t="str">
        <f>IF(D845=1,SUM($D$5:D845),"")</f>
        <v/>
      </c>
      <c r="F845" s="7" t="s">
        <v>466</v>
      </c>
      <c r="G845" s="7" t="s">
        <v>240</v>
      </c>
      <c r="H845" s="7" t="s">
        <v>249</v>
      </c>
      <c r="I845" s="8" t="s">
        <v>300</v>
      </c>
      <c r="J845" s="217"/>
    </row>
    <row r="846" spans="2:10" x14ac:dyDescent="0.35">
      <c r="B846" s="20" t="s">
        <v>507</v>
      </c>
      <c r="D846" s="217" t="str">
        <f t="shared" si="20"/>
        <v/>
      </c>
      <c r="E846" s="217" t="str">
        <f>IF(D846=1,SUM($D$5:D846),"")</f>
        <v/>
      </c>
      <c r="F846" s="7" t="s">
        <v>466</v>
      </c>
      <c r="G846" s="7" t="s">
        <v>240</v>
      </c>
      <c r="H846" s="7" t="s">
        <v>253</v>
      </c>
      <c r="I846" s="8" t="s">
        <v>807</v>
      </c>
      <c r="J846" s="217"/>
    </row>
    <row r="847" spans="2:10" x14ac:dyDescent="0.35">
      <c r="B847" s="20" t="s">
        <v>507</v>
      </c>
      <c r="D847" s="217" t="str">
        <f t="shared" si="20"/>
        <v/>
      </c>
      <c r="E847" s="217" t="str">
        <f>IF(D847=1,SUM($D$5:D847),"")</f>
        <v/>
      </c>
      <c r="F847" s="7" t="s">
        <v>466</v>
      </c>
      <c r="G847" s="7" t="s">
        <v>240</v>
      </c>
      <c r="H847" s="7" t="s">
        <v>257</v>
      </c>
      <c r="I847" s="8" t="s">
        <v>808</v>
      </c>
      <c r="J847" s="217"/>
    </row>
    <row r="848" spans="2:10" x14ac:dyDescent="0.35">
      <c r="B848" s="20" t="s">
        <v>507</v>
      </c>
      <c r="D848" s="217" t="str">
        <f t="shared" si="20"/>
        <v/>
      </c>
      <c r="E848" s="217" t="str">
        <f>IF(D848=1,SUM($D$5:D848),"")</f>
        <v/>
      </c>
      <c r="F848" s="7" t="s">
        <v>466</v>
      </c>
      <c r="G848" s="7" t="s">
        <v>240</v>
      </c>
      <c r="H848" s="7" t="s">
        <v>261</v>
      </c>
      <c r="I848" s="8" t="s">
        <v>809</v>
      </c>
      <c r="J848" s="217"/>
    </row>
    <row r="849" spans="2:10" x14ac:dyDescent="0.35">
      <c r="B849" s="20" t="s">
        <v>507</v>
      </c>
      <c r="D849" s="217" t="str">
        <f t="shared" si="20"/>
        <v/>
      </c>
      <c r="E849" s="217" t="str">
        <f>IF(D849=1,SUM($D$5:D849),"")</f>
        <v/>
      </c>
      <c r="F849" s="7" t="s">
        <v>466</v>
      </c>
      <c r="G849" s="7" t="s">
        <v>240</v>
      </c>
      <c r="H849" s="7" t="s">
        <v>265</v>
      </c>
      <c r="I849" s="8" t="s">
        <v>331</v>
      </c>
      <c r="J849" s="217"/>
    </row>
    <row r="850" spans="2:10" x14ac:dyDescent="0.35">
      <c r="B850" s="20" t="s">
        <v>507</v>
      </c>
      <c r="D850" s="217" t="str">
        <f t="shared" si="20"/>
        <v/>
      </c>
      <c r="E850" s="217" t="str">
        <f>IF(D850=1,SUM($D$5:D850),"")</f>
        <v/>
      </c>
      <c r="F850" s="7" t="s">
        <v>466</v>
      </c>
      <c r="G850" s="7" t="s">
        <v>240</v>
      </c>
      <c r="H850" s="7" t="s">
        <v>269</v>
      </c>
      <c r="I850" s="8" t="s">
        <v>412</v>
      </c>
      <c r="J850" s="217"/>
    </row>
    <row r="851" spans="2:10" x14ac:dyDescent="0.35">
      <c r="B851" s="20" t="s">
        <v>507</v>
      </c>
      <c r="D851" s="217" t="str">
        <f t="shared" si="20"/>
        <v/>
      </c>
      <c r="E851" s="217" t="str">
        <f>IF(D851=1,SUM($D$5:D851),"")</f>
        <v/>
      </c>
      <c r="F851" s="7" t="s">
        <v>466</v>
      </c>
      <c r="G851" s="7" t="s">
        <v>240</v>
      </c>
      <c r="H851" s="7" t="s">
        <v>273</v>
      </c>
      <c r="I851" s="8" t="s">
        <v>566</v>
      </c>
      <c r="J851" s="217"/>
    </row>
    <row r="852" spans="2:10" x14ac:dyDescent="0.35">
      <c r="B852" s="20" t="s">
        <v>507</v>
      </c>
      <c r="D852" s="217" t="str">
        <f t="shared" si="20"/>
        <v/>
      </c>
      <c r="E852" s="217" t="str">
        <f>IF(D852=1,SUM($D$5:D852),"")</f>
        <v/>
      </c>
      <c r="F852" s="7" t="s">
        <v>466</v>
      </c>
      <c r="G852" s="7" t="s">
        <v>240</v>
      </c>
      <c r="H852" s="7" t="s">
        <v>277</v>
      </c>
      <c r="I852" s="8" t="s">
        <v>690</v>
      </c>
      <c r="J852" s="217"/>
    </row>
    <row r="853" spans="2:10" x14ac:dyDescent="0.35">
      <c r="B853" s="20" t="s">
        <v>507</v>
      </c>
      <c r="D853" s="217" t="str">
        <f t="shared" si="20"/>
        <v/>
      </c>
      <c r="E853" s="217" t="str">
        <f>IF(D853=1,SUM($D$5:D853),"")</f>
        <v/>
      </c>
      <c r="F853" s="7" t="s">
        <v>466</v>
      </c>
      <c r="G853" s="7" t="s">
        <v>240</v>
      </c>
      <c r="H853" s="7" t="s">
        <v>281</v>
      </c>
      <c r="I853" s="8" t="s">
        <v>810</v>
      </c>
      <c r="J853" s="217"/>
    </row>
    <row r="854" spans="2:10" x14ac:dyDescent="0.35">
      <c r="B854" s="20" t="s">
        <v>507</v>
      </c>
      <c r="D854" s="217" t="str">
        <f t="shared" si="20"/>
        <v/>
      </c>
      <c r="E854" s="217" t="str">
        <f>IF(D854=1,SUM($D$5:D854),"")</f>
        <v/>
      </c>
      <c r="F854" s="7" t="s">
        <v>466</v>
      </c>
      <c r="G854" s="7" t="s">
        <v>240</v>
      </c>
      <c r="H854" s="7" t="s">
        <v>285</v>
      </c>
      <c r="I854" s="8" t="s">
        <v>417</v>
      </c>
      <c r="J854" s="217"/>
    </row>
    <row r="855" spans="2:10" x14ac:dyDescent="0.35">
      <c r="B855" s="20" t="s">
        <v>507</v>
      </c>
      <c r="D855" s="217" t="str">
        <f t="shared" si="20"/>
        <v/>
      </c>
      <c r="E855" s="217" t="str">
        <f>IF(D855=1,SUM($D$5:D855),"")</f>
        <v/>
      </c>
      <c r="F855" s="7" t="s">
        <v>468</v>
      </c>
      <c r="G855" s="7" t="s">
        <v>240</v>
      </c>
      <c r="H855" s="7" t="s">
        <v>241</v>
      </c>
      <c r="I855" s="8" t="s">
        <v>521</v>
      </c>
      <c r="J855" s="217"/>
    </row>
    <row r="856" spans="2:10" x14ac:dyDescent="0.35">
      <c r="B856" s="20" t="s">
        <v>507</v>
      </c>
      <c r="D856" s="217" t="str">
        <f t="shared" si="20"/>
        <v/>
      </c>
      <c r="E856" s="217" t="str">
        <f>IF(D856=1,SUM($D$5:D856),"")</f>
        <v/>
      </c>
      <c r="F856" s="7" t="s">
        <v>468</v>
      </c>
      <c r="G856" s="7" t="s">
        <v>240</v>
      </c>
      <c r="H856" s="7" t="s">
        <v>245</v>
      </c>
      <c r="I856" s="8" t="s">
        <v>811</v>
      </c>
      <c r="J856" s="217"/>
    </row>
    <row r="857" spans="2:10" x14ac:dyDescent="0.35">
      <c r="B857" s="20" t="s">
        <v>507</v>
      </c>
      <c r="D857" s="217" t="str">
        <f t="shared" si="20"/>
        <v/>
      </c>
      <c r="E857" s="217" t="str">
        <f>IF(D857=1,SUM($D$5:D857),"")</f>
        <v/>
      </c>
      <c r="F857" s="7" t="s">
        <v>468</v>
      </c>
      <c r="G857" s="7" t="s">
        <v>240</v>
      </c>
      <c r="H857" s="7" t="s">
        <v>249</v>
      </c>
      <c r="I857" s="8" t="s">
        <v>812</v>
      </c>
      <c r="J857" s="217"/>
    </row>
    <row r="858" spans="2:10" x14ac:dyDescent="0.35">
      <c r="B858" s="20" t="s">
        <v>507</v>
      </c>
      <c r="D858" s="217" t="str">
        <f t="shared" si="20"/>
        <v/>
      </c>
      <c r="E858" s="217" t="str">
        <f>IF(D858=1,SUM($D$5:D858),"")</f>
        <v/>
      </c>
      <c r="F858" s="7" t="s">
        <v>468</v>
      </c>
      <c r="G858" s="7" t="s">
        <v>240</v>
      </c>
      <c r="H858" s="7" t="s">
        <v>253</v>
      </c>
      <c r="I858" s="8" t="s">
        <v>813</v>
      </c>
      <c r="J858" s="217"/>
    </row>
    <row r="859" spans="2:10" x14ac:dyDescent="0.35">
      <c r="B859" s="20" t="s">
        <v>507</v>
      </c>
      <c r="D859" s="217" t="str">
        <f t="shared" si="20"/>
        <v/>
      </c>
      <c r="E859" s="217" t="str">
        <f>IF(D859=1,SUM($D$5:D859),"")</f>
        <v/>
      </c>
      <c r="F859" s="7" t="s">
        <v>468</v>
      </c>
      <c r="G859" s="7" t="s">
        <v>240</v>
      </c>
      <c r="H859" s="7" t="s">
        <v>257</v>
      </c>
      <c r="I859" s="8" t="s">
        <v>814</v>
      </c>
      <c r="J859" s="217"/>
    </row>
    <row r="860" spans="2:10" x14ac:dyDescent="0.35">
      <c r="B860" s="20" t="s">
        <v>507</v>
      </c>
      <c r="D860" s="217" t="str">
        <f t="shared" si="20"/>
        <v/>
      </c>
      <c r="E860" s="217" t="str">
        <f>IF(D860=1,SUM($D$5:D860),"")</f>
        <v/>
      </c>
      <c r="F860" s="7" t="s">
        <v>468</v>
      </c>
      <c r="G860" s="7" t="s">
        <v>240</v>
      </c>
      <c r="H860" s="7" t="s">
        <v>261</v>
      </c>
      <c r="I860" s="8" t="s">
        <v>564</v>
      </c>
      <c r="J860" s="217"/>
    </row>
    <row r="861" spans="2:10" x14ac:dyDescent="0.35">
      <c r="B861" s="20" t="s">
        <v>507</v>
      </c>
      <c r="D861" s="217" t="str">
        <f t="shared" si="20"/>
        <v/>
      </c>
      <c r="E861" s="217" t="str">
        <f>IF(D861=1,SUM($D$5:D861),"")</f>
        <v/>
      </c>
      <c r="F861" s="7" t="s">
        <v>468</v>
      </c>
      <c r="G861" s="7" t="s">
        <v>240</v>
      </c>
      <c r="H861" s="7" t="s">
        <v>265</v>
      </c>
      <c r="I861" s="8" t="s">
        <v>300</v>
      </c>
      <c r="J861" s="217"/>
    </row>
    <row r="862" spans="2:10" x14ac:dyDescent="0.35">
      <c r="B862" s="20" t="s">
        <v>507</v>
      </c>
      <c r="D862" s="217" t="str">
        <f t="shared" si="20"/>
        <v/>
      </c>
      <c r="E862" s="217" t="str">
        <f>IF(D862=1,SUM($D$5:D862),"")</f>
        <v/>
      </c>
      <c r="F862" s="7" t="s">
        <v>468</v>
      </c>
      <c r="G862" s="7" t="s">
        <v>240</v>
      </c>
      <c r="H862" s="7" t="s">
        <v>269</v>
      </c>
      <c r="I862" s="8" t="s">
        <v>254</v>
      </c>
      <c r="J862" s="217"/>
    </row>
    <row r="863" spans="2:10" x14ac:dyDescent="0.35">
      <c r="B863" s="20" t="s">
        <v>507</v>
      </c>
      <c r="D863" s="217" t="str">
        <f t="shared" si="20"/>
        <v/>
      </c>
      <c r="E863" s="217" t="str">
        <f>IF(D863=1,SUM($D$5:D863),"")</f>
        <v/>
      </c>
      <c r="F863" s="7" t="s">
        <v>468</v>
      </c>
      <c r="G863" s="7" t="s">
        <v>240</v>
      </c>
      <c r="H863" s="7" t="s">
        <v>273</v>
      </c>
      <c r="I863" s="8" t="s">
        <v>815</v>
      </c>
      <c r="J863" s="217"/>
    </row>
    <row r="864" spans="2:10" x14ac:dyDescent="0.35">
      <c r="B864" s="20" t="s">
        <v>507</v>
      </c>
      <c r="D864" s="217" t="str">
        <f t="shared" si="20"/>
        <v/>
      </c>
      <c r="E864" s="217" t="str">
        <f>IF(D864=1,SUM($D$5:D864),"")</f>
        <v/>
      </c>
      <c r="F864" s="7" t="s">
        <v>471</v>
      </c>
      <c r="G864" s="7" t="s">
        <v>240</v>
      </c>
      <c r="H864" s="7" t="s">
        <v>241</v>
      </c>
      <c r="I864" s="8" t="s">
        <v>816</v>
      </c>
      <c r="J864" s="217"/>
    </row>
    <row r="865" spans="2:10" x14ac:dyDescent="0.35">
      <c r="B865" s="20" t="s">
        <v>507</v>
      </c>
      <c r="D865" s="217" t="str">
        <f t="shared" si="20"/>
        <v/>
      </c>
      <c r="E865" s="217" t="str">
        <f>IF(D865=1,SUM($D$5:D865),"")</f>
        <v/>
      </c>
      <c r="F865" s="7" t="s">
        <v>471</v>
      </c>
      <c r="G865" s="7" t="s">
        <v>240</v>
      </c>
      <c r="H865" s="7" t="s">
        <v>245</v>
      </c>
      <c r="I865" s="8" t="s">
        <v>817</v>
      </c>
      <c r="J865" s="217"/>
    </row>
    <row r="866" spans="2:10" x14ac:dyDescent="0.35">
      <c r="B866" s="20" t="s">
        <v>507</v>
      </c>
      <c r="D866" s="217" t="str">
        <f t="shared" si="20"/>
        <v/>
      </c>
      <c r="E866" s="217" t="str">
        <f>IF(D866=1,SUM($D$5:D866),"")</f>
        <v/>
      </c>
      <c r="F866" s="7" t="s">
        <v>471</v>
      </c>
      <c r="G866" s="7" t="s">
        <v>240</v>
      </c>
      <c r="H866" s="7" t="s">
        <v>249</v>
      </c>
      <c r="I866" s="8" t="s">
        <v>254</v>
      </c>
      <c r="J866" s="217"/>
    </row>
    <row r="867" spans="2:10" x14ac:dyDescent="0.35">
      <c r="B867" s="20" t="s">
        <v>507</v>
      </c>
      <c r="D867" s="217" t="str">
        <f t="shared" si="20"/>
        <v/>
      </c>
      <c r="E867" s="217" t="str">
        <f>IF(D867=1,SUM($D$5:D867),"")</f>
        <v/>
      </c>
      <c r="F867" s="7" t="s">
        <v>471</v>
      </c>
      <c r="G867" s="7" t="s">
        <v>240</v>
      </c>
      <c r="H867" s="7" t="s">
        <v>253</v>
      </c>
      <c r="I867" s="8" t="s">
        <v>331</v>
      </c>
      <c r="J867" s="217"/>
    </row>
    <row r="868" spans="2:10" x14ac:dyDescent="0.35">
      <c r="B868" s="20" t="s">
        <v>507</v>
      </c>
      <c r="D868" s="217" t="str">
        <f t="shared" si="20"/>
        <v/>
      </c>
      <c r="E868" s="217" t="str">
        <f>IF(D868=1,SUM($D$5:D868),"")</f>
        <v/>
      </c>
      <c r="F868" s="7" t="s">
        <v>471</v>
      </c>
      <c r="G868" s="7" t="s">
        <v>240</v>
      </c>
      <c r="H868" s="7" t="s">
        <v>257</v>
      </c>
      <c r="I868" s="8" t="s">
        <v>524</v>
      </c>
      <c r="J868" s="217"/>
    </row>
    <row r="869" spans="2:10" x14ac:dyDescent="0.35">
      <c r="B869" s="20" t="s">
        <v>507</v>
      </c>
      <c r="D869" s="217" t="str">
        <f t="shared" si="20"/>
        <v/>
      </c>
      <c r="E869" s="217" t="str">
        <f>IF(D869=1,SUM($D$5:D869),"")</f>
        <v/>
      </c>
      <c r="F869" s="7" t="s">
        <v>471</v>
      </c>
      <c r="G869" s="7" t="s">
        <v>240</v>
      </c>
      <c r="H869" s="7" t="s">
        <v>261</v>
      </c>
      <c r="I869" s="8" t="s">
        <v>417</v>
      </c>
      <c r="J869" s="217"/>
    </row>
    <row r="870" spans="2:10" x14ac:dyDescent="0.35">
      <c r="B870" s="20" t="s">
        <v>507</v>
      </c>
      <c r="D870" s="217" t="str">
        <f t="shared" si="20"/>
        <v/>
      </c>
      <c r="E870" s="217" t="str">
        <f>IF(D870=1,SUM($D$5:D870),"")</f>
        <v/>
      </c>
      <c r="F870" s="7" t="s">
        <v>474</v>
      </c>
      <c r="G870" s="7" t="s">
        <v>240</v>
      </c>
      <c r="H870" s="7" t="s">
        <v>241</v>
      </c>
      <c r="I870" s="8" t="s">
        <v>554</v>
      </c>
      <c r="J870" s="217"/>
    </row>
    <row r="871" spans="2:10" x14ac:dyDescent="0.35">
      <c r="B871" s="20" t="s">
        <v>507</v>
      </c>
      <c r="D871" s="217" t="str">
        <f t="shared" si="20"/>
        <v/>
      </c>
      <c r="E871" s="217" t="str">
        <f>IF(D871=1,SUM($D$5:D871),"")</f>
        <v/>
      </c>
      <c r="F871" s="7" t="s">
        <v>474</v>
      </c>
      <c r="G871" s="7" t="s">
        <v>240</v>
      </c>
      <c r="H871" s="7" t="s">
        <v>245</v>
      </c>
      <c r="I871" s="8" t="s">
        <v>300</v>
      </c>
      <c r="J871" s="217"/>
    </row>
    <row r="872" spans="2:10" x14ac:dyDescent="0.35">
      <c r="B872" s="20" t="s">
        <v>507</v>
      </c>
      <c r="D872" s="217" t="str">
        <f t="shared" si="20"/>
        <v/>
      </c>
      <c r="E872" s="217" t="str">
        <f>IF(D872=1,SUM($D$5:D872),"")</f>
        <v/>
      </c>
      <c r="F872" s="7" t="s">
        <v>474</v>
      </c>
      <c r="G872" s="7" t="s">
        <v>240</v>
      </c>
      <c r="H872" s="7" t="s">
        <v>249</v>
      </c>
      <c r="I872" s="8" t="s">
        <v>818</v>
      </c>
      <c r="J872" s="217"/>
    </row>
    <row r="873" spans="2:10" x14ac:dyDescent="0.35">
      <c r="B873" s="20" t="s">
        <v>507</v>
      </c>
      <c r="D873" s="217" t="str">
        <f t="shared" si="20"/>
        <v/>
      </c>
      <c r="E873" s="217" t="str">
        <f>IF(D873=1,SUM($D$5:D873),"")</f>
        <v/>
      </c>
      <c r="F873" s="7" t="s">
        <v>474</v>
      </c>
      <c r="G873" s="7" t="s">
        <v>240</v>
      </c>
      <c r="H873" s="7" t="s">
        <v>253</v>
      </c>
      <c r="I873" s="8" t="s">
        <v>327</v>
      </c>
      <c r="J873" s="217"/>
    </row>
    <row r="874" spans="2:10" x14ac:dyDescent="0.35">
      <c r="B874" s="20" t="s">
        <v>507</v>
      </c>
      <c r="D874" s="217" t="str">
        <f t="shared" si="20"/>
        <v/>
      </c>
      <c r="E874" s="217" t="str">
        <f>IF(D874=1,SUM($D$5:D874),"")</f>
        <v/>
      </c>
      <c r="F874" s="7" t="s">
        <v>474</v>
      </c>
      <c r="G874" s="7" t="s">
        <v>240</v>
      </c>
      <c r="H874" s="7" t="s">
        <v>257</v>
      </c>
      <c r="I874" s="8" t="s">
        <v>751</v>
      </c>
      <c r="J874" s="217"/>
    </row>
    <row r="875" spans="2:10" x14ac:dyDescent="0.35">
      <c r="B875" s="20" t="s">
        <v>507</v>
      </c>
      <c r="D875" s="217" t="str">
        <f t="shared" si="20"/>
        <v/>
      </c>
      <c r="E875" s="217" t="str">
        <f>IF(D875=1,SUM($D$5:D875),"")</f>
        <v/>
      </c>
      <c r="F875" s="7" t="s">
        <v>474</v>
      </c>
      <c r="G875" s="7" t="s">
        <v>240</v>
      </c>
      <c r="H875" s="7" t="s">
        <v>261</v>
      </c>
      <c r="I875" s="8" t="s">
        <v>819</v>
      </c>
      <c r="J875" s="217"/>
    </row>
    <row r="876" spans="2:10" x14ac:dyDescent="0.35">
      <c r="B876" s="20" t="s">
        <v>507</v>
      </c>
      <c r="D876" s="217" t="str">
        <f t="shared" si="20"/>
        <v/>
      </c>
      <c r="E876" s="217" t="str">
        <f>IF(D876=1,SUM($D$5:D876),"")</f>
        <v/>
      </c>
      <c r="F876" s="7" t="s">
        <v>474</v>
      </c>
      <c r="G876" s="7" t="s">
        <v>240</v>
      </c>
      <c r="H876" s="7" t="s">
        <v>265</v>
      </c>
      <c r="I876" s="8" t="s">
        <v>671</v>
      </c>
      <c r="J876" s="217"/>
    </row>
    <row r="877" spans="2:10" x14ac:dyDescent="0.35">
      <c r="B877" s="20" t="s">
        <v>507</v>
      </c>
      <c r="D877" s="217" t="str">
        <f t="shared" si="20"/>
        <v/>
      </c>
      <c r="E877" s="217" t="str">
        <f>IF(D877=1,SUM($D$5:D877),"")</f>
        <v/>
      </c>
      <c r="F877" s="7" t="s">
        <v>474</v>
      </c>
      <c r="G877" s="7" t="s">
        <v>240</v>
      </c>
      <c r="H877" s="7" t="s">
        <v>269</v>
      </c>
      <c r="I877" s="8" t="s">
        <v>490</v>
      </c>
      <c r="J877" s="217"/>
    </row>
    <row r="878" spans="2:10" x14ac:dyDescent="0.35">
      <c r="B878" s="20" t="s">
        <v>507</v>
      </c>
      <c r="D878" s="217" t="str">
        <f t="shared" si="20"/>
        <v/>
      </c>
      <c r="E878" s="217" t="str">
        <f>IF(D878=1,SUM($D$5:D878),"")</f>
        <v/>
      </c>
      <c r="F878" s="7" t="s">
        <v>474</v>
      </c>
      <c r="G878" s="7" t="s">
        <v>240</v>
      </c>
      <c r="H878" s="7" t="s">
        <v>273</v>
      </c>
      <c r="I878" s="8" t="s">
        <v>278</v>
      </c>
      <c r="J878" s="217"/>
    </row>
    <row r="879" spans="2:10" x14ac:dyDescent="0.35">
      <c r="B879" s="20" t="s">
        <v>507</v>
      </c>
      <c r="D879" s="217" t="str">
        <f t="shared" si="20"/>
        <v/>
      </c>
      <c r="E879" s="217" t="str">
        <f>IF(D879=1,SUM($D$5:D879),"")</f>
        <v/>
      </c>
      <c r="F879" s="7" t="s">
        <v>474</v>
      </c>
      <c r="G879" s="7" t="s">
        <v>240</v>
      </c>
      <c r="H879" s="7" t="s">
        <v>277</v>
      </c>
      <c r="I879" s="8" t="s">
        <v>282</v>
      </c>
      <c r="J879" s="217"/>
    </row>
    <row r="880" spans="2:10" x14ac:dyDescent="0.35">
      <c r="B880" s="20" t="s">
        <v>507</v>
      </c>
      <c r="D880" s="217" t="str">
        <f t="shared" si="20"/>
        <v/>
      </c>
      <c r="E880" s="217" t="str">
        <f>IF(D880=1,SUM($D$5:D880),"")</f>
        <v/>
      </c>
      <c r="F880" s="7" t="s">
        <v>474</v>
      </c>
      <c r="G880" s="7" t="s">
        <v>240</v>
      </c>
      <c r="H880" s="7" t="s">
        <v>281</v>
      </c>
      <c r="I880" s="8" t="s">
        <v>125</v>
      </c>
      <c r="J880" s="217"/>
    </row>
    <row r="881" spans="2:10" x14ac:dyDescent="0.35">
      <c r="B881" s="20" t="s">
        <v>507</v>
      </c>
      <c r="D881" s="217" t="str">
        <f t="shared" si="20"/>
        <v/>
      </c>
      <c r="E881" s="217" t="str">
        <f>IF(D881=1,SUM($D$5:D881),"")</f>
        <v/>
      </c>
      <c r="F881" s="7" t="s">
        <v>474</v>
      </c>
      <c r="G881" s="7" t="s">
        <v>240</v>
      </c>
      <c r="H881" s="7" t="s">
        <v>285</v>
      </c>
      <c r="I881" s="8" t="s">
        <v>351</v>
      </c>
      <c r="J881" s="217"/>
    </row>
    <row r="882" spans="2:10" x14ac:dyDescent="0.35">
      <c r="B882" s="20" t="s">
        <v>507</v>
      </c>
      <c r="D882" s="217" t="str">
        <f t="shared" si="20"/>
        <v/>
      </c>
      <c r="E882" s="217" t="str">
        <f>IF(D882=1,SUM($D$5:D882),"")</f>
        <v/>
      </c>
      <c r="F882" s="7" t="s">
        <v>474</v>
      </c>
      <c r="G882" s="7" t="s">
        <v>240</v>
      </c>
      <c r="H882" s="7" t="s">
        <v>323</v>
      </c>
      <c r="I882" s="8" t="s">
        <v>820</v>
      </c>
      <c r="J882" s="217"/>
    </row>
    <row r="883" spans="2:10" x14ac:dyDescent="0.35">
      <c r="B883" s="20" t="s">
        <v>507</v>
      </c>
      <c r="D883" s="217" t="str">
        <f t="shared" si="20"/>
        <v/>
      </c>
      <c r="E883" s="217" t="str">
        <f>IF(D883=1,SUM($D$5:D883),"")</f>
        <v/>
      </c>
      <c r="F883" s="7" t="s">
        <v>476</v>
      </c>
      <c r="G883" s="7" t="s">
        <v>240</v>
      </c>
      <c r="H883" s="7" t="s">
        <v>241</v>
      </c>
      <c r="I883" s="8" t="s">
        <v>821</v>
      </c>
      <c r="J883" s="217"/>
    </row>
    <row r="884" spans="2:10" x14ac:dyDescent="0.35">
      <c r="B884" s="20" t="s">
        <v>507</v>
      </c>
      <c r="D884" s="217" t="str">
        <f t="shared" si="20"/>
        <v/>
      </c>
      <c r="E884" s="217" t="str">
        <f>IF(D884=1,SUM($D$5:D884),"")</f>
        <v/>
      </c>
      <c r="F884" s="7" t="s">
        <v>476</v>
      </c>
      <c r="G884" s="7" t="s">
        <v>240</v>
      </c>
      <c r="H884" s="7" t="s">
        <v>245</v>
      </c>
      <c r="I884" s="8" t="s">
        <v>254</v>
      </c>
      <c r="J884" s="217"/>
    </row>
    <row r="885" spans="2:10" x14ac:dyDescent="0.35">
      <c r="B885" s="20" t="s">
        <v>507</v>
      </c>
      <c r="D885" s="217" t="str">
        <f t="shared" si="20"/>
        <v/>
      </c>
      <c r="E885" s="217" t="str">
        <f>IF(D885=1,SUM($D$5:D885),"")</f>
        <v/>
      </c>
      <c r="F885" s="7" t="s">
        <v>476</v>
      </c>
      <c r="G885" s="7" t="s">
        <v>240</v>
      </c>
      <c r="H885" s="7" t="s">
        <v>249</v>
      </c>
      <c r="I885" s="8" t="s">
        <v>480</v>
      </c>
      <c r="J885" s="217"/>
    </row>
    <row r="886" spans="2:10" x14ac:dyDescent="0.35">
      <c r="B886" s="20" t="s">
        <v>507</v>
      </c>
      <c r="D886" s="217" t="str">
        <f t="shared" si="20"/>
        <v/>
      </c>
      <c r="E886" s="217" t="str">
        <f>IF(D886=1,SUM($D$5:D886),"")</f>
        <v/>
      </c>
      <c r="F886" s="7" t="s">
        <v>476</v>
      </c>
      <c r="G886" s="7" t="s">
        <v>240</v>
      </c>
      <c r="H886" s="7" t="s">
        <v>253</v>
      </c>
      <c r="I886" s="8" t="s">
        <v>311</v>
      </c>
      <c r="J886" s="217"/>
    </row>
    <row r="887" spans="2:10" x14ac:dyDescent="0.35">
      <c r="B887" s="20" t="s">
        <v>507</v>
      </c>
      <c r="D887" s="217" t="str">
        <f t="shared" si="20"/>
        <v/>
      </c>
      <c r="E887" s="217" t="str">
        <f>IF(D887=1,SUM($D$5:D887),"")</f>
        <v/>
      </c>
      <c r="F887" s="7" t="s">
        <v>476</v>
      </c>
      <c r="G887" s="7" t="s">
        <v>240</v>
      </c>
      <c r="H887" s="7" t="s">
        <v>257</v>
      </c>
      <c r="I887" s="8" t="s">
        <v>633</v>
      </c>
      <c r="J887" s="217"/>
    </row>
    <row r="888" spans="2:10" x14ac:dyDescent="0.35">
      <c r="B888" s="20" t="s">
        <v>507</v>
      </c>
      <c r="D888" s="217" t="str">
        <f t="shared" si="20"/>
        <v/>
      </c>
      <c r="E888" s="217" t="str">
        <f>IF(D888=1,SUM($D$5:D888),"")</f>
        <v/>
      </c>
      <c r="F888" s="7" t="s">
        <v>476</v>
      </c>
      <c r="G888" s="7" t="s">
        <v>240</v>
      </c>
      <c r="H888" s="7" t="s">
        <v>261</v>
      </c>
      <c r="I888" s="8" t="s">
        <v>822</v>
      </c>
      <c r="J888" s="217"/>
    </row>
    <row r="889" spans="2:10" x14ac:dyDescent="0.35">
      <c r="B889" s="20" t="s">
        <v>507</v>
      </c>
      <c r="D889" s="217" t="str">
        <f t="shared" si="20"/>
        <v/>
      </c>
      <c r="E889" s="217" t="str">
        <f>IF(D889=1,SUM($D$5:D889),"")</f>
        <v/>
      </c>
      <c r="F889" s="7" t="s">
        <v>478</v>
      </c>
      <c r="G889" s="7" t="s">
        <v>240</v>
      </c>
      <c r="H889" s="7" t="s">
        <v>241</v>
      </c>
      <c r="I889" s="8" t="s">
        <v>823</v>
      </c>
      <c r="J889" s="217"/>
    </row>
    <row r="890" spans="2:10" x14ac:dyDescent="0.35">
      <c r="B890" s="20" t="s">
        <v>507</v>
      </c>
      <c r="D890" s="217" t="str">
        <f t="shared" si="20"/>
        <v/>
      </c>
      <c r="E890" s="217" t="str">
        <f>IF(D890=1,SUM($D$5:D890),"")</f>
        <v/>
      </c>
      <c r="F890" s="7" t="s">
        <v>478</v>
      </c>
      <c r="G890" s="7" t="s">
        <v>240</v>
      </c>
      <c r="H890" s="7" t="s">
        <v>245</v>
      </c>
      <c r="I890" s="8" t="s">
        <v>391</v>
      </c>
      <c r="J890" s="217"/>
    </row>
    <row r="891" spans="2:10" x14ac:dyDescent="0.35">
      <c r="B891" s="20" t="s">
        <v>507</v>
      </c>
      <c r="D891" s="217" t="str">
        <f t="shared" si="20"/>
        <v/>
      </c>
      <c r="E891" s="217" t="str">
        <f>IF(D891=1,SUM($D$5:D891),"")</f>
        <v/>
      </c>
      <c r="F891" s="7" t="s">
        <v>478</v>
      </c>
      <c r="G891" s="7" t="s">
        <v>240</v>
      </c>
      <c r="H891" s="7" t="s">
        <v>249</v>
      </c>
      <c r="I891" s="8" t="s">
        <v>772</v>
      </c>
      <c r="J891" s="217"/>
    </row>
    <row r="892" spans="2:10" x14ac:dyDescent="0.35">
      <c r="B892" s="20" t="s">
        <v>507</v>
      </c>
      <c r="D892" s="217" t="str">
        <f t="shared" si="20"/>
        <v/>
      </c>
      <c r="E892" s="217" t="str">
        <f>IF(D892=1,SUM($D$5:D892),"")</f>
        <v/>
      </c>
      <c r="F892" s="7" t="s">
        <v>478</v>
      </c>
      <c r="G892" s="7" t="s">
        <v>240</v>
      </c>
      <c r="H892" s="7" t="s">
        <v>253</v>
      </c>
      <c r="I892" s="8" t="s">
        <v>369</v>
      </c>
      <c r="J892" s="217"/>
    </row>
    <row r="893" spans="2:10" x14ac:dyDescent="0.35">
      <c r="B893" s="20" t="s">
        <v>507</v>
      </c>
      <c r="D893" s="217" t="str">
        <f t="shared" si="20"/>
        <v/>
      </c>
      <c r="E893" s="217" t="str">
        <f>IF(D893=1,SUM($D$5:D893),"")</f>
        <v/>
      </c>
      <c r="F893" s="7" t="s">
        <v>478</v>
      </c>
      <c r="G893" s="7" t="s">
        <v>240</v>
      </c>
      <c r="H893" s="7" t="s">
        <v>257</v>
      </c>
      <c r="I893" s="8" t="s">
        <v>480</v>
      </c>
      <c r="J893" s="217"/>
    </row>
    <row r="894" spans="2:10" x14ac:dyDescent="0.35">
      <c r="B894" s="20" t="s">
        <v>507</v>
      </c>
      <c r="D894" s="217" t="str">
        <f t="shared" si="20"/>
        <v/>
      </c>
      <c r="E894" s="217" t="str">
        <f>IF(D894=1,SUM($D$5:D894),"")</f>
        <v/>
      </c>
      <c r="F894" s="7" t="s">
        <v>478</v>
      </c>
      <c r="G894" s="7" t="s">
        <v>240</v>
      </c>
      <c r="H894" s="7" t="s">
        <v>261</v>
      </c>
      <c r="I894" s="8" t="s">
        <v>278</v>
      </c>
      <c r="J894" s="217"/>
    </row>
    <row r="895" spans="2:10" x14ac:dyDescent="0.35">
      <c r="B895" s="20" t="s">
        <v>507</v>
      </c>
      <c r="D895" s="217" t="str">
        <f t="shared" si="20"/>
        <v/>
      </c>
      <c r="E895" s="217" t="str">
        <f>IF(D895=1,SUM($D$5:D895),"")</f>
        <v/>
      </c>
      <c r="F895" s="7" t="s">
        <v>481</v>
      </c>
      <c r="G895" s="7" t="s">
        <v>240</v>
      </c>
      <c r="H895" s="7" t="s">
        <v>241</v>
      </c>
      <c r="I895" s="8" t="s">
        <v>824</v>
      </c>
      <c r="J895" s="217"/>
    </row>
    <row r="896" spans="2:10" x14ac:dyDescent="0.35">
      <c r="B896" s="20" t="s">
        <v>507</v>
      </c>
      <c r="D896" s="217" t="str">
        <f t="shared" si="20"/>
        <v/>
      </c>
      <c r="E896" s="217" t="str">
        <f>IF(D896=1,SUM($D$5:D896),"")</f>
        <v/>
      </c>
      <c r="F896" s="7" t="s">
        <v>481</v>
      </c>
      <c r="G896" s="7" t="s">
        <v>240</v>
      </c>
      <c r="H896" s="7" t="s">
        <v>245</v>
      </c>
      <c r="I896" s="8" t="s">
        <v>391</v>
      </c>
      <c r="J896" s="217"/>
    </row>
    <row r="897" spans="2:10" x14ac:dyDescent="0.35">
      <c r="B897" s="20" t="s">
        <v>507</v>
      </c>
      <c r="D897" s="217" t="str">
        <f t="shared" si="20"/>
        <v/>
      </c>
      <c r="E897" s="217" t="str">
        <f>IF(D897=1,SUM($D$5:D897),"")</f>
        <v/>
      </c>
      <c r="F897" s="7" t="s">
        <v>481</v>
      </c>
      <c r="G897" s="7" t="s">
        <v>240</v>
      </c>
      <c r="H897" s="7" t="s">
        <v>249</v>
      </c>
      <c r="I897" s="8" t="s">
        <v>366</v>
      </c>
      <c r="J897" s="217"/>
    </row>
    <row r="898" spans="2:10" x14ac:dyDescent="0.35">
      <c r="B898" s="20" t="s">
        <v>507</v>
      </c>
      <c r="D898" s="217" t="str">
        <f t="shared" si="20"/>
        <v/>
      </c>
      <c r="E898" s="217" t="str">
        <f>IF(D898=1,SUM($D$5:D898),"")</f>
        <v/>
      </c>
      <c r="F898" s="7" t="s">
        <v>481</v>
      </c>
      <c r="G898" s="7" t="s">
        <v>240</v>
      </c>
      <c r="H898" s="7" t="s">
        <v>253</v>
      </c>
      <c r="I898" s="8" t="s">
        <v>327</v>
      </c>
      <c r="J898" s="217"/>
    </row>
    <row r="899" spans="2:10" x14ac:dyDescent="0.35">
      <c r="B899" s="20" t="s">
        <v>507</v>
      </c>
      <c r="D899" s="217" t="str">
        <f t="shared" si="20"/>
        <v/>
      </c>
      <c r="E899" s="217" t="str">
        <f>IF(D899=1,SUM($D$5:D899),"")</f>
        <v/>
      </c>
      <c r="F899" s="7" t="s">
        <v>481</v>
      </c>
      <c r="G899" s="7" t="s">
        <v>240</v>
      </c>
      <c r="H899" s="7" t="s">
        <v>257</v>
      </c>
      <c r="I899" s="8" t="s">
        <v>825</v>
      </c>
      <c r="J899" s="217"/>
    </row>
    <row r="900" spans="2:10" x14ac:dyDescent="0.35">
      <c r="B900" s="20" t="s">
        <v>507</v>
      </c>
      <c r="D900" s="217" t="str">
        <f t="shared" si="20"/>
        <v/>
      </c>
      <c r="E900" s="217" t="str">
        <f>IF(D900=1,SUM($D$5:D900),"")</f>
        <v/>
      </c>
      <c r="F900" s="7" t="s">
        <v>481</v>
      </c>
      <c r="G900" s="7" t="s">
        <v>240</v>
      </c>
      <c r="H900" s="7" t="s">
        <v>261</v>
      </c>
      <c r="I900" s="8" t="s">
        <v>826</v>
      </c>
      <c r="J900" s="217"/>
    </row>
    <row r="901" spans="2:10" x14ac:dyDescent="0.35">
      <c r="B901" s="20" t="s">
        <v>507</v>
      </c>
      <c r="D901" s="217" t="str">
        <f t="shared" si="20"/>
        <v/>
      </c>
      <c r="E901" s="217" t="str">
        <f>IF(D901=1,SUM($D$5:D901),"")</f>
        <v/>
      </c>
      <c r="F901" s="7" t="s">
        <v>481</v>
      </c>
      <c r="G901" s="7" t="s">
        <v>240</v>
      </c>
      <c r="H901" s="7" t="s">
        <v>265</v>
      </c>
      <c r="I901" s="8" t="s">
        <v>690</v>
      </c>
      <c r="J901" s="217"/>
    </row>
    <row r="902" spans="2:10" x14ac:dyDescent="0.35">
      <c r="B902" s="20" t="s">
        <v>507</v>
      </c>
      <c r="D902" s="217" t="str">
        <f t="shared" ref="D902:D965" si="21">IF(F902=$K$1,1,"")</f>
        <v/>
      </c>
      <c r="E902" s="217" t="str">
        <f>IF(D902=1,SUM($D$5:D902),"")</f>
        <v/>
      </c>
      <c r="F902" s="7" t="s">
        <v>481</v>
      </c>
      <c r="G902" s="7" t="s">
        <v>240</v>
      </c>
      <c r="H902" s="7" t="s">
        <v>269</v>
      </c>
      <c r="I902" s="8" t="s">
        <v>278</v>
      </c>
      <c r="J902" s="217"/>
    </row>
    <row r="903" spans="2:10" x14ac:dyDescent="0.35">
      <c r="B903" s="20" t="s">
        <v>507</v>
      </c>
      <c r="D903" s="217" t="str">
        <f t="shared" si="21"/>
        <v/>
      </c>
      <c r="E903" s="217" t="str">
        <f>IF(D903=1,SUM($D$5:D903),"")</f>
        <v/>
      </c>
      <c r="F903" s="7" t="s">
        <v>483</v>
      </c>
      <c r="G903" s="7" t="s">
        <v>240</v>
      </c>
      <c r="H903" s="7" t="s">
        <v>241</v>
      </c>
      <c r="I903" s="8" t="s">
        <v>431</v>
      </c>
      <c r="J903" s="217"/>
    </row>
    <row r="904" spans="2:10" x14ac:dyDescent="0.35">
      <c r="B904" s="20" t="s">
        <v>507</v>
      </c>
      <c r="D904" s="217" t="str">
        <f t="shared" si="21"/>
        <v/>
      </c>
      <c r="E904" s="217" t="str">
        <f>IF(D904=1,SUM($D$5:D904),"")</f>
        <v/>
      </c>
      <c r="F904" s="7" t="s">
        <v>483</v>
      </c>
      <c r="G904" s="7" t="s">
        <v>240</v>
      </c>
      <c r="H904" s="7" t="s">
        <v>245</v>
      </c>
      <c r="I904" s="8" t="s">
        <v>827</v>
      </c>
      <c r="J904" s="217"/>
    </row>
    <row r="905" spans="2:10" x14ac:dyDescent="0.35">
      <c r="B905" s="20" t="s">
        <v>507</v>
      </c>
      <c r="D905" s="217" t="str">
        <f t="shared" si="21"/>
        <v/>
      </c>
      <c r="E905" s="217" t="str">
        <f>IF(D905=1,SUM($D$5:D905),"")</f>
        <v/>
      </c>
      <c r="F905" s="7" t="s">
        <v>483</v>
      </c>
      <c r="G905" s="7" t="s">
        <v>240</v>
      </c>
      <c r="H905" s="7" t="s">
        <v>249</v>
      </c>
      <c r="I905" s="8" t="s">
        <v>828</v>
      </c>
      <c r="J905" s="217"/>
    </row>
    <row r="906" spans="2:10" x14ac:dyDescent="0.35">
      <c r="B906" s="20" t="s">
        <v>507</v>
      </c>
      <c r="D906" s="217" t="str">
        <f t="shared" si="21"/>
        <v/>
      </c>
      <c r="E906" s="217" t="str">
        <f>IF(D906=1,SUM($D$5:D906),"")</f>
        <v/>
      </c>
      <c r="F906" s="7" t="s">
        <v>483</v>
      </c>
      <c r="G906" s="7" t="s">
        <v>240</v>
      </c>
      <c r="H906" s="7" t="s">
        <v>253</v>
      </c>
      <c r="I906" s="8" t="s">
        <v>595</v>
      </c>
      <c r="J906" s="217"/>
    </row>
    <row r="907" spans="2:10" x14ac:dyDescent="0.35">
      <c r="B907" s="20" t="s">
        <v>507</v>
      </c>
      <c r="D907" s="217" t="str">
        <f t="shared" si="21"/>
        <v/>
      </c>
      <c r="E907" s="217" t="str">
        <f>IF(D907=1,SUM($D$5:D907),"")</f>
        <v/>
      </c>
      <c r="F907" s="7" t="s">
        <v>483</v>
      </c>
      <c r="G907" s="7" t="s">
        <v>240</v>
      </c>
      <c r="H907" s="7" t="s">
        <v>257</v>
      </c>
      <c r="I907" s="8" t="s">
        <v>829</v>
      </c>
      <c r="J907" s="217"/>
    </row>
    <row r="908" spans="2:10" x14ac:dyDescent="0.35">
      <c r="B908" s="20" t="s">
        <v>507</v>
      </c>
      <c r="D908" s="217" t="str">
        <f t="shared" si="21"/>
        <v/>
      </c>
      <c r="E908" s="217" t="str">
        <f>IF(D908=1,SUM($D$5:D908),"")</f>
        <v/>
      </c>
      <c r="F908" s="7" t="s">
        <v>485</v>
      </c>
      <c r="G908" s="7" t="s">
        <v>240</v>
      </c>
      <c r="H908" s="7" t="s">
        <v>241</v>
      </c>
      <c r="I908" s="8" t="s">
        <v>830</v>
      </c>
      <c r="J908" s="217"/>
    </row>
    <row r="909" spans="2:10" x14ac:dyDescent="0.35">
      <c r="B909" s="20" t="s">
        <v>507</v>
      </c>
      <c r="D909" s="217" t="str">
        <f t="shared" si="21"/>
        <v/>
      </c>
      <c r="E909" s="217" t="str">
        <f>IF(D909=1,SUM($D$5:D909),"")</f>
        <v/>
      </c>
      <c r="F909" s="7" t="s">
        <v>485</v>
      </c>
      <c r="G909" s="7" t="s">
        <v>240</v>
      </c>
      <c r="H909" s="7" t="s">
        <v>245</v>
      </c>
      <c r="I909" s="8" t="s">
        <v>369</v>
      </c>
      <c r="J909" s="217"/>
    </row>
    <row r="910" spans="2:10" x14ac:dyDescent="0.35">
      <c r="B910" s="20" t="s">
        <v>507</v>
      </c>
      <c r="D910" s="217" t="str">
        <f t="shared" si="21"/>
        <v/>
      </c>
      <c r="E910" s="217" t="str">
        <f>IF(D910=1,SUM($D$5:D910),"")</f>
        <v/>
      </c>
      <c r="F910" s="7" t="s">
        <v>485</v>
      </c>
      <c r="G910" s="7" t="s">
        <v>240</v>
      </c>
      <c r="H910" s="7" t="s">
        <v>249</v>
      </c>
      <c r="I910" s="8" t="s">
        <v>637</v>
      </c>
      <c r="J910" s="217"/>
    </row>
    <row r="911" spans="2:10" x14ac:dyDescent="0.35">
      <c r="B911" s="20" t="s">
        <v>507</v>
      </c>
      <c r="D911" s="217" t="str">
        <f t="shared" si="21"/>
        <v/>
      </c>
      <c r="E911" s="217" t="str">
        <f>IF(D911=1,SUM($D$5:D911),"")</f>
        <v/>
      </c>
      <c r="F911" s="7" t="s">
        <v>485</v>
      </c>
      <c r="G911" s="7" t="s">
        <v>240</v>
      </c>
      <c r="H911" s="7" t="s">
        <v>253</v>
      </c>
      <c r="I911" s="8" t="s">
        <v>831</v>
      </c>
      <c r="J911" s="217"/>
    </row>
    <row r="912" spans="2:10" x14ac:dyDescent="0.35">
      <c r="B912" s="20" t="s">
        <v>507</v>
      </c>
      <c r="D912" s="217" t="str">
        <f t="shared" si="21"/>
        <v/>
      </c>
      <c r="E912" s="217" t="str">
        <f>IF(D912=1,SUM($D$5:D912),"")</f>
        <v/>
      </c>
      <c r="F912" s="7" t="s">
        <v>485</v>
      </c>
      <c r="G912" s="7" t="s">
        <v>240</v>
      </c>
      <c r="H912" s="7" t="s">
        <v>257</v>
      </c>
      <c r="I912" s="8" t="s">
        <v>832</v>
      </c>
      <c r="J912" s="217"/>
    </row>
    <row r="913" spans="2:10" x14ac:dyDescent="0.35">
      <c r="B913" s="20" t="s">
        <v>507</v>
      </c>
      <c r="D913" s="217" t="str">
        <f t="shared" si="21"/>
        <v/>
      </c>
      <c r="E913" s="217" t="str">
        <f>IF(D913=1,SUM($D$5:D913),"")</f>
        <v/>
      </c>
      <c r="F913" s="7" t="s">
        <v>485</v>
      </c>
      <c r="G913" s="7" t="s">
        <v>240</v>
      </c>
      <c r="H913" s="7" t="s">
        <v>261</v>
      </c>
      <c r="I913" s="8" t="s">
        <v>833</v>
      </c>
      <c r="J913" s="217"/>
    </row>
    <row r="914" spans="2:10" x14ac:dyDescent="0.35">
      <c r="B914" s="20" t="s">
        <v>507</v>
      </c>
      <c r="D914" s="217" t="str">
        <f t="shared" si="21"/>
        <v/>
      </c>
      <c r="E914" s="217" t="str">
        <f>IF(D914=1,SUM($D$5:D914),"")</f>
        <v/>
      </c>
      <c r="F914" s="7" t="s">
        <v>485</v>
      </c>
      <c r="G914" s="7" t="s">
        <v>240</v>
      </c>
      <c r="H914" s="7" t="s">
        <v>265</v>
      </c>
      <c r="I914" s="8" t="s">
        <v>787</v>
      </c>
      <c r="J914" s="217"/>
    </row>
    <row r="915" spans="2:10" x14ac:dyDescent="0.35">
      <c r="B915" s="20" t="s">
        <v>507</v>
      </c>
      <c r="D915" s="217" t="str">
        <f t="shared" si="21"/>
        <v/>
      </c>
      <c r="E915" s="217" t="str">
        <f>IF(D915=1,SUM($D$5:D915),"")</f>
        <v/>
      </c>
      <c r="F915" s="7" t="s">
        <v>485</v>
      </c>
      <c r="G915" s="7" t="s">
        <v>240</v>
      </c>
      <c r="H915" s="7" t="s">
        <v>269</v>
      </c>
      <c r="I915" s="8" t="s">
        <v>834</v>
      </c>
      <c r="J915" s="217"/>
    </row>
    <row r="916" spans="2:10" x14ac:dyDescent="0.35">
      <c r="B916" s="20" t="s">
        <v>507</v>
      </c>
      <c r="D916" s="217" t="str">
        <f t="shared" si="21"/>
        <v/>
      </c>
      <c r="E916" s="217" t="str">
        <f>IF(D916=1,SUM($D$5:D916),"")</f>
        <v/>
      </c>
      <c r="F916" s="7" t="s">
        <v>485</v>
      </c>
      <c r="G916" s="7" t="s">
        <v>240</v>
      </c>
      <c r="H916" s="7" t="s">
        <v>273</v>
      </c>
      <c r="I916" s="8" t="s">
        <v>835</v>
      </c>
      <c r="J916" s="217"/>
    </row>
    <row r="917" spans="2:10" x14ac:dyDescent="0.35">
      <c r="B917" s="20" t="s">
        <v>507</v>
      </c>
      <c r="D917" s="217" t="str">
        <f t="shared" si="21"/>
        <v/>
      </c>
      <c r="E917" s="217" t="str">
        <f>IF(D917=1,SUM($D$5:D917),"")</f>
        <v/>
      </c>
      <c r="F917" s="7" t="s">
        <v>485</v>
      </c>
      <c r="G917" s="7" t="s">
        <v>240</v>
      </c>
      <c r="H917" s="7" t="s">
        <v>277</v>
      </c>
      <c r="I917" s="8" t="s">
        <v>836</v>
      </c>
      <c r="J917" s="217"/>
    </row>
    <row r="918" spans="2:10" x14ac:dyDescent="0.35">
      <c r="B918" s="20" t="s">
        <v>507</v>
      </c>
      <c r="D918" s="217" t="str">
        <f t="shared" si="21"/>
        <v/>
      </c>
      <c r="E918" s="217" t="str">
        <f>IF(D918=1,SUM($D$5:D918),"")</f>
        <v/>
      </c>
      <c r="F918" s="7" t="s">
        <v>485</v>
      </c>
      <c r="G918" s="7" t="s">
        <v>240</v>
      </c>
      <c r="H918" s="7" t="s">
        <v>281</v>
      </c>
      <c r="I918" s="8" t="s">
        <v>837</v>
      </c>
      <c r="J918" s="217"/>
    </row>
    <row r="919" spans="2:10" x14ac:dyDescent="0.35">
      <c r="B919" s="20" t="s">
        <v>507</v>
      </c>
      <c r="D919" s="217" t="str">
        <f t="shared" si="21"/>
        <v/>
      </c>
      <c r="E919" s="217" t="str">
        <f>IF(D919=1,SUM($D$5:D919),"")</f>
        <v/>
      </c>
      <c r="F919" s="7" t="s">
        <v>485</v>
      </c>
      <c r="G919" s="7" t="s">
        <v>240</v>
      </c>
      <c r="H919" s="7" t="s">
        <v>285</v>
      </c>
      <c r="I919" s="8" t="s">
        <v>442</v>
      </c>
      <c r="J919" s="217"/>
    </row>
    <row r="920" spans="2:10" x14ac:dyDescent="0.35">
      <c r="B920" s="20" t="s">
        <v>507</v>
      </c>
      <c r="D920" s="217" t="str">
        <f t="shared" si="21"/>
        <v/>
      </c>
      <c r="E920" s="217" t="str">
        <f>IF(D920=1,SUM($D$5:D920),"")</f>
        <v/>
      </c>
      <c r="F920" s="7" t="s">
        <v>488</v>
      </c>
      <c r="G920" s="7" t="s">
        <v>240</v>
      </c>
      <c r="H920" s="7" t="s">
        <v>241</v>
      </c>
      <c r="I920" s="8" t="s">
        <v>838</v>
      </c>
      <c r="J920" s="217"/>
    </row>
    <row r="921" spans="2:10" x14ac:dyDescent="0.35">
      <c r="B921" s="20" t="s">
        <v>507</v>
      </c>
      <c r="D921" s="217" t="str">
        <f t="shared" si="21"/>
        <v/>
      </c>
      <c r="E921" s="217" t="str">
        <f>IF(D921=1,SUM($D$5:D921),"")</f>
        <v/>
      </c>
      <c r="F921" s="7" t="s">
        <v>488</v>
      </c>
      <c r="G921" s="7" t="s">
        <v>240</v>
      </c>
      <c r="H921" s="7" t="s">
        <v>245</v>
      </c>
      <c r="I921" s="8" t="s">
        <v>839</v>
      </c>
      <c r="J921" s="217"/>
    </row>
    <row r="922" spans="2:10" x14ac:dyDescent="0.35">
      <c r="B922" s="20" t="s">
        <v>507</v>
      </c>
      <c r="D922" s="217" t="str">
        <f t="shared" si="21"/>
        <v/>
      </c>
      <c r="E922" s="217" t="str">
        <f>IF(D922=1,SUM($D$5:D922),"")</f>
        <v/>
      </c>
      <c r="F922" s="7" t="s">
        <v>488</v>
      </c>
      <c r="G922" s="7" t="s">
        <v>240</v>
      </c>
      <c r="H922" s="7" t="s">
        <v>249</v>
      </c>
      <c r="I922" s="8" t="s">
        <v>480</v>
      </c>
      <c r="J922" s="217"/>
    </row>
    <row r="923" spans="2:10" x14ac:dyDescent="0.35">
      <c r="B923" s="20" t="s">
        <v>507</v>
      </c>
      <c r="D923" s="217" t="str">
        <f t="shared" si="21"/>
        <v/>
      </c>
      <c r="E923" s="217" t="str">
        <f>IF(D923=1,SUM($D$5:D923),"")</f>
        <v/>
      </c>
      <c r="F923" s="7" t="s">
        <v>488</v>
      </c>
      <c r="G923" s="7" t="s">
        <v>240</v>
      </c>
      <c r="H923" s="7" t="s">
        <v>253</v>
      </c>
      <c r="I923" s="8" t="s">
        <v>510</v>
      </c>
      <c r="J923" s="217"/>
    </row>
    <row r="924" spans="2:10" x14ac:dyDescent="0.35">
      <c r="B924" s="20" t="s">
        <v>507</v>
      </c>
      <c r="D924" s="217" t="str">
        <f t="shared" si="21"/>
        <v/>
      </c>
      <c r="E924" s="217" t="str">
        <f>IF(D924=1,SUM($D$5:D924),"")</f>
        <v/>
      </c>
      <c r="F924" s="7" t="s">
        <v>488</v>
      </c>
      <c r="G924" s="7" t="s">
        <v>240</v>
      </c>
      <c r="H924" s="7" t="s">
        <v>257</v>
      </c>
      <c r="I924" s="8" t="s">
        <v>840</v>
      </c>
      <c r="J924" s="217"/>
    </row>
    <row r="925" spans="2:10" x14ac:dyDescent="0.35">
      <c r="B925" s="20" t="s">
        <v>507</v>
      </c>
      <c r="D925" s="217" t="str">
        <f t="shared" si="21"/>
        <v/>
      </c>
      <c r="E925" s="217" t="str">
        <f>IF(D925=1,SUM($D$5:D925),"")</f>
        <v/>
      </c>
      <c r="F925" s="7" t="s">
        <v>488</v>
      </c>
      <c r="G925" s="7" t="s">
        <v>240</v>
      </c>
      <c r="H925" s="7" t="s">
        <v>261</v>
      </c>
      <c r="I925" s="8" t="s">
        <v>331</v>
      </c>
      <c r="J925" s="217"/>
    </row>
    <row r="926" spans="2:10" x14ac:dyDescent="0.35">
      <c r="B926" s="20" t="s">
        <v>507</v>
      </c>
      <c r="D926" s="217" t="str">
        <f t="shared" si="21"/>
        <v/>
      </c>
      <c r="E926" s="217" t="str">
        <f>IF(D926=1,SUM($D$5:D926),"")</f>
        <v/>
      </c>
      <c r="F926" s="7" t="s">
        <v>488</v>
      </c>
      <c r="G926" s="7" t="s">
        <v>240</v>
      </c>
      <c r="H926" s="7" t="s">
        <v>265</v>
      </c>
      <c r="I926" s="8" t="s">
        <v>841</v>
      </c>
      <c r="J926" s="217"/>
    </row>
    <row r="927" spans="2:10" x14ac:dyDescent="0.35">
      <c r="B927" s="20" t="s">
        <v>507</v>
      </c>
      <c r="D927" s="217" t="str">
        <f t="shared" si="21"/>
        <v/>
      </c>
      <c r="E927" s="217" t="str">
        <f>IF(D927=1,SUM($D$5:D927),"")</f>
        <v/>
      </c>
      <c r="F927" s="7" t="s">
        <v>491</v>
      </c>
      <c r="G927" s="7" t="s">
        <v>240</v>
      </c>
      <c r="H927" s="7" t="s">
        <v>241</v>
      </c>
      <c r="I927" s="8" t="s">
        <v>291</v>
      </c>
      <c r="J927" s="217"/>
    </row>
    <row r="928" spans="2:10" x14ac:dyDescent="0.35">
      <c r="B928" s="20" t="s">
        <v>507</v>
      </c>
      <c r="D928" s="217" t="str">
        <f t="shared" si="21"/>
        <v/>
      </c>
      <c r="E928" s="217" t="str">
        <f>IF(D928=1,SUM($D$5:D928),"")</f>
        <v/>
      </c>
      <c r="F928" s="7" t="s">
        <v>491</v>
      </c>
      <c r="G928" s="7" t="s">
        <v>240</v>
      </c>
      <c r="H928" s="7" t="s">
        <v>245</v>
      </c>
      <c r="I928" s="8" t="s">
        <v>654</v>
      </c>
      <c r="J928" s="217"/>
    </row>
    <row r="929" spans="2:10" x14ac:dyDescent="0.35">
      <c r="B929" s="20" t="s">
        <v>507</v>
      </c>
      <c r="D929" s="217" t="str">
        <f t="shared" si="21"/>
        <v/>
      </c>
      <c r="E929" s="217" t="str">
        <f>IF(D929=1,SUM($D$5:D929),"")</f>
        <v/>
      </c>
      <c r="F929" s="7" t="s">
        <v>491</v>
      </c>
      <c r="G929" s="7" t="s">
        <v>240</v>
      </c>
      <c r="H929" s="7" t="s">
        <v>249</v>
      </c>
      <c r="I929" s="8" t="s">
        <v>842</v>
      </c>
      <c r="J929" s="217"/>
    </row>
    <row r="930" spans="2:10" x14ac:dyDescent="0.35">
      <c r="B930" s="20" t="s">
        <v>507</v>
      </c>
      <c r="D930" s="217" t="str">
        <f t="shared" si="21"/>
        <v/>
      </c>
      <c r="E930" s="217" t="str">
        <f>IF(D930=1,SUM($D$5:D930),"")</f>
        <v/>
      </c>
      <c r="F930" s="7" t="s">
        <v>491</v>
      </c>
      <c r="G930" s="7" t="s">
        <v>240</v>
      </c>
      <c r="H930" s="7" t="s">
        <v>253</v>
      </c>
      <c r="I930" s="8" t="s">
        <v>480</v>
      </c>
      <c r="J930" s="217"/>
    </row>
    <row r="931" spans="2:10" x14ac:dyDescent="0.35">
      <c r="B931" s="20" t="s">
        <v>507</v>
      </c>
      <c r="D931" s="217" t="str">
        <f t="shared" si="21"/>
        <v/>
      </c>
      <c r="E931" s="217" t="str">
        <f>IF(D931=1,SUM($D$5:D931),"")</f>
        <v/>
      </c>
      <c r="F931" s="7" t="s">
        <v>491</v>
      </c>
      <c r="G931" s="7" t="s">
        <v>240</v>
      </c>
      <c r="H931" s="7" t="s">
        <v>257</v>
      </c>
      <c r="I931" s="8" t="s">
        <v>843</v>
      </c>
      <c r="J931" s="217"/>
    </row>
    <row r="932" spans="2:10" x14ac:dyDescent="0.35">
      <c r="B932" s="20" t="s">
        <v>507</v>
      </c>
      <c r="D932" s="217" t="str">
        <f t="shared" si="21"/>
        <v/>
      </c>
      <c r="E932" s="217" t="str">
        <f>IF(D932=1,SUM($D$5:D932),"")</f>
        <v/>
      </c>
      <c r="F932" s="7" t="s">
        <v>491</v>
      </c>
      <c r="G932" s="7" t="s">
        <v>240</v>
      </c>
      <c r="H932" s="7" t="s">
        <v>261</v>
      </c>
      <c r="I932" s="8" t="s">
        <v>844</v>
      </c>
      <c r="J932" s="217"/>
    </row>
    <row r="933" spans="2:10" x14ac:dyDescent="0.35">
      <c r="B933" s="20" t="s">
        <v>507</v>
      </c>
      <c r="D933" s="217" t="str">
        <f t="shared" si="21"/>
        <v/>
      </c>
      <c r="E933" s="217" t="str">
        <f>IF(D933=1,SUM($D$5:D933),"")</f>
        <v/>
      </c>
      <c r="F933" s="7" t="s">
        <v>491</v>
      </c>
      <c r="G933" s="7" t="s">
        <v>240</v>
      </c>
      <c r="H933" s="7" t="s">
        <v>265</v>
      </c>
      <c r="I933" s="8" t="s">
        <v>665</v>
      </c>
      <c r="J933" s="217"/>
    </row>
    <row r="934" spans="2:10" x14ac:dyDescent="0.35">
      <c r="B934" s="20" t="s">
        <v>507</v>
      </c>
      <c r="D934" s="217" t="str">
        <f t="shared" si="21"/>
        <v/>
      </c>
      <c r="E934" s="217" t="str">
        <f>IF(D934=1,SUM($D$5:D934),"")</f>
        <v/>
      </c>
      <c r="F934" s="7" t="s">
        <v>491</v>
      </c>
      <c r="G934" s="7" t="s">
        <v>240</v>
      </c>
      <c r="H934" s="7" t="s">
        <v>269</v>
      </c>
      <c r="I934" s="8" t="s">
        <v>409</v>
      </c>
      <c r="J934" s="217"/>
    </row>
    <row r="935" spans="2:10" x14ac:dyDescent="0.35">
      <c r="B935" s="20" t="s">
        <v>507</v>
      </c>
      <c r="D935" s="217" t="str">
        <f t="shared" si="21"/>
        <v/>
      </c>
      <c r="E935" s="217" t="str">
        <f>IF(D935=1,SUM($D$5:D935),"")</f>
        <v/>
      </c>
      <c r="F935" s="7" t="s">
        <v>491</v>
      </c>
      <c r="G935" s="7" t="s">
        <v>240</v>
      </c>
      <c r="H935" s="7" t="s">
        <v>273</v>
      </c>
      <c r="I935" s="8" t="s">
        <v>633</v>
      </c>
      <c r="J935" s="217"/>
    </row>
    <row r="936" spans="2:10" x14ac:dyDescent="0.35">
      <c r="B936" s="20" t="s">
        <v>507</v>
      </c>
      <c r="D936" s="217" t="str">
        <f t="shared" si="21"/>
        <v/>
      </c>
      <c r="E936" s="217" t="str">
        <f>IF(D936=1,SUM($D$5:D936),"")</f>
        <v/>
      </c>
      <c r="F936" s="7" t="s">
        <v>491</v>
      </c>
      <c r="G936" s="7" t="s">
        <v>240</v>
      </c>
      <c r="H936" s="7" t="s">
        <v>277</v>
      </c>
      <c r="I936" s="8" t="s">
        <v>810</v>
      </c>
      <c r="J936" s="217"/>
    </row>
    <row r="937" spans="2:10" x14ac:dyDescent="0.35">
      <c r="B937" s="20" t="s">
        <v>507</v>
      </c>
      <c r="D937" s="217" t="str">
        <f t="shared" si="21"/>
        <v/>
      </c>
      <c r="E937" s="217" t="str">
        <f>IF(D937=1,SUM($D$5:D937),"")</f>
        <v/>
      </c>
      <c r="F937" s="7" t="s">
        <v>491</v>
      </c>
      <c r="G937" s="7" t="s">
        <v>240</v>
      </c>
      <c r="H937" s="7" t="s">
        <v>281</v>
      </c>
      <c r="I937" s="8" t="s">
        <v>531</v>
      </c>
      <c r="J937" s="217"/>
    </row>
    <row r="938" spans="2:10" x14ac:dyDescent="0.35">
      <c r="B938" s="20" t="s">
        <v>507</v>
      </c>
      <c r="D938" s="217" t="str">
        <f t="shared" si="21"/>
        <v/>
      </c>
      <c r="E938" s="217" t="str">
        <f>IF(D938=1,SUM($D$5:D938),"")</f>
        <v/>
      </c>
      <c r="F938" s="7" t="s">
        <v>491</v>
      </c>
      <c r="G938" s="7" t="s">
        <v>240</v>
      </c>
      <c r="H938" s="7" t="s">
        <v>285</v>
      </c>
      <c r="I938" s="8" t="s">
        <v>125</v>
      </c>
      <c r="J938" s="217"/>
    </row>
    <row r="939" spans="2:10" x14ac:dyDescent="0.35">
      <c r="B939" s="20" t="s">
        <v>507</v>
      </c>
      <c r="D939" s="217" t="str">
        <f t="shared" si="21"/>
        <v/>
      </c>
      <c r="E939" s="217" t="str">
        <f>IF(D939=1,SUM($D$5:D939),"")</f>
        <v/>
      </c>
      <c r="F939" s="7" t="s">
        <v>493</v>
      </c>
      <c r="G939" s="7" t="s">
        <v>240</v>
      </c>
      <c r="H939" s="7" t="s">
        <v>241</v>
      </c>
      <c r="I939" s="8" t="s">
        <v>722</v>
      </c>
      <c r="J939" s="217"/>
    </row>
    <row r="940" spans="2:10" x14ac:dyDescent="0.35">
      <c r="B940" s="20" t="s">
        <v>507</v>
      </c>
      <c r="D940" s="217" t="str">
        <f t="shared" si="21"/>
        <v/>
      </c>
      <c r="E940" s="217" t="str">
        <f>IF(D940=1,SUM($D$5:D940),"")</f>
        <v/>
      </c>
      <c r="F940" s="7" t="s">
        <v>493</v>
      </c>
      <c r="G940" s="7" t="s">
        <v>240</v>
      </c>
      <c r="H940" s="7" t="s">
        <v>245</v>
      </c>
      <c r="I940" s="8" t="s">
        <v>845</v>
      </c>
      <c r="J940" s="217"/>
    </row>
    <row r="941" spans="2:10" x14ac:dyDescent="0.35">
      <c r="B941" s="20" t="s">
        <v>507</v>
      </c>
      <c r="D941" s="217" t="str">
        <f t="shared" si="21"/>
        <v/>
      </c>
      <c r="E941" s="217" t="str">
        <f>IF(D941=1,SUM($D$5:D941),"")</f>
        <v/>
      </c>
      <c r="F941" s="7" t="s">
        <v>493</v>
      </c>
      <c r="G941" s="7" t="s">
        <v>240</v>
      </c>
      <c r="H941" s="7" t="s">
        <v>249</v>
      </c>
      <c r="I941" s="8" t="s">
        <v>674</v>
      </c>
      <c r="J941" s="217"/>
    </row>
    <row r="942" spans="2:10" x14ac:dyDescent="0.35">
      <c r="B942" s="20" t="s">
        <v>507</v>
      </c>
      <c r="D942" s="217" t="str">
        <f t="shared" si="21"/>
        <v/>
      </c>
      <c r="E942" s="217" t="str">
        <f>IF(D942=1,SUM($D$5:D942),"")</f>
        <v/>
      </c>
      <c r="F942" s="7" t="s">
        <v>493</v>
      </c>
      <c r="G942" s="7" t="s">
        <v>240</v>
      </c>
      <c r="H942" s="7" t="s">
        <v>253</v>
      </c>
      <c r="I942" s="8" t="s">
        <v>846</v>
      </c>
      <c r="J942" s="217"/>
    </row>
    <row r="943" spans="2:10" x14ac:dyDescent="0.35">
      <c r="B943" s="20" t="s">
        <v>507</v>
      </c>
      <c r="D943" s="217" t="str">
        <f t="shared" si="21"/>
        <v/>
      </c>
      <c r="E943" s="217" t="str">
        <f>IF(D943=1,SUM($D$5:D943),"")</f>
        <v/>
      </c>
      <c r="F943" s="7" t="s">
        <v>493</v>
      </c>
      <c r="G943" s="7" t="s">
        <v>240</v>
      </c>
      <c r="H943" s="7" t="s">
        <v>257</v>
      </c>
      <c r="I943" s="8" t="s">
        <v>847</v>
      </c>
      <c r="J943" s="217"/>
    </row>
    <row r="944" spans="2:10" x14ac:dyDescent="0.35">
      <c r="B944" s="20" t="s">
        <v>507</v>
      </c>
      <c r="D944" s="217" t="str">
        <f t="shared" si="21"/>
        <v/>
      </c>
      <c r="E944" s="217" t="str">
        <f>IF(D944=1,SUM($D$5:D944),"")</f>
        <v/>
      </c>
      <c r="F944" s="7" t="s">
        <v>493</v>
      </c>
      <c r="G944" s="7" t="s">
        <v>240</v>
      </c>
      <c r="H944" s="7" t="s">
        <v>261</v>
      </c>
      <c r="I944" s="8" t="s">
        <v>848</v>
      </c>
      <c r="J944" s="217"/>
    </row>
    <row r="945" spans="2:10" x14ac:dyDescent="0.35">
      <c r="B945" s="20" t="s">
        <v>507</v>
      </c>
      <c r="D945" s="217" t="str">
        <f t="shared" si="21"/>
        <v/>
      </c>
      <c r="E945" s="217" t="str">
        <f>IF(D945=1,SUM($D$5:D945),"")</f>
        <v/>
      </c>
      <c r="F945" s="7" t="s">
        <v>493</v>
      </c>
      <c r="G945" s="7" t="s">
        <v>240</v>
      </c>
      <c r="H945" s="7" t="s">
        <v>265</v>
      </c>
      <c r="I945" s="8" t="s">
        <v>377</v>
      </c>
      <c r="J945" s="217"/>
    </row>
    <row r="946" spans="2:10" x14ac:dyDescent="0.35">
      <c r="B946" s="20" t="s">
        <v>507</v>
      </c>
      <c r="D946" s="217" t="str">
        <f t="shared" si="21"/>
        <v/>
      </c>
      <c r="E946" s="217" t="str">
        <f>IF(D946=1,SUM($D$5:D946),"")</f>
        <v/>
      </c>
      <c r="F946" s="7" t="s">
        <v>493</v>
      </c>
      <c r="G946" s="7" t="s">
        <v>240</v>
      </c>
      <c r="H946" s="7" t="s">
        <v>269</v>
      </c>
      <c r="I946" s="8" t="s">
        <v>516</v>
      </c>
      <c r="J946" s="217"/>
    </row>
    <row r="947" spans="2:10" x14ac:dyDescent="0.35">
      <c r="B947" s="20" t="s">
        <v>507</v>
      </c>
      <c r="D947" s="217" t="str">
        <f t="shared" si="21"/>
        <v/>
      </c>
      <c r="E947" s="217" t="str">
        <f>IF(D947=1,SUM($D$5:D947),"")</f>
        <v/>
      </c>
      <c r="F947" s="7" t="s">
        <v>493</v>
      </c>
      <c r="G947" s="7" t="s">
        <v>240</v>
      </c>
      <c r="H947" s="7" t="s">
        <v>273</v>
      </c>
      <c r="I947" s="8" t="s">
        <v>826</v>
      </c>
      <c r="J947" s="217"/>
    </row>
    <row r="948" spans="2:10" x14ac:dyDescent="0.35">
      <c r="B948" s="20" t="s">
        <v>507</v>
      </c>
      <c r="D948" s="217" t="str">
        <f t="shared" si="21"/>
        <v/>
      </c>
      <c r="E948" s="217" t="str">
        <f>IF(D948=1,SUM($D$5:D948),"")</f>
        <v/>
      </c>
      <c r="F948" s="7" t="s">
        <v>493</v>
      </c>
      <c r="G948" s="7" t="s">
        <v>240</v>
      </c>
      <c r="H948" s="7" t="s">
        <v>277</v>
      </c>
      <c r="I948" s="8" t="s">
        <v>849</v>
      </c>
      <c r="J948" s="217"/>
    </row>
    <row r="949" spans="2:10" x14ac:dyDescent="0.35">
      <c r="B949" s="20" t="s">
        <v>507</v>
      </c>
      <c r="D949" s="217" t="str">
        <f t="shared" si="21"/>
        <v/>
      </c>
      <c r="E949" s="217" t="str">
        <f>IF(D949=1,SUM($D$5:D949),"")</f>
        <v/>
      </c>
      <c r="F949" s="7" t="s">
        <v>495</v>
      </c>
      <c r="G949" s="7" t="s">
        <v>240</v>
      </c>
      <c r="H949" s="7" t="s">
        <v>241</v>
      </c>
      <c r="I949" s="8" t="s">
        <v>622</v>
      </c>
      <c r="J949" s="217"/>
    </row>
    <row r="950" spans="2:10" x14ac:dyDescent="0.35">
      <c r="B950" s="20" t="s">
        <v>507</v>
      </c>
      <c r="D950" s="217" t="str">
        <f t="shared" si="21"/>
        <v/>
      </c>
      <c r="E950" s="217" t="str">
        <f>IF(D950=1,SUM($D$5:D950),"")</f>
        <v/>
      </c>
      <c r="F950" s="7" t="s">
        <v>495</v>
      </c>
      <c r="G950" s="7" t="s">
        <v>240</v>
      </c>
      <c r="H950" s="7" t="s">
        <v>245</v>
      </c>
      <c r="I950" s="8" t="s">
        <v>555</v>
      </c>
      <c r="J950" s="217"/>
    </row>
    <row r="951" spans="2:10" x14ac:dyDescent="0.35">
      <c r="B951" s="20" t="s">
        <v>507</v>
      </c>
      <c r="D951" s="217" t="str">
        <f t="shared" si="21"/>
        <v/>
      </c>
      <c r="E951" s="217" t="str">
        <f>IF(D951=1,SUM($D$5:D951),"")</f>
        <v/>
      </c>
      <c r="F951" s="7" t="s">
        <v>495</v>
      </c>
      <c r="G951" s="7" t="s">
        <v>240</v>
      </c>
      <c r="H951" s="7" t="s">
        <v>249</v>
      </c>
      <c r="I951" s="8" t="s">
        <v>850</v>
      </c>
      <c r="J951" s="217"/>
    </row>
    <row r="952" spans="2:10" x14ac:dyDescent="0.35">
      <c r="B952" s="20" t="s">
        <v>507</v>
      </c>
      <c r="D952" s="217" t="str">
        <f t="shared" si="21"/>
        <v/>
      </c>
      <c r="E952" s="217" t="str">
        <f>IF(D952=1,SUM($D$5:D952),"")</f>
        <v/>
      </c>
      <c r="F952" s="7" t="s">
        <v>495</v>
      </c>
      <c r="G952" s="7" t="s">
        <v>240</v>
      </c>
      <c r="H952" s="7" t="s">
        <v>253</v>
      </c>
      <c r="I952" s="8" t="s">
        <v>638</v>
      </c>
      <c r="J952" s="217"/>
    </row>
    <row r="953" spans="2:10" x14ac:dyDescent="0.35">
      <c r="B953" s="20" t="s">
        <v>507</v>
      </c>
      <c r="D953" s="217" t="str">
        <f t="shared" si="21"/>
        <v/>
      </c>
      <c r="E953" s="217" t="str">
        <f>IF(D953=1,SUM($D$5:D953),"")</f>
        <v/>
      </c>
      <c r="F953" s="7" t="s">
        <v>495</v>
      </c>
      <c r="G953" s="7" t="s">
        <v>240</v>
      </c>
      <c r="H953" s="7" t="s">
        <v>257</v>
      </c>
      <c r="I953" s="8" t="s">
        <v>300</v>
      </c>
      <c r="J953" s="217"/>
    </row>
    <row r="954" spans="2:10" x14ac:dyDescent="0.35">
      <c r="B954" s="20" t="s">
        <v>507</v>
      </c>
      <c r="D954" s="217" t="str">
        <f t="shared" si="21"/>
        <v/>
      </c>
      <c r="E954" s="217" t="str">
        <f>IF(D954=1,SUM($D$5:D954),"")</f>
        <v/>
      </c>
      <c r="F954" s="7" t="s">
        <v>495</v>
      </c>
      <c r="G954" s="7" t="s">
        <v>240</v>
      </c>
      <c r="H954" s="7" t="s">
        <v>261</v>
      </c>
      <c r="I954" s="8" t="s">
        <v>254</v>
      </c>
      <c r="J954" s="217"/>
    </row>
    <row r="955" spans="2:10" x14ac:dyDescent="0.35">
      <c r="B955" s="20" t="s">
        <v>507</v>
      </c>
      <c r="D955" s="217" t="str">
        <f t="shared" si="21"/>
        <v/>
      </c>
      <c r="E955" s="217" t="str">
        <f>IF(D955=1,SUM($D$5:D955),"")</f>
        <v/>
      </c>
      <c r="F955" s="7" t="s">
        <v>495</v>
      </c>
      <c r="G955" s="7" t="s">
        <v>240</v>
      </c>
      <c r="H955" s="7" t="s">
        <v>265</v>
      </c>
      <c r="I955" s="8" t="s">
        <v>311</v>
      </c>
      <c r="J955" s="217"/>
    </row>
    <row r="956" spans="2:10" x14ac:dyDescent="0.35">
      <c r="B956" s="20" t="s">
        <v>507</v>
      </c>
      <c r="D956" s="217" t="str">
        <f t="shared" si="21"/>
        <v/>
      </c>
      <c r="E956" s="217" t="str">
        <f>IF(D956=1,SUM($D$5:D956),"")</f>
        <v/>
      </c>
      <c r="F956" s="7" t="s">
        <v>495</v>
      </c>
      <c r="G956" s="7" t="s">
        <v>240</v>
      </c>
      <c r="H956" s="7" t="s">
        <v>269</v>
      </c>
      <c r="I956" s="8" t="s">
        <v>262</v>
      </c>
      <c r="J956" s="217"/>
    </row>
    <row r="957" spans="2:10" x14ac:dyDescent="0.35">
      <c r="B957" s="20" t="s">
        <v>507</v>
      </c>
      <c r="D957" s="217" t="str">
        <f t="shared" si="21"/>
        <v/>
      </c>
      <c r="E957" s="217" t="str">
        <f>IF(D957=1,SUM($D$5:D957),"")</f>
        <v/>
      </c>
      <c r="F957" s="7" t="s">
        <v>495</v>
      </c>
      <c r="G957" s="7" t="s">
        <v>240</v>
      </c>
      <c r="H957" s="7" t="s">
        <v>273</v>
      </c>
      <c r="I957" s="8" t="s">
        <v>851</v>
      </c>
      <c r="J957" s="217"/>
    </row>
    <row r="958" spans="2:10" x14ac:dyDescent="0.35">
      <c r="B958" s="20" t="s">
        <v>507</v>
      </c>
      <c r="D958" s="217" t="str">
        <f t="shared" si="21"/>
        <v/>
      </c>
      <c r="E958" s="217" t="str">
        <f>IF(D958=1,SUM($D$5:D958),"")</f>
        <v/>
      </c>
      <c r="F958" s="7" t="s">
        <v>495</v>
      </c>
      <c r="G958" s="7" t="s">
        <v>240</v>
      </c>
      <c r="H958" s="7" t="s">
        <v>277</v>
      </c>
      <c r="I958" s="8" t="s">
        <v>643</v>
      </c>
      <c r="J958" s="217"/>
    </row>
    <row r="959" spans="2:10" x14ac:dyDescent="0.35">
      <c r="B959" s="20" t="s">
        <v>507</v>
      </c>
      <c r="D959" s="217" t="str">
        <f t="shared" si="21"/>
        <v/>
      </c>
      <c r="E959" s="217" t="str">
        <f>IF(D959=1,SUM($D$5:D959),"")</f>
        <v/>
      </c>
      <c r="F959" s="7" t="s">
        <v>495</v>
      </c>
      <c r="G959" s="7" t="s">
        <v>240</v>
      </c>
      <c r="H959" s="7" t="s">
        <v>281</v>
      </c>
      <c r="I959" s="8" t="s">
        <v>524</v>
      </c>
      <c r="J959" s="217"/>
    </row>
    <row r="960" spans="2:10" x14ac:dyDescent="0.35">
      <c r="B960" s="20" t="s">
        <v>507</v>
      </c>
      <c r="D960" s="217" t="str">
        <f t="shared" si="21"/>
        <v/>
      </c>
      <c r="E960" s="217" t="str">
        <f>IF(D960=1,SUM($D$5:D960),"")</f>
        <v/>
      </c>
      <c r="F960" s="7" t="s">
        <v>495</v>
      </c>
      <c r="G960" s="7" t="s">
        <v>240</v>
      </c>
      <c r="H960" s="7" t="s">
        <v>285</v>
      </c>
      <c r="I960" s="8" t="s">
        <v>624</v>
      </c>
      <c r="J960" s="217"/>
    </row>
    <row r="961" spans="2:10" x14ac:dyDescent="0.35">
      <c r="B961" s="20" t="s">
        <v>507</v>
      </c>
      <c r="D961" s="217" t="str">
        <f t="shared" si="21"/>
        <v/>
      </c>
      <c r="E961" s="217" t="str">
        <f>IF(D961=1,SUM($D$5:D961),"")</f>
        <v/>
      </c>
      <c r="F961" s="7" t="s">
        <v>495</v>
      </c>
      <c r="G961" s="7" t="s">
        <v>240</v>
      </c>
      <c r="H961" s="7" t="s">
        <v>323</v>
      </c>
      <c r="I961" s="8" t="s">
        <v>125</v>
      </c>
      <c r="J961" s="217"/>
    </row>
    <row r="962" spans="2:10" x14ac:dyDescent="0.35">
      <c r="B962" s="20" t="s">
        <v>507</v>
      </c>
      <c r="D962" s="217" t="str">
        <f t="shared" si="21"/>
        <v/>
      </c>
      <c r="E962" s="217" t="str">
        <f>IF(D962=1,SUM($D$5:D962),"")</f>
        <v/>
      </c>
      <c r="F962" s="7" t="s">
        <v>498</v>
      </c>
      <c r="G962" s="7" t="s">
        <v>240</v>
      </c>
      <c r="H962" s="7" t="s">
        <v>241</v>
      </c>
      <c r="I962" s="8" t="s">
        <v>852</v>
      </c>
      <c r="J962" s="217"/>
    </row>
    <row r="963" spans="2:10" x14ac:dyDescent="0.35">
      <c r="B963" s="20" t="s">
        <v>507</v>
      </c>
      <c r="D963" s="217" t="str">
        <f t="shared" si="21"/>
        <v/>
      </c>
      <c r="E963" s="217" t="str">
        <f>IF(D963=1,SUM($D$5:D963),"")</f>
        <v/>
      </c>
      <c r="F963" s="7" t="s">
        <v>498</v>
      </c>
      <c r="G963" s="7" t="s">
        <v>240</v>
      </c>
      <c r="H963" s="7" t="s">
        <v>245</v>
      </c>
      <c r="I963" s="8" t="s">
        <v>853</v>
      </c>
      <c r="J963" s="217"/>
    </row>
    <row r="964" spans="2:10" x14ac:dyDescent="0.35">
      <c r="B964" s="20" t="s">
        <v>507</v>
      </c>
      <c r="D964" s="217" t="str">
        <f t="shared" si="21"/>
        <v/>
      </c>
      <c r="E964" s="217" t="str">
        <f>IF(D964=1,SUM($D$5:D964),"")</f>
        <v/>
      </c>
      <c r="F964" s="7" t="s">
        <v>498</v>
      </c>
      <c r="G964" s="7" t="s">
        <v>240</v>
      </c>
      <c r="H964" s="7" t="s">
        <v>249</v>
      </c>
      <c r="I964" s="8" t="s">
        <v>391</v>
      </c>
      <c r="J964" s="217"/>
    </row>
    <row r="965" spans="2:10" x14ac:dyDescent="0.35">
      <c r="B965" s="20" t="s">
        <v>507</v>
      </c>
      <c r="D965" s="217" t="str">
        <f t="shared" si="21"/>
        <v/>
      </c>
      <c r="E965" s="217" t="str">
        <f>IF(D965=1,SUM($D$5:D965),"")</f>
        <v/>
      </c>
      <c r="F965" s="7" t="s">
        <v>498</v>
      </c>
      <c r="G965" s="7" t="s">
        <v>240</v>
      </c>
      <c r="H965" s="7" t="s">
        <v>253</v>
      </c>
      <c r="I965" s="8" t="s">
        <v>354</v>
      </c>
      <c r="J965" s="217"/>
    </row>
    <row r="966" spans="2:10" x14ac:dyDescent="0.35">
      <c r="B966" s="20" t="s">
        <v>507</v>
      </c>
      <c r="D966" s="217" t="str">
        <f t="shared" ref="D966:D1006" si="22">IF(F966=$K$1,1,"")</f>
        <v/>
      </c>
      <c r="E966" s="217" t="str">
        <f>IF(D966=1,SUM($D$5:D966),"")</f>
        <v/>
      </c>
      <c r="F966" s="7" t="s">
        <v>498</v>
      </c>
      <c r="G966" s="7" t="s">
        <v>240</v>
      </c>
      <c r="H966" s="7" t="s">
        <v>257</v>
      </c>
      <c r="I966" s="8" t="s">
        <v>854</v>
      </c>
      <c r="J966" s="217"/>
    </row>
    <row r="967" spans="2:10" x14ac:dyDescent="0.35">
      <c r="B967" s="20" t="s">
        <v>507</v>
      </c>
      <c r="D967" s="217" t="str">
        <f t="shared" si="22"/>
        <v/>
      </c>
      <c r="E967" s="217" t="str">
        <f>IF(D967=1,SUM($D$5:D967),"")</f>
        <v/>
      </c>
      <c r="F967" s="7" t="s">
        <v>498</v>
      </c>
      <c r="G967" s="7" t="s">
        <v>240</v>
      </c>
      <c r="H967" s="7" t="s">
        <v>261</v>
      </c>
      <c r="I967" s="8" t="s">
        <v>555</v>
      </c>
      <c r="J967" s="217"/>
    </row>
    <row r="968" spans="2:10" x14ac:dyDescent="0.35">
      <c r="B968" s="20" t="s">
        <v>507</v>
      </c>
      <c r="D968" s="217" t="str">
        <f t="shared" si="22"/>
        <v/>
      </c>
      <c r="E968" s="217" t="str">
        <f>IF(D968=1,SUM($D$5:D968),"")</f>
        <v/>
      </c>
      <c r="F968" s="7" t="s">
        <v>498</v>
      </c>
      <c r="G968" s="7" t="s">
        <v>240</v>
      </c>
      <c r="H968" s="7" t="s">
        <v>265</v>
      </c>
      <c r="I968" s="8" t="s">
        <v>662</v>
      </c>
      <c r="J968" s="217"/>
    </row>
    <row r="969" spans="2:10" x14ac:dyDescent="0.35">
      <c r="B969" s="20" t="s">
        <v>507</v>
      </c>
      <c r="D969" s="217" t="str">
        <f t="shared" si="22"/>
        <v/>
      </c>
      <c r="E969" s="217" t="str">
        <f>IF(D969=1,SUM($D$5:D969),"")</f>
        <v/>
      </c>
      <c r="F969" s="7" t="s">
        <v>498</v>
      </c>
      <c r="G969" s="7" t="s">
        <v>240</v>
      </c>
      <c r="H969" s="7" t="s">
        <v>269</v>
      </c>
      <c r="I969" s="8" t="s">
        <v>369</v>
      </c>
      <c r="J969" s="217"/>
    </row>
    <row r="970" spans="2:10" x14ac:dyDescent="0.35">
      <c r="B970" s="20" t="s">
        <v>507</v>
      </c>
      <c r="D970" s="217" t="str">
        <f t="shared" si="22"/>
        <v/>
      </c>
      <c r="E970" s="217" t="str">
        <f>IF(D970=1,SUM($D$5:D970),"")</f>
        <v/>
      </c>
      <c r="F970" s="7" t="s">
        <v>498</v>
      </c>
      <c r="G970" s="7" t="s">
        <v>240</v>
      </c>
      <c r="H970" s="7" t="s">
        <v>273</v>
      </c>
      <c r="I970" s="8" t="s">
        <v>300</v>
      </c>
      <c r="J970" s="217"/>
    </row>
    <row r="971" spans="2:10" x14ac:dyDescent="0.35">
      <c r="B971" s="20" t="s">
        <v>507</v>
      </c>
      <c r="D971" s="217" t="str">
        <f t="shared" si="22"/>
        <v/>
      </c>
      <c r="E971" s="217" t="str">
        <f>IF(D971=1,SUM($D$5:D971),"")</f>
        <v/>
      </c>
      <c r="F971" s="7" t="s">
        <v>498</v>
      </c>
      <c r="G971" s="7" t="s">
        <v>240</v>
      </c>
      <c r="H971" s="7" t="s">
        <v>277</v>
      </c>
      <c r="I971" s="8" t="s">
        <v>254</v>
      </c>
      <c r="J971" s="217"/>
    </row>
    <row r="972" spans="2:10" x14ac:dyDescent="0.35">
      <c r="B972" s="20" t="s">
        <v>507</v>
      </c>
      <c r="D972" s="217" t="str">
        <f t="shared" si="22"/>
        <v/>
      </c>
      <c r="E972" s="217" t="str">
        <f>IF(D972=1,SUM($D$5:D972),"")</f>
        <v/>
      </c>
      <c r="F972" s="7" t="s">
        <v>498</v>
      </c>
      <c r="G972" s="7" t="s">
        <v>240</v>
      </c>
      <c r="H972" s="7" t="s">
        <v>281</v>
      </c>
      <c r="I972" s="8" t="s">
        <v>855</v>
      </c>
      <c r="J972" s="217"/>
    </row>
    <row r="973" spans="2:10" x14ac:dyDescent="0.35">
      <c r="B973" s="20" t="s">
        <v>507</v>
      </c>
      <c r="D973" s="217" t="str">
        <f t="shared" si="22"/>
        <v/>
      </c>
      <c r="E973" s="217" t="str">
        <f>IF(D973=1,SUM($D$5:D973),"")</f>
        <v/>
      </c>
      <c r="F973" s="7" t="s">
        <v>498</v>
      </c>
      <c r="G973" s="7" t="s">
        <v>240</v>
      </c>
      <c r="H973" s="7" t="s">
        <v>285</v>
      </c>
      <c r="I973" s="8" t="s">
        <v>327</v>
      </c>
      <c r="J973" s="217"/>
    </row>
    <row r="974" spans="2:10" x14ac:dyDescent="0.35">
      <c r="B974" s="20" t="s">
        <v>507</v>
      </c>
      <c r="D974" s="217" t="str">
        <f t="shared" si="22"/>
        <v/>
      </c>
      <c r="E974" s="217" t="str">
        <f>IF(D974=1,SUM($D$5:D974),"")</f>
        <v/>
      </c>
      <c r="F974" s="7" t="s">
        <v>498</v>
      </c>
      <c r="G974" s="7" t="s">
        <v>240</v>
      </c>
      <c r="H974" s="7" t="s">
        <v>323</v>
      </c>
      <c r="I974" s="8" t="s">
        <v>125</v>
      </c>
      <c r="J974" s="217"/>
    </row>
    <row r="975" spans="2:10" x14ac:dyDescent="0.35">
      <c r="B975" s="20" t="s">
        <v>507</v>
      </c>
      <c r="D975" s="217" t="str">
        <f t="shared" si="22"/>
        <v/>
      </c>
      <c r="E975" s="217" t="str">
        <f>IF(D975=1,SUM($D$5:D975),"")</f>
        <v/>
      </c>
      <c r="F975" s="7" t="s">
        <v>498</v>
      </c>
      <c r="G975" s="7" t="s">
        <v>240</v>
      </c>
      <c r="H975" s="7" t="s">
        <v>326</v>
      </c>
      <c r="I975" s="8" t="s">
        <v>351</v>
      </c>
      <c r="J975" s="217"/>
    </row>
    <row r="976" spans="2:10" x14ac:dyDescent="0.35">
      <c r="B976" s="20" t="s">
        <v>507</v>
      </c>
      <c r="D976" s="217" t="str">
        <f t="shared" si="22"/>
        <v/>
      </c>
      <c r="E976" s="217" t="str">
        <f>IF(D976=1,SUM($D$5:D976),"")</f>
        <v/>
      </c>
      <c r="F976" s="7" t="s">
        <v>498</v>
      </c>
      <c r="G976" s="7" t="s">
        <v>240</v>
      </c>
      <c r="H976" s="7" t="s">
        <v>330</v>
      </c>
      <c r="I976" s="8" t="s">
        <v>627</v>
      </c>
      <c r="J976" s="217"/>
    </row>
    <row r="977" spans="2:10" x14ac:dyDescent="0.35">
      <c r="B977" s="20" t="s">
        <v>507</v>
      </c>
      <c r="D977" s="217" t="str">
        <f t="shared" si="22"/>
        <v/>
      </c>
      <c r="E977" s="217" t="str">
        <f>IF(D977=1,SUM($D$5:D977),"")</f>
        <v/>
      </c>
      <c r="F977" s="7" t="s">
        <v>501</v>
      </c>
      <c r="G977" s="7" t="s">
        <v>240</v>
      </c>
      <c r="H977" s="7" t="s">
        <v>241</v>
      </c>
      <c r="I977" s="8" t="s">
        <v>838</v>
      </c>
      <c r="J977" s="217"/>
    </row>
    <row r="978" spans="2:10" x14ac:dyDescent="0.35">
      <c r="B978" s="20" t="s">
        <v>507</v>
      </c>
      <c r="D978" s="217" t="str">
        <f t="shared" si="22"/>
        <v/>
      </c>
      <c r="E978" s="217" t="str">
        <f>IF(D978=1,SUM($D$5:D978),"")</f>
        <v/>
      </c>
      <c r="F978" s="7" t="s">
        <v>501</v>
      </c>
      <c r="G978" s="7" t="s">
        <v>240</v>
      </c>
      <c r="H978" s="7" t="s">
        <v>245</v>
      </c>
      <c r="I978" s="8" t="s">
        <v>369</v>
      </c>
      <c r="J978" s="217"/>
    </row>
    <row r="979" spans="2:10" x14ac:dyDescent="0.35">
      <c r="B979" s="20" t="s">
        <v>507</v>
      </c>
      <c r="D979" s="217" t="str">
        <f t="shared" si="22"/>
        <v/>
      </c>
      <c r="E979" s="217" t="str">
        <f>IF(D979=1,SUM($D$5:D979),"")</f>
        <v/>
      </c>
      <c r="F979" s="7" t="s">
        <v>501</v>
      </c>
      <c r="G979" s="7" t="s">
        <v>240</v>
      </c>
      <c r="H979" s="7" t="s">
        <v>249</v>
      </c>
      <c r="I979" s="8" t="s">
        <v>300</v>
      </c>
      <c r="J979" s="217"/>
    </row>
    <row r="980" spans="2:10" x14ac:dyDescent="0.35">
      <c r="B980" s="20" t="s">
        <v>507</v>
      </c>
      <c r="D980" s="217" t="str">
        <f t="shared" si="22"/>
        <v/>
      </c>
      <c r="E980" s="217" t="str">
        <f>IF(D980=1,SUM($D$5:D980),"")</f>
        <v/>
      </c>
      <c r="F980" s="7" t="s">
        <v>501</v>
      </c>
      <c r="G980" s="7" t="s">
        <v>240</v>
      </c>
      <c r="H980" s="7" t="s">
        <v>253</v>
      </c>
      <c r="I980" s="8" t="s">
        <v>254</v>
      </c>
      <c r="J980" s="217"/>
    </row>
    <row r="981" spans="2:10" x14ac:dyDescent="0.35">
      <c r="B981" s="20" t="s">
        <v>507</v>
      </c>
      <c r="D981" s="217" t="str">
        <f t="shared" si="22"/>
        <v/>
      </c>
      <c r="E981" s="217" t="str">
        <f>IF(D981=1,SUM($D$5:D981),"")</f>
        <v/>
      </c>
      <c r="F981" s="7" t="s">
        <v>501</v>
      </c>
      <c r="G981" s="7" t="s">
        <v>240</v>
      </c>
      <c r="H981" s="7" t="s">
        <v>257</v>
      </c>
      <c r="I981" s="8" t="s">
        <v>642</v>
      </c>
      <c r="J981" s="217"/>
    </row>
    <row r="982" spans="2:10" x14ac:dyDescent="0.35">
      <c r="B982" s="20" t="s">
        <v>507</v>
      </c>
      <c r="D982" s="217" t="str">
        <f t="shared" si="22"/>
        <v/>
      </c>
      <c r="E982" s="217" t="str">
        <f>IF(D982=1,SUM($D$5:D982),"")</f>
        <v/>
      </c>
      <c r="F982" s="7" t="s">
        <v>501</v>
      </c>
      <c r="G982" s="7" t="s">
        <v>240</v>
      </c>
      <c r="H982" s="7" t="s">
        <v>261</v>
      </c>
      <c r="I982" s="8" t="s">
        <v>480</v>
      </c>
      <c r="J982" s="217"/>
    </row>
    <row r="983" spans="2:10" x14ac:dyDescent="0.35">
      <c r="B983" s="20" t="s">
        <v>507</v>
      </c>
      <c r="D983" s="217" t="str">
        <f t="shared" si="22"/>
        <v/>
      </c>
      <c r="E983" s="217" t="str">
        <f>IF(D983=1,SUM($D$5:D983),"")</f>
        <v/>
      </c>
      <c r="F983" s="7" t="s">
        <v>501</v>
      </c>
      <c r="G983" s="7" t="s">
        <v>240</v>
      </c>
      <c r="H983" s="7" t="s">
        <v>265</v>
      </c>
      <c r="I983" s="8" t="s">
        <v>856</v>
      </c>
      <c r="J983" s="217"/>
    </row>
    <row r="984" spans="2:10" x14ac:dyDescent="0.35">
      <c r="B984" s="20" t="s">
        <v>507</v>
      </c>
      <c r="D984" s="217" t="str">
        <f t="shared" si="22"/>
        <v/>
      </c>
      <c r="E984" s="217" t="str">
        <f>IF(D984=1,SUM($D$5:D984),"")</f>
        <v/>
      </c>
      <c r="F984" s="7" t="s">
        <v>501</v>
      </c>
      <c r="G984" s="7" t="s">
        <v>240</v>
      </c>
      <c r="H984" s="7" t="s">
        <v>269</v>
      </c>
      <c r="I984" s="8" t="s">
        <v>380</v>
      </c>
      <c r="J984" s="217"/>
    </row>
    <row r="985" spans="2:10" x14ac:dyDescent="0.35">
      <c r="B985" s="20" t="s">
        <v>507</v>
      </c>
      <c r="D985" s="217" t="str">
        <f t="shared" si="22"/>
        <v/>
      </c>
      <c r="E985" s="217" t="str">
        <f>IF(D985=1,SUM($D$5:D985),"")</f>
        <v/>
      </c>
      <c r="F985" s="7" t="s">
        <v>501</v>
      </c>
      <c r="G985" s="7" t="s">
        <v>240</v>
      </c>
      <c r="H985" s="7" t="s">
        <v>273</v>
      </c>
      <c r="I985" s="8" t="s">
        <v>278</v>
      </c>
      <c r="J985" s="217"/>
    </row>
    <row r="986" spans="2:10" x14ac:dyDescent="0.35">
      <c r="B986" s="20" t="s">
        <v>507</v>
      </c>
      <c r="D986" s="217" t="str">
        <f t="shared" si="22"/>
        <v/>
      </c>
      <c r="E986" s="217" t="str">
        <f>IF(D986=1,SUM($D$5:D986),"")</f>
        <v/>
      </c>
      <c r="F986" s="7" t="s">
        <v>503</v>
      </c>
      <c r="G986" s="7" t="s">
        <v>240</v>
      </c>
      <c r="H986" s="7" t="s">
        <v>241</v>
      </c>
      <c r="I986" s="8" t="s">
        <v>857</v>
      </c>
      <c r="J986" s="217"/>
    </row>
    <row r="987" spans="2:10" x14ac:dyDescent="0.35">
      <c r="B987" s="20" t="s">
        <v>507</v>
      </c>
      <c r="D987" s="217" t="str">
        <f t="shared" si="22"/>
        <v/>
      </c>
      <c r="E987" s="217" t="str">
        <f>IF(D987=1,SUM($D$5:D987),"")</f>
        <v/>
      </c>
      <c r="F987" s="7" t="s">
        <v>503</v>
      </c>
      <c r="G987" s="7" t="s">
        <v>240</v>
      </c>
      <c r="H987" s="7" t="s">
        <v>245</v>
      </c>
      <c r="I987" s="8" t="s">
        <v>521</v>
      </c>
      <c r="J987" s="217"/>
    </row>
    <row r="988" spans="2:10" x14ac:dyDescent="0.35">
      <c r="B988" s="20" t="s">
        <v>507</v>
      </c>
      <c r="D988" s="217" t="str">
        <f t="shared" si="22"/>
        <v/>
      </c>
      <c r="E988" s="217" t="str">
        <f>IF(D988=1,SUM($D$5:D988),"")</f>
        <v/>
      </c>
      <c r="F988" s="7" t="s">
        <v>503</v>
      </c>
      <c r="G988" s="7" t="s">
        <v>240</v>
      </c>
      <c r="H988" s="7" t="s">
        <v>249</v>
      </c>
      <c r="I988" s="8" t="s">
        <v>637</v>
      </c>
      <c r="J988" s="217"/>
    </row>
    <row r="989" spans="2:10" x14ac:dyDescent="0.35">
      <c r="B989" s="20" t="s">
        <v>507</v>
      </c>
      <c r="D989" s="217" t="str">
        <f t="shared" si="22"/>
        <v/>
      </c>
      <c r="E989" s="217" t="str">
        <f>IF(D989=1,SUM($D$5:D989),"")</f>
        <v/>
      </c>
      <c r="F989" s="7" t="s">
        <v>503</v>
      </c>
      <c r="G989" s="7" t="s">
        <v>240</v>
      </c>
      <c r="H989" s="7" t="s">
        <v>253</v>
      </c>
      <c r="I989" s="8" t="s">
        <v>300</v>
      </c>
      <c r="J989" s="217"/>
    </row>
    <row r="990" spans="2:10" x14ac:dyDescent="0.35">
      <c r="B990" s="20" t="s">
        <v>507</v>
      </c>
      <c r="D990" s="217" t="str">
        <f t="shared" si="22"/>
        <v/>
      </c>
      <c r="E990" s="217" t="str">
        <f>IF(D990=1,SUM($D$5:D990),"")</f>
        <v/>
      </c>
      <c r="F990" s="7" t="s">
        <v>503</v>
      </c>
      <c r="G990" s="7" t="s">
        <v>240</v>
      </c>
      <c r="H990" s="7" t="s">
        <v>257</v>
      </c>
      <c r="I990" s="8" t="s">
        <v>480</v>
      </c>
      <c r="J990" s="217"/>
    </row>
    <row r="991" spans="2:10" x14ac:dyDescent="0.35">
      <c r="B991" s="20" t="s">
        <v>507</v>
      </c>
      <c r="D991" s="217" t="str">
        <f t="shared" si="22"/>
        <v/>
      </c>
      <c r="E991" s="217" t="str">
        <f>IF(D991=1,SUM($D$5:D991),"")</f>
        <v/>
      </c>
      <c r="F991" s="7" t="s">
        <v>503</v>
      </c>
      <c r="G991" s="7" t="s">
        <v>240</v>
      </c>
      <c r="H991" s="7" t="s">
        <v>261</v>
      </c>
      <c r="I991" s="8" t="s">
        <v>629</v>
      </c>
      <c r="J991" s="217"/>
    </row>
    <row r="992" spans="2:10" x14ac:dyDescent="0.35">
      <c r="B992" s="20" t="s">
        <v>507</v>
      </c>
      <c r="D992" s="217" t="str">
        <f t="shared" si="22"/>
        <v/>
      </c>
      <c r="E992" s="217" t="str">
        <f>IF(D992=1,SUM($D$5:D992),"")</f>
        <v/>
      </c>
      <c r="F992" s="7" t="s">
        <v>503</v>
      </c>
      <c r="G992" s="7" t="s">
        <v>240</v>
      </c>
      <c r="H992" s="7" t="s">
        <v>265</v>
      </c>
      <c r="I992" s="8" t="s">
        <v>858</v>
      </c>
      <c r="J992" s="217"/>
    </row>
    <row r="993" spans="2:10" x14ac:dyDescent="0.35">
      <c r="B993" s="20" t="s">
        <v>507</v>
      </c>
      <c r="D993" s="217" t="str">
        <f t="shared" si="22"/>
        <v/>
      </c>
      <c r="E993" s="217" t="str">
        <f>IF(D993=1,SUM($D$5:D993),"")</f>
        <v/>
      </c>
      <c r="F993" s="7" t="s">
        <v>503</v>
      </c>
      <c r="G993" s="7" t="s">
        <v>240</v>
      </c>
      <c r="H993" s="7" t="s">
        <v>269</v>
      </c>
      <c r="I993" s="8" t="s">
        <v>633</v>
      </c>
      <c r="J993" s="217"/>
    </row>
    <row r="994" spans="2:10" x14ac:dyDescent="0.35">
      <c r="B994" s="20" t="s">
        <v>507</v>
      </c>
      <c r="D994" s="217" t="str">
        <f t="shared" si="22"/>
        <v/>
      </c>
      <c r="E994" s="217" t="str">
        <f>IF(D994=1,SUM($D$5:D994),"")</f>
        <v/>
      </c>
      <c r="F994" s="7" t="s">
        <v>503</v>
      </c>
      <c r="G994" s="7" t="s">
        <v>240</v>
      </c>
      <c r="H994" s="7" t="s">
        <v>273</v>
      </c>
      <c r="I994" s="8" t="s">
        <v>859</v>
      </c>
      <c r="J994" s="217"/>
    </row>
    <row r="995" spans="2:10" x14ac:dyDescent="0.35">
      <c r="B995" s="20" t="s">
        <v>507</v>
      </c>
      <c r="D995" s="217" t="str">
        <f t="shared" si="22"/>
        <v/>
      </c>
      <c r="E995" s="217" t="str">
        <f>IF(D995=1,SUM($D$5:D995),"")</f>
        <v/>
      </c>
      <c r="F995" s="7" t="s">
        <v>503</v>
      </c>
      <c r="G995" s="7" t="s">
        <v>240</v>
      </c>
      <c r="H995" s="7" t="s">
        <v>277</v>
      </c>
      <c r="I995" s="8" t="s">
        <v>860</v>
      </c>
      <c r="J995" s="217"/>
    </row>
    <row r="996" spans="2:10" x14ac:dyDescent="0.35">
      <c r="B996" s="20" t="s">
        <v>507</v>
      </c>
      <c r="D996" s="217" t="str">
        <f t="shared" si="22"/>
        <v/>
      </c>
      <c r="E996" s="217" t="str">
        <f>IF(D996=1,SUM($D$5:D996),"")</f>
        <v/>
      </c>
      <c r="F996" s="7" t="s">
        <v>503</v>
      </c>
      <c r="G996" s="7" t="s">
        <v>240</v>
      </c>
      <c r="H996" s="7" t="s">
        <v>281</v>
      </c>
      <c r="I996" s="8" t="s">
        <v>278</v>
      </c>
      <c r="J996" s="217"/>
    </row>
    <row r="997" spans="2:10" x14ac:dyDescent="0.35">
      <c r="B997" s="20" t="s">
        <v>507</v>
      </c>
      <c r="D997" s="217" t="str">
        <f t="shared" si="22"/>
        <v/>
      </c>
      <c r="E997" s="217" t="str">
        <f>IF(D997=1,SUM($D$5:D997),"")</f>
        <v/>
      </c>
      <c r="F997" s="7" t="s">
        <v>503</v>
      </c>
      <c r="G997" s="7" t="s">
        <v>240</v>
      </c>
      <c r="H997" s="7" t="s">
        <v>285</v>
      </c>
      <c r="I997" s="8" t="s">
        <v>861</v>
      </c>
      <c r="J997" s="217"/>
    </row>
    <row r="998" spans="2:10" x14ac:dyDescent="0.35">
      <c r="B998" s="20" t="s">
        <v>507</v>
      </c>
      <c r="D998" s="217" t="str">
        <f t="shared" si="22"/>
        <v/>
      </c>
      <c r="E998" s="217" t="str">
        <f>IF(D998=1,SUM($D$5:D998),"")</f>
        <v/>
      </c>
      <c r="F998" s="7" t="s">
        <v>505</v>
      </c>
      <c r="G998" s="7" t="s">
        <v>240</v>
      </c>
      <c r="H998" s="7" t="s">
        <v>241</v>
      </c>
      <c r="I998" s="8" t="s">
        <v>574</v>
      </c>
      <c r="J998" s="217"/>
    </row>
    <row r="999" spans="2:10" x14ac:dyDescent="0.35">
      <c r="B999" s="20" t="s">
        <v>507</v>
      </c>
      <c r="D999" s="217" t="str">
        <f t="shared" si="22"/>
        <v/>
      </c>
      <c r="E999" s="217" t="str">
        <f>IF(D999=1,SUM($D$5:D999),"")</f>
        <v/>
      </c>
      <c r="F999" s="7" t="s">
        <v>505</v>
      </c>
      <c r="G999" s="7" t="s">
        <v>240</v>
      </c>
      <c r="H999" s="7" t="s">
        <v>245</v>
      </c>
      <c r="I999" s="8" t="s">
        <v>568</v>
      </c>
      <c r="J999" s="217"/>
    </row>
    <row r="1000" spans="2:10" x14ac:dyDescent="0.35">
      <c r="B1000" s="20" t="s">
        <v>507</v>
      </c>
      <c r="D1000" s="217" t="str">
        <f t="shared" si="22"/>
        <v/>
      </c>
      <c r="E1000" s="217" t="str">
        <f>IF(D1000=1,SUM($D$5:D1000),"")</f>
        <v/>
      </c>
      <c r="F1000" s="7" t="s">
        <v>505</v>
      </c>
      <c r="G1000" s="7" t="s">
        <v>240</v>
      </c>
      <c r="H1000" s="7" t="s">
        <v>249</v>
      </c>
      <c r="I1000" s="8" t="s">
        <v>862</v>
      </c>
      <c r="J1000" s="217"/>
    </row>
    <row r="1001" spans="2:10" x14ac:dyDescent="0.35">
      <c r="B1001" s="20" t="s">
        <v>507</v>
      </c>
      <c r="D1001" s="217" t="str">
        <f t="shared" si="22"/>
        <v/>
      </c>
      <c r="E1001" s="217" t="str">
        <f>IF(D1001=1,SUM($D$5:D1001),"")</f>
        <v/>
      </c>
      <c r="F1001" s="7" t="s">
        <v>505</v>
      </c>
      <c r="G1001" s="7" t="s">
        <v>240</v>
      </c>
      <c r="H1001" s="7" t="s">
        <v>253</v>
      </c>
      <c r="I1001" s="8" t="s">
        <v>254</v>
      </c>
      <c r="J1001" s="217"/>
    </row>
    <row r="1002" spans="2:10" x14ac:dyDescent="0.35">
      <c r="B1002" s="20" t="s">
        <v>507</v>
      </c>
      <c r="D1002" s="217" t="str">
        <f t="shared" si="22"/>
        <v/>
      </c>
      <c r="E1002" s="217" t="str">
        <f>IF(D1002=1,SUM($D$5:D1002),"")</f>
        <v/>
      </c>
      <c r="F1002" s="7" t="s">
        <v>505</v>
      </c>
      <c r="G1002" s="7" t="s">
        <v>240</v>
      </c>
      <c r="H1002" s="7" t="s">
        <v>257</v>
      </c>
      <c r="I1002" s="8" t="s">
        <v>412</v>
      </c>
      <c r="J1002" s="217"/>
    </row>
    <row r="1003" spans="2:10" x14ac:dyDescent="0.35">
      <c r="B1003" s="20" t="s">
        <v>507</v>
      </c>
      <c r="D1003" s="217" t="str">
        <f t="shared" si="22"/>
        <v/>
      </c>
      <c r="E1003" s="217" t="str">
        <f>IF(D1003=1,SUM($D$5:D1003),"")</f>
        <v/>
      </c>
      <c r="F1003" s="7" t="s">
        <v>505</v>
      </c>
      <c r="G1003" s="7" t="s">
        <v>240</v>
      </c>
      <c r="H1003" s="7" t="s">
        <v>261</v>
      </c>
      <c r="I1003" s="8" t="s">
        <v>614</v>
      </c>
      <c r="J1003" s="217"/>
    </row>
    <row r="1004" spans="2:10" x14ac:dyDescent="0.35">
      <c r="B1004" s="20" t="s">
        <v>507</v>
      </c>
      <c r="D1004" s="217" t="str">
        <f t="shared" si="22"/>
        <v/>
      </c>
      <c r="E1004" s="217" t="str">
        <f>IF(D1004=1,SUM($D$5:D1004),"")</f>
        <v/>
      </c>
      <c r="F1004" s="7" t="s">
        <v>505</v>
      </c>
      <c r="G1004" s="7" t="s">
        <v>240</v>
      </c>
      <c r="H1004" s="7" t="s">
        <v>265</v>
      </c>
      <c r="I1004" s="8" t="s">
        <v>863</v>
      </c>
      <c r="J1004" s="217"/>
    </row>
    <row r="1005" spans="2:10" x14ac:dyDescent="0.35">
      <c r="B1005" s="20" t="s">
        <v>507</v>
      </c>
      <c r="D1005" s="217" t="str">
        <f t="shared" si="22"/>
        <v/>
      </c>
      <c r="E1005" s="217" t="str">
        <f>IF(D1005=1,SUM($D$5:D1005),"")</f>
        <v/>
      </c>
      <c r="F1005" s="7" t="s">
        <v>505</v>
      </c>
      <c r="G1005" s="7" t="s">
        <v>240</v>
      </c>
      <c r="H1005" s="7" t="s">
        <v>269</v>
      </c>
      <c r="I1005" s="8" t="s">
        <v>278</v>
      </c>
      <c r="J1005" s="217"/>
    </row>
    <row r="1006" spans="2:10" x14ac:dyDescent="0.35">
      <c r="B1006" s="20" t="s">
        <v>507</v>
      </c>
      <c r="D1006" s="217" t="str">
        <f t="shared" si="22"/>
        <v/>
      </c>
      <c r="E1006" s="217" t="str">
        <f>IF(D1006=1,SUM($D$5:D1006),"")</f>
        <v/>
      </c>
      <c r="F1006" s="7" t="s">
        <v>505</v>
      </c>
      <c r="G1006" s="7" t="s">
        <v>240</v>
      </c>
      <c r="H1006" s="7" t="s">
        <v>273</v>
      </c>
      <c r="I1006" s="8" t="s">
        <v>125</v>
      </c>
      <c r="J1006" s="217"/>
    </row>
  </sheetData>
  <sheetProtection algorithmName="SHA-512" hashValue="PVV+mjeO3ZuJD7bioc/bkL3OjmLidvEu+AHI77dyNcpGwxaDBQQZnvQw/Gj4ZDF+jdCBOs8pbqY+mqMKKoKcWA==" saltValue="6cU+UOU8LH0MvatM8MUnwA==" spinCount="100000" sheet="1" objects="1" scenarios="1"/>
  <mergeCells count="2">
    <mergeCell ref="A3:B3"/>
    <mergeCell ref="K3:N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B22D9D-213F-4500-AD94-3A18F4C509C1}">
  <sheetPr>
    <tabColor rgb="FF00FFFF"/>
    <pageSetUpPr fitToPage="1"/>
  </sheetPr>
  <dimension ref="A1:K186"/>
  <sheetViews>
    <sheetView showGridLines="0" zoomScaleNormal="100" workbookViewId="0">
      <selection activeCell="D12" sqref="D12"/>
    </sheetView>
  </sheetViews>
  <sheetFormatPr defaultColWidth="0" defaultRowHeight="0" customHeight="1" zeroHeight="1" x14ac:dyDescent="0.3"/>
  <cols>
    <col min="1" max="1" width="3" style="109" customWidth="1"/>
    <col min="2" max="2" width="15.08984375" style="109" customWidth="1"/>
    <col min="3" max="3" width="67.54296875" style="109" bestFit="1" customWidth="1"/>
    <col min="4" max="5" width="10" style="109" customWidth="1"/>
    <col min="6" max="6" width="22.453125" style="109" customWidth="1"/>
    <col min="7" max="7" width="2.6328125" style="109" customWidth="1"/>
    <col min="8" max="8" width="11.54296875" style="109" hidden="1" customWidth="1"/>
    <col min="9" max="9" width="5" style="109" hidden="1" customWidth="1"/>
    <col min="10" max="11" width="8.08984375" style="109" hidden="1" customWidth="1"/>
    <col min="12" max="16384" width="9.08984375" style="109" hidden="1"/>
  </cols>
  <sheetData>
    <row r="1" spans="1:7" ht="20" x14ac:dyDescent="0.4">
      <c r="A1" s="108"/>
      <c r="B1" s="291" t="s">
        <v>864</v>
      </c>
      <c r="C1" s="291"/>
      <c r="D1" s="291"/>
      <c r="E1" s="291"/>
      <c r="F1" s="291"/>
      <c r="G1" s="291"/>
    </row>
    <row r="2" spans="1:7" ht="9" customHeight="1" x14ac:dyDescent="0.4">
      <c r="A2" s="108"/>
      <c r="B2" s="258"/>
      <c r="C2" s="258"/>
      <c r="D2" s="258"/>
      <c r="E2" s="258"/>
      <c r="F2" s="258"/>
      <c r="G2" s="258"/>
    </row>
    <row r="3" spans="1:7" ht="13" x14ac:dyDescent="0.3">
      <c r="A3" s="108"/>
      <c r="B3" s="110" t="s">
        <v>865</v>
      </c>
      <c r="C3" s="111" t="str">
        <f>MID('Main - Unrestricted Summary'!D5,6,50)</f>
        <v/>
      </c>
      <c r="D3" s="108"/>
      <c r="E3" s="108"/>
      <c r="F3" s="108"/>
      <c r="G3" s="108"/>
    </row>
    <row r="4" spans="1:7" ht="13" x14ac:dyDescent="0.3">
      <c r="A4" s="108"/>
      <c r="B4" s="110" t="s">
        <v>866</v>
      </c>
      <c r="C4" s="111">
        <f>'Main - Unrestricted Summary'!D6</f>
        <v>0</v>
      </c>
      <c r="D4" s="108"/>
      <c r="E4" s="108"/>
      <c r="F4" s="108"/>
      <c r="G4" s="108"/>
    </row>
    <row r="5" spans="1:7" ht="13" x14ac:dyDescent="0.3">
      <c r="A5" s="108"/>
      <c r="B5" s="110" t="s">
        <v>867</v>
      </c>
      <c r="C5" s="112" t="s">
        <v>868</v>
      </c>
      <c r="D5" s="113"/>
      <c r="E5" s="113"/>
      <c r="F5" s="113"/>
      <c r="G5" s="108"/>
    </row>
    <row r="6" spans="1:7" ht="13" x14ac:dyDescent="0.3">
      <c r="A6" s="108"/>
      <c r="B6" s="110"/>
      <c r="C6" s="114"/>
      <c r="D6" s="113"/>
      <c r="E6" s="113"/>
      <c r="F6" s="113"/>
      <c r="G6" s="108"/>
    </row>
    <row r="7" spans="1:7" ht="12.75" customHeight="1" x14ac:dyDescent="0.3">
      <c r="A7" s="108"/>
      <c r="C7" s="115"/>
      <c r="D7" s="108"/>
      <c r="E7" s="108"/>
      <c r="F7" s="108"/>
      <c r="G7" s="108"/>
    </row>
    <row r="8" spans="1:7" ht="36.75" customHeight="1" x14ac:dyDescent="0.3">
      <c r="A8" s="108"/>
      <c r="B8" s="292" t="s">
        <v>869</v>
      </c>
      <c r="C8" s="293"/>
      <c r="D8" s="294"/>
      <c r="E8" s="116"/>
      <c r="F8" s="116"/>
      <c r="G8" s="108"/>
    </row>
    <row r="9" spans="1:7" ht="15.75" customHeight="1" x14ac:dyDescent="0.3">
      <c r="A9" s="108"/>
      <c r="B9" s="295" t="s">
        <v>870</v>
      </c>
      <c r="C9" s="296"/>
      <c r="D9" s="176"/>
      <c r="E9" s="116"/>
      <c r="F9" s="116"/>
      <c r="G9" s="108"/>
    </row>
    <row r="10" spans="1:7" ht="15.75" customHeight="1" x14ac:dyDescent="0.3">
      <c r="A10" s="108"/>
      <c r="B10" s="116"/>
      <c r="C10" s="116"/>
      <c r="D10" s="116"/>
      <c r="E10" s="116"/>
      <c r="F10" s="116"/>
      <c r="G10" s="108"/>
    </row>
    <row r="11" spans="1:7" ht="24.75" customHeight="1" x14ac:dyDescent="0.3">
      <c r="A11" s="108"/>
      <c r="B11" s="292" t="s">
        <v>871</v>
      </c>
      <c r="C11" s="293"/>
      <c r="D11" s="294"/>
      <c r="E11" s="116"/>
      <c r="F11" s="116"/>
      <c r="G11" s="108"/>
    </row>
    <row r="12" spans="1:7" ht="30.75" customHeight="1" x14ac:dyDescent="0.3">
      <c r="A12" s="108"/>
      <c r="B12" s="308" t="s">
        <v>872</v>
      </c>
      <c r="C12" s="309"/>
      <c r="D12" s="117">
        <f>SUMIFS('CIP (Expense)'!$F$8:$F$109,
        'CIP (Expense)'!$C$8:$C$109,  'Unrestricted - Rainy Day'!$C$5,
        'CIP (Expense)'!$B$8:$B$109,  "&gt;"&amp;'Support - Misc Data'!$B$2)</f>
        <v>0</v>
      </c>
      <c r="E12" s="306"/>
      <c r="F12" s="307"/>
      <c r="G12" s="108"/>
    </row>
    <row r="13" spans="1:7" ht="30.75" customHeight="1" x14ac:dyDescent="0.3">
      <c r="A13" s="108"/>
      <c r="B13" s="308" t="s">
        <v>873</v>
      </c>
      <c r="C13" s="309"/>
      <c r="D13" s="177"/>
      <c r="E13" s="116"/>
      <c r="F13" s="116"/>
      <c r="G13" s="108"/>
    </row>
    <row r="14" spans="1:7" ht="30.75" customHeight="1" x14ac:dyDescent="0.3">
      <c r="A14" s="108"/>
      <c r="B14" s="310" t="s">
        <v>874</v>
      </c>
      <c r="C14" s="311"/>
      <c r="D14" s="177"/>
      <c r="E14" s="116"/>
      <c r="F14" s="116"/>
      <c r="G14" s="108"/>
    </row>
    <row r="15" spans="1:7" ht="30.75" customHeight="1" x14ac:dyDescent="0.3">
      <c r="A15" s="108"/>
      <c r="B15" s="308" t="s">
        <v>875</v>
      </c>
      <c r="C15" s="309"/>
      <c r="D15" s="177"/>
      <c r="E15" s="116"/>
      <c r="F15" s="116"/>
      <c r="G15" s="108"/>
    </row>
    <row r="16" spans="1:7" ht="30.75" customHeight="1" x14ac:dyDescent="0.3">
      <c r="A16" s="108"/>
      <c r="B16" s="308" t="s">
        <v>876</v>
      </c>
      <c r="C16" s="309"/>
      <c r="D16" s="177"/>
      <c r="E16" s="116"/>
      <c r="F16" s="116"/>
      <c r="G16" s="108"/>
    </row>
    <row r="17" spans="1:7" ht="30.75" hidden="1" customHeight="1" x14ac:dyDescent="0.3">
      <c r="A17" s="108"/>
      <c r="B17" s="312"/>
      <c r="C17" s="313"/>
      <c r="D17" s="177"/>
      <c r="E17" s="116"/>
      <c r="F17" s="116"/>
      <c r="G17" s="108"/>
    </row>
    <row r="18" spans="1:7" ht="15.75" customHeight="1" x14ac:dyDescent="0.3">
      <c r="A18" s="108"/>
      <c r="B18" s="314" t="s">
        <v>877</v>
      </c>
      <c r="C18" s="315"/>
      <c r="D18" s="118">
        <f>D9-SUM(D12:D17)</f>
        <v>0</v>
      </c>
      <c r="E18" s="116"/>
      <c r="F18" s="116"/>
      <c r="G18" s="108"/>
    </row>
    <row r="19" spans="1:7" ht="12.75" customHeight="1" x14ac:dyDescent="0.3">
      <c r="A19" s="116"/>
      <c r="B19" s="116"/>
      <c r="C19" s="116"/>
      <c r="D19" s="116"/>
      <c r="E19" s="116"/>
      <c r="F19" s="116"/>
      <c r="G19" s="108"/>
    </row>
    <row r="20" spans="1:7" ht="36" customHeight="1" x14ac:dyDescent="0.3">
      <c r="A20" s="108"/>
      <c r="B20" s="316" t="s">
        <v>878</v>
      </c>
      <c r="C20" s="317"/>
      <c r="D20" s="318"/>
      <c r="E20" s="116"/>
      <c r="F20" s="116"/>
      <c r="G20" s="108"/>
    </row>
    <row r="21" spans="1:7" ht="15.75" customHeight="1" x14ac:dyDescent="0.3">
      <c r="A21" s="108"/>
      <c r="B21" s="319" t="s">
        <v>877</v>
      </c>
      <c r="C21" s="320"/>
      <c r="D21" s="119">
        <f>D18</f>
        <v>0</v>
      </c>
      <c r="E21" s="116"/>
      <c r="F21" s="116"/>
      <c r="G21" s="108"/>
    </row>
    <row r="22" spans="1:7" ht="15.75" customHeight="1" x14ac:dyDescent="0.3">
      <c r="A22" s="108"/>
      <c r="B22" s="321" t="s">
        <v>879</v>
      </c>
      <c r="C22" s="322"/>
      <c r="D22" s="120">
        <f>MAX(0,D21*0.3)</f>
        <v>0</v>
      </c>
      <c r="E22" s="116"/>
      <c r="F22" s="116"/>
      <c r="G22" s="108"/>
    </row>
    <row r="23" spans="1:7" ht="12.75" customHeight="1" x14ac:dyDescent="0.3">
      <c r="A23" s="108"/>
      <c r="B23" s="121"/>
      <c r="C23" s="121"/>
      <c r="D23" s="122"/>
      <c r="E23" s="116"/>
      <c r="F23" s="116"/>
      <c r="G23" s="108"/>
    </row>
    <row r="24" spans="1:7" ht="15" customHeight="1" x14ac:dyDescent="0.3">
      <c r="A24" s="108"/>
      <c r="B24" s="288" t="s">
        <v>880</v>
      </c>
      <c r="C24" s="289"/>
      <c r="D24" s="289"/>
      <c r="E24" s="289"/>
      <c r="F24" s="290"/>
      <c r="G24" s="108"/>
    </row>
    <row r="25" spans="1:7" ht="42.75" customHeight="1" x14ac:dyDescent="0.3">
      <c r="A25" s="108"/>
      <c r="B25" s="297"/>
      <c r="C25" s="298"/>
      <c r="D25" s="298"/>
      <c r="E25" s="298"/>
      <c r="F25" s="299"/>
      <c r="G25" s="108"/>
    </row>
    <row r="26" spans="1:7" ht="42.75" customHeight="1" x14ac:dyDescent="0.3">
      <c r="A26" s="108"/>
      <c r="B26" s="300"/>
      <c r="C26" s="301"/>
      <c r="D26" s="301"/>
      <c r="E26" s="301"/>
      <c r="F26" s="302"/>
      <c r="G26" s="108"/>
    </row>
    <row r="27" spans="1:7" ht="42.75" customHeight="1" x14ac:dyDescent="0.3">
      <c r="A27" s="108"/>
      <c r="B27" s="300"/>
      <c r="C27" s="301"/>
      <c r="D27" s="301"/>
      <c r="E27" s="301"/>
      <c r="F27" s="302"/>
      <c r="G27" s="108"/>
    </row>
    <row r="28" spans="1:7" ht="42.75" customHeight="1" x14ac:dyDescent="0.3">
      <c r="A28" s="108"/>
      <c r="B28" s="303"/>
      <c r="C28" s="304"/>
      <c r="D28" s="304"/>
      <c r="E28" s="304"/>
      <c r="F28" s="305"/>
      <c r="G28" s="108"/>
    </row>
    <row r="29" spans="1:7" ht="13" x14ac:dyDescent="0.3">
      <c r="A29" s="108"/>
      <c r="B29" s="123"/>
      <c r="C29" s="123"/>
      <c r="D29" s="123"/>
      <c r="E29" s="123"/>
      <c r="F29" s="123"/>
      <c r="G29" s="108"/>
    </row>
    <row r="30" spans="1:7" ht="13" x14ac:dyDescent="0.3">
      <c r="A30" s="108"/>
      <c r="B30" s="124" t="s">
        <v>881</v>
      </c>
      <c r="C30" s="123"/>
      <c r="D30" s="123"/>
      <c r="E30" s="123"/>
      <c r="F30" s="123"/>
      <c r="G30" s="108"/>
    </row>
    <row r="31" spans="1:7" ht="13" x14ac:dyDescent="0.3">
      <c r="A31" s="108"/>
      <c r="B31" s="125" t="s">
        <v>882</v>
      </c>
      <c r="C31" s="125"/>
      <c r="D31" s="125"/>
      <c r="E31" s="125"/>
      <c r="F31" s="125"/>
      <c r="G31" s="108"/>
    </row>
    <row r="32" spans="1:7" ht="12.75" customHeight="1" x14ac:dyDescent="0.3">
      <c r="A32" s="108"/>
      <c r="B32" s="108"/>
      <c r="C32" s="126"/>
      <c r="D32" s="116"/>
      <c r="E32" s="116"/>
      <c r="F32" s="116"/>
      <c r="G32" s="108"/>
    </row>
    <row r="33" spans="1:7" ht="12.75" hidden="1" customHeight="1" x14ac:dyDescent="0.3">
      <c r="A33" s="108"/>
      <c r="B33" s="108"/>
      <c r="C33" s="116"/>
      <c r="D33" s="116"/>
      <c r="E33" s="116"/>
      <c r="F33" s="116"/>
      <c r="G33" s="108"/>
    </row>
    <row r="34" spans="1:7" ht="12.75" hidden="1" customHeight="1" x14ac:dyDescent="0.3">
      <c r="A34" s="108"/>
      <c r="C34" s="116"/>
      <c r="D34" s="116"/>
      <c r="E34" s="116"/>
      <c r="F34" s="116"/>
      <c r="G34" s="108"/>
    </row>
    <row r="35" spans="1:7" ht="12.75" hidden="1" customHeight="1" x14ac:dyDescent="0.3">
      <c r="A35" s="108"/>
      <c r="C35" s="116"/>
      <c r="D35" s="116"/>
      <c r="E35" s="116"/>
      <c r="F35" s="116"/>
      <c r="G35" s="108"/>
    </row>
    <row r="36" spans="1:7" ht="12.75" hidden="1" customHeight="1" x14ac:dyDescent="0.3">
      <c r="A36" s="108"/>
      <c r="C36" s="116"/>
      <c r="D36" s="116"/>
      <c r="E36" s="116"/>
      <c r="F36" s="116"/>
      <c r="G36" s="116"/>
    </row>
    <row r="37" spans="1:7" ht="12.75" hidden="1" customHeight="1" x14ac:dyDescent="0.3">
      <c r="A37" s="108"/>
      <c r="C37" s="116"/>
      <c r="D37" s="116"/>
      <c r="E37" s="116"/>
      <c r="F37" s="116"/>
      <c r="G37" s="116"/>
    </row>
    <row r="38" spans="1:7" ht="12.75" hidden="1" customHeight="1" x14ac:dyDescent="0.3">
      <c r="A38" s="108"/>
      <c r="C38" s="126"/>
      <c r="D38" s="116"/>
      <c r="E38" s="116"/>
      <c r="F38" s="116"/>
      <c r="G38" s="116"/>
    </row>
    <row r="39" spans="1:7" ht="12.75" hidden="1" customHeight="1" x14ac:dyDescent="0.3">
      <c r="A39" s="108"/>
      <c r="C39" s="116"/>
      <c r="D39" s="116"/>
      <c r="E39" s="116"/>
      <c r="F39" s="116"/>
      <c r="G39" s="116"/>
    </row>
    <row r="40" spans="1:7" ht="12.75" hidden="1" customHeight="1" x14ac:dyDescent="0.3">
      <c r="A40" s="108"/>
      <c r="C40" s="116"/>
      <c r="D40" s="116"/>
      <c r="E40" s="116"/>
      <c r="F40" s="116"/>
      <c r="G40" s="116"/>
    </row>
    <row r="41" spans="1:7" ht="12.75" hidden="1" customHeight="1" x14ac:dyDescent="0.3">
      <c r="A41" s="108"/>
    </row>
    <row r="42" spans="1:7" ht="12.75" hidden="1" customHeight="1" x14ac:dyDescent="0.3">
      <c r="A42" s="108"/>
    </row>
    <row r="43" spans="1:7" ht="12.75" hidden="1" customHeight="1" x14ac:dyDescent="0.3">
      <c r="A43" s="108"/>
    </row>
    <row r="44" spans="1:7" ht="12.75" hidden="1" customHeight="1" x14ac:dyDescent="0.3">
      <c r="A44" s="108"/>
      <c r="C44" s="127"/>
    </row>
    <row r="45" spans="1:7" ht="12.75" hidden="1" customHeight="1" x14ac:dyDescent="0.3">
      <c r="A45" s="108"/>
    </row>
    <row r="46" spans="1:7" ht="12.75" hidden="1" customHeight="1" x14ac:dyDescent="0.3">
      <c r="A46" s="108"/>
    </row>
    <row r="47" spans="1:7" ht="12.75" hidden="1" customHeight="1" x14ac:dyDescent="0.3">
      <c r="A47" s="108"/>
    </row>
    <row r="48" spans="1:7" ht="12.75" hidden="1" customHeight="1" x14ac:dyDescent="0.3">
      <c r="A48" s="108"/>
    </row>
    <row r="49" spans="1:8" ht="12.75" hidden="1" customHeight="1" x14ac:dyDescent="0.3">
      <c r="A49" s="108"/>
    </row>
    <row r="50" spans="1:8" ht="12.75" hidden="1" customHeight="1" x14ac:dyDescent="0.3">
      <c r="A50" s="108"/>
      <c r="C50" s="127"/>
      <c r="E50" s="128"/>
      <c r="F50" s="128"/>
      <c r="G50" s="127"/>
      <c r="H50" s="127"/>
    </row>
    <row r="51" spans="1:8" ht="12.75" hidden="1" customHeight="1" x14ac:dyDescent="0.3">
      <c r="A51" s="108"/>
    </row>
    <row r="52" spans="1:8" ht="12.75" hidden="1" customHeight="1" x14ac:dyDescent="0.3">
      <c r="A52" s="108"/>
      <c r="C52" s="127"/>
    </row>
    <row r="53" spans="1:8" ht="12.75" hidden="1" customHeight="1" x14ac:dyDescent="0.3">
      <c r="A53" s="108"/>
    </row>
    <row r="54" spans="1:8" ht="12.75" hidden="1" customHeight="1" x14ac:dyDescent="0.3">
      <c r="A54" s="108"/>
    </row>
    <row r="55" spans="1:8" ht="12.75" hidden="1" customHeight="1" x14ac:dyDescent="0.3">
      <c r="A55" s="108"/>
      <c r="C55" s="127"/>
    </row>
    <row r="56" spans="1:8" ht="12.75" hidden="1" customHeight="1" x14ac:dyDescent="0.3">
      <c r="A56" s="108"/>
    </row>
    <row r="57" spans="1:8" ht="12.75" hidden="1" customHeight="1" x14ac:dyDescent="0.3">
      <c r="A57" s="108"/>
    </row>
    <row r="58" spans="1:8" ht="12.75" hidden="1" customHeight="1" x14ac:dyDescent="0.3">
      <c r="A58" s="108"/>
    </row>
    <row r="59" spans="1:8" ht="12.75" hidden="1" customHeight="1" x14ac:dyDescent="0.3">
      <c r="A59" s="108"/>
    </row>
    <row r="60" spans="1:8" ht="12.75" hidden="1" customHeight="1" x14ac:dyDescent="0.3">
      <c r="A60" s="108"/>
      <c r="C60" s="127"/>
    </row>
    <row r="61" spans="1:8" ht="12.75" hidden="1" customHeight="1" x14ac:dyDescent="0.3">
      <c r="A61" s="108"/>
    </row>
    <row r="62" spans="1:8" ht="12.75" hidden="1" customHeight="1" x14ac:dyDescent="0.3">
      <c r="A62" s="108"/>
    </row>
    <row r="63" spans="1:8" ht="12.75" hidden="1" customHeight="1" x14ac:dyDescent="0.3">
      <c r="A63" s="108"/>
    </row>
    <row r="64" spans="1:8" ht="12.75" hidden="1" customHeight="1" x14ac:dyDescent="0.3">
      <c r="A64" s="108"/>
    </row>
    <row r="65" spans="1:3" ht="12.75" hidden="1" customHeight="1" x14ac:dyDescent="0.3">
      <c r="A65" s="108"/>
      <c r="C65" s="127"/>
    </row>
    <row r="66" spans="1:3" ht="12.75" hidden="1" customHeight="1" x14ac:dyDescent="0.3">
      <c r="A66" s="108"/>
    </row>
    <row r="67" spans="1:3" ht="12.75" hidden="1" customHeight="1" x14ac:dyDescent="0.3">
      <c r="A67" s="108"/>
    </row>
    <row r="68" spans="1:3" ht="12.75" hidden="1" customHeight="1" x14ac:dyDescent="0.3">
      <c r="A68" s="108"/>
    </row>
    <row r="69" spans="1:3" ht="12.75" hidden="1" customHeight="1" x14ac:dyDescent="0.3">
      <c r="A69" s="108"/>
    </row>
    <row r="70" spans="1:3" ht="12.75" hidden="1" customHeight="1" x14ac:dyDescent="0.3">
      <c r="A70" s="108"/>
    </row>
    <row r="71" spans="1:3" ht="12.75" hidden="1" customHeight="1" x14ac:dyDescent="0.3">
      <c r="A71" s="108"/>
    </row>
    <row r="72" spans="1:3" ht="12.75" hidden="1" customHeight="1" x14ac:dyDescent="0.3">
      <c r="A72" s="108"/>
      <c r="C72" s="127"/>
    </row>
    <row r="73" spans="1:3" ht="12.75" hidden="1" customHeight="1" x14ac:dyDescent="0.3">
      <c r="A73" s="108"/>
      <c r="C73" s="127"/>
    </row>
    <row r="74" spans="1:3" ht="12.75" hidden="1" customHeight="1" x14ac:dyDescent="0.3">
      <c r="A74" s="108"/>
    </row>
    <row r="75" spans="1:3" ht="12.75" hidden="1" customHeight="1" x14ac:dyDescent="0.3">
      <c r="A75" s="108"/>
    </row>
    <row r="76" spans="1:3" ht="12.75" hidden="1" customHeight="1" x14ac:dyDescent="0.3">
      <c r="A76" s="108"/>
    </row>
    <row r="77" spans="1:3" ht="12.75" hidden="1" customHeight="1" x14ac:dyDescent="0.3">
      <c r="A77" s="108"/>
    </row>
    <row r="78" spans="1:3" ht="12.75" hidden="1" customHeight="1" x14ac:dyDescent="0.3">
      <c r="A78" s="108"/>
    </row>
    <row r="79" spans="1:3" ht="12.75" hidden="1" customHeight="1" x14ac:dyDescent="0.3">
      <c r="A79" s="108"/>
    </row>
    <row r="80" spans="1:3" ht="12.75" hidden="1" customHeight="1" x14ac:dyDescent="0.3">
      <c r="A80" s="108"/>
    </row>
    <row r="81" spans="1:9" ht="12.75" hidden="1" customHeight="1" x14ac:dyDescent="0.3">
      <c r="A81" s="108"/>
      <c r="C81" s="127"/>
      <c r="E81" s="128"/>
      <c r="F81" s="128"/>
      <c r="G81" s="127"/>
      <c r="H81" s="127"/>
    </row>
    <row r="82" spans="1:9" ht="12.75" hidden="1" customHeight="1" x14ac:dyDescent="0.3">
      <c r="A82" s="108"/>
    </row>
    <row r="83" spans="1:9" ht="12.75" hidden="1" customHeight="1" x14ac:dyDescent="0.3">
      <c r="A83" s="108"/>
      <c r="C83" s="127"/>
    </row>
    <row r="84" spans="1:9" ht="12.75" hidden="1" customHeight="1" x14ac:dyDescent="0.3">
      <c r="A84" s="108"/>
    </row>
    <row r="85" spans="1:9" ht="12.75" hidden="1" customHeight="1" x14ac:dyDescent="0.3">
      <c r="A85" s="108"/>
    </row>
    <row r="86" spans="1:9" ht="12.75" hidden="1" customHeight="1" x14ac:dyDescent="0.3">
      <c r="A86" s="108"/>
      <c r="C86" s="127"/>
      <c r="G86" s="129"/>
      <c r="H86" s="129"/>
      <c r="I86" s="129"/>
    </row>
    <row r="87" spans="1:9" ht="12.75" hidden="1" customHeight="1" x14ac:dyDescent="0.3">
      <c r="A87" s="108"/>
    </row>
    <row r="88" spans="1:9" ht="12.75" hidden="1" customHeight="1" x14ac:dyDescent="0.3">
      <c r="A88" s="108"/>
      <c r="G88" s="130"/>
      <c r="H88" s="130"/>
      <c r="I88" s="130"/>
    </row>
    <row r="89" spans="1:9" ht="12.75" hidden="1" customHeight="1" x14ac:dyDescent="0.3">
      <c r="A89" s="108"/>
      <c r="G89" s="130"/>
      <c r="H89" s="130"/>
      <c r="I89" s="130"/>
    </row>
    <row r="90" spans="1:9" ht="12.75" hidden="1" customHeight="1" x14ac:dyDescent="0.3">
      <c r="A90" s="108"/>
      <c r="G90" s="130"/>
      <c r="H90" s="130"/>
      <c r="I90" s="130"/>
    </row>
    <row r="91" spans="1:9" ht="12.75" hidden="1" customHeight="1" x14ac:dyDescent="0.3">
      <c r="A91" s="108"/>
      <c r="G91" s="130"/>
      <c r="H91" s="130"/>
      <c r="I91" s="130"/>
    </row>
    <row r="92" spans="1:9" ht="12.75" hidden="1" customHeight="1" x14ac:dyDescent="0.3">
      <c r="A92" s="108"/>
      <c r="G92" s="130"/>
      <c r="H92" s="130"/>
      <c r="I92" s="130"/>
    </row>
    <row r="93" spans="1:9" ht="12.75" hidden="1" customHeight="1" x14ac:dyDescent="0.3">
      <c r="A93" s="108"/>
      <c r="G93" s="130"/>
      <c r="H93" s="130"/>
      <c r="I93" s="130"/>
    </row>
    <row r="94" spans="1:9" ht="12.75" hidden="1" customHeight="1" x14ac:dyDescent="0.3">
      <c r="A94" s="108"/>
      <c r="G94" s="130"/>
      <c r="H94" s="130"/>
      <c r="I94" s="130"/>
    </row>
    <row r="95" spans="1:9" ht="12.75" hidden="1" customHeight="1" x14ac:dyDescent="0.3">
      <c r="A95" s="108"/>
      <c r="G95" s="130"/>
      <c r="H95" s="130"/>
      <c r="I95" s="130"/>
    </row>
    <row r="96" spans="1:9" ht="12.75" hidden="1" customHeight="1" x14ac:dyDescent="0.3">
      <c r="A96" s="108"/>
      <c r="G96" s="130"/>
      <c r="H96" s="130"/>
      <c r="I96" s="130"/>
    </row>
    <row r="97" spans="1:9" ht="12.75" hidden="1" customHeight="1" x14ac:dyDescent="0.3">
      <c r="A97" s="108"/>
      <c r="G97" s="130"/>
      <c r="H97" s="130"/>
      <c r="I97" s="130"/>
    </row>
    <row r="98" spans="1:9" ht="12.75" hidden="1" customHeight="1" x14ac:dyDescent="0.3">
      <c r="A98" s="108"/>
      <c r="G98" s="130"/>
      <c r="H98" s="130"/>
      <c r="I98" s="130"/>
    </row>
    <row r="99" spans="1:9" ht="12.75" hidden="1" customHeight="1" x14ac:dyDescent="0.3">
      <c r="A99" s="108"/>
      <c r="G99" s="130"/>
      <c r="H99" s="130"/>
      <c r="I99" s="130"/>
    </row>
    <row r="100" spans="1:9" ht="12.75" hidden="1" customHeight="1" x14ac:dyDescent="0.3">
      <c r="A100" s="108"/>
      <c r="G100" s="130"/>
      <c r="H100" s="130"/>
      <c r="I100" s="130"/>
    </row>
    <row r="101" spans="1:9" ht="12.75" hidden="1" customHeight="1" x14ac:dyDescent="0.3">
      <c r="A101" s="108"/>
      <c r="C101" s="127"/>
      <c r="G101" s="130"/>
      <c r="H101" s="130"/>
      <c r="I101" s="130"/>
    </row>
    <row r="102" spans="1:9" ht="12.75" hidden="1" customHeight="1" x14ac:dyDescent="0.3">
      <c r="A102" s="108"/>
      <c r="G102" s="130"/>
      <c r="H102" s="130"/>
      <c r="I102" s="130"/>
    </row>
    <row r="103" spans="1:9" ht="12.75" hidden="1" customHeight="1" x14ac:dyDescent="0.3">
      <c r="A103" s="108"/>
      <c r="G103" s="130"/>
      <c r="H103" s="130"/>
      <c r="I103" s="130"/>
    </row>
    <row r="104" spans="1:9" ht="12.75" hidden="1" customHeight="1" x14ac:dyDescent="0.3">
      <c r="A104" s="108"/>
      <c r="G104" s="130"/>
      <c r="H104" s="130"/>
      <c r="I104" s="130"/>
    </row>
    <row r="105" spans="1:9" ht="12.75" hidden="1" customHeight="1" x14ac:dyDescent="0.3">
      <c r="A105" s="108"/>
      <c r="C105" s="127"/>
      <c r="G105" s="130"/>
      <c r="H105" s="130"/>
    </row>
    <row r="106" spans="1:9" ht="12.75" hidden="1" customHeight="1" x14ac:dyDescent="0.3">
      <c r="A106" s="108"/>
    </row>
    <row r="107" spans="1:9" ht="12.75" hidden="1" customHeight="1" x14ac:dyDescent="0.3">
      <c r="A107" s="108"/>
    </row>
    <row r="108" spans="1:9" ht="12.75" hidden="1" customHeight="1" x14ac:dyDescent="0.3">
      <c r="A108" s="108"/>
      <c r="C108" s="127"/>
      <c r="G108" s="129"/>
      <c r="H108" s="129"/>
      <c r="I108" s="129"/>
    </row>
    <row r="109" spans="1:9" ht="12.75" hidden="1" customHeight="1" x14ac:dyDescent="0.3">
      <c r="A109" s="108"/>
    </row>
    <row r="110" spans="1:9" ht="12.75" hidden="1" customHeight="1" x14ac:dyDescent="0.3">
      <c r="A110" s="108"/>
      <c r="G110" s="130"/>
      <c r="H110" s="130"/>
      <c r="I110" s="130"/>
    </row>
    <row r="111" spans="1:9" ht="12.75" hidden="1" customHeight="1" x14ac:dyDescent="0.3">
      <c r="A111" s="108"/>
      <c r="G111" s="130"/>
      <c r="H111" s="130"/>
      <c r="I111" s="130"/>
    </row>
    <row r="112" spans="1:9" ht="12.75" hidden="1" customHeight="1" x14ac:dyDescent="0.3">
      <c r="A112" s="108"/>
      <c r="G112" s="130"/>
      <c r="H112" s="130"/>
      <c r="I112" s="130"/>
    </row>
    <row r="113" spans="1:9" ht="12.75" hidden="1" customHeight="1" x14ac:dyDescent="0.3">
      <c r="A113" s="108"/>
      <c r="G113" s="130"/>
      <c r="H113" s="130"/>
      <c r="I113" s="130"/>
    </row>
    <row r="114" spans="1:9" ht="12.75" hidden="1" customHeight="1" x14ac:dyDescent="0.3">
      <c r="A114" s="108"/>
      <c r="G114" s="130"/>
      <c r="H114" s="130"/>
      <c r="I114" s="130"/>
    </row>
    <row r="115" spans="1:9" ht="12.75" hidden="1" customHeight="1" x14ac:dyDescent="0.3">
      <c r="A115" s="108"/>
      <c r="G115" s="130"/>
      <c r="H115" s="130"/>
      <c r="I115" s="130"/>
    </row>
    <row r="116" spans="1:9" ht="12.75" hidden="1" customHeight="1" x14ac:dyDescent="0.3">
      <c r="A116" s="108"/>
      <c r="C116" s="127"/>
      <c r="G116" s="130"/>
      <c r="H116" s="130"/>
      <c r="I116" s="130"/>
    </row>
    <row r="117" spans="1:9" ht="12.75" hidden="1" customHeight="1" x14ac:dyDescent="0.3">
      <c r="A117" s="108"/>
    </row>
    <row r="118" spans="1:9" ht="12.75" hidden="1" customHeight="1" x14ac:dyDescent="0.3">
      <c r="A118" s="108"/>
      <c r="C118" s="127"/>
      <c r="G118" s="130"/>
      <c r="H118" s="130"/>
      <c r="I118" s="130"/>
    </row>
    <row r="119" spans="1:9" ht="12.75" hidden="1" customHeight="1" x14ac:dyDescent="0.3">
      <c r="A119" s="108"/>
      <c r="G119" s="130"/>
      <c r="H119" s="130"/>
      <c r="I119" s="130"/>
    </row>
    <row r="120" spans="1:9" ht="12.75" hidden="1" customHeight="1" x14ac:dyDescent="0.3">
      <c r="A120" s="108"/>
    </row>
    <row r="121" spans="1:9" ht="12.75" hidden="1" customHeight="1" x14ac:dyDescent="0.3">
      <c r="A121" s="108"/>
    </row>
    <row r="122" spans="1:9" ht="12.75" hidden="1" customHeight="1" x14ac:dyDescent="0.3">
      <c r="A122" s="108"/>
    </row>
    <row r="123" spans="1:9" ht="12.75" hidden="1" customHeight="1" x14ac:dyDescent="0.3">
      <c r="A123" s="108"/>
    </row>
    <row r="124" spans="1:9" ht="12.75" hidden="1" customHeight="1" x14ac:dyDescent="0.3">
      <c r="A124" s="108"/>
    </row>
    <row r="125" spans="1:9" ht="12.75" hidden="1" customHeight="1" x14ac:dyDescent="0.3">
      <c r="A125" s="108"/>
    </row>
    <row r="126" spans="1:9" ht="12.75" hidden="1" customHeight="1" x14ac:dyDescent="0.3">
      <c r="A126" s="108"/>
    </row>
    <row r="127" spans="1:9" ht="12.75" hidden="1" customHeight="1" x14ac:dyDescent="0.3">
      <c r="A127" s="108"/>
    </row>
    <row r="128" spans="1:9" ht="12.75" hidden="1" customHeight="1" x14ac:dyDescent="0.3">
      <c r="A128" s="108"/>
    </row>
    <row r="129" spans="1:1" ht="12.75" hidden="1" customHeight="1" x14ac:dyDescent="0.3">
      <c r="A129" s="108"/>
    </row>
    <row r="130" spans="1:1" ht="12.75" hidden="1" customHeight="1" x14ac:dyDescent="0.3">
      <c r="A130" s="108"/>
    </row>
    <row r="131" spans="1:1" ht="12.75" hidden="1" customHeight="1" x14ac:dyDescent="0.3">
      <c r="A131" s="108"/>
    </row>
    <row r="132" spans="1:1" ht="12.75" hidden="1" customHeight="1" x14ac:dyDescent="0.3">
      <c r="A132" s="108"/>
    </row>
    <row r="133" spans="1:1" ht="12.75" hidden="1" customHeight="1" x14ac:dyDescent="0.3">
      <c r="A133" s="108"/>
    </row>
    <row r="134" spans="1:1" ht="12.75" hidden="1" customHeight="1" x14ac:dyDescent="0.3">
      <c r="A134" s="108"/>
    </row>
    <row r="135" spans="1:1" ht="12.75" hidden="1" customHeight="1" x14ac:dyDescent="0.3">
      <c r="A135" s="108"/>
    </row>
    <row r="136" spans="1:1" ht="12.75" hidden="1" customHeight="1" x14ac:dyDescent="0.3">
      <c r="A136" s="108"/>
    </row>
    <row r="137" spans="1:1" ht="12.75" hidden="1" customHeight="1" x14ac:dyDescent="0.3">
      <c r="A137" s="108"/>
    </row>
    <row r="138" spans="1:1" ht="12.75" hidden="1" customHeight="1" x14ac:dyDescent="0.3">
      <c r="A138" s="108"/>
    </row>
    <row r="139" spans="1:1" ht="12.75" hidden="1" customHeight="1" x14ac:dyDescent="0.3">
      <c r="A139" s="108"/>
    </row>
    <row r="140" spans="1:1" ht="12.75" hidden="1" customHeight="1" x14ac:dyDescent="0.3">
      <c r="A140" s="108"/>
    </row>
    <row r="141" spans="1:1" ht="12.75" hidden="1" customHeight="1" x14ac:dyDescent="0.3">
      <c r="A141" s="108"/>
    </row>
    <row r="142" spans="1:1" ht="12.75" hidden="1" customHeight="1" x14ac:dyDescent="0.3">
      <c r="A142" s="108"/>
    </row>
    <row r="143" spans="1:1" ht="12.75" hidden="1" customHeight="1" x14ac:dyDescent="0.3">
      <c r="A143" s="108"/>
    </row>
    <row r="144" spans="1:1" ht="12.75" hidden="1" customHeight="1" x14ac:dyDescent="0.3">
      <c r="A144" s="108"/>
    </row>
    <row r="145" spans="1:1" ht="12.75" hidden="1" customHeight="1" x14ac:dyDescent="0.3">
      <c r="A145" s="108"/>
    </row>
    <row r="146" spans="1:1" ht="12.75" hidden="1" customHeight="1" x14ac:dyDescent="0.3">
      <c r="A146" s="108"/>
    </row>
    <row r="147" spans="1:1" ht="12.75" hidden="1" customHeight="1" x14ac:dyDescent="0.3">
      <c r="A147" s="108"/>
    </row>
    <row r="148" spans="1:1" ht="12.75" hidden="1" customHeight="1" x14ac:dyDescent="0.3">
      <c r="A148" s="108"/>
    </row>
    <row r="149" spans="1:1" ht="12.75" hidden="1" customHeight="1" x14ac:dyDescent="0.3">
      <c r="A149" s="108"/>
    </row>
    <row r="150" spans="1:1" ht="12.75" hidden="1" customHeight="1" x14ac:dyDescent="0.3">
      <c r="A150" s="108"/>
    </row>
    <row r="151" spans="1:1" ht="12.75" hidden="1" customHeight="1" x14ac:dyDescent="0.3">
      <c r="A151" s="108"/>
    </row>
    <row r="152" spans="1:1" ht="12.75" hidden="1" customHeight="1" x14ac:dyDescent="0.3">
      <c r="A152" s="108"/>
    </row>
    <row r="153" spans="1:1" ht="12.75" hidden="1" customHeight="1" x14ac:dyDescent="0.3">
      <c r="A153" s="108"/>
    </row>
    <row r="154" spans="1:1" ht="12.75" hidden="1" customHeight="1" x14ac:dyDescent="0.3">
      <c r="A154" s="108"/>
    </row>
    <row r="155" spans="1:1" ht="12.75" hidden="1" customHeight="1" x14ac:dyDescent="0.3">
      <c r="A155" s="108"/>
    </row>
    <row r="156" spans="1:1" ht="12.75" hidden="1" customHeight="1" x14ac:dyDescent="0.3">
      <c r="A156" s="108"/>
    </row>
    <row r="157" spans="1:1" ht="12.75" hidden="1" customHeight="1" x14ac:dyDescent="0.3">
      <c r="A157" s="108"/>
    </row>
    <row r="158" spans="1:1" ht="12.75" hidden="1" customHeight="1" x14ac:dyDescent="0.3">
      <c r="A158" s="108"/>
    </row>
    <row r="159" spans="1:1" ht="12.75" hidden="1" customHeight="1" x14ac:dyDescent="0.3">
      <c r="A159" s="108"/>
    </row>
    <row r="160" spans="1:1" ht="12.75" hidden="1" customHeight="1" x14ac:dyDescent="0.3">
      <c r="A160" s="108"/>
    </row>
    <row r="161" spans="1:1" ht="12.75" hidden="1" customHeight="1" x14ac:dyDescent="0.3">
      <c r="A161" s="108"/>
    </row>
    <row r="162" spans="1:1" ht="12.75" hidden="1" customHeight="1" x14ac:dyDescent="0.3">
      <c r="A162" s="108"/>
    </row>
    <row r="163" spans="1:1" ht="12.75" hidden="1" customHeight="1" x14ac:dyDescent="0.3">
      <c r="A163" s="108"/>
    </row>
    <row r="164" spans="1:1" ht="12.75" hidden="1" customHeight="1" x14ac:dyDescent="0.3">
      <c r="A164" s="108"/>
    </row>
    <row r="165" spans="1:1" ht="12.75" hidden="1" customHeight="1" x14ac:dyDescent="0.3">
      <c r="A165" s="108"/>
    </row>
    <row r="166" spans="1:1" ht="12.75" hidden="1" customHeight="1" x14ac:dyDescent="0.3">
      <c r="A166" s="108"/>
    </row>
    <row r="167" spans="1:1" ht="12.75" hidden="1" customHeight="1" x14ac:dyDescent="0.3">
      <c r="A167" s="108"/>
    </row>
    <row r="168" spans="1:1" ht="12.75" hidden="1" customHeight="1" x14ac:dyDescent="0.3">
      <c r="A168" s="108"/>
    </row>
    <row r="169" spans="1:1" ht="12.75" hidden="1" customHeight="1" x14ac:dyDescent="0.3">
      <c r="A169" s="108"/>
    </row>
    <row r="170" spans="1:1" ht="12.75" hidden="1" customHeight="1" x14ac:dyDescent="0.3">
      <c r="A170" s="108"/>
    </row>
    <row r="171" spans="1:1" ht="12.75" hidden="1" customHeight="1" x14ac:dyDescent="0.3">
      <c r="A171" s="108"/>
    </row>
    <row r="172" spans="1:1" ht="12.75" hidden="1" customHeight="1" x14ac:dyDescent="0.3">
      <c r="A172" s="108"/>
    </row>
    <row r="173" spans="1:1" ht="12.75" hidden="1" customHeight="1" x14ac:dyDescent="0.3">
      <c r="A173" s="108"/>
    </row>
    <row r="174" spans="1:1" ht="12.75" hidden="1" customHeight="1" x14ac:dyDescent="0.3">
      <c r="A174" s="108"/>
    </row>
    <row r="175" spans="1:1" ht="12.75" hidden="1" customHeight="1" x14ac:dyDescent="0.3">
      <c r="A175" s="108"/>
    </row>
    <row r="176" spans="1:1" ht="12.75" hidden="1" customHeight="1" x14ac:dyDescent="0.3">
      <c r="A176" s="108"/>
    </row>
    <row r="177" spans="1:1" ht="12.75" hidden="1" customHeight="1" x14ac:dyDescent="0.3">
      <c r="A177" s="108"/>
    </row>
    <row r="178" spans="1:1" ht="13" hidden="1" x14ac:dyDescent="0.3">
      <c r="A178" s="108"/>
    </row>
    <row r="179" spans="1:1" ht="13" hidden="1" x14ac:dyDescent="0.3">
      <c r="A179" s="108"/>
    </row>
    <row r="180" spans="1:1" ht="13" hidden="1" x14ac:dyDescent="0.3">
      <c r="A180" s="108"/>
    </row>
    <row r="181" spans="1:1" ht="13" hidden="1" x14ac:dyDescent="0.3">
      <c r="A181" s="108"/>
    </row>
    <row r="182" spans="1:1" ht="13" hidden="1" x14ac:dyDescent="0.3">
      <c r="A182" s="108"/>
    </row>
    <row r="183" spans="1:1" ht="13" hidden="1" x14ac:dyDescent="0.3">
      <c r="A183" s="108"/>
    </row>
    <row r="184" spans="1:1" ht="13" hidden="1" x14ac:dyDescent="0.3">
      <c r="A184" s="108"/>
    </row>
    <row r="185" spans="1:1" ht="13" hidden="1" x14ac:dyDescent="0.3">
      <c r="A185" s="108"/>
    </row>
    <row r="186" spans="1:1" ht="13" hidden="1" x14ac:dyDescent="0.3">
      <c r="A186" s="108"/>
    </row>
  </sheetData>
  <mergeCells count="17">
    <mergeCell ref="B25:F28"/>
    <mergeCell ref="E12:F12"/>
    <mergeCell ref="B13:C13"/>
    <mergeCell ref="B14:C14"/>
    <mergeCell ref="B15:C15"/>
    <mergeCell ref="B16:C16"/>
    <mergeCell ref="B17:C17"/>
    <mergeCell ref="B12:C12"/>
    <mergeCell ref="B18:C18"/>
    <mergeCell ref="B20:D20"/>
    <mergeCell ref="B21:C21"/>
    <mergeCell ref="B22:C22"/>
    <mergeCell ref="B24:F24"/>
    <mergeCell ref="B1:G1"/>
    <mergeCell ref="B8:D8"/>
    <mergeCell ref="B9:C9"/>
    <mergeCell ref="B11:D11"/>
  </mergeCells>
  <pageMargins left="0.7" right="0.7" top="0.75" bottom="0.75" header="0.3" footer="0.3"/>
  <pageSetup scale="79" orientation="portrait" horizontalDpi="1200" verticalDpi="12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3064BC-81A8-4EB0-8E92-8D431A766C01}">
  <sheetPr>
    <tabColor rgb="FF00FFFF"/>
    <pageSetUpPr fitToPage="1"/>
  </sheetPr>
  <dimension ref="A1:K195"/>
  <sheetViews>
    <sheetView showGridLines="0" zoomScale="130" zoomScaleNormal="130" workbookViewId="0">
      <selection activeCell="D9" sqref="D9"/>
    </sheetView>
  </sheetViews>
  <sheetFormatPr defaultColWidth="0" defaultRowHeight="13" zeroHeight="1" x14ac:dyDescent="0.3"/>
  <cols>
    <col min="1" max="1" width="3" style="109" customWidth="1"/>
    <col min="2" max="2" width="15.08984375" style="109" customWidth="1"/>
    <col min="3" max="3" width="67.54296875" style="109" bestFit="1" customWidth="1"/>
    <col min="4" max="4" width="13.54296875" style="109" customWidth="1"/>
    <col min="5" max="5" width="10" style="109" customWidth="1"/>
    <col min="6" max="6" width="22.453125" style="109" customWidth="1"/>
    <col min="7" max="7" width="2.6328125" style="109" customWidth="1"/>
    <col min="8" max="8" width="11.54296875" style="109" hidden="1" customWidth="1"/>
    <col min="9" max="9" width="5" style="109" hidden="1" customWidth="1"/>
    <col min="10" max="11" width="8.08984375" style="109" hidden="1" customWidth="1"/>
    <col min="12" max="16384" width="9.08984375" style="109" hidden="1"/>
  </cols>
  <sheetData>
    <row r="1" spans="1:7" ht="20" x14ac:dyDescent="0.4">
      <c r="A1" s="108"/>
      <c r="B1" s="291" t="s">
        <v>864</v>
      </c>
      <c r="C1" s="291"/>
      <c r="D1" s="291"/>
      <c r="E1" s="291"/>
      <c r="F1" s="291"/>
      <c r="G1" s="291"/>
    </row>
    <row r="2" spans="1:7" ht="9" customHeight="1" x14ac:dyDescent="0.4">
      <c r="A2" s="108"/>
      <c r="B2" s="258"/>
      <c r="C2" s="258"/>
      <c r="D2" s="258"/>
      <c r="E2" s="258"/>
      <c r="F2" s="258"/>
      <c r="G2" s="258"/>
    </row>
    <row r="3" spans="1:7" x14ac:dyDescent="0.3">
      <c r="A3" s="108"/>
      <c r="B3" s="110" t="s">
        <v>865</v>
      </c>
      <c r="C3" s="111" t="str">
        <f>MID('Main - Unrestricted Summary'!D5,6,50)</f>
        <v/>
      </c>
      <c r="D3" s="108"/>
      <c r="E3" s="108"/>
      <c r="F3" s="108"/>
      <c r="G3" s="108"/>
    </row>
    <row r="4" spans="1:7" x14ac:dyDescent="0.3">
      <c r="A4" s="108"/>
      <c r="B4" s="110" t="s">
        <v>866</v>
      </c>
      <c r="C4" s="111">
        <f>'Main - Unrestricted Summary'!D6</f>
        <v>0</v>
      </c>
      <c r="D4" s="108"/>
      <c r="E4" s="108"/>
      <c r="F4" s="108"/>
      <c r="G4" s="108"/>
    </row>
    <row r="5" spans="1:7" x14ac:dyDescent="0.3">
      <c r="A5" s="108"/>
      <c r="B5" s="110" t="s">
        <v>867</v>
      </c>
      <c r="C5" s="112" t="s">
        <v>883</v>
      </c>
      <c r="D5" s="113"/>
      <c r="E5" s="113"/>
      <c r="F5" s="113"/>
      <c r="G5" s="108"/>
    </row>
    <row r="6" spans="1:7" x14ac:dyDescent="0.3">
      <c r="A6" s="108"/>
      <c r="B6" s="110"/>
      <c r="C6" s="114"/>
      <c r="D6" s="113"/>
      <c r="E6" s="113"/>
      <c r="F6" s="113"/>
      <c r="G6" s="108"/>
    </row>
    <row r="7" spans="1:7" ht="12.75" customHeight="1" thickBot="1" x14ac:dyDescent="0.35">
      <c r="A7" s="108"/>
      <c r="B7" s="116"/>
      <c r="C7" s="115"/>
      <c r="D7" s="108"/>
      <c r="E7" s="108"/>
      <c r="F7" s="108"/>
      <c r="G7" s="108"/>
    </row>
    <row r="8" spans="1:7" ht="36.75" customHeight="1" thickBot="1" x14ac:dyDescent="0.35">
      <c r="A8" s="108"/>
      <c r="B8" s="292" t="s">
        <v>869</v>
      </c>
      <c r="C8" s="293"/>
      <c r="D8" s="294"/>
      <c r="E8" s="116"/>
      <c r="F8" s="116"/>
      <c r="G8" s="108"/>
    </row>
    <row r="9" spans="1:7" ht="15.75" customHeight="1" thickBot="1" x14ac:dyDescent="0.35">
      <c r="A9" s="108"/>
      <c r="B9" s="295" t="s">
        <v>870</v>
      </c>
      <c r="C9" s="296"/>
      <c r="D9" s="176"/>
      <c r="E9" s="116"/>
      <c r="F9" s="116"/>
      <c r="G9" s="108"/>
    </row>
    <row r="10" spans="1:7" ht="15.75" customHeight="1" thickBot="1" x14ac:dyDescent="0.35">
      <c r="A10" s="108"/>
      <c r="B10" s="116"/>
      <c r="C10" s="116"/>
      <c r="D10" s="116"/>
      <c r="E10" s="116"/>
      <c r="F10" s="116"/>
      <c r="G10" s="108"/>
    </row>
    <row r="11" spans="1:7" ht="24.75" customHeight="1" thickBot="1" x14ac:dyDescent="0.35">
      <c r="A11" s="108"/>
      <c r="B11" s="292" t="s">
        <v>871</v>
      </c>
      <c r="C11" s="293"/>
      <c r="D11" s="294"/>
      <c r="E11" s="116"/>
      <c r="F11" s="116"/>
      <c r="G11" s="108"/>
    </row>
    <row r="12" spans="1:7" ht="30.75" customHeight="1" x14ac:dyDescent="0.3">
      <c r="A12" s="108"/>
      <c r="B12" s="308" t="s">
        <v>872</v>
      </c>
      <c r="C12" s="309"/>
      <c r="D12" s="131">
        <f>SUMIFS('CIP (Expense)'!$F$8:$F$109,
        'CIP (Expense)'!$C$8:$C$109,  $C$5,
        'CIP (Expense)'!$B$8:$B$109,  "&gt;"&amp;'Support - Misc Data'!$B$2)</f>
        <v>0</v>
      </c>
      <c r="E12" s="132"/>
      <c r="F12" s="133"/>
      <c r="G12" s="108"/>
    </row>
    <row r="13" spans="1:7" ht="30.75" customHeight="1" x14ac:dyDescent="0.3">
      <c r="A13" s="108"/>
      <c r="B13" s="308" t="s">
        <v>873</v>
      </c>
      <c r="C13" s="309"/>
      <c r="D13" s="177"/>
      <c r="E13" s="116"/>
      <c r="F13" s="116"/>
      <c r="G13" s="108"/>
    </row>
    <row r="14" spans="1:7" ht="30.75" customHeight="1" x14ac:dyDescent="0.3">
      <c r="A14" s="108"/>
      <c r="B14" s="310" t="s">
        <v>874</v>
      </c>
      <c r="C14" s="311"/>
      <c r="D14" s="177"/>
      <c r="E14" s="116"/>
      <c r="F14" s="116"/>
      <c r="G14" s="108"/>
    </row>
    <row r="15" spans="1:7" ht="30.75" customHeight="1" x14ac:dyDescent="0.3">
      <c r="A15" s="108"/>
      <c r="B15" s="308" t="s">
        <v>875</v>
      </c>
      <c r="C15" s="309"/>
      <c r="D15" s="177"/>
      <c r="E15" s="116"/>
      <c r="F15" s="116"/>
      <c r="G15" s="108"/>
    </row>
    <row r="16" spans="1:7" ht="30.75" customHeight="1" x14ac:dyDescent="0.3">
      <c r="A16" s="108"/>
      <c r="B16" s="308" t="s">
        <v>876</v>
      </c>
      <c r="C16" s="309"/>
      <c r="D16" s="177"/>
      <c r="E16" s="116"/>
      <c r="F16" s="116"/>
      <c r="G16" s="108"/>
    </row>
    <row r="17" spans="1:7" ht="30.75" hidden="1" customHeight="1" x14ac:dyDescent="0.3">
      <c r="A17" s="108"/>
      <c r="B17" s="308"/>
      <c r="C17" s="309"/>
      <c r="D17" s="177"/>
      <c r="E17" s="116"/>
      <c r="F17" s="116"/>
      <c r="G17" s="108"/>
    </row>
    <row r="18" spans="1:7" ht="15.75" customHeight="1" thickBot="1" x14ac:dyDescent="0.35">
      <c r="A18" s="108"/>
      <c r="B18" s="314" t="s">
        <v>877</v>
      </c>
      <c r="C18" s="315"/>
      <c r="D18" s="118">
        <f>D9-SUM(D12:D17)</f>
        <v>0</v>
      </c>
      <c r="E18" s="116"/>
      <c r="F18" s="116"/>
      <c r="G18" s="108"/>
    </row>
    <row r="19" spans="1:7" ht="15.75" hidden="1" customHeight="1" x14ac:dyDescent="0.3">
      <c r="A19" s="108"/>
      <c r="B19" s="134"/>
      <c r="C19" s="135"/>
      <c r="D19" s="136"/>
      <c r="E19" s="116"/>
      <c r="F19" s="116"/>
      <c r="G19" s="108"/>
    </row>
    <row r="20" spans="1:7" ht="15.75" hidden="1" customHeight="1" x14ac:dyDescent="0.3">
      <c r="A20" s="108"/>
      <c r="B20" s="134"/>
      <c r="C20" s="135"/>
      <c r="D20" s="136"/>
      <c r="E20" s="116"/>
      <c r="F20" s="116"/>
      <c r="G20" s="108"/>
    </row>
    <row r="21" spans="1:7" ht="12.75" customHeight="1" thickBot="1" x14ac:dyDescent="0.35">
      <c r="A21" s="116"/>
      <c r="B21" s="116"/>
      <c r="C21" s="116"/>
      <c r="D21" s="116"/>
      <c r="E21" s="116"/>
      <c r="F21" s="116"/>
      <c r="G21" s="108"/>
    </row>
    <row r="22" spans="1:7" ht="36" customHeight="1" x14ac:dyDescent="0.3">
      <c r="A22" s="108"/>
      <c r="B22" s="316" t="s">
        <v>878</v>
      </c>
      <c r="C22" s="317"/>
      <c r="D22" s="318"/>
      <c r="E22" s="116"/>
      <c r="F22" s="116"/>
      <c r="G22" s="108"/>
    </row>
    <row r="23" spans="1:7" ht="15.75" customHeight="1" thickBot="1" x14ac:dyDescent="0.35">
      <c r="A23" s="108"/>
      <c r="B23" s="319" t="s">
        <v>877</v>
      </c>
      <c r="C23" s="320"/>
      <c r="D23" s="119">
        <f>D18</f>
        <v>0</v>
      </c>
      <c r="E23" s="116"/>
      <c r="F23" s="116"/>
      <c r="G23" s="108"/>
    </row>
    <row r="24" spans="1:7" ht="15.75" customHeight="1" thickBot="1" x14ac:dyDescent="0.35">
      <c r="A24" s="108"/>
      <c r="B24" s="321" t="s">
        <v>879</v>
      </c>
      <c r="C24" s="322"/>
      <c r="D24" s="120">
        <f>MAX(0,D23*0.3)</f>
        <v>0</v>
      </c>
      <c r="E24" s="116"/>
      <c r="F24" s="116"/>
      <c r="G24" s="108"/>
    </row>
    <row r="25" spans="1:7" ht="12.75" customHeight="1" thickBot="1" x14ac:dyDescent="0.35">
      <c r="A25" s="108"/>
      <c r="B25" s="121"/>
      <c r="C25" s="121"/>
      <c r="D25" s="122"/>
      <c r="E25" s="116"/>
      <c r="F25" s="116"/>
      <c r="G25" s="108"/>
    </row>
    <row r="26" spans="1:7" ht="15" customHeight="1" thickBot="1" x14ac:dyDescent="0.35">
      <c r="A26" s="108"/>
      <c r="B26" s="288" t="s">
        <v>880</v>
      </c>
      <c r="C26" s="289"/>
      <c r="D26" s="289"/>
      <c r="E26" s="289"/>
      <c r="F26" s="290"/>
      <c r="G26" s="108"/>
    </row>
    <row r="27" spans="1:7" ht="42.75" customHeight="1" x14ac:dyDescent="0.3">
      <c r="A27" s="108"/>
      <c r="B27" s="297"/>
      <c r="C27" s="298"/>
      <c r="D27" s="298"/>
      <c r="E27" s="298"/>
      <c r="F27" s="299"/>
      <c r="G27" s="108"/>
    </row>
    <row r="28" spans="1:7" ht="42.75" customHeight="1" x14ac:dyDescent="0.3">
      <c r="A28" s="108"/>
      <c r="B28" s="300"/>
      <c r="C28" s="301"/>
      <c r="D28" s="301"/>
      <c r="E28" s="301"/>
      <c r="F28" s="302"/>
      <c r="G28" s="108"/>
    </row>
    <row r="29" spans="1:7" ht="42.75" customHeight="1" x14ac:dyDescent="0.3">
      <c r="A29" s="108"/>
      <c r="B29" s="300"/>
      <c r="C29" s="301"/>
      <c r="D29" s="301"/>
      <c r="E29" s="301"/>
      <c r="F29" s="302"/>
      <c r="G29" s="108"/>
    </row>
    <row r="30" spans="1:7" ht="42.75" customHeight="1" thickBot="1" x14ac:dyDescent="0.35">
      <c r="A30" s="108"/>
      <c r="B30" s="303"/>
      <c r="C30" s="304"/>
      <c r="D30" s="304"/>
      <c r="E30" s="304"/>
      <c r="F30" s="305"/>
      <c r="G30" s="108"/>
    </row>
    <row r="31" spans="1:7" x14ac:dyDescent="0.3">
      <c r="A31" s="108"/>
      <c r="B31" s="123"/>
      <c r="C31" s="123"/>
      <c r="D31" s="123"/>
      <c r="E31" s="123"/>
      <c r="F31" s="123"/>
      <c r="G31" s="108"/>
    </row>
    <row r="32" spans="1:7" x14ac:dyDescent="0.3">
      <c r="A32" s="108"/>
      <c r="B32" s="124" t="s">
        <v>881</v>
      </c>
      <c r="C32" s="123"/>
      <c r="D32" s="123"/>
      <c r="E32" s="123"/>
      <c r="F32" s="123"/>
      <c r="G32" s="108"/>
    </row>
    <row r="33" spans="1:7" x14ac:dyDescent="0.3">
      <c r="A33" s="108"/>
      <c r="B33" s="137" t="s">
        <v>884</v>
      </c>
      <c r="C33" s="137"/>
      <c r="D33" s="137"/>
      <c r="E33" s="137"/>
      <c r="F33" s="137"/>
      <c r="G33" s="138"/>
    </row>
    <row r="34" spans="1:7" ht="12.75" hidden="1" customHeight="1" x14ac:dyDescent="0.3">
      <c r="A34" s="108"/>
      <c r="B34" s="108"/>
      <c r="C34" s="116"/>
      <c r="D34" s="116"/>
      <c r="E34" s="116"/>
      <c r="F34" s="116"/>
      <c r="G34" s="108"/>
    </row>
    <row r="35" spans="1:7" ht="12.75" hidden="1" customHeight="1" x14ac:dyDescent="0.3">
      <c r="A35" s="108"/>
      <c r="C35" s="116"/>
      <c r="D35" s="116"/>
      <c r="E35" s="116"/>
      <c r="F35" s="116"/>
      <c r="G35" s="108"/>
    </row>
    <row r="36" spans="1:7" ht="12.75" hidden="1" customHeight="1" x14ac:dyDescent="0.3">
      <c r="A36" s="108"/>
      <c r="C36" s="116"/>
      <c r="D36" s="116"/>
      <c r="E36" s="116"/>
      <c r="F36" s="116"/>
      <c r="G36" s="108"/>
    </row>
    <row r="37" spans="1:7" ht="12.75" hidden="1" customHeight="1" x14ac:dyDescent="0.3">
      <c r="A37" s="108"/>
      <c r="C37" s="116"/>
      <c r="D37" s="116"/>
      <c r="E37" s="116"/>
      <c r="F37" s="116"/>
      <c r="G37" s="116"/>
    </row>
    <row r="38" spans="1:7" ht="12.75" hidden="1" customHeight="1" x14ac:dyDescent="0.3">
      <c r="A38" s="108"/>
      <c r="C38" s="116"/>
      <c r="D38" s="116"/>
      <c r="E38" s="116"/>
      <c r="F38" s="116"/>
      <c r="G38" s="116"/>
    </row>
    <row r="39" spans="1:7" ht="12.75" hidden="1" customHeight="1" x14ac:dyDescent="0.3">
      <c r="A39" s="108"/>
      <c r="C39" s="126"/>
      <c r="D39" s="116"/>
      <c r="E39" s="116"/>
      <c r="F39" s="116"/>
      <c r="G39" s="116"/>
    </row>
    <row r="40" spans="1:7" ht="12.75" hidden="1" customHeight="1" x14ac:dyDescent="0.3">
      <c r="A40" s="108"/>
      <c r="C40" s="116"/>
      <c r="D40" s="116"/>
      <c r="E40" s="116"/>
      <c r="F40" s="116"/>
      <c r="G40" s="116"/>
    </row>
    <row r="41" spans="1:7" ht="12.75" hidden="1" customHeight="1" x14ac:dyDescent="0.3">
      <c r="A41" s="108"/>
      <c r="C41" s="116"/>
      <c r="D41" s="116"/>
      <c r="E41" s="116"/>
      <c r="F41" s="116"/>
      <c r="G41" s="116"/>
    </row>
    <row r="42" spans="1:7" ht="12.75" hidden="1" customHeight="1" x14ac:dyDescent="0.3">
      <c r="A42" s="108"/>
    </row>
    <row r="43" spans="1:7" ht="12.75" hidden="1" customHeight="1" x14ac:dyDescent="0.3">
      <c r="A43" s="108"/>
    </row>
    <row r="44" spans="1:7" ht="12.75" hidden="1" customHeight="1" x14ac:dyDescent="0.3">
      <c r="A44" s="108"/>
    </row>
    <row r="45" spans="1:7" ht="12.75" hidden="1" customHeight="1" x14ac:dyDescent="0.3">
      <c r="A45" s="108"/>
      <c r="C45" s="127"/>
    </row>
    <row r="46" spans="1:7" ht="12.75" hidden="1" customHeight="1" x14ac:dyDescent="0.3">
      <c r="A46" s="108"/>
    </row>
    <row r="47" spans="1:7" ht="12.75" hidden="1" customHeight="1" x14ac:dyDescent="0.3">
      <c r="A47" s="108"/>
    </row>
    <row r="48" spans="1:7" ht="12.75" hidden="1" customHeight="1" x14ac:dyDescent="0.3">
      <c r="A48" s="108"/>
    </row>
    <row r="49" spans="1:8" ht="12.75" hidden="1" customHeight="1" x14ac:dyDescent="0.3">
      <c r="A49" s="108"/>
    </row>
    <row r="50" spans="1:8" ht="12.75" hidden="1" customHeight="1" x14ac:dyDescent="0.3">
      <c r="A50" s="108"/>
    </row>
    <row r="51" spans="1:8" ht="12.75" hidden="1" customHeight="1" x14ac:dyDescent="0.3">
      <c r="A51" s="108"/>
      <c r="C51" s="127"/>
      <c r="E51" s="128"/>
      <c r="F51" s="128"/>
      <c r="G51" s="127"/>
      <c r="H51" s="127"/>
    </row>
    <row r="52" spans="1:8" ht="12.75" hidden="1" customHeight="1" x14ac:dyDescent="0.3">
      <c r="A52" s="108"/>
    </row>
    <row r="53" spans="1:8" ht="12.75" hidden="1" customHeight="1" x14ac:dyDescent="0.3">
      <c r="A53" s="108"/>
      <c r="C53" s="127"/>
    </row>
    <row r="54" spans="1:8" ht="12.75" hidden="1" customHeight="1" x14ac:dyDescent="0.3">
      <c r="A54" s="108"/>
    </row>
    <row r="55" spans="1:8" ht="12.75" hidden="1" customHeight="1" x14ac:dyDescent="0.3">
      <c r="A55" s="108"/>
    </row>
    <row r="56" spans="1:8" ht="12.75" hidden="1" customHeight="1" x14ac:dyDescent="0.3">
      <c r="A56" s="108"/>
      <c r="C56" s="127"/>
    </row>
    <row r="57" spans="1:8" ht="12.75" hidden="1" customHeight="1" x14ac:dyDescent="0.3">
      <c r="A57" s="108"/>
    </row>
    <row r="58" spans="1:8" ht="12.75" hidden="1" customHeight="1" x14ac:dyDescent="0.3">
      <c r="A58" s="108"/>
    </row>
    <row r="59" spans="1:8" ht="12.75" hidden="1" customHeight="1" x14ac:dyDescent="0.3">
      <c r="A59" s="108"/>
    </row>
    <row r="60" spans="1:8" ht="12.75" hidden="1" customHeight="1" x14ac:dyDescent="0.3">
      <c r="A60" s="108"/>
    </row>
    <row r="61" spans="1:8" ht="12.75" hidden="1" customHeight="1" x14ac:dyDescent="0.3">
      <c r="A61" s="108"/>
      <c r="C61" s="127"/>
    </row>
    <row r="62" spans="1:8" ht="12.75" hidden="1" customHeight="1" x14ac:dyDescent="0.3">
      <c r="A62" s="108"/>
    </row>
    <row r="63" spans="1:8" ht="12.75" hidden="1" customHeight="1" x14ac:dyDescent="0.3">
      <c r="A63" s="108"/>
    </row>
    <row r="64" spans="1:8" ht="12.75" hidden="1" customHeight="1" x14ac:dyDescent="0.3">
      <c r="A64" s="108"/>
    </row>
    <row r="65" spans="1:3" ht="12.75" hidden="1" customHeight="1" x14ac:dyDescent="0.3">
      <c r="A65" s="108"/>
    </row>
    <row r="66" spans="1:3" ht="12.75" hidden="1" customHeight="1" x14ac:dyDescent="0.3">
      <c r="A66" s="108"/>
      <c r="C66" s="127"/>
    </row>
    <row r="67" spans="1:3" ht="12.75" hidden="1" customHeight="1" x14ac:dyDescent="0.3">
      <c r="A67" s="108"/>
    </row>
    <row r="68" spans="1:3" ht="12.75" hidden="1" customHeight="1" x14ac:dyDescent="0.3">
      <c r="A68" s="108"/>
    </row>
    <row r="69" spans="1:3" ht="12.75" hidden="1" customHeight="1" x14ac:dyDescent="0.3">
      <c r="A69" s="108"/>
    </row>
    <row r="70" spans="1:3" ht="12.75" hidden="1" customHeight="1" x14ac:dyDescent="0.3">
      <c r="A70" s="108"/>
    </row>
    <row r="71" spans="1:3" ht="12.75" hidden="1" customHeight="1" x14ac:dyDescent="0.3">
      <c r="A71" s="108"/>
    </row>
    <row r="72" spans="1:3" ht="12.75" hidden="1" customHeight="1" x14ac:dyDescent="0.3">
      <c r="A72" s="108"/>
    </row>
    <row r="73" spans="1:3" ht="12.75" hidden="1" customHeight="1" x14ac:dyDescent="0.3">
      <c r="A73" s="108"/>
      <c r="C73" s="127"/>
    </row>
    <row r="74" spans="1:3" ht="12.75" hidden="1" customHeight="1" x14ac:dyDescent="0.3">
      <c r="A74" s="108"/>
      <c r="C74" s="127"/>
    </row>
    <row r="75" spans="1:3" ht="12.75" hidden="1" customHeight="1" x14ac:dyDescent="0.3">
      <c r="A75" s="108"/>
    </row>
    <row r="76" spans="1:3" ht="12.75" hidden="1" customHeight="1" x14ac:dyDescent="0.3">
      <c r="A76" s="108"/>
    </row>
    <row r="77" spans="1:3" ht="12.75" hidden="1" customHeight="1" x14ac:dyDescent="0.3">
      <c r="A77" s="108"/>
    </row>
    <row r="78" spans="1:3" ht="12.75" hidden="1" customHeight="1" x14ac:dyDescent="0.3">
      <c r="A78" s="108"/>
    </row>
    <row r="79" spans="1:3" ht="12.75" hidden="1" customHeight="1" x14ac:dyDescent="0.3">
      <c r="A79" s="108"/>
    </row>
    <row r="80" spans="1:3" ht="12.75" hidden="1" customHeight="1" x14ac:dyDescent="0.3">
      <c r="A80" s="108"/>
    </row>
    <row r="81" spans="1:9" ht="12.75" hidden="1" customHeight="1" x14ac:dyDescent="0.3">
      <c r="A81" s="108"/>
    </row>
    <row r="82" spans="1:9" ht="12.75" hidden="1" customHeight="1" x14ac:dyDescent="0.3">
      <c r="A82" s="108"/>
      <c r="C82" s="127"/>
      <c r="E82" s="128"/>
      <c r="F82" s="128"/>
      <c r="G82" s="127"/>
      <c r="H82" s="127"/>
    </row>
    <row r="83" spans="1:9" ht="12.75" hidden="1" customHeight="1" x14ac:dyDescent="0.3">
      <c r="A83" s="108"/>
    </row>
    <row r="84" spans="1:9" ht="12.75" hidden="1" customHeight="1" x14ac:dyDescent="0.3">
      <c r="A84" s="108"/>
      <c r="C84" s="127"/>
    </row>
    <row r="85" spans="1:9" ht="12.75" hidden="1" customHeight="1" x14ac:dyDescent="0.3">
      <c r="A85" s="108"/>
    </row>
    <row r="86" spans="1:9" ht="12.75" hidden="1" customHeight="1" x14ac:dyDescent="0.3">
      <c r="A86" s="108"/>
    </row>
    <row r="87" spans="1:9" ht="12.75" hidden="1" customHeight="1" x14ac:dyDescent="0.3">
      <c r="A87" s="108"/>
      <c r="C87" s="127"/>
      <c r="G87" s="129"/>
      <c r="H87" s="129"/>
      <c r="I87" s="129"/>
    </row>
    <row r="88" spans="1:9" ht="12.75" hidden="1" customHeight="1" x14ac:dyDescent="0.3">
      <c r="A88" s="108"/>
    </row>
    <row r="89" spans="1:9" ht="12.75" hidden="1" customHeight="1" x14ac:dyDescent="0.3">
      <c r="A89" s="108"/>
      <c r="G89" s="130"/>
      <c r="H89" s="130"/>
      <c r="I89" s="130"/>
    </row>
    <row r="90" spans="1:9" ht="12.75" hidden="1" customHeight="1" x14ac:dyDescent="0.3">
      <c r="A90" s="108"/>
      <c r="G90" s="130"/>
      <c r="H90" s="130"/>
      <c r="I90" s="130"/>
    </row>
    <row r="91" spans="1:9" ht="12.75" hidden="1" customHeight="1" x14ac:dyDescent="0.3">
      <c r="A91" s="108"/>
      <c r="G91" s="130"/>
      <c r="H91" s="130"/>
      <c r="I91" s="130"/>
    </row>
    <row r="92" spans="1:9" ht="12.75" hidden="1" customHeight="1" x14ac:dyDescent="0.3">
      <c r="A92" s="108"/>
      <c r="G92" s="130"/>
      <c r="H92" s="130"/>
      <c r="I92" s="130"/>
    </row>
    <row r="93" spans="1:9" ht="12.75" hidden="1" customHeight="1" x14ac:dyDescent="0.3">
      <c r="A93" s="108"/>
      <c r="G93" s="130"/>
      <c r="H93" s="130"/>
      <c r="I93" s="130"/>
    </row>
    <row r="94" spans="1:9" ht="12.75" hidden="1" customHeight="1" x14ac:dyDescent="0.3">
      <c r="A94" s="108"/>
      <c r="G94" s="130"/>
      <c r="H94" s="130"/>
      <c r="I94" s="130"/>
    </row>
    <row r="95" spans="1:9" ht="12.75" hidden="1" customHeight="1" x14ac:dyDescent="0.3">
      <c r="A95" s="108"/>
      <c r="G95" s="130"/>
      <c r="H95" s="130"/>
      <c r="I95" s="130"/>
    </row>
    <row r="96" spans="1:9" ht="12.75" hidden="1" customHeight="1" x14ac:dyDescent="0.3">
      <c r="A96" s="108"/>
      <c r="G96" s="130"/>
      <c r="H96" s="130"/>
      <c r="I96" s="130"/>
    </row>
    <row r="97" spans="1:9" ht="12.75" hidden="1" customHeight="1" x14ac:dyDescent="0.3">
      <c r="A97" s="108"/>
      <c r="G97" s="130"/>
      <c r="H97" s="130"/>
      <c r="I97" s="130"/>
    </row>
    <row r="98" spans="1:9" ht="12.75" hidden="1" customHeight="1" x14ac:dyDescent="0.3">
      <c r="A98" s="108"/>
      <c r="G98" s="130"/>
      <c r="H98" s="130"/>
      <c r="I98" s="130"/>
    </row>
    <row r="99" spans="1:9" ht="12.75" hidden="1" customHeight="1" x14ac:dyDescent="0.3">
      <c r="A99" s="108"/>
      <c r="G99" s="130"/>
      <c r="H99" s="130"/>
      <c r="I99" s="130"/>
    </row>
    <row r="100" spans="1:9" ht="12.75" hidden="1" customHeight="1" x14ac:dyDescent="0.3">
      <c r="A100" s="108"/>
      <c r="G100" s="130"/>
      <c r="H100" s="130"/>
      <c r="I100" s="130"/>
    </row>
    <row r="101" spans="1:9" ht="12.75" hidden="1" customHeight="1" x14ac:dyDescent="0.3">
      <c r="A101" s="108"/>
      <c r="G101" s="130"/>
      <c r="H101" s="130"/>
      <c r="I101" s="130"/>
    </row>
    <row r="102" spans="1:9" ht="12.75" hidden="1" customHeight="1" x14ac:dyDescent="0.3">
      <c r="A102" s="108"/>
      <c r="C102" s="127"/>
      <c r="G102" s="130"/>
      <c r="H102" s="130"/>
      <c r="I102" s="130"/>
    </row>
    <row r="103" spans="1:9" ht="12.75" hidden="1" customHeight="1" x14ac:dyDescent="0.3">
      <c r="A103" s="108"/>
      <c r="G103" s="130"/>
      <c r="H103" s="130"/>
      <c r="I103" s="130"/>
    </row>
    <row r="104" spans="1:9" ht="12.75" hidden="1" customHeight="1" x14ac:dyDescent="0.3">
      <c r="A104" s="108"/>
      <c r="G104" s="130"/>
      <c r="H104" s="130"/>
      <c r="I104" s="130"/>
    </row>
    <row r="105" spans="1:9" ht="12.75" hidden="1" customHeight="1" x14ac:dyDescent="0.3">
      <c r="A105" s="108"/>
      <c r="G105" s="130"/>
      <c r="H105" s="130"/>
      <c r="I105" s="130"/>
    </row>
    <row r="106" spans="1:9" ht="12.75" hidden="1" customHeight="1" x14ac:dyDescent="0.3">
      <c r="A106" s="108"/>
      <c r="C106" s="127"/>
      <c r="G106" s="130"/>
      <c r="H106" s="130"/>
    </row>
    <row r="107" spans="1:9" ht="12.75" hidden="1" customHeight="1" x14ac:dyDescent="0.3">
      <c r="A107" s="108"/>
    </row>
    <row r="108" spans="1:9" ht="12.75" hidden="1" customHeight="1" x14ac:dyDescent="0.3">
      <c r="A108" s="108"/>
    </row>
    <row r="109" spans="1:9" ht="12.75" hidden="1" customHeight="1" x14ac:dyDescent="0.3">
      <c r="A109" s="108"/>
      <c r="C109" s="127"/>
      <c r="G109" s="129"/>
      <c r="H109" s="129"/>
      <c r="I109" s="129"/>
    </row>
    <row r="110" spans="1:9" ht="12.75" hidden="1" customHeight="1" x14ac:dyDescent="0.3">
      <c r="A110" s="108"/>
    </row>
    <row r="111" spans="1:9" ht="12.75" hidden="1" customHeight="1" x14ac:dyDescent="0.3">
      <c r="A111" s="108"/>
      <c r="G111" s="130"/>
      <c r="H111" s="130"/>
      <c r="I111" s="130"/>
    </row>
    <row r="112" spans="1:9" ht="12.75" hidden="1" customHeight="1" x14ac:dyDescent="0.3">
      <c r="A112" s="108"/>
      <c r="G112" s="130"/>
      <c r="H112" s="130"/>
      <c r="I112" s="130"/>
    </row>
    <row r="113" spans="1:9" ht="12.75" hidden="1" customHeight="1" x14ac:dyDescent="0.3">
      <c r="A113" s="108"/>
      <c r="G113" s="130"/>
      <c r="H113" s="130"/>
      <c r="I113" s="130"/>
    </row>
    <row r="114" spans="1:9" ht="12.75" hidden="1" customHeight="1" x14ac:dyDescent="0.3">
      <c r="A114" s="108"/>
      <c r="G114" s="130"/>
      <c r="H114" s="130"/>
      <c r="I114" s="130"/>
    </row>
    <row r="115" spans="1:9" ht="12.75" hidden="1" customHeight="1" x14ac:dyDescent="0.3">
      <c r="A115" s="108"/>
      <c r="G115" s="130"/>
      <c r="H115" s="130"/>
      <c r="I115" s="130"/>
    </row>
    <row r="116" spans="1:9" ht="12.75" hidden="1" customHeight="1" x14ac:dyDescent="0.3">
      <c r="A116" s="108"/>
      <c r="G116" s="130"/>
      <c r="H116" s="130"/>
      <c r="I116" s="130"/>
    </row>
    <row r="117" spans="1:9" ht="12.75" hidden="1" customHeight="1" x14ac:dyDescent="0.3">
      <c r="A117" s="108"/>
      <c r="C117" s="127"/>
      <c r="G117" s="130"/>
      <c r="H117" s="130"/>
      <c r="I117" s="130"/>
    </row>
    <row r="118" spans="1:9" ht="12.75" hidden="1" customHeight="1" x14ac:dyDescent="0.3">
      <c r="A118" s="108"/>
    </row>
    <row r="119" spans="1:9" ht="12.75" hidden="1" customHeight="1" x14ac:dyDescent="0.3">
      <c r="A119" s="108"/>
      <c r="C119" s="127"/>
      <c r="G119" s="130"/>
      <c r="H119" s="130"/>
      <c r="I119" s="130"/>
    </row>
    <row r="120" spans="1:9" ht="12.75" hidden="1" customHeight="1" x14ac:dyDescent="0.3">
      <c r="A120" s="108"/>
      <c r="G120" s="130"/>
      <c r="H120" s="130"/>
      <c r="I120" s="130"/>
    </row>
    <row r="121" spans="1:9" ht="12.75" hidden="1" customHeight="1" x14ac:dyDescent="0.3">
      <c r="A121" s="108"/>
    </row>
    <row r="122" spans="1:9" ht="12.75" hidden="1" customHeight="1" x14ac:dyDescent="0.3">
      <c r="A122" s="108"/>
    </row>
    <row r="123" spans="1:9" ht="12.75" hidden="1" customHeight="1" x14ac:dyDescent="0.3">
      <c r="A123" s="108"/>
    </row>
    <row r="124" spans="1:9" ht="12.75" hidden="1" customHeight="1" x14ac:dyDescent="0.3">
      <c r="A124" s="108"/>
    </row>
    <row r="125" spans="1:9" ht="12.75" hidden="1" customHeight="1" x14ac:dyDescent="0.3">
      <c r="A125" s="108"/>
    </row>
    <row r="126" spans="1:9" ht="12.75" hidden="1" customHeight="1" x14ac:dyDescent="0.3">
      <c r="A126" s="108"/>
    </row>
    <row r="127" spans="1:9" ht="12.75" hidden="1" customHeight="1" x14ac:dyDescent="0.3">
      <c r="A127" s="108"/>
    </row>
    <row r="128" spans="1:9" ht="12.75" hidden="1" customHeight="1" x14ac:dyDescent="0.3">
      <c r="A128" s="108"/>
    </row>
    <row r="129" spans="1:1" ht="12.75" hidden="1" customHeight="1" x14ac:dyDescent="0.3">
      <c r="A129" s="108"/>
    </row>
    <row r="130" spans="1:1" ht="12.75" hidden="1" customHeight="1" x14ac:dyDescent="0.3">
      <c r="A130" s="108"/>
    </row>
    <row r="131" spans="1:1" ht="12.75" hidden="1" customHeight="1" x14ac:dyDescent="0.3">
      <c r="A131" s="108"/>
    </row>
    <row r="132" spans="1:1" ht="12.75" hidden="1" customHeight="1" x14ac:dyDescent="0.3">
      <c r="A132" s="108"/>
    </row>
    <row r="133" spans="1:1" ht="12.75" hidden="1" customHeight="1" x14ac:dyDescent="0.3">
      <c r="A133" s="108"/>
    </row>
    <row r="134" spans="1:1" ht="12.75" hidden="1" customHeight="1" x14ac:dyDescent="0.3">
      <c r="A134" s="108"/>
    </row>
    <row r="135" spans="1:1" ht="12.75" hidden="1" customHeight="1" x14ac:dyDescent="0.3">
      <c r="A135" s="108"/>
    </row>
    <row r="136" spans="1:1" ht="12.75" hidden="1" customHeight="1" x14ac:dyDescent="0.3">
      <c r="A136" s="108"/>
    </row>
    <row r="137" spans="1:1" ht="12.75" hidden="1" customHeight="1" x14ac:dyDescent="0.3">
      <c r="A137" s="108"/>
    </row>
    <row r="138" spans="1:1" ht="12.75" hidden="1" customHeight="1" x14ac:dyDescent="0.3">
      <c r="A138" s="108"/>
    </row>
    <row r="139" spans="1:1" ht="12.75" hidden="1" customHeight="1" x14ac:dyDescent="0.3">
      <c r="A139" s="108"/>
    </row>
    <row r="140" spans="1:1" ht="12.75" hidden="1" customHeight="1" x14ac:dyDescent="0.3">
      <c r="A140" s="108"/>
    </row>
    <row r="141" spans="1:1" ht="12.75" hidden="1" customHeight="1" x14ac:dyDescent="0.3">
      <c r="A141" s="108"/>
    </row>
    <row r="142" spans="1:1" ht="12.75" hidden="1" customHeight="1" x14ac:dyDescent="0.3">
      <c r="A142" s="108"/>
    </row>
    <row r="143" spans="1:1" ht="12.75" hidden="1" customHeight="1" x14ac:dyDescent="0.3">
      <c r="A143" s="108"/>
    </row>
    <row r="144" spans="1:1" ht="12.75" hidden="1" customHeight="1" x14ac:dyDescent="0.3">
      <c r="A144" s="108"/>
    </row>
    <row r="145" spans="1:1" ht="12.75" hidden="1" customHeight="1" x14ac:dyDescent="0.3">
      <c r="A145" s="108"/>
    </row>
    <row r="146" spans="1:1" ht="12.75" hidden="1" customHeight="1" x14ac:dyDescent="0.3">
      <c r="A146" s="108"/>
    </row>
    <row r="147" spans="1:1" ht="12.75" hidden="1" customHeight="1" x14ac:dyDescent="0.3">
      <c r="A147" s="108"/>
    </row>
    <row r="148" spans="1:1" ht="12.75" hidden="1" customHeight="1" x14ac:dyDescent="0.3">
      <c r="A148" s="108"/>
    </row>
    <row r="149" spans="1:1" ht="12.75" hidden="1" customHeight="1" x14ac:dyDescent="0.3">
      <c r="A149" s="108"/>
    </row>
    <row r="150" spans="1:1" ht="12.75" hidden="1" customHeight="1" x14ac:dyDescent="0.3">
      <c r="A150" s="108"/>
    </row>
    <row r="151" spans="1:1" ht="12.75" hidden="1" customHeight="1" x14ac:dyDescent="0.3">
      <c r="A151" s="108"/>
    </row>
    <row r="152" spans="1:1" ht="12.75" hidden="1" customHeight="1" x14ac:dyDescent="0.3">
      <c r="A152" s="108"/>
    </row>
    <row r="153" spans="1:1" ht="12.75" hidden="1" customHeight="1" x14ac:dyDescent="0.3">
      <c r="A153" s="108"/>
    </row>
    <row r="154" spans="1:1" ht="12.75" hidden="1" customHeight="1" x14ac:dyDescent="0.3">
      <c r="A154" s="108"/>
    </row>
    <row r="155" spans="1:1" ht="12.75" hidden="1" customHeight="1" x14ac:dyDescent="0.3">
      <c r="A155" s="108"/>
    </row>
    <row r="156" spans="1:1" ht="12.75" hidden="1" customHeight="1" x14ac:dyDescent="0.3">
      <c r="A156" s="108"/>
    </row>
    <row r="157" spans="1:1" ht="12.75" hidden="1" customHeight="1" x14ac:dyDescent="0.3">
      <c r="A157" s="108"/>
    </row>
    <row r="158" spans="1:1" ht="12.75" hidden="1" customHeight="1" x14ac:dyDescent="0.3">
      <c r="A158" s="108"/>
    </row>
    <row r="159" spans="1:1" ht="12.75" hidden="1" customHeight="1" x14ac:dyDescent="0.3">
      <c r="A159" s="108"/>
    </row>
    <row r="160" spans="1:1" ht="12.75" hidden="1" customHeight="1" x14ac:dyDescent="0.3">
      <c r="A160" s="108"/>
    </row>
    <row r="161" spans="1:1" ht="12.75" hidden="1" customHeight="1" x14ac:dyDescent="0.3">
      <c r="A161" s="108"/>
    </row>
    <row r="162" spans="1:1" ht="12.75" hidden="1" customHeight="1" x14ac:dyDescent="0.3">
      <c r="A162" s="108"/>
    </row>
    <row r="163" spans="1:1" ht="12.75" hidden="1" customHeight="1" x14ac:dyDescent="0.3">
      <c r="A163" s="108"/>
    </row>
    <row r="164" spans="1:1" ht="12.75" hidden="1" customHeight="1" x14ac:dyDescent="0.3">
      <c r="A164" s="108"/>
    </row>
    <row r="165" spans="1:1" ht="12.75" hidden="1" customHeight="1" x14ac:dyDescent="0.3">
      <c r="A165" s="108"/>
    </row>
    <row r="166" spans="1:1" ht="12.75" hidden="1" customHeight="1" x14ac:dyDescent="0.3">
      <c r="A166" s="108"/>
    </row>
    <row r="167" spans="1:1" ht="12.75" hidden="1" customHeight="1" x14ac:dyDescent="0.3">
      <c r="A167" s="108"/>
    </row>
    <row r="168" spans="1:1" ht="12.75" hidden="1" customHeight="1" x14ac:dyDescent="0.3">
      <c r="A168" s="108"/>
    </row>
    <row r="169" spans="1:1" ht="12.75" hidden="1" customHeight="1" x14ac:dyDescent="0.3">
      <c r="A169" s="108"/>
    </row>
    <row r="170" spans="1:1" ht="12.75" hidden="1" customHeight="1" x14ac:dyDescent="0.3">
      <c r="A170" s="108"/>
    </row>
    <row r="171" spans="1:1" ht="12.75" hidden="1" customHeight="1" x14ac:dyDescent="0.3">
      <c r="A171" s="108"/>
    </row>
    <row r="172" spans="1:1" ht="12.75" hidden="1" customHeight="1" x14ac:dyDescent="0.3">
      <c r="A172" s="108"/>
    </row>
    <row r="173" spans="1:1" ht="12.75" hidden="1" customHeight="1" x14ac:dyDescent="0.3">
      <c r="A173" s="108"/>
    </row>
    <row r="174" spans="1:1" ht="12.75" hidden="1" customHeight="1" x14ac:dyDescent="0.3">
      <c r="A174" s="108"/>
    </row>
    <row r="175" spans="1:1" ht="12.75" hidden="1" customHeight="1" x14ac:dyDescent="0.3">
      <c r="A175" s="108"/>
    </row>
    <row r="176" spans="1:1" ht="12.75" hidden="1" customHeight="1" x14ac:dyDescent="0.3">
      <c r="A176" s="108"/>
    </row>
    <row r="177" spans="1:1" ht="12.75" hidden="1" customHeight="1" x14ac:dyDescent="0.3">
      <c r="A177" s="108"/>
    </row>
    <row r="178" spans="1:1" ht="12.75" hidden="1" customHeight="1" x14ac:dyDescent="0.3">
      <c r="A178" s="108"/>
    </row>
    <row r="179" spans="1:1" hidden="1" x14ac:dyDescent="0.3">
      <c r="A179" s="108"/>
    </row>
    <row r="180" spans="1:1" hidden="1" x14ac:dyDescent="0.3">
      <c r="A180" s="108"/>
    </row>
    <row r="181" spans="1:1" hidden="1" x14ac:dyDescent="0.3">
      <c r="A181" s="108"/>
    </row>
    <row r="182" spans="1:1" hidden="1" x14ac:dyDescent="0.3">
      <c r="A182" s="108"/>
    </row>
    <row r="183" spans="1:1" hidden="1" x14ac:dyDescent="0.3">
      <c r="A183" s="108"/>
    </row>
    <row r="184" spans="1:1" hidden="1" x14ac:dyDescent="0.3">
      <c r="A184" s="108"/>
    </row>
    <row r="185" spans="1:1" hidden="1" x14ac:dyDescent="0.3">
      <c r="A185" s="108"/>
    </row>
    <row r="186" spans="1:1" hidden="1" x14ac:dyDescent="0.3">
      <c r="A186" s="108"/>
    </row>
    <row r="187" spans="1:1" hidden="1" x14ac:dyDescent="0.3">
      <c r="A187" s="108"/>
    </row>
    <row r="188" spans="1:1" x14ac:dyDescent="0.3"/>
    <row r="195" x14ac:dyDescent="0.3"/>
  </sheetData>
  <mergeCells count="16">
    <mergeCell ref="B1:G1"/>
    <mergeCell ref="B18:C18"/>
    <mergeCell ref="B26:F26"/>
    <mergeCell ref="B27:F30"/>
    <mergeCell ref="B8:D8"/>
    <mergeCell ref="B11:D11"/>
    <mergeCell ref="B22:D22"/>
    <mergeCell ref="B23:C23"/>
    <mergeCell ref="B24:C24"/>
    <mergeCell ref="B15:C15"/>
    <mergeCell ref="B16:C16"/>
    <mergeCell ref="B17:C17"/>
    <mergeCell ref="B14:C14"/>
    <mergeCell ref="B9:C9"/>
    <mergeCell ref="B12:C12"/>
    <mergeCell ref="B13:C13"/>
  </mergeCells>
  <pageMargins left="0.7" right="0.7" top="0.75" bottom="0.75" header="0.3" footer="0.3"/>
  <pageSetup scale="79"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BD59DD-8E36-4311-B2F5-8F9B53ED96D2}">
  <sheetPr>
    <tabColor rgb="FF002060"/>
    <pageSetUpPr fitToPage="1"/>
  </sheetPr>
  <dimension ref="A1:K188"/>
  <sheetViews>
    <sheetView showGridLines="0" zoomScaleNormal="100" workbookViewId="0">
      <selection activeCell="C5" sqref="C5"/>
    </sheetView>
  </sheetViews>
  <sheetFormatPr defaultColWidth="0" defaultRowHeight="0" customHeight="1" zeroHeight="1" x14ac:dyDescent="0.3"/>
  <cols>
    <col min="1" max="1" width="3" style="109" customWidth="1"/>
    <col min="2" max="2" width="15.08984375" style="109" customWidth="1"/>
    <col min="3" max="3" width="67.54296875" style="109" bestFit="1" customWidth="1"/>
    <col min="4" max="5" width="10" style="109" customWidth="1"/>
    <col min="6" max="6" width="22.453125" style="109" customWidth="1"/>
    <col min="7" max="7" width="2.6328125" style="109" customWidth="1"/>
    <col min="8" max="8" width="11.54296875" style="109" hidden="1" customWidth="1"/>
    <col min="9" max="9" width="5" style="109" hidden="1" customWidth="1"/>
    <col min="10" max="11" width="8.08984375" style="109" hidden="1" customWidth="1"/>
    <col min="12" max="16384" width="9.08984375" style="109" hidden="1"/>
  </cols>
  <sheetData>
    <row r="1" spans="1:7" ht="20" x14ac:dyDescent="0.4">
      <c r="A1" s="108"/>
      <c r="B1" s="291" t="s">
        <v>864</v>
      </c>
      <c r="C1" s="291"/>
      <c r="D1" s="291"/>
      <c r="E1" s="291"/>
      <c r="F1" s="291"/>
      <c r="G1" s="291"/>
    </row>
    <row r="2" spans="1:7" ht="9" customHeight="1" x14ac:dyDescent="0.4">
      <c r="A2" s="108"/>
      <c r="B2" s="258"/>
      <c r="C2" s="258"/>
      <c r="D2" s="258"/>
      <c r="E2" s="258"/>
      <c r="F2" s="258"/>
      <c r="G2" s="258"/>
    </row>
    <row r="3" spans="1:7" ht="13" x14ac:dyDescent="0.3">
      <c r="A3" s="108"/>
      <c r="B3" s="110" t="s">
        <v>865</v>
      </c>
      <c r="C3" s="111" t="str">
        <f>MID('Main - Unrestricted Summary'!D5,6,50)</f>
        <v/>
      </c>
      <c r="D3" s="108"/>
      <c r="E3" s="108"/>
      <c r="F3" s="108"/>
      <c r="G3" s="108"/>
    </row>
    <row r="4" spans="1:7" ht="13" x14ac:dyDescent="0.3">
      <c r="A4" s="108"/>
      <c r="B4" s="110" t="s">
        <v>866</v>
      </c>
      <c r="C4" s="111">
        <f>'Main - Unrestricted Summary'!D6</f>
        <v>0</v>
      </c>
      <c r="D4" s="108"/>
      <c r="E4" s="108"/>
      <c r="F4" s="108"/>
      <c r="G4" s="108"/>
    </row>
    <row r="5" spans="1:7" ht="13" x14ac:dyDescent="0.3">
      <c r="A5" s="108"/>
      <c r="B5" s="110" t="s">
        <v>885</v>
      </c>
      <c r="C5" s="178" t="s">
        <v>886</v>
      </c>
      <c r="D5" s="113"/>
      <c r="E5" s="113"/>
      <c r="F5" s="113"/>
      <c r="G5" s="108"/>
    </row>
    <row r="6" spans="1:7" ht="12.75" customHeight="1" x14ac:dyDescent="0.3">
      <c r="A6" s="108"/>
      <c r="B6" s="108"/>
      <c r="C6" s="115"/>
      <c r="D6" s="108"/>
      <c r="E6" s="108"/>
      <c r="F6" s="108"/>
      <c r="G6" s="108"/>
    </row>
    <row r="7" spans="1:7" ht="13" x14ac:dyDescent="0.3">
      <c r="A7" s="108"/>
      <c r="B7" s="108"/>
      <c r="C7" s="116"/>
      <c r="D7" s="116"/>
      <c r="E7" s="116"/>
      <c r="F7" s="116"/>
      <c r="G7" s="108"/>
    </row>
    <row r="8" spans="1:7" ht="36.75" customHeight="1" x14ac:dyDescent="0.3">
      <c r="A8" s="108"/>
      <c r="B8" s="292" t="s">
        <v>869</v>
      </c>
      <c r="C8" s="293"/>
      <c r="D8" s="294"/>
      <c r="E8" s="116"/>
      <c r="F8" s="116"/>
      <c r="G8" s="108"/>
    </row>
    <row r="9" spans="1:7" ht="15.75" customHeight="1" x14ac:dyDescent="0.3">
      <c r="A9" s="108"/>
      <c r="B9" s="295" t="s">
        <v>870</v>
      </c>
      <c r="C9" s="296"/>
      <c r="D9" s="176"/>
      <c r="E9" s="116"/>
      <c r="F9" s="116"/>
      <c r="G9" s="108"/>
    </row>
    <row r="10" spans="1:7" ht="15.75" customHeight="1" x14ac:dyDescent="0.3">
      <c r="A10" s="108"/>
      <c r="B10" s="116"/>
      <c r="C10" s="116"/>
      <c r="D10" s="116"/>
      <c r="E10" s="116"/>
      <c r="F10" s="116"/>
      <c r="G10" s="108"/>
    </row>
    <row r="11" spans="1:7" ht="24.75" customHeight="1" x14ac:dyDescent="0.3">
      <c r="A11" s="108"/>
      <c r="B11" s="292" t="s">
        <v>871</v>
      </c>
      <c r="C11" s="293"/>
      <c r="D11" s="294"/>
      <c r="E11" s="116"/>
      <c r="F11" s="116"/>
      <c r="G11" s="108"/>
    </row>
    <row r="12" spans="1:7" ht="30.75" customHeight="1" x14ac:dyDescent="0.3">
      <c r="A12" s="108"/>
      <c r="B12" s="308" t="s">
        <v>887</v>
      </c>
      <c r="C12" s="309"/>
      <c r="D12" s="117">
        <f>SUMIFS('CIP (Expense)'!$F$8:$F$109,
        'CIP (Expense)'!$C$8:$C$109,  $C$5,
        'CIP (Expense)'!$B$8:$B$109,  "&gt;"&amp;'Support - Misc Data'!$B$2)</f>
        <v>0</v>
      </c>
      <c r="E12" s="306"/>
      <c r="F12" s="307"/>
      <c r="G12" s="108"/>
    </row>
    <row r="13" spans="1:7" ht="30.75" customHeight="1" x14ac:dyDescent="0.3">
      <c r="A13" s="108"/>
      <c r="B13" s="308" t="s">
        <v>873</v>
      </c>
      <c r="C13" s="309"/>
      <c r="D13" s="177"/>
      <c r="E13" s="116"/>
      <c r="F13" s="116"/>
      <c r="G13" s="108"/>
    </row>
    <row r="14" spans="1:7" ht="30.75" customHeight="1" x14ac:dyDescent="0.3">
      <c r="A14" s="108"/>
      <c r="B14" s="310" t="s">
        <v>874</v>
      </c>
      <c r="C14" s="311"/>
      <c r="D14" s="177"/>
      <c r="E14" s="116"/>
      <c r="F14" s="116"/>
      <c r="G14" s="108"/>
    </row>
    <row r="15" spans="1:7" ht="30.75" customHeight="1" x14ac:dyDescent="0.3">
      <c r="A15" s="108"/>
      <c r="B15" s="308" t="s">
        <v>875</v>
      </c>
      <c r="C15" s="309"/>
      <c r="D15" s="177"/>
      <c r="E15" s="116"/>
      <c r="F15" s="116"/>
      <c r="G15" s="108"/>
    </row>
    <row r="16" spans="1:7" ht="30.75" customHeight="1" x14ac:dyDescent="0.3">
      <c r="A16" s="108"/>
      <c r="B16" s="308" t="s">
        <v>876</v>
      </c>
      <c r="C16" s="309"/>
      <c r="D16" s="177"/>
      <c r="E16" s="116"/>
      <c r="F16" s="116"/>
      <c r="G16" s="108"/>
    </row>
    <row r="17" spans="1:7" ht="30.75" hidden="1" customHeight="1" x14ac:dyDescent="0.3">
      <c r="A17" s="108"/>
      <c r="B17" s="308"/>
      <c r="C17" s="309"/>
      <c r="D17" s="177"/>
      <c r="E17" s="116"/>
      <c r="F17" s="116"/>
      <c r="G17" s="108"/>
    </row>
    <row r="18" spans="1:7" ht="15.75" customHeight="1" x14ac:dyDescent="0.3">
      <c r="A18" s="108"/>
      <c r="B18" s="314" t="s">
        <v>877</v>
      </c>
      <c r="C18" s="315"/>
      <c r="D18" s="118">
        <f>D9-SUM(D12:D17)</f>
        <v>0</v>
      </c>
      <c r="E18" s="116"/>
      <c r="F18" s="116"/>
      <c r="G18" s="108"/>
    </row>
    <row r="19" spans="1:7" ht="12.75" customHeight="1" x14ac:dyDescent="0.3">
      <c r="A19" s="116"/>
      <c r="B19" s="116"/>
      <c r="C19" s="116"/>
      <c r="D19" s="116"/>
      <c r="E19" s="116"/>
      <c r="F19" s="116"/>
      <c r="G19" s="108"/>
    </row>
    <row r="20" spans="1:7" ht="36" customHeight="1" x14ac:dyDescent="0.3">
      <c r="A20" s="108"/>
      <c r="B20" s="316" t="s">
        <v>878</v>
      </c>
      <c r="C20" s="317"/>
      <c r="D20" s="318"/>
      <c r="E20" s="116"/>
      <c r="F20" s="116"/>
      <c r="G20" s="108"/>
    </row>
    <row r="21" spans="1:7" ht="15.75" customHeight="1" x14ac:dyDescent="0.3">
      <c r="A21" s="108"/>
      <c r="B21" s="319" t="s">
        <v>877</v>
      </c>
      <c r="C21" s="320"/>
      <c r="D21" s="119">
        <f>D18</f>
        <v>0</v>
      </c>
      <c r="E21" s="116"/>
      <c r="F21" s="116"/>
      <c r="G21" s="108"/>
    </row>
    <row r="22" spans="1:7" ht="15.75" customHeight="1" x14ac:dyDescent="0.3">
      <c r="A22" s="108"/>
      <c r="B22" s="321" t="s">
        <v>879</v>
      </c>
      <c r="C22" s="322"/>
      <c r="D22" s="120">
        <f>MAX(0,D21*0.3)</f>
        <v>0</v>
      </c>
      <c r="E22" s="116"/>
      <c r="F22" s="116"/>
      <c r="G22" s="108"/>
    </row>
    <row r="23" spans="1:7" ht="12.75" customHeight="1" x14ac:dyDescent="0.3">
      <c r="A23" s="108"/>
      <c r="B23" s="121"/>
      <c r="C23" s="121"/>
      <c r="D23" s="122"/>
      <c r="E23" s="116"/>
      <c r="F23" s="116"/>
      <c r="G23" s="108"/>
    </row>
    <row r="24" spans="1:7" ht="15" customHeight="1" x14ac:dyDescent="0.3">
      <c r="A24" s="108"/>
      <c r="B24" s="288" t="s">
        <v>880</v>
      </c>
      <c r="C24" s="289"/>
      <c r="D24" s="289"/>
      <c r="E24" s="289"/>
      <c r="F24" s="290"/>
      <c r="G24" s="108"/>
    </row>
    <row r="25" spans="1:7" ht="42.75" customHeight="1" x14ac:dyDescent="0.3">
      <c r="A25" s="108"/>
      <c r="B25" s="297"/>
      <c r="C25" s="298"/>
      <c r="D25" s="298"/>
      <c r="E25" s="298"/>
      <c r="F25" s="299"/>
      <c r="G25" s="108"/>
    </row>
    <row r="26" spans="1:7" ht="42.75" customHeight="1" x14ac:dyDescent="0.3">
      <c r="A26" s="108"/>
      <c r="B26" s="300"/>
      <c r="C26" s="301"/>
      <c r="D26" s="301"/>
      <c r="E26" s="301"/>
      <c r="F26" s="302"/>
      <c r="G26" s="108"/>
    </row>
    <row r="27" spans="1:7" ht="42.75" customHeight="1" x14ac:dyDescent="0.3">
      <c r="A27" s="108"/>
      <c r="B27" s="300"/>
      <c r="C27" s="301"/>
      <c r="D27" s="301"/>
      <c r="E27" s="301"/>
      <c r="F27" s="302"/>
      <c r="G27" s="108"/>
    </row>
    <row r="28" spans="1:7" ht="42.75" customHeight="1" x14ac:dyDescent="0.3">
      <c r="A28" s="108"/>
      <c r="B28" s="303"/>
      <c r="C28" s="304"/>
      <c r="D28" s="304"/>
      <c r="E28" s="304"/>
      <c r="F28" s="305"/>
      <c r="G28" s="108"/>
    </row>
    <row r="29" spans="1:7" ht="13" x14ac:dyDescent="0.3">
      <c r="A29" s="108"/>
      <c r="B29" s="123"/>
      <c r="C29" s="123"/>
      <c r="D29" s="123"/>
      <c r="E29" s="123"/>
      <c r="F29" s="123"/>
      <c r="G29" s="108"/>
    </row>
    <row r="30" spans="1:7" ht="13" x14ac:dyDescent="0.3">
      <c r="A30" s="108"/>
      <c r="B30" s="124" t="s">
        <v>881</v>
      </c>
      <c r="C30" s="123"/>
      <c r="D30" s="123"/>
      <c r="E30" s="123"/>
      <c r="F30" s="123"/>
      <c r="G30" s="108"/>
    </row>
    <row r="31" spans="1:7" ht="13" x14ac:dyDescent="0.3">
      <c r="A31" s="108"/>
      <c r="B31" s="137" t="s">
        <v>888</v>
      </c>
      <c r="C31" s="137"/>
      <c r="D31" s="137"/>
      <c r="E31" s="137"/>
      <c r="F31" s="137"/>
      <c r="G31" s="108"/>
    </row>
    <row r="32" spans="1:7" ht="13" x14ac:dyDescent="0.3">
      <c r="A32" s="108"/>
      <c r="B32" s="137" t="s">
        <v>889</v>
      </c>
      <c r="C32" s="137"/>
      <c r="D32" s="137"/>
      <c r="E32" s="137"/>
      <c r="F32" s="137"/>
      <c r="G32" s="108"/>
    </row>
    <row r="33" spans="1:7" ht="13" x14ac:dyDescent="0.3">
      <c r="A33" s="108"/>
      <c r="B33" s="123"/>
      <c r="C33" s="123"/>
      <c r="D33" s="123"/>
      <c r="E33" s="123"/>
      <c r="F33" s="123"/>
      <c r="G33" s="108"/>
    </row>
    <row r="34" spans="1:7" ht="12.75" customHeight="1" x14ac:dyDescent="0.3">
      <c r="A34" s="108"/>
      <c r="B34" s="108"/>
      <c r="C34" s="126"/>
      <c r="D34" s="116"/>
      <c r="E34" s="116"/>
      <c r="F34" s="116"/>
      <c r="G34" s="108"/>
    </row>
    <row r="35" spans="1:7" ht="12.75" hidden="1" customHeight="1" x14ac:dyDescent="0.3">
      <c r="A35" s="108"/>
      <c r="B35" s="108"/>
      <c r="C35" s="116"/>
      <c r="D35" s="116"/>
      <c r="E35" s="116"/>
      <c r="F35" s="116"/>
      <c r="G35" s="108"/>
    </row>
    <row r="36" spans="1:7" ht="12.75" hidden="1" customHeight="1" x14ac:dyDescent="0.3">
      <c r="A36" s="108"/>
      <c r="C36" s="116"/>
      <c r="D36" s="116"/>
      <c r="E36" s="116"/>
      <c r="F36" s="116"/>
      <c r="G36" s="108"/>
    </row>
    <row r="37" spans="1:7" ht="12.75" hidden="1" customHeight="1" x14ac:dyDescent="0.3">
      <c r="A37" s="108"/>
      <c r="C37" s="116"/>
      <c r="D37" s="116"/>
      <c r="E37" s="116"/>
      <c r="F37" s="116"/>
      <c r="G37" s="108"/>
    </row>
    <row r="38" spans="1:7" ht="12.75" hidden="1" customHeight="1" x14ac:dyDescent="0.3">
      <c r="A38" s="108"/>
      <c r="C38" s="116"/>
      <c r="D38" s="116"/>
      <c r="E38" s="116"/>
      <c r="F38" s="116"/>
      <c r="G38" s="116"/>
    </row>
    <row r="39" spans="1:7" ht="12.75" hidden="1" customHeight="1" x14ac:dyDescent="0.3">
      <c r="A39" s="108"/>
      <c r="C39" s="116"/>
      <c r="D39" s="116"/>
      <c r="E39" s="116"/>
      <c r="F39" s="116"/>
      <c r="G39" s="116"/>
    </row>
    <row r="40" spans="1:7" ht="12.75" hidden="1" customHeight="1" x14ac:dyDescent="0.3">
      <c r="A40" s="108"/>
      <c r="C40" s="126"/>
      <c r="D40" s="116"/>
      <c r="E40" s="116"/>
      <c r="F40" s="116"/>
      <c r="G40" s="116"/>
    </row>
    <row r="41" spans="1:7" ht="12.75" hidden="1" customHeight="1" x14ac:dyDescent="0.3">
      <c r="A41" s="108"/>
      <c r="C41" s="116"/>
      <c r="D41" s="116"/>
      <c r="E41" s="116"/>
      <c r="F41" s="116"/>
      <c r="G41" s="116"/>
    </row>
    <row r="42" spans="1:7" ht="12.75" hidden="1" customHeight="1" x14ac:dyDescent="0.3">
      <c r="A42" s="108"/>
      <c r="C42" s="116"/>
      <c r="D42" s="116"/>
      <c r="E42" s="116"/>
      <c r="F42" s="116"/>
      <c r="G42" s="116"/>
    </row>
    <row r="43" spans="1:7" ht="12.75" hidden="1" customHeight="1" x14ac:dyDescent="0.3">
      <c r="A43" s="108"/>
    </row>
    <row r="44" spans="1:7" ht="12.75" hidden="1" customHeight="1" x14ac:dyDescent="0.3">
      <c r="A44" s="108"/>
    </row>
    <row r="45" spans="1:7" ht="12.75" hidden="1" customHeight="1" x14ac:dyDescent="0.3">
      <c r="A45" s="108"/>
    </row>
    <row r="46" spans="1:7" ht="12.75" hidden="1" customHeight="1" x14ac:dyDescent="0.3">
      <c r="A46" s="108"/>
      <c r="C46" s="127"/>
    </row>
    <row r="47" spans="1:7" ht="12.75" hidden="1" customHeight="1" x14ac:dyDescent="0.3">
      <c r="A47" s="108"/>
    </row>
    <row r="48" spans="1:7" ht="12.75" hidden="1" customHeight="1" x14ac:dyDescent="0.3">
      <c r="A48" s="108"/>
    </row>
    <row r="49" spans="1:8" ht="12.75" hidden="1" customHeight="1" x14ac:dyDescent="0.3">
      <c r="A49" s="108"/>
    </row>
    <row r="50" spans="1:8" ht="12.75" hidden="1" customHeight="1" x14ac:dyDescent="0.3">
      <c r="A50" s="108"/>
    </row>
    <row r="51" spans="1:8" ht="12.75" hidden="1" customHeight="1" x14ac:dyDescent="0.3">
      <c r="A51" s="108"/>
    </row>
    <row r="52" spans="1:8" ht="12.75" hidden="1" customHeight="1" x14ac:dyDescent="0.3">
      <c r="A52" s="108"/>
      <c r="C52" s="127"/>
      <c r="E52" s="128"/>
      <c r="F52" s="128"/>
      <c r="G52" s="127"/>
      <c r="H52" s="127"/>
    </row>
    <row r="53" spans="1:8" ht="12.75" hidden="1" customHeight="1" x14ac:dyDescent="0.3">
      <c r="A53" s="108"/>
    </row>
    <row r="54" spans="1:8" ht="12.75" hidden="1" customHeight="1" x14ac:dyDescent="0.3">
      <c r="A54" s="108"/>
      <c r="C54" s="127"/>
    </row>
    <row r="55" spans="1:8" ht="12.75" hidden="1" customHeight="1" x14ac:dyDescent="0.3">
      <c r="A55" s="108"/>
    </row>
    <row r="56" spans="1:8" ht="12.75" hidden="1" customHeight="1" x14ac:dyDescent="0.3">
      <c r="A56" s="108"/>
    </row>
    <row r="57" spans="1:8" ht="12.75" hidden="1" customHeight="1" x14ac:dyDescent="0.3">
      <c r="A57" s="108"/>
      <c r="C57" s="127"/>
    </row>
    <row r="58" spans="1:8" ht="12.75" hidden="1" customHeight="1" x14ac:dyDescent="0.3">
      <c r="A58" s="108"/>
    </row>
    <row r="59" spans="1:8" ht="12.75" hidden="1" customHeight="1" x14ac:dyDescent="0.3">
      <c r="A59" s="108"/>
    </row>
    <row r="60" spans="1:8" ht="12.75" hidden="1" customHeight="1" x14ac:dyDescent="0.3">
      <c r="A60" s="108"/>
    </row>
    <row r="61" spans="1:8" ht="12.75" hidden="1" customHeight="1" x14ac:dyDescent="0.3">
      <c r="A61" s="108"/>
    </row>
    <row r="62" spans="1:8" ht="12.75" hidden="1" customHeight="1" x14ac:dyDescent="0.3">
      <c r="A62" s="108"/>
      <c r="C62" s="127"/>
    </row>
    <row r="63" spans="1:8" ht="12.75" hidden="1" customHeight="1" x14ac:dyDescent="0.3">
      <c r="A63" s="108"/>
    </row>
    <row r="64" spans="1:8" ht="12.75" hidden="1" customHeight="1" x14ac:dyDescent="0.3">
      <c r="A64" s="108"/>
    </row>
    <row r="65" spans="1:3" ht="12.75" hidden="1" customHeight="1" x14ac:dyDescent="0.3">
      <c r="A65" s="108"/>
    </row>
    <row r="66" spans="1:3" ht="12.75" hidden="1" customHeight="1" x14ac:dyDescent="0.3">
      <c r="A66" s="108"/>
    </row>
    <row r="67" spans="1:3" ht="12.75" hidden="1" customHeight="1" x14ac:dyDescent="0.3">
      <c r="A67" s="108"/>
      <c r="C67" s="127"/>
    </row>
    <row r="68" spans="1:3" ht="12.75" hidden="1" customHeight="1" x14ac:dyDescent="0.3">
      <c r="A68" s="108"/>
    </row>
    <row r="69" spans="1:3" ht="12.75" hidden="1" customHeight="1" x14ac:dyDescent="0.3">
      <c r="A69" s="108"/>
    </row>
    <row r="70" spans="1:3" ht="12.75" hidden="1" customHeight="1" x14ac:dyDescent="0.3">
      <c r="A70" s="108"/>
    </row>
    <row r="71" spans="1:3" ht="12.75" hidden="1" customHeight="1" x14ac:dyDescent="0.3">
      <c r="A71" s="108"/>
    </row>
    <row r="72" spans="1:3" ht="12.75" hidden="1" customHeight="1" x14ac:dyDescent="0.3">
      <c r="A72" s="108"/>
    </row>
    <row r="73" spans="1:3" ht="12.75" hidden="1" customHeight="1" x14ac:dyDescent="0.3">
      <c r="A73" s="108"/>
    </row>
    <row r="74" spans="1:3" ht="12.75" hidden="1" customHeight="1" x14ac:dyDescent="0.3">
      <c r="A74" s="108"/>
      <c r="C74" s="127"/>
    </row>
    <row r="75" spans="1:3" ht="12.75" hidden="1" customHeight="1" x14ac:dyDescent="0.3">
      <c r="A75" s="108"/>
      <c r="C75" s="127"/>
    </row>
    <row r="76" spans="1:3" ht="12.75" hidden="1" customHeight="1" x14ac:dyDescent="0.3">
      <c r="A76" s="108"/>
    </row>
    <row r="77" spans="1:3" ht="12.75" hidden="1" customHeight="1" x14ac:dyDescent="0.3">
      <c r="A77" s="108"/>
    </row>
    <row r="78" spans="1:3" ht="12.75" hidden="1" customHeight="1" x14ac:dyDescent="0.3">
      <c r="A78" s="108"/>
    </row>
    <row r="79" spans="1:3" ht="12.75" hidden="1" customHeight="1" x14ac:dyDescent="0.3">
      <c r="A79" s="108"/>
    </row>
    <row r="80" spans="1:3" ht="12.75" hidden="1" customHeight="1" x14ac:dyDescent="0.3">
      <c r="A80" s="108"/>
    </row>
    <row r="81" spans="1:9" ht="12.75" hidden="1" customHeight="1" x14ac:dyDescent="0.3">
      <c r="A81" s="108"/>
    </row>
    <row r="82" spans="1:9" ht="12.75" hidden="1" customHeight="1" x14ac:dyDescent="0.3">
      <c r="A82" s="108"/>
    </row>
    <row r="83" spans="1:9" ht="12.75" hidden="1" customHeight="1" x14ac:dyDescent="0.3">
      <c r="A83" s="108"/>
      <c r="C83" s="127"/>
      <c r="E83" s="128"/>
      <c r="F83" s="128"/>
      <c r="G83" s="127"/>
      <c r="H83" s="127"/>
    </row>
    <row r="84" spans="1:9" ht="12.75" hidden="1" customHeight="1" x14ac:dyDescent="0.3">
      <c r="A84" s="108"/>
    </row>
    <row r="85" spans="1:9" ht="12.75" hidden="1" customHeight="1" x14ac:dyDescent="0.3">
      <c r="A85" s="108"/>
      <c r="C85" s="127"/>
    </row>
    <row r="86" spans="1:9" ht="12.75" hidden="1" customHeight="1" x14ac:dyDescent="0.3">
      <c r="A86" s="108"/>
    </row>
    <row r="87" spans="1:9" ht="12.75" hidden="1" customHeight="1" x14ac:dyDescent="0.3">
      <c r="A87" s="108"/>
    </row>
    <row r="88" spans="1:9" ht="12.75" hidden="1" customHeight="1" x14ac:dyDescent="0.3">
      <c r="A88" s="108"/>
      <c r="C88" s="127"/>
      <c r="G88" s="129"/>
      <c r="H88" s="129"/>
      <c r="I88" s="129"/>
    </row>
    <row r="89" spans="1:9" ht="12.75" hidden="1" customHeight="1" x14ac:dyDescent="0.3">
      <c r="A89" s="108"/>
    </row>
    <row r="90" spans="1:9" ht="12.75" hidden="1" customHeight="1" x14ac:dyDescent="0.3">
      <c r="A90" s="108"/>
      <c r="G90" s="130"/>
      <c r="H90" s="130"/>
      <c r="I90" s="130"/>
    </row>
    <row r="91" spans="1:9" ht="12.75" hidden="1" customHeight="1" x14ac:dyDescent="0.3">
      <c r="A91" s="108"/>
      <c r="G91" s="130"/>
      <c r="H91" s="130"/>
      <c r="I91" s="130"/>
    </row>
    <row r="92" spans="1:9" ht="12.75" hidden="1" customHeight="1" x14ac:dyDescent="0.3">
      <c r="A92" s="108"/>
      <c r="G92" s="130"/>
      <c r="H92" s="130"/>
      <c r="I92" s="130"/>
    </row>
    <row r="93" spans="1:9" ht="12.75" hidden="1" customHeight="1" x14ac:dyDescent="0.3">
      <c r="A93" s="108"/>
      <c r="G93" s="130"/>
      <c r="H93" s="130"/>
      <c r="I93" s="130"/>
    </row>
    <row r="94" spans="1:9" ht="12.75" hidden="1" customHeight="1" x14ac:dyDescent="0.3">
      <c r="A94" s="108"/>
      <c r="G94" s="130"/>
      <c r="H94" s="130"/>
      <c r="I94" s="130"/>
    </row>
    <row r="95" spans="1:9" ht="12.75" hidden="1" customHeight="1" x14ac:dyDescent="0.3">
      <c r="A95" s="108"/>
      <c r="G95" s="130"/>
      <c r="H95" s="130"/>
      <c r="I95" s="130"/>
    </row>
    <row r="96" spans="1:9" ht="12.75" hidden="1" customHeight="1" x14ac:dyDescent="0.3">
      <c r="A96" s="108"/>
      <c r="G96" s="130"/>
      <c r="H96" s="130"/>
      <c r="I96" s="130"/>
    </row>
    <row r="97" spans="1:9" ht="12.75" hidden="1" customHeight="1" x14ac:dyDescent="0.3">
      <c r="A97" s="108"/>
      <c r="G97" s="130"/>
      <c r="H97" s="130"/>
      <c r="I97" s="130"/>
    </row>
    <row r="98" spans="1:9" ht="12.75" hidden="1" customHeight="1" x14ac:dyDescent="0.3">
      <c r="A98" s="108"/>
      <c r="G98" s="130"/>
      <c r="H98" s="130"/>
      <c r="I98" s="130"/>
    </row>
    <row r="99" spans="1:9" ht="12.75" hidden="1" customHeight="1" x14ac:dyDescent="0.3">
      <c r="A99" s="108"/>
      <c r="G99" s="130"/>
      <c r="H99" s="130"/>
      <c r="I99" s="130"/>
    </row>
    <row r="100" spans="1:9" ht="12.75" hidden="1" customHeight="1" x14ac:dyDescent="0.3">
      <c r="A100" s="108"/>
      <c r="G100" s="130"/>
      <c r="H100" s="130"/>
      <c r="I100" s="130"/>
    </row>
    <row r="101" spans="1:9" ht="12.75" hidden="1" customHeight="1" x14ac:dyDescent="0.3">
      <c r="A101" s="108"/>
      <c r="G101" s="130"/>
      <c r="H101" s="130"/>
      <c r="I101" s="130"/>
    </row>
    <row r="102" spans="1:9" ht="12.75" hidden="1" customHeight="1" x14ac:dyDescent="0.3">
      <c r="A102" s="108"/>
      <c r="G102" s="130"/>
      <c r="H102" s="130"/>
      <c r="I102" s="130"/>
    </row>
    <row r="103" spans="1:9" ht="12.75" hidden="1" customHeight="1" x14ac:dyDescent="0.3">
      <c r="A103" s="108"/>
      <c r="C103" s="127"/>
      <c r="G103" s="130"/>
      <c r="H103" s="130"/>
      <c r="I103" s="130"/>
    </row>
    <row r="104" spans="1:9" ht="12.75" hidden="1" customHeight="1" x14ac:dyDescent="0.3">
      <c r="A104" s="108"/>
      <c r="G104" s="130"/>
      <c r="H104" s="130"/>
      <c r="I104" s="130"/>
    </row>
    <row r="105" spans="1:9" ht="12.75" hidden="1" customHeight="1" x14ac:dyDescent="0.3">
      <c r="A105" s="108"/>
      <c r="G105" s="130"/>
      <c r="H105" s="130"/>
      <c r="I105" s="130"/>
    </row>
    <row r="106" spans="1:9" ht="12.75" hidden="1" customHeight="1" x14ac:dyDescent="0.3">
      <c r="A106" s="108"/>
      <c r="G106" s="130"/>
      <c r="H106" s="130"/>
      <c r="I106" s="130"/>
    </row>
    <row r="107" spans="1:9" ht="12.75" hidden="1" customHeight="1" x14ac:dyDescent="0.3">
      <c r="A107" s="108"/>
      <c r="C107" s="127"/>
      <c r="G107" s="130"/>
      <c r="H107" s="130"/>
    </row>
    <row r="108" spans="1:9" ht="12.75" hidden="1" customHeight="1" x14ac:dyDescent="0.3">
      <c r="A108" s="108"/>
    </row>
    <row r="109" spans="1:9" ht="12.75" hidden="1" customHeight="1" x14ac:dyDescent="0.3">
      <c r="A109" s="108"/>
    </row>
    <row r="110" spans="1:9" ht="12.75" hidden="1" customHeight="1" x14ac:dyDescent="0.3">
      <c r="A110" s="108"/>
      <c r="C110" s="127"/>
      <c r="G110" s="129"/>
      <c r="H110" s="129"/>
      <c r="I110" s="129"/>
    </row>
    <row r="111" spans="1:9" ht="12.75" hidden="1" customHeight="1" x14ac:dyDescent="0.3">
      <c r="A111" s="108"/>
    </row>
    <row r="112" spans="1:9" ht="12.75" hidden="1" customHeight="1" x14ac:dyDescent="0.3">
      <c r="A112" s="108"/>
      <c r="G112" s="130"/>
      <c r="H112" s="130"/>
      <c r="I112" s="130"/>
    </row>
    <row r="113" spans="1:9" ht="12.75" hidden="1" customHeight="1" x14ac:dyDescent="0.3">
      <c r="A113" s="108"/>
      <c r="G113" s="130"/>
      <c r="H113" s="130"/>
      <c r="I113" s="130"/>
    </row>
    <row r="114" spans="1:9" ht="12.75" hidden="1" customHeight="1" x14ac:dyDescent="0.3">
      <c r="A114" s="108"/>
      <c r="G114" s="130"/>
      <c r="H114" s="130"/>
      <c r="I114" s="130"/>
    </row>
    <row r="115" spans="1:9" ht="12.75" hidden="1" customHeight="1" x14ac:dyDescent="0.3">
      <c r="A115" s="108"/>
      <c r="G115" s="130"/>
      <c r="H115" s="130"/>
      <c r="I115" s="130"/>
    </row>
    <row r="116" spans="1:9" ht="12.75" hidden="1" customHeight="1" x14ac:dyDescent="0.3">
      <c r="A116" s="108"/>
      <c r="G116" s="130"/>
      <c r="H116" s="130"/>
      <c r="I116" s="130"/>
    </row>
    <row r="117" spans="1:9" ht="12.75" hidden="1" customHeight="1" x14ac:dyDescent="0.3">
      <c r="A117" s="108"/>
      <c r="G117" s="130"/>
      <c r="H117" s="130"/>
      <c r="I117" s="130"/>
    </row>
    <row r="118" spans="1:9" ht="12.75" hidden="1" customHeight="1" x14ac:dyDescent="0.3">
      <c r="A118" s="108"/>
      <c r="C118" s="127"/>
      <c r="G118" s="130"/>
      <c r="H118" s="130"/>
      <c r="I118" s="130"/>
    </row>
    <row r="119" spans="1:9" ht="12.75" hidden="1" customHeight="1" x14ac:dyDescent="0.3">
      <c r="A119" s="108"/>
    </row>
    <row r="120" spans="1:9" ht="12.75" hidden="1" customHeight="1" x14ac:dyDescent="0.3">
      <c r="A120" s="108"/>
      <c r="C120" s="127"/>
      <c r="G120" s="130"/>
      <c r="H120" s="130"/>
      <c r="I120" s="130"/>
    </row>
    <row r="121" spans="1:9" ht="12.75" hidden="1" customHeight="1" x14ac:dyDescent="0.3">
      <c r="A121" s="108"/>
      <c r="G121" s="130"/>
      <c r="H121" s="130"/>
      <c r="I121" s="130"/>
    </row>
    <row r="122" spans="1:9" ht="12.75" hidden="1" customHeight="1" x14ac:dyDescent="0.3">
      <c r="A122" s="108"/>
    </row>
    <row r="123" spans="1:9" ht="12.75" hidden="1" customHeight="1" x14ac:dyDescent="0.3">
      <c r="A123" s="108"/>
    </row>
    <row r="124" spans="1:9" ht="12.75" hidden="1" customHeight="1" x14ac:dyDescent="0.3">
      <c r="A124" s="108"/>
    </row>
    <row r="125" spans="1:9" ht="12.75" hidden="1" customHeight="1" x14ac:dyDescent="0.3">
      <c r="A125" s="108"/>
    </row>
    <row r="126" spans="1:9" ht="12.75" hidden="1" customHeight="1" x14ac:dyDescent="0.3">
      <c r="A126" s="108"/>
    </row>
    <row r="127" spans="1:9" ht="12.75" hidden="1" customHeight="1" x14ac:dyDescent="0.3">
      <c r="A127" s="108"/>
    </row>
    <row r="128" spans="1:9" ht="12.75" hidden="1" customHeight="1" x14ac:dyDescent="0.3">
      <c r="A128" s="108"/>
    </row>
    <row r="129" spans="1:1" ht="12.75" hidden="1" customHeight="1" x14ac:dyDescent="0.3">
      <c r="A129" s="108"/>
    </row>
    <row r="130" spans="1:1" ht="12.75" hidden="1" customHeight="1" x14ac:dyDescent="0.3">
      <c r="A130" s="108"/>
    </row>
    <row r="131" spans="1:1" ht="12.75" hidden="1" customHeight="1" x14ac:dyDescent="0.3">
      <c r="A131" s="108"/>
    </row>
    <row r="132" spans="1:1" ht="12.75" hidden="1" customHeight="1" x14ac:dyDescent="0.3">
      <c r="A132" s="108"/>
    </row>
    <row r="133" spans="1:1" ht="12.75" hidden="1" customHeight="1" x14ac:dyDescent="0.3">
      <c r="A133" s="108"/>
    </row>
    <row r="134" spans="1:1" ht="12.75" hidden="1" customHeight="1" x14ac:dyDescent="0.3">
      <c r="A134" s="108"/>
    </row>
    <row r="135" spans="1:1" ht="12.75" hidden="1" customHeight="1" x14ac:dyDescent="0.3">
      <c r="A135" s="108"/>
    </row>
    <row r="136" spans="1:1" ht="12.75" hidden="1" customHeight="1" x14ac:dyDescent="0.3">
      <c r="A136" s="108"/>
    </row>
    <row r="137" spans="1:1" ht="12.75" hidden="1" customHeight="1" x14ac:dyDescent="0.3">
      <c r="A137" s="108"/>
    </row>
    <row r="138" spans="1:1" ht="12.75" hidden="1" customHeight="1" x14ac:dyDescent="0.3">
      <c r="A138" s="108"/>
    </row>
    <row r="139" spans="1:1" ht="12.75" hidden="1" customHeight="1" x14ac:dyDescent="0.3">
      <c r="A139" s="108"/>
    </row>
    <row r="140" spans="1:1" ht="12.75" hidden="1" customHeight="1" x14ac:dyDescent="0.3">
      <c r="A140" s="108"/>
    </row>
    <row r="141" spans="1:1" ht="12.75" hidden="1" customHeight="1" x14ac:dyDescent="0.3">
      <c r="A141" s="108"/>
    </row>
    <row r="142" spans="1:1" ht="12.75" hidden="1" customHeight="1" x14ac:dyDescent="0.3">
      <c r="A142" s="108"/>
    </row>
    <row r="143" spans="1:1" ht="12.75" hidden="1" customHeight="1" x14ac:dyDescent="0.3">
      <c r="A143" s="108"/>
    </row>
    <row r="144" spans="1:1" ht="12.75" hidden="1" customHeight="1" x14ac:dyDescent="0.3">
      <c r="A144" s="108"/>
    </row>
    <row r="145" spans="1:1" ht="12.75" hidden="1" customHeight="1" x14ac:dyDescent="0.3">
      <c r="A145" s="108"/>
    </row>
    <row r="146" spans="1:1" ht="12.75" hidden="1" customHeight="1" x14ac:dyDescent="0.3">
      <c r="A146" s="108"/>
    </row>
    <row r="147" spans="1:1" ht="12.75" hidden="1" customHeight="1" x14ac:dyDescent="0.3">
      <c r="A147" s="108"/>
    </row>
    <row r="148" spans="1:1" ht="12.75" hidden="1" customHeight="1" x14ac:dyDescent="0.3">
      <c r="A148" s="108"/>
    </row>
    <row r="149" spans="1:1" ht="12.75" hidden="1" customHeight="1" x14ac:dyDescent="0.3">
      <c r="A149" s="108"/>
    </row>
    <row r="150" spans="1:1" ht="12.75" hidden="1" customHeight="1" x14ac:dyDescent="0.3">
      <c r="A150" s="108"/>
    </row>
    <row r="151" spans="1:1" ht="12.75" hidden="1" customHeight="1" x14ac:dyDescent="0.3">
      <c r="A151" s="108"/>
    </row>
    <row r="152" spans="1:1" ht="12.75" hidden="1" customHeight="1" x14ac:dyDescent="0.3">
      <c r="A152" s="108"/>
    </row>
    <row r="153" spans="1:1" ht="12.75" hidden="1" customHeight="1" x14ac:dyDescent="0.3">
      <c r="A153" s="108"/>
    </row>
    <row r="154" spans="1:1" ht="12.75" hidden="1" customHeight="1" x14ac:dyDescent="0.3">
      <c r="A154" s="108"/>
    </row>
    <row r="155" spans="1:1" ht="12.75" hidden="1" customHeight="1" x14ac:dyDescent="0.3">
      <c r="A155" s="108"/>
    </row>
    <row r="156" spans="1:1" ht="12.75" hidden="1" customHeight="1" x14ac:dyDescent="0.3">
      <c r="A156" s="108"/>
    </row>
    <row r="157" spans="1:1" ht="12.75" hidden="1" customHeight="1" x14ac:dyDescent="0.3">
      <c r="A157" s="108"/>
    </row>
    <row r="158" spans="1:1" ht="12.75" hidden="1" customHeight="1" x14ac:dyDescent="0.3">
      <c r="A158" s="108"/>
    </row>
    <row r="159" spans="1:1" ht="12.75" hidden="1" customHeight="1" x14ac:dyDescent="0.3">
      <c r="A159" s="108"/>
    </row>
    <row r="160" spans="1:1" ht="12.75" hidden="1" customHeight="1" x14ac:dyDescent="0.3">
      <c r="A160" s="108"/>
    </row>
    <row r="161" spans="1:1" ht="12.75" hidden="1" customHeight="1" x14ac:dyDescent="0.3">
      <c r="A161" s="108"/>
    </row>
    <row r="162" spans="1:1" ht="12.75" hidden="1" customHeight="1" x14ac:dyDescent="0.3">
      <c r="A162" s="108"/>
    </row>
    <row r="163" spans="1:1" ht="12.75" hidden="1" customHeight="1" x14ac:dyDescent="0.3">
      <c r="A163" s="108"/>
    </row>
    <row r="164" spans="1:1" ht="12.75" hidden="1" customHeight="1" x14ac:dyDescent="0.3">
      <c r="A164" s="108"/>
    </row>
    <row r="165" spans="1:1" ht="12.75" hidden="1" customHeight="1" x14ac:dyDescent="0.3">
      <c r="A165" s="108"/>
    </row>
    <row r="166" spans="1:1" ht="12.75" hidden="1" customHeight="1" x14ac:dyDescent="0.3">
      <c r="A166" s="108"/>
    </row>
    <row r="167" spans="1:1" ht="12.75" hidden="1" customHeight="1" x14ac:dyDescent="0.3">
      <c r="A167" s="108"/>
    </row>
    <row r="168" spans="1:1" ht="12.75" hidden="1" customHeight="1" x14ac:dyDescent="0.3">
      <c r="A168" s="108"/>
    </row>
    <row r="169" spans="1:1" ht="12.75" hidden="1" customHeight="1" x14ac:dyDescent="0.3">
      <c r="A169" s="108"/>
    </row>
    <row r="170" spans="1:1" ht="12.75" hidden="1" customHeight="1" x14ac:dyDescent="0.3">
      <c r="A170" s="108"/>
    </row>
    <row r="171" spans="1:1" ht="12.75" hidden="1" customHeight="1" x14ac:dyDescent="0.3">
      <c r="A171" s="108"/>
    </row>
    <row r="172" spans="1:1" ht="12.75" hidden="1" customHeight="1" x14ac:dyDescent="0.3">
      <c r="A172" s="108"/>
    </row>
    <row r="173" spans="1:1" ht="12.75" hidden="1" customHeight="1" x14ac:dyDescent="0.3">
      <c r="A173" s="108"/>
    </row>
    <row r="174" spans="1:1" ht="12.75" hidden="1" customHeight="1" x14ac:dyDescent="0.3">
      <c r="A174" s="108"/>
    </row>
    <row r="175" spans="1:1" ht="12.75" hidden="1" customHeight="1" x14ac:dyDescent="0.3">
      <c r="A175" s="108"/>
    </row>
    <row r="176" spans="1:1" ht="12.75" hidden="1" customHeight="1" x14ac:dyDescent="0.3">
      <c r="A176" s="108"/>
    </row>
    <row r="177" spans="1:1" ht="12.75" hidden="1" customHeight="1" x14ac:dyDescent="0.3">
      <c r="A177" s="108"/>
    </row>
    <row r="178" spans="1:1" ht="12.75" hidden="1" customHeight="1" x14ac:dyDescent="0.3">
      <c r="A178" s="108"/>
    </row>
    <row r="179" spans="1:1" ht="12.75" hidden="1" customHeight="1" x14ac:dyDescent="0.3">
      <c r="A179" s="108"/>
    </row>
    <row r="180" spans="1:1" ht="13" hidden="1" x14ac:dyDescent="0.3">
      <c r="A180" s="108"/>
    </row>
    <row r="181" spans="1:1" ht="13" hidden="1" x14ac:dyDescent="0.3">
      <c r="A181" s="108"/>
    </row>
    <row r="182" spans="1:1" ht="13" hidden="1" x14ac:dyDescent="0.3">
      <c r="A182" s="108"/>
    </row>
    <row r="183" spans="1:1" ht="13" hidden="1" x14ac:dyDescent="0.3">
      <c r="A183" s="108"/>
    </row>
    <row r="184" spans="1:1" ht="13" hidden="1" x14ac:dyDescent="0.3">
      <c r="A184" s="108"/>
    </row>
    <row r="185" spans="1:1" ht="13" hidden="1" x14ac:dyDescent="0.3">
      <c r="A185" s="108"/>
    </row>
    <row r="186" spans="1:1" ht="13" hidden="1" x14ac:dyDescent="0.3">
      <c r="A186" s="108"/>
    </row>
    <row r="187" spans="1:1" ht="13" hidden="1" x14ac:dyDescent="0.3">
      <c r="A187" s="108"/>
    </row>
    <row r="188" spans="1:1" ht="13" hidden="1" x14ac:dyDescent="0.3">
      <c r="A188" s="108"/>
    </row>
  </sheetData>
  <mergeCells count="17">
    <mergeCell ref="B25:F28"/>
    <mergeCell ref="E12:F12"/>
    <mergeCell ref="B13:C13"/>
    <mergeCell ref="B14:C14"/>
    <mergeCell ref="B15:C15"/>
    <mergeCell ref="B16:C16"/>
    <mergeCell ref="B17:C17"/>
    <mergeCell ref="B12:C12"/>
    <mergeCell ref="B18:C18"/>
    <mergeCell ref="B20:D20"/>
    <mergeCell ref="B21:C21"/>
    <mergeCell ref="B22:C22"/>
    <mergeCell ref="B24:F24"/>
    <mergeCell ref="B1:G1"/>
    <mergeCell ref="B8:D8"/>
    <mergeCell ref="B9:C9"/>
    <mergeCell ref="B11:D11"/>
  </mergeCells>
  <pageMargins left="0.7" right="0.7" top="0.75" bottom="0.75" header="0.3" footer="0.3"/>
  <pageSetup scale="79" orientation="portrait" horizontalDpi="1200" verticalDpi="12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91459A-CB38-482A-A38F-A7DF4D6103D9}">
  <sheetPr>
    <tabColor rgb="FF002060"/>
    <pageSetUpPr fitToPage="1"/>
  </sheetPr>
  <dimension ref="A1:K188"/>
  <sheetViews>
    <sheetView showGridLines="0" zoomScaleNormal="100" workbookViewId="0">
      <selection activeCell="C5" sqref="C5"/>
    </sheetView>
  </sheetViews>
  <sheetFormatPr defaultColWidth="0" defaultRowHeight="0" customHeight="1" zeroHeight="1" x14ac:dyDescent="0.3"/>
  <cols>
    <col min="1" max="1" width="3" style="109" customWidth="1"/>
    <col min="2" max="2" width="15.08984375" style="109" customWidth="1"/>
    <col min="3" max="3" width="67.54296875" style="109" bestFit="1" customWidth="1"/>
    <col min="4" max="5" width="10" style="109" customWidth="1"/>
    <col min="6" max="6" width="22.453125" style="109" customWidth="1"/>
    <col min="7" max="7" width="2.6328125" style="109" customWidth="1"/>
    <col min="8" max="8" width="11.54296875" style="109" hidden="1" customWidth="1"/>
    <col min="9" max="9" width="5" style="109" hidden="1" customWidth="1"/>
    <col min="10" max="11" width="8.08984375" style="109" hidden="1" customWidth="1"/>
    <col min="12" max="16384" width="9.08984375" style="109" hidden="1"/>
  </cols>
  <sheetData>
    <row r="1" spans="1:7" ht="20" x14ac:dyDescent="0.4">
      <c r="A1" s="108"/>
      <c r="B1" s="291" t="s">
        <v>864</v>
      </c>
      <c r="C1" s="291"/>
      <c r="D1" s="291"/>
      <c r="E1" s="291"/>
      <c r="F1" s="291"/>
      <c r="G1" s="291"/>
    </row>
    <row r="2" spans="1:7" ht="9" customHeight="1" x14ac:dyDescent="0.4">
      <c r="A2" s="108"/>
      <c r="B2" s="258"/>
      <c r="C2" s="258"/>
      <c r="D2" s="258"/>
      <c r="E2" s="258"/>
      <c r="F2" s="258"/>
      <c r="G2" s="258"/>
    </row>
    <row r="3" spans="1:7" ht="13" x14ac:dyDescent="0.3">
      <c r="A3" s="108"/>
      <c r="B3" s="110" t="s">
        <v>865</v>
      </c>
      <c r="C3" s="111" t="str">
        <f>MID('Main - Unrestricted Summary'!D5,6,50)</f>
        <v/>
      </c>
      <c r="D3" s="108"/>
      <c r="E3" s="108"/>
      <c r="F3" s="108"/>
      <c r="G3" s="108"/>
    </row>
    <row r="4" spans="1:7" ht="13" x14ac:dyDescent="0.3">
      <c r="A4" s="108"/>
      <c r="B4" s="110" t="s">
        <v>866</v>
      </c>
      <c r="C4" s="111">
        <f>'Main - Unrestricted Summary'!D6</f>
        <v>0</v>
      </c>
      <c r="D4" s="108"/>
      <c r="E4" s="108"/>
      <c r="F4" s="108"/>
      <c r="G4" s="108"/>
    </row>
    <row r="5" spans="1:7" ht="13" x14ac:dyDescent="0.3">
      <c r="A5" s="108"/>
      <c r="B5" s="110" t="s">
        <v>885</v>
      </c>
      <c r="C5" s="179" t="s">
        <v>890</v>
      </c>
      <c r="D5" s="113"/>
      <c r="E5" s="113"/>
      <c r="F5" s="113"/>
      <c r="G5" s="108"/>
    </row>
    <row r="6" spans="1:7" ht="12.75" customHeight="1" x14ac:dyDescent="0.3">
      <c r="A6" s="108"/>
      <c r="B6" s="116"/>
      <c r="C6" s="115"/>
      <c r="D6" s="108"/>
      <c r="E6" s="108"/>
      <c r="F6" s="108"/>
      <c r="G6" s="108"/>
    </row>
    <row r="7" spans="1:7" ht="13" x14ac:dyDescent="0.3">
      <c r="A7" s="108"/>
      <c r="B7" s="116"/>
      <c r="C7" s="116"/>
      <c r="D7" s="116"/>
      <c r="E7" s="116"/>
      <c r="F7" s="116"/>
      <c r="G7" s="108"/>
    </row>
    <row r="8" spans="1:7" ht="36.75" customHeight="1" x14ac:dyDescent="0.35">
      <c r="A8" s="108"/>
      <c r="B8" s="323" t="s">
        <v>869</v>
      </c>
      <c r="C8" s="324"/>
      <c r="D8" s="325"/>
      <c r="E8" s="116"/>
      <c r="F8" s="116"/>
      <c r="G8" s="108"/>
    </row>
    <row r="9" spans="1:7" ht="15.75" customHeight="1" x14ac:dyDescent="0.3">
      <c r="A9" s="108"/>
      <c r="B9" s="295" t="s">
        <v>870</v>
      </c>
      <c r="C9" s="296"/>
      <c r="D9" s="176"/>
      <c r="E9" s="116"/>
      <c r="F9" s="116"/>
      <c r="G9" s="108"/>
    </row>
    <row r="10" spans="1:7" ht="15.75" customHeight="1" x14ac:dyDescent="0.3">
      <c r="A10" s="108"/>
      <c r="B10" s="116"/>
      <c r="C10" s="116"/>
      <c r="D10" s="116"/>
      <c r="E10" s="116"/>
      <c r="F10" s="116"/>
      <c r="G10" s="108"/>
    </row>
    <row r="11" spans="1:7" ht="24.75" customHeight="1" x14ac:dyDescent="0.3">
      <c r="A11" s="108"/>
      <c r="B11" s="292" t="s">
        <v>871</v>
      </c>
      <c r="C11" s="293"/>
      <c r="D11" s="294"/>
      <c r="E11" s="116"/>
      <c r="F11" s="116"/>
      <c r="G11" s="108"/>
    </row>
    <row r="12" spans="1:7" ht="30.75" customHeight="1" x14ac:dyDescent="0.3">
      <c r="A12" s="108"/>
      <c r="B12" s="308" t="s">
        <v>887</v>
      </c>
      <c r="C12" s="309"/>
      <c r="D12" s="117">
        <f>SUMIFS('CIP (Expense)'!$F$8:$F$109,
        'CIP (Expense)'!$C$8:$C$109,  $C$5,
        'CIP (Expense)'!$B$8:$B$109,  "&gt;"&amp;'Support - Misc Data'!$B$2)</f>
        <v>0</v>
      </c>
      <c r="E12" s="306"/>
      <c r="F12" s="307"/>
      <c r="G12" s="108"/>
    </row>
    <row r="13" spans="1:7" ht="30.75" customHeight="1" x14ac:dyDescent="0.3">
      <c r="A13" s="108"/>
      <c r="B13" s="308" t="s">
        <v>873</v>
      </c>
      <c r="C13" s="309"/>
      <c r="D13" s="177"/>
      <c r="E13" s="116"/>
      <c r="F13" s="116"/>
      <c r="G13" s="108"/>
    </row>
    <row r="14" spans="1:7" ht="30.75" customHeight="1" x14ac:dyDescent="0.3">
      <c r="A14" s="108"/>
      <c r="B14" s="310" t="s">
        <v>874</v>
      </c>
      <c r="C14" s="311"/>
      <c r="D14" s="177"/>
      <c r="E14" s="116"/>
      <c r="F14" s="116"/>
      <c r="G14" s="108"/>
    </row>
    <row r="15" spans="1:7" ht="30.75" customHeight="1" x14ac:dyDescent="0.3">
      <c r="A15" s="108"/>
      <c r="B15" s="308" t="s">
        <v>875</v>
      </c>
      <c r="C15" s="309"/>
      <c r="D15" s="177"/>
      <c r="E15" s="116"/>
      <c r="F15" s="116"/>
      <c r="G15" s="108"/>
    </row>
    <row r="16" spans="1:7" ht="30.75" customHeight="1" x14ac:dyDescent="0.3">
      <c r="A16" s="108"/>
      <c r="B16" s="308" t="s">
        <v>876</v>
      </c>
      <c r="C16" s="309"/>
      <c r="D16" s="177"/>
      <c r="E16" s="116"/>
      <c r="F16" s="116"/>
      <c r="G16" s="108"/>
    </row>
    <row r="17" spans="1:7" ht="30.75" hidden="1" customHeight="1" x14ac:dyDescent="0.3">
      <c r="A17" s="108"/>
      <c r="B17" s="308"/>
      <c r="C17" s="309"/>
      <c r="D17" s="177"/>
      <c r="E17" s="116"/>
      <c r="F17" s="116"/>
      <c r="G17" s="108"/>
    </row>
    <row r="18" spans="1:7" ht="15.75" customHeight="1" x14ac:dyDescent="0.3">
      <c r="A18" s="108"/>
      <c r="B18" s="314" t="s">
        <v>877</v>
      </c>
      <c r="C18" s="315"/>
      <c r="D18" s="118">
        <f>D9-SUM(D12:D17)</f>
        <v>0</v>
      </c>
      <c r="E18" s="116"/>
      <c r="F18" s="116"/>
      <c r="G18" s="108"/>
    </row>
    <row r="19" spans="1:7" ht="12.75" customHeight="1" x14ac:dyDescent="0.3">
      <c r="A19" s="116"/>
      <c r="B19" s="116"/>
      <c r="C19" s="116"/>
      <c r="D19" s="116"/>
      <c r="E19" s="116"/>
      <c r="F19" s="116"/>
      <c r="G19" s="108"/>
    </row>
    <row r="20" spans="1:7" ht="36" customHeight="1" x14ac:dyDescent="0.3">
      <c r="A20" s="108"/>
      <c r="B20" s="326" t="s">
        <v>878</v>
      </c>
      <c r="C20" s="327"/>
      <c r="D20" s="328"/>
      <c r="E20" s="116"/>
      <c r="F20" s="116"/>
      <c r="G20" s="108"/>
    </row>
    <row r="21" spans="1:7" ht="15.75" customHeight="1" x14ac:dyDescent="0.3">
      <c r="A21" s="108"/>
      <c r="B21" s="319" t="s">
        <v>877</v>
      </c>
      <c r="C21" s="320"/>
      <c r="D21" s="119">
        <f>D18</f>
        <v>0</v>
      </c>
      <c r="E21" s="116"/>
      <c r="F21" s="116"/>
      <c r="G21" s="108"/>
    </row>
    <row r="22" spans="1:7" ht="15.75" customHeight="1" x14ac:dyDescent="0.3">
      <c r="A22" s="108"/>
      <c r="B22" s="321" t="s">
        <v>879</v>
      </c>
      <c r="C22" s="322"/>
      <c r="D22" s="120">
        <f>MAX(0,D21*0.3)</f>
        <v>0</v>
      </c>
      <c r="E22" s="116"/>
      <c r="F22" s="116"/>
      <c r="G22" s="108"/>
    </row>
    <row r="23" spans="1:7" ht="12.75" customHeight="1" x14ac:dyDescent="0.3">
      <c r="A23" s="108"/>
      <c r="B23" s="121"/>
      <c r="C23" s="121"/>
      <c r="D23" s="122"/>
      <c r="E23" s="116"/>
      <c r="F23" s="116"/>
      <c r="G23" s="108"/>
    </row>
    <row r="24" spans="1:7" ht="15" customHeight="1" x14ac:dyDescent="0.3">
      <c r="A24" s="108"/>
      <c r="B24" s="288" t="s">
        <v>880</v>
      </c>
      <c r="C24" s="289"/>
      <c r="D24" s="289"/>
      <c r="E24" s="289"/>
      <c r="F24" s="290"/>
      <c r="G24" s="108"/>
    </row>
    <row r="25" spans="1:7" ht="42.75" customHeight="1" x14ac:dyDescent="0.3">
      <c r="A25" s="108"/>
      <c r="B25" s="297"/>
      <c r="C25" s="298"/>
      <c r="D25" s="298"/>
      <c r="E25" s="298"/>
      <c r="F25" s="299"/>
      <c r="G25" s="108"/>
    </row>
    <row r="26" spans="1:7" ht="42.75" customHeight="1" x14ac:dyDescent="0.3">
      <c r="A26" s="108"/>
      <c r="B26" s="300"/>
      <c r="C26" s="301"/>
      <c r="D26" s="301"/>
      <c r="E26" s="301"/>
      <c r="F26" s="302"/>
      <c r="G26" s="108"/>
    </row>
    <row r="27" spans="1:7" ht="42.75" customHeight="1" x14ac:dyDescent="0.3">
      <c r="A27" s="108"/>
      <c r="B27" s="300"/>
      <c r="C27" s="301"/>
      <c r="D27" s="301"/>
      <c r="E27" s="301"/>
      <c r="F27" s="302"/>
      <c r="G27" s="108"/>
    </row>
    <row r="28" spans="1:7" ht="42.75" customHeight="1" x14ac:dyDescent="0.3">
      <c r="A28" s="108"/>
      <c r="B28" s="303"/>
      <c r="C28" s="304"/>
      <c r="D28" s="304"/>
      <c r="E28" s="304"/>
      <c r="F28" s="305"/>
      <c r="G28" s="108"/>
    </row>
    <row r="29" spans="1:7" ht="13" x14ac:dyDescent="0.3">
      <c r="A29" s="108"/>
      <c r="B29" s="123"/>
      <c r="C29" s="123"/>
      <c r="D29" s="123"/>
      <c r="E29" s="123"/>
      <c r="F29" s="123"/>
      <c r="G29" s="108"/>
    </row>
    <row r="30" spans="1:7" ht="13" x14ac:dyDescent="0.3">
      <c r="A30" s="108"/>
      <c r="B30" s="124" t="s">
        <v>881</v>
      </c>
      <c r="C30" s="123"/>
      <c r="D30" s="123"/>
      <c r="E30" s="123"/>
      <c r="F30" s="123"/>
      <c r="G30" s="108"/>
    </row>
    <row r="31" spans="1:7" ht="13" x14ac:dyDescent="0.3">
      <c r="A31" s="108"/>
      <c r="B31" s="137" t="s">
        <v>888</v>
      </c>
      <c r="C31" s="137"/>
      <c r="D31" s="137"/>
      <c r="E31" s="137"/>
      <c r="F31" s="137"/>
      <c r="G31" s="108"/>
    </row>
    <row r="32" spans="1:7" ht="13" x14ac:dyDescent="0.3">
      <c r="A32" s="108"/>
      <c r="B32" s="137" t="s">
        <v>889</v>
      </c>
      <c r="C32" s="137"/>
      <c r="D32" s="137"/>
      <c r="E32" s="137"/>
      <c r="F32" s="137"/>
      <c r="G32" s="108"/>
    </row>
    <row r="33" spans="1:7" ht="12.75" customHeight="1" x14ac:dyDescent="0.3">
      <c r="A33" s="108"/>
      <c r="B33" s="108"/>
      <c r="C33" s="126"/>
      <c r="D33" s="116"/>
      <c r="E33" s="116"/>
      <c r="F33" s="116"/>
      <c r="G33" s="108"/>
    </row>
    <row r="34" spans="1:7" ht="12.75" hidden="1" customHeight="1" x14ac:dyDescent="0.3">
      <c r="A34" s="108"/>
      <c r="B34" s="108"/>
      <c r="C34" s="116"/>
      <c r="D34" s="116"/>
      <c r="E34" s="116"/>
      <c r="F34" s="116"/>
      <c r="G34" s="108"/>
    </row>
    <row r="35" spans="1:7" ht="12.75" hidden="1" customHeight="1" x14ac:dyDescent="0.3">
      <c r="A35" s="108"/>
      <c r="C35" s="116"/>
      <c r="D35" s="116"/>
      <c r="E35" s="116"/>
      <c r="F35" s="116"/>
      <c r="G35" s="108"/>
    </row>
    <row r="36" spans="1:7" ht="12.75" hidden="1" customHeight="1" x14ac:dyDescent="0.3">
      <c r="A36" s="108"/>
      <c r="C36" s="116"/>
      <c r="D36" s="116"/>
      <c r="E36" s="116"/>
      <c r="F36" s="116"/>
      <c r="G36" s="108"/>
    </row>
    <row r="37" spans="1:7" ht="12.75" hidden="1" customHeight="1" x14ac:dyDescent="0.3">
      <c r="A37" s="108"/>
      <c r="C37" s="116"/>
      <c r="D37" s="116"/>
      <c r="E37" s="116"/>
      <c r="F37" s="116"/>
      <c r="G37" s="116"/>
    </row>
    <row r="38" spans="1:7" ht="12.75" hidden="1" customHeight="1" x14ac:dyDescent="0.3">
      <c r="A38" s="108"/>
      <c r="C38" s="116"/>
      <c r="D38" s="116"/>
      <c r="E38" s="116"/>
      <c r="F38" s="116"/>
      <c r="G38" s="116"/>
    </row>
    <row r="39" spans="1:7" ht="12.75" hidden="1" customHeight="1" x14ac:dyDescent="0.3">
      <c r="A39" s="108"/>
      <c r="C39" s="126"/>
      <c r="D39" s="116"/>
      <c r="E39" s="116"/>
      <c r="F39" s="116"/>
      <c r="G39" s="116"/>
    </row>
    <row r="40" spans="1:7" ht="12.75" hidden="1" customHeight="1" x14ac:dyDescent="0.3">
      <c r="A40" s="108"/>
      <c r="C40" s="116"/>
      <c r="D40" s="116"/>
      <c r="E40" s="116"/>
      <c r="F40" s="116"/>
      <c r="G40" s="116"/>
    </row>
    <row r="41" spans="1:7" ht="12.75" hidden="1" customHeight="1" x14ac:dyDescent="0.3">
      <c r="A41" s="108"/>
      <c r="C41" s="116"/>
      <c r="D41" s="116"/>
      <c r="E41" s="116"/>
      <c r="F41" s="116"/>
      <c r="G41" s="116"/>
    </row>
    <row r="42" spans="1:7" ht="12.75" hidden="1" customHeight="1" x14ac:dyDescent="0.3">
      <c r="A42" s="108"/>
    </row>
    <row r="43" spans="1:7" ht="12.75" hidden="1" customHeight="1" x14ac:dyDescent="0.3">
      <c r="A43" s="108"/>
    </row>
    <row r="44" spans="1:7" ht="12.75" hidden="1" customHeight="1" x14ac:dyDescent="0.3">
      <c r="A44" s="108"/>
    </row>
    <row r="45" spans="1:7" ht="12.75" hidden="1" customHeight="1" x14ac:dyDescent="0.3">
      <c r="A45" s="108"/>
      <c r="C45" s="127"/>
    </row>
    <row r="46" spans="1:7" ht="12.75" hidden="1" customHeight="1" x14ac:dyDescent="0.3">
      <c r="A46" s="108"/>
    </row>
    <row r="47" spans="1:7" ht="12.75" hidden="1" customHeight="1" x14ac:dyDescent="0.3">
      <c r="A47" s="108"/>
    </row>
    <row r="48" spans="1:7" ht="12.75" hidden="1" customHeight="1" x14ac:dyDescent="0.3">
      <c r="A48" s="108"/>
    </row>
    <row r="49" spans="1:8" ht="12.75" hidden="1" customHeight="1" x14ac:dyDescent="0.3">
      <c r="A49" s="108"/>
    </row>
    <row r="50" spans="1:8" ht="12.75" hidden="1" customHeight="1" x14ac:dyDescent="0.3">
      <c r="A50" s="108"/>
    </row>
    <row r="51" spans="1:8" ht="12.75" hidden="1" customHeight="1" x14ac:dyDescent="0.3">
      <c r="A51" s="108"/>
      <c r="C51" s="127"/>
      <c r="E51" s="128"/>
      <c r="F51" s="128"/>
      <c r="G51" s="127"/>
      <c r="H51" s="127"/>
    </row>
    <row r="52" spans="1:8" ht="12.75" hidden="1" customHeight="1" x14ac:dyDescent="0.3">
      <c r="A52" s="108"/>
    </row>
    <row r="53" spans="1:8" ht="12.75" hidden="1" customHeight="1" x14ac:dyDescent="0.3">
      <c r="A53" s="108"/>
      <c r="C53" s="127"/>
    </row>
    <row r="54" spans="1:8" ht="12.75" hidden="1" customHeight="1" x14ac:dyDescent="0.3">
      <c r="A54" s="108"/>
    </row>
    <row r="55" spans="1:8" ht="12.75" hidden="1" customHeight="1" x14ac:dyDescent="0.3">
      <c r="A55" s="108"/>
    </row>
    <row r="56" spans="1:8" ht="12.75" hidden="1" customHeight="1" x14ac:dyDescent="0.3">
      <c r="A56" s="108"/>
      <c r="C56" s="127"/>
    </row>
    <row r="57" spans="1:8" ht="12.75" hidden="1" customHeight="1" x14ac:dyDescent="0.3">
      <c r="A57" s="108"/>
    </row>
    <row r="58" spans="1:8" ht="12.75" hidden="1" customHeight="1" x14ac:dyDescent="0.3">
      <c r="A58" s="108"/>
    </row>
    <row r="59" spans="1:8" ht="12.75" hidden="1" customHeight="1" x14ac:dyDescent="0.3">
      <c r="A59" s="108"/>
    </row>
    <row r="60" spans="1:8" ht="12.75" hidden="1" customHeight="1" x14ac:dyDescent="0.3">
      <c r="A60" s="108"/>
    </row>
    <row r="61" spans="1:8" ht="12.75" hidden="1" customHeight="1" x14ac:dyDescent="0.3">
      <c r="A61" s="108"/>
      <c r="C61" s="127"/>
    </row>
    <row r="62" spans="1:8" ht="12.75" hidden="1" customHeight="1" x14ac:dyDescent="0.3">
      <c r="A62" s="108"/>
    </row>
    <row r="63" spans="1:8" ht="12.75" hidden="1" customHeight="1" x14ac:dyDescent="0.3">
      <c r="A63" s="108"/>
    </row>
    <row r="64" spans="1:8" ht="12.75" hidden="1" customHeight="1" x14ac:dyDescent="0.3">
      <c r="A64" s="108"/>
    </row>
    <row r="65" spans="1:3" ht="12.75" hidden="1" customHeight="1" x14ac:dyDescent="0.3">
      <c r="A65" s="108"/>
    </row>
    <row r="66" spans="1:3" ht="12.75" hidden="1" customHeight="1" x14ac:dyDescent="0.3">
      <c r="A66" s="108"/>
      <c r="C66" s="127"/>
    </row>
    <row r="67" spans="1:3" ht="12.75" hidden="1" customHeight="1" x14ac:dyDescent="0.3">
      <c r="A67" s="108"/>
    </row>
    <row r="68" spans="1:3" ht="12.75" hidden="1" customHeight="1" x14ac:dyDescent="0.3">
      <c r="A68" s="108"/>
    </row>
    <row r="69" spans="1:3" ht="12.75" hidden="1" customHeight="1" x14ac:dyDescent="0.3">
      <c r="A69" s="108"/>
    </row>
    <row r="70" spans="1:3" ht="12.75" hidden="1" customHeight="1" x14ac:dyDescent="0.3">
      <c r="A70" s="108"/>
    </row>
    <row r="71" spans="1:3" ht="12.75" hidden="1" customHeight="1" x14ac:dyDescent="0.3">
      <c r="A71" s="108"/>
    </row>
    <row r="72" spans="1:3" ht="12.75" hidden="1" customHeight="1" x14ac:dyDescent="0.3">
      <c r="A72" s="108"/>
    </row>
    <row r="73" spans="1:3" ht="12.75" hidden="1" customHeight="1" x14ac:dyDescent="0.3">
      <c r="A73" s="108"/>
      <c r="C73" s="127"/>
    </row>
    <row r="74" spans="1:3" ht="12.75" hidden="1" customHeight="1" x14ac:dyDescent="0.3">
      <c r="A74" s="108"/>
      <c r="C74" s="127"/>
    </row>
    <row r="75" spans="1:3" ht="12.75" hidden="1" customHeight="1" x14ac:dyDescent="0.3">
      <c r="A75" s="108"/>
    </row>
    <row r="76" spans="1:3" ht="12.75" hidden="1" customHeight="1" x14ac:dyDescent="0.3">
      <c r="A76" s="108"/>
    </row>
    <row r="77" spans="1:3" ht="12.75" hidden="1" customHeight="1" x14ac:dyDescent="0.3">
      <c r="A77" s="108"/>
    </row>
    <row r="78" spans="1:3" ht="12.75" hidden="1" customHeight="1" x14ac:dyDescent="0.3">
      <c r="A78" s="108"/>
    </row>
    <row r="79" spans="1:3" ht="12.75" hidden="1" customHeight="1" x14ac:dyDescent="0.3">
      <c r="A79" s="108"/>
    </row>
    <row r="80" spans="1:3" ht="12.75" hidden="1" customHeight="1" x14ac:dyDescent="0.3">
      <c r="A80" s="108"/>
    </row>
    <row r="81" spans="1:9" ht="12.75" hidden="1" customHeight="1" x14ac:dyDescent="0.3">
      <c r="A81" s="108"/>
    </row>
    <row r="82" spans="1:9" ht="12.75" hidden="1" customHeight="1" x14ac:dyDescent="0.3">
      <c r="A82" s="108"/>
      <c r="C82" s="127"/>
      <c r="E82" s="128"/>
      <c r="F82" s="128"/>
      <c r="G82" s="127"/>
      <c r="H82" s="127"/>
    </row>
    <row r="83" spans="1:9" ht="12.75" hidden="1" customHeight="1" x14ac:dyDescent="0.3">
      <c r="A83" s="108"/>
    </row>
    <row r="84" spans="1:9" ht="12.75" hidden="1" customHeight="1" x14ac:dyDescent="0.3">
      <c r="A84" s="108"/>
      <c r="C84" s="127"/>
    </row>
    <row r="85" spans="1:9" ht="12.75" hidden="1" customHeight="1" x14ac:dyDescent="0.3">
      <c r="A85" s="108"/>
    </row>
    <row r="86" spans="1:9" ht="12.75" hidden="1" customHeight="1" x14ac:dyDescent="0.3">
      <c r="A86" s="108"/>
    </row>
    <row r="87" spans="1:9" ht="12.75" hidden="1" customHeight="1" x14ac:dyDescent="0.3">
      <c r="A87" s="108"/>
      <c r="C87" s="127"/>
      <c r="G87" s="129"/>
      <c r="H87" s="129"/>
      <c r="I87" s="129"/>
    </row>
    <row r="88" spans="1:9" ht="12.75" hidden="1" customHeight="1" x14ac:dyDescent="0.3">
      <c r="A88" s="108"/>
    </row>
    <row r="89" spans="1:9" ht="12.75" hidden="1" customHeight="1" x14ac:dyDescent="0.3">
      <c r="A89" s="108"/>
      <c r="G89" s="130"/>
      <c r="H89" s="130"/>
      <c r="I89" s="130"/>
    </row>
    <row r="90" spans="1:9" ht="12.75" hidden="1" customHeight="1" x14ac:dyDescent="0.3">
      <c r="A90" s="108"/>
      <c r="G90" s="130"/>
      <c r="H90" s="130"/>
      <c r="I90" s="130"/>
    </row>
    <row r="91" spans="1:9" ht="12.75" hidden="1" customHeight="1" x14ac:dyDescent="0.3">
      <c r="A91" s="108"/>
      <c r="G91" s="130"/>
      <c r="H91" s="130"/>
      <c r="I91" s="130"/>
    </row>
    <row r="92" spans="1:9" ht="12.75" hidden="1" customHeight="1" x14ac:dyDescent="0.3">
      <c r="A92" s="108"/>
      <c r="G92" s="130"/>
      <c r="H92" s="130"/>
      <c r="I92" s="130"/>
    </row>
    <row r="93" spans="1:9" ht="12.75" hidden="1" customHeight="1" x14ac:dyDescent="0.3">
      <c r="A93" s="108"/>
      <c r="G93" s="130"/>
      <c r="H93" s="130"/>
      <c r="I93" s="130"/>
    </row>
    <row r="94" spans="1:9" ht="12.75" hidden="1" customHeight="1" x14ac:dyDescent="0.3">
      <c r="A94" s="108"/>
      <c r="G94" s="130"/>
      <c r="H94" s="130"/>
      <c r="I94" s="130"/>
    </row>
    <row r="95" spans="1:9" ht="12.75" hidden="1" customHeight="1" x14ac:dyDescent="0.3">
      <c r="A95" s="108"/>
      <c r="G95" s="130"/>
      <c r="H95" s="130"/>
      <c r="I95" s="130"/>
    </row>
    <row r="96" spans="1:9" ht="12.75" hidden="1" customHeight="1" x14ac:dyDescent="0.3">
      <c r="A96" s="108"/>
      <c r="G96" s="130"/>
      <c r="H96" s="130"/>
      <c r="I96" s="130"/>
    </row>
    <row r="97" spans="1:9" ht="12.75" hidden="1" customHeight="1" x14ac:dyDescent="0.3">
      <c r="A97" s="108"/>
      <c r="G97" s="130"/>
      <c r="H97" s="130"/>
      <c r="I97" s="130"/>
    </row>
    <row r="98" spans="1:9" ht="12.75" hidden="1" customHeight="1" x14ac:dyDescent="0.3">
      <c r="A98" s="108"/>
      <c r="G98" s="130"/>
      <c r="H98" s="130"/>
      <c r="I98" s="130"/>
    </row>
    <row r="99" spans="1:9" ht="12.75" hidden="1" customHeight="1" x14ac:dyDescent="0.3">
      <c r="A99" s="108"/>
      <c r="G99" s="130"/>
      <c r="H99" s="130"/>
      <c r="I99" s="130"/>
    </row>
    <row r="100" spans="1:9" ht="12.75" hidden="1" customHeight="1" x14ac:dyDescent="0.3">
      <c r="A100" s="108"/>
      <c r="G100" s="130"/>
      <c r="H100" s="130"/>
      <c r="I100" s="130"/>
    </row>
    <row r="101" spans="1:9" ht="12.75" hidden="1" customHeight="1" x14ac:dyDescent="0.3">
      <c r="A101" s="108"/>
      <c r="G101" s="130"/>
      <c r="H101" s="130"/>
      <c r="I101" s="130"/>
    </row>
    <row r="102" spans="1:9" ht="12.75" hidden="1" customHeight="1" x14ac:dyDescent="0.3">
      <c r="A102" s="108"/>
      <c r="C102" s="127"/>
      <c r="G102" s="130"/>
      <c r="H102" s="130"/>
      <c r="I102" s="130"/>
    </row>
    <row r="103" spans="1:9" ht="12.75" hidden="1" customHeight="1" x14ac:dyDescent="0.3">
      <c r="A103" s="108"/>
      <c r="G103" s="130"/>
      <c r="H103" s="130"/>
      <c r="I103" s="130"/>
    </row>
    <row r="104" spans="1:9" ht="12.75" hidden="1" customHeight="1" x14ac:dyDescent="0.3">
      <c r="A104" s="108"/>
      <c r="G104" s="130"/>
      <c r="H104" s="130"/>
      <c r="I104" s="130"/>
    </row>
    <row r="105" spans="1:9" ht="12.75" hidden="1" customHeight="1" x14ac:dyDescent="0.3">
      <c r="A105" s="108"/>
      <c r="G105" s="130"/>
      <c r="H105" s="130"/>
      <c r="I105" s="130"/>
    </row>
    <row r="106" spans="1:9" ht="12.75" hidden="1" customHeight="1" x14ac:dyDescent="0.3">
      <c r="A106" s="108"/>
      <c r="C106" s="127"/>
      <c r="G106" s="130"/>
      <c r="H106" s="130"/>
    </row>
    <row r="107" spans="1:9" ht="12.75" hidden="1" customHeight="1" x14ac:dyDescent="0.3">
      <c r="A107" s="108"/>
    </row>
    <row r="108" spans="1:9" ht="12.75" hidden="1" customHeight="1" x14ac:dyDescent="0.3">
      <c r="A108" s="108"/>
    </row>
    <row r="109" spans="1:9" ht="12.75" hidden="1" customHeight="1" x14ac:dyDescent="0.3">
      <c r="A109" s="108"/>
      <c r="C109" s="127"/>
      <c r="G109" s="129"/>
      <c r="H109" s="129"/>
      <c r="I109" s="129"/>
    </row>
    <row r="110" spans="1:9" ht="12.75" hidden="1" customHeight="1" x14ac:dyDescent="0.3">
      <c r="A110" s="108"/>
    </row>
    <row r="111" spans="1:9" ht="12.75" hidden="1" customHeight="1" x14ac:dyDescent="0.3">
      <c r="A111" s="108"/>
      <c r="G111" s="130"/>
      <c r="H111" s="130"/>
      <c r="I111" s="130"/>
    </row>
    <row r="112" spans="1:9" ht="12.75" hidden="1" customHeight="1" x14ac:dyDescent="0.3">
      <c r="A112" s="108"/>
      <c r="G112" s="130"/>
      <c r="H112" s="130"/>
      <c r="I112" s="130"/>
    </row>
    <row r="113" spans="1:9" ht="12.75" hidden="1" customHeight="1" x14ac:dyDescent="0.3">
      <c r="A113" s="108"/>
      <c r="G113" s="130"/>
      <c r="H113" s="130"/>
      <c r="I113" s="130"/>
    </row>
    <row r="114" spans="1:9" ht="12.75" hidden="1" customHeight="1" x14ac:dyDescent="0.3">
      <c r="A114" s="108"/>
      <c r="G114" s="130"/>
      <c r="H114" s="130"/>
      <c r="I114" s="130"/>
    </row>
    <row r="115" spans="1:9" ht="12.75" hidden="1" customHeight="1" x14ac:dyDescent="0.3">
      <c r="A115" s="108"/>
      <c r="G115" s="130"/>
      <c r="H115" s="130"/>
      <c r="I115" s="130"/>
    </row>
    <row r="116" spans="1:9" ht="12.75" hidden="1" customHeight="1" x14ac:dyDescent="0.3">
      <c r="A116" s="108"/>
      <c r="G116" s="130"/>
      <c r="H116" s="130"/>
      <c r="I116" s="130"/>
    </row>
    <row r="117" spans="1:9" ht="12.75" hidden="1" customHeight="1" x14ac:dyDescent="0.3">
      <c r="A117" s="108"/>
      <c r="C117" s="127"/>
      <c r="G117" s="130"/>
      <c r="H117" s="130"/>
      <c r="I117" s="130"/>
    </row>
    <row r="118" spans="1:9" ht="12.75" hidden="1" customHeight="1" x14ac:dyDescent="0.3">
      <c r="A118" s="108"/>
    </row>
    <row r="119" spans="1:9" ht="12.75" hidden="1" customHeight="1" x14ac:dyDescent="0.3">
      <c r="A119" s="108"/>
      <c r="C119" s="127"/>
      <c r="G119" s="130"/>
      <c r="H119" s="130"/>
      <c r="I119" s="130"/>
    </row>
    <row r="120" spans="1:9" ht="12.75" hidden="1" customHeight="1" x14ac:dyDescent="0.3">
      <c r="A120" s="108"/>
      <c r="G120" s="130"/>
      <c r="H120" s="130"/>
      <c r="I120" s="130"/>
    </row>
    <row r="121" spans="1:9" ht="12.75" hidden="1" customHeight="1" x14ac:dyDescent="0.3">
      <c r="A121" s="108"/>
    </row>
    <row r="122" spans="1:9" ht="12.75" hidden="1" customHeight="1" x14ac:dyDescent="0.3">
      <c r="A122" s="108"/>
    </row>
    <row r="123" spans="1:9" ht="12.75" hidden="1" customHeight="1" x14ac:dyDescent="0.3">
      <c r="A123" s="108"/>
    </row>
    <row r="124" spans="1:9" ht="12.75" hidden="1" customHeight="1" x14ac:dyDescent="0.3">
      <c r="A124" s="108"/>
    </row>
    <row r="125" spans="1:9" ht="12.75" hidden="1" customHeight="1" x14ac:dyDescent="0.3">
      <c r="A125" s="108"/>
    </row>
    <row r="126" spans="1:9" ht="12.75" hidden="1" customHeight="1" x14ac:dyDescent="0.3">
      <c r="A126" s="108"/>
    </row>
    <row r="127" spans="1:9" ht="12.75" hidden="1" customHeight="1" x14ac:dyDescent="0.3">
      <c r="A127" s="108"/>
    </row>
    <row r="128" spans="1:9" ht="12.75" hidden="1" customHeight="1" x14ac:dyDescent="0.3">
      <c r="A128" s="108"/>
    </row>
    <row r="129" spans="1:1" ht="12.75" hidden="1" customHeight="1" x14ac:dyDescent="0.3">
      <c r="A129" s="108"/>
    </row>
    <row r="130" spans="1:1" ht="12.75" hidden="1" customHeight="1" x14ac:dyDescent="0.3">
      <c r="A130" s="108"/>
    </row>
    <row r="131" spans="1:1" ht="12.75" hidden="1" customHeight="1" x14ac:dyDescent="0.3">
      <c r="A131" s="108"/>
    </row>
    <row r="132" spans="1:1" ht="12.75" hidden="1" customHeight="1" x14ac:dyDescent="0.3">
      <c r="A132" s="108"/>
    </row>
    <row r="133" spans="1:1" ht="12.75" hidden="1" customHeight="1" x14ac:dyDescent="0.3">
      <c r="A133" s="108"/>
    </row>
    <row r="134" spans="1:1" ht="12.75" hidden="1" customHeight="1" x14ac:dyDescent="0.3">
      <c r="A134" s="108"/>
    </row>
    <row r="135" spans="1:1" ht="12.75" hidden="1" customHeight="1" x14ac:dyDescent="0.3">
      <c r="A135" s="108"/>
    </row>
    <row r="136" spans="1:1" ht="12.75" hidden="1" customHeight="1" x14ac:dyDescent="0.3">
      <c r="A136" s="108"/>
    </row>
    <row r="137" spans="1:1" ht="12.75" hidden="1" customHeight="1" x14ac:dyDescent="0.3">
      <c r="A137" s="108"/>
    </row>
    <row r="138" spans="1:1" ht="12.75" hidden="1" customHeight="1" x14ac:dyDescent="0.3">
      <c r="A138" s="108"/>
    </row>
    <row r="139" spans="1:1" ht="12.75" hidden="1" customHeight="1" x14ac:dyDescent="0.3">
      <c r="A139" s="108"/>
    </row>
    <row r="140" spans="1:1" ht="12.75" hidden="1" customHeight="1" x14ac:dyDescent="0.3">
      <c r="A140" s="108"/>
    </row>
    <row r="141" spans="1:1" ht="12.75" hidden="1" customHeight="1" x14ac:dyDescent="0.3">
      <c r="A141" s="108"/>
    </row>
    <row r="142" spans="1:1" ht="12.75" hidden="1" customHeight="1" x14ac:dyDescent="0.3">
      <c r="A142" s="108"/>
    </row>
    <row r="143" spans="1:1" ht="12.75" hidden="1" customHeight="1" x14ac:dyDescent="0.3">
      <c r="A143" s="108"/>
    </row>
    <row r="144" spans="1:1" ht="12.75" hidden="1" customHeight="1" x14ac:dyDescent="0.3">
      <c r="A144" s="108"/>
    </row>
    <row r="145" spans="1:1" ht="12.75" hidden="1" customHeight="1" x14ac:dyDescent="0.3">
      <c r="A145" s="108"/>
    </row>
    <row r="146" spans="1:1" ht="12.75" hidden="1" customHeight="1" x14ac:dyDescent="0.3">
      <c r="A146" s="108"/>
    </row>
    <row r="147" spans="1:1" ht="12.75" hidden="1" customHeight="1" x14ac:dyDescent="0.3">
      <c r="A147" s="108"/>
    </row>
    <row r="148" spans="1:1" ht="12.75" hidden="1" customHeight="1" x14ac:dyDescent="0.3">
      <c r="A148" s="108"/>
    </row>
    <row r="149" spans="1:1" ht="12.75" hidden="1" customHeight="1" x14ac:dyDescent="0.3">
      <c r="A149" s="108"/>
    </row>
    <row r="150" spans="1:1" ht="12.75" hidden="1" customHeight="1" x14ac:dyDescent="0.3">
      <c r="A150" s="108"/>
    </row>
    <row r="151" spans="1:1" ht="12.75" hidden="1" customHeight="1" x14ac:dyDescent="0.3">
      <c r="A151" s="108"/>
    </row>
    <row r="152" spans="1:1" ht="12.75" hidden="1" customHeight="1" x14ac:dyDescent="0.3">
      <c r="A152" s="108"/>
    </row>
    <row r="153" spans="1:1" ht="12.75" hidden="1" customHeight="1" x14ac:dyDescent="0.3">
      <c r="A153" s="108"/>
    </row>
    <row r="154" spans="1:1" ht="12.75" hidden="1" customHeight="1" x14ac:dyDescent="0.3">
      <c r="A154" s="108"/>
    </row>
    <row r="155" spans="1:1" ht="12.75" hidden="1" customHeight="1" x14ac:dyDescent="0.3">
      <c r="A155" s="108"/>
    </row>
    <row r="156" spans="1:1" ht="12.75" hidden="1" customHeight="1" x14ac:dyDescent="0.3">
      <c r="A156" s="108"/>
    </row>
    <row r="157" spans="1:1" ht="12.75" hidden="1" customHeight="1" x14ac:dyDescent="0.3">
      <c r="A157" s="108"/>
    </row>
    <row r="158" spans="1:1" ht="12.75" hidden="1" customHeight="1" x14ac:dyDescent="0.3">
      <c r="A158" s="108"/>
    </row>
    <row r="159" spans="1:1" ht="12.75" hidden="1" customHeight="1" x14ac:dyDescent="0.3">
      <c r="A159" s="108"/>
    </row>
    <row r="160" spans="1:1" ht="12.75" hidden="1" customHeight="1" x14ac:dyDescent="0.3">
      <c r="A160" s="108"/>
    </row>
    <row r="161" spans="1:1" ht="12.75" hidden="1" customHeight="1" x14ac:dyDescent="0.3">
      <c r="A161" s="108"/>
    </row>
    <row r="162" spans="1:1" ht="12.75" hidden="1" customHeight="1" x14ac:dyDescent="0.3">
      <c r="A162" s="108"/>
    </row>
    <row r="163" spans="1:1" ht="12.75" hidden="1" customHeight="1" x14ac:dyDescent="0.3">
      <c r="A163" s="108"/>
    </row>
    <row r="164" spans="1:1" ht="12.75" hidden="1" customHeight="1" x14ac:dyDescent="0.3">
      <c r="A164" s="108"/>
    </row>
    <row r="165" spans="1:1" ht="12.75" hidden="1" customHeight="1" x14ac:dyDescent="0.3">
      <c r="A165" s="108"/>
    </row>
    <row r="166" spans="1:1" ht="12.75" hidden="1" customHeight="1" x14ac:dyDescent="0.3">
      <c r="A166" s="108"/>
    </row>
    <row r="167" spans="1:1" ht="12.75" hidden="1" customHeight="1" x14ac:dyDescent="0.3">
      <c r="A167" s="108"/>
    </row>
    <row r="168" spans="1:1" ht="12.75" hidden="1" customHeight="1" x14ac:dyDescent="0.3">
      <c r="A168" s="108"/>
    </row>
    <row r="169" spans="1:1" ht="12.75" hidden="1" customHeight="1" x14ac:dyDescent="0.3">
      <c r="A169" s="108"/>
    </row>
    <row r="170" spans="1:1" ht="12.75" hidden="1" customHeight="1" x14ac:dyDescent="0.3">
      <c r="A170" s="108"/>
    </row>
    <row r="171" spans="1:1" ht="12.75" hidden="1" customHeight="1" x14ac:dyDescent="0.3">
      <c r="A171" s="108"/>
    </row>
    <row r="172" spans="1:1" ht="12.75" hidden="1" customHeight="1" x14ac:dyDescent="0.3">
      <c r="A172" s="108"/>
    </row>
    <row r="173" spans="1:1" ht="12.75" hidden="1" customHeight="1" x14ac:dyDescent="0.3">
      <c r="A173" s="108"/>
    </row>
    <row r="174" spans="1:1" ht="12.75" hidden="1" customHeight="1" x14ac:dyDescent="0.3">
      <c r="A174" s="108"/>
    </row>
    <row r="175" spans="1:1" ht="12.75" hidden="1" customHeight="1" x14ac:dyDescent="0.3">
      <c r="A175" s="108"/>
    </row>
    <row r="176" spans="1:1" ht="12.75" hidden="1" customHeight="1" x14ac:dyDescent="0.3">
      <c r="A176" s="108"/>
    </row>
    <row r="177" spans="1:1" ht="12.75" hidden="1" customHeight="1" x14ac:dyDescent="0.3">
      <c r="A177" s="108"/>
    </row>
    <row r="178" spans="1:1" ht="12.75" hidden="1" customHeight="1" x14ac:dyDescent="0.3">
      <c r="A178" s="108"/>
    </row>
    <row r="179" spans="1:1" ht="13" hidden="1" x14ac:dyDescent="0.3">
      <c r="A179" s="108"/>
    </row>
    <row r="180" spans="1:1" ht="13" hidden="1" x14ac:dyDescent="0.3">
      <c r="A180" s="108"/>
    </row>
    <row r="181" spans="1:1" ht="13" hidden="1" x14ac:dyDescent="0.3">
      <c r="A181" s="108"/>
    </row>
    <row r="182" spans="1:1" ht="13" hidden="1" x14ac:dyDescent="0.3">
      <c r="A182" s="108"/>
    </row>
    <row r="183" spans="1:1" ht="13" hidden="1" x14ac:dyDescent="0.3">
      <c r="A183" s="108"/>
    </row>
    <row r="184" spans="1:1" ht="13" hidden="1" x14ac:dyDescent="0.3">
      <c r="A184" s="108"/>
    </row>
    <row r="185" spans="1:1" ht="13" hidden="1" x14ac:dyDescent="0.3">
      <c r="A185" s="108"/>
    </row>
    <row r="186" spans="1:1" ht="13" hidden="1" x14ac:dyDescent="0.3">
      <c r="A186" s="108"/>
    </row>
    <row r="187" spans="1:1" ht="13" hidden="1" x14ac:dyDescent="0.3">
      <c r="A187" s="108"/>
    </row>
    <row r="188" spans="1:1" ht="12.75" customHeight="1" x14ac:dyDescent="0.3"/>
  </sheetData>
  <mergeCells count="17">
    <mergeCell ref="B25:F28"/>
    <mergeCell ref="E12:F12"/>
    <mergeCell ref="B13:C13"/>
    <mergeCell ref="B14:C14"/>
    <mergeCell ref="B15:C15"/>
    <mergeCell ref="B16:C16"/>
    <mergeCell ref="B17:C17"/>
    <mergeCell ref="B12:C12"/>
    <mergeCell ref="B18:C18"/>
    <mergeCell ref="B20:D20"/>
    <mergeCell ref="B21:C21"/>
    <mergeCell ref="B22:C22"/>
    <mergeCell ref="B24:F24"/>
    <mergeCell ref="B1:G1"/>
    <mergeCell ref="B8:D8"/>
    <mergeCell ref="B9:C9"/>
    <mergeCell ref="B11:D11"/>
  </mergeCells>
  <pageMargins left="0.7" right="0.7" top="0.75" bottom="0.75" header="0.3" footer="0.3"/>
  <pageSetup scale="79" orientation="portrait" horizontalDpi="1200" verticalDpi="12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654A8C-4172-4A74-B9DC-2F9BD337F2C3}">
  <sheetPr>
    <tabColor rgb="FF002060"/>
    <pageSetUpPr fitToPage="1"/>
  </sheetPr>
  <dimension ref="A1:K187"/>
  <sheetViews>
    <sheetView showGridLines="0" zoomScaleNormal="100" workbookViewId="0">
      <selection activeCell="C5" sqref="C5"/>
    </sheetView>
  </sheetViews>
  <sheetFormatPr defaultColWidth="0" defaultRowHeight="0" customHeight="1" zeroHeight="1" x14ac:dyDescent="0.3"/>
  <cols>
    <col min="1" max="1" width="3" style="109" customWidth="1"/>
    <col min="2" max="2" width="15.08984375" style="109" customWidth="1"/>
    <col min="3" max="3" width="67.54296875" style="109" bestFit="1" customWidth="1"/>
    <col min="4" max="5" width="10" style="109" customWidth="1"/>
    <col min="6" max="6" width="22.453125" style="109" customWidth="1"/>
    <col min="7" max="7" width="2.6328125" style="109" customWidth="1"/>
    <col min="8" max="8" width="11.54296875" style="109" hidden="1" customWidth="1"/>
    <col min="9" max="9" width="5" style="109" hidden="1" customWidth="1"/>
    <col min="10" max="11" width="8.08984375" style="109" hidden="1" customWidth="1"/>
    <col min="12" max="16384" width="9.08984375" style="109" hidden="1"/>
  </cols>
  <sheetData>
    <row r="1" spans="1:7" ht="20" x14ac:dyDescent="0.4">
      <c r="A1" s="108"/>
      <c r="B1" s="291" t="s">
        <v>864</v>
      </c>
      <c r="C1" s="291"/>
      <c r="D1" s="291"/>
      <c r="E1" s="291"/>
      <c r="F1" s="291"/>
      <c r="G1" s="291"/>
    </row>
    <row r="2" spans="1:7" ht="9" customHeight="1" x14ac:dyDescent="0.4">
      <c r="A2" s="108"/>
      <c r="B2" s="258"/>
      <c r="C2" s="258"/>
      <c r="D2" s="258"/>
      <c r="E2" s="258"/>
      <c r="F2" s="258"/>
      <c r="G2" s="258"/>
    </row>
    <row r="3" spans="1:7" ht="13" x14ac:dyDescent="0.3">
      <c r="A3" s="108"/>
      <c r="B3" s="110" t="s">
        <v>865</v>
      </c>
      <c r="C3" s="111" t="str">
        <f>MID('Main - Unrestricted Summary'!D5,6,50)</f>
        <v/>
      </c>
      <c r="D3" s="108"/>
      <c r="E3" s="108"/>
      <c r="F3" s="108"/>
      <c r="G3" s="108"/>
    </row>
    <row r="4" spans="1:7" ht="13" x14ac:dyDescent="0.3">
      <c r="A4" s="108"/>
      <c r="B4" s="110" t="s">
        <v>866</v>
      </c>
      <c r="C4" s="111">
        <f>'Main - Unrestricted Summary'!D6</f>
        <v>0</v>
      </c>
      <c r="D4" s="108"/>
      <c r="E4" s="108"/>
      <c r="F4" s="108"/>
      <c r="G4" s="108"/>
    </row>
    <row r="5" spans="1:7" ht="13" x14ac:dyDescent="0.3">
      <c r="A5" s="108"/>
      <c r="B5" s="110" t="s">
        <v>885</v>
      </c>
      <c r="C5" s="179" t="s">
        <v>891</v>
      </c>
      <c r="D5" s="113"/>
      <c r="E5" s="113"/>
      <c r="F5" s="113"/>
      <c r="G5" s="108"/>
    </row>
    <row r="6" spans="1:7" ht="13" x14ac:dyDescent="0.3">
      <c r="A6" s="108"/>
      <c r="B6" s="110"/>
      <c r="C6" s="113"/>
      <c r="D6" s="113"/>
      <c r="E6" s="113"/>
      <c r="F6" s="113"/>
      <c r="G6" s="108"/>
    </row>
    <row r="7" spans="1:7" ht="12.75" customHeight="1" x14ac:dyDescent="0.3">
      <c r="A7" s="108"/>
      <c r="C7" s="115"/>
      <c r="D7" s="108"/>
      <c r="E7" s="108"/>
      <c r="F7" s="108"/>
      <c r="G7" s="108"/>
    </row>
    <row r="8" spans="1:7" ht="36.75" customHeight="1" x14ac:dyDescent="0.35">
      <c r="A8" s="108"/>
      <c r="B8" s="323" t="s">
        <v>869</v>
      </c>
      <c r="C8" s="324"/>
      <c r="D8" s="325"/>
      <c r="E8" s="116"/>
      <c r="F8" s="116"/>
      <c r="G8" s="108"/>
    </row>
    <row r="9" spans="1:7" ht="15.75" customHeight="1" x14ac:dyDescent="0.3">
      <c r="A9" s="108"/>
      <c r="B9" s="295" t="s">
        <v>870</v>
      </c>
      <c r="C9" s="296"/>
      <c r="D9" s="176"/>
      <c r="E9" s="116"/>
      <c r="F9" s="116"/>
      <c r="G9" s="108"/>
    </row>
    <row r="10" spans="1:7" ht="15.75" customHeight="1" x14ac:dyDescent="0.3">
      <c r="A10" s="108"/>
      <c r="B10" s="116"/>
      <c r="C10" s="116"/>
      <c r="D10" s="116"/>
      <c r="E10" s="116"/>
      <c r="F10" s="116"/>
      <c r="G10" s="108"/>
    </row>
    <row r="11" spans="1:7" ht="24.75" customHeight="1" x14ac:dyDescent="0.3">
      <c r="A11" s="108"/>
      <c r="B11" s="292" t="s">
        <v>871</v>
      </c>
      <c r="C11" s="293"/>
      <c r="D11" s="294"/>
      <c r="E11" s="116"/>
      <c r="F11" s="116"/>
      <c r="G11" s="108"/>
    </row>
    <row r="12" spans="1:7" ht="30.75" customHeight="1" x14ac:dyDescent="0.3">
      <c r="A12" s="108"/>
      <c r="B12" s="308" t="s">
        <v>887</v>
      </c>
      <c r="C12" s="309"/>
      <c r="D12" s="117">
        <f>SUMIFS('CIP (Expense)'!$F$8:$F$109,
        'CIP (Expense)'!$C$8:$C$109,  $C$5,
        'CIP (Expense)'!$B$8:$B$109,  "&gt;"&amp;'Support - Misc Data'!$B$2)</f>
        <v>0</v>
      </c>
      <c r="E12" s="306"/>
      <c r="F12" s="307"/>
      <c r="G12" s="108"/>
    </row>
    <row r="13" spans="1:7" ht="30.75" customHeight="1" x14ac:dyDescent="0.3">
      <c r="A13" s="108"/>
      <c r="B13" s="308" t="s">
        <v>873</v>
      </c>
      <c r="C13" s="309"/>
      <c r="D13" s="177"/>
      <c r="E13" s="116"/>
      <c r="F13" s="116"/>
      <c r="G13" s="108"/>
    </row>
    <row r="14" spans="1:7" ht="30.75" customHeight="1" x14ac:dyDescent="0.3">
      <c r="A14" s="108"/>
      <c r="B14" s="310" t="s">
        <v>874</v>
      </c>
      <c r="C14" s="311"/>
      <c r="D14" s="177"/>
      <c r="E14" s="116"/>
      <c r="F14" s="116"/>
      <c r="G14" s="108"/>
    </row>
    <row r="15" spans="1:7" ht="30.75" customHeight="1" x14ac:dyDescent="0.3">
      <c r="A15" s="108"/>
      <c r="B15" s="308" t="s">
        <v>875</v>
      </c>
      <c r="C15" s="309"/>
      <c r="D15" s="177"/>
      <c r="E15" s="116"/>
      <c r="F15" s="116"/>
      <c r="G15" s="108"/>
    </row>
    <row r="16" spans="1:7" ht="30.75" customHeight="1" x14ac:dyDescent="0.3">
      <c r="A16" s="108"/>
      <c r="B16" s="308" t="s">
        <v>876</v>
      </c>
      <c r="C16" s="309"/>
      <c r="D16" s="177"/>
      <c r="E16" s="116"/>
      <c r="F16" s="116"/>
      <c r="G16" s="108"/>
    </row>
    <row r="17" spans="1:7" ht="30.75" hidden="1" customHeight="1" x14ac:dyDescent="0.3">
      <c r="A17" s="108"/>
      <c r="B17" s="308"/>
      <c r="C17" s="309"/>
      <c r="D17" s="177"/>
      <c r="E17" s="116"/>
      <c r="F17" s="116"/>
      <c r="G17" s="108"/>
    </row>
    <row r="18" spans="1:7" ht="15.75" customHeight="1" x14ac:dyDescent="0.3">
      <c r="A18" s="108"/>
      <c r="B18" s="314" t="s">
        <v>877</v>
      </c>
      <c r="C18" s="315"/>
      <c r="D18" s="118">
        <f>D9-SUM(D12:D17)</f>
        <v>0</v>
      </c>
      <c r="E18" s="116"/>
      <c r="F18" s="116"/>
      <c r="G18" s="108"/>
    </row>
    <row r="19" spans="1:7" ht="12.75" customHeight="1" x14ac:dyDescent="0.3">
      <c r="A19" s="116"/>
      <c r="B19" s="116"/>
      <c r="C19" s="116"/>
      <c r="D19" s="116"/>
      <c r="E19" s="116"/>
      <c r="F19" s="116"/>
      <c r="G19" s="108"/>
    </row>
    <row r="20" spans="1:7" ht="36" customHeight="1" x14ac:dyDescent="0.3">
      <c r="A20" s="108"/>
      <c r="B20" s="326" t="s">
        <v>878</v>
      </c>
      <c r="C20" s="327"/>
      <c r="D20" s="328"/>
      <c r="E20" s="116"/>
      <c r="F20" s="116"/>
      <c r="G20" s="108"/>
    </row>
    <row r="21" spans="1:7" ht="15.75" customHeight="1" x14ac:dyDescent="0.3">
      <c r="A21" s="108"/>
      <c r="B21" s="319" t="s">
        <v>877</v>
      </c>
      <c r="C21" s="320"/>
      <c r="D21" s="119">
        <f>D18</f>
        <v>0</v>
      </c>
      <c r="E21" s="116"/>
      <c r="F21" s="116"/>
      <c r="G21" s="108"/>
    </row>
    <row r="22" spans="1:7" ht="15.75" customHeight="1" x14ac:dyDescent="0.3">
      <c r="A22" s="108"/>
      <c r="B22" s="321" t="s">
        <v>879</v>
      </c>
      <c r="C22" s="322"/>
      <c r="D22" s="120">
        <f>MAX(0,D21*0.3)</f>
        <v>0</v>
      </c>
      <c r="E22" s="116"/>
      <c r="F22" s="116"/>
      <c r="G22" s="108"/>
    </row>
    <row r="23" spans="1:7" ht="12.75" customHeight="1" x14ac:dyDescent="0.3">
      <c r="A23" s="108"/>
      <c r="B23" s="121"/>
      <c r="C23" s="121"/>
      <c r="D23" s="122"/>
      <c r="E23" s="116"/>
      <c r="F23" s="116"/>
      <c r="G23" s="108"/>
    </row>
    <row r="24" spans="1:7" ht="15" customHeight="1" x14ac:dyDescent="0.3">
      <c r="A24" s="108"/>
      <c r="B24" s="288" t="s">
        <v>880</v>
      </c>
      <c r="C24" s="289"/>
      <c r="D24" s="289"/>
      <c r="E24" s="289"/>
      <c r="F24" s="290"/>
      <c r="G24" s="108"/>
    </row>
    <row r="25" spans="1:7" ht="42.75" customHeight="1" x14ac:dyDescent="0.3">
      <c r="A25" s="108"/>
      <c r="B25" s="297"/>
      <c r="C25" s="298"/>
      <c r="D25" s="298"/>
      <c r="E25" s="298"/>
      <c r="F25" s="299"/>
      <c r="G25" s="108"/>
    </row>
    <row r="26" spans="1:7" ht="42.75" customHeight="1" x14ac:dyDescent="0.3">
      <c r="A26" s="108"/>
      <c r="B26" s="300"/>
      <c r="C26" s="301"/>
      <c r="D26" s="301"/>
      <c r="E26" s="301"/>
      <c r="F26" s="302"/>
      <c r="G26" s="108"/>
    </row>
    <row r="27" spans="1:7" ht="42.75" customHeight="1" x14ac:dyDescent="0.3">
      <c r="A27" s="108"/>
      <c r="B27" s="300"/>
      <c r="C27" s="301"/>
      <c r="D27" s="301"/>
      <c r="E27" s="301"/>
      <c r="F27" s="302"/>
      <c r="G27" s="108"/>
    </row>
    <row r="28" spans="1:7" ht="42.75" customHeight="1" x14ac:dyDescent="0.3">
      <c r="A28" s="108"/>
      <c r="B28" s="303"/>
      <c r="C28" s="304"/>
      <c r="D28" s="304"/>
      <c r="E28" s="304"/>
      <c r="F28" s="305"/>
      <c r="G28" s="108"/>
    </row>
    <row r="29" spans="1:7" ht="13" x14ac:dyDescent="0.3">
      <c r="A29" s="108"/>
      <c r="B29" s="123"/>
      <c r="C29" s="123"/>
      <c r="D29" s="123"/>
      <c r="E29" s="123"/>
      <c r="F29" s="123"/>
      <c r="G29" s="108"/>
    </row>
    <row r="30" spans="1:7" ht="13" x14ac:dyDescent="0.3">
      <c r="A30" s="108"/>
      <c r="B30" s="124" t="s">
        <v>881</v>
      </c>
      <c r="C30" s="123"/>
      <c r="D30" s="123"/>
      <c r="E30" s="123"/>
      <c r="F30" s="123"/>
      <c r="G30" s="108"/>
    </row>
    <row r="31" spans="1:7" ht="13" x14ac:dyDescent="0.3">
      <c r="A31" s="108"/>
      <c r="B31" s="137" t="s">
        <v>888</v>
      </c>
      <c r="C31" s="137"/>
      <c r="D31" s="137"/>
      <c r="E31" s="137"/>
      <c r="F31" s="137"/>
      <c r="G31" s="108"/>
    </row>
    <row r="32" spans="1:7" ht="13" x14ac:dyDescent="0.3">
      <c r="A32" s="108"/>
      <c r="B32" s="137" t="s">
        <v>889</v>
      </c>
      <c r="C32" s="137"/>
      <c r="D32" s="137"/>
      <c r="E32" s="137"/>
      <c r="F32" s="137"/>
      <c r="G32" s="108"/>
    </row>
    <row r="33" spans="1:7" ht="12.75" customHeight="1" x14ac:dyDescent="0.3">
      <c r="A33" s="108"/>
      <c r="B33" s="108"/>
      <c r="C33" s="126"/>
      <c r="D33" s="116"/>
      <c r="E33" s="116"/>
      <c r="F33" s="116"/>
      <c r="G33" s="108"/>
    </row>
    <row r="34" spans="1:7" ht="12.75" hidden="1" customHeight="1" x14ac:dyDescent="0.3">
      <c r="A34" s="108"/>
      <c r="B34" s="108"/>
      <c r="C34" s="116"/>
      <c r="D34" s="116"/>
      <c r="E34" s="116"/>
      <c r="F34" s="116"/>
      <c r="G34" s="108"/>
    </row>
    <row r="35" spans="1:7" ht="12.75" hidden="1" customHeight="1" x14ac:dyDescent="0.3">
      <c r="A35" s="108"/>
      <c r="C35" s="116"/>
      <c r="D35" s="116"/>
      <c r="E35" s="116"/>
      <c r="F35" s="116"/>
      <c r="G35" s="108"/>
    </row>
    <row r="36" spans="1:7" ht="12.75" hidden="1" customHeight="1" x14ac:dyDescent="0.3">
      <c r="A36" s="108"/>
      <c r="C36" s="116"/>
      <c r="D36" s="116"/>
      <c r="E36" s="116"/>
      <c r="F36" s="116"/>
      <c r="G36" s="108"/>
    </row>
    <row r="37" spans="1:7" ht="12.75" hidden="1" customHeight="1" x14ac:dyDescent="0.3">
      <c r="A37" s="108"/>
      <c r="C37" s="116"/>
      <c r="D37" s="116"/>
      <c r="E37" s="116"/>
      <c r="F37" s="116"/>
      <c r="G37" s="116"/>
    </row>
    <row r="38" spans="1:7" ht="12.75" hidden="1" customHeight="1" x14ac:dyDescent="0.3">
      <c r="A38" s="108"/>
      <c r="C38" s="116"/>
      <c r="D38" s="116"/>
      <c r="E38" s="116"/>
      <c r="F38" s="116"/>
      <c r="G38" s="116"/>
    </row>
    <row r="39" spans="1:7" ht="12.75" hidden="1" customHeight="1" x14ac:dyDescent="0.3">
      <c r="A39" s="108"/>
      <c r="C39" s="126"/>
      <c r="D39" s="116"/>
      <c r="E39" s="116"/>
      <c r="F39" s="116"/>
      <c r="G39" s="116"/>
    </row>
    <row r="40" spans="1:7" ht="12.75" hidden="1" customHeight="1" x14ac:dyDescent="0.3">
      <c r="A40" s="108"/>
      <c r="C40" s="116"/>
      <c r="D40" s="116"/>
      <c r="E40" s="116"/>
      <c r="F40" s="116"/>
      <c r="G40" s="116"/>
    </row>
    <row r="41" spans="1:7" ht="12.75" hidden="1" customHeight="1" x14ac:dyDescent="0.3">
      <c r="A41" s="108"/>
      <c r="C41" s="116"/>
      <c r="D41" s="116"/>
      <c r="E41" s="116"/>
      <c r="F41" s="116"/>
      <c r="G41" s="116"/>
    </row>
    <row r="42" spans="1:7" ht="12.75" hidden="1" customHeight="1" x14ac:dyDescent="0.3">
      <c r="A42" s="108"/>
    </row>
    <row r="43" spans="1:7" ht="12.75" hidden="1" customHeight="1" x14ac:dyDescent="0.3">
      <c r="A43" s="108"/>
    </row>
    <row r="44" spans="1:7" ht="12.75" hidden="1" customHeight="1" x14ac:dyDescent="0.3">
      <c r="A44" s="108"/>
    </row>
    <row r="45" spans="1:7" ht="12.75" hidden="1" customHeight="1" x14ac:dyDescent="0.3">
      <c r="A45" s="108"/>
      <c r="C45" s="127"/>
    </row>
    <row r="46" spans="1:7" ht="12.75" hidden="1" customHeight="1" x14ac:dyDescent="0.3">
      <c r="A46" s="108"/>
    </row>
    <row r="47" spans="1:7" ht="12.75" hidden="1" customHeight="1" x14ac:dyDescent="0.3">
      <c r="A47" s="108"/>
    </row>
    <row r="48" spans="1:7" ht="12.75" hidden="1" customHeight="1" x14ac:dyDescent="0.3">
      <c r="A48" s="108"/>
    </row>
    <row r="49" spans="1:8" ht="12.75" hidden="1" customHeight="1" x14ac:dyDescent="0.3">
      <c r="A49" s="108"/>
    </row>
    <row r="50" spans="1:8" ht="12.75" hidden="1" customHeight="1" x14ac:dyDescent="0.3">
      <c r="A50" s="108"/>
    </row>
    <row r="51" spans="1:8" ht="12.75" hidden="1" customHeight="1" x14ac:dyDescent="0.3">
      <c r="A51" s="108"/>
      <c r="C51" s="127"/>
      <c r="E51" s="128"/>
      <c r="F51" s="128"/>
      <c r="G51" s="127"/>
      <c r="H51" s="127"/>
    </row>
    <row r="52" spans="1:8" ht="12.75" hidden="1" customHeight="1" x14ac:dyDescent="0.3">
      <c r="A52" s="108"/>
    </row>
    <row r="53" spans="1:8" ht="12.75" hidden="1" customHeight="1" x14ac:dyDescent="0.3">
      <c r="A53" s="108"/>
      <c r="C53" s="127"/>
    </row>
    <row r="54" spans="1:8" ht="12.75" hidden="1" customHeight="1" x14ac:dyDescent="0.3">
      <c r="A54" s="108"/>
    </row>
    <row r="55" spans="1:8" ht="12.75" hidden="1" customHeight="1" x14ac:dyDescent="0.3">
      <c r="A55" s="108"/>
    </row>
    <row r="56" spans="1:8" ht="12.75" hidden="1" customHeight="1" x14ac:dyDescent="0.3">
      <c r="A56" s="108"/>
      <c r="C56" s="127"/>
    </row>
    <row r="57" spans="1:8" ht="12.75" hidden="1" customHeight="1" x14ac:dyDescent="0.3">
      <c r="A57" s="108"/>
    </row>
    <row r="58" spans="1:8" ht="12.75" hidden="1" customHeight="1" x14ac:dyDescent="0.3">
      <c r="A58" s="108"/>
    </row>
    <row r="59" spans="1:8" ht="12.75" hidden="1" customHeight="1" x14ac:dyDescent="0.3">
      <c r="A59" s="108"/>
    </row>
    <row r="60" spans="1:8" ht="12.75" hidden="1" customHeight="1" x14ac:dyDescent="0.3">
      <c r="A60" s="108"/>
    </row>
    <row r="61" spans="1:8" ht="12.75" hidden="1" customHeight="1" x14ac:dyDescent="0.3">
      <c r="A61" s="108"/>
      <c r="C61" s="127"/>
    </row>
    <row r="62" spans="1:8" ht="12.75" hidden="1" customHeight="1" x14ac:dyDescent="0.3">
      <c r="A62" s="108"/>
    </row>
    <row r="63" spans="1:8" ht="12.75" hidden="1" customHeight="1" x14ac:dyDescent="0.3">
      <c r="A63" s="108"/>
    </row>
    <row r="64" spans="1:8" ht="12.75" hidden="1" customHeight="1" x14ac:dyDescent="0.3">
      <c r="A64" s="108"/>
    </row>
    <row r="65" spans="1:3" ht="12.75" hidden="1" customHeight="1" x14ac:dyDescent="0.3">
      <c r="A65" s="108"/>
    </row>
    <row r="66" spans="1:3" ht="12.75" hidden="1" customHeight="1" x14ac:dyDescent="0.3">
      <c r="A66" s="108"/>
      <c r="C66" s="127"/>
    </row>
    <row r="67" spans="1:3" ht="12.75" hidden="1" customHeight="1" x14ac:dyDescent="0.3">
      <c r="A67" s="108"/>
    </row>
    <row r="68" spans="1:3" ht="12.75" hidden="1" customHeight="1" x14ac:dyDescent="0.3">
      <c r="A68" s="108"/>
    </row>
    <row r="69" spans="1:3" ht="12.75" hidden="1" customHeight="1" x14ac:dyDescent="0.3">
      <c r="A69" s="108"/>
    </row>
    <row r="70" spans="1:3" ht="12.75" hidden="1" customHeight="1" x14ac:dyDescent="0.3">
      <c r="A70" s="108"/>
    </row>
    <row r="71" spans="1:3" ht="12.75" hidden="1" customHeight="1" x14ac:dyDescent="0.3">
      <c r="A71" s="108"/>
    </row>
    <row r="72" spans="1:3" ht="12.75" hidden="1" customHeight="1" x14ac:dyDescent="0.3">
      <c r="A72" s="108"/>
    </row>
    <row r="73" spans="1:3" ht="12.75" hidden="1" customHeight="1" x14ac:dyDescent="0.3">
      <c r="A73" s="108"/>
      <c r="C73" s="127"/>
    </row>
    <row r="74" spans="1:3" ht="12.75" hidden="1" customHeight="1" x14ac:dyDescent="0.3">
      <c r="A74" s="108"/>
      <c r="C74" s="127"/>
    </row>
    <row r="75" spans="1:3" ht="12.75" hidden="1" customHeight="1" x14ac:dyDescent="0.3">
      <c r="A75" s="108"/>
    </row>
    <row r="76" spans="1:3" ht="12.75" hidden="1" customHeight="1" x14ac:dyDescent="0.3">
      <c r="A76" s="108"/>
    </row>
    <row r="77" spans="1:3" ht="12.75" hidden="1" customHeight="1" x14ac:dyDescent="0.3">
      <c r="A77" s="108"/>
    </row>
    <row r="78" spans="1:3" ht="12.75" hidden="1" customHeight="1" x14ac:dyDescent="0.3">
      <c r="A78" s="108"/>
    </row>
    <row r="79" spans="1:3" ht="12.75" hidden="1" customHeight="1" x14ac:dyDescent="0.3">
      <c r="A79" s="108"/>
    </row>
    <row r="80" spans="1:3" ht="12.75" hidden="1" customHeight="1" x14ac:dyDescent="0.3">
      <c r="A80" s="108"/>
    </row>
    <row r="81" spans="1:9" ht="12.75" hidden="1" customHeight="1" x14ac:dyDescent="0.3">
      <c r="A81" s="108"/>
    </row>
    <row r="82" spans="1:9" ht="12.75" hidden="1" customHeight="1" x14ac:dyDescent="0.3">
      <c r="A82" s="108"/>
      <c r="C82" s="127"/>
      <c r="E82" s="128"/>
      <c r="F82" s="128"/>
      <c r="G82" s="127"/>
      <c r="H82" s="127"/>
    </row>
    <row r="83" spans="1:9" ht="12.75" hidden="1" customHeight="1" x14ac:dyDescent="0.3">
      <c r="A83" s="108"/>
    </row>
    <row r="84" spans="1:9" ht="12.75" hidden="1" customHeight="1" x14ac:dyDescent="0.3">
      <c r="A84" s="108"/>
      <c r="C84" s="127"/>
    </row>
    <row r="85" spans="1:9" ht="12.75" hidden="1" customHeight="1" x14ac:dyDescent="0.3">
      <c r="A85" s="108"/>
    </row>
    <row r="86" spans="1:9" ht="12.75" hidden="1" customHeight="1" x14ac:dyDescent="0.3">
      <c r="A86" s="108"/>
    </row>
    <row r="87" spans="1:9" ht="12.75" hidden="1" customHeight="1" x14ac:dyDescent="0.3">
      <c r="A87" s="108"/>
      <c r="C87" s="127"/>
      <c r="G87" s="129"/>
      <c r="H87" s="129"/>
      <c r="I87" s="129"/>
    </row>
    <row r="88" spans="1:9" ht="12.75" hidden="1" customHeight="1" x14ac:dyDescent="0.3">
      <c r="A88" s="108"/>
    </row>
    <row r="89" spans="1:9" ht="12.75" hidden="1" customHeight="1" x14ac:dyDescent="0.3">
      <c r="A89" s="108"/>
      <c r="G89" s="130"/>
      <c r="H89" s="130"/>
      <c r="I89" s="130"/>
    </row>
    <row r="90" spans="1:9" ht="12.75" hidden="1" customHeight="1" x14ac:dyDescent="0.3">
      <c r="A90" s="108"/>
      <c r="G90" s="130"/>
      <c r="H90" s="130"/>
      <c r="I90" s="130"/>
    </row>
    <row r="91" spans="1:9" ht="12.75" hidden="1" customHeight="1" x14ac:dyDescent="0.3">
      <c r="A91" s="108"/>
      <c r="G91" s="130"/>
      <c r="H91" s="130"/>
      <c r="I91" s="130"/>
    </row>
    <row r="92" spans="1:9" ht="12.75" hidden="1" customHeight="1" x14ac:dyDescent="0.3">
      <c r="A92" s="108"/>
      <c r="G92" s="130"/>
      <c r="H92" s="130"/>
      <c r="I92" s="130"/>
    </row>
    <row r="93" spans="1:9" ht="12.75" hidden="1" customHeight="1" x14ac:dyDescent="0.3">
      <c r="A93" s="108"/>
      <c r="G93" s="130"/>
      <c r="H93" s="130"/>
      <c r="I93" s="130"/>
    </row>
    <row r="94" spans="1:9" ht="12.75" hidden="1" customHeight="1" x14ac:dyDescent="0.3">
      <c r="A94" s="108"/>
      <c r="G94" s="130"/>
      <c r="H94" s="130"/>
      <c r="I94" s="130"/>
    </row>
    <row r="95" spans="1:9" ht="12.75" hidden="1" customHeight="1" x14ac:dyDescent="0.3">
      <c r="A95" s="108"/>
      <c r="G95" s="130"/>
      <c r="H95" s="130"/>
      <c r="I95" s="130"/>
    </row>
    <row r="96" spans="1:9" ht="12.75" hidden="1" customHeight="1" x14ac:dyDescent="0.3">
      <c r="A96" s="108"/>
      <c r="G96" s="130"/>
      <c r="H96" s="130"/>
      <c r="I96" s="130"/>
    </row>
    <row r="97" spans="1:9" ht="12.75" hidden="1" customHeight="1" x14ac:dyDescent="0.3">
      <c r="A97" s="108"/>
      <c r="G97" s="130"/>
      <c r="H97" s="130"/>
      <c r="I97" s="130"/>
    </row>
    <row r="98" spans="1:9" ht="12.75" hidden="1" customHeight="1" x14ac:dyDescent="0.3">
      <c r="A98" s="108"/>
      <c r="G98" s="130"/>
      <c r="H98" s="130"/>
      <c r="I98" s="130"/>
    </row>
    <row r="99" spans="1:9" ht="12.75" hidden="1" customHeight="1" x14ac:dyDescent="0.3">
      <c r="A99" s="108"/>
      <c r="G99" s="130"/>
      <c r="H99" s="130"/>
      <c r="I99" s="130"/>
    </row>
    <row r="100" spans="1:9" ht="12.75" hidden="1" customHeight="1" x14ac:dyDescent="0.3">
      <c r="A100" s="108"/>
      <c r="G100" s="130"/>
      <c r="H100" s="130"/>
      <c r="I100" s="130"/>
    </row>
    <row r="101" spans="1:9" ht="12.75" hidden="1" customHeight="1" x14ac:dyDescent="0.3">
      <c r="A101" s="108"/>
      <c r="G101" s="130"/>
      <c r="H101" s="130"/>
      <c r="I101" s="130"/>
    </row>
    <row r="102" spans="1:9" ht="12.75" hidden="1" customHeight="1" x14ac:dyDescent="0.3">
      <c r="A102" s="108"/>
      <c r="C102" s="127"/>
      <c r="G102" s="130"/>
      <c r="H102" s="130"/>
      <c r="I102" s="130"/>
    </row>
    <row r="103" spans="1:9" ht="12.75" hidden="1" customHeight="1" x14ac:dyDescent="0.3">
      <c r="A103" s="108"/>
      <c r="G103" s="130"/>
      <c r="H103" s="130"/>
      <c r="I103" s="130"/>
    </row>
    <row r="104" spans="1:9" ht="12.75" hidden="1" customHeight="1" x14ac:dyDescent="0.3">
      <c r="A104" s="108"/>
      <c r="G104" s="130"/>
      <c r="H104" s="130"/>
      <c r="I104" s="130"/>
    </row>
    <row r="105" spans="1:9" ht="12.75" hidden="1" customHeight="1" x14ac:dyDescent="0.3">
      <c r="A105" s="108"/>
      <c r="G105" s="130"/>
      <c r="H105" s="130"/>
      <c r="I105" s="130"/>
    </row>
    <row r="106" spans="1:9" ht="12.75" hidden="1" customHeight="1" x14ac:dyDescent="0.3">
      <c r="A106" s="108"/>
      <c r="C106" s="127"/>
      <c r="G106" s="130"/>
      <c r="H106" s="130"/>
    </row>
    <row r="107" spans="1:9" ht="12.75" hidden="1" customHeight="1" x14ac:dyDescent="0.3">
      <c r="A107" s="108"/>
    </row>
    <row r="108" spans="1:9" ht="12.75" hidden="1" customHeight="1" x14ac:dyDescent="0.3">
      <c r="A108" s="108"/>
    </row>
    <row r="109" spans="1:9" ht="12.75" hidden="1" customHeight="1" x14ac:dyDescent="0.3">
      <c r="A109" s="108"/>
      <c r="C109" s="127"/>
      <c r="G109" s="129"/>
      <c r="H109" s="129"/>
      <c r="I109" s="129"/>
    </row>
    <row r="110" spans="1:9" ht="12.75" hidden="1" customHeight="1" x14ac:dyDescent="0.3">
      <c r="A110" s="108"/>
    </row>
    <row r="111" spans="1:9" ht="12.75" hidden="1" customHeight="1" x14ac:dyDescent="0.3">
      <c r="A111" s="108"/>
      <c r="G111" s="130"/>
      <c r="H111" s="130"/>
      <c r="I111" s="130"/>
    </row>
    <row r="112" spans="1:9" ht="12.75" hidden="1" customHeight="1" x14ac:dyDescent="0.3">
      <c r="A112" s="108"/>
      <c r="G112" s="130"/>
      <c r="H112" s="130"/>
      <c r="I112" s="130"/>
    </row>
    <row r="113" spans="1:9" ht="12.75" hidden="1" customHeight="1" x14ac:dyDescent="0.3">
      <c r="A113" s="108"/>
      <c r="G113" s="130"/>
      <c r="H113" s="130"/>
      <c r="I113" s="130"/>
    </row>
    <row r="114" spans="1:9" ht="12.75" hidden="1" customHeight="1" x14ac:dyDescent="0.3">
      <c r="A114" s="108"/>
      <c r="G114" s="130"/>
      <c r="H114" s="130"/>
      <c r="I114" s="130"/>
    </row>
    <row r="115" spans="1:9" ht="12.75" hidden="1" customHeight="1" x14ac:dyDescent="0.3">
      <c r="A115" s="108"/>
      <c r="G115" s="130"/>
      <c r="H115" s="130"/>
      <c r="I115" s="130"/>
    </row>
    <row r="116" spans="1:9" ht="12.75" hidden="1" customHeight="1" x14ac:dyDescent="0.3">
      <c r="A116" s="108"/>
      <c r="G116" s="130"/>
      <c r="H116" s="130"/>
      <c r="I116" s="130"/>
    </row>
    <row r="117" spans="1:9" ht="12.75" hidden="1" customHeight="1" x14ac:dyDescent="0.3">
      <c r="A117" s="108"/>
      <c r="C117" s="127"/>
      <c r="G117" s="130"/>
      <c r="H117" s="130"/>
      <c r="I117" s="130"/>
    </row>
    <row r="118" spans="1:9" ht="12.75" hidden="1" customHeight="1" x14ac:dyDescent="0.3">
      <c r="A118" s="108"/>
    </row>
    <row r="119" spans="1:9" ht="12.75" hidden="1" customHeight="1" x14ac:dyDescent="0.3">
      <c r="A119" s="108"/>
      <c r="C119" s="127"/>
      <c r="G119" s="130"/>
      <c r="H119" s="130"/>
      <c r="I119" s="130"/>
    </row>
    <row r="120" spans="1:9" ht="12.75" hidden="1" customHeight="1" x14ac:dyDescent="0.3">
      <c r="A120" s="108"/>
      <c r="G120" s="130"/>
      <c r="H120" s="130"/>
      <c r="I120" s="130"/>
    </row>
    <row r="121" spans="1:9" ht="12.75" hidden="1" customHeight="1" x14ac:dyDescent="0.3">
      <c r="A121" s="108"/>
    </row>
    <row r="122" spans="1:9" ht="12.75" hidden="1" customHeight="1" x14ac:dyDescent="0.3">
      <c r="A122" s="108"/>
    </row>
    <row r="123" spans="1:9" ht="12.75" hidden="1" customHeight="1" x14ac:dyDescent="0.3">
      <c r="A123" s="108"/>
    </row>
    <row r="124" spans="1:9" ht="12.75" hidden="1" customHeight="1" x14ac:dyDescent="0.3">
      <c r="A124" s="108"/>
    </row>
    <row r="125" spans="1:9" ht="12.75" hidden="1" customHeight="1" x14ac:dyDescent="0.3">
      <c r="A125" s="108"/>
    </row>
    <row r="126" spans="1:9" ht="12.75" hidden="1" customHeight="1" x14ac:dyDescent="0.3">
      <c r="A126" s="108"/>
    </row>
    <row r="127" spans="1:9" ht="12.75" hidden="1" customHeight="1" x14ac:dyDescent="0.3">
      <c r="A127" s="108"/>
    </row>
    <row r="128" spans="1:9" ht="12.75" hidden="1" customHeight="1" x14ac:dyDescent="0.3">
      <c r="A128" s="108"/>
    </row>
    <row r="129" spans="1:1" ht="12.75" hidden="1" customHeight="1" x14ac:dyDescent="0.3">
      <c r="A129" s="108"/>
    </row>
    <row r="130" spans="1:1" ht="12.75" hidden="1" customHeight="1" x14ac:dyDescent="0.3">
      <c r="A130" s="108"/>
    </row>
    <row r="131" spans="1:1" ht="12.75" hidden="1" customHeight="1" x14ac:dyDescent="0.3">
      <c r="A131" s="108"/>
    </row>
    <row r="132" spans="1:1" ht="12.75" hidden="1" customHeight="1" x14ac:dyDescent="0.3">
      <c r="A132" s="108"/>
    </row>
    <row r="133" spans="1:1" ht="12.75" hidden="1" customHeight="1" x14ac:dyDescent="0.3">
      <c r="A133" s="108"/>
    </row>
    <row r="134" spans="1:1" ht="12.75" hidden="1" customHeight="1" x14ac:dyDescent="0.3">
      <c r="A134" s="108"/>
    </row>
    <row r="135" spans="1:1" ht="12.75" hidden="1" customHeight="1" x14ac:dyDescent="0.3">
      <c r="A135" s="108"/>
    </row>
    <row r="136" spans="1:1" ht="12.75" hidden="1" customHeight="1" x14ac:dyDescent="0.3">
      <c r="A136" s="108"/>
    </row>
    <row r="137" spans="1:1" ht="12.75" hidden="1" customHeight="1" x14ac:dyDescent="0.3">
      <c r="A137" s="108"/>
    </row>
    <row r="138" spans="1:1" ht="12.75" hidden="1" customHeight="1" x14ac:dyDescent="0.3">
      <c r="A138" s="108"/>
    </row>
    <row r="139" spans="1:1" ht="12.75" hidden="1" customHeight="1" x14ac:dyDescent="0.3">
      <c r="A139" s="108"/>
    </row>
    <row r="140" spans="1:1" ht="12.75" hidden="1" customHeight="1" x14ac:dyDescent="0.3">
      <c r="A140" s="108"/>
    </row>
    <row r="141" spans="1:1" ht="12.75" hidden="1" customHeight="1" x14ac:dyDescent="0.3">
      <c r="A141" s="108"/>
    </row>
    <row r="142" spans="1:1" ht="12.75" hidden="1" customHeight="1" x14ac:dyDescent="0.3">
      <c r="A142" s="108"/>
    </row>
    <row r="143" spans="1:1" ht="12.75" hidden="1" customHeight="1" x14ac:dyDescent="0.3">
      <c r="A143" s="108"/>
    </row>
    <row r="144" spans="1:1" ht="12.75" hidden="1" customHeight="1" x14ac:dyDescent="0.3">
      <c r="A144" s="108"/>
    </row>
    <row r="145" spans="1:1" ht="12.75" hidden="1" customHeight="1" x14ac:dyDescent="0.3">
      <c r="A145" s="108"/>
    </row>
    <row r="146" spans="1:1" ht="12.75" hidden="1" customHeight="1" x14ac:dyDescent="0.3">
      <c r="A146" s="108"/>
    </row>
    <row r="147" spans="1:1" ht="12.75" hidden="1" customHeight="1" x14ac:dyDescent="0.3">
      <c r="A147" s="108"/>
    </row>
    <row r="148" spans="1:1" ht="12.75" hidden="1" customHeight="1" x14ac:dyDescent="0.3">
      <c r="A148" s="108"/>
    </row>
    <row r="149" spans="1:1" ht="12.75" hidden="1" customHeight="1" x14ac:dyDescent="0.3">
      <c r="A149" s="108"/>
    </row>
    <row r="150" spans="1:1" ht="12.75" hidden="1" customHeight="1" x14ac:dyDescent="0.3">
      <c r="A150" s="108"/>
    </row>
    <row r="151" spans="1:1" ht="12.75" hidden="1" customHeight="1" x14ac:dyDescent="0.3">
      <c r="A151" s="108"/>
    </row>
    <row r="152" spans="1:1" ht="12.75" hidden="1" customHeight="1" x14ac:dyDescent="0.3">
      <c r="A152" s="108"/>
    </row>
    <row r="153" spans="1:1" ht="12.75" hidden="1" customHeight="1" x14ac:dyDescent="0.3">
      <c r="A153" s="108"/>
    </row>
    <row r="154" spans="1:1" ht="12.75" hidden="1" customHeight="1" x14ac:dyDescent="0.3">
      <c r="A154" s="108"/>
    </row>
    <row r="155" spans="1:1" ht="12.75" hidden="1" customHeight="1" x14ac:dyDescent="0.3">
      <c r="A155" s="108"/>
    </row>
    <row r="156" spans="1:1" ht="12.75" hidden="1" customHeight="1" x14ac:dyDescent="0.3">
      <c r="A156" s="108"/>
    </row>
    <row r="157" spans="1:1" ht="12.75" hidden="1" customHeight="1" x14ac:dyDescent="0.3">
      <c r="A157" s="108"/>
    </row>
    <row r="158" spans="1:1" ht="12.75" hidden="1" customHeight="1" x14ac:dyDescent="0.3">
      <c r="A158" s="108"/>
    </row>
    <row r="159" spans="1:1" ht="12.75" hidden="1" customHeight="1" x14ac:dyDescent="0.3">
      <c r="A159" s="108"/>
    </row>
    <row r="160" spans="1:1" ht="12.75" hidden="1" customHeight="1" x14ac:dyDescent="0.3">
      <c r="A160" s="108"/>
    </row>
    <row r="161" spans="1:1" ht="12.75" hidden="1" customHeight="1" x14ac:dyDescent="0.3">
      <c r="A161" s="108"/>
    </row>
    <row r="162" spans="1:1" ht="12.75" hidden="1" customHeight="1" x14ac:dyDescent="0.3">
      <c r="A162" s="108"/>
    </row>
    <row r="163" spans="1:1" ht="12.75" hidden="1" customHeight="1" x14ac:dyDescent="0.3">
      <c r="A163" s="108"/>
    </row>
    <row r="164" spans="1:1" ht="12.75" hidden="1" customHeight="1" x14ac:dyDescent="0.3">
      <c r="A164" s="108"/>
    </row>
    <row r="165" spans="1:1" ht="12.75" hidden="1" customHeight="1" x14ac:dyDescent="0.3">
      <c r="A165" s="108"/>
    </row>
    <row r="166" spans="1:1" ht="12.75" hidden="1" customHeight="1" x14ac:dyDescent="0.3">
      <c r="A166" s="108"/>
    </row>
    <row r="167" spans="1:1" ht="12.75" hidden="1" customHeight="1" x14ac:dyDescent="0.3">
      <c r="A167" s="108"/>
    </row>
    <row r="168" spans="1:1" ht="12.75" hidden="1" customHeight="1" x14ac:dyDescent="0.3">
      <c r="A168" s="108"/>
    </row>
    <row r="169" spans="1:1" ht="12.75" hidden="1" customHeight="1" x14ac:dyDescent="0.3">
      <c r="A169" s="108"/>
    </row>
    <row r="170" spans="1:1" ht="12.75" hidden="1" customHeight="1" x14ac:dyDescent="0.3">
      <c r="A170" s="108"/>
    </row>
    <row r="171" spans="1:1" ht="12.75" hidden="1" customHeight="1" x14ac:dyDescent="0.3">
      <c r="A171" s="108"/>
    </row>
    <row r="172" spans="1:1" ht="12.75" hidden="1" customHeight="1" x14ac:dyDescent="0.3">
      <c r="A172" s="108"/>
    </row>
    <row r="173" spans="1:1" ht="12.75" hidden="1" customHeight="1" x14ac:dyDescent="0.3">
      <c r="A173" s="108"/>
    </row>
    <row r="174" spans="1:1" ht="12.75" hidden="1" customHeight="1" x14ac:dyDescent="0.3">
      <c r="A174" s="108"/>
    </row>
    <row r="175" spans="1:1" ht="12.75" hidden="1" customHeight="1" x14ac:dyDescent="0.3">
      <c r="A175" s="108"/>
    </row>
    <row r="176" spans="1:1" ht="12.75" hidden="1" customHeight="1" x14ac:dyDescent="0.3">
      <c r="A176" s="108"/>
    </row>
    <row r="177" spans="1:1" ht="12.75" hidden="1" customHeight="1" x14ac:dyDescent="0.3">
      <c r="A177" s="108"/>
    </row>
    <row r="178" spans="1:1" ht="12.75" hidden="1" customHeight="1" x14ac:dyDescent="0.3">
      <c r="A178" s="108"/>
    </row>
    <row r="179" spans="1:1" ht="13" hidden="1" x14ac:dyDescent="0.3">
      <c r="A179" s="108"/>
    </row>
    <row r="180" spans="1:1" ht="13" hidden="1" x14ac:dyDescent="0.3">
      <c r="A180" s="108"/>
    </row>
    <row r="181" spans="1:1" ht="13" hidden="1" x14ac:dyDescent="0.3">
      <c r="A181" s="108"/>
    </row>
    <row r="182" spans="1:1" ht="13" hidden="1" x14ac:dyDescent="0.3">
      <c r="A182" s="108"/>
    </row>
    <row r="183" spans="1:1" ht="13" hidden="1" x14ac:dyDescent="0.3">
      <c r="A183" s="108"/>
    </row>
    <row r="184" spans="1:1" ht="13" hidden="1" x14ac:dyDescent="0.3">
      <c r="A184" s="108"/>
    </row>
    <row r="185" spans="1:1" ht="13" hidden="1" x14ac:dyDescent="0.3">
      <c r="A185" s="108"/>
    </row>
    <row r="186" spans="1:1" ht="13" hidden="1" x14ac:dyDescent="0.3">
      <c r="A186" s="108"/>
    </row>
    <row r="187" spans="1:1" ht="13" hidden="1" x14ac:dyDescent="0.3">
      <c r="A187" s="108"/>
    </row>
  </sheetData>
  <mergeCells count="17">
    <mergeCell ref="B25:F28"/>
    <mergeCell ref="E12:F12"/>
    <mergeCell ref="B13:C13"/>
    <mergeCell ref="B14:C14"/>
    <mergeCell ref="B15:C15"/>
    <mergeCell ref="B16:C16"/>
    <mergeCell ref="B17:C17"/>
    <mergeCell ref="B12:C12"/>
    <mergeCell ref="B18:C18"/>
    <mergeCell ref="B20:D20"/>
    <mergeCell ref="B21:C21"/>
    <mergeCell ref="B22:C22"/>
    <mergeCell ref="B24:F24"/>
    <mergeCell ref="B1:G1"/>
    <mergeCell ref="B8:D8"/>
    <mergeCell ref="B9:C9"/>
    <mergeCell ref="B11:D11"/>
  </mergeCells>
  <pageMargins left="0.7" right="0.7" top="0.75" bottom="0.75" header="0.3" footer="0.3"/>
  <pageSetup scale="79" orientation="portrait" horizontalDpi="1200" verticalDpi="12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AA081-5D86-4D35-B1C3-158BAA874CBE}">
  <sheetPr>
    <tabColor rgb="FFFFFF00"/>
  </sheetPr>
  <dimension ref="A1:S157"/>
  <sheetViews>
    <sheetView zoomScale="90" zoomScaleNormal="90" workbookViewId="0">
      <selection activeCell="D14" sqref="D14"/>
    </sheetView>
  </sheetViews>
  <sheetFormatPr defaultColWidth="0" defaultRowHeight="14" zeroHeight="1" x14ac:dyDescent="0.3"/>
  <cols>
    <col min="1" max="1" width="1.6328125" style="51" customWidth="1"/>
    <col min="2" max="2" width="10.08984375" style="155" customWidth="1"/>
    <col min="3" max="3" width="36" style="51" customWidth="1"/>
    <col min="4" max="4" width="73.08984375" style="51" customWidth="1"/>
    <col min="5" max="5" width="41.6328125" style="51" customWidth="1"/>
    <col min="6" max="6" width="16.453125" style="156" customWidth="1"/>
    <col min="7" max="10" width="10.08984375" style="156" hidden="1" customWidth="1"/>
    <col min="11" max="11" width="1.54296875" style="156" customWidth="1"/>
    <col min="12" max="19" width="10.08984375" style="51" hidden="1" customWidth="1"/>
    <col min="20" max="16384" width="43.54296875" style="51" hidden="1"/>
  </cols>
  <sheetData>
    <row r="1" spans="1:12" ht="19.5" customHeight="1" x14ac:dyDescent="0.3">
      <c r="A1" s="139"/>
      <c r="B1" s="332" t="s">
        <v>892</v>
      </c>
      <c r="C1" s="333"/>
      <c r="D1" s="333"/>
      <c r="E1" s="333"/>
      <c r="F1" s="333"/>
      <c r="G1" s="259"/>
      <c r="H1" s="259"/>
      <c r="I1" s="259"/>
      <c r="J1" s="259"/>
      <c r="K1" s="259"/>
      <c r="L1" s="139"/>
    </row>
    <row r="2" spans="1:12" ht="10.5" customHeight="1" x14ac:dyDescent="0.3">
      <c r="A2" s="139"/>
      <c r="B2" s="140"/>
      <c r="C2" s="139"/>
      <c r="D2" s="139"/>
      <c r="E2" s="139"/>
      <c r="F2" s="141"/>
      <c r="G2" s="141"/>
      <c r="H2" s="141"/>
      <c r="I2" s="141"/>
      <c r="J2" s="141"/>
      <c r="K2" s="141"/>
      <c r="L2" s="139"/>
    </row>
    <row r="3" spans="1:12" ht="15" customHeight="1" x14ac:dyDescent="0.3">
      <c r="A3" s="139"/>
      <c r="B3" s="140"/>
      <c r="C3" s="139"/>
      <c r="D3" s="139"/>
      <c r="E3" s="139"/>
      <c r="F3" s="141"/>
      <c r="G3" s="141"/>
      <c r="H3" s="141"/>
      <c r="I3" s="141"/>
      <c r="J3" s="141"/>
      <c r="K3" s="141"/>
      <c r="L3" s="139"/>
    </row>
    <row r="4" spans="1:12" ht="15" customHeight="1" x14ac:dyDescent="0.3">
      <c r="A4" s="139"/>
      <c r="B4" s="140"/>
      <c r="C4" s="139"/>
      <c r="D4" s="139"/>
      <c r="E4" s="139"/>
      <c r="F4" s="141"/>
      <c r="G4" s="141"/>
      <c r="H4" s="141"/>
      <c r="I4" s="141"/>
      <c r="J4" s="141"/>
      <c r="K4" s="141"/>
      <c r="L4" s="139"/>
    </row>
    <row r="5" spans="1:12" ht="17.5" x14ac:dyDescent="0.35">
      <c r="A5" s="139"/>
      <c r="B5" s="329" t="s">
        <v>893</v>
      </c>
      <c r="C5" s="330"/>
      <c r="D5" s="330"/>
      <c r="E5" s="330"/>
      <c r="F5" s="331"/>
      <c r="G5" s="142"/>
      <c r="H5" s="142"/>
      <c r="I5" s="142"/>
      <c r="J5" s="142"/>
      <c r="K5" s="143"/>
      <c r="L5" s="139"/>
    </row>
    <row r="6" spans="1:12" x14ac:dyDescent="0.3">
      <c r="A6" s="139"/>
      <c r="B6" s="334" t="s">
        <v>894</v>
      </c>
      <c r="C6" s="335"/>
      <c r="D6" s="335"/>
      <c r="E6" s="336"/>
      <c r="F6" s="144">
        <f>SUM(F8:F109)</f>
        <v>0</v>
      </c>
      <c r="G6" s="145">
        <f>SUM(G8:G109)</f>
        <v>189000</v>
      </c>
      <c r="H6" s="144">
        <f>SUM(H8:H109)</f>
        <v>13150</v>
      </c>
      <c r="I6" s="144"/>
      <c r="J6" s="144"/>
      <c r="K6" s="141"/>
      <c r="L6" s="139"/>
    </row>
    <row r="7" spans="1:12" ht="69.75" customHeight="1" x14ac:dyDescent="0.3">
      <c r="A7" s="139"/>
      <c r="B7" s="146" t="s">
        <v>895</v>
      </c>
      <c r="C7" s="147" t="s">
        <v>896</v>
      </c>
      <c r="D7" s="147" t="s">
        <v>897</v>
      </c>
      <c r="E7" s="147" t="s">
        <v>898</v>
      </c>
      <c r="F7" s="148" t="s">
        <v>899</v>
      </c>
      <c r="G7" s="149" t="s">
        <v>900</v>
      </c>
      <c r="H7" s="150"/>
      <c r="I7" s="150"/>
      <c r="J7" s="151"/>
      <c r="K7" s="143"/>
      <c r="L7" s="139"/>
    </row>
    <row r="8" spans="1:12" x14ac:dyDescent="0.3">
      <c r="A8" s="152"/>
      <c r="B8" s="180"/>
      <c r="C8" s="181"/>
      <c r="D8" s="182"/>
      <c r="E8" s="182"/>
      <c r="F8" s="183"/>
      <c r="G8" s="153">
        <v>35000</v>
      </c>
      <c r="H8" s="153"/>
      <c r="I8" s="153"/>
      <c r="J8" s="153"/>
      <c r="K8" s="141"/>
      <c r="L8" s="139"/>
    </row>
    <row r="9" spans="1:12" x14ac:dyDescent="0.3">
      <c r="A9" s="152"/>
      <c r="B9" s="184"/>
      <c r="C9" s="185"/>
      <c r="D9" s="185"/>
      <c r="E9" s="185"/>
      <c r="F9" s="186"/>
      <c r="G9" s="154">
        <v>35000</v>
      </c>
      <c r="H9" s="154"/>
      <c r="I9" s="154"/>
      <c r="J9" s="154"/>
      <c r="K9" s="141"/>
      <c r="L9" s="139"/>
    </row>
    <row r="10" spans="1:12" x14ac:dyDescent="0.3">
      <c r="A10" s="152"/>
      <c r="B10" s="180"/>
      <c r="C10" s="181"/>
      <c r="D10" s="182"/>
      <c r="E10" s="182"/>
      <c r="F10" s="183"/>
      <c r="G10" s="153">
        <v>35000</v>
      </c>
      <c r="H10" s="153"/>
      <c r="I10" s="153"/>
      <c r="J10" s="153"/>
      <c r="K10" s="141"/>
      <c r="L10" s="139"/>
    </row>
    <row r="11" spans="1:12" x14ac:dyDescent="0.3">
      <c r="A11" s="152"/>
      <c r="B11" s="184"/>
      <c r="C11" s="185"/>
      <c r="D11" s="185"/>
      <c r="E11" s="185"/>
      <c r="F11" s="186"/>
      <c r="G11" s="154">
        <v>35000</v>
      </c>
      <c r="H11" s="154"/>
      <c r="I11" s="154"/>
      <c r="J11" s="154"/>
      <c r="K11" s="141"/>
      <c r="L11" s="139"/>
    </row>
    <row r="12" spans="1:12" x14ac:dyDescent="0.3">
      <c r="A12" s="152"/>
      <c r="B12" s="180"/>
      <c r="C12" s="181"/>
      <c r="D12" s="182"/>
      <c r="E12" s="182"/>
      <c r="F12" s="183"/>
      <c r="G12" s="153">
        <v>35000</v>
      </c>
      <c r="H12" s="153"/>
      <c r="I12" s="153"/>
      <c r="J12" s="153"/>
      <c r="K12" s="141"/>
      <c r="L12" s="139"/>
    </row>
    <row r="13" spans="1:12" x14ac:dyDescent="0.3">
      <c r="A13" s="152"/>
      <c r="B13" s="184"/>
      <c r="C13" s="185"/>
      <c r="D13" s="185"/>
      <c r="E13" s="185"/>
      <c r="F13" s="186"/>
      <c r="G13" s="154">
        <v>0</v>
      </c>
      <c r="H13" s="154"/>
      <c r="I13" s="154"/>
      <c r="J13" s="154">
        <v>5000</v>
      </c>
      <c r="K13" s="141"/>
      <c r="L13" s="139"/>
    </row>
    <row r="14" spans="1:12" x14ac:dyDescent="0.3">
      <c r="A14" s="152"/>
      <c r="B14" s="180"/>
      <c r="C14" s="181"/>
      <c r="D14" s="182"/>
      <c r="E14" s="182"/>
      <c r="F14" s="183"/>
      <c r="G14" s="153">
        <v>2000</v>
      </c>
      <c r="H14" s="153">
        <v>150</v>
      </c>
      <c r="I14" s="153">
        <v>300</v>
      </c>
      <c r="J14" s="153"/>
      <c r="K14" s="141"/>
      <c r="L14" s="139"/>
    </row>
    <row r="15" spans="1:12" x14ac:dyDescent="0.3">
      <c r="A15" s="152"/>
      <c r="B15" s="184"/>
      <c r="C15" s="185"/>
      <c r="D15" s="185"/>
      <c r="E15" s="185"/>
      <c r="F15" s="186"/>
      <c r="G15" s="154">
        <v>0</v>
      </c>
      <c r="H15" s="154">
        <v>0</v>
      </c>
      <c r="I15" s="154"/>
      <c r="J15" s="154"/>
      <c r="K15" s="141"/>
      <c r="L15" s="139"/>
    </row>
    <row r="16" spans="1:12" x14ac:dyDescent="0.3">
      <c r="A16" s="152"/>
      <c r="B16" s="180"/>
      <c r="C16" s="181"/>
      <c r="D16" s="182"/>
      <c r="E16" s="182"/>
      <c r="F16" s="183"/>
      <c r="G16" s="153">
        <v>12000</v>
      </c>
      <c r="H16" s="153">
        <v>13000</v>
      </c>
      <c r="I16" s="153"/>
      <c r="J16" s="153"/>
      <c r="K16" s="141"/>
      <c r="L16" s="139"/>
    </row>
    <row r="17" spans="1:12" x14ac:dyDescent="0.3">
      <c r="A17" s="139"/>
      <c r="B17" s="184"/>
      <c r="C17" s="185"/>
      <c r="D17" s="185"/>
      <c r="E17" s="185"/>
      <c r="F17" s="186"/>
      <c r="G17" s="154"/>
      <c r="H17" s="154"/>
      <c r="I17" s="154"/>
      <c r="J17" s="154"/>
      <c r="K17" s="141"/>
      <c r="L17" s="139"/>
    </row>
    <row r="18" spans="1:12" x14ac:dyDescent="0.3">
      <c r="A18" s="139"/>
      <c r="B18" s="180"/>
      <c r="C18" s="181"/>
      <c r="D18" s="182"/>
      <c r="E18" s="182"/>
      <c r="F18" s="183"/>
      <c r="G18" s="153"/>
      <c r="H18" s="153"/>
      <c r="I18" s="153"/>
      <c r="J18" s="153"/>
      <c r="K18" s="141"/>
      <c r="L18" s="139"/>
    </row>
    <row r="19" spans="1:12" x14ac:dyDescent="0.3">
      <c r="A19" s="139"/>
      <c r="B19" s="184"/>
      <c r="C19" s="185"/>
      <c r="D19" s="185"/>
      <c r="E19" s="185"/>
      <c r="F19" s="186"/>
      <c r="G19" s="154"/>
      <c r="H19" s="154"/>
      <c r="I19" s="154"/>
      <c r="J19" s="154"/>
      <c r="K19" s="141"/>
      <c r="L19" s="139"/>
    </row>
    <row r="20" spans="1:12" x14ac:dyDescent="0.3">
      <c r="A20" s="139"/>
      <c r="B20" s="180"/>
      <c r="C20" s="181"/>
      <c r="D20" s="182"/>
      <c r="E20" s="182"/>
      <c r="F20" s="183"/>
      <c r="G20" s="153"/>
      <c r="H20" s="153"/>
      <c r="I20" s="153"/>
      <c r="J20" s="153"/>
      <c r="K20" s="141"/>
      <c r="L20" s="139"/>
    </row>
    <row r="21" spans="1:12" x14ac:dyDescent="0.3">
      <c r="A21" s="139"/>
      <c r="B21" s="184"/>
      <c r="C21" s="185"/>
      <c r="D21" s="185"/>
      <c r="E21" s="185"/>
      <c r="F21" s="186"/>
      <c r="G21" s="154"/>
      <c r="H21" s="154"/>
      <c r="I21" s="154"/>
      <c r="J21" s="154"/>
      <c r="K21" s="141"/>
      <c r="L21" s="139"/>
    </row>
    <row r="22" spans="1:12" x14ac:dyDescent="0.3">
      <c r="A22" s="139"/>
      <c r="B22" s="180"/>
      <c r="C22" s="181"/>
      <c r="D22" s="182"/>
      <c r="E22" s="182"/>
      <c r="F22" s="183"/>
      <c r="G22" s="153"/>
      <c r="H22" s="153"/>
      <c r="I22" s="153"/>
      <c r="J22" s="153"/>
      <c r="K22" s="141"/>
      <c r="L22" s="139"/>
    </row>
    <row r="23" spans="1:12" x14ac:dyDescent="0.3">
      <c r="A23" s="139"/>
      <c r="B23" s="184"/>
      <c r="C23" s="185"/>
      <c r="D23" s="185"/>
      <c r="E23" s="185"/>
      <c r="F23" s="186"/>
      <c r="G23" s="154"/>
      <c r="H23" s="154"/>
      <c r="I23" s="154"/>
      <c r="J23" s="154"/>
      <c r="K23" s="141"/>
      <c r="L23" s="139"/>
    </row>
    <row r="24" spans="1:12" x14ac:dyDescent="0.3">
      <c r="A24" s="139"/>
      <c r="B24" s="180"/>
      <c r="C24" s="181"/>
      <c r="D24" s="182"/>
      <c r="E24" s="182"/>
      <c r="F24" s="183"/>
      <c r="G24" s="153"/>
      <c r="H24" s="153"/>
      <c r="I24" s="153"/>
      <c r="J24" s="153"/>
      <c r="K24" s="141"/>
      <c r="L24" s="139"/>
    </row>
    <row r="25" spans="1:12" x14ac:dyDescent="0.3">
      <c r="A25" s="139"/>
      <c r="B25" s="184"/>
      <c r="C25" s="185"/>
      <c r="D25" s="185"/>
      <c r="E25" s="185"/>
      <c r="F25" s="186"/>
      <c r="G25" s="154"/>
      <c r="H25" s="154"/>
      <c r="I25" s="154"/>
      <c r="J25" s="154"/>
      <c r="K25" s="141"/>
      <c r="L25" s="139"/>
    </row>
    <row r="26" spans="1:12" x14ac:dyDescent="0.3">
      <c r="A26" s="139"/>
      <c r="B26" s="180"/>
      <c r="C26" s="181"/>
      <c r="D26" s="182"/>
      <c r="E26" s="182"/>
      <c r="F26" s="183"/>
      <c r="G26" s="153"/>
      <c r="H26" s="153"/>
      <c r="I26" s="153"/>
      <c r="J26" s="153"/>
      <c r="K26" s="141"/>
      <c r="L26" s="139"/>
    </row>
    <row r="27" spans="1:12" x14ac:dyDescent="0.3">
      <c r="A27" s="139"/>
      <c r="B27" s="184"/>
      <c r="C27" s="185"/>
      <c r="D27" s="185"/>
      <c r="E27" s="185"/>
      <c r="F27" s="186"/>
      <c r="G27" s="154"/>
      <c r="H27" s="154"/>
      <c r="I27" s="154"/>
      <c r="J27" s="154"/>
      <c r="K27" s="141"/>
      <c r="L27" s="139"/>
    </row>
    <row r="28" spans="1:12" x14ac:dyDescent="0.3">
      <c r="A28" s="139"/>
      <c r="B28" s="180"/>
      <c r="C28" s="181"/>
      <c r="D28" s="182"/>
      <c r="E28" s="182"/>
      <c r="F28" s="183"/>
      <c r="G28" s="153"/>
      <c r="H28" s="153"/>
      <c r="I28" s="153"/>
      <c r="J28" s="153"/>
      <c r="K28" s="141"/>
      <c r="L28" s="139"/>
    </row>
    <row r="29" spans="1:12" x14ac:dyDescent="0.3">
      <c r="A29" s="139"/>
      <c r="B29" s="184"/>
      <c r="C29" s="185"/>
      <c r="D29" s="185"/>
      <c r="E29" s="185"/>
      <c r="F29" s="186"/>
      <c r="G29" s="154"/>
      <c r="H29" s="154"/>
      <c r="I29" s="154"/>
      <c r="J29" s="154"/>
      <c r="K29" s="141"/>
      <c r="L29" s="139"/>
    </row>
    <row r="30" spans="1:12" x14ac:dyDescent="0.3">
      <c r="A30" s="139"/>
      <c r="B30" s="180"/>
      <c r="C30" s="181"/>
      <c r="D30" s="182"/>
      <c r="E30" s="182"/>
      <c r="F30" s="183"/>
      <c r="G30" s="153"/>
      <c r="H30" s="153"/>
      <c r="I30" s="153"/>
      <c r="J30" s="153"/>
      <c r="K30" s="141"/>
      <c r="L30" s="139"/>
    </row>
    <row r="31" spans="1:12" x14ac:dyDescent="0.3">
      <c r="A31" s="139"/>
      <c r="B31" s="184"/>
      <c r="C31" s="185"/>
      <c r="D31" s="185"/>
      <c r="E31" s="185"/>
      <c r="F31" s="186"/>
      <c r="G31" s="154"/>
      <c r="H31" s="154"/>
      <c r="I31" s="154"/>
      <c r="J31" s="154"/>
      <c r="K31" s="141"/>
      <c r="L31" s="139"/>
    </row>
    <row r="32" spans="1:12" x14ac:dyDescent="0.3">
      <c r="A32" s="139"/>
      <c r="B32" s="180"/>
      <c r="C32" s="181"/>
      <c r="D32" s="182"/>
      <c r="E32" s="182"/>
      <c r="F32" s="183"/>
      <c r="G32" s="153"/>
      <c r="H32" s="153"/>
      <c r="I32" s="153"/>
      <c r="J32" s="153"/>
      <c r="K32" s="141"/>
      <c r="L32" s="139"/>
    </row>
    <row r="33" spans="1:12" x14ac:dyDescent="0.3">
      <c r="A33" s="139"/>
      <c r="B33" s="184"/>
      <c r="C33" s="185"/>
      <c r="D33" s="185"/>
      <c r="E33" s="185"/>
      <c r="F33" s="186"/>
      <c r="G33" s="154"/>
      <c r="H33" s="154"/>
      <c r="I33" s="154"/>
      <c r="J33" s="154"/>
      <c r="K33" s="141"/>
      <c r="L33" s="139"/>
    </row>
    <row r="34" spans="1:12" x14ac:dyDescent="0.3">
      <c r="A34" s="139"/>
      <c r="B34" s="180"/>
      <c r="C34" s="181"/>
      <c r="D34" s="182"/>
      <c r="E34" s="182"/>
      <c r="F34" s="183"/>
      <c r="G34" s="153"/>
      <c r="H34" s="153"/>
      <c r="I34" s="153"/>
      <c r="J34" s="153"/>
      <c r="K34" s="141"/>
      <c r="L34" s="139"/>
    </row>
    <row r="35" spans="1:12" x14ac:dyDescent="0.3">
      <c r="A35" s="139"/>
      <c r="B35" s="184"/>
      <c r="C35" s="185"/>
      <c r="D35" s="185"/>
      <c r="E35" s="185"/>
      <c r="F35" s="186"/>
      <c r="G35" s="154"/>
      <c r="H35" s="154"/>
      <c r="I35" s="154"/>
      <c r="J35" s="154"/>
      <c r="K35" s="141"/>
      <c r="L35" s="139"/>
    </row>
    <row r="36" spans="1:12" x14ac:dyDescent="0.3">
      <c r="A36" s="139"/>
      <c r="B36" s="180"/>
      <c r="C36" s="181"/>
      <c r="D36" s="182"/>
      <c r="E36" s="182"/>
      <c r="F36" s="183"/>
      <c r="G36" s="153"/>
      <c r="H36" s="153"/>
      <c r="I36" s="153"/>
      <c r="J36" s="153"/>
      <c r="K36" s="141"/>
      <c r="L36" s="139"/>
    </row>
    <row r="37" spans="1:12" x14ac:dyDescent="0.3">
      <c r="A37" s="139"/>
      <c r="B37" s="184"/>
      <c r="C37" s="185"/>
      <c r="D37" s="185"/>
      <c r="E37" s="185"/>
      <c r="F37" s="186"/>
      <c r="G37" s="154"/>
      <c r="H37" s="154"/>
      <c r="I37" s="154"/>
      <c r="J37" s="154"/>
      <c r="K37" s="141"/>
      <c r="L37" s="139"/>
    </row>
    <row r="38" spans="1:12" x14ac:dyDescent="0.3">
      <c r="A38" s="139"/>
      <c r="B38" s="180"/>
      <c r="C38" s="181"/>
      <c r="D38" s="182"/>
      <c r="E38" s="182"/>
      <c r="F38" s="183"/>
      <c r="G38" s="153"/>
      <c r="H38" s="153"/>
      <c r="I38" s="153"/>
      <c r="J38" s="153"/>
      <c r="K38" s="141"/>
      <c r="L38" s="139"/>
    </row>
    <row r="39" spans="1:12" x14ac:dyDescent="0.3">
      <c r="A39" s="139"/>
      <c r="B39" s="184"/>
      <c r="C39" s="185"/>
      <c r="D39" s="185"/>
      <c r="E39" s="185"/>
      <c r="F39" s="186"/>
      <c r="G39" s="154"/>
      <c r="H39" s="154"/>
      <c r="I39" s="154"/>
      <c r="J39" s="154"/>
      <c r="K39" s="141"/>
      <c r="L39" s="139"/>
    </row>
    <row r="40" spans="1:12" x14ac:dyDescent="0.3">
      <c r="A40" s="139"/>
      <c r="B40" s="180"/>
      <c r="C40" s="181"/>
      <c r="D40" s="182"/>
      <c r="E40" s="182"/>
      <c r="F40" s="183"/>
      <c r="G40" s="153"/>
      <c r="H40" s="153"/>
      <c r="I40" s="153"/>
      <c r="J40" s="153"/>
      <c r="K40" s="141"/>
      <c r="L40" s="139"/>
    </row>
    <row r="41" spans="1:12" x14ac:dyDescent="0.3">
      <c r="A41" s="139"/>
      <c r="B41" s="184"/>
      <c r="C41" s="185"/>
      <c r="D41" s="185"/>
      <c r="E41" s="185"/>
      <c r="F41" s="186"/>
      <c r="G41" s="154"/>
      <c r="H41" s="154"/>
      <c r="I41" s="154"/>
      <c r="J41" s="154"/>
      <c r="K41" s="141"/>
      <c r="L41" s="139"/>
    </row>
    <row r="42" spans="1:12" x14ac:dyDescent="0.3">
      <c r="A42" s="139"/>
      <c r="B42" s="180"/>
      <c r="C42" s="181"/>
      <c r="D42" s="182"/>
      <c r="E42" s="182"/>
      <c r="F42" s="183"/>
      <c r="G42" s="153"/>
      <c r="H42" s="153"/>
      <c r="I42" s="153"/>
      <c r="J42" s="153"/>
      <c r="K42" s="141"/>
      <c r="L42" s="139"/>
    </row>
    <row r="43" spans="1:12" x14ac:dyDescent="0.3">
      <c r="A43" s="139"/>
      <c r="B43" s="184"/>
      <c r="C43" s="185"/>
      <c r="D43" s="185"/>
      <c r="E43" s="185"/>
      <c r="F43" s="186"/>
      <c r="G43" s="154"/>
      <c r="H43" s="154"/>
      <c r="I43" s="154"/>
      <c r="J43" s="154"/>
      <c r="K43" s="141"/>
      <c r="L43" s="139"/>
    </row>
    <row r="44" spans="1:12" x14ac:dyDescent="0.3">
      <c r="A44" s="139"/>
      <c r="B44" s="180"/>
      <c r="C44" s="181"/>
      <c r="D44" s="182"/>
      <c r="E44" s="182"/>
      <c r="F44" s="183"/>
      <c r="G44" s="153"/>
      <c r="H44" s="153"/>
      <c r="I44" s="153"/>
      <c r="J44" s="153"/>
      <c r="K44" s="141"/>
      <c r="L44" s="139"/>
    </row>
    <row r="45" spans="1:12" x14ac:dyDescent="0.3">
      <c r="A45" s="139"/>
      <c r="B45" s="184"/>
      <c r="C45" s="185"/>
      <c r="D45" s="185"/>
      <c r="E45" s="185"/>
      <c r="F45" s="186"/>
      <c r="G45" s="154"/>
      <c r="H45" s="154"/>
      <c r="I45" s="154"/>
      <c r="J45" s="154"/>
      <c r="K45" s="141"/>
      <c r="L45" s="139"/>
    </row>
    <row r="46" spans="1:12" x14ac:dyDescent="0.3">
      <c r="A46" s="139"/>
      <c r="B46" s="180"/>
      <c r="C46" s="181"/>
      <c r="D46" s="182"/>
      <c r="E46" s="182"/>
      <c r="F46" s="183"/>
      <c r="G46" s="153"/>
      <c r="H46" s="153"/>
      <c r="I46" s="153"/>
      <c r="J46" s="153"/>
      <c r="K46" s="141"/>
      <c r="L46" s="139"/>
    </row>
    <row r="47" spans="1:12" x14ac:dyDescent="0.3">
      <c r="A47" s="139"/>
      <c r="B47" s="184"/>
      <c r="C47" s="185"/>
      <c r="D47" s="185"/>
      <c r="E47" s="185"/>
      <c r="F47" s="186"/>
      <c r="G47" s="154"/>
      <c r="H47" s="154"/>
      <c r="I47" s="154"/>
      <c r="J47" s="154"/>
      <c r="K47" s="141"/>
      <c r="L47" s="139"/>
    </row>
    <row r="48" spans="1:12" x14ac:dyDescent="0.3">
      <c r="A48" s="139"/>
      <c r="B48" s="180"/>
      <c r="C48" s="181"/>
      <c r="D48" s="182"/>
      <c r="E48" s="182"/>
      <c r="F48" s="183"/>
      <c r="G48" s="153"/>
      <c r="H48" s="153"/>
      <c r="I48" s="153"/>
      <c r="J48" s="153"/>
      <c r="K48" s="141"/>
      <c r="L48" s="139"/>
    </row>
    <row r="49" spans="1:12" x14ac:dyDescent="0.3">
      <c r="A49" s="139"/>
      <c r="B49" s="184"/>
      <c r="C49" s="185"/>
      <c r="D49" s="185"/>
      <c r="E49" s="185"/>
      <c r="F49" s="186"/>
      <c r="G49" s="154"/>
      <c r="H49" s="154"/>
      <c r="I49" s="154"/>
      <c r="J49" s="154"/>
      <c r="K49" s="141"/>
      <c r="L49" s="139"/>
    </row>
    <row r="50" spans="1:12" x14ac:dyDescent="0.3">
      <c r="A50" s="139"/>
      <c r="B50" s="180"/>
      <c r="C50" s="181"/>
      <c r="D50" s="182"/>
      <c r="E50" s="182"/>
      <c r="F50" s="183"/>
      <c r="G50" s="153"/>
      <c r="H50" s="153"/>
      <c r="I50" s="153"/>
      <c r="J50" s="153"/>
      <c r="K50" s="141"/>
      <c r="L50" s="139"/>
    </row>
    <row r="51" spans="1:12" x14ac:dyDescent="0.3">
      <c r="A51" s="139"/>
      <c r="B51" s="184"/>
      <c r="C51" s="185"/>
      <c r="D51" s="185"/>
      <c r="E51" s="185"/>
      <c r="F51" s="186"/>
      <c r="G51" s="154"/>
      <c r="H51" s="154"/>
      <c r="I51" s="154"/>
      <c r="J51" s="154"/>
      <c r="K51" s="141"/>
      <c r="L51" s="139"/>
    </row>
    <row r="52" spans="1:12" x14ac:dyDescent="0.3">
      <c r="A52" s="139"/>
      <c r="B52" s="180"/>
      <c r="C52" s="181"/>
      <c r="D52" s="182"/>
      <c r="E52" s="182"/>
      <c r="F52" s="183"/>
      <c r="G52" s="153"/>
      <c r="H52" s="153"/>
      <c r="I52" s="153"/>
      <c r="J52" s="153"/>
      <c r="K52" s="141"/>
      <c r="L52" s="139"/>
    </row>
    <row r="53" spans="1:12" x14ac:dyDescent="0.3">
      <c r="A53" s="139"/>
      <c r="B53" s="184"/>
      <c r="C53" s="185"/>
      <c r="D53" s="185"/>
      <c r="E53" s="185"/>
      <c r="F53" s="186"/>
      <c r="G53" s="154"/>
      <c r="H53" s="154"/>
      <c r="I53" s="154"/>
      <c r="J53" s="154"/>
      <c r="K53" s="141"/>
      <c r="L53" s="139"/>
    </row>
    <row r="54" spans="1:12" x14ac:dyDescent="0.3">
      <c r="A54" s="139"/>
      <c r="B54" s="180"/>
      <c r="C54" s="181"/>
      <c r="D54" s="182"/>
      <c r="E54" s="182"/>
      <c r="F54" s="183"/>
      <c r="G54" s="153"/>
      <c r="H54" s="153"/>
      <c r="I54" s="153"/>
      <c r="J54" s="153"/>
      <c r="K54" s="141"/>
      <c r="L54" s="139"/>
    </row>
    <row r="55" spans="1:12" x14ac:dyDescent="0.3">
      <c r="A55" s="139"/>
      <c r="B55" s="184"/>
      <c r="C55" s="185"/>
      <c r="D55" s="185"/>
      <c r="E55" s="185"/>
      <c r="F55" s="186"/>
      <c r="G55" s="154"/>
      <c r="H55" s="154"/>
      <c r="I55" s="154"/>
      <c r="J55" s="154"/>
      <c r="K55" s="141"/>
      <c r="L55" s="139"/>
    </row>
    <row r="56" spans="1:12" x14ac:dyDescent="0.3">
      <c r="A56" s="139"/>
      <c r="B56" s="180"/>
      <c r="C56" s="181"/>
      <c r="D56" s="182"/>
      <c r="E56" s="182"/>
      <c r="F56" s="183"/>
      <c r="G56" s="153"/>
      <c r="H56" s="153"/>
      <c r="I56" s="153"/>
      <c r="J56" s="153"/>
      <c r="K56" s="141"/>
      <c r="L56" s="139"/>
    </row>
    <row r="57" spans="1:12" x14ac:dyDescent="0.3">
      <c r="A57" s="139"/>
      <c r="B57" s="184"/>
      <c r="C57" s="185"/>
      <c r="D57" s="185"/>
      <c r="E57" s="185"/>
      <c r="F57" s="186"/>
      <c r="G57" s="154"/>
      <c r="H57" s="154"/>
      <c r="I57" s="154"/>
      <c r="J57" s="154"/>
      <c r="K57" s="141"/>
      <c r="L57" s="139"/>
    </row>
    <row r="58" spans="1:12" x14ac:dyDescent="0.3">
      <c r="A58" s="139"/>
      <c r="B58" s="180"/>
      <c r="C58" s="181"/>
      <c r="D58" s="182"/>
      <c r="E58" s="182"/>
      <c r="F58" s="183"/>
      <c r="G58" s="153"/>
      <c r="H58" s="153"/>
      <c r="I58" s="153"/>
      <c r="J58" s="153"/>
      <c r="K58" s="141"/>
      <c r="L58" s="139"/>
    </row>
    <row r="59" spans="1:12" x14ac:dyDescent="0.3">
      <c r="A59" s="139"/>
      <c r="B59" s="184"/>
      <c r="C59" s="185"/>
      <c r="D59" s="185"/>
      <c r="E59" s="185"/>
      <c r="F59" s="186"/>
      <c r="G59" s="154"/>
      <c r="H59" s="154"/>
      <c r="I59" s="154"/>
      <c r="J59" s="154"/>
      <c r="K59" s="141"/>
      <c r="L59" s="139"/>
    </row>
    <row r="60" spans="1:12" x14ac:dyDescent="0.3">
      <c r="A60" s="139"/>
      <c r="B60" s="180"/>
      <c r="C60" s="181"/>
      <c r="D60" s="182"/>
      <c r="E60" s="182"/>
      <c r="F60" s="183"/>
      <c r="G60" s="153"/>
      <c r="H60" s="153"/>
      <c r="I60" s="153"/>
      <c r="J60" s="153"/>
      <c r="K60" s="141"/>
      <c r="L60" s="139"/>
    </row>
    <row r="61" spans="1:12" x14ac:dyDescent="0.3">
      <c r="A61" s="139"/>
      <c r="B61" s="184"/>
      <c r="C61" s="185"/>
      <c r="D61" s="185"/>
      <c r="E61" s="185"/>
      <c r="F61" s="186"/>
      <c r="G61" s="154"/>
      <c r="H61" s="154"/>
      <c r="I61" s="154"/>
      <c r="J61" s="154"/>
      <c r="K61" s="141"/>
      <c r="L61" s="139"/>
    </row>
    <row r="62" spans="1:12" x14ac:dyDescent="0.3">
      <c r="A62" s="139"/>
      <c r="B62" s="180"/>
      <c r="C62" s="181"/>
      <c r="D62" s="182"/>
      <c r="E62" s="182"/>
      <c r="F62" s="183"/>
      <c r="G62" s="153"/>
      <c r="H62" s="153"/>
      <c r="I62" s="153"/>
      <c r="J62" s="153"/>
      <c r="K62" s="141"/>
      <c r="L62" s="139"/>
    </row>
    <row r="63" spans="1:12" x14ac:dyDescent="0.3">
      <c r="A63" s="139"/>
      <c r="B63" s="184"/>
      <c r="C63" s="185"/>
      <c r="D63" s="185"/>
      <c r="E63" s="185"/>
      <c r="F63" s="186"/>
      <c r="G63" s="154"/>
      <c r="H63" s="154"/>
      <c r="I63" s="154"/>
      <c r="J63" s="154"/>
      <c r="K63" s="141"/>
      <c r="L63" s="139"/>
    </row>
    <row r="64" spans="1:12" x14ac:dyDescent="0.3">
      <c r="A64" s="139"/>
      <c r="B64" s="180"/>
      <c r="C64" s="181"/>
      <c r="D64" s="182"/>
      <c r="E64" s="182"/>
      <c r="F64" s="183"/>
      <c r="G64" s="153"/>
      <c r="H64" s="153"/>
      <c r="I64" s="153"/>
      <c r="J64" s="153"/>
      <c r="K64" s="141"/>
      <c r="L64" s="139"/>
    </row>
    <row r="65" spans="1:12" x14ac:dyDescent="0.3">
      <c r="A65" s="139"/>
      <c r="B65" s="184"/>
      <c r="C65" s="185"/>
      <c r="D65" s="185"/>
      <c r="E65" s="185"/>
      <c r="F65" s="186"/>
      <c r="G65" s="154"/>
      <c r="H65" s="154"/>
      <c r="I65" s="154"/>
      <c r="J65" s="154"/>
      <c r="K65" s="141"/>
      <c r="L65" s="139"/>
    </row>
    <row r="66" spans="1:12" x14ac:dyDescent="0.3">
      <c r="A66" s="139"/>
      <c r="B66" s="180"/>
      <c r="C66" s="181"/>
      <c r="D66" s="182"/>
      <c r="E66" s="182"/>
      <c r="F66" s="183"/>
      <c r="G66" s="153"/>
      <c r="H66" s="153"/>
      <c r="I66" s="153"/>
      <c r="J66" s="153"/>
      <c r="K66" s="141"/>
      <c r="L66" s="139"/>
    </row>
    <row r="67" spans="1:12" x14ac:dyDescent="0.3">
      <c r="A67" s="139"/>
      <c r="B67" s="184"/>
      <c r="C67" s="185"/>
      <c r="D67" s="185"/>
      <c r="E67" s="185"/>
      <c r="F67" s="186"/>
      <c r="G67" s="154"/>
      <c r="H67" s="154"/>
      <c r="I67" s="154"/>
      <c r="J67" s="154"/>
      <c r="K67" s="141"/>
      <c r="L67" s="139"/>
    </row>
    <row r="68" spans="1:12" x14ac:dyDescent="0.3">
      <c r="A68" s="139"/>
      <c r="B68" s="180"/>
      <c r="C68" s="181"/>
      <c r="D68" s="182"/>
      <c r="E68" s="182"/>
      <c r="F68" s="183"/>
      <c r="G68" s="153"/>
      <c r="H68" s="153"/>
      <c r="I68" s="153"/>
      <c r="J68" s="153"/>
      <c r="K68" s="141"/>
      <c r="L68" s="139"/>
    </row>
    <row r="69" spans="1:12" x14ac:dyDescent="0.3">
      <c r="A69" s="139"/>
      <c r="B69" s="184"/>
      <c r="C69" s="185"/>
      <c r="D69" s="185"/>
      <c r="E69" s="185"/>
      <c r="F69" s="186"/>
      <c r="G69" s="154"/>
      <c r="H69" s="154"/>
      <c r="I69" s="154"/>
      <c r="J69" s="154"/>
      <c r="K69" s="141"/>
      <c r="L69" s="139"/>
    </row>
    <row r="70" spans="1:12" x14ac:dyDescent="0.3">
      <c r="A70" s="139"/>
      <c r="B70" s="180"/>
      <c r="C70" s="181"/>
      <c r="D70" s="182"/>
      <c r="E70" s="182"/>
      <c r="F70" s="183"/>
      <c r="G70" s="153"/>
      <c r="H70" s="153"/>
      <c r="I70" s="153"/>
      <c r="J70" s="153"/>
      <c r="K70" s="141"/>
      <c r="L70" s="139"/>
    </row>
    <row r="71" spans="1:12" x14ac:dyDescent="0.3">
      <c r="A71" s="139"/>
      <c r="B71" s="184"/>
      <c r="C71" s="185"/>
      <c r="D71" s="185"/>
      <c r="E71" s="185"/>
      <c r="F71" s="186"/>
      <c r="G71" s="154"/>
      <c r="H71" s="154"/>
      <c r="I71" s="154"/>
      <c r="J71" s="154"/>
      <c r="K71" s="141"/>
      <c r="L71" s="139"/>
    </row>
    <row r="72" spans="1:12" x14ac:dyDescent="0.3">
      <c r="A72" s="139"/>
      <c r="B72" s="180"/>
      <c r="C72" s="181"/>
      <c r="D72" s="182"/>
      <c r="E72" s="182"/>
      <c r="F72" s="183"/>
      <c r="G72" s="153"/>
      <c r="H72" s="153"/>
      <c r="I72" s="153"/>
      <c r="J72" s="153"/>
      <c r="K72" s="141"/>
      <c r="L72" s="139"/>
    </row>
    <row r="73" spans="1:12" x14ac:dyDescent="0.3">
      <c r="A73" s="139"/>
      <c r="B73" s="184"/>
      <c r="C73" s="185"/>
      <c r="D73" s="185"/>
      <c r="E73" s="185"/>
      <c r="F73" s="186"/>
      <c r="G73" s="154"/>
      <c r="H73" s="154"/>
      <c r="I73" s="154"/>
      <c r="J73" s="154"/>
      <c r="K73" s="141"/>
      <c r="L73" s="139"/>
    </row>
    <row r="74" spans="1:12" x14ac:dyDescent="0.3">
      <c r="A74" s="139"/>
      <c r="B74" s="180"/>
      <c r="C74" s="181"/>
      <c r="D74" s="182"/>
      <c r="E74" s="182"/>
      <c r="F74" s="183"/>
      <c r="G74" s="153"/>
      <c r="H74" s="153"/>
      <c r="I74" s="153"/>
      <c r="J74" s="153"/>
      <c r="K74" s="141"/>
      <c r="L74" s="139"/>
    </row>
    <row r="75" spans="1:12" x14ac:dyDescent="0.3">
      <c r="A75" s="139"/>
      <c r="B75" s="184"/>
      <c r="C75" s="185"/>
      <c r="D75" s="185"/>
      <c r="E75" s="185"/>
      <c r="F75" s="186"/>
      <c r="G75" s="154"/>
      <c r="H75" s="154"/>
      <c r="I75" s="154"/>
      <c r="J75" s="154"/>
      <c r="K75" s="141"/>
      <c r="L75" s="139"/>
    </row>
    <row r="76" spans="1:12" x14ac:dyDescent="0.3">
      <c r="A76" s="139"/>
      <c r="B76" s="180"/>
      <c r="C76" s="181"/>
      <c r="D76" s="182"/>
      <c r="E76" s="182"/>
      <c r="F76" s="183"/>
      <c r="G76" s="153"/>
      <c r="H76" s="153"/>
      <c r="I76" s="153"/>
      <c r="J76" s="153"/>
      <c r="K76" s="141"/>
      <c r="L76" s="139"/>
    </row>
    <row r="77" spans="1:12" x14ac:dyDescent="0.3">
      <c r="A77" s="139"/>
      <c r="B77" s="184"/>
      <c r="C77" s="185"/>
      <c r="D77" s="185"/>
      <c r="E77" s="185"/>
      <c r="F77" s="186"/>
      <c r="G77" s="154"/>
      <c r="H77" s="154"/>
      <c r="I77" s="154"/>
      <c r="J77" s="154"/>
      <c r="K77" s="141"/>
      <c r="L77" s="139"/>
    </row>
    <row r="78" spans="1:12" x14ac:dyDescent="0.3">
      <c r="A78" s="139"/>
      <c r="B78" s="180"/>
      <c r="C78" s="181"/>
      <c r="D78" s="182"/>
      <c r="E78" s="182"/>
      <c r="F78" s="183"/>
      <c r="G78" s="153"/>
      <c r="H78" s="153"/>
      <c r="I78" s="153"/>
      <c r="J78" s="153"/>
      <c r="K78" s="141"/>
      <c r="L78" s="139"/>
    </row>
    <row r="79" spans="1:12" x14ac:dyDescent="0.3">
      <c r="A79" s="139"/>
      <c r="B79" s="184"/>
      <c r="C79" s="185"/>
      <c r="D79" s="185"/>
      <c r="E79" s="185"/>
      <c r="F79" s="186"/>
      <c r="G79" s="154"/>
      <c r="H79" s="154"/>
      <c r="I79" s="154"/>
      <c r="J79" s="154"/>
      <c r="K79" s="141"/>
      <c r="L79" s="139"/>
    </row>
    <row r="80" spans="1:12" x14ac:dyDescent="0.3">
      <c r="A80" s="139"/>
      <c r="B80" s="180"/>
      <c r="C80" s="181"/>
      <c r="D80" s="182"/>
      <c r="E80" s="182"/>
      <c r="F80" s="183"/>
      <c r="G80" s="153"/>
      <c r="H80" s="153"/>
      <c r="I80" s="153"/>
      <c r="J80" s="153"/>
      <c r="K80" s="141"/>
      <c r="L80" s="139"/>
    </row>
    <row r="81" spans="1:12" x14ac:dyDescent="0.3">
      <c r="A81" s="139"/>
      <c r="B81" s="184"/>
      <c r="C81" s="185"/>
      <c r="D81" s="185"/>
      <c r="E81" s="185"/>
      <c r="F81" s="186"/>
      <c r="G81" s="154"/>
      <c r="H81" s="154"/>
      <c r="I81" s="154"/>
      <c r="J81" s="154"/>
      <c r="K81" s="141"/>
      <c r="L81" s="139"/>
    </row>
    <row r="82" spans="1:12" x14ac:dyDescent="0.3">
      <c r="A82" s="139"/>
      <c r="B82" s="180"/>
      <c r="C82" s="181"/>
      <c r="D82" s="182"/>
      <c r="E82" s="182"/>
      <c r="F82" s="183"/>
      <c r="G82" s="153"/>
      <c r="H82" s="153"/>
      <c r="I82" s="153"/>
      <c r="J82" s="153"/>
      <c r="K82" s="141"/>
      <c r="L82" s="139"/>
    </row>
    <row r="83" spans="1:12" x14ac:dyDescent="0.3">
      <c r="A83" s="139"/>
      <c r="B83" s="184"/>
      <c r="C83" s="185"/>
      <c r="D83" s="185"/>
      <c r="E83" s="185"/>
      <c r="F83" s="186"/>
      <c r="G83" s="154"/>
      <c r="H83" s="154"/>
      <c r="I83" s="154"/>
      <c r="J83" s="154"/>
      <c r="K83" s="141"/>
      <c r="L83" s="139"/>
    </row>
    <row r="84" spans="1:12" x14ac:dyDescent="0.3">
      <c r="A84" s="139"/>
      <c r="B84" s="180"/>
      <c r="C84" s="181"/>
      <c r="D84" s="182"/>
      <c r="E84" s="182"/>
      <c r="F84" s="183"/>
      <c r="G84" s="153"/>
      <c r="H84" s="153"/>
      <c r="I84" s="153"/>
      <c r="J84" s="153"/>
      <c r="K84" s="141"/>
      <c r="L84" s="139"/>
    </row>
    <row r="85" spans="1:12" x14ac:dyDescent="0.3">
      <c r="A85" s="139"/>
      <c r="B85" s="184"/>
      <c r="C85" s="185"/>
      <c r="D85" s="185"/>
      <c r="E85" s="185"/>
      <c r="F85" s="186"/>
      <c r="G85" s="154"/>
      <c r="H85" s="154"/>
      <c r="I85" s="154"/>
      <c r="J85" s="154"/>
      <c r="K85" s="141"/>
      <c r="L85" s="139"/>
    </row>
    <row r="86" spans="1:12" x14ac:dyDescent="0.3">
      <c r="A86" s="139"/>
      <c r="B86" s="180"/>
      <c r="C86" s="181"/>
      <c r="D86" s="182"/>
      <c r="E86" s="182"/>
      <c r="F86" s="183"/>
      <c r="G86" s="153"/>
      <c r="H86" s="153"/>
      <c r="I86" s="153"/>
      <c r="J86" s="153"/>
      <c r="K86" s="141"/>
      <c r="L86" s="139"/>
    </row>
    <row r="87" spans="1:12" x14ac:dyDescent="0.3">
      <c r="A87" s="139"/>
      <c r="B87" s="184"/>
      <c r="C87" s="185"/>
      <c r="D87" s="185"/>
      <c r="E87" s="185"/>
      <c r="F87" s="186"/>
      <c r="G87" s="154"/>
      <c r="H87" s="154"/>
      <c r="I87" s="154"/>
      <c r="J87" s="154"/>
      <c r="K87" s="141"/>
      <c r="L87" s="139"/>
    </row>
    <row r="88" spans="1:12" x14ac:dyDescent="0.3">
      <c r="A88" s="139"/>
      <c r="B88" s="180"/>
      <c r="C88" s="181"/>
      <c r="D88" s="182"/>
      <c r="E88" s="182"/>
      <c r="F88" s="183"/>
      <c r="G88" s="153"/>
      <c r="H88" s="153"/>
      <c r="I88" s="153"/>
      <c r="J88" s="153"/>
      <c r="K88" s="141"/>
      <c r="L88" s="139"/>
    </row>
    <row r="89" spans="1:12" x14ac:dyDescent="0.3">
      <c r="A89" s="139"/>
      <c r="B89" s="184"/>
      <c r="C89" s="185"/>
      <c r="D89" s="185"/>
      <c r="E89" s="185"/>
      <c r="F89" s="186"/>
      <c r="G89" s="154"/>
      <c r="H89" s="154"/>
      <c r="I89" s="154"/>
      <c r="J89" s="154"/>
      <c r="K89" s="141"/>
      <c r="L89" s="139"/>
    </row>
    <row r="90" spans="1:12" x14ac:dyDescent="0.3">
      <c r="A90" s="139"/>
      <c r="B90" s="180"/>
      <c r="C90" s="181"/>
      <c r="D90" s="182"/>
      <c r="E90" s="182"/>
      <c r="F90" s="183"/>
      <c r="G90" s="153"/>
      <c r="H90" s="153"/>
      <c r="I90" s="153"/>
      <c r="J90" s="153"/>
      <c r="K90" s="141"/>
      <c r="L90" s="139"/>
    </row>
    <row r="91" spans="1:12" x14ac:dyDescent="0.3">
      <c r="A91" s="139"/>
      <c r="B91" s="184"/>
      <c r="C91" s="185"/>
      <c r="D91" s="185"/>
      <c r="E91" s="185"/>
      <c r="F91" s="186"/>
      <c r="G91" s="154"/>
      <c r="H91" s="154"/>
      <c r="I91" s="154"/>
      <c r="J91" s="154"/>
      <c r="K91" s="141"/>
      <c r="L91" s="139"/>
    </row>
    <row r="92" spans="1:12" x14ac:dyDescent="0.3">
      <c r="A92" s="139"/>
      <c r="B92" s="180"/>
      <c r="C92" s="181"/>
      <c r="D92" s="182"/>
      <c r="E92" s="182"/>
      <c r="F92" s="183"/>
      <c r="G92" s="153"/>
      <c r="H92" s="153"/>
      <c r="I92" s="153"/>
      <c r="J92" s="153"/>
      <c r="K92" s="141"/>
      <c r="L92" s="139"/>
    </row>
    <row r="93" spans="1:12" x14ac:dyDescent="0.3">
      <c r="A93" s="139"/>
      <c r="B93" s="184"/>
      <c r="C93" s="185"/>
      <c r="D93" s="185"/>
      <c r="E93" s="185"/>
      <c r="F93" s="186"/>
      <c r="G93" s="154"/>
      <c r="H93" s="154"/>
      <c r="I93" s="154"/>
      <c r="J93" s="154"/>
      <c r="K93" s="141"/>
      <c r="L93" s="139"/>
    </row>
    <row r="94" spans="1:12" x14ac:dyDescent="0.3">
      <c r="A94" s="139"/>
      <c r="B94" s="180"/>
      <c r="C94" s="181"/>
      <c r="D94" s="182"/>
      <c r="E94" s="182"/>
      <c r="F94" s="183"/>
      <c r="G94" s="153"/>
      <c r="H94" s="153"/>
      <c r="I94" s="153"/>
      <c r="J94" s="153"/>
      <c r="K94" s="141"/>
      <c r="L94" s="139"/>
    </row>
    <row r="95" spans="1:12" x14ac:dyDescent="0.3">
      <c r="A95" s="139"/>
      <c r="B95" s="184"/>
      <c r="C95" s="185"/>
      <c r="D95" s="185"/>
      <c r="E95" s="185"/>
      <c r="F95" s="186"/>
      <c r="G95" s="154"/>
      <c r="H95" s="154"/>
      <c r="I95" s="154"/>
      <c r="J95" s="154"/>
      <c r="K95" s="141"/>
      <c r="L95" s="139"/>
    </row>
    <row r="96" spans="1:12" x14ac:dyDescent="0.3">
      <c r="A96" s="139"/>
      <c r="B96" s="180"/>
      <c r="C96" s="181"/>
      <c r="D96" s="182"/>
      <c r="E96" s="182"/>
      <c r="F96" s="183"/>
      <c r="G96" s="153"/>
      <c r="H96" s="153"/>
      <c r="I96" s="153"/>
      <c r="J96" s="153"/>
      <c r="K96" s="141"/>
      <c r="L96" s="139"/>
    </row>
    <row r="97" spans="1:12" x14ac:dyDescent="0.3">
      <c r="A97" s="139"/>
      <c r="B97" s="184"/>
      <c r="C97" s="185"/>
      <c r="D97" s="185"/>
      <c r="E97" s="185"/>
      <c r="F97" s="186"/>
      <c r="G97" s="154"/>
      <c r="H97" s="154"/>
      <c r="I97" s="154"/>
      <c r="J97" s="154"/>
      <c r="K97" s="141"/>
      <c r="L97" s="139"/>
    </row>
    <row r="98" spans="1:12" x14ac:dyDescent="0.3">
      <c r="A98" s="139"/>
      <c r="B98" s="180"/>
      <c r="C98" s="181"/>
      <c r="D98" s="182"/>
      <c r="E98" s="182"/>
      <c r="F98" s="183"/>
      <c r="G98" s="153"/>
      <c r="H98" s="153"/>
      <c r="I98" s="153"/>
      <c r="J98" s="153"/>
      <c r="K98" s="141"/>
      <c r="L98" s="139"/>
    </row>
    <row r="99" spans="1:12" x14ac:dyDescent="0.3">
      <c r="A99" s="139"/>
      <c r="B99" s="184"/>
      <c r="C99" s="185"/>
      <c r="D99" s="185"/>
      <c r="E99" s="185"/>
      <c r="F99" s="186"/>
      <c r="G99" s="154"/>
      <c r="H99" s="154"/>
      <c r="I99" s="154"/>
      <c r="J99" s="154"/>
      <c r="K99" s="141"/>
      <c r="L99" s="139"/>
    </row>
    <row r="100" spans="1:12" x14ac:dyDescent="0.3">
      <c r="A100" s="139"/>
      <c r="B100" s="180"/>
      <c r="C100" s="181"/>
      <c r="D100" s="182"/>
      <c r="E100" s="182"/>
      <c r="F100" s="183"/>
      <c r="G100" s="153"/>
      <c r="H100" s="153"/>
      <c r="I100" s="153"/>
      <c r="J100" s="153"/>
      <c r="K100" s="141"/>
      <c r="L100" s="139"/>
    </row>
    <row r="101" spans="1:12" x14ac:dyDescent="0.3">
      <c r="A101" s="139"/>
      <c r="B101" s="184"/>
      <c r="C101" s="185"/>
      <c r="D101" s="185"/>
      <c r="E101" s="185"/>
      <c r="F101" s="186"/>
      <c r="G101" s="154"/>
      <c r="H101" s="154"/>
      <c r="I101" s="154"/>
      <c r="J101" s="154"/>
      <c r="K101" s="141"/>
      <c r="L101" s="139"/>
    </row>
    <row r="102" spans="1:12" x14ac:dyDescent="0.3">
      <c r="A102" s="139"/>
      <c r="B102" s="180"/>
      <c r="C102" s="181"/>
      <c r="D102" s="182"/>
      <c r="E102" s="182"/>
      <c r="F102" s="183"/>
      <c r="G102" s="153"/>
      <c r="H102" s="153"/>
      <c r="I102" s="153"/>
      <c r="J102" s="153"/>
      <c r="K102" s="141"/>
      <c r="L102" s="139"/>
    </row>
    <row r="103" spans="1:12" x14ac:dyDescent="0.3">
      <c r="A103" s="139"/>
      <c r="B103" s="184"/>
      <c r="C103" s="185"/>
      <c r="D103" s="185"/>
      <c r="E103" s="185"/>
      <c r="F103" s="186"/>
      <c r="G103" s="154"/>
      <c r="H103" s="154"/>
      <c r="I103" s="154"/>
      <c r="J103" s="154"/>
      <c r="K103" s="141"/>
      <c r="L103" s="139"/>
    </row>
    <row r="104" spans="1:12" x14ac:dyDescent="0.3">
      <c r="A104" s="139"/>
      <c r="B104" s="180"/>
      <c r="C104" s="181"/>
      <c r="D104" s="182"/>
      <c r="E104" s="182"/>
      <c r="F104" s="183"/>
      <c r="G104" s="153"/>
      <c r="H104" s="153"/>
      <c r="I104" s="153"/>
      <c r="J104" s="153"/>
      <c r="K104" s="141"/>
      <c r="L104" s="139"/>
    </row>
    <row r="105" spans="1:12" x14ac:dyDescent="0.3">
      <c r="A105" s="139"/>
      <c r="B105" s="184"/>
      <c r="C105" s="185"/>
      <c r="D105" s="185"/>
      <c r="E105" s="185"/>
      <c r="F105" s="186"/>
      <c r="G105" s="154"/>
      <c r="H105" s="154"/>
      <c r="I105" s="154"/>
      <c r="J105" s="154"/>
      <c r="K105" s="141"/>
      <c r="L105" s="139"/>
    </row>
    <row r="106" spans="1:12" x14ac:dyDescent="0.3">
      <c r="A106" s="139"/>
      <c r="B106" s="180"/>
      <c r="C106" s="181"/>
      <c r="D106" s="182"/>
      <c r="E106" s="182"/>
      <c r="F106" s="183"/>
      <c r="G106" s="153"/>
      <c r="H106" s="153"/>
      <c r="I106" s="153"/>
      <c r="J106" s="153"/>
      <c r="K106" s="141"/>
      <c r="L106" s="139"/>
    </row>
    <row r="107" spans="1:12" x14ac:dyDescent="0.3">
      <c r="A107" s="139"/>
      <c r="B107" s="184"/>
      <c r="C107" s="185"/>
      <c r="D107" s="185"/>
      <c r="E107" s="185"/>
      <c r="F107" s="186"/>
      <c r="G107" s="154"/>
      <c r="H107" s="154"/>
      <c r="I107" s="154"/>
      <c r="J107" s="154"/>
      <c r="K107" s="141"/>
      <c r="L107" s="139"/>
    </row>
    <row r="108" spans="1:12" x14ac:dyDescent="0.3">
      <c r="A108" s="139"/>
      <c r="B108" s="180"/>
      <c r="C108" s="181"/>
      <c r="D108" s="182"/>
      <c r="E108" s="182"/>
      <c r="F108" s="183"/>
      <c r="G108" s="153"/>
      <c r="H108" s="153"/>
      <c r="I108" s="153"/>
      <c r="J108" s="153"/>
      <c r="K108" s="141"/>
      <c r="L108" s="139"/>
    </row>
    <row r="109" spans="1:12" x14ac:dyDescent="0.3">
      <c r="A109" s="139"/>
      <c r="B109" s="184"/>
      <c r="C109" s="185"/>
      <c r="D109" s="185"/>
      <c r="E109" s="185"/>
      <c r="F109" s="186"/>
      <c r="G109" s="154"/>
      <c r="H109" s="154"/>
      <c r="I109" s="154"/>
      <c r="J109" s="154"/>
      <c r="K109" s="141"/>
      <c r="L109" s="139"/>
    </row>
    <row r="120" spans="2:4" ht="14.5" hidden="1" thickBot="1" x14ac:dyDescent="0.35"/>
    <row r="121" spans="2:4" ht="14.5" hidden="1" x14ac:dyDescent="0.35">
      <c r="B121" s="229"/>
      <c r="D121" s="235"/>
    </row>
    <row r="122" spans="2:4" ht="14.5" hidden="1" x14ac:dyDescent="0.35">
      <c r="B122" s="230">
        <v>2026</v>
      </c>
      <c r="D122" s="236" t="s">
        <v>901</v>
      </c>
    </row>
    <row r="123" spans="2:4" ht="14.5" hidden="1" x14ac:dyDescent="0.35">
      <c r="B123" s="230">
        <v>2027</v>
      </c>
      <c r="D123" s="236" t="s">
        <v>902</v>
      </c>
    </row>
    <row r="124" spans="2:4" ht="14.5" hidden="1" x14ac:dyDescent="0.35">
      <c r="B124" s="230">
        <v>2028</v>
      </c>
      <c r="D124" s="236" t="s">
        <v>903</v>
      </c>
    </row>
    <row r="125" spans="2:4" ht="14.5" hidden="1" x14ac:dyDescent="0.35">
      <c r="B125" s="230">
        <v>2029</v>
      </c>
      <c r="D125" s="236" t="s">
        <v>904</v>
      </c>
    </row>
    <row r="126" spans="2:4" ht="14.5" hidden="1" x14ac:dyDescent="0.35">
      <c r="B126" s="230">
        <v>2030</v>
      </c>
      <c r="D126" s="236" t="s">
        <v>905</v>
      </c>
    </row>
    <row r="127" spans="2:4" ht="15" hidden="1" thickBot="1" x14ac:dyDescent="0.4">
      <c r="B127" s="230">
        <v>2031</v>
      </c>
      <c r="D127" s="237" t="s">
        <v>906</v>
      </c>
    </row>
    <row r="128" spans="2:4" hidden="1" x14ac:dyDescent="0.3">
      <c r="B128" s="230">
        <v>2032</v>
      </c>
    </row>
    <row r="129" spans="2:3" hidden="1" x14ac:dyDescent="0.3">
      <c r="B129" s="230">
        <v>2033</v>
      </c>
    </row>
    <row r="130" spans="2:3" hidden="1" x14ac:dyDescent="0.3">
      <c r="B130" s="230">
        <v>2034</v>
      </c>
    </row>
    <row r="131" spans="2:3" hidden="1" x14ac:dyDescent="0.3">
      <c r="B131" s="230">
        <v>2035</v>
      </c>
    </row>
    <row r="132" spans="2:3" hidden="1" x14ac:dyDescent="0.3">
      <c r="B132" s="230">
        <v>2036</v>
      </c>
    </row>
    <row r="133" spans="2:3" hidden="1" x14ac:dyDescent="0.3">
      <c r="B133" s="230">
        <v>2037</v>
      </c>
    </row>
    <row r="134" spans="2:3" hidden="1" x14ac:dyDescent="0.3">
      <c r="B134" s="230">
        <v>2038</v>
      </c>
    </row>
    <row r="135" spans="2:3" hidden="1" x14ac:dyDescent="0.3">
      <c r="B135" s="230">
        <v>2039</v>
      </c>
    </row>
    <row r="136" spans="2:3" ht="14.5" hidden="1" thickBot="1" x14ac:dyDescent="0.35">
      <c r="B136" s="231">
        <v>2040</v>
      </c>
    </row>
    <row r="137" spans="2:3" ht="14.5" hidden="1" thickBot="1" x14ac:dyDescent="0.35">
      <c r="B137" s="231">
        <v>2041</v>
      </c>
    </row>
    <row r="141" spans="2:3" ht="14.5" hidden="1" thickBot="1" x14ac:dyDescent="0.35"/>
    <row r="142" spans="2:3" ht="14.5" hidden="1" x14ac:dyDescent="0.35">
      <c r="C142" s="232" t="s">
        <v>907</v>
      </c>
    </row>
    <row r="143" spans="2:3" hidden="1" x14ac:dyDescent="0.3">
      <c r="B143" s="155">
        <v>1</v>
      </c>
      <c r="C143" s="233" t="str">
        <f>IFERROR(VLOOKUP(B143,'Support - Misc Data'!$G$1:$H$50,2,FALSE),"")</f>
        <v>0061 - RAINY DAY</v>
      </c>
    </row>
    <row r="144" spans="2:3" hidden="1" x14ac:dyDescent="0.3">
      <c r="B144" s="155">
        <v>2</v>
      </c>
      <c r="C144" s="233" t="str">
        <f>IFERROR(VLOOKUP(B144,'Support - Misc Data'!$G$1:$H$50,2,FALSE),"")</f>
        <v>Unrestricted Fund #3</v>
      </c>
    </row>
    <row r="145" spans="2:3" hidden="1" x14ac:dyDescent="0.3">
      <c r="B145" s="155">
        <v>3</v>
      </c>
      <c r="C145" s="233" t="str">
        <f>IFERROR(VLOOKUP(B145,'Support - Misc Data'!$G$1:$H$50,2,FALSE),"")</f>
        <v>Unrestricted Fund #4</v>
      </c>
    </row>
    <row r="146" spans="2:3" hidden="1" x14ac:dyDescent="0.3">
      <c r="B146" s="155">
        <v>4</v>
      </c>
      <c r="C146" s="233" t="str">
        <f>IFERROR(VLOOKUP(B146,'Support - Misc Data'!$G$1:$H$50,2,FALSE),"")</f>
        <v>Unrestricted Fund #5</v>
      </c>
    </row>
    <row r="147" spans="2:3" hidden="1" x14ac:dyDescent="0.3">
      <c r="B147" s="155">
        <v>5</v>
      </c>
      <c r="C147" s="233" t="str">
        <f>IFERROR(VLOOKUP(B147,'Support - Misc Data'!$G$1:$H$50,2,FALSE),"")</f>
        <v/>
      </c>
    </row>
    <row r="148" spans="2:3" hidden="1" x14ac:dyDescent="0.3">
      <c r="B148" s="155">
        <v>6</v>
      </c>
      <c r="C148" s="233" t="str">
        <f>IFERROR(VLOOKUP(B148,'Support - Misc Data'!$G$1:$H$50,2,FALSE),"")</f>
        <v/>
      </c>
    </row>
    <row r="149" spans="2:3" hidden="1" x14ac:dyDescent="0.3">
      <c r="B149" s="155">
        <v>7</v>
      </c>
      <c r="C149" s="233" t="str">
        <f>IFERROR(VLOOKUP(B149,'Support - Misc Data'!$G$1:$H$50,2,FALSE),"")</f>
        <v/>
      </c>
    </row>
    <row r="150" spans="2:3" hidden="1" x14ac:dyDescent="0.3">
      <c r="B150" s="155">
        <v>8</v>
      </c>
      <c r="C150" s="233" t="str">
        <f>IFERROR(VLOOKUP(B150,'Support - Misc Data'!$G$1:$H$50,2,FALSE),"")</f>
        <v/>
      </c>
    </row>
    <row r="151" spans="2:3" hidden="1" x14ac:dyDescent="0.3">
      <c r="B151" s="155">
        <v>9</v>
      </c>
      <c r="C151" s="233" t="str">
        <f>IFERROR(VLOOKUP(B151,'Support - Misc Data'!$G$1:$H$50,2,FALSE),"")</f>
        <v/>
      </c>
    </row>
    <row r="152" spans="2:3" hidden="1" x14ac:dyDescent="0.3">
      <c r="B152" s="155">
        <v>10</v>
      </c>
      <c r="C152" s="233" t="str">
        <f>IFERROR(VLOOKUP(B152,'Support - Misc Data'!$G$1:$H$50,2,FALSE),"")</f>
        <v/>
      </c>
    </row>
    <row r="153" spans="2:3" hidden="1" x14ac:dyDescent="0.3">
      <c r="B153" s="155">
        <v>11</v>
      </c>
      <c r="C153" s="233" t="str">
        <f>IFERROR(VLOOKUP(B153,'Support - Misc Data'!$G$1:$H$50,2,FALSE),"")</f>
        <v/>
      </c>
    </row>
    <row r="154" spans="2:3" hidden="1" x14ac:dyDescent="0.3">
      <c r="B154" s="155">
        <v>12</v>
      </c>
      <c r="C154" s="233" t="str">
        <f>IFERROR(VLOOKUP(B154,'Support - Misc Data'!$G$1:$H$50,2,FALSE),"")</f>
        <v/>
      </c>
    </row>
    <row r="155" spans="2:3" hidden="1" x14ac:dyDescent="0.3">
      <c r="B155" s="155">
        <v>13</v>
      </c>
      <c r="C155" s="233" t="str">
        <f>IFERROR(VLOOKUP(B155,'Support - Misc Data'!$G$1:$H$50,2,FALSE),"")</f>
        <v/>
      </c>
    </row>
    <row r="156" spans="2:3" hidden="1" x14ac:dyDescent="0.3">
      <c r="B156" s="155">
        <v>14</v>
      </c>
      <c r="C156" s="233" t="str">
        <f>IFERROR(VLOOKUP(B156,'Support - Misc Data'!$G$1:$H$50,2,FALSE),"")</f>
        <v/>
      </c>
    </row>
    <row r="157" spans="2:3" ht="14.5" hidden="1" thickBot="1" x14ac:dyDescent="0.35">
      <c r="B157" s="155">
        <v>15</v>
      </c>
      <c r="C157" s="234" t="str">
        <f>IFERROR(VLOOKUP(B157,'Support - Misc Data'!$G$1:$H$50,2,FALSE),"")</f>
        <v/>
      </c>
    </row>
  </sheetData>
  <mergeCells count="3">
    <mergeCell ref="B5:F5"/>
    <mergeCell ref="B1:F1"/>
    <mergeCell ref="B6:E6"/>
  </mergeCells>
  <phoneticPr fontId="11" type="noConversion"/>
  <dataValidations disablePrompts="1" count="4">
    <dataValidation allowBlank="1" showInputMessage="1" showErrorMessage="1" sqref="E8:E109" xr:uid="{FB787E72-B17D-4796-B609-AA166673675A}"/>
    <dataValidation type="list" allowBlank="1" showInputMessage="1" showErrorMessage="1" sqref="D8:D109" xr:uid="{D638BC46-3070-4637-A658-CE8872BF4E28}">
      <formula1>CapImprovType</formula1>
    </dataValidation>
    <dataValidation type="list" allowBlank="1" showInputMessage="1" showErrorMessage="1" sqref="B8:B109" xr:uid="{388B72AF-FFF6-4DF2-AFE8-6E6174B96D9B}">
      <formula1>Years</formula1>
    </dataValidation>
    <dataValidation type="list" allowBlank="1" showInputMessage="1" showErrorMessage="1" sqref="C8:C109" xr:uid="{5CC9F56B-D5E4-40F8-8774-C8ED90493A92}">
      <formula1>CapImpFunds</formula1>
    </dataValidation>
  </dataValidations>
  <pageMargins left="0.25" right="0.25" top="0.75" bottom="0.75" header="0.3" footer="0.3"/>
  <pageSetup scale="75" orientation="landscape"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A0564F9A4414A4A94B62627C536D70F" ma:contentTypeVersion="12" ma:contentTypeDescription="Create a new document." ma:contentTypeScope="" ma:versionID="47237384dba5ba5617ef532e5b362883">
  <xsd:schema xmlns:xsd="http://www.w3.org/2001/XMLSchema" xmlns:xs="http://www.w3.org/2001/XMLSchema" xmlns:p="http://schemas.microsoft.com/office/2006/metadata/properties" xmlns:ns2="4498fcad-af25-402b-ba78-edbcef40e3af" xmlns:ns3="ddb5066c-6899-482b-9ea0-5145f9da9989" targetNamespace="http://schemas.microsoft.com/office/2006/metadata/properties" ma:root="true" ma:fieldsID="3b3933e037f67892c3737eb5f0d67a7e" ns2:_="" ns3:_="">
    <xsd:import namespace="4498fcad-af25-402b-ba78-edbcef40e3af"/>
    <xsd:import namespace="ddb5066c-6899-482b-9ea0-5145f9da9989"/>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98fcad-af25-402b-ba78-edbcef40e3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a2675d46-00a0-495e-b90c-e7abf5d36b7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db5066c-6899-482b-9ea0-5145f9da9989"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f534a851-e52f-46fd-8e5e-09f3adb8a1eb}" ma:internalName="TaxCatchAll" ma:showField="CatchAllData" ma:web="6492d27a-8e88-483e-9a00-bb9b68bcd5f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ddb5066c-6899-482b-9ea0-5145f9da9989" xsi:nil="true"/>
    <lcf76f155ced4ddcb4097134ff3c332f xmlns="4498fcad-af25-402b-ba78-edbcef40e3a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63142B2-2F7F-46E7-AC2D-6B91B4BEFF5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98fcad-af25-402b-ba78-edbcef40e3af"/>
    <ds:schemaRef ds:uri="ddb5066c-6899-482b-9ea0-5145f9da998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FCC12EF-84FC-4EED-A24D-627B4FE5AC6A}">
  <ds:schemaRefs>
    <ds:schemaRef ds:uri="http://schemas.microsoft.com/sharepoint/v3/contenttype/forms"/>
  </ds:schemaRefs>
</ds:datastoreItem>
</file>

<file path=customXml/itemProps3.xml><?xml version="1.0" encoding="utf-8"?>
<ds:datastoreItem xmlns:ds="http://schemas.openxmlformats.org/officeDocument/2006/customXml" ds:itemID="{B8F15804-7014-4131-98D5-E19E16229951}">
  <ds:schemaRefs>
    <ds:schemaRef ds:uri="http://schemas.microsoft.com/office/2006/metadata/properties"/>
    <ds:schemaRef ds:uri="http://schemas.microsoft.com/office/infopath/2007/PartnerControls"/>
    <ds:schemaRef ds:uri="ddb5066c-6899-482b-9ea0-5145f9da9989"/>
    <ds:schemaRef ds:uri="4498fcad-af25-402b-ba78-edbcef40e3af"/>
  </ds:schemaRefs>
</ds:datastoreItem>
</file>

<file path=docMetadata/LabelInfo.xml><?xml version="1.0" encoding="utf-8"?>
<clbl:labelList xmlns:clbl="http://schemas.microsoft.com/office/2020/mipLabelMetadata">
  <clbl:label id="{2199bfba-a409-4f13-b0c4-18b45933d88d}" enabled="0" method="" siteId="{2199bfba-a409-4f13-b0c4-18b45933d88d}"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9</vt:i4>
      </vt:variant>
    </vt:vector>
  </HeadingPairs>
  <TitlesOfParts>
    <vt:vector size="25" baseType="lpstr">
      <vt:lpstr>Notes</vt:lpstr>
      <vt:lpstr>Main - Unrestricted Summary</vt:lpstr>
      <vt:lpstr>Source - Unit List</vt:lpstr>
      <vt:lpstr>Unrestricted - Rainy Day</vt:lpstr>
      <vt:lpstr>Unrestricted - General</vt:lpstr>
      <vt:lpstr>Unrestricted Fund #3</vt:lpstr>
      <vt:lpstr>Unrestricted Fund #4</vt:lpstr>
      <vt:lpstr>Unrestricted Fund #5</vt:lpstr>
      <vt:lpstr>CIP (Expense)</vt:lpstr>
      <vt:lpstr>CIP (Revenue)</vt:lpstr>
      <vt:lpstr>Resolution (Example)</vt:lpstr>
      <vt:lpstr>Source - Hist. Revenue Est.</vt:lpstr>
      <vt:lpstr>Source - AFR Funds</vt:lpstr>
      <vt:lpstr>Source - Cert. Funds</vt:lpstr>
      <vt:lpstr>Support - Misc Data</vt:lpstr>
      <vt:lpstr>Support - Units &amp; Cert. Funds</vt:lpstr>
      <vt:lpstr>CapImpFunds</vt:lpstr>
      <vt:lpstr>CapImprovType</vt:lpstr>
      <vt:lpstr>CountyList</vt:lpstr>
      <vt:lpstr>'CIP (Expense)'!lnkAssetDetails</vt:lpstr>
      <vt:lpstr>'CIP (Expense)'!Print_Area</vt:lpstr>
      <vt:lpstr>'CIP (Revenue)'!Print_Area</vt:lpstr>
      <vt:lpstr>'Resolution (Example)'!Print_Area</vt:lpstr>
      <vt:lpstr>Units</vt:lpstr>
      <vt:lpstr>Years</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VanDorp, Fred (DLGF)</dc:creator>
  <cp:keywords/>
  <dc:description/>
  <cp:lastModifiedBy>Culy, Anna</cp:lastModifiedBy>
  <cp:revision/>
  <dcterms:created xsi:type="dcterms:W3CDTF">2019-07-11T14:49:18Z</dcterms:created>
  <dcterms:modified xsi:type="dcterms:W3CDTF">2026-08-03T15:47:29Z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0x0101006A0564F9A4414A4A94B62627C536D70F</vt:lpwstr>
  </property>
</Properties>
</file>